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LFS03\Users_LT$\michael.koepke\Desktop\Acetone final sumbmission\Files ready for submission\"/>
    </mc:Choice>
  </mc:AlternateContent>
  <xr:revisionPtr revIDLastSave="0" documentId="13_ncr:1_{BF13245C-B2E3-4B52-9131-2B05B9124115}" xr6:coauthVersionLast="46" xr6:coauthVersionMax="47" xr10:uidLastSave="{00000000-0000-0000-0000-000000000000}"/>
  <bookViews>
    <workbookView xWindow="-120" yWindow="-120" windowWidth="29040" windowHeight="15840" tabRatio="723" xr2:uid="{0D5C04D2-C459-4440-B2C2-39E9A3E227DE}"/>
  </bookViews>
  <sheets>
    <sheet name="Content" sheetId="4" r:id="rId1"/>
    <sheet name="Supp. Tab. 1" sheetId="1" r:id="rId2"/>
    <sheet name="Supp. Tab. 2" sheetId="2" r:id="rId3"/>
    <sheet name="Supp. Tab. 3" sheetId="8" r:id="rId4"/>
    <sheet name="Supp. Tab. 4" sheetId="15" r:id="rId5"/>
    <sheet name="Supp. Tab. 5" sheetId="16" r:id="rId6"/>
    <sheet name="Supp. Tab. 6" sheetId="17" r:id="rId7"/>
    <sheet name="Supp. Tab. 7" sheetId="20" r:id="rId8"/>
    <sheet name="Supp. Tab. 8" sheetId="6" r:id="rId9"/>
    <sheet name="Supp. Tab. 9" sheetId="9" r:id="rId10"/>
    <sheet name="Supp. Tab. 10" sheetId="21" r:id="rId11"/>
  </sheets>
  <definedNames>
    <definedName name="_xlnm._FilterDatabase" localSheetId="5" hidden="1">'Supp. Tab. 5'!$A$4:$J$4</definedName>
    <definedName name="_xlnm._FilterDatabase" localSheetId="6" hidden="1">'Supp. Tab. 6'!#REF!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21" l="1"/>
  <c r="G6" i="21"/>
  <c r="G10" i="21" s="1"/>
  <c r="G12" i="21" s="1"/>
  <c r="E8" i="21"/>
  <c r="G8" i="21"/>
  <c r="E8" i="9"/>
  <c r="G8" i="9" s="1"/>
  <c r="E7" i="9"/>
  <c r="G7" i="9" s="1"/>
  <c r="G9" i="9" s="1"/>
  <c r="G11" i="9" s="1"/>
  <c r="Q246" i="2" l="1"/>
  <c r="Q244" i="2"/>
  <c r="Q242" i="2"/>
  <c r="Q237" i="2"/>
  <c r="Q234" i="2"/>
  <c r="Q233" i="2"/>
  <c r="Q220" i="2"/>
  <c r="Q215" i="2"/>
  <c r="Q204" i="2"/>
  <c r="Q203" i="2"/>
  <c r="Q201" i="2"/>
  <c r="Q197" i="2"/>
  <c r="Q188" i="2"/>
  <c r="Q183" i="2"/>
  <c r="Q181" i="2"/>
  <c r="Q179" i="2"/>
  <c r="Q175" i="2"/>
  <c r="Q163" i="2"/>
  <c r="Q152" i="2"/>
  <c r="Q149" i="2"/>
  <c r="Q106" i="2"/>
  <c r="Q100" i="2"/>
  <c r="Q99" i="2"/>
  <c r="Q98" i="2"/>
  <c r="Q96" i="2"/>
  <c r="Q83" i="2"/>
  <c r="Q81" i="2"/>
  <c r="Q77" i="2"/>
  <c r="Q75" i="2"/>
  <c r="Q39" i="2"/>
  <c r="Q38" i="2"/>
  <c r="Q27" i="2"/>
  <c r="Q26" i="2"/>
</calcChain>
</file>

<file path=xl/sharedStrings.xml><?xml version="1.0" encoding="utf-8"?>
<sst xmlns="http://schemas.openxmlformats.org/spreadsheetml/2006/main" count="15309" uniqueCount="6355">
  <si>
    <t>Supplementary Tab. 1: Identified acetone biosynthesis genes in sequence mining of industrial strain collection and gene and part sequences used for combinatorial library and cell-free prototyping</t>
  </si>
  <si>
    <t>Supplementary Tab. 2: Combinatorial library combinations and results</t>
  </si>
  <si>
    <t>Supplementary Tab. 3: Gene KO predictions</t>
  </si>
  <si>
    <t xml:space="preserve">Supplementary Tab. 4: Cell-free prototyping combinations and results </t>
  </si>
  <si>
    <t>Supplementary Tab. 5: Proteomics results for wild-type strain plus acetone biosynthesis plasmid</t>
  </si>
  <si>
    <t>Supplementary Tab. 6: Proteomics results for strain Δ0553 plus select combinatorial library plasmids</t>
  </si>
  <si>
    <t>Supplementary Tab. 7: Genbank accession numbers for 272 genomes</t>
  </si>
  <si>
    <t>Supplementary Tab. 8: Sequences of oligonucleotides</t>
  </si>
  <si>
    <t xml:space="preserve">Supplementary Tab. 9: GHG emissions of acetone produced from gas fermentation of steel mill off-gas </t>
  </si>
  <si>
    <t xml:space="preserve">Supplementary Tab. 10: GHG emissions of IPA produced from gas fermentation of steel mill off-gas </t>
  </si>
  <si>
    <t>ThlA</t>
  </si>
  <si>
    <t>Source</t>
  </si>
  <si>
    <t>AA sequence</t>
  </si>
  <si>
    <t>Used in Comb. Library</t>
  </si>
  <si>
    <t>DNA sequence (5` to 3`) used in combinatorial library</t>
  </si>
  <si>
    <t>Used in cell-free prototyping</t>
  </si>
  <si>
    <r>
      <rPr>
        <b/>
        <i/>
        <sz val="11"/>
        <color theme="1"/>
        <rFont val="Helvetica"/>
      </rPr>
      <t>E. coli</t>
    </r>
    <r>
      <rPr>
        <b/>
        <sz val="11"/>
        <color theme="1"/>
        <rFont val="Helvetica"/>
      </rPr>
      <t xml:space="preserve"> codon optimized DNA sequence (5` to 3`) used in cell-free prototyping</t>
    </r>
  </si>
  <si>
    <t>ThlA Reference 1</t>
  </si>
  <si>
    <t>ATCC824, DJ024 DJ038 DJ074 DJ103 DJ310 DJ311 DJ313</t>
  </si>
  <si>
    <t>MKEVVIASAVRTAIGSYGKSLKDVPAVDLGATAIKEAVKKAGIKPEDVNEVILGNVLQAGLGQNPARQASFKAGLPVEIPAMTINKVCGSGLRTVSLAAQIIKAGDADVIIAGGMENMSRAPYLANNARWGYRMGNAKFVDEMITDGLWDAFNDYHMGITAENIAERWNISREEQDEFALASQKKAEEAIKSGQFKDEIVPVVIKGRKGETVVDTDEHPRFGSTIEGLAKLKPAFKKDGTVTAGNASGLNDCAAVLVIMSAEKAKELGVKPLAKIVSYGSAGVDPAIMGYGPFYATKAAIEKAGWTVDELDLIESNEAFAAQSLAVAKDLKFDMNKVNVNGGAIALGHPIGASGARILVTLVHAMQKRDAKKGLATLCIGGGQGTAILLEKC</t>
  </si>
  <si>
    <t>Yes</t>
  </si>
  <si>
    <t>ATGAAAGAAGTTGTAATAGCTAGTGCAGTAAGAACAGCGATTGGATCTTATGGAAAGTCTCTTAAGGATGTACCAGCAGTAGATTTAGGAGCTACAGCTATAAAGGAAGCAGTTAAAAAAGCAGGAATAAAACCAGAGGATGTTAATGAAGTCATTTTAGGAAATGTTCTTCAAGCAGGTTTAGGACAGAATCCAGCAAGACAGGCATCTTTTAAAGCAGGATTACCAGTTGAAATTCCAGCTATGACTATTAATAAGGTTTGTGGTTCAGGACTTAGAACAGTTAGCTTAGCAGCACAAATTATAAAAGCAGGAGATGCTGACGTAATAATAGCAGGCGGTATGGAAAATATGTCTAGAGCTCCTTACTTAGCGAATAACGCTAGATGGGGATATAGAATGGGAAACGCTAAATTTGTTGATGAAATGATCACTGACGGATTGTGGGATGCATTTAATGATTACCACATGGGAATAACAGCAGAAAACATAGCTGAGAGATGGAACATTTCAAGAGAAGAACAAGATGAGTTTGCTCTTGCATCACAAAAAAAAGCTGAAGAAGCTATAAAATCAGGTCAATTTAAAGATGAAATAGTTCCTGTAGTAATTAAAGGCAGAAAGGGAGAAACTGTAGTTGATACAGATGAGCACCCTAGATTTGGATCAACTATAGAAGGACTTGCAAAATTAAAACCTGCCTTCAAAAAAGATGGAACAGTTACAGCTGGTAATGCATCAGGATTAAATGACTGTGCAGCAGTACTTGTAATCATGAGTGCAGAAAAAGCTAAAGAGCTTGGAGTAAAACCACTTGCTAAGATAGTTTCTTATGGTTCAGCAGGAGTTGACCCAGCAATAATGGGATATGGACCTTTCTATGCAACAAAAGCAGCTATTGAAAAAGCAGGTTGGACAGTTGATGAATTAGATTTAATAGAATCAAATGAAGCTTTTGCAGCTCAAAGTTTAGCAGTAGCAAAAGATTTAAAATTTGATATGAATAAAGTAAATGTAAATGGAGGAGCTATTGCCCTTGGTCATCCAATTGGAGCATCAGGTGCAAGAATACTCGTTACTCTTGTACACGCAATGCAAAAAAGAGATGCAAAAAAAGGCTTAGCAACTTTATGTATAGGTGGCGGACAAGGAACAGCAATATTGCTAGAAAAGTGCTAGCCATAACTGGCAGGTGGAGGGA</t>
  </si>
  <si>
    <t>ATGAAGGAAGTGGTGATAGCTAGTGCAGTGCGGACCGCTATTGGGAGTTACGGCAAGTCATTGAAGGATGTCCCTGCTGTTGATTTGGGAGCCACCGCGATTAAAGAGGCCGTAAAGAAAGCTGGCATAAAGCCCGAGGATGTCAATGAAGTTATCCTGGGGAACGTTTTGCAAGCTGGCTTGGGGCAAAATCCGGCCCGGCAAGCATCTTTTAAAGCCGGCCTTCCAGTAGAAATACCCGCTATGACGATCAACAAGGTATGCGGTAGCGGACTTAGAACAGTGTCGCTTGCGGCTCAGATAATTAAGGCAGGGGACGCTGACGTTATCATTGCGGGTGGTATGGAGAACATGAGTCGTGCGCCCTACCTGGCGAACAATGCTAGATGGGGTTATCGCATGGGGAACGCGAAGTTCGTCGATGAAATGATAACTGACGGCCTTTGGGACGCATTTAATGACTACCACATGGGAATCACCGCTGAGAACATTGCCGAACGCTGGAATATATCGAGAGAAGAGCAGGACGAATTTGCCCTTGCCTCACAGAAAAAGGCGGAAGAGGCCATTAAATCTGGACAATTCAAAGATGAAATCGTCCCAGTCGTGATAAAGGGCAGAAAAGGGGAAACTGTTGTGGACACGGATGAGCACCCCCGGTTCGGGTCAACAATAGAGGGCTTGGCAAAACTGAAACCCGCGTTCAAGAAAGATGGTACAGTCACCGCGGGTAACGCATCGGGGTTGAATGATTGCGCGGCGGTATTGGTGATTATGTCTGCTGAAAAGGCTAAAGAATTAGGAGTAAAACCTTTGGCCAAAATTGTCAGCTATGGGAGTGCTGGAGTAGACCCCGCGATCATGGGATATGGCCCGTTCTACGCCACAAAAGCTGCTATTGAGAAAGCTGGGTGGACCGTTGATGAGCTGGACTTGATTGAGTCAAATGAAGCATTCGCCGCTCAGTCGTTGGCGGTGGCTAAGGATCTTAAATTTGATATGAACAAGGTCAATGTAAACGGAGGCGCGATCGCATTAGGACATCCTATAGGTGCAAGCGGAGCACGCATTCTGGTTACTTTAGTCCACGCTATGCAAAAGCGGGACGCTAAGAAAGGCCTGGCTACACTTTGTATCGGCGGAGGCCAGGGCACTGCCATTTTGTTAGAAAAATGCTAA</t>
  </si>
  <si>
    <t>ThlA Reference 2</t>
  </si>
  <si>
    <r>
      <rPr>
        <i/>
        <sz val="11"/>
        <color theme="1"/>
        <rFont val="Helvetica"/>
      </rPr>
      <t xml:space="preserve">Clostridium kluyveri </t>
    </r>
    <r>
      <rPr>
        <sz val="11"/>
        <color theme="1"/>
        <rFont val="Helvetica"/>
      </rPr>
      <t>ThlA1</t>
    </r>
  </si>
  <si>
    <t>MREVVIVSAVRTAIGSFGGTLKDVSAVDLGAIVIKEAVKRAGIKPEQVDEVIFGNVIQAGVGQSLARQSAVYAGLPVEVPAFTVNKLCGSGLRTVSLAASLISNGDADTIVVGGSENMSASPYLIPKARFGYRMGEAKIYDAMLHDGLIDSFNNYHMGITAENIAEKWGITREDQDKFALASQQKAEAAIKAGKFKDEIVPVTVKMKKKEVVFDTDEDPRFGTTIETLAKLKPAFKRDGTGTVTAGNSSGINDSSAALILMSADKAKELGVKPMAKYVDFASAGLDPAIMGYGPYYATKKVLAKTNLTIKDFDLIEANEAFAAQSIAVARDLEFDMSKVNVNGGAIALGHPVGCSGARILVTLLHEMQKRDAKKGLATLCIGGGQGTAVVVER</t>
  </si>
  <si>
    <t>ATGAGAGAAGTAGTTATTGTAAGTGCTGTAAGAACAGCGATAGGAAGTTTTGGGGGAACTTTAAAAGATGTTTCTGCTGTAGATTTAGGAGCTATAGTTATAAAAGAAGCAGTAAAAAGAGCAGGTATCAAACCAGAACAAGTAGATGAAGTTATATTTGGAAATGTAATACAAGCAGGAGTTGGACAAAGTTTAGCAAGACAATCAGCTGTATATGCAGGTCTTCCAGTAGAAGTACCAGCTTTCACAGTGAATAAGCTTTGTGGTTCAGGACTTAGAACAGTAAGTTTAGCAGCTAGTCTTATCAGCAACGGAGATGCTGATACAATTGTAGTTGGTGGATCAGAAAACATGTCTGCATCTCCATATTTAATTCCAAAAGCTAGATTTGGATATAGAATGGGAGAAGCAAAAATATATGATGCTATGTTACATGATGGACTTATAGATTCATTCAACAACTATCACATGGGAATCACAGCTGAAAATATAGCAGAAAAATGGGGAATAACAAGAGAAGATCAAGATAAATTTGCATTAGCATCCCAACAGAAGGCAGAAGCAGCTATAAAAGCAGGAAAGTTCAAAGATGAAATAGTTCCAGTAACTGTAAAAATGAAAAAGAAAGAGGTAGTTTTTGATACTGATGAAGATCCAAGATTTGGTACAACTATAGAAACATTAGCAAAATTGAAACCTGCATTTAAGAGAGATGGAACAGGAACAGTTACAGCAGGTAATTCTTCAGGAATAAATGATTCATCAGCAGCATTAATCTTAATGAGTGCAGATAAAGCAAAGGAACTTGGAGTTAAACCAATGGCAAAATATGTTGATTTTGCAAGCGCAGGATTAGATCCAGCTATCATGGGATATGGACCATATTATGCAACAAAAAAAGTGCTTGCGAAAACTAATTTAACAATAAAGGACTTTGATTTAATAGAAGCAAATGAAGCATTTGCAGCTCAAAGTATAGCAGTAGCAAGAGATTTAGAATTTGATATGAGCAAAGTAAATGTAAATGGAGGAGCAATAGCTCTTGGACATCCAGTTGGCTGCTCTGGTGCAAGAATACTTGTTACACTACTTCACGAAATGCAAAAGAGAGATGCAAAGAAAGGTCTTGCAACACTTTGCATAGGTGGAGGACAAGGAACCGCTGTAGTAGTTGAAAGATAA</t>
  </si>
  <si>
    <t>No</t>
  </si>
  <si>
    <t>N/A</t>
  </si>
  <si>
    <t>ThlA Reference 3</t>
  </si>
  <si>
    <r>
      <rPr>
        <i/>
        <sz val="11"/>
        <color theme="1"/>
        <rFont val="Helvetica"/>
      </rPr>
      <t xml:space="preserve">Clostridium kluyveri </t>
    </r>
    <r>
      <rPr>
        <sz val="11"/>
        <color theme="1"/>
        <rFont val="Helvetica"/>
      </rPr>
      <t>ThlA2</t>
    </r>
  </si>
  <si>
    <t>MKDAVIVSAVRTAIGSFGGTLKDISAVDLGAIVIKEAVKRAGIKPEQVDEVIFGNVIQAGLGQSPARQAAVKAGIPVEVPAFTLNKVCGSGLRSVSLAAQLIKIGDDDIVVVGGTENMSAAPYLLPKARWGHRMGEGKLVDAMIKDGLWEAFNNYHMGITAENIAEKWGITRDMQDEFALASQQKAEAAIKAGKFKDEIVPVTVKQKKKEIIFDTDEFPRFGTTIEALAKLKPSFKKDGTVTAGNASGINDAAAALVVMSADKAKELGIKPLAKIVSYGSKGLDPTIMGYGPFYATKLALEKANLSIADLDLIEANEAFASQSLAVAKDLEFDMSKVNVNGGAIALGHPVGCSGARILVTLLYEMQRRDAKKGLATLCIGGGMGTALIVER</t>
  </si>
  <si>
    <t>ATGAAAGATGCAGTTATTGTAAGTGCAGTAAGAACAGCTATAGGGAGTTTTGGTGGAACTTTAAAAGATATTTCTGCTGTAGATTTGGGGGCAATAGTTATAAAAGAGGCTGTAAAAAGAGCAGGTATAAAACCAGAACAAGTAGATGAAGTTATATTTGGAAATGTAATACAGGCAGGTCTTGGACAAAGTCCAGCGAGGCAAGCTGCTGTAAAAGCAGGCATTCCTGTAGAAGTACCAGCGTTTACACTAAATAAGGTTTGCGGTTCAGGACTTAGATCAGTAAGTTTGGCAGCTCAGCTCATAAAAATTGGAGATGATGATATTGTTGTAGTTGGTGGAACAGAAAACATGTCCGCTGCACCATATCTACTTCCAAAGGCCAGATGGGGACATAGAATGGGAGAGGGAAAATTAGTTGATGCCATGATAAAAGATGGACTTTGGGAAGCATTTAACAATTACCACATGGGAATTACAGCTGAAAACATAGCAGAAAAATGGGGAATAACAAGAGATATGCAGGATGAATTTGCATTAGCATCCCAACAGAAGGCAGAAGCAGCCATAAAGGCAGGAAAATTTAAAGATGAAATAGTTCCAGTAACCGTTAAGCAGAAAAAGAAAGAAATAATTTTTGATACTGATGAATTCCCTAGATTTGGGACAACTATAGAAGCATTAGCAAAATTGAAACCATCATTCAAAAAAGATGGAACAGTTACAGCAGGTAATGCTTCGGGAATAAATGATGCAGCAGCAGCTTTAGTTGTAATGAGTGCAGATAAGGCAAAAGAACTTGGAATTAAGCCTCTTGCAAAGATTGTTTCCTATGGAAGTAAAGGATTAGACCCAACCATAATGGGATACGGACCTTTCTATGCAACAAAGTTGGCACTTGAAAAAGCTAACTTGTCAATTGCAGATTTAGACTTAATAGAAGCAAATGAAGCATTCGCTTCACAAAGTTTAGCAGTAGCAAAAGATTTAGAATTTGATATGAGCAAAGTAAATGTAAATGGAGGAGCAATAGCTCTTGGACATCCAGTTGGCTGCTCTGGTGCAAGAATACTCGTTACATTACTTTATGAAATGCAGAGAAGAGATGCGAAAAAGGGACTTGCAACATTATGTATAGGGGGAGGAATGGGAACTGCACTAATAGTTGAAAGATAA</t>
  </si>
  <si>
    <t>ThlA Reference 4</t>
  </si>
  <si>
    <t>E. coli AtoB</t>
  </si>
  <si>
    <t>MKNCVIVSAVRTAIGSFNGSLASTSAIDLGATVIKAAIERAKIDSQHVDEVIMGNVLQAGLGQNPARQALLKSGLAETVCGFTVNKVCGSGLKSVALAAQAIQAGQAQSIVAGGMENMSLAPYLLDAKARSGYRLGDGQVYDVILRDGLMCATHGYHMGITAENVAKEYGITREMQDELALHSQRKAAAAIESGAFTAEIVPNVVTRKKTFVFSQDEFPKANSTAEALGALRPAFDKAGTVTAGNASGINDGAAALVIMEESAALAAGLTPLARIKSYASGGVPPALMGMGPVPATQKALQLAGLQLADIDLIEANEAFAAQFLAVGKNLGFDSEKVNVNGGAIALGHPIGASGARILVTLLHAMQARDKTLGLATLCIGGGQGIAMVIERLN</t>
  </si>
  <si>
    <t>ATGAAAAATTGTGTCATCGTCAGTGCGGTACGTACTGCTATCGGTAGTTTTAACGGTTCACTCGCTTCCACCAGCGCCATCGACCTGGGGGCGACAGTAATTAAAGCCGCCATTGAACGTGCAAAAATCGATTCACAACACGTTGATGAAGTGATTATGGGTAACGTGTTACAAGCCGGGCTGGGGCAAAATCCGGCGCGTCAGGCACTGTTAAAAAGCGGGCTGGCAGAAACGGTGTGCGGATTCACGGTCAATAAAGTATGTGGTTCGGGTCTTAAAAGTGTGGCGCTTGCCGCCCAGGCCATTCAGGCAGGTCAGGCGCAGAGCATTGTGGCGGGGGGTATGGAAAATATGAGTTTAGCCCCCTACTTACTCGATGCAAAAGCACGCTCTGGTTATCGTCTTGGAGACGGACAGGTTTATGACGTAATCCTGCGCGATGGCCTGATGTGCGCCACCCATGGTTATCATATGGGGATTACCGCCGAAAACGTGGCTAAAGAGTACGGAATTACCCGTGAAATGCAGGATGAACTGGCGCTACATTCACAGCGTAAAGCGGCAGCCGCAATTGAGTCCGGTGCTTTTACAGCCGAAATCGTCCCGGTAAATGTTGTCACTCGAAAGAAAACCTTCGTCTTCAGTCAAGACGAATTCCCGAAAGCGAATTCAACGGCTGAAGCGTTAGGTGCATTGCGCCCGGCCTTCGATAAAGCAGGAACAGTCACCGCTGGGAACGCGTCTGGTATTAACGACGGTGCTGCCGCTCTGGTGATTATGGAAGAATCTGCGGCGCTGGCAGCAGGCCTTACCCCCCTGGCTCGCATTAAAAGTTATGCCAGCGGTGGCGTGCCCCCCGCATTGATGGGTATGGGGCCAGTACCTGCCACGCAAAAAGCGTTACAACTGGCGGGGCTGCAACTGGCGGATATTGATCTCATTGAGGCTAATGAAGCATTTGCTGCACAGTTCCTTGCCGTTGGGAAAAACCTGGGCTTTGATTCTGAGAAAGTGAATGTCAACGGCGGGGCCATCGCGCTCGGGCATCCTATCGGTGCCAGTGGTGCTCGTATTCTGGTCACACTATTACATGCCATGCAGGCACGCGATAAAACGCTGGGGCTGGCAACACTGTGCATTGGCGGCGGTCAGGGAATTGCGATGGTGATTGAACGGTTGAATTAA</t>
  </si>
  <si>
    <t>ThlA Variant 1</t>
  </si>
  <si>
    <t>DJ001 DJ008 DJ009 DJ010 DJ012 DJ017 DJ019 DJ020 DJ022 DJ026 DJ027 DJ040 DJ043 DJ044 DJ045 DJ056 DJ058 DJ059 DJ060 DJ066 DJ073 DJ082 DJ084 DJ085 DJ089 DJ092 DJ095 DJ097 DJ102 DJ105 DJ106 DJ107 DJ108 DJ110 DJ112 DJ116 DJ119 DJ121 DJ125 DJ126 DJ127 DJ128 DJ129 DJ131 DJ136 DJ139 DJ140 DJ141 DJ143 DJ144 DJ145 DJ149 DJ151 DJ152 DJ153 DJ154 DJ155 DJ157 DJ158 DJ159 DJ161 DJ162 DJ163 DJ164 DJ165 DJ166 DJ168 DJ170 DJ171 DJ173 DJ174 DJ175 DJ176 DJ177 DJ180 DJ181 DJ182 DJ183 DJ184 DJ185 DJ186 DJ187 DJ193 DJ194 DJ195 DJ196 DJ197 DJ198 DJ199 DJ200 DJ201 DJ202 DJ203 DJ204 DJ206 DJ207 DJ208 DJ209 DJ211 DJ212 DJ213 DJ214 DJ215 DJ216 DJ217 DJ218 DJ219 DJ221 DJ222 DJ223 DJ225 DJ226 DJ227 DJ228 DJ229 DJ230 DJ231 DJ232 DJ233 DJ234 DJ235 DJ236 DJ237 DJ238 DJ239 DJ240 DJ241 DJ243 DJ244 DJ245 DJ248 DJ249 DJ251 DJ253 DJ254 DJ255 DJ256 DJ257 DJ258 DJ259 DJ261 DJ263 DJ264 DJ265 DJ266 DJ269 DJ270 DJ272 DJ273 DJ274 DJ275 DJ277 DJ278 DJ279 DJ280 DJ283 DJ284 DJ287 DJ289 DJ290 DJ336</t>
  </si>
  <si>
    <t>MREVVIVSAVRTALGSFGGALKDVSAVDLGALVIKEAVNRAGVKPELIEEVIMGNVIQAGLGQNTARQSTIKAGLPQEVSAMTINKVCGSGLRAVSLAAQMIKAGDADVVVAGGMENMSAAPYALDKARWGQRMGDGKLVDTMIKDALWDAFNNYHMGVTAENIAKQWGLTREEQDAFSAASQQKAEAAIKSGRFKDEIVPVVIPQRKGEPKVFDTDEFPRFGTTAETLAKLKPAFIKDGTVTAGNASGINDGAAAFVVMSSEKAEELGLKPMAKILSYGSKGLDPAIMGYGPFHATKKALEKANLTVEDLDLIEANEAFAAQSLAVAKDLKFDMSKVNVNGGAIALGHPVGASGARILVTLLHEMEKRDAKKGLATLCIGGGMGTALIVERI</t>
  </si>
  <si>
    <t>ATGAGAGAGGTAGTTATTGTAAGTGCAGTAAGAACAGCATTAGGTAGTTTTGGTGGAGCATTAAAAGATGTCTCAGCAGTAGATTTAGGAGCTTTAGTAATTAAAGAAGCCGTAAATAGAGCTGGAGTAAAACCTGAATTAATTGAAGAAGTTATTATGGGTAATGTAATTCAAGCTGGTCTTGGTCAAAATACCGCAAGACAATCAACAATAAAAGCTGGATTACCACAAGAAGTTTCAGCTATGACTATTAATAAGGTTTGTGGATCAGGTCTTAGAGCAGTTAGTTTAGCAGCACAAATGATTAAAGCAGGAGATGCTGATGTTGTTGTTGCTGGAGGTATGGAAAATATGTCAGCTGCCCCATATGCATTGGACAAAGCAAGATGGGGACAAAGAATGGGCGATGGTAAATTAGTTGATACAATGATAAAAGACGCATTATGGGATGCTTTTAACAACTACCATATGGGAGTTACAGCTGAAAATATTGCTAAACAATGGGGATTAACTAGAGAAGAGCAAGATGCTTTCTCAGCTGCATCTCAACAAAAAGCTGAAGCAGCAATTAAATCTGGAAGATTTAAAGATGAAATAGTTCCAGTTGTTATTCCACAAAGAAAGGGAGAACCAAAAGTATTTGATACAGATGAATTCCCAAGATTCGGAACAACAGCAGAAACTTTAGCTAAATTAAAGCCAGCATTTATTAAAGATGGTACTGTTACAGCAGGTAATGCATCAGGTATTAATGATGGAGCAGCAGCTTTTGTTGTTATGAGTTCAGAAAAAGCAGAGGAATTAGGACTTAAGCCAATGGCTAAAATACTTTCTTATGGTTCAAAAGGATTAGATCCAGCTATCATGGGATATGGACCATTCCATGCAACTAAGAAAGCTTTAGAAAAAGCTAACTTAACAGTAGAAGATTTAGATTTAATCGAAGCTAATGAAGCTTTTGCTGCTCAAAGCTTAGCAGTTGCTAAAGATTTAAAATTCGATATGTCAAAAGTTAATGTAAATGGTGGAGCAATTGCTTTAGGTCATCCAGTTGGAGCATCAGGTGCAAGAATATTAGTAACTCTTCTTCATGAAATGGAAAAGAGAGATGCTAAAAAAGGATTAGCTACACTTTGTATAGGTGGCGGAATGGGAACAGCTCTTATCGTTGAAAGAATTTAA</t>
  </si>
  <si>
    <t>ThlA Variant 2</t>
  </si>
  <si>
    <t xml:space="preserve">DJ011 DJ061 DJ062  </t>
  </si>
  <si>
    <t>MKEVVIASAVRTAVGSFGGALKGVPAVELGATVIKEAVKRAGVKPEQVQEVIMGNVLQAGLGQNPARQAVIKAGLPEEVPAFTINKVCGSGLRAVSLACQMIKAGDADIIVAGGMENMSRAPYVLNDARWGQRMGNGQMVDEMINDGLWDAFNQYHMGITAENIAEKWGLTREMQDEFALASQNKAEEAVKSGRFKDEIVPVVIPQRKGEPKVFDTDEFPRFGTTMEALVKLKPAFKKDGTVTAGNASGINDGAAALVIMSAEKAKELGVKPLAKIVSYGSAGLDPAIMGYGPFHSTKIALEKANLTIEDLDLIEANEAFAAQSLAVAKDLNFDMSKVNVNGGAIALGHPIGASGARILTTLLYEMEKRDSKKGLATLCIGGGMGTAIIVER</t>
  </si>
  <si>
    <t>ThlA Variant 3</t>
  </si>
  <si>
    <t>DJ028 DJ030 DJ031 DJ034 DJ035 DJ036 DJ051 DJ080 DJ124 DJ281 DJ316 DJ323</t>
  </si>
  <si>
    <t>MRDVVIVSAVRTALGSFGGALKDVSAVDLGALVIKEAVNRAGVKPELIEEVIMGNVIQAGLGQNTARQSTIKAGLPQEVSAMTINKVCGSGLRAVSLAAQMIKAGDADVVVAGGMENMSAAPYALDKARWGQRMGDGKLVDTMIKDALWDAFNNYHMGVTAENIAKQWGLTREEQDAFSASSQQKAEAAIKSGRFKDEIVPVVIPQRKGEPKVFDTDEFPRFGTTAETLAKLKPAFIKDGTVTAGNASGINDGAAAFVVMSAEKAEELGLKPMAKILSYGSKGLDPAIMGYGPFHATKKALEKANLTVEDLDLIEANEAFAAQSLAVAKDLKFDMSKVNVNGGAIALGHPVGASGARILVTLLHEMEKRDAKKGLATLCIGGGMGTALIVERV</t>
  </si>
  <si>
    <t>ThlA Variant 4</t>
  </si>
  <si>
    <t>DJ032 DJ033 DJ047 DJ050 DJ052 DJ054 DJ055 DJ057 DJ068 DJ088 DJ321 DJ331</t>
  </si>
  <si>
    <t>MREVVIVSAVRTALGSFGGALKDVSAVDLGALVIKEAVNRAGVKPELIEEVIMGNVIQAGLGQNTARQSTIKAGLPQEVSAMTINKVCGSGLRAVSLAAQMIKAGDADVVVAGGMENMSAAPYALDKARWGQRMGDGKLVDTMIKDALWDAFNNYHMGVTAENIAKQWGLTREEQDAFSAASQQKAEAAIKSGRFKDEIVPVVIPQRKGEPKVFDTDEFPRFGTTAETLAKLKPAFIKDGTVTAGNASGINDGAAAFVVMSAEKAEELGLKPMAKILSYGSKGLDPAIMGYGPFHATKKALEKANLTVEDLDLIEANEAFAAQSLAVAKDLKFDMSKVNVNGGAIALGHPVGASGARILVTLLHEMEKRDAKKGLATLCIGGGMGTALIVERI</t>
  </si>
  <si>
    <t>ThlA Variant 5</t>
  </si>
  <si>
    <t>DJ037</t>
  </si>
  <si>
    <t>MREVVIVSAVRTALGSFGGALKDVSAVDLGALVIREAVNRAGVKPELIEEVIMGNVIQAGLGQNTARQSTIKAGLPQEVSAMTINKVCGSGLRAVSLAAQMIKAGDADVVVAGGMENMSAAPYALDKARWGQRMGDGKLVDTMIKDALWDAFNNYHMGVTAENIAKQWGLTREEQDAFSAASQQKAEAAIKSGRFKDEIVPVVIPQRKGEPKVFDTDEFPRFGTTAETLAKLKPAFIKDGTVTAGNASGINDGAAAFVVMSAEKAEELGLKPMAKILSYGSKGLDPAIMGYGPFHATKKALEKANLTVEDLDLIEANEAFAAQSLAVAKDLKFDMSKVNVNGGAIALGHPVGASGARILVTLLHEMEKRDAKKGLATLCIGGGMGTALIVERI</t>
  </si>
  <si>
    <t>ThlA Variant 6</t>
  </si>
  <si>
    <t xml:space="preserve">DJ048 DJ069 DJ098  </t>
  </si>
  <si>
    <t>MRDVVIVSAVRTALGSFGGALKDVSAVDLGALVIKEAVNRAGVKPELIEEVIMGNVIQAGLGQNTARQSTIKAGLPQEVSAMTINKVCGSGLRAVSLAAQMIKAGDADVIVAGGMENMSAAPYLLKSARFGQRMGDGKMVDSMINDALWDAFNNYHMGVTAENIAKEWGLTREEQDAFAAASQQKAEAAITSGRFKDEIVPVVIPQRKGDPKVFDTDEFPRFGTTAESLAKLKPAFIKEGTVTAGNASGINDGAAAFVIMSAEKAAELGIKPMAKILSYGSKGLDPAIMGYGPFHATKKALEKANIAIEDLDLIEANEAFAAQSLAVAKDLKFDMSKVNVNGGAIALGHPVGASGARILVTLLHEMEKRDAKKGLATLCIGGGMGTALIVERV</t>
  </si>
  <si>
    <t>CtfA Variants</t>
  </si>
  <si>
    <t>DNA sequence (5` to 3`)</t>
  </si>
  <si>
    <t>CtfA Reference 1</t>
  </si>
  <si>
    <t>ATCC824</t>
  </si>
  <si>
    <t>MNSKIIRFENLRSFFKDGMTIMIGGFLNCGTPTKLIDFLVNLNIKNLTIISNDTCYPNTGIGKLISNNQVKKLIASYIGSNPDTGKKLFNNELEVELSPQGTLVERIRAGGSGLGGVLTKTGLGTLIEKGKKKISINGTEYLLELPLTADVALIKGSIVDEAGNTFYKGTTKNFNPYMAMAAKTVIVEAENLVSCEKLEKEKAMTPGVLINYIVKEPA</t>
  </si>
  <si>
    <t>ATGAACAGCAAAATCATTCGCTTTGAAAACCTGCGGAGTTTCTTTAAAGACGGCATGACGATCATGATCGGCGGTTTCCTTAATTGCGGTACCCCGACCAAACTTATCGATTTTCTTGTTAATCTGAACATCAAGAATCTTACGATTATTTCGAATGATACCTGTTACCCGAACACCGGCATTGGTAAATTGATCAGCAATAATCAGGTAAAGAAACTGATTGCCAGTTATATTGGTAGCAATCCGGACACTGGTAAAAAGCTTTTCAATAACGAATTAGAAGTCGAACTCTCGCCGCAGGGTACGCTCGTAGAACGCATCCGTGCCGGCGGGAGCGGCTTAGGCGGTGTGCTTACCAAAACGGGCCTTGGAACTCTTATCGAAAAAGGAAAGAAAAAAATTTCCATTAATGGCACAGAGTATCTGCTGGAACTCCCCTTGACTGCCGACGTCGCACTCATTAAAGGCTCCATCGTTGATGAAGCAGGAAATACCTTTTACAAAGGCACCACGAAAAATTTTAACCCCTATATGGCTATGGCCGCTAAAACAGTAATTGTGGAAGCAGAGAATCTGGTATCCTGCGAGAAATTGGAAAAGGAGAAAGCCATGACCCCCGGTGTTCTGATTAACTATATTGTCAAAGAACCGGCCTAA</t>
  </si>
  <si>
    <t>CtfA Reference 2</t>
  </si>
  <si>
    <t>NCIMB8052</t>
  </si>
  <si>
    <t>MNKLVKLTDLKRIFKDGMTIMVGGFLDCGTPENIIDMLVDLNIKNLTIISNDTAFPNKGIGKLIVNGQVSKVIASHIGTNPETGKKMSSGELKVELSPQGTLIERIRAAGSGLGGVLTPTGLGTIVEEGKKKVTIDGKEYLLELPLSADVSLIKGSIVDEFGNTFYRAATKNFNPYMAMAAKTVIVEAENLVKCEDLKRDAIMTPGVLVDYIVKEAA</t>
  </si>
  <si>
    <t>ATGAATAAATTAGTAAAATTAACAGATTTAAAGCGCATTTTCAAAGATGGCATGACAATTATGGTTGGGGGTTTTTTAGATTGTGGAACTCCTGAAAATATTATAGATATGCTAGTTGATTTAAATATAAAAAATCTGACTATTATAAGCAATGATACAGCTTTTCCTAATAAAGGAATAGGAAAACTTATTGTAAATGGTCAAGTTTCTAAAGTAATTGCTTCACATATTGGAACTAATCCTGAAACTGGAAAAAAAATGAGCTCTGGAGAACTTAAAGTTGAGCTTTCCCCACAAGGAACACTGATTGAAAGAATTCGTGCAGCTGGATCTGGACTCGGAGGTGTATTAACTCCAACTGGACTTGGAACTATCGTTGAAGAAGGTAAGAAAAAAGTTACTATCGATGGCAAAGAATATCTATTAGAACTTCCTTTATCTGCTGATGTTTCATTAATAAAAGGTAGCATTGTAGATGAATTTGGAAATACCTTCTATAGGGCTGCTACTAAAAATTTCAATCCATATATGGCAATGGCTGCAAAAACAGTTATAGTTGAAGCAGAAAATTTAGTTAAATGTGAAGATTTAAAAAGAGATGCCATAATGACTCCTGGCGTATTAGTAGATTATATCGTTAAGGAGGCGGCTTAA</t>
  </si>
  <si>
    <t>CtfA Variant 1</t>
  </si>
  <si>
    <t>MNKLVKLTDLKRIFKDGMTIMVGGFLDCGTPENIIDMLVDLNIKNLTIISNDTAFPNKGIGKLIVNDQVSKVIASHIGTNPETGKKMSSGELKVELSPQGTLIERIRAAGSGLGGVLTPTGLGTIVEEGKKKVTIDGKEYLLELPLSADVSLIKGSVVDEFGNTFYRAATKNFNPYMAMAAKTVIVEAENLVKCEDLKRDAIMTPGVLVDYIVKEAA</t>
  </si>
  <si>
    <t>ATGAATAAATTAGTAAAATTAACAGATTTAAAGCGCATTTTCAAAGATGGTATGACAATTATGGTTGGGGGTTTTTTAGATTGTGGAACTCCTGAAAATATTATAGATATGCTAGTTGATTTAAATATAAAAAATCTGACTATTATAAGCAATGATACAGCTTTTCCTAATAAAGGAATAGGAAAACTTATTGTAAATGGTCAAGTTTCTAAAGTAATTGCTTCACATATTGGAACTAATCCTGAAACTGGGAAAAAAATGAGCTCTGGTGAACTTAAAGTTGAGCTTTCTCCACAAGGAACACTGATCGAAAGAATTCGTGCAGCTGGATCTGGACTCGGAGGTGTATTAACTCCAACCGGACTTGGGACTATCGTTGAAGAAGGTAAGAAAAAAGTTACTATCGGTGGCAAAGAATATCTATTAGAACTTCCTTTATCCGCTGATGTTTCATTAATAAAAGGTAGCATTGTAGATGAATTTGGAAATACCTTCTATAGAGCTGCTACTAAAAATTTCAATCCATATATGGCAATGGCTGCAAAAACAGTTATAGTTGAAGCAGAAAATTTAGTTAAATGTGAAGATTTAAAAAGAGATGCCATAATGACTCCTGGCGTATTAGTAGATTATATCGTTAAGGAGGCGGCTTAA</t>
  </si>
  <si>
    <t>CtfA Variant 2</t>
  </si>
  <si>
    <t xml:space="preserve">DJ002 DJ070 DJ081  </t>
  </si>
  <si>
    <t>MNKIVKLEDLKHVFKDGMTIMVGGFLDCGTPENIIDMLVDLNIKNLTIISNDTAFPDKGIGKLIVNGQVSKIIASHIGTNPETGKKMNNGEIEVELSPQGTLIERIRAAGSGLGGVLTPTGLGTIVEEGKRKVTIGGKEYLLELPLCADVSIVKGSVVDEFGNTCYRATTKNFNPYMAMAGKIVIVEAENLVKCEQLKRENIMTPGVLVNYIVKEAA</t>
  </si>
  <si>
    <t>CtfA Variant 3</t>
  </si>
  <si>
    <t>DJ003 DJ005 DJ006 DJ007 DJ018 DJ021 DJ023 DJ025 DJ039 DJ041 DJ071 DJ072 DJ086 DJ087 DJ090 DJ093 DJ094 DJ096 DJ099 DJ100 DJ101 DJ104 DJ111 DJ115 DJ117 DJ118 DJ120 DJ122 DJ130 DJ132 DJ133 DJ142 DJ146 DJ147 DJ148 DJ156 DJ160 DJ167 DJ169 DJ172 DJ178 DJ179 DJ210 DJ224 DJ250 DJ260 DJ262 DJ268 DJ271 DJ276 DJ282 DJ285 DJ286 DJ350</t>
  </si>
  <si>
    <t>MNKIVKLEDLKHVFKDGMTIMVGGFLDCGTPENIIDMLVDLNIKNLTIISNDTAFPDKGIGKLIVNGQVSKIIASHIGTNPETGKKMNNGEIEVELSPQGTLIERIRAAGSGLGGVLTPTGLGTIVEEGKRKVTIGGKEYLLELPLCADVSIVKGSVVDEFGNICYRATTKNFNPYMAMAGKIVIVEAENLVKCEQLKRENIMTPGVLVNYIVKEAA</t>
  </si>
  <si>
    <t>TTGAATAAAATAGTTAAATTAGAAGATTTGAAACATGTTTTTAAAGATGGTATGACAATTATGGTTGGCGGATTTTTAGATTGTGGAACACCTGAAAATATTATTGATATGTTAGTAGATTTAAATATTAAGAATTTGACTATTATTAGCAATGATACAGCATTTCCAGACAAAGGTATAGGAAAATTGATTGTTAATGGGCAAGTATCAAAAATAATTGCTTCTCATATTGGAACTAATCCTGAAACTGGTAAAAAGATGAATAATGGTGAAATAGAAGTTGAACTTTCTCCACAAGGAACATTAATTGAGAGAATTCGTGCAGCTGGATCTGGATTAGGAGGTGTATTAACACCAACTGGATTGGGAACTATTGTAGAGGAAGGTAAAAGAAAAGTTACAATTGGTGGTAAAGAATATTTATTAGAACTCCCACTATGCGCGGATGTTTCAATTGTAAAAGGTAGTGTTGTAGATGAGTTTGGAAATATTTGCTATAGAGCTACTACAAAAAACTTTAATCCTTACATGGCTATGGCTGGAAAGATAGTAATAGTAGAAGCTGAAAATTTAGTGAAATGTGAACAATTAAAAAGAGAAAATATAATGACTCCGGGTGTATTAGTAAATTATATAGTGAAGGAGGCTGCTTAA</t>
  </si>
  <si>
    <t>CtfA Variant 4</t>
  </si>
  <si>
    <t>DJ024 DJ038 DJ074 DJ103 DJ310 DJ311 DJ313</t>
  </si>
  <si>
    <t>ATGAACTCTAAAATAATTAGATTTGAAAATTTAAGGTCATTCTTTAAAGATGGGATGACAATTATGATTGGAGGTTTTTTAAACTGTGGCACTCCAACCAAATTAATTGATTTTTTAGTTAATTTAAATATAAAGAATTTAACGATTATAAGTAATGATACATGTTATCCTAATACAGGTATTGGTAAGTTAATATCAAATAATCAAGTAAAAAAGCTTATTGCTTCATATATAGGCAGCAACCCAGATACTGGCAAAAAACTTTTTAATAATGAACTTGAAGTAGAGCTCTCTCCCCAAGGAACTCTAGTGGAAAGAATACGTGCAGGCGGATCTGGCTTAGGTGGTGTACTAACTAAAACAGGTTTAGGAACTTTGATTGAAAAAGGAAAGAAAAAAATATCTATAAATGGAACGGAATATTTGTTAGAGCTACCTCTTACAGCCGATGTAGCATTAATTAAAGGTAGTATTGTAGATGAGGCCGGAAACACCTTCTATAAAGGTACTACTAAAAACTTTAATCCCTATATGGCAATGGCAGCTAAAACCGTAATAGTTGAAGCTGAAAATTTAGTTAGCTGTGAAAAACTAGAAAAGGAAAAAGCAATGACCCCCGGAGTTCTTATAAATTATATAGTAAAGGAGCCTGCATAA</t>
  </si>
  <si>
    <t>CtfA Variant 5</t>
  </si>
  <si>
    <t xml:space="preserve">DJ028 DJ035 DJ080 DJ124 DJ281  </t>
  </si>
  <si>
    <t>MNKLVKLTDLKRIFKDGMTIMVGGFLDCGTPENIIDMLVDLNIKNLTIISNDTAFPNKGIGKLIVNGQVSKVIASHIGTNPETGKKMSSGELKVELSPQGTLIERIRAAGSGLGGVLTPTGLGTIVEEGKKKVTIGGKEYLLELPLSADVSLIKGSIVDEFGNTFYRAATKNFNPYMAMAAKTVIVEAENLVKCEDLKRDAIMTPGVLVDYIVKEAA</t>
  </si>
  <si>
    <t>CtfA Variant 6</t>
  </si>
  <si>
    <t xml:space="preserve">DJ030 DJ031 DJ034 DJ036 DJ037 DJ051 DJ079 DJ317 DJ323     </t>
  </si>
  <si>
    <t>MNKLVKLTDLKRIFKDGMTIMVGGFLDCGTPENIIDMLVDLNIKNLTIISNDTAFPNKGIGKLIVNGQVSKVIASHIGTNPETGKKMSSGELKVELSPQGTLIERIRAAGSGLGGVLTPTGLGTIVEEGKKKVTIDGKEYLLELPLSADVSLIKGSVVDEFGNTFYRAATKNFNPYMAMAAKTVIVEAENLVKCEDLKRDAIMTPGVLVDYIVKEAA</t>
  </si>
  <si>
    <t>ATGAATAAATTAGTAAAATTAACAGATTTAAAGCGCATTTTCAAAGATGGTATGACAATTATGGTTGGGGGTTTTTTAGATTGTGGAACTCCTGAAAATATTATAGATATGCTAGTTGATTTAAATATAAAAAATCTGACTATTATAAGCAATGATACAGCTTTTCCTAATAAAGGAATAGGAAAACTTATTGTAAATGGTCAAGTTTCTAAAGTAATTGCTTCACATATTGGAACTAATCCTGAAACTGGAAAAAAAATGAGCTCTGGTGAACTTAAAGTTGAGCTTTCCCCACAAGGAACACTGATTGAAAGAATTCGTGCAGCTGGATCTGGACTCGGAGGTGTATTAACTCCAACAGGACTTGGAACTATCGTTGAAGAAGGTAAGAAAAAAGTTACTATCGATGGCAAAGAGTATTTATTAGAGCTTCCTTTATCAGCCGATGTTTCATTAATAAAAGGTAGCGTTGTAGATGAGTTTGGAAATACCTTCTATAGAGCTGCTACTAAAAATTTCAATCCATATATGGCGATGGCTGCAAAAACAGTTATAGTTGAAGCAGAAAATTTAGTTAAATGTGAAGATTTAAAAAGAGATGCTATAATGACTCCTGGCGTTTTAGTAGATTATATCGTTAAGGAGGCGGCTTAA</t>
  </si>
  <si>
    <t>ATGAATAAATTGGTAAAATTGACAGACTTAAAGAGAATATTCAAAGATGGAATGACAATAATGGTTGGCGGCTTTTTAGATTGTGGAACTCCTGAAAATATTATAGATATGCTGGTAGATTTAAATATTAAGAATCTTACAATTATATCCAATGATACTGCATTCCCAAATAAAGGTATTGGAAAATTAATTGTTAACGGTCAAGTTTCAAAGGTTATAGCATCTCATATAGGAACAAATCCAGAGACTGGAAAGAAAATGTCAAGTGGCGAATTAAAGGTGGAACTAAGTCCTCAGGGAACACTTATAGAAAGAATAAGGGCAGCTGGTTCTGGTCTTGGCGGCGTACTTACTCCTACTGGACTTGGAACAATTGTTGAAGAAGGAAAAAAGAAAGTTACTATAGATGGAAAAGAATACCTTCTAGAATTACCACTATCAGCAGATGTGTCACTAATTAAAGGTTCAGTGGTAGATGAATTTGGAAATACTTTTTATCGTGCTGCCACTAAGAACTTTAATCCTTATATGGCAATGGCAGCAAAGACAGTTATAGTAGAGGCAGAAAATCTTGTAAAGTGTGAAGATTTAAAGAGAGATGCTATAATGACTCCAGGTGTTTTAGTTGATTACATTGTGAAAGAAGCAGCATAA</t>
  </si>
  <si>
    <t>CtfA Variant 7</t>
  </si>
  <si>
    <t xml:space="preserve">DJ032 DJ047 DJ050 DJ052 DJ054 DJ055 DJ057 DJ068 DJ088 DJ123 DJ321 DJ331   </t>
  </si>
  <si>
    <t>CtfA Variant 8</t>
  </si>
  <si>
    <t xml:space="preserve">DJ033  </t>
  </si>
  <si>
    <t>MNKLVKLTDLKRIFKDGMTIMVGGFLDCGTPENIIDMLVDLNIKNLTIISNDTAFPNKGIGKLIVNGQVSKVIASHIGTNPEAGKKMSSGELKVELSPQGTLIERIRAAGSGLGGVLTPTGLGTIVEEGKKKVTIDGKEYLLELPLSADVSLIKGSVVDEFGNTFYRAATKNFNPYMAMAAKTVIVEAENLVKCEDLKRDAIMTPGVLVDYIVKEAA</t>
  </si>
  <si>
    <t>ATGAATAAATTAGTAAAATTAACAGATTTAAAGCGCATTTTCAAAGATGGTATGACAATTATGGTTGGGGGTTTTTTAGATTGTGGAACTCCTGAAAATATTATAGATATGCTAGTTGATTTAAATATAAAAAATCTGACTATTATAAGCAATGATACAGCTTTTCCTAATAAAGGAATAGGAAAACTTATTGTAAATGGTCAAGTTTCTAAAGTAATTGCTTCACATATTGGAACTAATCCTGAAGCTGGGAAAAAAATGAGCTCTGGTGAACTTAAAGTTGAGCTTTCCCCACAAGGAACACTGATTGAAAGAATTCGTGCAGCTGGATCTGGACTCGGAGGTGTATTAACTCCAACAGGACTTGGAACTATCGTTGAAGAAGGTAAGAAAAAAGTTACTATCGATGGCAAAGAGTATTTATTAGAGCTTCCTTTATCAGCCGATGTTTCATTAATAAAAGGTAGCGTTGTAGATGAGTTTGGAAATACCTTCTATAGAGCTGCTACTAAAAATTTCAATCCATATATGGCGATGGCTGCAAAAACAGTTATAGTTGAAGCAGAAAATTTAGTTAAATGTGAAGATTTAAAAAGAGATGCTATAATGACTCCTGGCGTTTTAGTAGATTATATCGTTAAGGAGGCGGCTTAA</t>
  </si>
  <si>
    <t>CtfA Variant 9</t>
  </si>
  <si>
    <t>DJ048 DJ069 DJ098</t>
  </si>
  <si>
    <t>MNKLIKLTDLNRIFKDGMTIMVGGFLDCGTPENIIDMLVDLNIKNLTIISNDTAFPDKGIGKLIVNGQVSKVIASHIGTNPETGKKMSSGELKVELSPQGTLIERIRAAGSGLGGVLTPTGLGTIVEEGKKKVTIDGKEYLLELPLSADVSLIKGSIVDEFGNTFYRAATKNFNPYMAMAAKTVIVEAENLVKCEDLKRDAIMTPGVLVDYIVKEAA</t>
  </si>
  <si>
    <t>ATGAATAAATTAATAAAATTAACAGATTTAAATCGGATTTTCAAAGATGGCATGACAATTATGGTTGGGGGTTTTTTAGATTGCGGAACTCCTGAAAACATCATAGATATGTTAGTTGATTTAAATATAAAAAATCTGACTATTATAAGCAATGATACAGCTTTTCCTGATAAAGGAATTGGAAAACTTATTGTAAATGGTCAAGTTTCTAAAGTAATTGCTTCACATATTGGAACTAATCCCGAAACTGGAAAAAAAATGAGCTCTGGTGAGCTTAAAGTTGAGCTTTCCCCACAAGGAACACTGATTGAAAGAATTCGTGCAGCTGGATCTGGCCTCGGAGGTGTATTAACTCCAACAGGGCTTGGTACTATCGTTGAAGAAGGTAAGAAAAAAGTCACTATCGATGGCAAAGAATATCTATTAGAACTTCCTTTATCTGCTGATGTTTCATTAATAAAAGGTAGCATTGTGGATGAATTTGGAAATACCTTCTATAGAGCTGCTACTAAAAATTTCAATCCATATATGGCAATGGCTGCAAAAACAGTTATAGTTGAAGCAGAAAATTTAGTAAAATGTGAAGATTTAAAAAGAGATGCCATAATGACTCCTGGCGTATTAGTAGATTATATCGTTAAGGAGGCGGCTTAA</t>
  </si>
  <si>
    <t>CtfA Variant 10</t>
  </si>
  <si>
    <t xml:space="preserve">DJ049  </t>
  </si>
  <si>
    <t>MNKLIKLTDLNQIFKDGMTIMVGGFLDCGTPENIIDMLVDLNIKNLTIISNDTAFPDKGIGKLIVNGQVSKVIASHIGTNPETGKKMSSGELKVELSPQGTLIERIRAAGSGLGGVLTPTGLGTIVEEGKKKITIDGKEYLLELPLSADISLIKGSIVDEFGNTFYRAATKNFNPYMAMAAKTVIVEAENLVKCEDLKRDAIMTPGVLVDYIVKEAA</t>
  </si>
  <si>
    <t>CtfA Variant 11</t>
  </si>
  <si>
    <t xml:space="preserve">DJ078  </t>
  </si>
  <si>
    <t>MNKLVKSTDLKRIFKDDMTIMIGGFLDCGTPENIIDMLVDLNIKNLTIISNDTAFPNKGIGKLIVNGQVSKVIASHIGTNPETGKKMSSGELKVELSPQGTLIERIRAAGSGLGGVLTPTGLGTIVEEGKKKITIDGKEYLLELPLSADVSLIKGSVVDEFGNTFYRAATKNFNPYMAMAAKTVIVEAENLVKCEDLKRDTIMTPGVLVDYIVKEVA</t>
  </si>
  <si>
    <t>CftB Variants</t>
  </si>
  <si>
    <t>CtfB Reference 1</t>
  </si>
  <si>
    <t>MINDKNLAKEIIAKRVARELKNGQLVNLGVGLPTMVADYIPKNFKITFQSENGIVGMGASPKINEADKDVVNAGGDYTTVLPDGTFFDSSVSFSLIRGGHVDVTVLGALQVDEKGNIANWIVPGKMLSGMGGAMDLVNGAKKVIIAMRHTNKGQPKILKKCTLPLTAKSQANLIVTELGVIEVINDGLLLTEINKNTTIDEIRSLTAADLLISNELRPMAV</t>
  </si>
  <si>
    <t>ATGATTAACGACAAAAATCTGGCGAAAGAGATCATTGCCAAACGCGTTGCGCGTGAATTGAAAAATGGTCAGCTGGTGAACCTGGGCGTGGGGTTGCCGACTATGGTTGCGGATTATATTCCGAAAAACTTTAAAATTACCTTTCAAAGCGAAAACGGGATTGTGGGCATGGGGGCGTCCCCCAAAATCAACGAAGCCGACAAAGATGTCGTTAACGCAGGGGGTGATTATACCACGGTGCTTCCGGATGGCACCTTTTTCGATTCTAGCGTTTCCTTTTCCCTGATCCGTGGTGGTCATGTAGACGTCACCGTCCTGGGTGCCCTGCAAGTCGATGAAAAGGGCAACATCGCGAATTGGATCGTTCCAGGCAAAATGTTATCGGGTATGGGCGGTGCCATGGACCTTGTGAACGGCGCCAAAAAAGTGATCATTGCGATGCGTCATACGAATAAAGGCCAGCCGAAGATCCTTAAAAAGTGTACGCTGCCTCTGACCGCGAAAAGTCAAGCCAACCTGATCGTTACTGAGCTGGGTGTGATCGAAGTTATCAACGATGGGTTGTTACTGACAGAAATTAATAAAAATACCACCATCGATGAAATCCGGTCGCTGACGGCCGCGGACCTGCTGATCTCTAACGAACTCCGTCCGATGGCGGTATAA</t>
  </si>
  <si>
    <t>CtfB Reference 2</t>
  </si>
  <si>
    <t>NCIMB8052 DJ032 DJ047 DJ050 DJ052 DJ054 DJ055 DJ057 DJ068 DJ088 DJ123 DJ321 DJ331</t>
  </si>
  <si>
    <t>MIVDKVLAKEIIAKRVAKELKKDQLVNLGIGLPTLVANYVPKEMNITFESENGMVGMAQMASSGENDPDIINAGGEYVTLLPQGSFFDSSMSFALIRGGHVDVAVLGALEVDEKGNLANWIVPNKIVPGMGGAMDLAIGAKKIIVAMQHTGKSKPKIVKKCTLPLTAKAQVDLIVTELCVIDVTNDGLLLKEIHKDTTIDEIKFLTDADLIIPDNLKIMDI</t>
  </si>
  <si>
    <t>TTGATTGTAGATAAAGTTTTAGCAAAAGAGATAATTGCCAAAAGAGTTGCAAAAGAACTAAAAAAAGACCAACTCGTAAACCTTGGAATAGGACTTCCAACTTTAGTAGCAAATTATGTACCAAAAGAAATGAACATTACTTTTGAATCAGAAAATGGCATGGTTGGTATGGCACAAATGGCATCATCAGGTGAAAATGACCCAGATATAATAAATGCTGGCGGGGAATATGTAACATTATTACCTCAAGGTTCATTTTTTGATAGTTCAATGTCTTTCGCACTAATACGAGGAGGACATGTTGATGTTGCTGTTCTTGGTGCTCTAGAAGTTGATGAAAAAGGTAATTTAGCTAACTGGATTGTTCCAAATAAAATTGTCCCAGGTATGGGTGGCGCTATGGATTTAGCAATAGGCGCAAAAAAAATAATAGTGGCAATGCAACATACAGGAAAAAGTAAACCTAAAATCGTTAAAAAATGTACTCTCCCACTTACTGCTAAGGCTCAAGTGGATTTAATTGTCACAGAACTTTGTGTAATTGATGTAACAAATGACGGCTTACTTTTAAAAGAAATTCATAAAGATACAACTATTGATGAAATTAAATTTTTAACAGATGCAGATTTAATTATTCCAGATAACTTAAAGATTATGGATATATGA</t>
  </si>
  <si>
    <t>ATGATTGTAGATAAAGTTTTAGCAAAAGAGATAATTGCCAAAAGAGTTGCAAAAGAACTAAAAAAAGACCAACTCGTAAACCTTGGAATAGGACTTCCAACTTTAGTAGCAAATTATGTACCAAAAGAAATGAACATTACTTTTGAATCAGAAAATGGCATGGTTGGTATGGCACAAATGGCATCATCAGGTGAAAATGACCCAGATATAATAAATGCTGGCGGGGAATATGTAACATTATTACCTCAAGGTTCATTTTTTGATAGTTCAATGTCTTTCGCACTAATACGAGGAGGACATGTTGATGTTGCTGTTCTTGGTGCTCTAGAAGTTGATGAAAAAGGTAATTTAGCTAACTGGATTGTTCCAAATAAAATTGTCCCAGGTATGGGTGGCGCTATGGATTTAGCAATAGGCGCAAAAAAAATAATAGTGGCAATGCAACATACAGGAAAAAGTAAACCTAAAATCGTTAAAAAATGTACTCTCCCACTTACTGCTAAGGCTCAAGTGGATTTAATTGTCACAGAACTTTGTGTAATTGATGTAACAAATGACGGCTTACTTTTAAAAGAAATTCATAAAGATACAACTATTGATGAAATTAAATTTTTAACAGATGCAGATTTAATTATTCCAGATAACTTAAAGATTATGGATATATGA</t>
  </si>
  <si>
    <t>CtfB Variant 1</t>
  </si>
  <si>
    <t>MIVDKILAKEIIAKRVAKELKKGQLVNLGIGLPTLVANYVPKEMNITFESENGMVGMAQMASSGENDPDIINAGGEYVTLLPQGAFFDSSTSFALIRGGHVDVAVLGALEVDEEGNLANWIVPNKIVPGMGGAMDLAIGAKKIIVAMQHTGKGKPKIVKKCTLPLTAKAQVDLIVTELCVIDVTNDGLLLKEIHKDTTIDEIKFLTDADLIIPDNLKIMDI</t>
  </si>
  <si>
    <t>TTGATTGTAGATAAAGTTTTAGCAAAAGAGATAATTGCCAAAAGAGTTGCAAAAGAACTAAAAAAAGGCCAACTCGTAAACCTTGGAATAGGACTTCCAACTTTAGTAGCTAATTATGTGCCAAAAGAAATGAACATTACTTTTGAATCAGAAAATGGCATGGTTGGTATGGCACAAATGGCCTCATCAGGTGAAAATGACCCAGATATAATAAATGCTGGTGGGGAATATGTAACATTATTACCTCAAGGTGCATTTTTTGATAGTTCAACGTCTTTTGCACTAATAAGAGGAGGACATGTTGATGTTGCTGTTCTTGGTGCTCTAGAAGTTGATGAAGAAGGTAATTTAGCTAACTGGATTGTTCCAAATAAAATTGTCCCAGGTATGGGAGGCGCCATGGATTTGGCAATAGGCGCAAAAAAAATAATAGTGGCAATGCAACATACAGGAAAAGGTAAACCTAAAATCGTAAAAAAATGTACTCTCCCACTTACTGCTAAGGCTCAGGTAGATTTAATTGTTACAGAACTTTGTGTAATTGATGTAACAAATGATGGTTTACTTTTAAGAGAAATTCATAAAGATACAACTATTGATGAAATAAAATTTTTAACAGATGCAGATTTAATTATTCCCGACAACTTAAAAATTATGGATATCTAA</t>
  </si>
  <si>
    <t>CtfB Variant 2</t>
  </si>
  <si>
    <t>DJ002 DJ003 DJ005 DJ006 DJ007 DJ018 DJ021 DJ023 DJ025 DJ039 DJ041 DJ070 DJ071 DJ072 DJ081 DJ086 DJ087 DJ090 DJ093 DJ094 DJ096 DJ099 DJ100 DJ101 DJ104 DJ111 DJ115 DJ117 DJ120 DJ122 DJ130 DJ132 DJ133 DJ142 DJ146 DJ147 DJ148 DJ156 DJ160 DJ167 DJ169 DJ172 DJ178 DJ179 DJ210 DJ224 DJ250 DJ260 DJ262 DJ268 DJ271 DJ276 DJ282 DJ285 DJ286 DJ350</t>
  </si>
  <si>
    <t>MIQDKTIAKKIIAKRVAKELKEGQLVNLGIGLPSLVANYVPNEMNITFQSENGIVGMGKIAERDKEDEDIINAGGQCTTLLPHGAFLDSSMSFSLIRGGHVDVAVLGALEVDEKGNLANWIVPNKIVPGMGGAMDLAIGAKRIIVAMQHTGKGKPKILKKCNLPLTAKSQVDLIVTELGVIKVISDGLLLKEINKDTTIDEIKSLTEADLIIPPDIKTMDV</t>
  </si>
  <si>
    <t>TTGATTCAAGATAAGACTATCGCAAAAAAAATTATAGCTAAGAGAGTTGCTAAAGAATTAAAGGAAGGACAGCTTGTAAATCTAGGAATAGGTCTTCCAAGTTTAGTCGCAAATTATGTACCAAATGAAATGAATATAACGTTTCAATCAGAAAATGGTATAGTTGGTATGGGGAAGATAGCAGAACGAGATAAGGAAGATGAGGATATAATAAATGCTGGTGGACAATGTACGACATTACTTCCACATGGTGCATTTCTTGATAGTTCAATGTCTTTTTCATTAATTAGAGGTGGACATGTGGATGTTGCTGTTCTTGGAGCGCTAGAAGTAGATGAAAAAGGAAATCTGGCTAATTGGATAGTTCCTAATAAAATTGTTCCTGGAATGGGTGGCGCTATGGATTTAGCAATAGGTGCAAAAAGGATAATTGTAGCAATGCAACATACTGGTAAAGGAAAACCTAAGATATTGAAAAAATGTAATCTTCCACTTACTGCGAAATCTCAAGTAGATTTAATAGTTACAGAACTTGGTGTAATTAAAGTAATAAGTGATGGTTTACTTTTAAAAGAAATTAATAAAGATACAACAATTGATGAAATTAAATCTTTAACAGAAGCTGATTTAATTATTCCGCCTGATATAAAGACTATGGATGTATAA</t>
  </si>
  <si>
    <t>CtfB Variant 3</t>
  </si>
  <si>
    <t>DJ024 DJ038 DJ074 DJ103 DJ310 DJ313</t>
  </si>
  <si>
    <t>ATGATTAATGATAAAAACCTAGCGAAAGAAATAATAGCCAAAAGAGTTGCAAGAGAATTAAAAAATGGTCAACTTGTAAACTTAGGTGTAGGTCTTCCTACCATGGTTGCAGATTATATACCAAAAAATTTCAAAATTACTTTCCAATCAGAAAACGGAATAGTTGGAATGGGCGCTAGTCCTAAAATAAATGAGGCAGATAAAGATGTAGTAAATGCAGGAGGAGACTATACAACAGTACTTCCTGACGGCACATTTTTCGATAGCTCAGTTTCGTTTTCACTAATCCGTGGTGGTCACGTAGATGTTACTGTTTTAGGGGCTCTCCAGGTAGATGAAAAGGGTAATATAGCCAATTGGATTGTTCCTGGAAAAATGCTCTCTGGTATGGGTGGAGCTATGGATTTAGTAAATGGAGCTAAGAAAGTAATAATTGCAATGAGACATACAAATAAAGGTCAACCTAAAATTTTAAAAAAATGTACACTTCCCCTCACGGCAAAGTCTCAAGCAAATCTAATTGTAACAGAACTTGGAGTAATTGAGGTTATTAATGATGGTTTACTTCTCACTGAAATTAATAAAAACACAACCATTGATGAAATAAGGTCTTTAACTGCTGCAGATTTACTCATATCCAATGAACTTAGACCCATGGCTGTTTAG</t>
  </si>
  <si>
    <t>CtfB Variant 4</t>
  </si>
  <si>
    <t>DJ028 DJ030 DJ031 DJ034 DJ035 DJ051 DJ080 DJ124 DJ281 DJ323</t>
  </si>
  <si>
    <t>MIVDKVLAKEIIAKRVAKELKKGQLVNLGIGLPTLVANYVPKEMNITFESENGMVGMAQMASSGENDPDIINAGGEYVTLLPQGAFFDSSTSFALIRGGHVDVAVLGALEVDEEGNLANWIVPNKIVPGMGGAMDLAIGAKKIIVAMQHTGKGKPKIVKKCTLPLTAKAQVDLIVTELCVIDVTNDGLLLREIHKDTTIDEIKFLTDADLIIPDNLKIMDI</t>
  </si>
  <si>
    <t>TTGATTGTAGATAAAGTTTTAGCAAAAGAGATAATTGCCAAAAGAGTTGCAAAAGAACTAAAAAAAGGCCAACTCGTAAACCTTGGAATAGGACTTCCAACTTTAGTAGCTAATTATGTGCCAAAAGAAATGAACATTACTTTTGAATCAGAAAATGGCATGGTTGGTATGGCACAAATGGCCTCATCAGGTGAAAATGACCCAGATATAATAAATGCTGGTGGGGAATATGTAACATTATTACCTCAAGGTGCATTTTTTGATAGTTCAACGTCTTTCGCACTAATAAGAGGAGGACATGTTGATGTTGCTGTTCTTGGTGCTCTAGAAGTTGATGAAGAAGGTAATTTAGCTAACTGGATTGTTCCAAATAAAATTGTCCCAGGTATGGGAGGCGCCATGGATTTGGCAATAGGCGCAAAAAAAATAATAGTGGCAATGCAACATACAGGAAAAGGTAAACCTAAAATCGTAAAAAAATGTACTCTCCCACTTACTGCTAAGGCTCAGGTAGATTTAATTGTTACAGAACTTTGTGTAATTGATGTAACAAATGATGGTTTACTTTTAAGAGAAATTCATAAAGATACAACTATTGATGAAATAAAATTTTTAACAGATGCAGATTTAATTATTCCCGACAACTTAAAAATTATGGATATCTAA</t>
  </si>
  <si>
    <t>ATGATAGTAGACAAAGTTTTAGCAAAAGAAATTATAGCAAAGAGAGTAGCAAAAGAATTGAAAAAGGGTCAGCTTGTAAACCTTGGAATAGGACTACCAACTCTTGTTGCAAACTACGTGCCAAAAGAAATGAACATAACTTTTGAAAGTGAGAACGGTATGGTTGGAATGGCCCAAATGGCAAGCAGCGGTGAAAATGACCCCGATATAATAAATGCTGGCGGCGAATATGTAACATTATTACCTCAGGGAGCATTTTTTGATTCCTCCACTTCCTTTGCCCTCATTAGGGGCGGCCATGTAGATGTTGCTGTATTAGGTGCATTGGAAGTAGACGAAGAAGGAAATTTAGCAAATTGGATAGTTCCTAATAAGATAGTTCCAGGTATGGGCGGCGCAATGGATCTTGCTATTGGTGCTAAAAAAATAATAGTTGCAATGCAACATACTGGAAAGGGTAAGCCTAAAATAGTAAAGAAATGTACACTTCCATTAACAGCAAAGGCACAAGTGGATCTTATAGTAACTGAACTTTGTGTTATAGATGTAACAAATGATGGATTATTACTTAGAGAAATACACAAAGATACTACAATAGATGAAATAAAATTCCTTACAGATGCAGATTTAATCATACCTGATAATTTAAAAATAATGGATATTTAA</t>
  </si>
  <si>
    <t>CtfB Variant 5</t>
  </si>
  <si>
    <t>MIVDKILAKEIIAKRVAKELKKGQLVNLGIGLPTLVANYVPKEMNITFESENGMVGMAQMASSGENDPDIINAGGEYVTLLPQGAFFDSSTSFALIRGGHVDVAVLGALEVDEEGNLANWIVPNKIVPGMGGAMDLAIGAKKIIVAMQHTGKGKPKIVKKCTLPLTAKAQVDLIVTELCVIDVTNDGLLLREIHKDTTIDEIKFLTDADLIIPDNLKIMDI</t>
  </si>
  <si>
    <t>TTGATTGTAGATAAAATTTTAGCAAAAGAGATAATTGCCAAAAGAGTTGCAAAAGAACTAAAAAAAGGCCAACTCGTAAACCTTGGAATAGGACTTCCAACTTTAGTAGCTAATTATGTGCCAAAAGAAATGAACATTACTTTTGAATCAGAAAATGGCATGGTTGGTATGGCACAAATGGCCTCATCAGGTGAAAATGATCCAGATATAATAAATGCTGGTGGGGAATATGTAACATTATTACCTCAAGGTGCATTTTTTGATAGTTCAACGTCTTTCGCACTAATAAGAGGAGGACATGTTGATGTTGCTGTTCTTGGTGCTCTAGAAGTTGATGAAGAAGGTAATTTAGCTAACTGGATTGTTCCAAATAAAATTGTCCCAGGTATGGGAGGCGCCATGGATTTGGCAATAGGCGCAAAAAAAATAATAGTGGCAATGCAACATACAGGAAAAGGTAAACCTAAAATCGTAAAAAAATGTACTCTCCCACTTACTGCTAAGGCTCAGGTAGATTTAATTGTTACAGAACTTTGTGTAATTGATGTAACAAATGATGGTTTACTTTTAAGAGAAATTCATAAAGATACAACTATTGATGAAATAAAATTTTTAACAGATGCAGATTTAATTATTCCCGACAACTTAAAAATTATGGATATCTAA</t>
  </si>
  <si>
    <t>CtfB Variant 6</t>
  </si>
  <si>
    <t xml:space="preserve">DJ036  </t>
  </si>
  <si>
    <t>MIVDKVLAKEIIAKRVAKELKKGQLVNLGIGLPTLVANYVPKEMNITFESENGMVGMAQMASSGENDPDIINAGGEYVTLLPQGSFFDSSMSFALIRGGHVDVAVLGALEVDEKGNLANWIVPNKIVPGMGGAMDLAIGAKKIIVAMQHTGKSKPKIVKKCTLPLTAKAQVDLIVTELCVIAVTNDGLLLKEIHKDTTIDEIKFLTDADLIIPDNLKIMDI</t>
  </si>
  <si>
    <t>CtfB Variant 7</t>
  </si>
  <si>
    <t xml:space="preserve">DJ037  </t>
  </si>
  <si>
    <t>MIVDKILAKEIIAKRVAKELKKGQLVNLGIGLPTLVANYVPKEMNITFESENGMVGMAQMASSGENDPDIINAGGEYVTLLPQGAFFDSSTSFALIRGGHVDVAVLGALEVDEEGNLANWIVPNKIVPGMGGAMDLAIGAKKIIVAMQHTGKGKPKIVKKCTLPLTAKAQVDLIVTELCVIDVTNDGLLLKEIHKDTTIDEIKFLTDADLIIPNNLKIMDI</t>
  </si>
  <si>
    <t>TTGATTGTAGATAAAATTTTAGCAAAAGAGATAATTGCCAAAAGAGTTGCAAAAGAACTAAAAAAAGGCCAACTCGTAAACCTTGGAATAGGACTTCCAACTTTAGTAGCTAATTATGTGCCAAAAGAAATGAACATTACTTTTGAATCAGAAAATGGCATGGTTGGTATGGCACAAATGGCCTCATCAGGTGAAAATGATCCAGATATAATAAATGCTGGTGGGGAATATGTAACATTATTACCTCAAGGTGCATTTTTTGATAGTTCAACGTCTTTCGCACTAATAAGAGGAGGACATGTTGATGTTGCTGTTCTTGGTGCTCTAGAAGTTGATGAAGAAGGTAATTTAGCTAACTGGATTGTTCCAAATAAAATTGTCCCAGGTATGGGAGGCGCCATGGATTTGGCAATAGGCGCAAAAAAAATAATAGTGGCAATGCAACATACAGGAAAAGGTAAACCTAAAATCGTAAAAAAATGTACTCTCCCACTTACTGCTAAGGCTCAGGTAGATTTAATTGTTACAGAACTTTGTGTAATTGATGTAACAAATGACGGCTTACTTTTAAAAGAAATTCATAAAGATACAACTATTGATGAAATAAAATTTTTAACAGATGCAGATTTAATTATTCCAAATAACTTAAAGATTATGGATATATGA</t>
  </si>
  <si>
    <t>CtfB Variant 8</t>
  </si>
  <si>
    <t>MIVDKVLAKEIIAKRVAKELKKGQLVNLGIGLPTLVANYVPKEMNITFESENGMVGMAQMASSGENDPDIINAGGEYVTLLPQGAFFDSSMSFALIRGGHVDVAVLGALEVDEKGNLANWIVPNKIVPGMGGAMDLAIGAKRIIVAMQHTGKGKPKIVKKCILPLTAKAQVDLIVTELCVIDVTNDGLLLKEIHKDTTIDEIKFLTDADLIIPDNLKIMDI</t>
  </si>
  <si>
    <t>TTGATTGTAGATAAAGTTTTAGCCAAAGAGATAATTGCCAAAAGGGTTGCGAAAGAACTAAAAAAAGGCCAACTCGTAAACCTTGGAATAGGACTTCCAACTTTAGTAGCAAATTATGTGCCGAAAGAAATGAACATTACTTTTGAATCAGAAAATGGCATGGTTGGTATGGCTCAAATGGCCTCATCAGGTGAAAATGATCCAGATATAATAAATGCTGGTGGGGAATATGTAACCTTATTACCTCAAGGTGCATTTTTTGATAGTTCAATGTCTTTCGCACTAATAAGAGGAGGACATGTTGATGTTGCTGTTCTTGGTGCTCTAGAAGTTGATGAAAAAGGTAATTTAGCTAACTGGATTGTTCCAAATAAAATTGTCCCAGGTATGGGAGGCGCTATGGATTTAGCAATAGGTGCCAAAAGAATAATAGTGGCAATGCAACATACCGGAAAAGGTAAACCTAAAATTGTAAAAAAATGCATTCTCCCACTTACTGCTAAAGCTCAGGTAGATTTAATTGTTACAGAGCTTTGTGTAATTGATGTAACAAATGATGGTTTACTTTTAAAAGAAATTCATAAAGATACAACTATTGATGAAATAAAATTTTTAACAGATGCAGATTTAATTATTCCAGATAACTTAAAAATTATGGATATCTGA</t>
  </si>
  <si>
    <t>CtfB Variant 9</t>
  </si>
  <si>
    <t>MIVDKVLAKDIIAKRVAKELKRGQLVNLGIGLPTLVANYVPKEMNITFESENGMVGMVQIDSSGENDPDIINAGGEYVTLLPQGAFFDSSMSFALIRGGHVDVAVLGALEVDEKGNLANWIVPNKIVPGMGGAMDLAIGAKRIIVAMQHTGKGKPKIVKKCTLPLTAKAQVDLIVTELCVIDVTNDGLLLKEIHKDTTIDEIKFLTDADLIIPDNLKIMDI</t>
  </si>
  <si>
    <t>CtfB Variant 10</t>
  </si>
  <si>
    <t>MILDKTLAKEIIAKRVAKELKKGQLVNLGIGLPTLVANYVPKEMNITFESENGMVGMAQMASSGENDPDIINAGGEYVTLLPQGAFFDSSTSFALIRGGHVDVAVLGALEVDEEGNLANWIVPNKIVPGMGGAMDLAIGAKKIIVAMQHTGKGKPKIVKKCALPLTAKAQVDLIVTELCVIDVTNDGLLLKEIHKDTTIDEIKFLTDADLIIPDNLKIMDI</t>
  </si>
  <si>
    <t>CtfB Variant 11</t>
  </si>
  <si>
    <t>DJ079 DJ317</t>
  </si>
  <si>
    <t>MIVDKVLAKEIIAKRVAKELKKDQLVNLGIGLPTLVANYVPKEMNITFESENGMVGMAQMASSGENDPDIINAGGEYVTLLPQGSFFDSSMSFALIRGGHVDVAVLGALEVDEKGNLANWIVPNKIVPGMGGAMDLAIGAKKIIVAMQHTGKGKPKIVKKCTLPLTAKAQVDLIVTELCVIDVTNDGLLLKEIHKDTTIDEIKFLTDADLIIPDNLKIMDI</t>
  </si>
  <si>
    <t>CtfB Variant 12</t>
  </si>
  <si>
    <t xml:space="preserve">DJ118  </t>
  </si>
  <si>
    <t>MNITFQSENGIVGMGKIAERDKEDEDIINAGGQCTTLLPHGAFLDSSMSFSLIRGGHVDVAVLGALEVDEKGNLANWIVPNKIVPGMGGAMDLAIGAKRIIVAMQHTGKGKPKILKKCNLPLTAKSQVDLIVTELGVIKVISDGLLLKEINKDTTIDEIKSLTEADLIIPPDIKTMDV</t>
  </si>
  <si>
    <t>CtfB Variant 13</t>
  </si>
  <si>
    <t xml:space="preserve">DJ311  </t>
  </si>
  <si>
    <t>MINDKNLAKEIIAKRVARELKNGQLVNLGVGLPTMVADYIPKNFKITFQSENGIVGMGASPKINEADKDVVNAGGDYTTVLPDGTFFDSSVSFSLIRGGHVDVTVLGALQVDEKGNIANWIVPGKMLSGMGGAMDLVNGAKKVIIAMRHTNKGQPKILKKMYTSPHGKVSSKSNCNRTWSN</t>
  </si>
  <si>
    <t>Adc Variants</t>
  </si>
  <si>
    <t>Adc Reference 1</t>
  </si>
  <si>
    <t>ATCC824 DJ024 DJ038 DJ074 DJ103 DJ310 DJ311 DJ313</t>
  </si>
  <si>
    <t>MLKDEVIKQISTPLTSPAFPRGPYKFHNREYFNIVYRTDMDALRKVVPEPLEIDEPLVRFEIMAMHDTSGLGCYTESGQAIPVSFNGVKGDYLHMMYLDNEPAIAVGRELSAYPKKLGYPKLFVDSDTLVGTLDYGKLRVATATMGYKHKALDANEAKDQICRPNYMLKIIPNYDGSPRICELINAKITDVTVHEAWTGPTRLQLFDHAMAPLNDLPVKEIVSSSHILADIILPRAEVIYDYLK</t>
  </si>
  <si>
    <t>ATGTTAAAGGATGAAGTAATTAAACAAATTAGCACGCCATTAACTTCGCCTGCATTTCCTAGAGGACCCTATAAATTTCATAATCGTGAGTATTTTAACATTGTATATCGTACAGATATGGATGCACTTCGTAAAGTTGTGCCAGAGCCTTTAGAAATTGATGAGCCCTTAGTCAGGTTTGAAATTATGGCAATGCATGATACGAGTGGACTTGGTTGTTATACAGAAAGCGGACAGGCTATTCCCGTAAGCTTTAATGGAGTTAAGGGAGATTATCTTCATATGATGTATTTAGATAATGAGCCTGCAATTGCAGTAGGAAGGGAATTAAGTGCATATCCTAAAAAGCTCGGGTATCCAAAGCTTTTTGTGGATTCAGATACTTTAGTAGGAACTTTAGACTATGGAAAACTTAGAGTTGCGACAGCTACAATGGGGTACAAACATAAAGCCTTAGATGCTAATGAAGCAAAGGATCAAATTTGTCGCCCTAATTATATGTTGAAAATAATACCCAATTATGATGGAAGCCCTAGAATATGTGAGCTTATAAATGCGAAAATCACAGATGTTACCGTACATGAAGCTTGGACAGGACCAACTCGACTGCAGTTATTTGATCACGCTATGGCGCCACTTAATGATTTGCCAGTAAAAGAGATTGTTTCTAGCTCTCACATTCTTGCAGATATAATATTGCCTAGAGCTGAAGTTATATATGATTATCTTAAGTAA</t>
  </si>
  <si>
    <t>Adc Reference 2</t>
  </si>
  <si>
    <t>MLESEVSKQITTPLAAPAFPRGPYRFHNREYLNIIYRTDLDALRKIVPEPLELDRAYVRFEMMAMPDTTGLGSYTECGQAIPVKYNGVKGDYLHMMYLDNEPAIAVGRESSAYPKKLGYPKLFVDSDTLVGTLKYGTLPVATATMGYKHEPLDLKEAYAQIARPNFMLKIIQGYDGKPRICELICAENTDITIHGAWTGSARLQLFSHALAPLADLPVLEIVSASHILTDLTLGTPKVVHDYLSVK</t>
  </si>
  <si>
    <t>ATGTTAGAAAGTGAAGTATCTAAACAAATTACAACTCCACTTGCTGCTCCAGCGTTTCCTAGAGGACCATATAGGTTTCACAATAGAGAATATCTAAACATTATTTATCGAACTGATTTAGATGCTCTTCGAAAAATAGTACCAGAGCCACTTGAATTAGATAGAGCATATGTTAGATTTGAAATGATGGCTATGCCTGATACAACCGGACTAGGCTCATATACAGAATGTGGTCAAGCTATTCCAGTAAAATATAATGGTGTTAAGGGTGACTACTTGCATATGATGTATCTAGATAATGAACCTGCTATTGCTGTTGGAAGAGAAAGTAGCGCTTATCCAAAAAAGCTTGGCTATCCAAAGCTATTTGTTGATTCAGATACTTTAGTTGGGACACTTAAATATGGTACATTACCAGTAGCTACTGCAACAATGGGATATAAGCACGAGCCTCTAGATCTTAAAGAAGCCTATGCTCAAATTGCAAGACCCAATTTTATGCTAAAAATCATTCAAGGTTACGATGGTAAGCCAAGAATTTGTGAACTAATATGTGCAGAAAATACTGATATAACTATTCACGGTGCTTGGACTGGAAGTGCACGTCTACAATTATTTAGCCATGCACTAGCTCCTCTTGCTGATTTACCTGTATTAGAGATTGTATCAGCATCTCATATCCTCACAGATTTAACTCTTGGAACACCTAAGGTTGTACATGATTATCTTTCAGTAAAATAA</t>
  </si>
  <si>
    <t>ATGTTAGAGTCGGAGGTAAGTAAACAGATTACGACGCCGCTCGCCGCCCCGGCCTTTCCACGCGGCCCGTACCGGTTCCACAACCGTGAGTATTTAAATATCATCTACCGCACGGATCTGGATGCTCTGCGGAAGATTGTTCCGGAACCGCTGGAACTGGATCGTGCCTATGTTCGCTTTGAAATGATGGCAATGCCCGATACCACCGGTTTGGGGAGCTATACGGAATGTGGCCAAGCAATTCCCGTGAAATATAACGGGGTCAAAGGTGATTATCTTCACATGATGTACCTCGATAACGAGCCAGCCATCGCCGTAGGGCGTGAATCGTCTGCGTATCCGAAAAAACTGGGCTACCCGAAACTTTTCGTTGATAGCGACACACTCGTCGGCACCCTGAAATATGGAACACTGCCCGTCGCGACCGCTACAATGGGCTATAAACATGAACCGCTTGATCTGAAGGAAGCATACGCTCAGATCGCTCGCCCTAATTTTATGCTGAAGATCATCCAAGGCTATGACGGCAAGCCGCGCATTTGCGAACTTATTTGCGCGGAAAACACCGATATTACGATCCACGGTGCCTGGACCGGAAGTGCGCGCCTGCAATTGTTCAGCCACGCCCTGGCGCCGCTGGCGGACCTGCCGGTGCTGGAAATCGTCTCTGCGAGTCATATTTTAACGGACCTGACCCTGGGAACTCCGAAAGTTGTGCATGACTATCTTAGCGTGAAATAA</t>
  </si>
  <si>
    <t>Adc Reference 3</t>
  </si>
  <si>
    <t xml:space="preserve">Clostridium pasteurianum </t>
  </si>
  <si>
    <t>MLESEVSKQITTPLAAPAFPRGPYRFHNREYLNIIYRTDLDALRKIVPEPLELDGAYVRFEMMAMPDTTGLGSYTECGQAIPVKYNGVKGDYLHMMYLDNEPAIAVGRESSAYPKKLGHPKLFVDSDTLVGTLKYGTLPVATATMGYKHEPLDLKEAYAQIARPNFMLKIIQGYDGKPRICELICAENTDITIHGAWTGSARLQLFSHALAPLADLPVLDIVSASHILTDLTLGTPKVVHDYLSKS</t>
  </si>
  <si>
    <t>ATGCTTGAAAGTGAAGTGTCTAAACAGATTACCACCCCGTTAGCCGCACCCGCGTTTCCCCGTGGCCCCTATCGTTTCCATAACCGGGAATATCTGAACATTATCTACCGTACGGACTTGGACGCACTGCGTAAAATCGTGCCGGAGCCACTTGAACTGGACGGTGCGTATGTTCGCTTTGAGATGATGGCTATGCCTGACACCACCGGCCTGGGGTCCTATACCGAGTGCGGCCAGGCAATCCCTGTGAAATATAACGGCGTGAAAGGTGACTACCTCCACATGATGTACCTTGACAACGAACCGGCAATTGCCGTGGGGCGTGAAAGCAGTGCTTACCCGAAAAAACTCGGTCATCCGAAACTGTTCGTTGACTCGGATACGCTGGTTGGCACTCTGAAGTACGGCACCCTGCCGGTCGCAACGGCGACCATGGGCTATAAGCATGAACCGCTGGACTTAAAAGAGGCGTATGCGCAGATCGCCCGCCCGAATTTTATGCTGAAAATTATTCAGGGTTACGACGGTAAACCGCGGATTTGTGAACTTATCTGCGCCGAGAACACGGATATCACGATTCACGGCGCCTGGACGGGCTCGGCCCGTCTGCAGCTGTTCTCTCATGCGCTGGCTCCTCTGGCAGATCTTCCAGTTCTGGATATTGTCTCCGCGAGTCATATCTTAACCGATCTGACCCTGGGGACACCGAAGGTAGTTCATGATTATCTGAGTAAAAGTTAA</t>
  </si>
  <si>
    <t>Adc Variants 1</t>
  </si>
  <si>
    <t>MLESEVSKQITTPLAAPAFPRGPYRFHNREYLNIIYRTDLDSLRKIVPEPLELDGAYVRFEMMAMPDTTGLGSYTECGQAIPVKYNGVKGDYLHMMYLDNEPAIAVGRESSAYPKKLGYPKLFVDSDTLVGTLKYGTLPVATATMGYKHEPLDLKEAYAQIARPNFMLKIIQGYDGKPRICELICAENTDITIHGAWTGSARLQLFSHALAPLADLPVLEIVSASHILTDLTLGTPKVVHDYLSVK</t>
  </si>
  <si>
    <t>ATGTTAGAAAGTGAAGTATCTAAACAAATTACAACTCCACTTGCTGCTCCAGCGTTTCCTAGAGGACCATATAGATTTCACAATAGAGAATATCTAAACATTATTTATCGAACTGATTTAGATTCTCTTCGAAAAATAGTACCAGAGCCACTTGAATTAGATGGAGCATATGTTAGATTTGAGATGATGGCTATGCCTGATACAACCGGACTAGGCTCATACACTGAGTGTGGTCAAGCCATTCCAGTAAAATATAATGGGGTTAAAGGTGACTACTTGCATATGATGTACCTAGATAATGAACCTGCTATTGCTGTTGGAAGAGAAAGTAGCGCTTATCCAAAAAAGCTTGGCTATCCAAAGCTATTTGTTGATTCAGATACTTTAGTTGGGACACTTAAATATGGTACATTACCAGTAGCTACTGCAACAATGGGATATAAGCACGAGCCTCTAGATCTTAAAGAAGCCTATGCTCAAATTGCAAGACCCAATTTTATGCTAAAAATCATTCAAGGTTACGATGGTAAGCCAAGAATTTGTGAACTAATATGTGCAGAAAATACTGATATAACTATTCACGGTGCTTGGACTGGAAGTGCACGTCTACAATTATTTAGCCATGCACTAGCTCCTCTTGCTGATTTACCTGTATTAGAGATTGTATCAGCATCTCATATCCTCACAGATTTAACTCTTGGAACACCTAAGGTTGTACATGATTATCTTTCAGTAAAATAA</t>
  </si>
  <si>
    <t>Adc Variants 2</t>
  </si>
  <si>
    <t>DJ002 DJ003 DJ005 DJ006 DJ007 DJ018 DJ021 DJ023 DJ025 DJ039 DJ041 DJ070 DJ071 DJ072 DJ081 DJ086 DJ087 DJ090 DJ093 DJ094 DJ096 DJ099 DJ100 DJ101 DJ104 DJ111 DJ115 DJ117 DJ118 DJ120 DJ122 DJ130 DJ132 DJ133 DJ142 DJ146 DJ147 DJ148 DJ156 DJ160 DJ167 DJ169 DJ172 DJ178 DJ179 DJ210 DJ224 DJ250 DJ260 DJ262 DJ268 DJ271 DJ276 DJ282 DJ285 DJ286 DJ350</t>
  </si>
  <si>
    <t>MLESEVSKQITTPLAAPAFPRGPYRFHNREYLNIIYRTDLDALRKIVPEPLELDGAHVRFEMMAMPDTTGLGSYTECGQAIPVKYNGVKGDYLHMMYLDNEPAIAVGRESSAYPKKFGYPKLFVDSDTLVGTLKYGTLPVATATMGYKHEPLDLKEAYAQIARPNFMLKIIQGYDGKPRICELICAENTDITIHGAWTGSARLQLFSHALAPLADLPVLEIVSASHILTDLTLGTPKVVHDYLSKS</t>
  </si>
  <si>
    <t>ATGTTAGAAAGTGAAGTATCTAAACAAATTACAACTCCACTTGCTGCTCCAGCGTTTCCTAGAGGACCATATAGATTTCACAATAGAGAATATCTAAACATTATTTATCGAACTGATTTAGATGCTCTTCGAAAAATAGTACCAGAGCCACTTGAATTAGATGGAGCACATGTTAGATTTGAGATGATGGCTATGCCTGATACAACCGGACTAGGTTCATATACAGAATGTGGTCAAGCTATTCCAGTAAAATATAATGGTGTTAAGGGTGACTACTTGCATATGATGTATCTAGATAATGAACCTGCTATTGCTGTTGGAAGAGAAAGTAGCGCTTATCCAAAAAAGTTTGGCTATCCAAAGCTATTTGTTGATTCAGACACTTTAGTTGGGACACTTAAGTATGGTACATTACCAGTAGCTACCGCAACAATGGGATATAAGCACGAGCCTCTAGATCTTAAAGAAGCCTATGCTCAAATTGCAAGACCCAATTTTATGCTAAAAATCATTCAAGGTTACGATGGTAAGCCAAGAATTTGTGAACTAATATGTGCAGAAAATACTGATATAACTATTCACGGTGCTTGGACTGGAAGTGCACGTCTACAATTATTTAGCCATGCACTAGCTCCTCTTGCTGATTTACCTGTATTAGAGATTGTATCAGCATCTCATATCCTAACAGATTTAACTCTTGGAACACCTAAGGTTGTACATGATTATCTTTCCAAAAGTTAA</t>
  </si>
  <si>
    <t>Adc Variants 3</t>
  </si>
  <si>
    <t>DJ028 DJ035 DJ124</t>
  </si>
  <si>
    <t>MLESEVSKQITTPLAAPAFPRGPYRFHNREYLNIIYRTDLDALRKIVPEPLELDGAYVRFEMMAMPDTTGLGSYTECGQAIPVKYNDVKGDYLHMMYLDNEPAIAVGRESSAYPKKLGYPKLFIDSDTLVGTLKYGTLPVATATMGYKHEPLDLKEAYTQIARPNFMLKIIQGYDGKPRICELICAENTDITIHGAWTGSARLQLFSHALAPLADLPVLEIVSASHILTDLTLGTPKVVHDYLSKS</t>
  </si>
  <si>
    <t>ATGTTAGAAAGTGAAGTATCTAAACAAATTACAACTCCACTTGCTGCTCCAGCGTTTCCTAGAGGACCATATAGATTTCACAATAGAGAATACCTAAACATTATTTATCGAACTGATTTAGATGCTCTTCGAAAAATAGTACCAGAGCCACTTGAATTAGATGGAGCATATGTTAGATTTGAGATGATGGCTATGCCTGATACAACCGGACTAGGCTCATATACTGAGTGTGGTCAAGCCATTCCAGTAAAATATAATGATGTTAAAGGTGACTACTTGCATATGATGTACCTAGATAATGAACCTGCTATTGCTGTTGGAAGAGAAAGCAGTGCTTATCCCAAAAAGCTTGGCTATCCAAAGCTATTTATTGATTCAGACACCCTAGTTGGCACCCTTAAGTATGGTACATTACCAGTAGCTACTGCAACAATGGGATATAAGCATGAGCCCCTAGATCTTAAAGAAGCCTATACTCAAATTGCAAGACCCAATTTCATGCTAAAAATCATTCAAGGTTACGATGGTAAGCCAAGAATTTGTGAACTCATCTGTGCAGAAAATACTGATATAACTATTCACGGTGCTTGGACTGGAAGTGCACGTCTACAATTATTTAGCCATGCACTAGCTCCTCTTGCTGATTTACCTGTATTAGAGATTGTATCAGCATCTCATATCCTAACAGATTTAACTCTTGGAACACCTAAGGTTGTACATGATTATCTTTCCAAAAGTTAA</t>
  </si>
  <si>
    <t>Adc Variants 4</t>
  </si>
  <si>
    <t xml:space="preserve">DJ030 DJ031 DJ034 DJ051 DJ323    </t>
  </si>
  <si>
    <t>MLESEVSKQITTPLAAPAFPRGPYRFHNREYLNIIYRTDLDALRKIVPEPLELDGAYVRFEMMAMPDTTGLGSYTECGQAIPVKYNEVKGDYLHMMYLDNEPAIAVGRESSAYPKKLGYPKLFVDSDTLVGTLKYGTLPVATATMGYKHEPLDLKEAYTQIARPNFMLKIIQGYDGKPRICELICAENTDITIHDAWTGSARLQLFSHALAPLADLPVLEIVSASHILTDLTLGTPKIVHDYLSVK</t>
  </si>
  <si>
    <t>ATGTTAGAAAGTGAAGTATCTAAACAAATTACAACTCCACTTGCTGCTCCAGCGTTTCCTAGAGGACCATATAGATTTCACAATAGAGAATATCTAAACATTATTTATCGAACTGATTTAGATGCTCTTCGAAAAATAGTACCAGAGCCACTTGAATTAGATGGAGCATATGTTAGATTTGAAATGATGGCTATGCCTGATACAACCGGACTAGGCTCATATACTGAGTGTGGTCAAGCCATTCCAGTAAAATATAATGAGGTTAAAGGTGACTACTTGCATATGATGTACCTAGATAATGAACCTGCTATTGCTGTTGGAAGAGAAAGCAGTGCTTATCCCAAAAAGCTCGGCTATCCAAAGCTATTTGTTGATTCAGACACCCTAGTTGGCACCCTTAAGTATGGTACATTACCAGTAGCTACTGCAACAATGGGATATAAGCATGAGCCCCTAGATCTTAAAGAAGCCTATACTCAAATTGCAAGACCCAATTTCATGCTAAAAATCATTCAAGGTTACGATGGTAAGCCAAGAATTTGTGAACTCATCTGTGCAGAAAATACTGATATAACTATCCACGATGCTTGGACTGGAAGTGCACGTCTACAATTATTTAGCCATGCACTAGCTCCTCTTGCTGATTTACCTGTATTAGAGATCGTATCAGCATCTCATATCCTAACAGATTTAACTCTTGGAACACCTAAGATCGTACATGATTATCTTTCAGTAAAATAA</t>
  </si>
  <si>
    <t>ATGTTAGAAAGTGAAGTATCTAAACAAATTACAACTCCACTTGCTGCTCCAGCGTTTCCTAGAGGACCATATAGATTTCACAATAGAGAATATCTAAACATTATTTATCGAACTGATTTAGATGCTCTTCGAAAAATAGTACCAGAGCCACTTGAATTAGATGGAGCATATGTTAGATTTGAGATGATGGCTATGCCTGATACAACCGGACTAGGCTCATATACTGAGTGTGGTCAAGCCATTCCAGTAAAATATAATGAGGTTAAAGGTGACTACTTGCATATGATGTACCTAGATAATGAACCTGCTATTGCTGTTGGAAGAGAAAGCAGTGCTTATCCCAAAAAGCTTGGCTATCCAAAGCTATTTGTTGATTCAGACACCCTAGTTGGCACCCTTAAGTATGGTACATTACCAGTAGCTACTGCAACAATGGGATATAAGCATGAGCCCCTAGATCTTAAAGAAGCCTATACTCAAATTGCAAGACCCAATTTCATGCTAAAAATCATTCAAGGTTATGATGGTAAGCCAAGAATTTGTGAACTCATCTGTGCAGAAAATACTGATATAACTATCCACGGTGCTTGGACTGGAAGTGCACGTCTACAATTATTTAGCCATGCACTAGCTCCTCTTGCTGATTTACCTGTATTAGAGATCGTATCAGCATCTCATATCCTAACAGATTTAACTCTTGGAACACCTAAGGTTGTACATGATTATCTTTCAGTAAAATAA</t>
  </si>
  <si>
    <t>Adc Variants 5</t>
  </si>
  <si>
    <t>MLESEVSKQITTPLIGPAFPRGPYKFHNREYLNIIYRTDLEALRKIVPEPLELVGPYVKFEMMAMPDTTGLGSYTECGQAIPVKFNGVEGDYLHMMYLDNEPAIAVGRESSAYPKKLGKPKLFVDSDTLVGTLKYGKLPVATATMGYKHSQLDLKEAYNQIARPNFMLKIIQGYDGKPRICELIRAENTDIKIHGAWTGCARLQLFSHALAPLADLPVLEVVSASHILTDLTLGTPHIVYDYLSKN</t>
  </si>
  <si>
    <t>ATGTTAGAAAGTGAAGTATCTAAACAAATTACAACACCACTTATCGGTCCAGCATTTCCTAGAGGTCCATATAAATTTCATAATAGAGAATATTTAAATATTATTTATCGTACTGATTTAGAAGCGTTGAGAAAGATAGTTCCAGAACCACTTGAATTAGTTGGACCATATGTTAAATTTGAAATGATGGCCATGCCTGATACTACGGGATTAGGTTCATATACTGAATGTGGGCAAGCTATTCCGGTAAAGTTTAATGGTGTTGAAGGAGATTACCTTCATATGATGTATCTGGATAATGAACCAGCTATTGCAGTTGGAAGAGAAAGCAGTGCTTATCCCAAAAAACTTGGCAAACCAAAGTTGTTTGTTGATTCAGATACTTTAGTTGGGACTTTAAAATATGGTAAGTTACCAGTTGCAACAGCAACAATGGGATATAAACATAGCCAACTTGATCTAAAAGAAGCCTACAATCAAATTGCCCGTCCTAATTTCATGTTGAAAATTATTCAAGGTTATGATGGAAAGCCAAGAATATGTGAGCTCATTCGTGCAGAAAATACAGATATAAAAATTCATGGCGCTTGGACTGGATGTGCGCGTTTACAATTATTTAGCCATGCATTAGCTCCTTTAGCAGATCTGCCAGTATTAGAAGTTGTATCTGCATCGCATATTCTTACAGATTTGACACTTGGAACACCTCATATTGTATATGATTATCTTTCAAAAAATTAG</t>
  </si>
  <si>
    <t>Adc Variants 6</t>
  </si>
  <si>
    <t>MLESEVSKQITTPLAAPAFPRGPYRFHNREYLNIIYRTDLDALRKIVPEPLELDGAYVRFEMMAMPDTTGLGSYTECGQAIPVKYNGVKGDYLHMMYLDNEPAIAVGRESSAYPKKLGYPKLFVDSDTLVGTLKYGTLPVATATMGYKHEPLDLKEAYNQIARPNFMLKIIQGYDGKPRICELICAENTDITIHGAWTGSARLQLFSHALAPLADLPVLEIVSASHILTDLTLGTPKVVHDYLSKS</t>
  </si>
  <si>
    <t>ATGTTAGAAAGTGAAGTATCTAAACAAATTACAACTCCACTTGCTGCTCCAGCGTTTCCTAGAGGACCATATAGATTTCACAATAGAGAATATCTAAACATTATTTATCGAACTGATTTAGATGCTCTTCGAAAAATAGTACCAGAGCCACTTGAATTAGATGGAGCATATGTTAGATTTGAGATGATGGCCATGCCTGATACAACCGGACTAGGCTCATATACAGAATGTGGTCAAGCCATTCCAGTAAAATATAATGGGGTTAAGGGTGACTACTTGCATATGATGTATCTAGATAATGAACCTGCTATTGCTGTTGGAAGAGAAAGTAGCGCTTATCCAAAAAAGCTTGGCTATCCAAAGCTATTTGTTGATTCAGACACTCTAGTTGGAACACTTAAGTATGGTACATTACCAGTAGCTACTGCAACAATGGGATATAAGCACGAGCCTCTAGATCTTAAAGAAGCTTATAATCAAATTGCCAGACCCAATTTTATGCTAAAAATCATCCAAGGTTATGATGGTAAGCCAAGAATTTGTGAACTAATATGTGCAGAAAATACTGATATAACTATTCACGGTGCTTGGACTGGAAGTGCACGTCTACAATTATTTAGCCATGCACTAGCTCCTCTTGCTGATTTACCTGTATTAGAGATTGTATCAGCATCTCATATCCTCACAGATTTAACTCTTGGAACACCTAAGGTTGTACATGACTATCTTTCCAAAAGTTAA</t>
  </si>
  <si>
    <t>Adc Variants 7</t>
  </si>
  <si>
    <t>MLESEVSKQITTPLAAPAFPRGPYRFHNREYLNIIYRTDLDALRKIVPEPLELDGAYVRFEMMAMPDTTGLGSYTECGQAIPVKYNEVKGDYLHMMYLDNEPAIAVGRESSAYPKKLGYPKLFVDSDTLVGTLKYGTLPVVTATMGYKHEPLDLKEAYTQIARPNFMLKIIQGYDGKPRICELICAENTDITIHGAWTGSARLQLFSHALAPLADLPVLEIVSASHILTDLTLGTPKVVHDYLSVK</t>
  </si>
  <si>
    <t>Adc Variants 8</t>
  </si>
  <si>
    <t>DJ048 DJ049 DJ069 DJ098</t>
  </si>
  <si>
    <t>MLESEVSKQITTPLAAPAFPRGPYRFYNREYLNIIYRTDLDALRKIVPEPLELDGAYVRFEMMAMPDTTGLGSYTECGQAIPVKYNGVKGDYLHMMYLDNEPAIAVGRESSAYPKKFGYPKLFVDSDTLVGTLKYGTLPVATATMGYKHEPLDLKEAYAQIARPNFMLKIIQGYDGKPRICELICAENTDITIHGAWTGSARLQLFSHALAPLADLPVLEIVSASHILTDLTLGTPNIVHDYLSKS</t>
  </si>
  <si>
    <t>ATGTTAGAAAGTGAAGTATCTAAACAAATTACAACTCCTCTTGCTGCTCCAGCGTTTCCTAGAGGACCATATAGATTTTACAATAGAGAATATCTAAACATTATTTATCGAACTGATTTAGATGCTCTTCGAAAAATAGTACCAGAGCCACTTGAATTAGATGGAGCATATGTTAGATTTGAGATGATGGCTATGCCTGATACAACCGGACTAGGCTCATATACCGAATGTGGTCAAGCCATTCCAGTAAAATATAATGGGGTTAAAGGTGACTACTTGCATATGATGTACCTAGATAATGAACCCGCTATTGCTGTTGGAAGAGAAAGCAGTGCTTATCCAAAAAAGTTTGGCTATCCAAAGCTTTTTGTTGATTCAGACACTTTAGTTGGCACCCTTAAGTATGGTACATTACCAGTAGCTACTGCAACAATGGGATATAAGCACGAGCCTCTAGATCTTAAAGAAGCCTACGCTCAAATTGCAAGACCCAATTTTATGCTAAAAATCATTCAAGGTTATGATGGTAAGCCAAGAATTTGTGAACTCATATGTGCAGAAAATACTGATATAACTATTCATGGTGCTTGGACTGGAAGTGCACGTCTACAATTATTTAGCCATGCACTAGCTCCTCTTGCTGATTTACCTGTATTAGAGATTGTATCAGCATCTCATATCCTCACAGATTTAACTCTTGGAACACCTAATATTGTACATGACTATCTTTCCAAAAGTTAA</t>
  </si>
  <si>
    <t>Adc Variants 9</t>
  </si>
  <si>
    <t>MLESEVSKQITTPLAAPAFPRGPYRFHNREYLNIIYRTDLDALRKIVPEPLELDGAYVRFEMMAMPDTTGLGSYTECGQAIPVKYNGIKGDYLHMMYLDNEPAIAVGRESSAYPKKLGYPKLFVDSDTLVGTLKYGTLPVATATMGYKHEPLDLKEAYNQIARPNFMLKIIQGYDGKPRICELICAENTDITIHGAWTGSARLQLFSHALAPLADLPVLEIVSASHILTDLTLGTPKVVHDYLSLK</t>
  </si>
  <si>
    <t>Adc Variants 10</t>
  </si>
  <si>
    <t xml:space="preserve">DJ079 DJ317 </t>
  </si>
  <si>
    <t>MLESEVSKQITTPLAAPAFPRGPYRFHNREYLNIIYRTDLDALRKIVPEPLELDGAYVRFEMMAMPDTTGLGSYTECGQAIPVKYNGVKGDYLHMMYLDNEPAIAVGRESSAYPKKLGYPKLFVDSDTLVGTLKYGTLPVATATMGYKHEPLDLKEAYAQIARPNFMLKIIQGYDGKPRICELICAENTDITIHGAWTGSARLQLFSHALAPLADLPVLDIVSASHILTDLTLGTPKVVHDYLSKS</t>
  </si>
  <si>
    <t>Adc Variants 11</t>
  </si>
  <si>
    <t>DJ080 DJ281</t>
  </si>
  <si>
    <t>MLESEVSKQITTPLAAPAFPRGPYRFHNREYLNIIYRTDLDALRKIVPEPLELDGAYVRFEMMAMPDTTGLGSYTECGQAIPVKYNEVKGDYLHMMYLDNEPAIAVGRESSAYPKKLGYPKLFVDSDTLVGTLKYGTLPVATATMGYKHEPLDLKEAYTQIARPNFMLKIIQGYDGKPRICELICAENTDINIHGAWTGSARLQLFSHALAPLADLPVLEIVSASHILTDLTLGTPKIVHDYLSVK</t>
  </si>
  <si>
    <t>sADH Variants</t>
  </si>
  <si>
    <t>sADH Reference</t>
  </si>
  <si>
    <t>C. autoethanogeum</t>
  </si>
  <si>
    <t>MKGFAMLGINKLGWIEKKNPVPGPYDAIVHPLAVSPCTSDIHTVFEGALGNRENMILGHEAVGEIAEVGSEVKDFKVGDRVIVPCTTPDWRSLEVQAGFQQHSNGMLAGWKFSNFKDGVFADYFHVNDADMNLAILPDEIPLESAVMMTDMMTTGFHGAELADIKMGSSVVVIGIGAVGLMGIAGSKLRGAGRIIGVGSRPVCVETAKFYGATDIVNYKNGDIVEQIMDLTHGKGVDRVIMAGGGAETLAQAVTMVKPGGVISNINYHGSGDTLPIPRVQWGCGMAHKTIRGGLCPGGRLRMEMLRDLVLYKRVDLSKLVTHVFDGAENIEKALLLMKNKPKDLIKSVVTF</t>
  </si>
  <si>
    <t>ATGAAAGGTTTTGCAATGTTAGGTATTAACAAATTAGGATGGATTGAAAAGAAAAACCCAGTGCCAGGTCCTTATGATGCGATTGTACATCCTCTAGCTGTATCCCCATGTACATCAGATATACATACGGTTTTTGAAGGAGCACTTGGTAATAGGGAAAATATGATTTTAGGCCATGAAGCTGTAGGTGAAATAGCCGAAGTTGGCAGCGAAGTTAAAGATTTTAAAGTTGGCGATAGAGTTATCGTACCATGCACAACACCTGACTGGAGATCTTTAGAAGTCCAAGCTGGTTTTCAGCAGCATTCAAACGGTATGCTTGCAGGATGGAAGTTTTCCAATTTTAAAGATGGTGTATTTGCAGATTACTTTCATGTAAACGATGCAGATATGAATCTTGCCATACTCCCAGATGAAATACCTTTAGAAAGTGCAGTTATGATGACAGACATGATGACTACTGGTTTTCATGGAGCAGAACTTGCAGACATAAAAATGGGCTCCAGCGTTGTAGTAATTGGTATAGGAGCTGTTGGATTAATGGGAATAGCCGGTTCCAAACTTCGAGGAGCAGGCAGAATTATCGGTGTTGGAAGCAGACCTGTTTGTGTTGAAACAGCTAAATTTTATGGAGCAACTGATATTGTAAATTATAAAAATGGTGATATAGTTGAACAAATCATGGACTTAACTCATGGTAAAGGTGTAGACCGTGTAATCATGGCAGGCGGTGGTGCTGAAACACTAGCACAAGCAGTAACTATGGTTAAACCTGGCGGCGTAATTTCTAACATCAACTACCATGGAAGCGGTGATACTTTACCAATACCTCGTGTTCAATGGGGCTGCGGCATGGCTCACAAAACTATAAGAGGAGGATTATGCCCCGGCGGACGTCTTAGAATGGAAATGCTAAGAGATCTTGTTCTATATAAACGTGTTGATTTGAGTAAACTTGTTACTCATGTATTTGATGGTGCAGAAAATATTGAAAAGGCCCTTTTGCTTATGAAAAATAAGCCAAAAGATTTAATTAAATCAGTAGTTACATTCTAA</t>
  </si>
  <si>
    <t>sADH Variant 1</t>
  </si>
  <si>
    <t>Enzyme Engineering (S199A)</t>
  </si>
  <si>
    <t>MKGFAMLGINKLGWIEKKNPVPGPYDAIVHPLAVSPCTSDIHTVFEGALGNRENMILGHEAVGEIAEVGSEVKDFKVGDRVIVPCTTPDWRSLEVQAGFQQHSNGMLAGWKFSNFKDGVFADYFHVNDADMNLAILPDEIPLESAVMMTDMMTTGFHGAELADIKMGSSVVVIGIGAVGLMGIAGSKLRGAGRIIGVGARPVCVETAKFYGATDIVNYKNGDIVEQIMDLTHGKGVDRVIMAGGGAETLAQAVTMVKPGGVISNINYHGSGDTLPIPRVQWGCGMAHKTIRGGLCPGGRLRMEMLRDLVLYKRVDLSKLVTHVFDGAENIEKALLLMKNKPKDLIKSVVTF</t>
  </si>
  <si>
    <t>ATGAAAGGTTTTGCAATGTTAGGTATTAACAAATTAGGATGGATTGAAAAGAAAAACCCAGTGCCAGGTCCTTATGATGCGATTGTACATCCTCTAGCTGTATCCCCATGTACATCAGATATACATACGGTTTTTGAAGGAGCACTTGGTAATAGGGAAAATATGATTTTAGGCCATGAAGCTGTAGGTGAAATAGCCGAAGTTGGCAGCGAAGTTAAAGATTTTAAAGTTGGCGATAGAGTTATCGTACCATGCACAACACCTGACTGGAGATCTTTAGAAGTCCAAGCTGGTTTTCAGCAGCATTCAAACGGTATGCTTGCAGGATGGAAGTTTTCCAATTTTAAAGATGGTGTATTTGCAGATTACTTTCATGTAAACGATGCAGATATGAATCTTGCCATACTCCCAGATGAAATACCTTTAGAAAGTGCAGTTATGATGACAGACATGATGACTACTGGTTTTCATGGAGCAGAACTTGCAGACATAAAAATGGGCTCCAGCGTTGTAGTAATTGGTATAGGAGCTGTTGGATTAATGGGAATAGCCGGTTCCAAACTTCGAGGAGCAGGCAGAATTATCGGTGTTGGAGCGAGACCTGTTTGTGTTGAAACAGCTAAATTTTATGGAGCAACTGATATTGTAAATTATAAAAATGGTGATATAGTTGAACAAATCATGGACTTAACTCATGGTAAAGGTGTAGACCGTGTAATCATGGCAGGCGGTGGTGCTGAAACACTAGCACAAGCAGTAACTATGGTTAAACCTGGCGGCGTAATTTCTAACATCAACTACCATGGAAGCGGTGATACTTTACCAATACCTCGTGTTCAATGGGGCTGCGGCATGGCTCACAAAACTATAAGAGGAGGATTATGCCCCGGCGGACGTCTTAGAATGGAAATGCTAAGAGATCTTGTTCTATATAAACGTGTTGATTTGAGTAAACTTGTTACTCATGTATTTGATGGTGCAGAAAATATTGAAAAGGCCCTTTTGCTTATGAAAAATAAGCCAAAAGATTTAATTAAATCAGTAGTTACATTCTAA</t>
  </si>
  <si>
    <t>sADH Variant 2</t>
  </si>
  <si>
    <t>Enzyme Engineering (S199R)</t>
  </si>
  <si>
    <t>MKGFAMLGINKLGWIEKKNPVPGPYDAIVHPLAVSPCTSDIHTVFEGALGNRENMILGHEAVGEIAEVGSEVKDFKVGDRVIVPCTTPDWRSLEVQAGFQQHSNGMLAGWKFSNFKDGVFADYFHVNDADMNLAILPDEIPLESAVMMTDMMTTGFHGAELADIKMGSSVVVIGIGAVGLMGIAGSKLRGAGRIIGVGRRPVCVETAKFYGATDIVNYKNGDIVEQIMDLTHGKGVDRVIMAGGGAETLAQAVTMVKPGGVISNINYHGSGDTLPIPRVQWGCGMAHKTIRGGLCPGGRLRMEMLRDLVLYKRVDLSKLVTHVFDGAENIEKALLLMKNKPKDLIKSVVTF</t>
  </si>
  <si>
    <t>ATGAAAGGTTTTGCAATGTTAGGTATTAACAAATTAGGATGGATTGAAAAGAAAAACCCAGTGCCAGGTCCTTATGATGCGATTGTACATCCTCTAGCTGTATCCCCATGTACATCAGATATACATACGGTTTTTGAAGGAGCACTTGGTAATAGGGAAAATATGATTTTAGGCCATGAAGCTGTAGGTGAAATAGCCGAAGTTGGCAGCGAAGTTAAAGATTTTAAAGTTGGCGATAGAGTTATCGTACCATGCACAACACCTGACTGGAGATCTTTAGAAGTCCAAGCTGGTTTTCAGCAGCATTCAAACGGTATGCTTGCAGGATGGAAGTTTTCCAATTTTAAAGATGGTGTATTTGCAGATTACTTTCATGTAAACGATGCAGATATGAATCTTGCCATACTCCCAGATGAAATACCTTTAGAAAGTGCAGTTATGATGACAGACATGATGACTACTGGTTTTCATGGAGCAGAACTTGCAGACATAAAAATGGGCTCCAGCGTTGTAGTAATTGGTATAGGAGCTGTTGGATTAATGGGAATAGCCGGTTCCAAACTTCGAGGAGCAGGCAGAATTATCGGTGTTGGACGTAGACCTGTTTGTGTTGAAACAGCTAAATTTTATGGAGCAACTGATATTGTAAATTATAAAAATGGTGATATAGTTGAACAAATCATGGACTTAACTCATGGTAAAGGTGTAGACCGTGTAATCATGGCAGGCGGTGGTGCTGAAACACTAGCACAAGCAGTAACTATGGTTAAACCTGGCGGCGTAATTTCTAACATCAACTACCATGGAAGCGGTGATACTTTACCAATACCTCGTGTTCAATGGGGCTGCGGCATGGCTCACAAAACTATAAGAGGAGGATTATGCCCCGGCGGACGTCTTAGAATGGAAATGCTAAGAGATCTTGTTCTATATAAACGTGTTGATTTGAGTAAACTTGTTACTCATGTATTTGATGGTGCAGAAAATATTGAAAAGGCCCTTTTGCTTATGAAAAATAAGCCAAAAGATTTAATTAAATCAGTAGTTACATTCTAA</t>
  </si>
  <si>
    <t>Promoters</t>
  </si>
  <si>
    <r>
      <t>DNA sequence (5` to 3`) (</t>
    </r>
    <r>
      <rPr>
        <b/>
        <u/>
        <sz val="11"/>
        <color rgb="FFFF0000"/>
        <rFont val="Helvetica"/>
      </rPr>
      <t>RBS</t>
    </r>
    <r>
      <rPr>
        <b/>
        <sz val="11"/>
        <color theme="1"/>
        <rFont val="Helvetica"/>
      </rPr>
      <t xml:space="preserve"> shown in red and underlined)</t>
    </r>
  </si>
  <si>
    <t>Promoter 1</t>
  </si>
  <si>
    <r>
      <t>P</t>
    </r>
    <r>
      <rPr>
        <vertAlign val="subscript"/>
        <sz val="11"/>
        <rFont val="Helvetica"/>
      </rPr>
      <t>fer</t>
    </r>
    <r>
      <rPr>
        <sz val="11"/>
        <rFont val="Helvetica"/>
      </rPr>
      <t xml:space="preserve"> </t>
    </r>
    <r>
      <rPr>
        <i/>
        <sz val="11"/>
        <rFont val="Helvetica"/>
      </rPr>
      <t>(C. autoethanogenum</t>
    </r>
    <r>
      <rPr>
        <sz val="11"/>
        <rFont val="Helvetica"/>
      </rPr>
      <t xml:space="preserve"> Ferredoxin promoter)</t>
    </r>
  </si>
  <si>
    <r>
      <t>GGCCGCTCACTATCTGCGGAACCTGCCTCCTTATCTGATAAAAAATATTCGCTGCATCTTTGACTTGTTATTTTCTTTCAAATGCCTAATGGAATTGTGAGCGGATAACAATTAATTATCTTTTAAAATTATAACAAATGTGATAAAATACAGGGGATGAAAACATTATCTAAAAATTA</t>
    </r>
    <r>
      <rPr>
        <b/>
        <u/>
        <sz val="11"/>
        <color rgb="FFFF0000"/>
        <rFont val="Helvetica"/>
      </rPr>
      <t>AGGAGG</t>
    </r>
    <r>
      <rPr>
        <sz val="11"/>
        <color theme="1"/>
        <rFont val="Helvetica"/>
      </rPr>
      <t>TGTTTCTA</t>
    </r>
  </si>
  <si>
    <t>Promoter 2</t>
  </si>
  <si>
    <r>
      <t>GGCCGCAGATAGTCATAATAGTTCCAGAATAGTTCAATTTAGAAATTAGACTAAACTTCAAAATGTTTGTTAAATATATACCAAACTAGTATAGATATTTTTTAAATACTGGACTTAAACAGTAGTAATTTGCCTAAAAAATTTTTTCAATTTTTTTTAAAAAATCCTTTTCAAGTTGTACATTGTTATGGTAATATGTAATTGAAGAAGTTATGTAGTAATATTGTAAACGTTTCTTGATTTTTTTACATCCATGTAGTGCTTAAAAAACCAAAATATGTCACATGCAATTGTATATTTCAAATAACAATATTTATTTTCTCGTTAAATTCACAAATAATTTATTAATAATATCAATAACCAAGATTATACTTAAATGGATGTTTATTTTTTAACACTTTTATAGTAAATATATTTATTTTATGTAGTAAAAAGGTTATAATTATAATTGTATTTATTACAATTAATTAAAATAAAAAATAGGGTTTTAGGTAAAATTAAGTTATTTTAAGAAGTAATTACAATAAAAATTGAAGTTATTTCTTTA</t>
    </r>
    <r>
      <rPr>
        <b/>
        <u/>
        <sz val="11"/>
        <color rgb="FFFF0000"/>
        <rFont val="Helvetica"/>
      </rPr>
      <t>AGGAGG</t>
    </r>
    <r>
      <rPr>
        <sz val="11"/>
        <color theme="1"/>
        <rFont val="Helvetica"/>
      </rPr>
      <t>GAATTATTCTA</t>
    </r>
  </si>
  <si>
    <t>Promoter 3</t>
  </si>
  <si>
    <r>
      <t>GGCCGCAAAATAGTTGATAATAATGTAGAGTTATAAACAAAGGTGAAAAGCATTACTTGTATTCTTTTTTATATATTATTATAAATTAAAATGAAGCTGTATTAGAAAAAATACACACCTGTAATATAAAATTTTAAATTAATTTTTAATTTTTTCAAAATGTATTTTACATGTTTAGAATTTTGATGTATATTAAAATAGTAGAATACATAAGATACTTAATTTAATTAAAGATAGTTAAGTACTTTTCAATGTGCTTTTTTAGATGTTTAATACAAATCTTTAATTGTAAAAGAAATGCTGTACTATTTACTGTACTAGTGACGGGATTAAACTGTATTAATTATAAATAAAAAATAAGTACAGTTGTTTAAAATTATATTTTGTATTAAATCTAATAGTACGATGTAAGTTATTTTATACTATTGCTAGTTTAATAAAAAGATTTAATTATATACTTGAAA</t>
    </r>
    <r>
      <rPr>
        <b/>
        <u/>
        <sz val="11"/>
        <color rgb="FFFF0000"/>
        <rFont val="Helvetica"/>
      </rPr>
      <t>AGGAGA</t>
    </r>
    <r>
      <rPr>
        <sz val="11"/>
        <color theme="1"/>
        <rFont val="Helvetica"/>
      </rPr>
      <t>GGAATTCTA</t>
    </r>
  </si>
  <si>
    <t>Terminator</t>
  </si>
  <si>
    <t>Terminator 1</t>
  </si>
  <si>
    <r>
      <t>T</t>
    </r>
    <r>
      <rPr>
        <vertAlign val="subscript"/>
        <sz val="11"/>
        <color rgb="FF000000"/>
        <rFont val="Helvetica"/>
      </rPr>
      <t>gyrA</t>
    </r>
    <r>
      <rPr>
        <sz val="11"/>
        <color rgb="FF000000"/>
        <rFont val="Helvetica"/>
      </rPr>
      <t xml:space="preserve"> from </t>
    </r>
    <r>
      <rPr>
        <i/>
        <sz val="11"/>
        <color rgb="FF000000"/>
        <rFont val="Helvetica"/>
      </rPr>
      <t>Bacillus subtilis</t>
    </r>
  </si>
  <si>
    <t>AAGAAGAAGTGTGAAAAAGCGCAGCTGAAATAGCTGCGCTTTTTTGTGTCATAA</t>
  </si>
  <si>
    <t>Terminator 2</t>
  </si>
  <si>
    <t>ATAATCAATCGTCCCTTCGTGTAAACGAAGGGGCGTTTTTTATTT</t>
  </si>
  <si>
    <t>Terminator 3</t>
  </si>
  <si>
    <r>
      <t>T</t>
    </r>
    <r>
      <rPr>
        <vertAlign val="subscript"/>
        <sz val="11"/>
        <color rgb="FF000000"/>
        <rFont val="Helvetica"/>
      </rPr>
      <t>pepN</t>
    </r>
    <r>
      <rPr>
        <sz val="11"/>
        <color rgb="FF000000"/>
        <rFont val="Helvetica"/>
      </rPr>
      <t xml:space="preserve"> from</t>
    </r>
    <r>
      <rPr>
        <i/>
        <sz val="11"/>
        <color rgb="FF000000"/>
        <rFont val="Helvetica"/>
      </rPr>
      <t xml:space="preserve"> Lactococcus lactis</t>
    </r>
  </si>
  <si>
    <t>AATTTATAAATAAAAATCACCTTTTAGAGGTGGTTTTTTTATTTATAAATTA</t>
  </si>
  <si>
    <t>Design</t>
  </si>
  <si>
    <t>Rank</t>
  </si>
  <si>
    <t>Endpoint Titer (mM)</t>
  </si>
  <si>
    <t>Biomass</t>
  </si>
  <si>
    <t>Promoter</t>
  </si>
  <si>
    <t>CtfA</t>
  </si>
  <si>
    <t>CtfB</t>
  </si>
  <si>
    <t>Adc</t>
  </si>
  <si>
    <t>(Acetone)</t>
  </si>
  <si>
    <t>Acetone</t>
  </si>
  <si>
    <t>3-HB</t>
  </si>
  <si>
    <t>Ethanol</t>
  </si>
  <si>
    <t>Acetate</t>
  </si>
  <si>
    <t>2,3-BDO</t>
  </si>
  <si>
    <r>
      <t>(OD</t>
    </r>
    <r>
      <rPr>
        <b/>
        <vertAlign val="subscript"/>
        <sz val="11"/>
        <color theme="1"/>
        <rFont val="Helvetica"/>
      </rPr>
      <t>600nm</t>
    </r>
    <r>
      <rPr>
        <b/>
        <sz val="11"/>
        <color theme="1"/>
        <rFont val="Helvetica"/>
      </rPr>
      <t>)</t>
    </r>
  </si>
  <si>
    <t>P1</t>
  </si>
  <si>
    <t>T1</t>
  </si>
  <si>
    <t>P3</t>
  </si>
  <si>
    <t>Var8</t>
  </si>
  <si>
    <t>Var5</t>
  </si>
  <si>
    <t>T2</t>
  </si>
  <si>
    <t>P2</t>
  </si>
  <si>
    <t>Var1</t>
  </si>
  <si>
    <t>T3</t>
  </si>
  <si>
    <t>Var1 (L7S, G17D, V22I, D67G)</t>
  </si>
  <si>
    <t>Var1 (I6V, T162A)</t>
  </si>
  <si>
    <t>Var7</t>
  </si>
  <si>
    <t>Var1 (G292V)</t>
  </si>
  <si>
    <t>Var6</t>
  </si>
  <si>
    <t>Ckl_ThlA2</t>
  </si>
  <si>
    <t>Var4</t>
  </si>
  <si>
    <t>Var3</t>
  </si>
  <si>
    <t>Var4 (I6V, S198T)</t>
  </si>
  <si>
    <t>Var3 (V141A)</t>
  </si>
  <si>
    <t>Var9</t>
  </si>
  <si>
    <t>Var2</t>
  </si>
  <si>
    <t>NCIMB8052 (V245L)</t>
  </si>
  <si>
    <t>Ckl_ThlA1</t>
  </si>
  <si>
    <t>Var6 (L7S)</t>
  </si>
  <si>
    <t>ATCC824 (Y277F)</t>
  </si>
  <si>
    <t>Var1 (L7S)</t>
  </si>
  <si>
    <t>NCIMB8052 (V5I)</t>
  </si>
  <si>
    <t>Ckl_ThlA1 (A107D)</t>
  </si>
  <si>
    <t>Ckl_ThlA1 (A322S)</t>
  </si>
  <si>
    <t>Var6: ctfA(L7S)</t>
  </si>
  <si>
    <t>Var4: ctfA(L7S)</t>
  </si>
  <si>
    <t>Var1 (Q183K)</t>
  </si>
  <si>
    <t xml:space="preserve">NCIMB8052 </t>
  </si>
  <si>
    <t>Var3 (D57G)</t>
  </si>
  <si>
    <t>Ckl_ThlA1 (I251R)</t>
  </si>
  <si>
    <t>Var5 (E187G)</t>
  </si>
  <si>
    <t>Var8 (A83T)</t>
  </si>
  <si>
    <t>Var5 (T198S)</t>
  </si>
  <si>
    <t>Var9 (I5V, N11K)</t>
  </si>
  <si>
    <t>Var7 (D99Y)</t>
  </si>
  <si>
    <t>ATCC824 (Truncated)</t>
  </si>
  <si>
    <t>Ckl_ThlA2 (truncated)</t>
  </si>
  <si>
    <t>ATCC824_thlA</t>
  </si>
  <si>
    <t>Ckl_ThlA2 (L290W)</t>
  </si>
  <si>
    <t>Ckl_ThlA1 (A9T)</t>
  </si>
  <si>
    <t>Ckl_ThlA1 (A347D)</t>
  </si>
  <si>
    <t xml:space="preserve">Supplementary Tab. 3: Gene KO predictions </t>
  </si>
  <si>
    <t>Gene KO</t>
  </si>
  <si>
    <t>Annotation</t>
  </si>
  <si>
    <t>Reaction</t>
  </si>
  <si>
    <t>iCLAU786</t>
  </si>
  <si>
    <t>CAETHG_0553</t>
  </si>
  <si>
    <t>Primary:secondary alcohol dehydrogenase</t>
  </si>
  <si>
    <t>NADPH + Acetone + H+ -&gt; NADP + Isopropanol</t>
  </si>
  <si>
    <t>manually added</t>
  </si>
  <si>
    <t>CAETHG_1830</t>
  </si>
  <si>
    <t>Aldehyde dehydrogenase</t>
  </si>
  <si>
    <t xml:space="preserve">NADH + Acetyl-CoA + H+  -&gt; NAD + CoA + Acetaldehyde </t>
  </si>
  <si>
    <t>rxn00171_c0</t>
  </si>
  <si>
    <t>CAETHG_3287</t>
  </si>
  <si>
    <t>CAETHG_1819</t>
  </si>
  <si>
    <t>CAETHG_2932</t>
  </si>
  <si>
    <t>Acetolactate decarboxylase</t>
  </si>
  <si>
    <t xml:space="preserve">H+ + ALCTT  -&gt; CO2 + ACTN </t>
  </si>
  <si>
    <t>rxn02113_c0</t>
  </si>
  <si>
    <t>CAETHG_1147</t>
  </si>
  <si>
    <t>Lactate dehydrogenase</t>
  </si>
  <si>
    <t xml:space="preserve">NAD + Lactate  &lt;=&gt; NADH + Pyruvate + H+ </t>
  </si>
  <si>
    <t>rxn08783_c0</t>
  </si>
  <si>
    <t>CAETHG_0420</t>
  </si>
  <si>
    <t>3-hydroxybutyryl-CoA dehydrogenase</t>
  </si>
  <si>
    <t xml:space="preserve">NADP + (S)-3-Hydroxybutyryl-CoA  &lt;=&gt; NADPH + H+ + Acetoacetyl-CoA </t>
  </si>
  <si>
    <t>rxn01452_c0</t>
  </si>
  <si>
    <t>CAETHG_1524</t>
  </si>
  <si>
    <t>Acyl-CoA thioesterase</t>
  </si>
  <si>
    <t>Acetyl-CoA + H2O  &lt;=&gt; CoA + Acetate + H+</t>
  </si>
  <si>
    <t>Acetoacetyl-CoA + H2O &lt;=&gt; CoA + Acetoacetate + H+</t>
  </si>
  <si>
    <t>(S)-3-Hydroxybutyryl-CoA + H2O  &lt;=&gt; CoA + (S)-3-Hydroxybutyrate + H+</t>
  </si>
  <si>
    <t>Metabolite Concentration (Mean ± 1 S.D. for n = 3) (mM)</t>
  </si>
  <si>
    <t>Pathway 1</t>
  </si>
  <si>
    <t>Pathway 2</t>
  </si>
  <si>
    <t>Thl</t>
  </si>
  <si>
    <r>
      <rPr>
        <i/>
        <sz val="12"/>
        <color rgb="FF222222"/>
        <rFont val="Helvetica"/>
      </rPr>
      <t>E. coli</t>
    </r>
    <r>
      <rPr>
        <sz val="12"/>
        <color rgb="FF222222"/>
        <rFont val="Helvetica"/>
      </rPr>
      <t xml:space="preserve"> AtoB</t>
    </r>
  </si>
  <si>
    <t>Var 6</t>
  </si>
  <si>
    <t>Var 4</t>
  </si>
  <si>
    <r>
      <rPr>
        <i/>
        <sz val="12"/>
        <color rgb="FF222222"/>
        <rFont val="Helvetica"/>
      </rPr>
      <t>C. pasteurianum </t>
    </r>
    <r>
      <rPr>
        <sz val="12"/>
        <color rgb="FF222222"/>
        <rFont val="Helvetica"/>
      </rPr>
      <t>NRRL-B-598</t>
    </r>
  </si>
  <si>
    <t>Enzyme Added</t>
  </si>
  <si>
    <t>3HB</t>
  </si>
  <si>
    <t>IPA</t>
  </si>
  <si>
    <t>Amino Acid Sequence</t>
  </si>
  <si>
    <t xml:space="preserve">E. coli codon optimized DNA sequence (5` to 3`) </t>
  </si>
  <si>
    <t>None</t>
  </si>
  <si>
    <t>31.57 ± 2.53</t>
  </si>
  <si>
    <t>0</t>
  </si>
  <si>
    <t>87.06 ± 4.73</t>
  </si>
  <si>
    <t>1.72 ± 0.43</t>
  </si>
  <si>
    <t>22.65 ± 3.74</t>
  </si>
  <si>
    <t>3.58 ± 0.59</t>
  </si>
  <si>
    <t>73.08 ± 2.87</t>
  </si>
  <si>
    <t>23.71 ± 0.71</t>
  </si>
  <si>
    <t>MMNIKNIAVLGTGTMGHGIALLSAKAGLNVVMYGRSDASLERGFNNIKSSLNSLKAAGKLSDEKCKEILSKIKGVKTIQEAAKDADFIIEALAENLELKQDIFRQLDEICSPDVVLTSNTSGLSPTAIAKNTKYPERVAIAHFWNPPQLIPLVEVVPGEKTSQDAMKIVMNWVEFIGKKAVRMEKECLGFIGNRLQLALLREALYIVEQGWAKPEEVDKAMEYGHGRRLPVTGPLCSADLGGLDIFHNISTYLFKDLCNYTKPSKLMQDKVEAGNLGSKSGQGFYNWTPEDLEKKQKERTEVLLDFLERDSKGK</t>
  </si>
  <si>
    <t>ATGATGAACATCAAGAACATTGCGGTGTTGGGAACAGGAACAATGGGACATGGAATCGCCCTTTTGAGTGCCAAGGCAGGTCTGAATGTTGTTATGTATGGCCGTAGCGATGCAAGCTTGGAGCGTGGGTTCAATAACATTAAGTCTTCCCTGAACAGCTTGAAGGCGGCAGGAAAACTGTCCGACGAAAAGTGCAAAGAGATCTTATCAAAAATCAAGGGCGTAAAAACTATCCAAGAAGCCGCAAAAGACGCCGATTTTATCATTGAGGCCTTGGCGGAAAATCTTGAACTGAAGCAAGACATCTTCCGCCAATTAGATGAAATCTGTTCGCCCGATGTGGTATTAACGAGTAACACCTCCGGCCTGTCTCCGACAGCAATCGCCAAAAATACGAAATACCCAGAGCGTGTGGCCATCGCTCATTTCTGGAACCCACCTCAACTGATTCCTCTTGTAGAGGTAGTTCCAGGGGAAAAGACATCCCAAGACGCCATGAAGATTGTTATGAATTGGGTTGAGTTTATCGGTAAGAAAGCCGTCCGTATGGAAAAGGAGTGTCTTGGCTTTATTGGGAATCGTCTTCAATTGGCGTTATTACGCGAAGCCCTTTACATTGTCGAACAGGGCTGGGCTAAGCCCGAAGAAGTCGACAAGGCAATGGAGTATGGCCATGGACGCCGTTTGCCTGTAACGGGTCCCTTATGCAGCGCCGATTTGGGCGGTTTAGACATTTTTCATAATATCAGTACGTATTTATTCAAAGATCTTTGCAATTATACTAAACCTTCCAAATTGATGCAAGATAAGGTTGAAGCGGGTAATCTTGGTTCAAAGTCCGGTCAAGGCTTTTATAATTGGACTCCCGAAGACCTTGAGAAAAAGCAGAAGGAGCGTACAGAGGTATTACTTGATTTTCTTGAACGCGATAGCAAAGGAAAGTAA</t>
  </si>
  <si>
    <t>26.8 ± 2.00</t>
  </si>
  <si>
    <t>2.03 ± 0.02</t>
  </si>
  <si>
    <t>75.39 ± 3.42</t>
  </si>
  <si>
    <t>2.48 ± 0.06</t>
  </si>
  <si>
    <t>MDIVGKKAAVVTGGAKGIGRAIALKLAEDGFNIVVNYRSSLNSVEKVIDEIRERGSEAIAVQGDVSIFEDAKNIMKQAVDTFGRIDVLVNNAGITRDGLILRMKEEDFDKVIEVNLKGAFNCIRHVSPIMVKQRSGKIISISSVVGVTGNAGQVNYSAAKAGIIGITKSTARELASRGINVNAVAPGFIKTDMTEVLSDKVKDTTLNNIPLKKFGNAEDVANVVAFLASPSADYVTGQVINVDGGMVM</t>
  </si>
  <si>
    <t>ATGGATATTGTTGGGAAGAAGGCCGCTGTGGTTACTGGAGGCGCCAAAGGAATCGGTCGTGCCATTGCTTTAAAATTGGCAGAAGACGGATTCAATATCGTTGTGAACTATCGTTCAAGTCTTAATTCAGTGGAAAAGGTGATCGACGAGATTCGTGAGCGTGGTTCGGAAGCTATTGCCGTACAGGGTGATGTTTCTATCTTTGAAGATGCGAAAAACATCATGAAGCAAGCTGTAGATACGTTCGGGCGTATCGACGTGTTGGTGAATAATGCCGGTATTACTCGTGATGGCTTGATCCTGCGTATGAAAGAGGAGGACTTCGATAAGGTCATTGAAGTGAATCTGAAGGGAGCTTTTAATTGCATTCGCCATGTCTCCCCCATTATGGTGAAGCAGCGCTCGGGTAAGATTATCAGTATTTCGTCAGTGGTGGGAGTTACCGGCAACGCTGGGCAGGTGAACTACTCTGCAGCGAAAGCGGGAATCATTGGGATTACCAAGTCCACTGCGCGCGAGCTGGCGTCGCGTGGCATTAATGTTAATGCTGTAGCGCCGGGTTTTATTAAAACTGATATGACTGAAGTCTTGAGCGATAAAGTCAAGGATACTACCTTGAACAACATCCCCCTGAAGAAATTCGGCAACGCTGAGGATGTAGCTAATGTCGTTGCTTTCTTAGCGTCTCCAAGTGCAGACTATGTGACTGGTCAGGTCATTAATGTGGATGGTGGTATGGTGATGTAA</t>
  </si>
  <si>
    <t>0420</t>
  </si>
  <si>
    <t>23.14 ± 2.54</t>
  </si>
  <si>
    <t>6.76 ± 0.37</t>
  </si>
  <si>
    <t>71.11 ± 1.24</t>
  </si>
  <si>
    <t>16.69 ± 2.00</t>
  </si>
  <si>
    <t>MKIKTVSVLGTGTMGHGVALLCAQAGLDVLLYGRSDKSLNKGMKNIESSLKLFKEKGKFHNKQPEEILCKIKVVKTIIEAAQSADLVIECLAENLELKQDIFKELDEICPNNIILSSCTSGLLPTDIAKNTKHPERVVVAHFWNPPQLIPLVEVVPGKRTSDETMKITMEWVEFIGKKAIRMEKECQGFIGNRLQHALLREALYIVEQEWAKPEEVDKAIEYGLGRRLPITGPICTADLAGLDTVNSIASYLLKDLCNSNEPSKLIKSKVKNGELGSKSGQGFYNWAPDTLEKKQKERAELLFYFLERDKEKFMLTNK</t>
  </si>
  <si>
    <t>ATGAAAATTAAAACCGTTTCGGTATTGGGTACCGGCACCATGGGCCATGGTGTCGCCTTACTGTGCGCCCAAGCCGGACTGGACGTTCTTCTTTATGGACGTTCCGACAAATCGCTGAATAAAGGTATGAAAAATATCGAGTCAAGTTTGAAGTTGTTCAAAGAAAAGGGCAAATTCCATAACAAGCAGCCAGAAGAAATCTTATGCAAGATCAAAGTCGTTAAAACTATTATTGAGGCTGCTCAATCCGCTGATTTAGTCATTGAATGTTTAGCTGAGAATTTGGAGCTGAAACAAGACATCTTTAAGGAGTTGGACGAGATTTGCCCCAACAATATCATCTTGAGTTCCTGCACTAGCGGTTTGCTGCCAACCGATATCGCGAAGAACACTAAACACCCCGAGCGTGTCGTAGTGGCCCACTTCTGGAATCCTCCACAATTGATTCCGTTGGTCGAGGTCGTTCCTGGTAAACGTACTAGCGACGAAACAATGAAAATTACCATGGAGTGGGTAGAATTTATTGGGAAGAAAGCGATCCGCATGGAGAAGGAGTGTCAAGGCTTTATTGGCAACCGCTTGCAGCACGCCCTTTTACGCGAAGCTTTGTATATTGTCGAACAGGAATGGGCAAAGCCGGAAGAAGTAGACAAAGCGATTGAGTATGGATTGGGGCGTCGTCTTCCCATCACTGGGCCGATTTGCACGGCAGACTTGGCGGGGCTGGATACAGTCAACAGCATTGCGTCGTACCTTCTTAAAGACTTATGCAATTCGAATGAGCCTTCAAAACTTATCAAGAGCAAGGTGAAAAACGGGGAGTTAGGTTCCAAGAGCGGACAGGGATTCTACAATTGGGCTCCCGATACCCTGGAGAAAAAGCAGAAAGAGCGTGCTGAGTTACTGTTTTACTTCTTGGAACGCGACAAAGAAAAATTCATGCTGACCAATAAGTAA</t>
  </si>
  <si>
    <t>30.35 ± 4.65</t>
  </si>
  <si>
    <t>84.4 ± 4.44</t>
  </si>
  <si>
    <t>1.46 ± 0.08</t>
  </si>
  <si>
    <t>MKALSIKPEIYTFDTCKEFINKFKIGKEDLIITSEHTYVSYFSKYNLDTNVIFIRKYGTGEPSDTMVEAICKDIKDITYKRVIAIGGGSVLDVSKLFALKKVSPVLDLFDHKLEFVKDKELILIPTTCGTGSEVTNISILELKSRHTKLGLAIDELYADFAVMIPELLENLPFKFFATSSIDALIHSIESSVSPKATSYTEMFSYKAMEMILKGYQEISKNGPDARFSLLDKFLLASNYAGIAFGNAGCGAVHAMSYPLGANYHVPHGEANYQMFIGVFKTYYRLKPQGKITKLNKFLASILNCKENEVYIKIEELLNVLIPKKQLREYGVKEKELKEFTQSVMTKQGRLMANNYTELNEQTVYEIYKSLY</t>
  </si>
  <si>
    <t>ATGAAGGCGTTAAGCATTAAGCCCGAGATCTATACCTTCGACACTTGCAAGGAGTTTATTAATAAATTTAAGATTGGAAAGGAAGACCTTATCATCACATCAGAGCATACTTATGTCTCTTACTTCAGTAAGTACAATTTGGACACCAATGTGATCTTTATCCGTAAATATGGAACGGGTGAGCCAAGCGACACGATGGTTGAAGCAATTTGTAAGGATATTAAGGACATCACTTACAAACGCGTAATTGCTATCGGAGGAGGCAGTGTCCTTGACGTATCGAAACTGTTCGCATTAAAAAAGGTGTCGCCAGTGTTAGACCTTTTTGACCACAAGCTTGAATTTGTAAAAGATAAAGAGTTGATTCTTATCCCTACCACATGTGGCACTGGCTCCGAAGTTACTAATATCTCAATCTTGGAGTTGAAATCTCGTCATACAAAGCTTGGTTTGGCTATCGACGAGTTATATGCGGATTTTGCCGTAATGATCCCCGAGTTATTGGAGAATTTACCCTTTAAATTCTTTGCGACCTCCAGCATTGATGCGCTTATCCATTCGATTGAGTCGTCAGTTTCGCCCAAAGCGACAAGTTACACGGAGATGTTTTCGTATAAGGCAATGGAAATGATTTTAAAAGGCTACCAGGAGATCAGTAAGAACGGCCCGGATGCGCGTTTCTCGCTGTTGGATAAATTTTTGTTAGCTTCCAATTACGCCGGAATTGCGTTCGGGAACGCGGGCTGCGGGGCCGTACATGCCATGTCTTATCCCCTGGGCGCTAACTACCACGTCCCCCATGGTGAGGCGAACTACCAGATGTTTATTGGGGTTTTTAAAACTTACTATCGCTTAAAACCTCAAGGGAAGATCACAAAGCTTAACAAATTTTTGGCGTCGATCTTGAACTGTAAGGAAAATGAGGTGTACATCAAGATCGAAGAACTGCTGAATGTTCTGATTCCAAAGAAACAATTACGCGAATACGGCGTGAAAGAAAAAGAACTGAAAGAATTCACACAATCTGTTATGACAAAGCAGGGACGCCTGATGGCAAACAACTACACCGAACTTAACGAACAGACGGTATATGAAATTTACAAGTCCTTATACTAA</t>
  </si>
  <si>
    <t>0555</t>
  </si>
  <si>
    <t>28.88 ± 5.76</t>
  </si>
  <si>
    <t>80.98 ± 3.71</t>
  </si>
  <si>
    <t>MGRFTLPRDIYFGENALENLKNLDGNKAVVVVGGGSMKRFGFLAKVEKYLKETGMEVKLIEGVEPDPSVDTVMNGAKIMRDFNPDWIVSIGGGSPIDAAKAMWIFYEYPDFTFEKAVVPFGIPKLRQKAQFVAIPSTSGTATEVTSFSVITDYKAKIKYPLADFNLTPDIAIIDPSLAETMPKKLTAHTGMDALTHAIEAYVASLHSDFSDPLAMHAITMIHKYLLKSYEEDKEARGHMHIAQCLAGMAFSNALLGITHSIAHKTGAVFHIPHGCANAIYLPYVIDFNKKACSERYAKIAKKLHLSGNSEDELIDSLTEMIRTMNKKMDIPLTIKDYGISENDFNENLDFIAHNAMMDACTGSNPRAITEEEMKKLLQYMYNGQKVNF</t>
  </si>
  <si>
    <t>ATGGGGCGCTTTACATTGCCTCGTGATATTTATTTTGGTGAAAACGCCTTAGAGAACCTGAAGAATCTTGATGGCAACAAGGCGGTCGTTGTGGTTGGAGGTGGGTCGATGAAACGCTTTGGGTTTCTGGCAAAGGTCGAAAAGTACCTGAAAGAGACAGGCATGGAGGTGAAGCTGATCGAGGGCGTGGAGCCGGACCCCAGCGTTGATACAGTTATGAATGGTGCGAAGATTATGCGCGATTTTAACCCAGATTGGATTGTTAGCATCGGCGGAGGGAGTCCAATCGATGCCGCCAAAGCTATGTGGATCTTTTACGAGTACCCCGATTTTACATTCGAGAAAGCTGTCGTCCCATTCGGTATTCCGAAACTGCGCCAAAAAGCCCAATTCGTTGCTATTCCAAGCACTTCTGGTACTGCAACTGAGGTAACTTCGTTTTCAGTGATCACAGACTACAAGGCAAAGATTAAGTACCCGCTTGCTGATTTTAACCTTACCCCTGATATTGCGATCATTGACCCCTCTCTTGCGGAGACAATGCCGAAGAAGTTGACCGCACACACTGGGATGGACGCGCTGACTCACGCGATTGAGGCATATGTCGCCTCCTTGCATTCAGACTTCTCCGACCCCCTGGCTATGCACGCTATCACTATGATTCATAAGTATTTATTAAAGAGCTATGAAGAGGATAAAGAAGCTCGCGGGCATATGCACATCGCACAGTGTCTGGCGGGAATGGCGTTCAGCAACGCATTATTAGGGATTACCCACAGCATTGCCCACAAGACCGGTGCAGTGTTTCACATTCCCCACGGCTGTGCAAACGCTATTTATCTTCCTTACGTGATTGATTTCAACAAGAAGGCCTGTTCAGAACGCTATGCTAAAATCGCTAAAAAATTACACCTTTCGGGAAATTCTGAGGACGAACTGATTGATAGCTTAACTGAGATGATCCGTACGATGAACAAAAAAATGGACATTCCCCTTACGATTAAGGACTATGGCATTTCTGAGAACGATTTCAACGAAAACCTGGATTTTATCGCCCATAATGCGATGATGGATGCCTGCACAGGTTCTAACCCCCGTGCTATCACTGAGGAAGAAATGAAGAAGTTATTACAATATATGTATAACGGCCAAAAGGTTAACTTTTAG</t>
  </si>
  <si>
    <t>26.26 ± 4.57</t>
  </si>
  <si>
    <t>80.86 ± 2.07</t>
  </si>
  <si>
    <t>MEIKLGGIIMERFTLPRDIYFGEDALGALKTLKGKKAVVVVGGGSMKRFGFLDKVEEYLKEANIEVKLIEGVEPDPSVETVMKGAKIMTEFGPDWIVAIGGGSPIDAAKAMWLFYEYPDFTFKQAIVPFGLPELRQKAKFVAIASTSGTATEVTSFSVITDYKAKIKYPLADFNLTPDIAIVDPALAQTMPPKLTAHTGMDALTHALEAYVASARSDISDPLAIHSIIMTRDNLLKSYKGDKDARNKMHISQCLAGMAFSNALLGITHSLAHKTGAVWHIPHGCANAIYLPYVLDFNKKACSDRYANIAKILGLKGTTEDELVDSLVKMVQDMDKELNIPLTLKDYGISKDDFNSNVDFIAKNALLDACTGANPRPIDFDQMKKILQCIYDGKKVTF</t>
  </si>
  <si>
    <t>ATGGAAATCAAATTAGGGGGAATCATTATGGAGCGTTTCACGCTTCCTCGTGATATCTATTTCGGAGAGGATGCACTGGGGGCATTAAAAACACTGAAAGGGAAAAAAGCAGTTGTTGTGGTTGGGGGTGGCAGTATGAAACGCTTCGGGTTCTTAGATAAAGTAGAAGAATATTTGAAAGAGGCTAACATTGAGGTAAAACTTATCGAGGGAGTTGAGCCTGACCCAAGCGTAGAGACGGTAATGAAGGGAGCAAAGATCATGACCGAATTCGGTCCAGATTGGATTGTCGCGATTGGGGGCGGTTCACCGATTGATGCAGCTAAGGCGATGTGGTTGTTTTATGAATATCCCGACTTTACATTTAAGCAAGCTATTGTCCCATTTGGACTGCCGGAGCTTCGCCAGAAAGCAAAATTTGTAGCTATTGCTTCCACGAGTGGTACTGCTACCGAGGTTACCTCCTTCAGTGTCATTACAGACTATAAGGCGAAAATTAAGTACCCGCTGGCGGACTTTAACCTGACCCCCGACATCGCCATCGTGGACCCTGCCCTGGCACAGACCATGCCCCCAAAATTAACTGCTCATACGGGGATGGACGCTTTAACTCACGCATTAGAAGCTTACGTGGCTTCTGCGCGTAGTGATATTAGTGACCCATTAGCAATCCATTCAATTATTATGACGCGTGACAATCTTTTGAAGTCCTATAAGGGAGACAAAGACGCCCGCAACAAGATGCACATCTCACAGTGTCTTGCCGGTATGGCCTTCTCAAACGCCTTATTAGGCATCACACACAGTCTGGCACATAAGACAGGCGCGGTCTGGCACATTCCACACGGTTGTGCGAACGCTATCTACTTACCTTACGTCCTGGATTTTAACAAAAAAGCATGCTCCGATCGCTATGCGAATATCGCAAAAATCCTGGGTTTAAAGGGAACAACGGAAGACGAGCTTGTTGATTCTCTGGTCAAAATGGTACAAGACATGGATAAAGAGCTGAACATCCCCTTGACCTTAAAAGACTATGGTATTTCGAAGGATGACTTCAACTCTAACGTTGATTTCATTGCAAAAAACGCTTTACTGGACGCTTGCACCGGAGCTAATCCACGCCCAATCGATTTCGATCAAATGAAAAAGATTCTGCAATGTATCTACGATGGCAAGAAAGTGACGTTCTAA</t>
  </si>
  <si>
    <t>28.19 ± 4.23</t>
  </si>
  <si>
    <t>80.86 ± 3.36</t>
  </si>
  <si>
    <t>0.89 ± 0.77</t>
  </si>
  <si>
    <t>MRLENKVAIVTGSAMGIGKAIVRDFVNEGAKVIISDILEAEGQALEEELQKKGHSVYFFKTDVSSEKNIKELVKFTLEKFGTINILCNNAAVNIPGSVLELTEDIWNKTMDVNVKSHFLVSKHVIPVMQKAGGGSIVNTASANSFVAEPRLSAYVASKGAILMLTRAMALDFAKDNIRVNCICPGWVDTTFNDAHAELFGGREAVLKDLASVQPIGRPIAPMEIAKIATFLASDDSSCMTGSPVIADGGITAGV</t>
  </si>
  <si>
    <t>ATGCGCCTTGAGAATAAAGTTGCCATCGTTACCGGGTCAGCCATGGGTATTGGAAAAGCTATCGTTCGTGATTTCGTAAATGAGGGCGCCAAAGTCATTATTAGTGATATTCTGGAGGCCGAGGGGCAGGCCCTTGAAGAAGAATTACAGAAGAAAGGCCATAGTGTCTATTTCTTTAAGACTGACGTGTCGAGCGAGAAGAACATCAAGGAACTGGTAAAATTCACTCTGGAAAAATTTGGAACGATTAACATCCTGTGCAACAACGCTGCAGTAAATATTCCAGGCTCTGTGCTGGAATTGACAGAAGATATCTGGAACAAAACCATGGACGTGAACGTGAAATCGCACTTTCTTGTGAGCAAACACGTGATTCCTGTGATGCAGAAGGCTGGGGGCGGGTCAATCGTGAATACCGCATCCGCCAACAGTTTTGTTGCCGAGCCCCGCTTGAGTGCCTATGTTGCCAGCAAAGGTGCAATCTTGATGTTAACCCGTGCGATGGCATTGGATTTCGCGAAAGATAATATTCGCGTAAATTGTATTTGTCCGGGTTGGGTCGACACTACCTTCAATGATGCCCACGCCGAGTTGTTTGGTGGTCGCGAAGCGGTGTTGAAAGATCTGGCATCCGTCCAGCCTATCGGTCGTCCAATCGCACCGATGGAGATTGCGAAAATCGCTACGTTCCTTGCATCCGATGATTCTTCATGTATGACTGGGTCGCCAGTGATTGCTGATGGGGGTATCACAGCGGGGGTATAA</t>
  </si>
  <si>
    <t>0654</t>
  </si>
  <si>
    <t>25.18 ± 4.25</t>
  </si>
  <si>
    <t>78.48 ± 12.06</t>
  </si>
  <si>
    <t>0.47 ± 0.82</t>
  </si>
  <si>
    <t>MEKKLSDFSMNAFSLKGKVAVVTGANQGLGMAYAVAFAKAGADLFIPHFTDDVSEIKSLIEETGQKVKFLQGDLTKKDYIEQVVNTCLKEYGKIDILVNNAGGSTFAEFLEYPDSAWQKIIDIDLNSVYYLSHRVVKEMVKQNSGKIINIGSALSFTADKKCPPYTASKHAILGLTKVFANEVGKYNIQTNAICPGFLATDVNKELRADKNFYDKITNRIPSGRWGELNDLMGTAVFLASSASDYINGWYISIDGGFQTTL</t>
  </si>
  <si>
    <t>ATGGAGAAGAAATTGTCGGATTTCAGTATGAATGCTTTCAGTCTTAAAGGCAAGGTGGCAGTGGTAACTGGAGCGAACCAAGGCTTAGGAATGGCGTATGCAGTGGCGTTCGCCAAAGCAGGAGCCGATCTGTTCATTCCTCACTTCACAGATGATGTTTCAGAAATCAAATCCCTGATTGAGGAAACGGGGCAAAAGGTCAAATTTCTTCAAGGAGACTTAACCAAGAAGGATTACATCGAGCAGGTGGTTAACACATGTTTGAAAGAGTACGGAAAAATCGATATTCTTGTTAACAACGCAGGCGGCAGCACGTTCGCAGAGTTTTTAGAATACCCTGACTCAGCATGGCAAAAGATCATCGATATTGACCTTAATAGTGTATATTACCTTAGCCACCGCGTGGTAAAGGAGATGGTAAAACAAAACTCTGGTAAAATTATCAACATCGGCTCCGCTTTAAGTTTCACAGCCGATAAAAAGTGTCCACCATACACCGCTTCCAAACACGCAATTCTTGGGTTGACCAAGGTTTTCGCAAATGAAGTCGGAAAGTACAACATTCAAACGAATGCAATCTGTCCCGGTTTTTTGGCGACCGATGTTAACAAGGAGCTTCGCGCGGACAAAAATTTCTACGACAAGATCACCAATCGTATCCCCTCAGGCCGCTGGGGGGAGCTGAATGATCTGATGGGCACGGCGGTGTTCCTTGCATCCTCTGCGTCTGATTATATTAATGGATGGTACATTAGCATCGATGGTGGCTTTCAGACCACCCTGTAA</t>
  </si>
  <si>
    <t>0385</t>
  </si>
  <si>
    <t>29.23 ± 0.70</t>
  </si>
  <si>
    <t>80.01 ± 4.96</t>
  </si>
  <si>
    <t>MKAVLWYDKKDVRVEEIEEPKVKENAVKIKVKWCGICGSDLHEYLGGPIFIPVGTPHPLSKSTAPVVLGHEFSGEVVEIGSKVTKFKAGDRVIVEPIVACGKCPACLEGKYNLCEALGFHGLCGSGGGFAEYTVFPEDFVHKIPDTMDYEQAALVEPMAVALHSLRVGNFTTGNTALVLGAGPIGLATIQCLKASGARIVIVFQRKSVRQEYAKKFGADVVLDPNEVDVIEEIKKLTGGVGVDTSFETTGANVGINTAIQALKYEGTAVITSVWEKNAEINPNDLVFTEKKVVGTLAYRHEFPSTIALMNDGRIKTDGYITKRIALEDIVKEGFETLTGPEKKKHVKIIVTPDKSLL</t>
  </si>
  <si>
    <t>ATGAAAGCCGTCTTGTGGTATGACAAAAAAGACGTGCGCGTCGAGGAAATTGAGGAACCCAAAGTGAAGGAAAACGCGGTTAAAATCAAAGTTAAGTGGTGTGGCATTTGCGGATCCGATCTTCATGAATACCTGGGTGGCCCTATCTTTATTCCAGTAGGAACCCCCCATCCTTTAAGTAAATCCACCGCGCCCGTCGTGTTGGGACATGAATTCAGTGGCGAAGTTGTCGAGATTGGCTCCAAAGTCACTAAGTTCAAGGCCGGAGATCGCGTCATTGTTGAACCCATTGTTGCGTGCGGCAAGTGTCCGGCGTGTCTGGAGGGTAAGTATAACTTATGCGAGGCGTTAGGATTTCATGGATTGTGTGGTTCGGGTGGCGGCTTCGCCGAATATACTGTCTTCCCGGAAGATTTTGTGCACAAAATTCCAGACACTATGGATTACGAACAAGCAGCTCTTGTAGAGCCAATGGCTGTAGCCCTTCATAGCCTTCGTGTAGGAAACTTTACAACAGGCAACACGGCATTGGTTTTGGGAGCTGGCCCTATCGGGTTGGCAACTATCCAGTGTCTTAAGGCATCTGGAGCGCGTATCGTAATCGTATTCCAGCGCAAGAGTGTCCGTCAGGAGTATGCTAAAAAGTTTGGAGCGGATGTTGTTCTGGACCCCAATGAGGTTGATGTCATCGAAGAGATCAAGAAGCTGACGGGTGGAGTGGGGGTAGATACTAGTTTTGAAACCACTGGTGCGAATGTAGGTATTAATACAGCTATTCAGGCCCTGAAGTACGAGGGTACTGCGGTAATCACCTCGGTTTGGGAAAAAAATGCGGAAATCAATCCGAATGATTTGGTCTTCACCGAAAAGAAAGTTGTAGGTACACTTGCGTATCGTCATGAGTTCCCGTCCACGATCGCACTTATGAACGATGGGCGTATCAAAACCGATGGATATATTACTAAACGTATTGCATTGGAAGACATTGTTAAAGAAGGCTTTGAGACACTGACTGGCCCAGAAAAGAAAAAACACGTTAAGATTATTGTCACTCCAGATAAGTCTTTACTGTAA</t>
  </si>
  <si>
    <t>0553</t>
  </si>
  <si>
    <t>8.48 ± 0.17</t>
  </si>
  <si>
    <t>16.58 ± 0.50</t>
  </si>
  <si>
    <t>34.09 ± 1.23</t>
  </si>
  <si>
    <t>44.65 ± 4.94</t>
  </si>
  <si>
    <t>ATGAAGGGTTTCGCAATGCTTGGGATCAATAAGTTAGGCTGGATTGAGAAGAAGAACCCAGTTCCCGGACCTTACGATGCTATCGTCCACCCGTTAGCCGTGTCTCCGTGCACGTCCGATATTCATACGGTATTCGAAGGCGCATTAGGCAATCGTGAGAACATGATTTTAGGCCACGAGGCTGTGGGCGAGATTGCCGAAGTAGGGAGCGAAGTGAAGGACTTCAAAGTTGGAGACCGTGTAATTGTGCCATGTACTACTCCTGATTGGCGTTCGTTGGAAGTCCAAGCGGGTTTCCAGCAGCATTCTAACGGGATGCTTGCGGGTTGGAAGTTCAGTAACTTCAAAGACGGTGTGTTCGCTGACTACTTTCATGTGAACGATGCTGACATGAACCTGGCGATTTTGCCTGACGAGATCCCCTTAGAGTCCGCAGTCATGATGACTGATATGATGACCACTGGATTTCACGGAGCTGAGTTAGCCGATATCAAAATGGGGTCATCTGTAGTGGTGATTGGCATTGGTGCTGTAGGACTTATGGGGATCGCAGGATCCAAGTTACGTGGCGCGGGGCGCATTATTGGTGTGGGCTCTCGTCCCGTGTGTGTCGAAACAGCAAAATTCTATGGTGCTACAGATATTGTCAATTACAAAAACGGGGACATCGTAGAGCAGATCATGGACTTGACGCACGGCAAGGGGGTGGACCGCGTTATCATGGCTGGGGGTGGAGCCGAGACACTTGCTCAAGCCGTGACGATGGTTAAACCGGGGGGCGTAATTTCAAATATCAACTACCATGGCTCGGGGGACACCTTACCCATTCCACGTGTGCAGTGGGGCTGCGGGATGGCTCACAAGACGATCCGTGGGGGCTTATGTCCGGGTGGCCGCCTGCGTATGGAGATGCTGCGCGATCTTGTTCTGTACAAGCGTGTCGATCTTTCCAAATTGGTAACTCACGTATTTGATGGGGCAGAGAACATCGAGAAGGCCCTTTTGTTAATGAAGAATAAACCCAAGGATTTAATTAAATCCGTCGTGACATTTTAA</t>
  </si>
  <si>
    <t>0718</t>
  </si>
  <si>
    <t>31.57 ± 2.54</t>
  </si>
  <si>
    <t>79.32 ± 2.76</t>
  </si>
  <si>
    <t>MNNDNCTIKITPEVSRVDEPVDIKINGLPKNEKVIIRAVSSDYYCINASILEIGDNTLWESYAVFETDECGNINFENAVPVDGTYSNCDKMGLFYSMRPKQIRKSKLIQKLSSINENRKYKITFTVEKNGKIIGSKEHTRVYCDDTIKSIDVVEKNLLARYFTSKDNIKHPAIIVLSGSDGRIEKAQAIAELFAMRGYSALAVCYFGLEGTPEDLNMIPLEYVENAVKWLKRQDTVDENKIAIYGRSKGGELVLLAASMFKDIACVIANTPSCYVYEGIKSNKLPSHHSSWMYRGREIPYLKFNFHIILRLIIKMMKKEKGALAWMYKKLIEEGDRDKATIALDKINGSVLMISSAADEIWPSKMHSETVCSIFEKSHFKHEYKHITFAKSGHILTVPFQSIYPSEKYPYDVESWAKANMDSWNETIKFLEKWASK</t>
  </si>
  <si>
    <t>ATGAACAACGACAACTGCACGATCAAAATTACCCCCGAAGTTTCGAGAGTCGATGAACCAGTAGATATAAAAATTAACGGTTTACCAAAGAATGAGAAGGTAATTATCCGTGCGGTTAGCTCTGACTATTACTGTATTAACGCTAGCATATTGGAGATAGGCGATAATACGTTATGGGAGTCCTACGCGGTCTTTGAGACAGATGAGTGTGGAAACATCAATTTTGAGAATGCAGTTCCGGTAGATGGCACGTACAGTAACTGTGACAAAATGGGACTGTTTTATAGTATGCGGCCTAAGCAAATCCGTAAGAGCAAACTGATCCAGAAACTGTCCTCTATCAATGAGAATCGGAAGTACAAGATTACATTCACGGTAGAGAAAAACGGAAAGATCATAGGAAGCAAAGAACACACGCGGGTGTATTGTGACGATACGATCAAGAGCATAGATGTGGTCGAGAAGAACCTGCTGGCTCGTTATTTCACTTCTAAAGACAACATCAAACACCCAGCGATAATTGTGCTTTCGGGATCCGACGGAAGAATTGAAAAAGCCCAAGCAATTGCAGAATTGTTCGCTATGCGCGGCTACTCAGCGCTGGCTGTGTGTTATTTCGGATTAGAAGGGACGCCTGAAGACCTTAATATGATCCCCTTGGAGTACGTCGAAAACGCTGTCAAGTGGTTGAAACGTCAGGATACGGTCGATGAGAATAAAATAGCCATCTATGGCCGGTCTAAAGGTGGGGAGTTGGTACTTTTGGCAGCCTCTATGTTTAAAGACATCGCGTGCGTCATTGCCAATACGCCATCCTGCTACGTTTATGAAGGAATAAAAAGTAACAAGTTGCCTTCTCATCACTCAAGTTGGATGTACAGAGGTCGTGAGATTCCTTACTTAAAGTTCAATTTTCACATCATTTTACGCTTGATAATCAAAATGATGAAGAAGGAAAAAGGCGCCTTGGCCTGGATGTATAAGAAACTGATAGAAGAAGGTGACCGGGACAAGGCGACTATAGCATTAGATAAGATCAACGGATCTGTCCTGATGATATCGTCTGCTGCAGATGAGATATGGCCAAGCAAAATGCACAGTGAAACCGTTTGTTCAATATTCGAAAAATCTCACTTCAAGCATGAGTATAAGCACATCACATTTGCTAAGTCAGGTCACATATTGACCGTTCCGTTTCAAAGCATCTATCCGTCAGAGAAATATCCTTATGACGTGGAGTCCTGGGCAAAAGCCAATATGGACAGCTGGAATGAGACGATCAAATTCTTAGAAAAATGGGCTTCCAAGTAA</t>
  </si>
  <si>
    <t>15.42 ± 0.52</t>
  </si>
  <si>
    <t>77.99 ± 4.2</t>
  </si>
  <si>
    <t>MLYINETKVVVRYAETDKMGIVHHSNYYIYFEEARTQFIKKTGISYSQMEKDGIMFPLVESNCRYLQGAKYEDELLIKTWIKELTPVKAEFNYSVIRENDQKEIAKGSTLHAFVNNNFKIINLKKNHTELFKKLQSLI</t>
  </si>
  <si>
    <t>ATGTTGTACATAAATGAGACGAAGGTAGTCGTGCGCTATGCCGAGACAGATAAGATGGGCATTGTGCATCATTCGAATTATTACATCTATTTTGAAGAGGCCAGAACTCAATTTATCAAAAAAACCGGAATTTCGTACTCTCAAATGGAGAAGGATGGAATCATGTTTCCATTAGTTGAGAGTAACTGTCGGTACCTGCAAGGTGCCAAATACGAAGATGAACTGCTGATAAAGACTTGGATTAAAGAGTTGACGCCCGTCAAAGCCGAGTTTAATTATAGTGTAATTCGGGAAAACGACCAGAAAGAAATCGCAAAGGGGAGTACATTGCATGCTTTCGTTAACAATAATTTCAAGATCATCAACTTGAAGAAGAATCACACTGAATTGTTTAAGAAACTTCAAAGCCTGATTTAA</t>
  </si>
  <si>
    <t>26.42 ± 5.14</t>
  </si>
  <si>
    <t>87.4 ± 5.35</t>
  </si>
  <si>
    <t>MDFSKLFKVGSTYVSEYIVKPEDTANFIGNNGVVMLSTPAMIKYMEYTTLHIVDNVIPKNYRPVGTKIDVEHIKPIPANMKVVVKVTLISIEGKKLRYNVEAFNEKNCKVGFGIYEQQIVNLEQFLNR</t>
  </si>
  <si>
    <t>ATGGACTTTAGCAAGCTGTTTAAGGTAGGCTCCACCTATGTGAGTGAATACATAGTAAAACCTGAGGACACTGCAAATTTTATAGGCAACAACGGGGTCGTGATGCTTTCCACCCCAGCTATGATAAAGTATATGGAATACACAACGCTTCATATTGTAGATAATGTAATTCCCAAAAATTATCGCCCTGTGGGAACTAAAATTGATGTAGAGCACATTAAACCGATCCCCGCAAATATGAAGGTCGTAGTCAAGGTAACCCTTATTTCTATCGAAGGGAAAAAGCTTCGCTACAACGTCGAGGCGTTTAACGAAAAAAACTGCAAGGTCGGGTTTGGCATTTACGAACAACAAATAGTAAACTTGGAACAATTCCTTAACAGATAG</t>
  </si>
  <si>
    <t>UniProt Accession</t>
  </si>
  <si>
    <t>Locus</t>
  </si>
  <si>
    <t>Description</t>
  </si>
  <si>
    <t>Med
rank</t>
  </si>
  <si>
    <t>Protein Raw Abundances</t>
  </si>
  <si>
    <t>Normalized Abundance (in log2)</t>
  </si>
  <si>
    <t>A</t>
  </si>
  <si>
    <t>B</t>
  </si>
  <si>
    <t>C</t>
  </si>
  <si>
    <t>ThlA (Plasmid)</t>
  </si>
  <si>
    <t>CtfA (Plasmid)</t>
  </si>
  <si>
    <t>CtfB (Plasmid)</t>
  </si>
  <si>
    <t>Adc (Plasmid)</t>
  </si>
  <si>
    <t>U5RQB1</t>
  </si>
  <si>
    <t>Alcohol dehydrogenase zinc-binding domain protein</t>
  </si>
  <si>
    <t>&lt; knocked out (KO) in optimized strains</t>
  </si>
  <si>
    <t>U5RN85</t>
  </si>
  <si>
    <t>CAETHG_0004</t>
  </si>
  <si>
    <t>Glyoxylate reductase (EC 1.1.1.26)</t>
  </si>
  <si>
    <t>U5RRP6</t>
  </si>
  <si>
    <t>CAETHG_0007</t>
  </si>
  <si>
    <t>ATP-dependent transcriptional regulator, MalT-like, LuxR family</t>
  </si>
  <si>
    <t>U5RNC7</t>
  </si>
  <si>
    <t>CAETHG_0008</t>
  </si>
  <si>
    <t>Peptidase T (EC 3.4.11.4) (Aminotripeptidase) (Tripeptidase) (Tripeptide aminopeptidase)</t>
  </si>
  <si>
    <t>U5RRQ8</t>
  </si>
  <si>
    <t>CAETHG_0017</t>
  </si>
  <si>
    <t>Transcriptional regulator, MarR family</t>
  </si>
  <si>
    <t>U5RNA2</t>
  </si>
  <si>
    <t>CAETHG_0019</t>
  </si>
  <si>
    <t>Phenazine biosynthesis protein PhzF family</t>
  </si>
  <si>
    <t>U5RNS7</t>
  </si>
  <si>
    <t>CAETHG_0025</t>
  </si>
  <si>
    <t>Rubredoxin domain containing protein</t>
  </si>
  <si>
    <t>U5RSA6</t>
  </si>
  <si>
    <t>CAETHG_0026</t>
  </si>
  <si>
    <t>Ferritin (EC 1.16.3.2)</t>
  </si>
  <si>
    <t>U5RRR9</t>
  </si>
  <si>
    <t>CAETHG_0027</t>
  </si>
  <si>
    <t>Cold-shock DNA-binding domain protein</t>
  </si>
  <si>
    <t>U5RNF1</t>
  </si>
  <si>
    <t>CAETHG_0028</t>
  </si>
  <si>
    <t>NAD(+) diphosphatase (EC 3.6.1.22)</t>
  </si>
  <si>
    <t>U5RNB4</t>
  </si>
  <si>
    <t>CAETHG_0034</t>
  </si>
  <si>
    <t>Flavodoxin-like domain-containing protein</t>
  </si>
  <si>
    <t>U5RNU1</t>
  </si>
  <si>
    <t>CAETHG_0035</t>
  </si>
  <si>
    <t>U5RSB8</t>
  </si>
  <si>
    <t>CAETHG_0036</t>
  </si>
  <si>
    <t>Putative transcriptional regulator, GntR family (EC 2.6.1.57)</t>
  </si>
  <si>
    <t>U5RRT0</t>
  </si>
  <si>
    <t>CAETHG_0037</t>
  </si>
  <si>
    <t>Transcriptional regulator, GntR family with aminotransferase domain containing protein</t>
  </si>
  <si>
    <t>U5RNB7</t>
  </si>
  <si>
    <t>CAETHG_0039</t>
  </si>
  <si>
    <t>Vesicle tethering protein</t>
  </si>
  <si>
    <t>U5RRU8</t>
  </si>
  <si>
    <t>CAETHG_0054</t>
  </si>
  <si>
    <t>Uncharacterized protein</t>
  </si>
  <si>
    <t>U5RNW7</t>
  </si>
  <si>
    <t>CAETHG_0057</t>
  </si>
  <si>
    <t>Chaperone protein HtpG (Heat shock protein HtpG) (High temperature protein G)</t>
  </si>
  <si>
    <t>U5RNX7</t>
  </si>
  <si>
    <t>CAETHG_0067</t>
  </si>
  <si>
    <t>UPF0597 protein CAETHG_0067</t>
  </si>
  <si>
    <t>U5RSF4</t>
  </si>
  <si>
    <t>CAETHG_0068</t>
  </si>
  <si>
    <t>Transcriptional regulator, GntR family</t>
  </si>
  <si>
    <t>U5RNJ5</t>
  </si>
  <si>
    <t>CAETHG_0075</t>
  </si>
  <si>
    <t>U5RNF0</t>
  </si>
  <si>
    <t>CAETHG_0076</t>
  </si>
  <si>
    <t>RelA/SpoT domain protein</t>
  </si>
  <si>
    <t>U5RNY8</t>
  </si>
  <si>
    <t>CAETHG_0077</t>
  </si>
  <si>
    <t>Methyl-accepting chemotaxis sensory transducer with Cache sensor</t>
  </si>
  <si>
    <t>U5RNJ9</t>
  </si>
  <si>
    <t>CAETHG_0080</t>
  </si>
  <si>
    <t>Nitroreductase</t>
  </si>
  <si>
    <t>U5RNF6</t>
  </si>
  <si>
    <t>CAETHG_0081</t>
  </si>
  <si>
    <t>U5RSH1</t>
  </si>
  <si>
    <t>CAETHG_0083</t>
  </si>
  <si>
    <t>4Fe-4S ferredoxin, iron-sulpur binding domain-containing protein</t>
  </si>
  <si>
    <t>U5RRY3</t>
  </si>
  <si>
    <t>CAETHG_0084</t>
  </si>
  <si>
    <t>Nitrate reductase (EC 1.7.99.4)</t>
  </si>
  <si>
    <t>U5RNK3</t>
  </si>
  <si>
    <t>CAETHG_0085</t>
  </si>
  <si>
    <t>U5RNG1</t>
  </si>
  <si>
    <t>CAETHG_0086</t>
  </si>
  <si>
    <t>Thiamine S protein</t>
  </si>
  <si>
    <t>U5RNZ7</t>
  </si>
  <si>
    <t>CAETHG_0087</t>
  </si>
  <si>
    <t>UBA/THIF-type NAD/FAD binding protein</t>
  </si>
  <si>
    <t>U5RNL0</t>
  </si>
  <si>
    <t>CAETHG_0090</t>
  </si>
  <si>
    <t>ABC-type transporter, periplasmic subunit</t>
  </si>
  <si>
    <t>U5RP02</t>
  </si>
  <si>
    <t>CAETHG_0092</t>
  </si>
  <si>
    <t>Aldehyde ferredoxin oxidoreductase (EC 1.2.7.5)</t>
  </si>
  <si>
    <t>U5RSL2</t>
  </si>
  <si>
    <t>CAETHG_0093</t>
  </si>
  <si>
    <t>PAS modulated sigma54 specific transcriptional regulator, Fis family</t>
  </si>
  <si>
    <t>U5RS11</t>
  </si>
  <si>
    <t>CAETHG_0094</t>
  </si>
  <si>
    <t>Sigma54 specific transcriptional regulator with PAS/PAC sensor, Fis family</t>
  </si>
  <si>
    <t>U5RNN4</t>
  </si>
  <si>
    <t>CAETHG_0095</t>
  </si>
  <si>
    <t>PBP domain containing protein</t>
  </si>
  <si>
    <t>U5RP30</t>
  </si>
  <si>
    <t>CAETHG_0097</t>
  </si>
  <si>
    <t>Phosphate-transporting ATPase (EC 3.6.3.27)</t>
  </si>
  <si>
    <t>U5RSN1</t>
  </si>
  <si>
    <t>CAETHG_0098</t>
  </si>
  <si>
    <t>Molybdopterin molybdenumtransferase (EC 2.10.1.1)</t>
  </si>
  <si>
    <t>U5RS34</t>
  </si>
  <si>
    <t>CAETHG_0099</t>
  </si>
  <si>
    <t>U5RNQ8</t>
  </si>
  <si>
    <t>CAETHG_0100</t>
  </si>
  <si>
    <t>MOSC domain containing protein</t>
  </si>
  <si>
    <t>U5RNL1</t>
  </si>
  <si>
    <t>CAETHG_0101</t>
  </si>
  <si>
    <t>Sigma54 specific transcriptional regulator, Fis family</t>
  </si>
  <si>
    <t>U5RP39</t>
  </si>
  <si>
    <t>CAETHG_0102</t>
  </si>
  <si>
    <t>U5RSN7</t>
  </si>
  <si>
    <t>CAETHG_0103</t>
  </si>
  <si>
    <t>U5RS38</t>
  </si>
  <si>
    <t>CAETHG_0104</t>
  </si>
  <si>
    <t>U5RNR2</t>
  </si>
  <si>
    <t>CAETHG_0105</t>
  </si>
  <si>
    <t>U5RSN9</t>
  </si>
  <si>
    <t>CAETHG_0108</t>
  </si>
  <si>
    <t>Probable endonuclease 4 (EC 3.1.21.2) (Endodeoxyribonuclease IV) (Endonuclease IV)</t>
  </si>
  <si>
    <t>U5RP55</t>
  </si>
  <si>
    <t>CAETHG_0112</t>
  </si>
  <si>
    <t>Nuclease SbcCD subunit D</t>
  </si>
  <si>
    <t>U5RSP8</t>
  </si>
  <si>
    <t>CAETHG_0113</t>
  </si>
  <si>
    <t>AAA_23 domain-containing protein</t>
  </si>
  <si>
    <t>U5RS45</t>
  </si>
  <si>
    <t>CAETHG_0114</t>
  </si>
  <si>
    <t>U5RSQ2</t>
  </si>
  <si>
    <t>CAETHG_0118</t>
  </si>
  <si>
    <t>2-dehydropantoate 2-reductase (EC 1.1.1.169) (Ketopantoate reductase)</t>
  </si>
  <si>
    <t>U5RS50</t>
  </si>
  <si>
    <t>CAETHG_0119</t>
  </si>
  <si>
    <t>Hydrogenase large subunit domain protein</t>
  </si>
  <si>
    <t>U5RNS5</t>
  </si>
  <si>
    <t>CAETHG_0120</t>
  </si>
  <si>
    <t>Methyl-accepting chemotaxis sensory transducer</t>
  </si>
  <si>
    <t>U5RP61</t>
  </si>
  <si>
    <t>CAETHG_0122</t>
  </si>
  <si>
    <t>Ketol-acid reductoisomerase (NADP(+)) (KARI) (EC 1.1.1.86) (Acetohydroxy-acid isomeroreductase) (AHIR) (Alpha-keto-beta-hydroxylacyl reductoisomerase)</t>
  </si>
  <si>
    <t>U5RSQ7</t>
  </si>
  <si>
    <t>CAETHG_0123</t>
  </si>
  <si>
    <t>Dihydroxy-acid dehydratase (DAD) (EC 4.2.1.9)</t>
  </si>
  <si>
    <t>U5RS56</t>
  </si>
  <si>
    <t>CAETHG_0124</t>
  </si>
  <si>
    <t>Acetolactate synthase (EC 2.2.1.6)</t>
  </si>
  <si>
    <t>U5RNT0</t>
  </si>
  <si>
    <t>CAETHG_0125</t>
  </si>
  <si>
    <t>U5RP66</t>
  </si>
  <si>
    <t>CAETHG_0127</t>
  </si>
  <si>
    <t>Biotin carboxylase (EC 6.3.4.14)</t>
  </si>
  <si>
    <t>U5RNT6</t>
  </si>
  <si>
    <t>CAETHG_0130</t>
  </si>
  <si>
    <t>Urea carboxylase (EC 6.3.4.6)</t>
  </si>
  <si>
    <t>U5RNU0</t>
  </si>
  <si>
    <t>CAETHG_0135</t>
  </si>
  <si>
    <t>Sodium/proline symporter (Proline permease)</t>
  </si>
  <si>
    <t>U5RNN7</t>
  </si>
  <si>
    <t>CAETHG_0136</t>
  </si>
  <si>
    <t>U5RS70</t>
  </si>
  <si>
    <t>CAETHG_0139</t>
  </si>
  <si>
    <t>Cobalamin B12-binding domain protein</t>
  </si>
  <si>
    <t>U5RNP1</t>
  </si>
  <si>
    <t>CAETHG_0141</t>
  </si>
  <si>
    <t>Uroporphyrinogen decarboxylase (URO-D)</t>
  </si>
  <si>
    <t>U5RP78</t>
  </si>
  <si>
    <t>CAETHG_0142</t>
  </si>
  <si>
    <t>PTS system, fructose subfamily, IIC subunit (EC 2.7.1.69)</t>
  </si>
  <si>
    <t>U5RSS6</t>
  </si>
  <si>
    <t>CAETHG_0143</t>
  </si>
  <si>
    <t>Tagatose-6-phosphate kinase (EC 2.7.1.144)</t>
  </si>
  <si>
    <t>U5RNU8</t>
  </si>
  <si>
    <t>CAETHG_0145</t>
  </si>
  <si>
    <t>Methionine synthase (EC 2.1.1.13)</t>
  </si>
  <si>
    <t>U5RNP4</t>
  </si>
  <si>
    <t>CAETHG_0146</t>
  </si>
  <si>
    <t>DUF1638 domain-containing protein</t>
  </si>
  <si>
    <t>U5RP82</t>
  </si>
  <si>
    <t>CAETHG_0147</t>
  </si>
  <si>
    <t>Cobalamin synthesis protein P47K</t>
  </si>
  <si>
    <t>U5RNV3</t>
  </si>
  <si>
    <t>CAETHG_0150</t>
  </si>
  <si>
    <t>U5RNP8</t>
  </si>
  <si>
    <t>CAETHG_0151</t>
  </si>
  <si>
    <t>U5RP85</t>
  </si>
  <si>
    <t>CAETHG_0152</t>
  </si>
  <si>
    <t>U5RST6</t>
  </si>
  <si>
    <t>CAETHG_0153</t>
  </si>
  <si>
    <t>Dihydropteroate synthase DHPS</t>
  </si>
  <si>
    <t>U5RS85</t>
  </si>
  <si>
    <t>CAETHG_0154</t>
  </si>
  <si>
    <t>U5RNV7</t>
  </si>
  <si>
    <t>CAETHG_0155</t>
  </si>
  <si>
    <t>U5RNQ1</t>
  </si>
  <si>
    <t>CAETHG_0156</t>
  </si>
  <si>
    <t>U5RP90</t>
  </si>
  <si>
    <t>CAETHG_0157</t>
  </si>
  <si>
    <t>Ferredoxin</t>
  </si>
  <si>
    <t>U5RST9</t>
  </si>
  <si>
    <t>CAETHG_0158</t>
  </si>
  <si>
    <t>Putative transcriptional regulator, PucR family</t>
  </si>
  <si>
    <t>U5RS88</t>
  </si>
  <si>
    <t>CAETHG_0159</t>
  </si>
  <si>
    <t>U5RNW1</t>
  </si>
  <si>
    <t>CAETHG_0160</t>
  </si>
  <si>
    <t>Purine nucleoside phosphorylase (EC 2.4.2.1) (Inosine-guanosine phosphorylase)</t>
  </si>
  <si>
    <t>U5RNQ5</t>
  </si>
  <si>
    <t>CAETHG_0161</t>
  </si>
  <si>
    <t>Translation initiation factor IF-3</t>
  </si>
  <si>
    <t>U5RSU2</t>
  </si>
  <si>
    <t>CAETHG_0163</t>
  </si>
  <si>
    <t>ATP-binding region ATPase domain protein</t>
  </si>
  <si>
    <t>U5RNW9</t>
  </si>
  <si>
    <t>CAETHG_0170</t>
  </si>
  <si>
    <t>Cysteine--tRNA ligase (EC 6.1.1.16) (Cysteinyl-tRNA synthetase) (CysRS)</t>
  </si>
  <si>
    <t>U5RPA3</t>
  </si>
  <si>
    <t>CAETHG_0172</t>
  </si>
  <si>
    <t>HutD-family protein</t>
  </si>
  <si>
    <t>U5RNS4</t>
  </si>
  <si>
    <t>CAETHG_0181</t>
  </si>
  <si>
    <t>U5RNS8</t>
  </si>
  <si>
    <t>CAETHG_0188</t>
  </si>
  <si>
    <t>LexA repressor (EC 3.4.21.88)</t>
  </si>
  <si>
    <t>U5RNT2</t>
  </si>
  <si>
    <t>CAETHG_0193</t>
  </si>
  <si>
    <t>U5RSC0</t>
  </si>
  <si>
    <t>CAETHG_0196</t>
  </si>
  <si>
    <t>2-hydroxyglutaryl-CoA dehydratase D-component</t>
  </si>
  <si>
    <t>U5RSC4</t>
  </si>
  <si>
    <t>CAETHG_0201</t>
  </si>
  <si>
    <t>YbaK/prolyl-tRNA synthetase associated region</t>
  </si>
  <si>
    <t>U5RSX3</t>
  </si>
  <si>
    <t>CAETHG_0205</t>
  </si>
  <si>
    <t>2,4-dienoyl-CoA reductase (NADPH) (EC 1.3.1.34)</t>
  </si>
  <si>
    <t>U5RSC8</t>
  </si>
  <si>
    <t>CAETHG_0206</t>
  </si>
  <si>
    <t>Aluminum resistance family protein</t>
  </si>
  <si>
    <t>U5RNU6</t>
  </si>
  <si>
    <t>CAETHG_0208</t>
  </si>
  <si>
    <t>tRNA dimethylallyltransferase (EC 2.5.1.75) (Dimethylallyl diphosphate:tRNA dimethylallyltransferase) (DMAPP:tRNA dimethylallyltransferase) (DMATase) (Isopentenyl-diphosphate:tRNA isopentenyltransferase) (IPP transferase) (IPPT) (IPTase)</t>
  </si>
  <si>
    <t>U5RPD4</t>
  </si>
  <si>
    <t>CAETHG_0209</t>
  </si>
  <si>
    <t>DNA mismatch repair protein MutL</t>
  </si>
  <si>
    <t>U5RSX7</t>
  </si>
  <si>
    <t>CAETHG_0210</t>
  </si>
  <si>
    <t>DNA mismatch repair protein MutS</t>
  </si>
  <si>
    <t>U5RSD2</t>
  </si>
  <si>
    <t>CAETHG_0211</t>
  </si>
  <si>
    <t>tRNA-2-methylthio-N(6)-dimethylallyladenosine synthase (EC 2.8.4.3) ((Dimethylallyl)adenosine tRNA methylthiotransferase MiaB) (tRNA-i(6)A37 methylthiotransferase)</t>
  </si>
  <si>
    <t>U5RNV1</t>
  </si>
  <si>
    <t>CAETHG_0213</t>
  </si>
  <si>
    <t>U5RSY0</t>
  </si>
  <si>
    <t>CAETHG_0215</t>
  </si>
  <si>
    <t>Aminotransferase (EC 2.6.1.-)</t>
  </si>
  <si>
    <t>U5RP10</t>
  </si>
  <si>
    <t>CAETHG_0217</t>
  </si>
  <si>
    <t>S-adenosylmethionine decarboxylase proenzyme (AdoMetDC) (SAMDC) (EC 4.1.1.50) [Cleaved into: S-adenosylmethionine decarboxylase beta chain; S-adenosylmethionine decarboxylase alpha chain]</t>
  </si>
  <si>
    <t>U5RNV6</t>
  </si>
  <si>
    <t>CAETHG_0218</t>
  </si>
  <si>
    <t>4-hydroxy-3-methylbut-2-enyl diphosphate reductase (HMBPP reductase) (EC 1.17.7.4)</t>
  </si>
  <si>
    <t>U5RPE3</t>
  </si>
  <si>
    <t>CAETHG_0219</t>
  </si>
  <si>
    <t>Cytidylate kinase (CK) (EC 2.7.4.25) (Cytidine monophosphate kinase) (CMP kinase)</t>
  </si>
  <si>
    <t>U5RSY4</t>
  </si>
  <si>
    <t>CAETHG_0220</t>
  </si>
  <si>
    <t>HI0933 family protein</t>
  </si>
  <si>
    <t>U5RSE1</t>
  </si>
  <si>
    <t>CAETHG_0221</t>
  </si>
  <si>
    <t>Transcriptional regulator, RpiR family</t>
  </si>
  <si>
    <t>U5RP14</t>
  </si>
  <si>
    <t>CAETHG_0222</t>
  </si>
  <si>
    <t>Pseudouridine synthase (EC 5.4.99.-)</t>
  </si>
  <si>
    <t>U5RPE8</t>
  </si>
  <si>
    <t>CAETHG_0224</t>
  </si>
  <si>
    <t>Selenium metabolism protein YedF</t>
  </si>
  <si>
    <t>U5RSY8</t>
  </si>
  <si>
    <t>CAETHG_0225</t>
  </si>
  <si>
    <t>Nitrilase/cyanide hydratase and apolipoprotein N-acyltransferase</t>
  </si>
  <si>
    <t>U5RNW6</t>
  </si>
  <si>
    <t>CAETHG_0228</t>
  </si>
  <si>
    <t>Formimidoylglutamase (EC 3.5.3.8) (Formiminoglutamase) (Formiminoglutamate hydrolase)</t>
  </si>
  <si>
    <t>U5RSZ1</t>
  </si>
  <si>
    <t>CAETHG_0230</t>
  </si>
  <si>
    <t>Glutamate formimidoyltransferase (EC 2.1.2.5)</t>
  </si>
  <si>
    <t>U5RP20</t>
  </si>
  <si>
    <t>CAETHG_0232</t>
  </si>
  <si>
    <t>Histidine ammonia-lyase (Histidase) (EC 4.3.1.3)</t>
  </si>
  <si>
    <t>U5RSZ5</t>
  </si>
  <si>
    <t>CAETHG_0235</t>
  </si>
  <si>
    <t>Transcriptional regulator, SARP family</t>
  </si>
  <si>
    <t>U5RNX5</t>
  </si>
  <si>
    <t>CAETHG_0238</t>
  </si>
  <si>
    <t>Acetylornithine aminotransferase (ACOAT) (EC 2.6.1.11)</t>
  </si>
  <si>
    <t>U5RPG2</t>
  </si>
  <si>
    <t>CAETHG_0239</t>
  </si>
  <si>
    <t>Acetylglutamate kinase (EC 2.7.2.8) (N-acetyl-L-glutamate 5-phosphotransferase) (NAG kinase) (NAGK)</t>
  </si>
  <si>
    <t>U5RSZ9</t>
  </si>
  <si>
    <t>CAETHG_0240</t>
  </si>
  <si>
    <t>Arginine biosynthesis bifunctional protein ArgJ [Cleaved into: Arginine biosynthesis bifunctional protein ArgJ alpha chain; Arginine biosynthesis bifunctional protein ArgJ beta chain] [Includes: Glutamate N-acetyltransferase (EC 2.3.1.35) (Ornithine acetyltransferase) (OATase) (Ornithine transacetylase); Amino-acid acetyltransferase (EC 2.3.1.1) (N-acetylglutamate synthase) (AGSase)]</t>
  </si>
  <si>
    <t>U5RSF8</t>
  </si>
  <si>
    <t>CAETHG_0241</t>
  </si>
  <si>
    <t>N-acetyl-gamma-glutamyl-phosphate reductase (AGPR) (EC 1.2.1.38) (N-acetyl-glutamate semialdehyde dehydrogenase) (NAGSA dehydrogenase)</t>
  </si>
  <si>
    <t>U5RP34</t>
  </si>
  <si>
    <t>CAETHG_0247</t>
  </si>
  <si>
    <t>Lar_N domain-containing protein</t>
  </si>
  <si>
    <t>U5RPH2</t>
  </si>
  <si>
    <t>CAETHG_0249</t>
  </si>
  <si>
    <t>Regulatory protein GntR HTH</t>
  </si>
  <si>
    <t>U5RT07</t>
  </si>
  <si>
    <t>CAETHG_0250</t>
  </si>
  <si>
    <t>RNase_H_2 domain-containing protein</t>
  </si>
  <si>
    <t>U5RSG7</t>
  </si>
  <si>
    <t>CAETHG_0251</t>
  </si>
  <si>
    <t>HAD-superfamily subfamily IB hydrolase, TIGR01490</t>
  </si>
  <si>
    <t>U5RT11</t>
  </si>
  <si>
    <t>CAETHG_0255</t>
  </si>
  <si>
    <t>Transcriptional regulator, Rrf2 family</t>
  </si>
  <si>
    <t>U5RP42</t>
  </si>
  <si>
    <t>CAETHG_0257</t>
  </si>
  <si>
    <t>Arginine--tRNA ligase (EC 6.1.1.19) (Arginyl-tRNA synthetase) (ArgRS)</t>
  </si>
  <si>
    <t>U5RNZ5</t>
  </si>
  <si>
    <t>CAETHG_0258</t>
  </si>
  <si>
    <t>UDP-glucose 4-epimerase (EC 5.1.3.2)</t>
  </si>
  <si>
    <t>U5RT15</t>
  </si>
  <si>
    <t>CAETHG_0260</t>
  </si>
  <si>
    <t>U5RSI3</t>
  </si>
  <si>
    <t>CAETHG_0273</t>
  </si>
  <si>
    <t>Hemerythrin-like metal-binding protein</t>
  </si>
  <si>
    <t>U5RP08</t>
  </si>
  <si>
    <t>CAETHG_0275</t>
  </si>
  <si>
    <t>U5RT29</t>
  </si>
  <si>
    <t>CAETHG_0277</t>
  </si>
  <si>
    <t>PHP domain protein</t>
  </si>
  <si>
    <t>U5RSI5</t>
  </si>
  <si>
    <t>CAETHG_0278</t>
  </si>
  <si>
    <t>M18 family aminopeptidase (EC 3.4.11.-)</t>
  </si>
  <si>
    <t>U5RP12</t>
  </si>
  <si>
    <t>CAETHG_0280</t>
  </si>
  <si>
    <t>AroM family protein</t>
  </si>
  <si>
    <t>U5RPK2</t>
  </si>
  <si>
    <t>CAETHG_0281</t>
  </si>
  <si>
    <t>U5RT33</t>
  </si>
  <si>
    <t>CAETHG_0282</t>
  </si>
  <si>
    <t>U5RSI9</t>
  </si>
  <si>
    <t>CAETHG_0283</t>
  </si>
  <si>
    <t>Oligopeptide transporter OPT superfamily protein</t>
  </si>
  <si>
    <t>U5RP60</t>
  </si>
  <si>
    <t>CAETHG_0284</t>
  </si>
  <si>
    <t>Transcriptional regulator, PucR family</t>
  </si>
  <si>
    <t>U5RP16</t>
  </si>
  <si>
    <t>CAETHG_0285</t>
  </si>
  <si>
    <t>Mg2 transporter protein CorA family protein</t>
  </si>
  <si>
    <t>U5RPK6</t>
  </si>
  <si>
    <t>CAETHG_0286</t>
  </si>
  <si>
    <t>5-formyltetrahydrofolate cyclo-ligase (EC 6.3.3.2)</t>
  </si>
  <si>
    <t>U5RT40</t>
  </si>
  <si>
    <t>CAETHG_0287</t>
  </si>
  <si>
    <t>HPr kinase/phosphorylase (HPrK/P) (EC 2.7.11.-) (EC 2.7.4.-) (HPr(Ser) kinase/phosphorylase)</t>
  </si>
  <si>
    <t>U5RP63</t>
  </si>
  <si>
    <t>CAETHG_0289</t>
  </si>
  <si>
    <t>Sporulation stage 0, Spo0E-like regulatory phosphatase</t>
  </si>
  <si>
    <t>U5RPL1</t>
  </si>
  <si>
    <t>CAETHG_0291</t>
  </si>
  <si>
    <t>Beta-lactamase domain protein</t>
  </si>
  <si>
    <t>U5RT44</t>
  </si>
  <si>
    <t>CAETHG_0292</t>
  </si>
  <si>
    <t>DNA helicase (EC 3.6.4.12)</t>
  </si>
  <si>
    <t>U5RSJ5</t>
  </si>
  <si>
    <t>CAETHG_0293</t>
  </si>
  <si>
    <t>Peptide deformylase (PDF) (EC 3.5.1.88) (Polypeptide deformylase)</t>
  </si>
  <si>
    <t>U5RSJ9</t>
  </si>
  <si>
    <t>CAETHG_0298</t>
  </si>
  <si>
    <t>B12-binding domain-containing protein</t>
  </si>
  <si>
    <t>U5RP28</t>
  </si>
  <si>
    <t>CAETHG_0300</t>
  </si>
  <si>
    <t>Phosphatidylcholine cholinephosphohydrolase (EC 3.1.4.3) (Phospholipase C)</t>
  </si>
  <si>
    <t>U5RT54</t>
  </si>
  <si>
    <t>CAETHG_0302</t>
  </si>
  <si>
    <t>Rubrerythrin domain-containing protein</t>
  </si>
  <si>
    <t>U5RP77</t>
  </si>
  <si>
    <t>CAETHG_0304</t>
  </si>
  <si>
    <t>6,7-dimethyl-8-ribityllumazine synthase (DMRL synthase) (LS) (Lumazine synthase) (EC 2.5.1.78)</t>
  </si>
  <si>
    <t>U5RT59</t>
  </si>
  <si>
    <t>CAETHG_0307</t>
  </si>
  <si>
    <t>Riboflavin biosynthesis protein RibD [Includes: Diaminohydroxyphosphoribosylaminopyrimidine deaminase (DRAP deaminase) (EC 3.5.4.26) (Riboflavin-specific deaminase); 5-amino-6-(5-phosphoribosylamino)uracil reductase (EC 1.1.1.193) (HTP reductase)]</t>
  </si>
  <si>
    <t>U5RSK6</t>
  </si>
  <si>
    <t>CAETHG_0308</t>
  </si>
  <si>
    <t>U5RP41</t>
  </si>
  <si>
    <t>CAETHG_0315</t>
  </si>
  <si>
    <t>Molybdenum ABC transporter, periplasmic molybdate-binding protein</t>
  </si>
  <si>
    <t>U5RPN3</t>
  </si>
  <si>
    <t>CAETHG_0316</t>
  </si>
  <si>
    <t>DNA mismatch repair protein MutS domain protein</t>
  </si>
  <si>
    <t>U5RSL6</t>
  </si>
  <si>
    <t>CAETHG_0318</t>
  </si>
  <si>
    <t>ABC-type metal ion transporter, periplasmic subunit</t>
  </si>
  <si>
    <t>U5RPN9</t>
  </si>
  <si>
    <t>CAETHG_0321</t>
  </si>
  <si>
    <t>Cobalt transport protein CbiM (Energy-coupling factor transporter probable substrate-capture protein CbiM) (ECF transporter S component CbiM)</t>
  </si>
  <si>
    <t>U5RT73</t>
  </si>
  <si>
    <t>CAETHG_0322</t>
  </si>
  <si>
    <t>Xylose isomerase domain-containing protein TIM barrel</t>
  </si>
  <si>
    <t>U5RT77</t>
  </si>
  <si>
    <t>CAETHG_0327</t>
  </si>
  <si>
    <t>Cell wall binding repeat 2-containing protein</t>
  </si>
  <si>
    <t>U5RPA7</t>
  </si>
  <si>
    <t>CAETHG_0334</t>
  </si>
  <si>
    <t>Ig domain protein group 2 domain protein</t>
  </si>
  <si>
    <t>U5RP59</t>
  </si>
  <si>
    <t>CAETHG_0335</t>
  </si>
  <si>
    <t>U5RPB2</t>
  </si>
  <si>
    <t>CAETHG_0339</t>
  </si>
  <si>
    <t>Biotin synthase (EC 2.8.1.6)</t>
  </si>
  <si>
    <t>U5RP64</t>
  </si>
  <si>
    <t>CAETHG_0340</t>
  </si>
  <si>
    <t>Transcriptional regulator, PadR-like family</t>
  </si>
  <si>
    <t>U5RPQ7</t>
  </si>
  <si>
    <t>CAETHG_0341</t>
  </si>
  <si>
    <t>Microcompartments protein</t>
  </si>
  <si>
    <t>U5RP68</t>
  </si>
  <si>
    <t>CAETHG_0345</t>
  </si>
  <si>
    <t>U5RP72</t>
  </si>
  <si>
    <t>CAETHG_0350</t>
  </si>
  <si>
    <t>U5RPR5</t>
  </si>
  <si>
    <t>CAETHG_0351</t>
  </si>
  <si>
    <t>Peptidyl-prolyl cis-trans isomerase (PPIase) (EC 5.2.1.8)</t>
  </si>
  <si>
    <t>U5RSP5</t>
  </si>
  <si>
    <t>CAETHG_0353</t>
  </si>
  <si>
    <t>U5RPD2</t>
  </si>
  <si>
    <t>CAETHG_0359</t>
  </si>
  <si>
    <t>CRISPR-associated protein</t>
  </si>
  <si>
    <t>U5RTA7</t>
  </si>
  <si>
    <t>CAETHG_0362</t>
  </si>
  <si>
    <t>TIM-barrel signal transduction protein</t>
  </si>
  <si>
    <t>U5RSQ4</t>
  </si>
  <si>
    <t>CAETHG_0365</t>
  </si>
  <si>
    <t>U5RPD7</t>
  </si>
  <si>
    <t>CAETHG_0366</t>
  </si>
  <si>
    <t>Oxidoreductase/nitrogenase component 1</t>
  </si>
  <si>
    <t>U5RP87</t>
  </si>
  <si>
    <t>CAETHG_0367</t>
  </si>
  <si>
    <t>U5RPS7</t>
  </si>
  <si>
    <t>CAETHG_0368</t>
  </si>
  <si>
    <t>Nitrogenase (EC 1.18.6.1)</t>
  </si>
  <si>
    <t>U5RTB2</t>
  </si>
  <si>
    <t>CAETHG_0369</t>
  </si>
  <si>
    <t>Hydrogenase expression/formation protein HypE</t>
  </si>
  <si>
    <t>U5RSQ8</t>
  </si>
  <si>
    <t>CAETHG_0370</t>
  </si>
  <si>
    <t>Hydrogenase expression/formation protein HypD</t>
  </si>
  <si>
    <t>U5RPE2</t>
  </si>
  <si>
    <t>CAETHG_0371</t>
  </si>
  <si>
    <t>Hydrogenase assembly chaperone hypC/hupF</t>
  </si>
  <si>
    <t>U5RP92</t>
  </si>
  <si>
    <t>CAETHG_0372</t>
  </si>
  <si>
    <t>Carbamoyltransferase (EC 6.2.-.-)</t>
  </si>
  <si>
    <t>U5RPT3</t>
  </si>
  <si>
    <t>CAETHG_0373</t>
  </si>
  <si>
    <t>U5RTB7</t>
  </si>
  <si>
    <t>CAETHG_0374</t>
  </si>
  <si>
    <t>U5RSR4</t>
  </si>
  <si>
    <t>CAETHG_0375</t>
  </si>
  <si>
    <t>U5RPT6</t>
  </si>
  <si>
    <t>CAETHG_0378</t>
  </si>
  <si>
    <t>Isochorismatase hydrolase</t>
  </si>
  <si>
    <t>U5RPA2</t>
  </si>
  <si>
    <t>CAETHG_0382</t>
  </si>
  <si>
    <t>D-lactate dehydrogenase (Cytochrome) (EC 1.1.2.4)</t>
  </si>
  <si>
    <t>U5RPU0</t>
  </si>
  <si>
    <t>CAETHG_0383</t>
  </si>
  <si>
    <t>3D domain-containing protein</t>
  </si>
  <si>
    <t>U5RTC6</t>
  </si>
  <si>
    <t>CAETHG_0384</t>
  </si>
  <si>
    <t>Peptidase M20</t>
  </si>
  <si>
    <t>U5RSS2</t>
  </si>
  <si>
    <t>CAETHG_0385</t>
  </si>
  <si>
    <t>(R,R)-butanediol dehydrogenase (EC 1.1.1.4)</t>
  </si>
  <si>
    <t>U5RPF7</t>
  </si>
  <si>
    <t>CAETHG_0386</t>
  </si>
  <si>
    <t>U5RPA6</t>
  </si>
  <si>
    <t>CAETHG_0387</t>
  </si>
  <si>
    <t>Cl-channel voltage-gated family protein</t>
  </si>
  <si>
    <t>U5RPU8</t>
  </si>
  <si>
    <t>CAETHG_0388</t>
  </si>
  <si>
    <t>Sulfate-transporting ATPase (EC 3.6.3.25)</t>
  </si>
  <si>
    <t>U5RTD0</t>
  </si>
  <si>
    <t>CAETHG_0389</t>
  </si>
  <si>
    <t>U5RSS7</t>
  </si>
  <si>
    <t>CAETHG_0390</t>
  </si>
  <si>
    <t>Efflux transporter, RND family, MFP subunit</t>
  </si>
  <si>
    <t>U5RPG1</t>
  </si>
  <si>
    <t>CAETHG_0391</t>
  </si>
  <si>
    <t>Acriflavin resistance protein</t>
  </si>
  <si>
    <t>U5RPB1</t>
  </si>
  <si>
    <t>CAETHG_0392</t>
  </si>
  <si>
    <t>U5RPV4</t>
  </si>
  <si>
    <t>CAETHG_0393</t>
  </si>
  <si>
    <t>U5RST2</t>
  </si>
  <si>
    <t>CAETHG_0395</t>
  </si>
  <si>
    <t>NAD(+) ADP-ribosyltransferase (EC 2.4.2.30)</t>
  </si>
  <si>
    <t>U5RPG4</t>
  </si>
  <si>
    <t>CAETHG_0396</t>
  </si>
  <si>
    <t>U5RPC3</t>
  </si>
  <si>
    <t>CAETHG_0402</t>
  </si>
  <si>
    <t>tRNA-specific 2-thiouridylase MnmA (EC 2.8.1.13)</t>
  </si>
  <si>
    <t>U5RPW4</t>
  </si>
  <si>
    <t>CAETHG_0403</t>
  </si>
  <si>
    <t>Cysteine desulfurase IscS (EC 2.8.1.7)</t>
  </si>
  <si>
    <t>U5RPH4</t>
  </si>
  <si>
    <t>CAETHG_0406</t>
  </si>
  <si>
    <t>U5RPC8</t>
  </si>
  <si>
    <t>CAETHG_0407</t>
  </si>
  <si>
    <t>U5RPX0</t>
  </si>
  <si>
    <t>CAETHG_0408</t>
  </si>
  <si>
    <t>U5RSU6</t>
  </si>
  <si>
    <t>CAETHG_0410</t>
  </si>
  <si>
    <t>Alcohol dehydrogenase (NADP(+)) (EC 1.1.1.2)</t>
  </si>
  <si>
    <t>U5RPI0</t>
  </si>
  <si>
    <t>CAETHG_0411</t>
  </si>
  <si>
    <t>DNA topoisomerase 3 (EC 5.6.2.1) (DNA topoisomerase III)</t>
  </si>
  <si>
    <t>U5RPD3</t>
  </si>
  <si>
    <t>CAETHG_0412</t>
  </si>
  <si>
    <t>S-ribosylhomocysteine lyase (EC 4.4.1.21) (AI-2 synthesis protein) (Autoinducer-2 production protein LuxS)</t>
  </si>
  <si>
    <t>U5RTF1</t>
  </si>
  <si>
    <t>CAETHG_0419</t>
  </si>
  <si>
    <t>Methionine adenosyltransferase (EC 2.5.1.6)</t>
  </si>
  <si>
    <t>U5RTG6</t>
  </si>
  <si>
    <t>CAETHG_0434</t>
  </si>
  <si>
    <t>Pyridoxamine 5-phosphate oxidase-related FMN-binding protein</t>
  </si>
  <si>
    <t>U5RSX2</t>
  </si>
  <si>
    <t>CAETHG_0440</t>
  </si>
  <si>
    <t>Sulfite reductase, subunit C</t>
  </si>
  <si>
    <t>U5RPL2</t>
  </si>
  <si>
    <t>CAETHG_0441</t>
  </si>
  <si>
    <t>Sulfite reductase, subunit B</t>
  </si>
  <si>
    <t>U5RTH7</t>
  </si>
  <si>
    <t>CAETHG_0444</t>
  </si>
  <si>
    <t>Dihydropyrimidinase (EC 3.5.2.2)</t>
  </si>
  <si>
    <t>U5RSX4</t>
  </si>
  <si>
    <t>CAETHG_0445</t>
  </si>
  <si>
    <t>Carbamate kinase</t>
  </si>
  <si>
    <t>U5RPL6</t>
  </si>
  <si>
    <t>CAETHG_0446</t>
  </si>
  <si>
    <t>Putative selenium metabolism hydrolase</t>
  </si>
  <si>
    <t>U5RPH0</t>
  </si>
  <si>
    <t>CAETHG_0447</t>
  </si>
  <si>
    <t>Selenium metabolism protein SsnA (EC 3.5.4.28)</t>
  </si>
  <si>
    <t>U5RQ11</t>
  </si>
  <si>
    <t>CAETHG_0448</t>
  </si>
  <si>
    <t>Selenate reductase YgfK (EC 1.4.1.13)</t>
  </si>
  <si>
    <t>U5RTI1</t>
  </si>
  <si>
    <t>CAETHG_0449</t>
  </si>
  <si>
    <t>Carbamoyltransferase YgeW (EC 2.1.3.3)</t>
  </si>
  <si>
    <t>U5RSX8</t>
  </si>
  <si>
    <t>CAETHG_0450</t>
  </si>
  <si>
    <t>Xanthine permease</t>
  </si>
  <si>
    <t>U5RPM1</t>
  </si>
  <si>
    <t>CAETHG_0451</t>
  </si>
  <si>
    <t>Diaminopropionate ammonia-lyase (EC 4.3.1.15)</t>
  </si>
  <si>
    <t>U5RTI7</t>
  </si>
  <si>
    <t>CAETHG_0454</t>
  </si>
  <si>
    <t>Molybdopterin dehydrogenase FAD-binding protein</t>
  </si>
  <si>
    <t>U5RSY2</t>
  </si>
  <si>
    <t>CAETHG_0455</t>
  </si>
  <si>
    <t>Carbon-monoxide dehydrogenase (Acceptor) (EC 1.2.99.2)</t>
  </si>
  <si>
    <t>U5RPM6</t>
  </si>
  <si>
    <t>CAETHG_0456</t>
  </si>
  <si>
    <t>Xanthine dehydrogenase (EC 1.17.1.4)</t>
  </si>
  <si>
    <t>U5RPI1</t>
  </si>
  <si>
    <t>CAETHG_0457</t>
  </si>
  <si>
    <t>Selenium-dependent molybdenum hydroxylase 1</t>
  </si>
  <si>
    <t>U5RQ20</t>
  </si>
  <si>
    <t>CAETHG_0458</t>
  </si>
  <si>
    <t>MobA-like NTP transferase domain containing protein</t>
  </si>
  <si>
    <t>U5RTJ2</t>
  </si>
  <si>
    <t>CAETHG_0459</t>
  </si>
  <si>
    <t>Transcriptional regulator, TetR family</t>
  </si>
  <si>
    <t>U5RSY7</t>
  </si>
  <si>
    <t>CAETHG_0460</t>
  </si>
  <si>
    <t>Adenine deaminase (Adenase) (Adenine aminase) (EC 3.5.4.2)</t>
  </si>
  <si>
    <t>U5RPN4</t>
  </si>
  <si>
    <t>CAETHG_0461</t>
  </si>
  <si>
    <t>Xanthine/uracil/vitamin C permease</t>
  </si>
  <si>
    <t>U5RQ25</t>
  </si>
  <si>
    <t>CAETHG_0463</t>
  </si>
  <si>
    <t>U5RTJ8</t>
  </si>
  <si>
    <t>CAETHG_0464</t>
  </si>
  <si>
    <t>Alpha-ribazole phosphatase</t>
  </si>
  <si>
    <t>U5RSZ0</t>
  </si>
  <si>
    <t>CAETHG_0465</t>
  </si>
  <si>
    <t>Metal dependent phosphohydrolase</t>
  </si>
  <si>
    <t>U5RPN8</t>
  </si>
  <si>
    <t>CAETHG_0466</t>
  </si>
  <si>
    <t>XshC-Cox1-family protein</t>
  </si>
  <si>
    <t>U5RPJ3</t>
  </si>
  <si>
    <t>CAETHG_0467</t>
  </si>
  <si>
    <t>AMP-dependent synthetase and ligase</t>
  </si>
  <si>
    <t>U5RSZ6</t>
  </si>
  <si>
    <t>CAETHG_0470</t>
  </si>
  <si>
    <t>U5RPJ8</t>
  </si>
  <si>
    <t>CAETHG_0472</t>
  </si>
  <si>
    <t>U5RQ34</t>
  </si>
  <si>
    <t>CAETHG_0473</t>
  </si>
  <si>
    <t>Probable glycine dehydrogenase (decarboxylating) subunit 2 (EC 1.4.4.2) (Glycine cleavage system P-protein subunit 2) (Glycine decarboxylase subunit 2) (Glycine dehydrogenase (aminomethyl-transferring) subunit 2)</t>
  </si>
  <si>
    <t>U5RTK9</t>
  </si>
  <si>
    <t>CAETHG_0474</t>
  </si>
  <si>
    <t>Probable glycine dehydrogenase (decarboxylating) subunit 1 (EC 1.4.4.2) (Glycine cleavage system P-protein subunit 1) (Glycine decarboxylase subunit 1) (Glycine dehydrogenase (aminomethyl-transferring) subunit 1)</t>
  </si>
  <si>
    <t>U5RT00</t>
  </si>
  <si>
    <t>CAETHG_0475</t>
  </si>
  <si>
    <t>Glycine cleavage system H protein</t>
  </si>
  <si>
    <t>U5RPP5</t>
  </si>
  <si>
    <t>CAETHG_0476</t>
  </si>
  <si>
    <t>Aminomethyltransferase (EC 2.1.2.10) (Glycine cleavage system T protein)</t>
  </si>
  <si>
    <t>U5RPK3</t>
  </si>
  <si>
    <t>CAETHG_0477</t>
  </si>
  <si>
    <t>Glutamate synthase (NADPH) (EC 1.4.1.13)</t>
  </si>
  <si>
    <t>U5RQ38</t>
  </si>
  <si>
    <t>CAETHG_0478</t>
  </si>
  <si>
    <t>3-isopropylmalate dehydratase (EC 4.2.1.33)</t>
  </si>
  <si>
    <t>U5RT05</t>
  </si>
  <si>
    <t>CAETHG_0480</t>
  </si>
  <si>
    <t>Transcriptional regulator, DeoR family</t>
  </si>
  <si>
    <t>U5RPK9</t>
  </si>
  <si>
    <t>CAETHG_0482</t>
  </si>
  <si>
    <t>NADPH dehydrogenase (EC 1.6.99.1)</t>
  </si>
  <si>
    <t>U5RTL9</t>
  </si>
  <si>
    <t>CAETHG_0484</t>
  </si>
  <si>
    <t>Cyclase family protein</t>
  </si>
  <si>
    <t>U5RPQ6</t>
  </si>
  <si>
    <t>CAETHG_0491</t>
  </si>
  <si>
    <t>U5RPM0</t>
  </si>
  <si>
    <t>CAETHG_0492</t>
  </si>
  <si>
    <t>Homoserine O-acetyltransferase (HAT) (EC 2.3.1.31) (Homoserine transacetylase) (HTA)</t>
  </si>
  <si>
    <t>U5RPR6</t>
  </si>
  <si>
    <t>CAETHG_0501</t>
  </si>
  <si>
    <t>Quinolinate phosphoribosyltransferase [decarboxylating] (EC 2.4.2.19)</t>
  </si>
  <si>
    <t>U5RTN9</t>
  </si>
  <si>
    <t>CAETHG_0504</t>
  </si>
  <si>
    <t>U5RPS0</t>
  </si>
  <si>
    <t>CAETHG_0506</t>
  </si>
  <si>
    <t>Serpin domain containing protein</t>
  </si>
  <si>
    <t>U5RTP4</t>
  </si>
  <si>
    <t>CAETHG_0509</t>
  </si>
  <si>
    <t>Dihydrofolate reductase (EC 1.5.1.3)</t>
  </si>
  <si>
    <t>U5RT37</t>
  </si>
  <si>
    <t>CAETHG_0510</t>
  </si>
  <si>
    <t>U5RQ96</t>
  </si>
  <si>
    <t>CAETHG_0538</t>
  </si>
  <si>
    <t>ATP-dependent Clp protease, ATP-binding subunit clpA</t>
  </si>
  <si>
    <t>U5RT72</t>
  </si>
  <si>
    <t>CAETHG_0540</t>
  </si>
  <si>
    <t>U5RPR9</t>
  </si>
  <si>
    <t>CAETHG_0542</t>
  </si>
  <si>
    <t>U5RQA2</t>
  </si>
  <si>
    <t>CAETHG_0543</t>
  </si>
  <si>
    <t>NADPH-dependent FMN reductase</t>
  </si>
  <si>
    <t>U5RPW1</t>
  </si>
  <si>
    <t>CAETHG_0551</t>
  </si>
  <si>
    <t>U5RPS8</t>
  </si>
  <si>
    <t>CAETHG_0552</t>
  </si>
  <si>
    <t>U5RTU5</t>
  </si>
  <si>
    <t>CAETHG_0554</t>
  </si>
  <si>
    <t>U5RT89</t>
  </si>
  <si>
    <t>CAETHG_0555</t>
  </si>
  <si>
    <t>Alcohol dehydrogenase (EC 1.1.1.1)</t>
  </si>
  <si>
    <t>U5RPW7</t>
  </si>
  <si>
    <t>CAETHG_0556</t>
  </si>
  <si>
    <t>Heavy metal transport/detoxification protein</t>
  </si>
  <si>
    <t>U5RPT2</t>
  </si>
  <si>
    <t>CAETHG_0557</t>
  </si>
  <si>
    <t>Copper-exporting P-type ATPase (EC 7.2.2.8) (Copper-exporting P-type ATPase A) (Cu(+)-exporting ATPase)</t>
  </si>
  <si>
    <t>U5RQB8</t>
  </si>
  <si>
    <t>CAETHG_0558</t>
  </si>
  <si>
    <t>Metal sensitive transcriptional repressor</t>
  </si>
  <si>
    <t>U5RT94</t>
  </si>
  <si>
    <t>CAETHG_0560</t>
  </si>
  <si>
    <t>KWG Leptospira repeat protein</t>
  </si>
  <si>
    <t>U5RQC2</t>
  </si>
  <si>
    <t>CAETHG_0563</t>
  </si>
  <si>
    <t>DegV family protein</t>
  </si>
  <si>
    <t>U5RPX6</t>
  </si>
  <si>
    <t>CAETHG_0566</t>
  </si>
  <si>
    <t>U5RTV9</t>
  </si>
  <si>
    <t>CAETHG_0569</t>
  </si>
  <si>
    <t>ABC-type transporter, periplasmic subunit family 3</t>
  </si>
  <si>
    <t>U5RTA6</t>
  </si>
  <si>
    <t>CAETHG_0570</t>
  </si>
  <si>
    <t>U5RPX9</t>
  </si>
  <si>
    <t>CAETHG_0571</t>
  </si>
  <si>
    <t>U5RPU9</t>
  </si>
  <si>
    <t>CAETHG_0572</t>
  </si>
  <si>
    <t>U5RQD2</t>
  </si>
  <si>
    <t>CAETHG_0573</t>
  </si>
  <si>
    <t>Cyclic pyranopterin monophosphate synthase (EC 4.6.1.17) (Molybdenum cofactor biosynthesis protein C)</t>
  </si>
  <si>
    <t>U5RTW5</t>
  </si>
  <si>
    <t>CAETHG_0574</t>
  </si>
  <si>
    <t>Molybdenum cofactor synthesis domain containing protein</t>
  </si>
  <si>
    <t>U5RPY2</t>
  </si>
  <si>
    <t>CAETHG_0576</t>
  </si>
  <si>
    <t>Sulfatase</t>
  </si>
  <si>
    <t>U5RQD6</t>
  </si>
  <si>
    <t>CAETHG_0578</t>
  </si>
  <si>
    <t>Stage 0 sporulation protein A homolog</t>
  </si>
  <si>
    <t>U5RTB4</t>
  </si>
  <si>
    <t>CAETHG_0580</t>
  </si>
  <si>
    <t>ABC transporter related protein</t>
  </si>
  <si>
    <t>U5RPY8</t>
  </si>
  <si>
    <t>CAETHG_0581</t>
  </si>
  <si>
    <t>U5RTC0</t>
  </si>
  <si>
    <t>CAETHG_0585</t>
  </si>
  <si>
    <t>Peptidase M56 BlaR1</t>
  </si>
  <si>
    <t>U5RQE6</t>
  </si>
  <si>
    <t>CAETHG_0588</t>
  </si>
  <si>
    <t>NADP-dependent oxidoreductase domain containing protein</t>
  </si>
  <si>
    <t>U5RTY1</t>
  </si>
  <si>
    <t>CAETHG_0589</t>
  </si>
  <si>
    <t>Carbamoyl-phosphate synthase large chain (EC 6.3.5.5) (Carbamoyl-phosphate synthetase ammonia chain)</t>
  </si>
  <si>
    <t>U5RTC4</t>
  </si>
  <si>
    <t>CAETHG_0590</t>
  </si>
  <si>
    <t>Carbamoyl-phosphate synthase small chain (EC 6.3.5.5) (Carbamoyl-phosphate synthetase glutamine chain)</t>
  </si>
  <si>
    <t>U5RPZ5</t>
  </si>
  <si>
    <t>CAETHG_0591</t>
  </si>
  <si>
    <t>Ornithine carbamoyltransferase (OTCase) (EC 2.1.3.3)</t>
  </si>
  <si>
    <t>U5RPX1</t>
  </si>
  <si>
    <t>CAETHG_0592</t>
  </si>
  <si>
    <t>Ureidoglycolate lyase (EC 4.3.2.3)</t>
  </si>
  <si>
    <t>U5RQF1</t>
  </si>
  <si>
    <t>CAETHG_0593</t>
  </si>
  <si>
    <t>Methyltransferase type 11</t>
  </si>
  <si>
    <t>U5RTY6</t>
  </si>
  <si>
    <t>CAETHG_0594</t>
  </si>
  <si>
    <t>U5RPZ9</t>
  </si>
  <si>
    <t>CAETHG_0596</t>
  </si>
  <si>
    <t>U5RQF7</t>
  </si>
  <si>
    <t>CAETHG_0598</t>
  </si>
  <si>
    <t>Citrate lyase holo-[acyl-carrier protein] synthase (EC 2.7.7.61)</t>
  </si>
  <si>
    <t>U5RQ13</t>
  </si>
  <si>
    <t>CAETHG_0601</t>
  </si>
  <si>
    <t>Citrate lyase alpha chain (Citrase alpha chain) (EC 2.8.3.10) (EC 4.1.3.6) (Citrate (pro-3S)-lyase alpha chain) (Citrate CoA-transferase subunit)</t>
  </si>
  <si>
    <t>U5RTK0</t>
  </si>
  <si>
    <t>CAETHG_0615</t>
  </si>
  <si>
    <t>TorD-like chaperone</t>
  </si>
  <si>
    <t>U5RQ50</t>
  </si>
  <si>
    <t>CAETHG_0616</t>
  </si>
  <si>
    <t>Sulfite reductase, subunit A</t>
  </si>
  <si>
    <t>U5RU40</t>
  </si>
  <si>
    <t>CAETHG_0619</t>
  </si>
  <si>
    <t>Prephenate dehydratase (EC 4.2.1.51)</t>
  </si>
  <si>
    <t>U5RQ22</t>
  </si>
  <si>
    <t>CAETHG_0622</t>
  </si>
  <si>
    <t>U5RU50</t>
  </si>
  <si>
    <t>CAETHG_0629</t>
  </si>
  <si>
    <t>Antibiotic biosynthesis monooxygenase</t>
  </si>
  <si>
    <t>U5RTL2</t>
  </si>
  <si>
    <t>CAETHG_0630</t>
  </si>
  <si>
    <t>U5RQM8</t>
  </si>
  <si>
    <t>CAETHG_0633</t>
  </si>
  <si>
    <t>Transcriptional regulator, MerR family</t>
  </si>
  <si>
    <t>U5RTM8</t>
  </si>
  <si>
    <t>CAETHG_0645</t>
  </si>
  <si>
    <t>U5RTP7</t>
  </si>
  <si>
    <t>CAETHG_0665</t>
  </si>
  <si>
    <t>Transaldolase</t>
  </si>
  <si>
    <t>U5RQB3</t>
  </si>
  <si>
    <t>CAETHG_0681</t>
  </si>
  <si>
    <t>U5RQ74</t>
  </si>
  <si>
    <t>CAETHG_0682</t>
  </si>
  <si>
    <t>U5RQS5</t>
  </si>
  <si>
    <t>CAETHG_0683</t>
  </si>
  <si>
    <t>Polyamine-transporting ATPase (EC 3.6.3.31)</t>
  </si>
  <si>
    <t>U5RQB7</t>
  </si>
  <si>
    <t>CAETHG_0686</t>
  </si>
  <si>
    <t>Threonine aldolase (EC 4.1.2.5)</t>
  </si>
  <si>
    <t>U5RQT0</t>
  </si>
  <si>
    <t>CAETHG_0688</t>
  </si>
  <si>
    <t>U5RTR8</t>
  </si>
  <si>
    <t>CAETHG_0690</t>
  </si>
  <si>
    <t>SNF2-related protein</t>
  </si>
  <si>
    <t>U5RQC3</t>
  </si>
  <si>
    <t>CAETHG_0691</t>
  </si>
  <si>
    <t>U5RQ93</t>
  </si>
  <si>
    <t>CAETHG_0692</t>
  </si>
  <si>
    <t>4Fe4S-binding SPASM domain containing protein</t>
  </si>
  <si>
    <t>U5RQA3</t>
  </si>
  <si>
    <t>CAETHG_0702</t>
  </si>
  <si>
    <t>U5RTU7</t>
  </si>
  <si>
    <t>CAETHG_0720</t>
  </si>
  <si>
    <t>Transcription elongation factor GreA (Transcript cleavage factor GreA)</t>
  </si>
  <si>
    <t>U5RQD0</t>
  </si>
  <si>
    <t>CAETHG_0732</t>
  </si>
  <si>
    <t>Fe(3+)-transporting ATPase (EC 3.6.3.30)</t>
  </si>
  <si>
    <t>U5RUD5</t>
  </si>
  <si>
    <t>CAETHG_0734</t>
  </si>
  <si>
    <t>U5RQX8</t>
  </si>
  <si>
    <t>CAETHG_0738</t>
  </si>
  <si>
    <t>Glycerol dehydrogenase (EC 1.1.1.6)</t>
  </si>
  <si>
    <t>U5RUE6</t>
  </si>
  <si>
    <t>CAETHG_0744</t>
  </si>
  <si>
    <t>U5RQE5</t>
  </si>
  <si>
    <t>CAETHG_0747</t>
  </si>
  <si>
    <t>Bifunctional ligase/repressor BirA (Biotin--[acetyl-CoA-carboxylase] ligase) (EC 6.3.4.15) (Biotin--protein ligase) (Biotin-[acetyl-CoA carboxylase] synthetase)</t>
  </si>
  <si>
    <t>U5RQY9</t>
  </si>
  <si>
    <t>CAETHG_0748</t>
  </si>
  <si>
    <t>Isoaspartyl dipeptidase (EC 3.4.19.-)</t>
  </si>
  <si>
    <t>U5RUF0</t>
  </si>
  <si>
    <t>CAETHG_0749</t>
  </si>
  <si>
    <t>4Fe-4S ferredoxin iron-sulfur binding domain-containing protein</t>
  </si>
  <si>
    <t>U5RTX6</t>
  </si>
  <si>
    <t>CAETHG_0750</t>
  </si>
  <si>
    <t>U5RQH8</t>
  </si>
  <si>
    <t>CAETHG_0751</t>
  </si>
  <si>
    <t>AAA domain-containing protein</t>
  </si>
  <si>
    <t>U5RQF0</t>
  </si>
  <si>
    <t>CAETHG_0752</t>
  </si>
  <si>
    <t>NAD_synthase domain-containing protein</t>
  </si>
  <si>
    <t>U5RUF4</t>
  </si>
  <si>
    <t>CAETHG_0754</t>
  </si>
  <si>
    <t>Polysaccharide deacetylase</t>
  </si>
  <si>
    <t>U5RTY0</t>
  </si>
  <si>
    <t>CAETHG_0755</t>
  </si>
  <si>
    <t>Glutamine--tRNA ligase (EC 6.1.1.18) (Glutaminyl-tRNA synthetase) (GlnRS)</t>
  </si>
  <si>
    <t>U5RUF8</t>
  </si>
  <si>
    <t>CAETHG_0759</t>
  </si>
  <si>
    <t>DegT/DnrJ/EryC1/StrS aminotransferase</t>
  </si>
  <si>
    <t>U5RTY5</t>
  </si>
  <si>
    <t>CAETHG_0760</t>
  </si>
  <si>
    <t>Glutamine--scyllo-inositol transaminase (EC 2.6.1.50)</t>
  </si>
  <si>
    <t>U5RUG8</t>
  </si>
  <si>
    <t>CAETHG_0771</t>
  </si>
  <si>
    <t>Transcriptional regulator, AbrB family</t>
  </si>
  <si>
    <t>U5RQG8</t>
  </si>
  <si>
    <t>CAETHG_0774</t>
  </si>
  <si>
    <t>SufBD protein</t>
  </si>
  <si>
    <t>U5RR11</t>
  </si>
  <si>
    <t>CAETHG_0775</t>
  </si>
  <si>
    <t>U5RQH2</t>
  </si>
  <si>
    <t>CAETHG_0779</t>
  </si>
  <si>
    <t>Threonylcarbamoyl-AMP synthase (TC-AMP synthase) (EC 2.7.7.87) (L-threonylcarbamoyladenylate synthase)</t>
  </si>
  <si>
    <t>U5RR17</t>
  </si>
  <si>
    <t>CAETHG_0780</t>
  </si>
  <si>
    <t>U5RUH9</t>
  </si>
  <si>
    <t>CAETHG_0781</t>
  </si>
  <si>
    <t>U5RUI5</t>
  </si>
  <si>
    <t>CAETHG_0786</t>
  </si>
  <si>
    <t>Radical SAM domain protein</t>
  </si>
  <si>
    <t>U5RQL3</t>
  </si>
  <si>
    <t>CAETHG_0803</t>
  </si>
  <si>
    <t>Stage 0 sporulation protein A homolog (EC 2.7.13.3)</t>
  </si>
  <si>
    <t>U5RUK2</t>
  </si>
  <si>
    <t>CAETHG_0806</t>
  </si>
  <si>
    <t>GCN5-related N-acetyltransferase</t>
  </si>
  <si>
    <t>U5RU24</t>
  </si>
  <si>
    <t>CAETHG_0812</t>
  </si>
  <si>
    <t>Hydroxylamine reductase (EC 1.7.99.1) (Hybrid-cluster protein) (HCP) (Prismane protein)</t>
  </si>
  <si>
    <t>U5RUL2</t>
  </si>
  <si>
    <t>CAETHG_0816</t>
  </si>
  <si>
    <t>Gluconate transporter</t>
  </si>
  <si>
    <t>U5RU29</t>
  </si>
  <si>
    <t>CAETHG_0817</t>
  </si>
  <si>
    <t>Glucarate dehydratase (EC 4.2.1.40)</t>
  </si>
  <si>
    <t>U5RR49</t>
  </si>
  <si>
    <t>CAETHG_0820</t>
  </si>
  <si>
    <t>Polyamine aminopropyltransferase (Putrescine aminopropyltransferase) (PAPT) (Spermidine synthase) (SPDS) (SPDSY) (EC 2.5.1.16)</t>
  </si>
  <si>
    <t>U5RUL7</t>
  </si>
  <si>
    <t>CAETHG_0821</t>
  </si>
  <si>
    <t>Methylglyoxal reductase (NADPH-dependent) (EC 1.1.1.283)</t>
  </si>
  <si>
    <t>U5RU34</t>
  </si>
  <si>
    <t>CAETHG_0822</t>
  </si>
  <si>
    <t>Transcriptional regulator, CdaR</t>
  </si>
  <si>
    <t>U5RQN3</t>
  </si>
  <si>
    <t>CAETHG_0823</t>
  </si>
  <si>
    <t>Dihydrodipicolinate synthase (EC 4.3.3.7)</t>
  </si>
  <si>
    <t>U5RR52</t>
  </si>
  <si>
    <t>CAETHG_0825</t>
  </si>
  <si>
    <t>Adenosine deaminase (EC 3.5.4.4) (Adenosine aminohydrolase)</t>
  </si>
  <si>
    <t>U5RUM2</t>
  </si>
  <si>
    <t>CAETHG_0826</t>
  </si>
  <si>
    <t>Diguanylate cyclase</t>
  </si>
  <si>
    <t>U5RR57</t>
  </si>
  <si>
    <t>CAETHG_0830</t>
  </si>
  <si>
    <t>U5RUM7</t>
  </si>
  <si>
    <t>CAETHG_0831</t>
  </si>
  <si>
    <t>HesB-related (Seleno)protein</t>
  </si>
  <si>
    <t>U5RU42</t>
  </si>
  <si>
    <t>CAETHG_0832</t>
  </si>
  <si>
    <t>Probable tRNA sulfurtransferase (EC 2.8.1.4) (Sulfur carrier protein ThiS sulfurtransferase) (Thiamine biosynthesis protein ThiI) (tRNA 4-thiouridine synthase)</t>
  </si>
  <si>
    <t>U5RQP4</t>
  </si>
  <si>
    <t>CAETHG_0833</t>
  </si>
  <si>
    <t>Cysteine desulfurase (EC 2.8.1.7)</t>
  </si>
  <si>
    <t>U5RQQ0</t>
  </si>
  <si>
    <t>CAETHG_0838</t>
  </si>
  <si>
    <t>U5RR65</t>
  </si>
  <si>
    <t>CAETHG_0840</t>
  </si>
  <si>
    <t>Cyclopropane-fatty-acyl-phospholipid synthase (EC 2.1.1.79)</t>
  </si>
  <si>
    <t>U5RUN7</t>
  </si>
  <si>
    <t>CAETHG_0841</t>
  </si>
  <si>
    <t>Putative signal transduction protein with CBS domain containing protein</t>
  </si>
  <si>
    <t>U5RUP1</t>
  </si>
  <si>
    <t>CAETHG_0846</t>
  </si>
  <si>
    <t>U5RU57</t>
  </si>
  <si>
    <t>CAETHG_0847</t>
  </si>
  <si>
    <t>Diguanylate cyclase/phosphodiesterase</t>
  </si>
  <si>
    <t>U5RQQ9</t>
  </si>
  <si>
    <t>CAETHG_0848</t>
  </si>
  <si>
    <t>RNA binding S1 domain protein</t>
  </si>
  <si>
    <t>U5RU61</t>
  </si>
  <si>
    <t>CAETHG_0852</t>
  </si>
  <si>
    <t>U5RQN1</t>
  </si>
  <si>
    <t>CAETHG_0854</t>
  </si>
  <si>
    <t>ABC transporter ATP-binding protein</t>
  </si>
  <si>
    <t>U5RUP9</t>
  </si>
  <si>
    <t>CAETHG_0856</t>
  </si>
  <si>
    <t>U5RQN9</t>
  </si>
  <si>
    <t>CAETHG_0864</t>
  </si>
  <si>
    <t>Abhydrolase_3 domain-containing protein</t>
  </si>
  <si>
    <t>U5RQP3</t>
  </si>
  <si>
    <t>CAETHG_0869</t>
  </si>
  <si>
    <t>NADPH dehydrogenase, Dihydrolipoyl dehydrogenase (EC 1.6.99.1) (EC 1.8.1.4)</t>
  </si>
  <si>
    <t>U5RUR4</t>
  </si>
  <si>
    <t>CAETHG_0871</t>
  </si>
  <si>
    <t>3-dehydroquinate dehydratase (3-dehydroquinase) (EC 4.2.1.10) (Type I DHQase) (Type I dehydroquinase) (DHQ1)</t>
  </si>
  <si>
    <t>U5RU94</t>
  </si>
  <si>
    <t>CAETHG_0887</t>
  </si>
  <si>
    <t>Rubrerythrin</t>
  </si>
  <si>
    <t>U5RUT0</t>
  </si>
  <si>
    <t>CAETHG_0891</t>
  </si>
  <si>
    <t>U5RQV2</t>
  </si>
  <si>
    <t>CAETHG_0893</t>
  </si>
  <si>
    <t>CBS domain containing membrane protein</t>
  </si>
  <si>
    <t>U5RQS2</t>
  </si>
  <si>
    <t>CAETHG_0894</t>
  </si>
  <si>
    <t>U5RRC2</t>
  </si>
  <si>
    <t>CAETHG_0895</t>
  </si>
  <si>
    <t>HNH endonuclease</t>
  </si>
  <si>
    <t>U5RUA1</t>
  </si>
  <si>
    <t>CAETHG_0897</t>
  </si>
  <si>
    <t>Fructose-1,6-bisphosphatase class 3 (FBPase class 3) (EC 3.1.3.11) (D-fructose-1,6-bisphosphate 1-phosphohydrolase class 3)</t>
  </si>
  <si>
    <t>U5RQV8</t>
  </si>
  <si>
    <t>CAETHG_0898</t>
  </si>
  <si>
    <t>Phosphoglucomutase/phosphomannomutase alpha/beta/alpha domain I</t>
  </si>
  <si>
    <t>U5RUU2</t>
  </si>
  <si>
    <t>CAETHG_0901</t>
  </si>
  <si>
    <t>ErfK/YbiS/YcfS/YnhG family protein</t>
  </si>
  <si>
    <t>U5RQW2</t>
  </si>
  <si>
    <t>CAETHG_0903</t>
  </si>
  <si>
    <t>Shikimate kinase (SK) (EC 2.7.1.71)</t>
  </si>
  <si>
    <t>U5RQT1</t>
  </si>
  <si>
    <t>CAETHG_0904</t>
  </si>
  <si>
    <t>Shikimate dehydrogenase (NADP(+)) (SDH) (EC 1.1.1.25)</t>
  </si>
  <si>
    <t>U5RRD5</t>
  </si>
  <si>
    <t>CAETHG_0905</t>
  </si>
  <si>
    <t>Bifunctional chorismate mutase/prephenate dehydratase (EC 4.2.1.51) (Chorismate mutase) (Chorismate mutase-prephenate dehydratase) (Prephenate dehydratase) (p-protein)</t>
  </si>
  <si>
    <t>U5RUU6</t>
  </si>
  <si>
    <t>CAETHG_0906</t>
  </si>
  <si>
    <t>Chorismate synthase (CS) (EC 4.2.3.5) (5-enolpyruvylshikimate-3-phosphate phospholyase)</t>
  </si>
  <si>
    <t>U5RUA7</t>
  </si>
  <si>
    <t>CAETHG_0907</t>
  </si>
  <si>
    <t>3-phosphoshikimate 1-carboxyvinyltransferase (EC 2.5.1.19) (5-enolpyruvylshikimate-3-phosphate synthase) (EPSP synthase) (EPSPS)</t>
  </si>
  <si>
    <t>U5RQW8</t>
  </si>
  <si>
    <t>CAETHG_0908</t>
  </si>
  <si>
    <t>3-dehydroquinate synthase (DHQS) (EC 4.2.3.4)</t>
  </si>
  <si>
    <t>U5RQT6</t>
  </si>
  <si>
    <t>CAETHG_0909</t>
  </si>
  <si>
    <t>Prephenate dehydrogenase (EC 1.3.1.12)</t>
  </si>
  <si>
    <t>U5RRE0</t>
  </si>
  <si>
    <t>CAETHG_0910</t>
  </si>
  <si>
    <t>Phospho-2-dehydro-3-deoxyheptonate aldolase (EC 2.5.1.54)</t>
  </si>
  <si>
    <t>U5RUB2</t>
  </si>
  <si>
    <t>CAETHG_0912</t>
  </si>
  <si>
    <t>CHAP domain containing protein</t>
  </si>
  <si>
    <t>U5RRE3</t>
  </si>
  <si>
    <t>CAETHG_0917</t>
  </si>
  <si>
    <t>UPF0237 protein CAETHG_0917</t>
  </si>
  <si>
    <t>U5RUV6</t>
  </si>
  <si>
    <t>CAETHG_0918</t>
  </si>
  <si>
    <t>UPF0210 protein CAETHG_0918</t>
  </si>
  <si>
    <t>U5RUB7</t>
  </si>
  <si>
    <t>CAETHG_0919</t>
  </si>
  <si>
    <t>Putative metal dependent phosphohydrolase</t>
  </si>
  <si>
    <t>U5RQY0</t>
  </si>
  <si>
    <t>CAETHG_0920</t>
  </si>
  <si>
    <t>U5RQU6</t>
  </si>
  <si>
    <t>CAETHG_0921</t>
  </si>
  <si>
    <t>U5RUC1</t>
  </si>
  <si>
    <t>CAETHG_0924</t>
  </si>
  <si>
    <t>UDP-glucuronosyl/UDP-glucosyltransferase</t>
  </si>
  <si>
    <t>U5RUW5</t>
  </si>
  <si>
    <t>CAETHG_0928</t>
  </si>
  <si>
    <t>Pyruvate ferredoxin/flavodoxin oxidoreductase (EC 1.2.1.51)</t>
  </si>
  <si>
    <t>U5RRF4</t>
  </si>
  <si>
    <t>CAETHG_0932</t>
  </si>
  <si>
    <t>Transcriptional regulator, IclR family</t>
  </si>
  <si>
    <t>U5RUC7</t>
  </si>
  <si>
    <t>CAETHG_0934</t>
  </si>
  <si>
    <t>U5RQZ5</t>
  </si>
  <si>
    <t>CAETHG_0935</t>
  </si>
  <si>
    <t>U5RUX6</t>
  </si>
  <si>
    <t>CAETHG_0938</t>
  </si>
  <si>
    <t>Aspartate racemase</t>
  </si>
  <si>
    <t>U5RUX9</t>
  </si>
  <si>
    <t>CAETHG_0943</t>
  </si>
  <si>
    <t>CoA-disulfide reductase (EC 1.8.1.14)</t>
  </si>
  <si>
    <t>U5RUD6</t>
  </si>
  <si>
    <t>CAETHG_0944</t>
  </si>
  <si>
    <t>U5RRG7</t>
  </si>
  <si>
    <t>CAETHG_0947</t>
  </si>
  <si>
    <t>Regulatory protein ArsR</t>
  </si>
  <si>
    <t>U5RUE0</t>
  </si>
  <si>
    <t>CAETHG_0949</t>
  </si>
  <si>
    <t>Redox-active disulfide protein 2</t>
  </si>
  <si>
    <t>U5RR12</t>
  </si>
  <si>
    <t>CAETHG_0950</t>
  </si>
  <si>
    <t>Transcriptional regulator, ArsR family</t>
  </si>
  <si>
    <t>U5RR16</t>
  </si>
  <si>
    <t>CAETHG_0955</t>
  </si>
  <si>
    <t>U5RRI0</t>
  </si>
  <si>
    <t>CAETHG_0967</t>
  </si>
  <si>
    <t>U5RV01</t>
  </si>
  <si>
    <t>CAETHG_0968</t>
  </si>
  <si>
    <t>NAGPA domain-containing protein</t>
  </si>
  <si>
    <t>U5RUG4</t>
  </si>
  <si>
    <t>CAETHG_0974</t>
  </si>
  <si>
    <t>U5RV16</t>
  </si>
  <si>
    <t>CAETHG_0983</t>
  </si>
  <si>
    <t>U5RR48</t>
  </si>
  <si>
    <t>CAETHG_0985</t>
  </si>
  <si>
    <t>PrcB C-terminal domain containing protein</t>
  </si>
  <si>
    <t>U5RRK4</t>
  </si>
  <si>
    <t>CAETHG_0992</t>
  </si>
  <si>
    <t>U5RV39</t>
  </si>
  <si>
    <t>CAETHG_1003</t>
  </si>
  <si>
    <t>U5RUJ7</t>
  </si>
  <si>
    <t>CAETHG_1004</t>
  </si>
  <si>
    <t>U5RR67</t>
  </si>
  <si>
    <t>CAETHG_1005</t>
  </si>
  <si>
    <t>U5RRM8</t>
  </si>
  <si>
    <t>CAETHG_1012</t>
  </si>
  <si>
    <t>Glyoxylate reductase (NADP(+)) (EC 1.1.1.79)</t>
  </si>
  <si>
    <t>U5RR55</t>
  </si>
  <si>
    <t>CAETHG_1031</t>
  </si>
  <si>
    <t>DAPG_hydrolase domain-containing protein</t>
  </si>
  <si>
    <t>U5RUM9</t>
  </si>
  <si>
    <t>CAETHG_1034</t>
  </si>
  <si>
    <t>DNA modification/repair radical SAM protein, putative</t>
  </si>
  <si>
    <t>U5RRS3</t>
  </si>
  <si>
    <t>CAETHG_1052</t>
  </si>
  <si>
    <t>U5RR82</t>
  </si>
  <si>
    <t>CAETHG_1056</t>
  </si>
  <si>
    <t>U5RUQ1</t>
  </si>
  <si>
    <t>CAETHG_1059</t>
  </si>
  <si>
    <t>U5RRC5</t>
  </si>
  <si>
    <t>CAETHG_1060</t>
  </si>
  <si>
    <t>Phosphinothricin acetyltransferase</t>
  </si>
  <si>
    <t>U5RR87</t>
  </si>
  <si>
    <t>CAETHG_1061</t>
  </si>
  <si>
    <t>U5RRT3</t>
  </si>
  <si>
    <t>CAETHG_1062</t>
  </si>
  <si>
    <t>Putative methyl-accepting chemotaxis sensory transducer</t>
  </si>
  <si>
    <t>U5RUQ6</t>
  </si>
  <si>
    <t>CAETHG_1064</t>
  </si>
  <si>
    <t>U5RRC9</t>
  </si>
  <si>
    <t>CAETHG_1065</t>
  </si>
  <si>
    <t>2-oxoglutarate reductase (EC 1.1.1.399) (EC 1.1.1.95) (D-3-phosphoglycerate dehydrogenase)</t>
  </si>
  <si>
    <t>U5RR92</t>
  </si>
  <si>
    <t>CAETHG_1066</t>
  </si>
  <si>
    <t>U5RRU5</t>
  </si>
  <si>
    <t>CAETHG_1072</t>
  </si>
  <si>
    <t>U5RVB3</t>
  </si>
  <si>
    <t>CAETHG_1073</t>
  </si>
  <si>
    <t>DNA polymerase III PolC-type (PolIII) (EC 2.7.7.7)</t>
  </si>
  <si>
    <t>U5RUR5</t>
  </si>
  <si>
    <t>CAETHG_1074</t>
  </si>
  <si>
    <t>Peptidase S51 dipeptidase E</t>
  </si>
  <si>
    <t>U5RRA1</t>
  </si>
  <si>
    <t>CAETHG_1076</t>
  </si>
  <si>
    <t>U5RVB9</t>
  </si>
  <si>
    <t>CAETHG_1078</t>
  </si>
  <si>
    <t>U5RUR9</t>
  </si>
  <si>
    <t>CAETHG_1079</t>
  </si>
  <si>
    <t>U5RRA6</t>
  </si>
  <si>
    <t>CAETHG_1081</t>
  </si>
  <si>
    <t>U5RRV5</t>
  </si>
  <si>
    <t>CAETHG_1082</t>
  </si>
  <si>
    <t>U5RVC7</t>
  </si>
  <si>
    <t>CAETHG_1088</t>
  </si>
  <si>
    <t>U5RRC4</t>
  </si>
  <si>
    <t>CAETHG_1096</t>
  </si>
  <si>
    <t>U5RRG0</t>
  </si>
  <si>
    <t>CAETHG_1106</t>
  </si>
  <si>
    <t>U5RRK2</t>
  </si>
  <si>
    <t>CAETHG_1110</t>
  </si>
  <si>
    <t>Cob(I)alamin adenosyltransferase</t>
  </si>
  <si>
    <t>U5RRH7</t>
  </si>
  <si>
    <t>CAETHG_1111</t>
  </si>
  <si>
    <t>GHMP kinase</t>
  </si>
  <si>
    <t>U5RS03</t>
  </si>
  <si>
    <t>CAETHG_1112</t>
  </si>
  <si>
    <t>Precorrin-6x reductase</t>
  </si>
  <si>
    <t>U5RVI6</t>
  </si>
  <si>
    <t>CAETHG_1113</t>
  </si>
  <si>
    <t>Sirohydrochlorin cobaltochelatase (EC 4.99.1.3)</t>
  </si>
  <si>
    <t>U5RUZ3</t>
  </si>
  <si>
    <t>CAETHG_1114</t>
  </si>
  <si>
    <t>Precorrin-3B C17-methyltransferase (EC 2.1.1.131)</t>
  </si>
  <si>
    <t>U5RRL5</t>
  </si>
  <si>
    <t>CAETHG_1115</t>
  </si>
  <si>
    <t>Cobalamin synthesis G domain-containing protein</t>
  </si>
  <si>
    <t>U5RRI2</t>
  </si>
  <si>
    <t>CAETHG_1116</t>
  </si>
  <si>
    <t>Precorrin-4 C11-methyltransferase (EC 2.1.1.133)</t>
  </si>
  <si>
    <t>U5RS07</t>
  </si>
  <si>
    <t>CAETHG_1117</t>
  </si>
  <si>
    <t>Cobalt-precorrin-2 C(20)-methyltransferase (EC 2.1.1.151)</t>
  </si>
  <si>
    <t>U5RVJ1</t>
  </si>
  <si>
    <t>CAETHG_1118</t>
  </si>
  <si>
    <t>Precorrin-6Y C5,15-methyltransferase (Decarboxylating), CbiT subunit</t>
  </si>
  <si>
    <t>U5RUZ8</t>
  </si>
  <si>
    <t>CAETHG_1119</t>
  </si>
  <si>
    <t>Precorrin-6y C5,15-methyltransferase (Decarboxylating), CbiE subunit</t>
  </si>
  <si>
    <t>U5RRM0</t>
  </si>
  <si>
    <t>CAETHG_1120</t>
  </si>
  <si>
    <t>Cobalt-precorrin-5B C(1)-methyltransferase (EC 2.1.1.195) (Cobalt-precorrin-6A synthase)</t>
  </si>
  <si>
    <t>U5RRI6</t>
  </si>
  <si>
    <t>CAETHG_1121</t>
  </si>
  <si>
    <t>Precorrin-8X methylmutase (EC 5.4.99.61)</t>
  </si>
  <si>
    <t>U5RS12</t>
  </si>
  <si>
    <t>CAETHG_1122</t>
  </si>
  <si>
    <t>Nicotinate-nucleotide--dimethylbenzimidazole phosphoribosyltransferase (NN:DBI PRT) (EC 2.4.2.21) (N(1)-alpha-phosphoribosyltransferase)</t>
  </si>
  <si>
    <t>U5RVJ6</t>
  </si>
  <si>
    <t>CAETHG_1123</t>
  </si>
  <si>
    <t>Cobyrinate a,c-diamide synthase (EC 6.3.5.11) (Cobyrinic acid a,c-diamide synthetase)</t>
  </si>
  <si>
    <t>U5RV02</t>
  </si>
  <si>
    <t>CAETHG_1124</t>
  </si>
  <si>
    <t>Delta-aminolevulinic acid dehydratase (EC 4.2.1.24)</t>
  </si>
  <si>
    <t>U5RRM4</t>
  </si>
  <si>
    <t>CAETHG_1125</t>
  </si>
  <si>
    <t>SUMT (EC 2.1.1.107) (Uroporphyrinogen III methylase) (Uroporphyrinogen-III C-methyltransferase)</t>
  </si>
  <si>
    <t>U5RRJ1</t>
  </si>
  <si>
    <t>CAETHG_1126</t>
  </si>
  <si>
    <t>Porphobilinogen deaminase (PBG) (EC 2.5.1.61) (Hydroxymethylbilane synthase) (HMBS) (Pre-uroporphyrinogen synthase)</t>
  </si>
  <si>
    <t>U5RS16</t>
  </si>
  <si>
    <t>CAETHG_1127</t>
  </si>
  <si>
    <t>Precorrin-2 dehydrogenase (EC 1.3.1.76)</t>
  </si>
  <si>
    <t>U5RVK0</t>
  </si>
  <si>
    <t>CAETHG_1128</t>
  </si>
  <si>
    <t>Threonine-phosphate decarboxylase (EC 4.1.1.81)</t>
  </si>
  <si>
    <t>U5RV07</t>
  </si>
  <si>
    <t>CAETHG_1129</t>
  </si>
  <si>
    <t>Cobalamin biosynthesis protein CobD</t>
  </si>
  <si>
    <t>U5RRN1</t>
  </si>
  <si>
    <t>CAETHG_1130</t>
  </si>
  <si>
    <t>Cobyric acid synthase</t>
  </si>
  <si>
    <t>U5RRJ5</t>
  </si>
  <si>
    <t>CAETHG_1131</t>
  </si>
  <si>
    <t>U5RS20</t>
  </si>
  <si>
    <t>CAETHG_1132</t>
  </si>
  <si>
    <t>ABC-type transporter, integral membrane subunit</t>
  </si>
  <si>
    <t>U5RVK5</t>
  </si>
  <si>
    <t>CAETHG_1133</t>
  </si>
  <si>
    <t>NUDIX hydrolase</t>
  </si>
  <si>
    <t>U5RV12</t>
  </si>
  <si>
    <t>CAETHG_1134</t>
  </si>
  <si>
    <t>Transcriptional regulator, GntR family with aminotransferase domain containing protein (EC 2.6.1.57)</t>
  </si>
  <si>
    <t>U5RVL0</t>
  </si>
  <si>
    <t>CAETHG_1138</t>
  </si>
  <si>
    <t>Lipoprotein</t>
  </si>
  <si>
    <t>U5RV17</t>
  </si>
  <si>
    <t>CAETHG_1139</t>
  </si>
  <si>
    <t>D-alanine--D-alanine ligase (EC 6.3.2.4) (D-Ala-D-Ala ligase) (D-alanylalanine synthetase)</t>
  </si>
  <si>
    <t>U5RRP1</t>
  </si>
  <si>
    <t>CAETHG_1140</t>
  </si>
  <si>
    <t>Alanine racemase (EC 5.1.1.1)</t>
  </si>
  <si>
    <t>U5RRK7</t>
  </si>
  <si>
    <t>CAETHG_1146</t>
  </si>
  <si>
    <t>U5RS29</t>
  </si>
  <si>
    <t>D-lactate dehydrogenase (EC 1.1.1.28)</t>
  </si>
  <si>
    <t>U5RS33</t>
  </si>
  <si>
    <t>CAETHG_1152</t>
  </si>
  <si>
    <t>Phosphoesterase PA-phosphatase related protein</t>
  </si>
  <si>
    <t>U5RRN0</t>
  </si>
  <si>
    <t>CAETHG_1176</t>
  </si>
  <si>
    <t>Phosphoglycerate dehydrogenase (EC 1.1.1.95)</t>
  </si>
  <si>
    <t>U5RRT5</t>
  </si>
  <si>
    <t>CAETHG_1190</t>
  </si>
  <si>
    <t>U5RS69</t>
  </si>
  <si>
    <t>CAETHG_1192</t>
  </si>
  <si>
    <t>ATP-dependent Clp protease proteolytic subunit (EC 3.4.21.92) (Endopeptidase Clp)</t>
  </si>
  <si>
    <t>U5RRQ3</t>
  </si>
  <si>
    <t>CAETHG_1201</t>
  </si>
  <si>
    <t>UspA domain-containing protein</t>
  </si>
  <si>
    <t>U5RS79</t>
  </si>
  <si>
    <t>CAETHG_1202</t>
  </si>
  <si>
    <t>Phosphomethylpyrimidine kinase (EC 2.7.4.7)</t>
  </si>
  <si>
    <t>U5RRR0</t>
  </si>
  <si>
    <t>CAETHG_1211</t>
  </si>
  <si>
    <t>U5RV88</t>
  </si>
  <si>
    <t>CAETHG_1214</t>
  </si>
  <si>
    <t>U5RRV6</t>
  </si>
  <si>
    <t>CAETHG_1215</t>
  </si>
  <si>
    <t>ATP-dependent helicase/nuclease subunit A (EC 3.1.-.-) (EC 3.6.4.12) (ATP-dependent helicase/nuclease AddA)</t>
  </si>
  <si>
    <t>U5RRR6</t>
  </si>
  <si>
    <t>CAETHG_1216</t>
  </si>
  <si>
    <t>U5RS92</t>
  </si>
  <si>
    <t>CAETHG_1217</t>
  </si>
  <si>
    <t>Threonine synthase (EC 4.2.3.1)</t>
  </si>
  <si>
    <t>U5RVS3</t>
  </si>
  <si>
    <t>CAETHG_1218</t>
  </si>
  <si>
    <t>Cysteine desulfurase family protein (EC 2.8.1.7)</t>
  </si>
  <si>
    <t>U5RV92</t>
  </si>
  <si>
    <t>CAETHG_1219</t>
  </si>
  <si>
    <t>Cobalamin (Vitamin B12) biosynthesis CbiM protein</t>
  </si>
  <si>
    <t>U5RRW1</t>
  </si>
  <si>
    <t>CAETHG_1220</t>
  </si>
  <si>
    <t>Lipoyl synthase (EC 2.8.1.8) (Lip-syn) (LS) (Lipoate synthase) (Lipoic acid synthase) (Sulfur insertion protein LipA)</t>
  </si>
  <si>
    <t>U5RVS7</t>
  </si>
  <si>
    <t>CAETHG_1223</t>
  </si>
  <si>
    <t>U5RV98</t>
  </si>
  <si>
    <t>CAETHG_1224</t>
  </si>
  <si>
    <t>L-serine dehydratase (EC 4.3.1.17)</t>
  </si>
  <si>
    <t>U5RVA3</t>
  </si>
  <si>
    <t>CAETHG_1229</t>
  </si>
  <si>
    <t>Transcriptional regulator, LysR family</t>
  </si>
  <si>
    <t>U5RRX0</t>
  </si>
  <si>
    <t>CAETHG_1230</t>
  </si>
  <si>
    <t>Probable membrane transporter protein</t>
  </si>
  <si>
    <t>U5RVA5</t>
  </si>
  <si>
    <t>CAETHG_1234</t>
  </si>
  <si>
    <t>Sporulation protein YtfJ</t>
  </si>
  <si>
    <t>U5RVT7</t>
  </si>
  <si>
    <t>CAETHG_1238</t>
  </si>
  <si>
    <t>GTP 3',8-cyclase (EC 4.1.99.22) (Molybdenum cofactor biosynthesis protein A)</t>
  </si>
  <si>
    <t>U5RVU2</t>
  </si>
  <si>
    <t>CAETHG_1243</t>
  </si>
  <si>
    <t>U5RRU4</t>
  </si>
  <si>
    <t>CAETHG_1246</t>
  </si>
  <si>
    <t>Peptidase M20 domain-containing protein 2</t>
  </si>
  <si>
    <t>U5RVU5</t>
  </si>
  <si>
    <t>CAETHG_1248</t>
  </si>
  <si>
    <t>U5RRY6</t>
  </si>
  <si>
    <t>CAETHG_1250</t>
  </si>
  <si>
    <t>Probable phosphatase CAETHG_1250 (EC 3.1.3.-)</t>
  </si>
  <si>
    <t>U5RRU9</t>
  </si>
  <si>
    <t>CAETHG_1251</t>
  </si>
  <si>
    <t>Glycosyl transferase family 2</t>
  </si>
  <si>
    <t>U5RSC2</t>
  </si>
  <si>
    <t>CAETHG_1252</t>
  </si>
  <si>
    <t>UDP-galactopyranose mutase (EC 5.4.99.9)</t>
  </si>
  <si>
    <t>U5RVC8</t>
  </si>
  <si>
    <t>CAETHG_1259</t>
  </si>
  <si>
    <t>DNA polymerase I (EC 2.7.7.7)</t>
  </si>
  <si>
    <t>U5RVV9</t>
  </si>
  <si>
    <t>CAETHG_1263</t>
  </si>
  <si>
    <t>U5RVD2</t>
  </si>
  <si>
    <t>CAETHG_1264</t>
  </si>
  <si>
    <t>Aspartate--tRNA ligase (EC 6.1.1.12) (Aspartyl-tRNA synthetase) (AspRS)</t>
  </si>
  <si>
    <t>U5RRZ5</t>
  </si>
  <si>
    <t>CAETHG_1265</t>
  </si>
  <si>
    <t>Histidine--tRNA ligase (EC 6.1.1.21) (Histidyl-tRNA synthetase) (HisRS)</t>
  </si>
  <si>
    <t>U5RRW2</t>
  </si>
  <si>
    <t>CAETHG_1266</t>
  </si>
  <si>
    <t>Coproporphyrinogen III oxidase (EC 1.3.99.22)</t>
  </si>
  <si>
    <t>U5RSD7</t>
  </si>
  <si>
    <t>CAETHG_1267</t>
  </si>
  <si>
    <t>U5RVW3</t>
  </si>
  <si>
    <t>CAETHG_1268</t>
  </si>
  <si>
    <t>D-aminoacyl-tRNA deacylase (DTD) (EC 3.1.1.96) (Gly-tRNA(Ala) deacylase) (EC 3.1.1.-)</t>
  </si>
  <si>
    <t>U5RVD8</t>
  </si>
  <si>
    <t>CAETHG_1269</t>
  </si>
  <si>
    <t>(p)ppGpp synthase (EC 2.7.6.5) (ATP:GTP 3'-pyrophosphotransferase) (GTP pyrophosphokinase) (ppGpp synthase I)</t>
  </si>
  <si>
    <t>U5RRZ9</t>
  </si>
  <si>
    <t>CAETHG_1270</t>
  </si>
  <si>
    <t>Adenine phosphoribosyltransferase (APRT) (EC 2.4.2.7)</t>
  </si>
  <si>
    <t>U5RRW7</t>
  </si>
  <si>
    <t>CAETHG_1271</t>
  </si>
  <si>
    <t>Phosphoesterase RecJ domain protein</t>
  </si>
  <si>
    <t>U5RSE0</t>
  </si>
  <si>
    <t>CAETHG_1272</t>
  </si>
  <si>
    <t>Protein-export membrane protein SecF</t>
  </si>
  <si>
    <t>U5RVW7</t>
  </si>
  <si>
    <t>CAETHG_1273</t>
  </si>
  <si>
    <t>Protein translocase subunit SecD</t>
  </si>
  <si>
    <t>U5RVE2</t>
  </si>
  <si>
    <t>CAETHG_1274</t>
  </si>
  <si>
    <t>SCIFF radical SAM maturase</t>
  </si>
  <si>
    <t>U5RSE5</t>
  </si>
  <si>
    <t>CAETHG_1277</t>
  </si>
  <si>
    <t>Preprotein translocase, YajC subunit</t>
  </si>
  <si>
    <t>U5RVX1</t>
  </si>
  <si>
    <t>CAETHG_1278</t>
  </si>
  <si>
    <t>Queuine tRNA-ribosyltransferase (EC 2.4.2.29) (Guanine insertion enzyme) (tRNA-guanine transglycosylase)</t>
  </si>
  <si>
    <t>U5RVE5</t>
  </si>
  <si>
    <t>CAETHG_1279</t>
  </si>
  <si>
    <t>S-adenosylmethionine:tRNA ribosyltransferase-isomerase (EC 2.4.99.17) (Queuosine biosynthesis protein QueA)</t>
  </si>
  <si>
    <t>U5RS06</t>
  </si>
  <si>
    <t>CAETHG_1280</t>
  </si>
  <si>
    <t>Holliday junction ATP-dependent DNA helicase RuvB (EC 3.6.4.12)</t>
  </si>
  <si>
    <t>U5RRX7</t>
  </si>
  <si>
    <t>CAETHG_1281</t>
  </si>
  <si>
    <t>Holliday junction ATP-dependent DNA helicase RuvA (EC 3.6.4.12)</t>
  </si>
  <si>
    <t>U5RVE8</t>
  </si>
  <si>
    <t>CAETHG_1284</t>
  </si>
  <si>
    <t>Endolytic murein transglycosylase (EC 4.2.2.-) (Peptidoglycan polymerization terminase)</t>
  </si>
  <si>
    <t>U5RS10</t>
  </si>
  <si>
    <t>CAETHG_1285</t>
  </si>
  <si>
    <t>Probable transcriptional regulatory protein CAETHG_1285</t>
  </si>
  <si>
    <t>U5RRY0</t>
  </si>
  <si>
    <t>CAETHG_1286</t>
  </si>
  <si>
    <t>U5RVF2</t>
  </si>
  <si>
    <t>CAETHG_1289</t>
  </si>
  <si>
    <t>GTPase HflX (GTP-binding protein HflX)</t>
  </si>
  <si>
    <t>U5RS14</t>
  </si>
  <si>
    <t>CAETHG_1290</t>
  </si>
  <si>
    <t>Hypoxanthine phosphoribosyltransferase (EC 2.4.2.8)</t>
  </si>
  <si>
    <t>U5RSF9</t>
  </si>
  <si>
    <t>CAETHG_1292</t>
  </si>
  <si>
    <t>DD-transpeptidase (EC 2.4.1.129) (EC 3.4.16.4) (Penicillin-binding protein 1A) (Penicillin-insensitive transglycosylase) (Penicillin-sensitive transpeptidase) (Peptidoglycan TGase)</t>
  </si>
  <si>
    <t>U5RVY6</t>
  </si>
  <si>
    <t>CAETHG_1293</t>
  </si>
  <si>
    <t>RNA polymerase, sigma 28 subunit, SigF</t>
  </si>
  <si>
    <t>U5RVZ0</t>
  </si>
  <si>
    <t>CAETHG_1298</t>
  </si>
  <si>
    <t>Transcriptional regulator, BadM/Rrf2 family</t>
  </si>
  <si>
    <t>U5RVZ4</t>
  </si>
  <si>
    <t>CAETHG_1303</t>
  </si>
  <si>
    <t>Glycosyl transferase group 1</t>
  </si>
  <si>
    <t>U5RVG3</t>
  </si>
  <si>
    <t>CAETHG_1304</t>
  </si>
  <si>
    <t>U5RS27</t>
  </si>
  <si>
    <t>CAETHG_1305</t>
  </si>
  <si>
    <t>UDP-N-acetylglucosamine 2-epimerase (EC 5.1.3.14)</t>
  </si>
  <si>
    <t>U5RRZ4</t>
  </si>
  <si>
    <t>CAETHG_1306</t>
  </si>
  <si>
    <t>Transferase hexapeptide repeat containing protein</t>
  </si>
  <si>
    <t>U5RSH6</t>
  </si>
  <si>
    <t>CAETHG_1307</t>
  </si>
  <si>
    <t>Oxidoreductase domain protein</t>
  </si>
  <si>
    <t>U5RVZ9</t>
  </si>
  <si>
    <t>CAETHG_1308</t>
  </si>
  <si>
    <t>Nucleotide sugar dehydrogenase (EC 1.1.1.22)</t>
  </si>
  <si>
    <t>U5RVG7</t>
  </si>
  <si>
    <t>CAETHG_1309</t>
  </si>
  <si>
    <t>U5RSI0</t>
  </si>
  <si>
    <t>CAETHG_1312</t>
  </si>
  <si>
    <t>U5RW04</t>
  </si>
  <si>
    <t>CAETHG_1313</t>
  </si>
  <si>
    <t>U5RVH4</t>
  </si>
  <si>
    <t>CAETHG_1314</t>
  </si>
  <si>
    <t>Glyco_trans_4-like_N domain-containing protein</t>
  </si>
  <si>
    <t>U5RS35</t>
  </si>
  <si>
    <t>CAETHG_1315</t>
  </si>
  <si>
    <t>U5RS01</t>
  </si>
  <si>
    <t>CAETHG_1316</t>
  </si>
  <si>
    <t>CapD, capsular polysaccharide biosynthesis protein</t>
  </si>
  <si>
    <t>U5RSI4</t>
  </si>
  <si>
    <t>CAETHG_1317</t>
  </si>
  <si>
    <t>Polysaccharide biosynthesis protein CapD</t>
  </si>
  <si>
    <t>U5RW08</t>
  </si>
  <si>
    <t>CAETHG_1318</t>
  </si>
  <si>
    <t>UTP--glucose-1-phosphate uridylyltransferase (EC 2.7.7.9) (UDP-glucose pyrophosphorylase)</t>
  </si>
  <si>
    <t>U5RVH7</t>
  </si>
  <si>
    <t>CAETHG_1319</t>
  </si>
  <si>
    <t>Tetratricopeptide TPR_1 repeat-containing protein</t>
  </si>
  <si>
    <t>U5RS40</t>
  </si>
  <si>
    <t>CAETHG_1320</t>
  </si>
  <si>
    <t>U5RVI0</t>
  </si>
  <si>
    <t>CAETHG_1324</t>
  </si>
  <si>
    <t>U5RS18</t>
  </si>
  <si>
    <t>CAETHG_1336</t>
  </si>
  <si>
    <t>(S)-2-hydroxy-acid oxidase (EC 1.1.3.15)</t>
  </si>
  <si>
    <t>U5RW29</t>
  </si>
  <si>
    <t>CAETHG_1338</t>
  </si>
  <si>
    <t>Endonuclease MutS2 (EC 3.1.-.-)</t>
  </si>
  <si>
    <t>U5RS62</t>
  </si>
  <si>
    <t>CAETHG_1340</t>
  </si>
  <si>
    <t>U5RS24</t>
  </si>
  <si>
    <t>CAETHG_1341</t>
  </si>
  <si>
    <t>Phenylalanine--tRNA ligase beta subunit (EC 6.1.1.20) (Phenylalanyl-tRNA synthetase beta subunit) (PheRS)</t>
  </si>
  <si>
    <t>U5RSK4</t>
  </si>
  <si>
    <t>CAETHG_1342</t>
  </si>
  <si>
    <t>Phenylalanine--tRNA ligase alpha subunit (EC 6.1.1.20) (Phenylalanyl-tRNA synthetase alpha subunit) (PheRS)</t>
  </si>
  <si>
    <t>U5RVJ8</t>
  </si>
  <si>
    <t>CAETHG_1344</t>
  </si>
  <si>
    <t>50S ribosomal protein L20</t>
  </si>
  <si>
    <t>U5RS67</t>
  </si>
  <si>
    <t>CAETHG_1345</t>
  </si>
  <si>
    <t>50S ribosomal protein L35</t>
  </si>
  <si>
    <t>U5RS28</t>
  </si>
  <si>
    <t>CAETHG_1346</t>
  </si>
  <si>
    <t>U5RSK7</t>
  </si>
  <si>
    <t>CAETHG_1347</t>
  </si>
  <si>
    <t>Threonine--tRNA ligase (EC 6.1.1.3) (Threonyl-tRNA synthetase) (ThrRS)</t>
  </si>
  <si>
    <t>U5RS73</t>
  </si>
  <si>
    <t>CAETHG_1350</t>
  </si>
  <si>
    <t>U5RS32</t>
  </si>
  <si>
    <t>CAETHG_1351</t>
  </si>
  <si>
    <t>4-hydroxy-tetrahydrodipicolinate reductase (HTPA reductase) (EC 1.17.1.8)</t>
  </si>
  <si>
    <t>U5RSL1</t>
  </si>
  <si>
    <t>CAETHG_1352</t>
  </si>
  <si>
    <t>4-hydroxy-tetrahydrodipicolinate synthase (HTPA synthase) (EC 4.3.3.7)</t>
  </si>
  <si>
    <t>U5RW45</t>
  </si>
  <si>
    <t>CAETHG_1353</t>
  </si>
  <si>
    <t>Aspartate-semialdehyde dehydrogenase (ASA dehydrogenase) (ASADH) (EC 1.2.1.11) (Aspartate-beta-semialdehyde dehydrogenase)</t>
  </si>
  <si>
    <t>U5RS37</t>
  </si>
  <si>
    <t>CAETHG_1356</t>
  </si>
  <si>
    <t>33 kDa chaperonin (Heat shock protein 33 homolog) (HSP33)</t>
  </si>
  <si>
    <t>U5RSL5</t>
  </si>
  <si>
    <t>CAETHG_1357</t>
  </si>
  <si>
    <t>2,3,4,5-tetrahydropyridine-2,6-dicarboxylate N-acetyltransferase (EC 2.3.1.89) (Tetrahydrodipicolinate N-acetyltransferase) (THP acetyltransferase) (Tetrahydropicolinate acetylase)</t>
  </si>
  <si>
    <t>U5RW49</t>
  </si>
  <si>
    <t>CAETHG_1358</t>
  </si>
  <si>
    <t>Single-strand binding protein/Primosomal replication protein n</t>
  </si>
  <si>
    <t>U5RS43</t>
  </si>
  <si>
    <t>CAETHG_1361</t>
  </si>
  <si>
    <t>U5RS90</t>
  </si>
  <si>
    <t>CAETHG_1365</t>
  </si>
  <si>
    <t>FolC bifunctional protein (EC 6.3.2.17)</t>
  </si>
  <si>
    <t>U5RS48</t>
  </si>
  <si>
    <t>CAETHG_1366</t>
  </si>
  <si>
    <t>Valine--tRNA ligase (EC 6.1.1.9) (Valyl-tRNA synthetase) (ValRS)</t>
  </si>
  <si>
    <t>U5RS95</t>
  </si>
  <si>
    <t>CAETHG_1370</t>
  </si>
  <si>
    <t>U5RS53</t>
  </si>
  <si>
    <t>CAETHG_1371</t>
  </si>
  <si>
    <t>5'-nucleotidase SurE (EC 3.1.3.5) (Nucleoside 5'-monophosphate phosphohydrolase)</t>
  </si>
  <si>
    <t>U5RSA1</t>
  </si>
  <si>
    <t>CAETHG_1375</t>
  </si>
  <si>
    <t>Major facilitator superfamily MFS_1</t>
  </si>
  <si>
    <t>U5RS58</t>
  </si>
  <si>
    <t>CAETHG_1376</t>
  </si>
  <si>
    <t>Amidohydrolase</t>
  </si>
  <si>
    <t>U5RS63</t>
  </si>
  <si>
    <t>CAETHG_1381</t>
  </si>
  <si>
    <t>U5RSB0</t>
  </si>
  <si>
    <t>CAETHG_1385</t>
  </si>
  <si>
    <t>Periplasmic binding protein domain containing protein</t>
  </si>
  <si>
    <t>U5RVP1</t>
  </si>
  <si>
    <t>CAETHG_1389</t>
  </si>
  <si>
    <t>U5RSP4</t>
  </si>
  <si>
    <t>CAETHG_1392</t>
  </si>
  <si>
    <t>3-oxoacyl-[acyl-carrier-protein] reductase (EC 1.1.1.100)</t>
  </si>
  <si>
    <t>U5RW79</t>
  </si>
  <si>
    <t>CAETHG_1393</t>
  </si>
  <si>
    <t>U5RSC1</t>
  </si>
  <si>
    <t>CAETHG_1395</t>
  </si>
  <si>
    <t>CRISPR-associated endonuclease Cas1 (EC 3.1.-.-)</t>
  </si>
  <si>
    <t>U5RW83</t>
  </si>
  <si>
    <t>CAETHG_1398</t>
  </si>
  <si>
    <t>CRISPR-associated protein Cas5, Hmari subtype</t>
  </si>
  <si>
    <t>U5RVQ0</t>
  </si>
  <si>
    <t>CAETHG_1399</t>
  </si>
  <si>
    <t>U5RSC6</t>
  </si>
  <si>
    <t>CAETHG_1400</t>
  </si>
  <si>
    <t>U5RS82</t>
  </si>
  <si>
    <t>CAETHG_1401</t>
  </si>
  <si>
    <t>U5RVQ6</t>
  </si>
  <si>
    <t>CAETHG_1409</t>
  </si>
  <si>
    <t>U5RVR5</t>
  </si>
  <si>
    <t>CAETHG_1419</t>
  </si>
  <si>
    <t>TfoX domain-containing protein</t>
  </si>
  <si>
    <t>U5RSE7</t>
  </si>
  <si>
    <t>CAETHG_1420</t>
  </si>
  <si>
    <t>U5RVR8</t>
  </si>
  <si>
    <t>CAETHG_1424</t>
  </si>
  <si>
    <t>U5RSF7</t>
  </si>
  <si>
    <t>CAETHG_1430</t>
  </si>
  <si>
    <t>Carboxymuconolactone decarboxylase</t>
  </si>
  <si>
    <t>U5RSB3</t>
  </si>
  <si>
    <t>CAETHG_1431</t>
  </si>
  <si>
    <t>Beta-lactamase</t>
  </si>
  <si>
    <t>U5RST3</t>
  </si>
  <si>
    <t>CAETHG_1432</t>
  </si>
  <si>
    <t>U5RST8</t>
  </si>
  <si>
    <t>CAETHG_1437</t>
  </si>
  <si>
    <t>U5RSU3</t>
  </si>
  <si>
    <t>CAETHG_1442</t>
  </si>
  <si>
    <t>CoA-substrate-specific enzyme activase</t>
  </si>
  <si>
    <t>U5RSU5</t>
  </si>
  <si>
    <t>CAETHG_1447</t>
  </si>
  <si>
    <t>Transglutaminase domain-containing protein</t>
  </si>
  <si>
    <t>U5RWC5</t>
  </si>
  <si>
    <t>CAETHG_1448</t>
  </si>
  <si>
    <t>Regulatory protein RecX</t>
  </si>
  <si>
    <t>U5RVT8</t>
  </si>
  <si>
    <t>CAETHG_1449</t>
  </si>
  <si>
    <t>Processing peptidase (EC 3.4.24.64)</t>
  </si>
  <si>
    <t>U5RSH8</t>
  </si>
  <si>
    <t>CAETHG_1450</t>
  </si>
  <si>
    <t>DEAD/DEAH box helicase domain protein</t>
  </si>
  <si>
    <t>U5RWD0</t>
  </si>
  <si>
    <t>CAETHG_1453</t>
  </si>
  <si>
    <t>U5RSI2</t>
  </si>
  <si>
    <t>CAETHG_1455</t>
  </si>
  <si>
    <t>Di-trans,poly-cis-decaprenylcistransferase (EC 2.5.1.31)</t>
  </si>
  <si>
    <t>U5RSD9</t>
  </si>
  <si>
    <t>CAETHG_1456</t>
  </si>
  <si>
    <t>Cation diffusion facilitator family transporter</t>
  </si>
  <si>
    <t>U5RSV4</t>
  </si>
  <si>
    <t>CAETHG_1457</t>
  </si>
  <si>
    <t>DUF1858 domain-containing protein</t>
  </si>
  <si>
    <t>U5RWD4</t>
  </si>
  <si>
    <t>CAETHG_1458</t>
  </si>
  <si>
    <t>U5RVU7</t>
  </si>
  <si>
    <t>CAETHG_1459</t>
  </si>
  <si>
    <t>FAD:protein FMN transferase (EC 2.7.1.180) (Flavin transferase)</t>
  </si>
  <si>
    <t>U5RSI7</t>
  </si>
  <si>
    <t>CAETHG_1460</t>
  </si>
  <si>
    <t>Adenosylcobinamide kinase (EC 2.7.1.156) (EC 2.7.7.62) (Adenosylcobinamide-phosphate guanylyltransferase)</t>
  </si>
  <si>
    <t>U5RSV6</t>
  </si>
  <si>
    <t>CAETHG_1462</t>
  </si>
  <si>
    <t>U5RWE0</t>
  </si>
  <si>
    <t>CAETHG_1463</t>
  </si>
  <si>
    <t>Ferric uptake regulator, Fur family</t>
  </si>
  <si>
    <t>U5RSE9</t>
  </si>
  <si>
    <t>CAETHG_1466</t>
  </si>
  <si>
    <t>WYL domain containing protein</t>
  </si>
  <si>
    <t>U5RVV6</t>
  </si>
  <si>
    <t>CAETHG_1469</t>
  </si>
  <si>
    <t>Probable GTP-binding protein EngB</t>
  </si>
  <si>
    <t>U5RSJ7</t>
  </si>
  <si>
    <t>CAETHG_1470</t>
  </si>
  <si>
    <t>Lon protease (EC 3.4.21.53) (ATP-dependent protease La)</t>
  </si>
  <si>
    <t>U5RSF5</t>
  </si>
  <si>
    <t>CAETHG_1471</t>
  </si>
  <si>
    <t>ATP-dependent Clp protease ATP-binding subunit ClpX</t>
  </si>
  <si>
    <t>U5RSW5</t>
  </si>
  <si>
    <t>CAETHG_1472</t>
  </si>
  <si>
    <t>U5RWF1</t>
  </si>
  <si>
    <t>CAETHG_1473</t>
  </si>
  <si>
    <t>Trigger factor (TF) (EC 5.2.1.8) (PPIase)</t>
  </si>
  <si>
    <t>U5RSK1</t>
  </si>
  <si>
    <t>CAETHG_1475</t>
  </si>
  <si>
    <t>U5RSG1</t>
  </si>
  <si>
    <t>CAETHG_1476</t>
  </si>
  <si>
    <t>Orotate phosphoribosyltransferase (OPRT) (OPRTase) (EC 2.4.2.10)</t>
  </si>
  <si>
    <t>U5RSX0</t>
  </si>
  <si>
    <t>CAETHG_1477</t>
  </si>
  <si>
    <t>Dihydroorotate dehydrogenase (DHOD) (DHODase) (DHOdehase) (EC 1.3.-.-)</t>
  </si>
  <si>
    <t>U5RWF4</t>
  </si>
  <si>
    <t>CAETHG_1478</t>
  </si>
  <si>
    <t>Dihydroorotate dehydrogenase B (NAD(+)), electron transfer subunit (Dihydroorotate oxidase B, electron transfer subunit)</t>
  </si>
  <si>
    <t>U5RVW5</t>
  </si>
  <si>
    <t>CAETHG_1479</t>
  </si>
  <si>
    <t>Orotidine 5'-phosphate decarboxylase (EC 4.1.1.23) (OMP decarboxylase) (OMPDCase) (OMPdecase)</t>
  </si>
  <si>
    <t>U5RSK5</t>
  </si>
  <si>
    <t>CAETHG_1480</t>
  </si>
  <si>
    <t>Aspartate carbamoyltransferase regulatory chain</t>
  </si>
  <si>
    <t>U5RSG6</t>
  </si>
  <si>
    <t>CAETHG_1481</t>
  </si>
  <si>
    <t>Aspartate carbamoyltransferase (EC 2.1.3.2) (Aspartate transcarbamylase) (ATCase)</t>
  </si>
  <si>
    <t>U5RSK9</t>
  </si>
  <si>
    <t>CAETHG_1485</t>
  </si>
  <si>
    <t>Bcr/CflA family efflux transporter</t>
  </si>
  <si>
    <t>U5RSH3</t>
  </si>
  <si>
    <t>CAETHG_1486</t>
  </si>
  <si>
    <t>Methionine aminopeptidase (MAP) (MetAP) (EC 3.4.11.18) (Peptidase M)</t>
  </si>
  <si>
    <t>U5RWH1</t>
  </si>
  <si>
    <t>CAETHG_1493</t>
  </si>
  <si>
    <t>U5RSZ2</t>
  </si>
  <si>
    <t>CAETHG_1504</t>
  </si>
  <si>
    <t>Germination protein, Ger(X)C family</t>
  </si>
  <si>
    <t>U5RSJ0</t>
  </si>
  <si>
    <t>CAETHG_1508</t>
  </si>
  <si>
    <t>Aminotransferase class IV</t>
  </si>
  <si>
    <t>U5RSZ4</t>
  </si>
  <si>
    <t>CAETHG_1509</t>
  </si>
  <si>
    <t>Aminodeoxychorismate synthase (EC 2.6.1.85)</t>
  </si>
  <si>
    <t>U5RWI7</t>
  </si>
  <si>
    <t>CAETHG_1510</t>
  </si>
  <si>
    <t>Ubiquitinyl hydrolase 1 (EC 3.4.19.12)</t>
  </si>
  <si>
    <t>U5RWJ3</t>
  </si>
  <si>
    <t>CAETHG_1515</t>
  </si>
  <si>
    <t>U5RSN8</t>
  </si>
  <si>
    <t>CAETHG_1517</t>
  </si>
  <si>
    <t>DUF3786 domain-containing protein</t>
  </si>
  <si>
    <t>U5RSK0</t>
  </si>
  <si>
    <t>CAETHG_1518</t>
  </si>
  <si>
    <t>U5RT09</t>
  </si>
  <si>
    <t>4-hydroxybenzoyl-CoA thioesterase</t>
  </si>
  <si>
    <t>U5RSK8</t>
  </si>
  <si>
    <t>CAETHG_1528</t>
  </si>
  <si>
    <t>U5RWL9</t>
  </si>
  <si>
    <t>CAETHG_1540</t>
  </si>
  <si>
    <t>ATPase_AAA_core domain-containing protein</t>
  </si>
  <si>
    <t>U5RW26</t>
  </si>
  <si>
    <t>CAETHG_1541</t>
  </si>
  <si>
    <t>U5RSM1</t>
  </si>
  <si>
    <t>CAETHG_1543</t>
  </si>
  <si>
    <t>U5RWM3</t>
  </si>
  <si>
    <t>CAETHG_1545</t>
  </si>
  <si>
    <t>Phosphoesterase (EC 3.1.4.-)</t>
  </si>
  <si>
    <t>U5RSS0</t>
  </si>
  <si>
    <t>CAETHG_1547</t>
  </si>
  <si>
    <t>Ribonuclease PH (RNase PH) (EC 2.7.7.56) (tRNA nucleotidyltransferase)</t>
  </si>
  <si>
    <t>U5RSM5</t>
  </si>
  <si>
    <t>CAETHG_1548</t>
  </si>
  <si>
    <t>AIR synthase related protein domain protein</t>
  </si>
  <si>
    <t>U5RSN4</t>
  </si>
  <si>
    <t>CAETHG_1558</t>
  </si>
  <si>
    <t>DNA ligase (EC 6.5.1.2) (Polydeoxyribonucleotide synthase [NAD(+)])</t>
  </si>
  <si>
    <t>U5RT45</t>
  </si>
  <si>
    <t>CAETHG_1559</t>
  </si>
  <si>
    <t>ATP-dependent DNA helicase (EC 3.6.4.12)</t>
  </si>
  <si>
    <t>U5RWN8</t>
  </si>
  <si>
    <t>CAETHG_1560</t>
  </si>
  <si>
    <t>Trp operon repressor family protein</t>
  </si>
  <si>
    <t>U5RW46</t>
  </si>
  <si>
    <t>CAETHG_1561</t>
  </si>
  <si>
    <t>U5RST5</t>
  </si>
  <si>
    <t>CAETHG_1562</t>
  </si>
  <si>
    <t>Lytic transglycosylase catalytic</t>
  </si>
  <si>
    <t>U5RSP0</t>
  </si>
  <si>
    <t>CAETHG_1563</t>
  </si>
  <si>
    <t>Two component regulator three Y domain-containing protein</t>
  </si>
  <si>
    <t>U5RW50</t>
  </si>
  <si>
    <t>CAETHG_1566</t>
  </si>
  <si>
    <t>U5RSP6</t>
  </si>
  <si>
    <t>CAETHG_1568</t>
  </si>
  <si>
    <t>Glucose-6-phosphate isomerase (GPI) (EC 5.3.1.9) (Phosphoglucose isomerase) (PGI) (Phosphohexose isomerase) (PHI)</t>
  </si>
  <si>
    <t>U5RT56</t>
  </si>
  <si>
    <t>CAETHG_1569</t>
  </si>
  <si>
    <t>U5RWQ1</t>
  </si>
  <si>
    <t>CAETHG_1570</t>
  </si>
  <si>
    <t>GMP synthase [glutamine-hydrolyzing] (EC 6.3.5.2) (GMP synthetase) (Glutamine amidotransferase)</t>
  </si>
  <si>
    <t>U5RW54</t>
  </si>
  <si>
    <t>CAETHG_1571</t>
  </si>
  <si>
    <t>Inosine-5'-monophosphate dehydrogenase (IMP dehydrogenase) (IMPD) (IMPDH) (EC 1.1.1.205)</t>
  </si>
  <si>
    <t>U5RSU4</t>
  </si>
  <si>
    <t>CAETHG_1572</t>
  </si>
  <si>
    <t>60 kDa chaperonin (GroEL protein) (Protein Cpn60)</t>
  </si>
  <si>
    <t>U5RSQ1</t>
  </si>
  <si>
    <t>CAETHG_1573</t>
  </si>
  <si>
    <t>10 kDa chaperonin (GroES protein) (Protein Cpn10)</t>
  </si>
  <si>
    <t>U5RW58</t>
  </si>
  <si>
    <t>CAETHG_1576</t>
  </si>
  <si>
    <t>Hydrogenase, Fe-only (EC 1.12.7.2)</t>
  </si>
  <si>
    <t>U5RSU8</t>
  </si>
  <si>
    <t>CAETHG_1577</t>
  </si>
  <si>
    <t>NADH dehydrogenase (Quinone) (EC 1.6.99.5)</t>
  </si>
  <si>
    <t>U5RSQ6</t>
  </si>
  <si>
    <t>CAETHG_1578</t>
  </si>
  <si>
    <t>NADH dehydrogenase (Ubiquinone) 24 kDa subunit</t>
  </si>
  <si>
    <t>U5RT69</t>
  </si>
  <si>
    <t>CAETHG_1579</t>
  </si>
  <si>
    <t>DNA-(Apurinic or apyrimidinic site) lyase (EC 4.2.99.18)</t>
  </si>
  <si>
    <t>U5RWR1</t>
  </si>
  <si>
    <t>CAETHG_1580</t>
  </si>
  <si>
    <t>Glutamate synthase (NADPH), homotetrameric (EC 1.4.1.13)</t>
  </si>
  <si>
    <t>U5RW62</t>
  </si>
  <si>
    <t>CAETHG_1581</t>
  </si>
  <si>
    <t>Redox-sensing transcriptional repressor Rex</t>
  </si>
  <si>
    <t>U5RSV2</t>
  </si>
  <si>
    <t>CAETHG_1582</t>
  </si>
  <si>
    <t>U5RWR6</t>
  </si>
  <si>
    <t>CAETHG_1585</t>
  </si>
  <si>
    <t>Dihydroorotase (DHOase) (EC 3.5.2.3)</t>
  </si>
  <si>
    <t>U5RW67</t>
  </si>
  <si>
    <t>CAETHG_1586</t>
  </si>
  <si>
    <t>3-hydroxybutyryl-CoA dehydrogenase (EC 1.1.1.157)</t>
  </si>
  <si>
    <t>U5RSV8</t>
  </si>
  <si>
    <t>CAETHG_1587</t>
  </si>
  <si>
    <t>Thiamine_BP domain-containing protein</t>
  </si>
  <si>
    <t>U5RSR7</t>
  </si>
  <si>
    <t>CAETHG_1588</t>
  </si>
  <si>
    <t>U5RWS1</t>
  </si>
  <si>
    <t>CAETHG_1590</t>
  </si>
  <si>
    <t>Carbon starvation protein CstA</t>
  </si>
  <si>
    <t>U5RW73</t>
  </si>
  <si>
    <t>CAETHG_1591</t>
  </si>
  <si>
    <t>U5RSW3</t>
  </si>
  <si>
    <t>CAETHG_1592</t>
  </si>
  <si>
    <t>Peptidase M16C associated domain protein</t>
  </si>
  <si>
    <t>U5RSS3</t>
  </si>
  <si>
    <t>CAETHG_1593</t>
  </si>
  <si>
    <t>Pyrroline-5-carboxylate reductase (P5C reductase) (P5CR) (EC 1.5.1.2) (PCA reductase)</t>
  </si>
  <si>
    <t>U5RT85</t>
  </si>
  <si>
    <t>CAETHG_1594</t>
  </si>
  <si>
    <t>Pyruvate carboxylase (EC 6.4.1.1)</t>
  </si>
  <si>
    <t>U5RWS6</t>
  </si>
  <si>
    <t>CAETHG_1595</t>
  </si>
  <si>
    <t>tRNA N6-adenosine threonylcarbamoyltransferase (EC 2.3.1.234) (N6-L-threonylcarbamoyladenine synthase) (t(6)A synthase) (t(6)A37 threonylcarbamoyladenosine biosynthesis protein TsaD) (tRNA threonylcarbamoyladenosine biosynthesis protein TsaD)</t>
  </si>
  <si>
    <t>U5RSW7</t>
  </si>
  <si>
    <t>CAETHG_1597</t>
  </si>
  <si>
    <t>U5RT92</t>
  </si>
  <si>
    <t>CAETHG_1599</t>
  </si>
  <si>
    <t>Pyridine nucleotide-disulfide oxidoreductase, FAD/NAD(P)-binding domain containing protein</t>
  </si>
  <si>
    <t>U5RW82</t>
  </si>
  <si>
    <t>CAETHG_1603</t>
  </si>
  <si>
    <t>U5RSX1</t>
  </si>
  <si>
    <t>CAETHG_1604</t>
  </si>
  <si>
    <t>U5RST4</t>
  </si>
  <si>
    <t>CAETHG_1605</t>
  </si>
  <si>
    <t>RNA-binding protein</t>
  </si>
  <si>
    <t>U5RT96</t>
  </si>
  <si>
    <t>CAETHG_1606</t>
  </si>
  <si>
    <t>U5RWW1</t>
  </si>
  <si>
    <t>CAETHG_1607</t>
  </si>
  <si>
    <t>U5RWA4</t>
  </si>
  <si>
    <t>CAETHG_1608</t>
  </si>
  <si>
    <t>CO-methylating acetyl-CoA synthase (EC 2.3.1.169)</t>
  </si>
  <si>
    <t>U5RSZ7</t>
  </si>
  <si>
    <t>CAETHG_1609</t>
  </si>
  <si>
    <t>U5RSW0</t>
  </si>
  <si>
    <t>CAETHG_1610</t>
  </si>
  <si>
    <t>CO dehydrogenase/acetyl-CoA synthase delta subunit, TIM barrel</t>
  </si>
  <si>
    <t>U5RTB6</t>
  </si>
  <si>
    <t>CAETHG_1611</t>
  </si>
  <si>
    <t>U5RWY0</t>
  </si>
  <si>
    <t>CAETHG_1612</t>
  </si>
  <si>
    <t>Cobyrinic acid ac-diamide synthase</t>
  </si>
  <si>
    <t>U5RWC1</t>
  </si>
  <si>
    <t>CAETHG_1613</t>
  </si>
  <si>
    <t>Dihydrolipoyl dehydrogenase (EC 1.8.1.4)</t>
  </si>
  <si>
    <t>U5RT18</t>
  </si>
  <si>
    <t>CAETHG_1614</t>
  </si>
  <si>
    <t>Methylenetetrahydrofolate reductase (EC 1.5.1.20)</t>
  </si>
  <si>
    <t>U5RSX6</t>
  </si>
  <si>
    <t>CAETHG_1615</t>
  </si>
  <si>
    <t>Methylene-tetrahydrofolate reductase domain-containing protein</t>
  </si>
  <si>
    <t>U5RTD1</t>
  </si>
  <si>
    <t>CAETHG_1616</t>
  </si>
  <si>
    <t>Bifunctional protein FolD [Includes: Methylenetetrahydrofolate dehydrogenase (EC 1.5.1.5); Methenyltetrahydrofolate cyclohydrolase (EC 3.5.4.9)]</t>
  </si>
  <si>
    <t>U5RWY6</t>
  </si>
  <si>
    <t>CAETHG_1617</t>
  </si>
  <si>
    <t>Methenyltetrahydrofolate cyclohydrolase (EC 3.5.4.9)</t>
  </si>
  <si>
    <t>U5RWC6</t>
  </si>
  <si>
    <t>CAETHG_1618</t>
  </si>
  <si>
    <t>Formate--tetrahydrofolate ligase (EC 6.3.4.3) (Formyltetrahydrofolate synthetase) (FHS) (FTHFS)</t>
  </si>
  <si>
    <t>U5RT22</t>
  </si>
  <si>
    <t>CAETHG_1619</t>
  </si>
  <si>
    <t>U5RSY1</t>
  </si>
  <si>
    <t>CAETHG_1620</t>
  </si>
  <si>
    <t>U5RTE2</t>
  </si>
  <si>
    <t>CAETHG_1621</t>
  </si>
  <si>
    <t>U5RWZ2</t>
  </si>
  <si>
    <t>CAETHG_1622</t>
  </si>
  <si>
    <t>U5RWD1</t>
  </si>
  <si>
    <t>CAETHG_1623</t>
  </si>
  <si>
    <t>Dinitrogenase iron-molybdenum cofactor biosynthesis protein</t>
  </si>
  <si>
    <t>U5RT27</t>
  </si>
  <si>
    <t>CAETHG_1624</t>
  </si>
  <si>
    <t>UPF0251 protein CAETHG_1624</t>
  </si>
  <si>
    <t>U5RSY5</t>
  </si>
  <si>
    <t>CAETHG_1625</t>
  </si>
  <si>
    <t>Iron-sulfur cluster carrier protein</t>
  </si>
  <si>
    <t>U5RT31</t>
  </si>
  <si>
    <t>CAETHG_1629</t>
  </si>
  <si>
    <t>Nitrite and sulfite reductase 4Fe-4S region</t>
  </si>
  <si>
    <t>U5RSY9</t>
  </si>
  <si>
    <t>CAETHG_1630</t>
  </si>
  <si>
    <t>U5RTE7</t>
  </si>
  <si>
    <t>CAETHG_1631</t>
  </si>
  <si>
    <t>U5RX00</t>
  </si>
  <si>
    <t>CAETHG_1632</t>
  </si>
  <si>
    <t>U5RSZ3</t>
  </si>
  <si>
    <t>CAETHG_1635</t>
  </si>
  <si>
    <t>U5RT39</t>
  </si>
  <si>
    <t>CAETHG_1639</t>
  </si>
  <si>
    <t>U5RWF5</t>
  </si>
  <si>
    <t>CAETHG_1648</t>
  </si>
  <si>
    <t>Putative transcriptional regulator</t>
  </si>
  <si>
    <t>U5RT50</t>
  </si>
  <si>
    <t>CAETHG_1649</t>
  </si>
  <si>
    <t>U5RTG4</t>
  </si>
  <si>
    <t>CAETHG_1651</t>
  </si>
  <si>
    <t>U5RX17</t>
  </si>
  <si>
    <t>CAETHG_1652</t>
  </si>
  <si>
    <t>Fn3 associated repeat containing protein</t>
  </si>
  <si>
    <t>U5RT57</t>
  </si>
  <si>
    <t>CAETHG_1659</t>
  </si>
  <si>
    <t>U5RT14</t>
  </si>
  <si>
    <t>CAETHG_1660</t>
  </si>
  <si>
    <t>U5RT61</t>
  </si>
  <si>
    <t>CAETHG_1664</t>
  </si>
  <si>
    <t>U5RT21</t>
  </si>
  <si>
    <t>CAETHG_1670</t>
  </si>
  <si>
    <t>Transcriptional regulator, XRE family</t>
  </si>
  <si>
    <t>U5RX34</t>
  </si>
  <si>
    <t>CAETHG_1672</t>
  </si>
  <si>
    <t>U5RWH8</t>
  </si>
  <si>
    <t>CAETHG_1673</t>
  </si>
  <si>
    <t>U5RT70</t>
  </si>
  <si>
    <t>CAETHG_1674</t>
  </si>
  <si>
    <t>t(6)A37 threonylcarbamoyladenosine biosynthesis protein TsaE (tRNA threonylcarbamoyladenosine biosynthesis protein TsaE)</t>
  </si>
  <si>
    <t>U5RT26</t>
  </si>
  <si>
    <t>CAETHG_1675</t>
  </si>
  <si>
    <t>Universal protein YeaZ</t>
  </si>
  <si>
    <t>U5RX38</t>
  </si>
  <si>
    <t>CAETHG_1677</t>
  </si>
  <si>
    <t>Tyrosine--tRNA ligase (EC 6.1.1.1) (Tyrosyl-tRNA synthetase) (TyrRS)</t>
  </si>
  <si>
    <t>U5RT32</t>
  </si>
  <si>
    <t>CAETHG_1680</t>
  </si>
  <si>
    <t>Putative zinc-binding domain containing protein</t>
  </si>
  <si>
    <t>U5RT79</t>
  </si>
  <si>
    <t>CAETHG_1684</t>
  </si>
  <si>
    <t>Cof-like hydrolase</t>
  </si>
  <si>
    <t>U5RT36</t>
  </si>
  <si>
    <t>CAETHG_1685</t>
  </si>
  <si>
    <t>Peptide chain release factor 3 (RF-3)</t>
  </si>
  <si>
    <t>U5RTI9</t>
  </si>
  <si>
    <t>CAETHG_1686</t>
  </si>
  <si>
    <t>Tryptophan--tRNA ligase (EC 6.1.1.2) (Tryptophanyl-tRNA synthetase) (TrpRS)</t>
  </si>
  <si>
    <t>U5RWJ1</t>
  </si>
  <si>
    <t>CAETHG_1688</t>
  </si>
  <si>
    <t>Diaminopimelate decarboxylase (DAP decarboxylase) (DAPDC) (EC 4.1.1.20)</t>
  </si>
  <si>
    <t>U5RT84</t>
  </si>
  <si>
    <t>CAETHG_1689</t>
  </si>
  <si>
    <t>Aspartate kinase (EC 2.7.2.4)</t>
  </si>
  <si>
    <t>U5RT38</t>
  </si>
  <si>
    <t>CAETHG_1690</t>
  </si>
  <si>
    <t>Aspartokinase (EC 2.7.2.4)</t>
  </si>
  <si>
    <t>U5RTJ4</t>
  </si>
  <si>
    <t>CAETHG_1691</t>
  </si>
  <si>
    <t>(FeFe)-hydrogenase maturation HydE, radical SAM</t>
  </si>
  <si>
    <t>U5RX49</t>
  </si>
  <si>
    <t>CAETHG_1692</t>
  </si>
  <si>
    <t>U5RWJ6</t>
  </si>
  <si>
    <t>CAETHG_1693</t>
  </si>
  <si>
    <t>ATP-dependent zinc metalloprotease FtsH (EC 3.4.24.-)</t>
  </si>
  <si>
    <t>U5RT88</t>
  </si>
  <si>
    <t>CAETHG_1694</t>
  </si>
  <si>
    <t>Proline--tRNA ligase (EC 6.1.1.15) (Prolyl-tRNA synthetase) (ProRS)</t>
  </si>
  <si>
    <t>U5RX58</t>
  </si>
  <si>
    <t>CAETHG_1702</t>
  </si>
  <si>
    <t>Malate dehydrogenase (Oxaloacetate-decarboxylating) (NADP(+)) (EC 1.1.1.40)</t>
  </si>
  <si>
    <t>U5RWK7</t>
  </si>
  <si>
    <t>CAETHG_1703</t>
  </si>
  <si>
    <t>Transcriptional regulatory protein</t>
  </si>
  <si>
    <t>U5RT63</t>
  </si>
  <si>
    <t>CAETHG_1715</t>
  </si>
  <si>
    <t>U5RX74</t>
  </si>
  <si>
    <t>CAETHG_1729</t>
  </si>
  <si>
    <t>Peptidoglycan glycosyltransferase (EC 2.4.1.129)</t>
  </si>
  <si>
    <t>U5RWN1</t>
  </si>
  <si>
    <t>CAETHG_1730</t>
  </si>
  <si>
    <t>Hydrolase_4 domain-containing protein</t>
  </si>
  <si>
    <t>U5RX79</t>
  </si>
  <si>
    <t>CAETHG_1739</t>
  </si>
  <si>
    <t>U5RWP1</t>
  </si>
  <si>
    <t>CAETHG_1740</t>
  </si>
  <si>
    <t>U5RTC2</t>
  </si>
  <si>
    <t>CAETHG_1741</t>
  </si>
  <si>
    <t>4-hydroxybutyrate dehydrogenase (EC 1.1.1.61)</t>
  </si>
  <si>
    <t>U5RTP1</t>
  </si>
  <si>
    <t>CAETHG_1743</t>
  </si>
  <si>
    <t>3-hydroxybutyrate dehydrogenase (EC 1.1.1.30)</t>
  </si>
  <si>
    <t>U5RX90</t>
  </si>
  <si>
    <t>CAETHG_1754</t>
  </si>
  <si>
    <t>Ribonuclease R (RNase R) (EC 3.1.13.1)</t>
  </si>
  <si>
    <t>U5RTD3</t>
  </si>
  <si>
    <t>CAETHG_1756</t>
  </si>
  <si>
    <t>Enolase (EC 4.2.1.11) (2-phospho-D-glycerate hydro-lyase) (2-phosphoglycerate dehydratase)</t>
  </si>
  <si>
    <t>U5RTA1</t>
  </si>
  <si>
    <t>CAETHG_1757</t>
  </si>
  <si>
    <t>2,3-bisphosphoglycerate-independent phosphoglycerate mutase (BPG-independent PGAM) (Phosphoglyceromutase) (iPGM) (EC 5.4.2.12)</t>
  </si>
  <si>
    <t>U5RTQ5</t>
  </si>
  <si>
    <t>CAETHG_1758</t>
  </si>
  <si>
    <t>Triosephosphate isomerase (TIM) (TPI) (EC 5.3.1.1) (Triose-phosphate isomerase)</t>
  </si>
  <si>
    <t>U5RX94</t>
  </si>
  <si>
    <t>CAETHG_1759</t>
  </si>
  <si>
    <t>Phosphoglycerate kinase (EC 2.7.2.3)</t>
  </si>
  <si>
    <t>U5RWQ9</t>
  </si>
  <si>
    <t>CAETHG_1760</t>
  </si>
  <si>
    <t>Glyceraldehyde-3-phosphate dehydrogenase (EC 1.2.1.-)</t>
  </si>
  <si>
    <t>U5RTD6</t>
  </si>
  <si>
    <t>CAETHG_1761</t>
  </si>
  <si>
    <t>U5RTA5</t>
  </si>
  <si>
    <t>CAETHG_1762</t>
  </si>
  <si>
    <t>RNA polymerase, sigma 54 subunit, RpoN</t>
  </si>
  <si>
    <t>U5RTR0</t>
  </si>
  <si>
    <t>CAETHG_1763</t>
  </si>
  <si>
    <t>U5RX98</t>
  </si>
  <si>
    <t>CAETHG_1764</t>
  </si>
  <si>
    <t>Putative tRNA (cytidine(34)-2'-O)-methyltransferase (EC 2.1.1.207) (tRNA (cytidine/uridine-2'-O-)-methyltransferase)</t>
  </si>
  <si>
    <t>U5RTR5</t>
  </si>
  <si>
    <t>CAETHG_1768</t>
  </si>
  <si>
    <t>PBECR3 domain-containing protein</t>
  </si>
  <si>
    <t>U5RWR8</t>
  </si>
  <si>
    <t>CAETHG_1770</t>
  </si>
  <si>
    <t>Putative competence-damage inducible protein</t>
  </si>
  <si>
    <t>U5RTE5</t>
  </si>
  <si>
    <t>CAETHG_1771</t>
  </si>
  <si>
    <t>U5RTR9</t>
  </si>
  <si>
    <t>CAETHG_1773</t>
  </si>
  <si>
    <t>Phospholipid/glycerol acyltransferase</t>
  </si>
  <si>
    <t>U5RWS2</t>
  </si>
  <si>
    <t>CAETHG_1775</t>
  </si>
  <si>
    <t>Serine acetyltransferase (EC 2.3.1.30)</t>
  </si>
  <si>
    <t>U5RTE9</t>
  </si>
  <si>
    <t>CAETHG_1776</t>
  </si>
  <si>
    <t>Cysteine synthase (EC 2.5.1.47)</t>
  </si>
  <si>
    <t>U5RTS5</t>
  </si>
  <si>
    <t>CAETHG_1778</t>
  </si>
  <si>
    <t>Ig domain protein</t>
  </si>
  <si>
    <t>U5RXB0</t>
  </si>
  <si>
    <t>CAETHG_1779</t>
  </si>
  <si>
    <t>U5RWU0</t>
  </si>
  <si>
    <t>CAETHG_1795</t>
  </si>
  <si>
    <t>3-isopropylmalate dehydrogenase (EC 1.1.1.85) (3-IPM-DH) (Beta-IPM dehydrogenase) (IMDH)</t>
  </si>
  <si>
    <t>U5RTD5</t>
  </si>
  <si>
    <t>CAETHG_1797</t>
  </si>
  <si>
    <t>Histidine kinase (EC 2.7.13.3)</t>
  </si>
  <si>
    <t>U5RTD8</t>
  </si>
  <si>
    <t>CAETHG_1802</t>
  </si>
  <si>
    <t>U5RXD6</t>
  </si>
  <si>
    <t>CAETHG_1804</t>
  </si>
  <si>
    <t>Pyridoxal 5'-phosphate synthase subunit PdxS (PLP synthase subunit PdxS) (EC 4.3.3.6) (Pdx1)</t>
  </si>
  <si>
    <t>U5RWU8</t>
  </si>
  <si>
    <t>CAETHG_1805</t>
  </si>
  <si>
    <t>Pyridoxal 5'-phosphate synthase subunit PdxT (EC 4.3.3.6) (Pdx2) (Pyridoxal 5'-phosphate synthase glutaminase subunit) (EC 3.5.1.2)</t>
  </si>
  <si>
    <t>U5RTV1</t>
  </si>
  <si>
    <t>CAETHG_1808</t>
  </si>
  <si>
    <t>Monosaccharide-transporting ATPase (EC 3.6.3.17)</t>
  </si>
  <si>
    <t>U5RXE1</t>
  </si>
  <si>
    <t>CAETHG_1809</t>
  </si>
  <si>
    <t>Basic membrane lipoprotein</t>
  </si>
  <si>
    <t>U5RWV0</t>
  </si>
  <si>
    <t>CAETHG_1810</t>
  </si>
  <si>
    <t>Probable transaldolase (EC 2.2.1.2)</t>
  </si>
  <si>
    <t>U5RTE3</t>
  </si>
  <si>
    <t>CAETHG_1812</t>
  </si>
  <si>
    <t>U5RTV6</t>
  </si>
  <si>
    <t>CAETHG_1813</t>
  </si>
  <si>
    <t>U5RXE9</t>
  </si>
  <si>
    <t>CAETHG_1814</t>
  </si>
  <si>
    <t>Histidine kinase</t>
  </si>
  <si>
    <t>U5RTF0</t>
  </si>
  <si>
    <t>CAETHG_1817</t>
  </si>
  <si>
    <t>U5RTW1</t>
  </si>
  <si>
    <t>CAETHG_1818</t>
  </si>
  <si>
    <t>Phosphate propanoyltransferase (EC 2.3.1.222)</t>
  </si>
  <si>
    <t>U5RXF4</t>
  </si>
  <si>
    <t>Acetaldehyde dehydrogenase (Acetylating) (EC 1.2.1.10)</t>
  </si>
  <si>
    <t>U5RTI4</t>
  </si>
  <si>
    <t>CAETHG_1821</t>
  </si>
  <si>
    <t>Ethanolamine utilization EutQ family protein</t>
  </si>
  <si>
    <t>U5RTF4</t>
  </si>
  <si>
    <t>CAETHG_1822</t>
  </si>
  <si>
    <t>U5RTW4</t>
  </si>
  <si>
    <t>CAETHG_1823</t>
  </si>
  <si>
    <t>Respiratory-chain NADH dehydrogenase domain 51 kDa subunit</t>
  </si>
  <si>
    <t>U5RTW9</t>
  </si>
  <si>
    <t>CAETHG_1828</t>
  </si>
  <si>
    <t>Choline trimethylamine-lyase activating enzyme (EC 1.97.1.-) (Choline utilization protein D) (GRE activase CutD) (Glycyl-radical enzyme activating enzyme CutD) (GRE activating enzyme CutD)</t>
  </si>
  <si>
    <t>U5RXG3</t>
  </si>
  <si>
    <t>CAETHG_1829</t>
  </si>
  <si>
    <t>Choline trimethylamine-lyase (Choline TMA-lyase) (EC 4.3.99.4) (Choline utilization protein C)</t>
  </si>
  <si>
    <t>U5RWW6</t>
  </si>
  <si>
    <t>U5RTJ3</t>
  </si>
  <si>
    <t>CAETHG_1831</t>
  </si>
  <si>
    <t>U5RTG1</t>
  </si>
  <si>
    <t>CAETHG_1832</t>
  </si>
  <si>
    <t>U5RWX5</t>
  </si>
  <si>
    <t>CAETHG_1840</t>
  </si>
  <si>
    <t>U5RTK2</t>
  </si>
  <si>
    <t>CAETHG_1841</t>
  </si>
  <si>
    <t>U5RWY7</t>
  </si>
  <si>
    <t>CAETHG_1855</t>
  </si>
  <si>
    <t>U5RTZ5</t>
  </si>
  <si>
    <t>CAETHG_1858</t>
  </si>
  <si>
    <t>U5RTZ9</t>
  </si>
  <si>
    <t>CAETHG_1863</t>
  </si>
  <si>
    <t>Flavoprotein</t>
  </si>
  <si>
    <t>U5RTN2</t>
  </si>
  <si>
    <t>CAETHG_1871</t>
  </si>
  <si>
    <t>OsmC family protein</t>
  </si>
  <si>
    <t>U5RTK6</t>
  </si>
  <si>
    <t>CAETHG_1882</t>
  </si>
  <si>
    <t>U5RXL8</t>
  </si>
  <si>
    <t>CAETHG_1884</t>
  </si>
  <si>
    <t>U5RX15</t>
  </si>
  <si>
    <t>CAETHG_1885</t>
  </si>
  <si>
    <t>Glutamine--fructose-6-phosphate aminotransferase [isomerizing] (EC 2.6.1.16) (D-fructose-6-phosphate amidotransferase) (GFAT) (Glucosamine-6-phosphate synthase) (Hexosephosphate aminotransferase) (L-glutamine--D-fructose-6-phosphate amidotransferase)</t>
  </si>
  <si>
    <t>U5RTL3</t>
  </si>
  <si>
    <t>CAETHG_1887</t>
  </si>
  <si>
    <t>Phosphoglucosamine mutase (EC 5.4.2.10)</t>
  </si>
  <si>
    <t>U5RU19</t>
  </si>
  <si>
    <t>CAETHG_1888</t>
  </si>
  <si>
    <t>U5RXM2</t>
  </si>
  <si>
    <t>CAETHG_1889</t>
  </si>
  <si>
    <t>YbbR family protein</t>
  </si>
  <si>
    <t>U5RTM0</t>
  </si>
  <si>
    <t>CAETHG_1892</t>
  </si>
  <si>
    <t>Thioredoxin-disulfide reductase (EC 1.8.1.9)</t>
  </si>
  <si>
    <t>U5RU23</t>
  </si>
  <si>
    <t>CAETHG_1893</t>
  </si>
  <si>
    <t>Thioredoxin</t>
  </si>
  <si>
    <t>U5RXM6</t>
  </si>
  <si>
    <t>CAETHG_1894</t>
  </si>
  <si>
    <t>Tetratricopeptide repeat-containing protein</t>
  </si>
  <si>
    <t>U5RX27</t>
  </si>
  <si>
    <t>CAETHG_1895</t>
  </si>
  <si>
    <t>U5RTQ9</t>
  </si>
  <si>
    <t>CAETHG_1896</t>
  </si>
  <si>
    <t>Phosphoenolpyruvate-protein phosphotransferase (EC 2.7.3.9) (Phosphotransferase system, enzyme I)</t>
  </si>
  <si>
    <t>U5RTM5</t>
  </si>
  <si>
    <t>CAETHG_1897</t>
  </si>
  <si>
    <t>U5RU28</t>
  </si>
  <si>
    <t>CAETHG_1898</t>
  </si>
  <si>
    <t>[Citrate [pro-3S]-lyase] ligase (EC 6.2.1.22)</t>
  </si>
  <si>
    <t>U5RXN1</t>
  </si>
  <si>
    <t>CAETHG_1899</t>
  </si>
  <si>
    <t>U5RX32</t>
  </si>
  <si>
    <t>CAETHG_1900</t>
  </si>
  <si>
    <t>Citryl-CoA lyase (EC 4.1.3.34)</t>
  </si>
  <si>
    <t>U5RTN0</t>
  </si>
  <si>
    <t>CAETHG_1902</t>
  </si>
  <si>
    <t>Hydro-lyase, Fe-S type, tartrate/fumarate subfamily, beta subunit (EC 4.2.1.2)</t>
  </si>
  <si>
    <t>U5RU33</t>
  </si>
  <si>
    <t>CAETHG_1903</t>
  </si>
  <si>
    <t>Hydro-lyase, Fe-S type, tartrate/fumarate subfamily, alpha subunit (EC 4.2.1.2)</t>
  </si>
  <si>
    <t>U5RXN5</t>
  </si>
  <si>
    <t>CAETHG_1904</t>
  </si>
  <si>
    <t>Methylaspartate ammonia-lyase (EC 4.3.1.2)</t>
  </si>
  <si>
    <t>U5RX36</t>
  </si>
  <si>
    <t>CAETHG_1905</t>
  </si>
  <si>
    <t>Glutamate mutase epsilon subunit (EC 5.4.99.1) (Glutamate mutase E chain) (Glutamate mutase large subunit) (Methylaspartate mutase)</t>
  </si>
  <si>
    <t>U5RTS0</t>
  </si>
  <si>
    <t>CAETHG_1906</t>
  </si>
  <si>
    <t>U5RTN5</t>
  </si>
  <si>
    <t>CAETHG_1907</t>
  </si>
  <si>
    <t>Glutamate mutase sigma subunit (EC 5.4.99.1) (Glutamate mutase S chain) (Glutamate mutase small subunit) (Methylaspartate mutase)</t>
  </si>
  <si>
    <t>U5RU38</t>
  </si>
  <si>
    <t>CAETHG_1908</t>
  </si>
  <si>
    <t>U5RU43</t>
  </si>
  <si>
    <t>CAETHG_1913</t>
  </si>
  <si>
    <t>30S ribosomal protein S9</t>
  </si>
  <si>
    <t>U5RXP1</t>
  </si>
  <si>
    <t>CAETHG_1914</t>
  </si>
  <si>
    <t>50S ribosomal protein L13</t>
  </si>
  <si>
    <t>U5RTS7</t>
  </si>
  <si>
    <t>CAETHG_1916</t>
  </si>
  <si>
    <t>Energy-coupling factor transporter transmembrane protein EcfT (ECF transporter T component EcfT)</t>
  </si>
  <si>
    <t>U5RTP5</t>
  </si>
  <si>
    <t>CAETHG_1917</t>
  </si>
  <si>
    <t>Energy-coupling factor transporter ATP-binding protein EcfA (ECF transporter A component EcfA) (EC 7.-.-.-)</t>
  </si>
  <si>
    <t>U5RU49</t>
  </si>
  <si>
    <t>CAETHG_1918</t>
  </si>
  <si>
    <t>U5RXP5</t>
  </si>
  <si>
    <t>CAETHG_1919</t>
  </si>
  <si>
    <t>50S ribosomal protein L17</t>
  </si>
  <si>
    <t>U5RX48</t>
  </si>
  <si>
    <t>CAETHG_1920</t>
  </si>
  <si>
    <t>DNA-directed RNA polymerase subunit alpha (RNAP subunit alpha) (EC 2.7.7.6) (RNA polymerase subunit alpha) (Transcriptase subunit alpha)</t>
  </si>
  <si>
    <t>U5RTT2</t>
  </si>
  <si>
    <t>CAETHG_1921</t>
  </si>
  <si>
    <t>30S ribosomal protein S4</t>
  </si>
  <si>
    <t>U5RU54</t>
  </si>
  <si>
    <t>CAETHG_1923</t>
  </si>
  <si>
    <t>30S ribosomal protein S13</t>
  </si>
  <si>
    <t>U5RX52</t>
  </si>
  <si>
    <t>CAETHG_1925</t>
  </si>
  <si>
    <t>Translation initiation factor IF-1</t>
  </si>
  <si>
    <t>U5RTT7</t>
  </si>
  <si>
    <t>CAETHG_1926</t>
  </si>
  <si>
    <t>Adenylate kinase (AK) (EC 2.7.4.3) (ATP-AMP transphosphorylase) (ATP:AMP phosphotransferase) (Adenylate monophosphate kinase)</t>
  </si>
  <si>
    <t>U5RU58</t>
  </si>
  <si>
    <t>CAETHG_1928</t>
  </si>
  <si>
    <t>50S ribosomal protein L15</t>
  </si>
  <si>
    <t>U5RXQ3</t>
  </si>
  <si>
    <t>CAETHG_1929</t>
  </si>
  <si>
    <t>50S ribosomal protein L30</t>
  </si>
  <si>
    <t>U5RX57</t>
  </si>
  <si>
    <t>CAETHG_1930</t>
  </si>
  <si>
    <t>30S ribosomal protein S5</t>
  </si>
  <si>
    <t>U5RTU2</t>
  </si>
  <si>
    <t>CAETHG_1931</t>
  </si>
  <si>
    <t>50S ribosomal protein L18</t>
  </si>
  <si>
    <t>U5RTR1</t>
  </si>
  <si>
    <t>CAETHG_1932</t>
  </si>
  <si>
    <t>50S ribosomal protein L6</t>
  </si>
  <si>
    <t>U5RU64</t>
  </si>
  <si>
    <t>CAETHG_1933</t>
  </si>
  <si>
    <t>30S ribosomal protein S8</t>
  </si>
  <si>
    <t>U5RX62</t>
  </si>
  <si>
    <t>CAETHG_1935</t>
  </si>
  <si>
    <t>50S ribosomal protein L5</t>
  </si>
  <si>
    <t>U5RTU8</t>
  </si>
  <si>
    <t>CAETHG_1936</t>
  </si>
  <si>
    <t>50S ribosomal protein L24</t>
  </si>
  <si>
    <t>U5RTR7</t>
  </si>
  <si>
    <t>CAETHG_1937</t>
  </si>
  <si>
    <t>50S ribosomal protein L14</t>
  </si>
  <si>
    <t>U5RU69</t>
  </si>
  <si>
    <t>CAETHG_1938</t>
  </si>
  <si>
    <t>30S ribosomal protein S17</t>
  </si>
  <si>
    <t>U5RXR1</t>
  </si>
  <si>
    <t>CAETHG_1939</t>
  </si>
  <si>
    <t>50S ribosomal protein L29</t>
  </si>
  <si>
    <t>U5RX66</t>
  </si>
  <si>
    <t>CAETHG_1940</t>
  </si>
  <si>
    <t>50S ribosomal protein L16</t>
  </si>
  <si>
    <t>U5RTV3</t>
  </si>
  <si>
    <t>CAETHG_1941</t>
  </si>
  <si>
    <t>30S ribosomal protein S3</t>
  </si>
  <si>
    <t>U5RTS3</t>
  </si>
  <si>
    <t>CAETHG_1942</t>
  </si>
  <si>
    <t>50S ribosomal protein L22</t>
  </si>
  <si>
    <t>U5RU73</t>
  </si>
  <si>
    <t>CAETHG_1943</t>
  </si>
  <si>
    <t>30S ribosomal protein S19</t>
  </si>
  <si>
    <t>U5RXR5</t>
  </si>
  <si>
    <t>CAETHG_1944</t>
  </si>
  <si>
    <t>50S ribosomal protein L2</t>
  </si>
  <si>
    <t>U5RX69</t>
  </si>
  <si>
    <t>CAETHG_1945</t>
  </si>
  <si>
    <t>50S ribosomal protein L23</t>
  </si>
  <si>
    <t>U5RTV7</t>
  </si>
  <si>
    <t>CAETHG_1946</t>
  </si>
  <si>
    <t>50S ribosomal protein L4</t>
  </si>
  <si>
    <t>U5RTS8</t>
  </si>
  <si>
    <t>CAETHG_1947</t>
  </si>
  <si>
    <t>50S ribosomal protein L3</t>
  </si>
  <si>
    <t>U5RU77</t>
  </si>
  <si>
    <t>CAETHG_1948</t>
  </si>
  <si>
    <t>30S ribosomal protein S10</t>
  </si>
  <si>
    <t>U5RX73</t>
  </si>
  <si>
    <t>CAETHG_1950</t>
  </si>
  <si>
    <t>Elongation factor G (EF-G)</t>
  </si>
  <si>
    <t>U5RTW2</t>
  </si>
  <si>
    <t>CAETHG_1951</t>
  </si>
  <si>
    <t>30S ribosomal protein S7</t>
  </si>
  <si>
    <t>U5RTT3</t>
  </si>
  <si>
    <t>CAETHG_1952</t>
  </si>
  <si>
    <t>30S ribosomal protein S12</t>
  </si>
  <si>
    <t>U5RU83</t>
  </si>
  <si>
    <t>CAETHG_1953</t>
  </si>
  <si>
    <t>Ribosomal protein L7Ae/L30e/S12e/Gadd45</t>
  </si>
  <si>
    <t>U5RXS4</t>
  </si>
  <si>
    <t>CAETHG_1954</t>
  </si>
  <si>
    <t>DNA-directed RNA polymerase subunit beta' (RNAP subunit beta') (EC 2.7.7.6) (RNA polymerase subunit beta') (Transcriptase subunit beta')</t>
  </si>
  <si>
    <t>U5RX76</t>
  </si>
  <si>
    <t>CAETHG_1955</t>
  </si>
  <si>
    <t>DNA-directed RNA polymerase subunit beta (RNAP subunit beta) (EC 2.7.7.6) (RNA polymerase subunit beta) (Transcriptase subunit beta)</t>
  </si>
  <si>
    <t>U5RTW7</t>
  </si>
  <si>
    <t>CAETHG_1956</t>
  </si>
  <si>
    <t>50S ribosomal protein L7/L12</t>
  </si>
  <si>
    <t>U5RTT9</t>
  </si>
  <si>
    <t>CAETHG_1957</t>
  </si>
  <si>
    <t>50S ribosomal protein L10</t>
  </si>
  <si>
    <t>U5RU88</t>
  </si>
  <si>
    <t>CAETHG_1958</t>
  </si>
  <si>
    <t>50S ribosomal protein L1</t>
  </si>
  <si>
    <t>U5RXS9</t>
  </si>
  <si>
    <t>CAETHG_1959</t>
  </si>
  <si>
    <t>50S ribosomal protein L11</t>
  </si>
  <si>
    <t>U5RX80</t>
  </si>
  <si>
    <t>CAETHG_1960</t>
  </si>
  <si>
    <t>Transcription termination/antitermination protein NusG</t>
  </si>
  <si>
    <t>U5RU93</t>
  </si>
  <si>
    <t>CAETHG_1963</t>
  </si>
  <si>
    <t>Elongation factor Tu (EF-Tu)</t>
  </si>
  <si>
    <t>U5RTX8</t>
  </si>
  <si>
    <t>CAETHG_1966</t>
  </si>
  <si>
    <t>RNA methyltransferase, TrmH family, group 3</t>
  </si>
  <si>
    <t>U5RTV0</t>
  </si>
  <si>
    <t>CAETHG_1967</t>
  </si>
  <si>
    <t>Mini-ribonuclease 3 (Mini-3) (Mini-RNase 3) (EC 3.1.26.-) (Mini-RNase III) (Mini-III)</t>
  </si>
  <si>
    <t>U5RU97</t>
  </si>
  <si>
    <t>CAETHG_1968</t>
  </si>
  <si>
    <t>U5RX89</t>
  </si>
  <si>
    <t>CAETHG_1970</t>
  </si>
  <si>
    <t>PilT protein domain protein</t>
  </si>
  <si>
    <t>U5RTY3</t>
  </si>
  <si>
    <t>CAETHG_1971</t>
  </si>
  <si>
    <t>U5RTV5</t>
  </si>
  <si>
    <t>CAETHG_1972</t>
  </si>
  <si>
    <t>DNA integrity scanning protein DisA (Cyclic di-AMP synthase) (c-di-AMP synthase) (Diadenylate cyclase) (EC 2.7.7.85)</t>
  </si>
  <si>
    <t>U5RUA2</t>
  </si>
  <si>
    <t>CAETHG_1973</t>
  </si>
  <si>
    <t>DNA repair protein RadA</t>
  </si>
  <si>
    <t>U5RXU4</t>
  </si>
  <si>
    <t>CAETHG_1974</t>
  </si>
  <si>
    <t>ATPase AAA-2 domain protein</t>
  </si>
  <si>
    <t>U5RX93</t>
  </si>
  <si>
    <t>CAETHG_1975</t>
  </si>
  <si>
    <t>Protein-arginine kinase (EC 2.7.14.1)</t>
  </si>
  <si>
    <t>U5RTY8</t>
  </si>
  <si>
    <t>CAETHG_1976</t>
  </si>
  <si>
    <t>UvrB/UvrC protein</t>
  </si>
  <si>
    <t>U5RXV0</t>
  </si>
  <si>
    <t>CAETHG_1979</t>
  </si>
  <si>
    <t>Elongation factor G</t>
  </si>
  <si>
    <t>U5RX97</t>
  </si>
  <si>
    <t>CAETHG_1980</t>
  </si>
  <si>
    <t>UDP-N-acetylmuramoylalanine--D-glutamate ligase (EC 6.3.2.9) (D-glutamic acid-adding enzyme) (UDP-N-acetylmuramoyl-L-alanyl-D-glutamate synthetase)</t>
  </si>
  <si>
    <t>U5RTZ3</t>
  </si>
  <si>
    <t>CAETHG_1981</t>
  </si>
  <si>
    <t>Glycine--tRNA ligase (EC 6.1.1.14) (Glycyl-tRNA synthetase) (GlyRS)</t>
  </si>
  <si>
    <t>U5RTW6</t>
  </si>
  <si>
    <t>CAETHG_1982</t>
  </si>
  <si>
    <t>Lysine--tRNA ligase (EC 6.1.1.6) (Lysyl-tRNA synthetase) (LysRS)</t>
  </si>
  <si>
    <t>U5RUB0</t>
  </si>
  <si>
    <t>CAETHG_1983</t>
  </si>
  <si>
    <t>U5RTZ7</t>
  </si>
  <si>
    <t>CAETHG_1986</t>
  </si>
  <si>
    <t>Type III pantothenate kinase (EC 2.7.1.33) (PanK-III) (Pantothenic acid kinase)</t>
  </si>
  <si>
    <t>U5RTX1</t>
  </si>
  <si>
    <t>CAETHG_1987</t>
  </si>
  <si>
    <t>U5RUB5</t>
  </si>
  <si>
    <t>CAETHG_1988</t>
  </si>
  <si>
    <t>U5RXW1</t>
  </si>
  <si>
    <t>CAETHG_1989</t>
  </si>
  <si>
    <t>tRNA(Ile)-lysidine synthase (EC 6.3.4.19) (tRNA(Ile)-2-lysyl-cytidine synthase) (tRNA(Ile)-lysidine synthetase)</t>
  </si>
  <si>
    <t>U5RU02</t>
  </si>
  <si>
    <t>CAETHG_1991</t>
  </si>
  <si>
    <t>U5RXB3</t>
  </si>
  <si>
    <t>CAETHG_1995</t>
  </si>
  <si>
    <t>RNA-binding S4 domain protein</t>
  </si>
  <si>
    <t>U5RU07</t>
  </si>
  <si>
    <t>CAETHG_1996</t>
  </si>
  <si>
    <t>Histone family protein DNA-binding protein</t>
  </si>
  <si>
    <t>U5RTY2</t>
  </si>
  <si>
    <t>CAETHG_1997</t>
  </si>
  <si>
    <t>MazG family protein</t>
  </si>
  <si>
    <t>U5RXB8</t>
  </si>
  <si>
    <t>CAETHG_2000</t>
  </si>
  <si>
    <t>Foldase protein PrsA (EC 5.2.1.8)</t>
  </si>
  <si>
    <t>U5RU12</t>
  </si>
  <si>
    <t>CAETHG_2001</t>
  </si>
  <si>
    <t>Transcription-repair-coupling factor (TRCF) (EC 3.6.4.-)</t>
  </si>
  <si>
    <t>U5RTY7</t>
  </si>
  <si>
    <t>CAETHG_2002</t>
  </si>
  <si>
    <t>Peptidyl-tRNA hydrolase (PTH) (EC 3.1.1.29)</t>
  </si>
  <si>
    <t>U5RUC5</t>
  </si>
  <si>
    <t>CAETHG_2003</t>
  </si>
  <si>
    <t>HtrA2 peptidase (EC 3.4.21.108)</t>
  </si>
  <si>
    <t>U5RXX9</t>
  </si>
  <si>
    <t>CAETHG_2004</t>
  </si>
  <si>
    <t>U5RXC5</t>
  </si>
  <si>
    <t>CAETHG_2005</t>
  </si>
  <si>
    <t>U5RU17</t>
  </si>
  <si>
    <t>CAETHG_2006</t>
  </si>
  <si>
    <t>Ribose-phosphate pyrophosphokinase (RPPK) (EC 2.7.6.1) (5-phospho-D-ribosyl alpha-1-diphosphate) (Phosphoribosyl diphosphate synthase) (Phosphoribosyl pyrophosphate synthase) (P-Rib-PP synthase) (PRPP synthase) (PRPPase)</t>
  </si>
  <si>
    <t>U5RTZ1</t>
  </si>
  <si>
    <t>CAETHG_2007</t>
  </si>
  <si>
    <t>Bifunctional protein GlmU [Includes: UDP-N-acetylglucosamine pyrophosphorylase (EC 2.7.7.23) (N-acetylglucosamine-1-phosphate uridyltransferase); Glucosamine-1-phosphate N-acetyltransferase (EC 2.3.1.157)]</t>
  </si>
  <si>
    <t>U5RUD0</t>
  </si>
  <si>
    <t>CAETHG_2008</t>
  </si>
  <si>
    <t>Putative septation protein SpoVG</t>
  </si>
  <si>
    <t>U5RXY4</t>
  </si>
  <si>
    <t>CAETHG_2009</t>
  </si>
  <si>
    <t>Pur operon repressor</t>
  </si>
  <si>
    <t>U5RXD0</t>
  </si>
  <si>
    <t>CAETHG_2010</t>
  </si>
  <si>
    <t>UDP-N-acetylmuramate--L-alanine ligase (EC 6.3.2.8) (UDP-N-acetylmuramoyl-L-alanine synthetase)</t>
  </si>
  <si>
    <t>U5RU00</t>
  </si>
  <si>
    <t>CAETHG_2017</t>
  </si>
  <si>
    <t>Probable 2-phosphosulfolactate phosphatase (EC 3.1.3.71)</t>
  </si>
  <si>
    <t>U5RU03</t>
  </si>
  <si>
    <t>CAETHG_2022</t>
  </si>
  <si>
    <t>Helix-turn-helix domain protein</t>
  </si>
  <si>
    <t>U5RUE2</t>
  </si>
  <si>
    <t>CAETHG_2023</t>
  </si>
  <si>
    <t>Glutamate racemase (EC 5.1.1.3)</t>
  </si>
  <si>
    <t>U5RY03</t>
  </si>
  <si>
    <t>CAETHG_2024</t>
  </si>
  <si>
    <t>Glutamine synthetase catalytic region</t>
  </si>
  <si>
    <t>U5RXE6</t>
  </si>
  <si>
    <t>CAETHG_2025</t>
  </si>
  <si>
    <t>U5RU08</t>
  </si>
  <si>
    <t>CAETHG_2027</t>
  </si>
  <si>
    <t>UDP-N-acetylglucosamine 1-carboxyvinyltransferase (EC 2.5.1.7) (Enoylpyruvate transferase) (UDP-N-acetylglucosamine enolpyruvyl transferase) (EPT)</t>
  </si>
  <si>
    <t>U5RUE7</t>
  </si>
  <si>
    <t>CAETHG_2028</t>
  </si>
  <si>
    <t>U5RXF1</t>
  </si>
  <si>
    <t>CAETHG_2030</t>
  </si>
  <si>
    <t>U5RU44</t>
  </si>
  <si>
    <t>CAETHG_2031</t>
  </si>
  <si>
    <t>SEC-C motif domain protein</t>
  </si>
  <si>
    <t>U5RU13</t>
  </si>
  <si>
    <t>CAETHG_2032</t>
  </si>
  <si>
    <t>Coagulation factor 5/8 type domain protein</t>
  </si>
  <si>
    <t>U5RUF1</t>
  </si>
  <si>
    <t>CAETHG_2033</t>
  </si>
  <si>
    <t>Asparagine--tRNA ligase (EC 6.1.1.22) (Asparaginyl-tRNA synthetase) (AsnRS)</t>
  </si>
  <si>
    <t>U5RY15</t>
  </si>
  <si>
    <t>CAETHG_2034</t>
  </si>
  <si>
    <t>(FeFe)-hydrogenase system regulator</t>
  </si>
  <si>
    <t>U5RXF7</t>
  </si>
  <si>
    <t>CAETHG_2035</t>
  </si>
  <si>
    <t>dUTPase</t>
  </si>
  <si>
    <t>U5RY20</t>
  </si>
  <si>
    <t>CAETHG_2039</t>
  </si>
  <si>
    <t>U5RXG2</t>
  </si>
  <si>
    <t>CAETHG_2040</t>
  </si>
  <si>
    <t>Acetyl-coenzyme A carboxylase carboxyl transferase subunit alpha (ACCase subunit alpha) (Acetyl-CoA carboxylase carboxyltransferase subunit alpha) (EC 2.1.3.15)</t>
  </si>
  <si>
    <t>U5RU53</t>
  </si>
  <si>
    <t>CAETHG_2041</t>
  </si>
  <si>
    <t>Acetyl-coenzyme A carboxylase carboxyl transferase subunit beta (ACCase subunit beta) (Acetyl-CoA carboxylase carboxyltransferase subunit beta) (EC 2.1.3.15)</t>
  </si>
  <si>
    <t>U5RU20</t>
  </si>
  <si>
    <t>CAETHG_2042</t>
  </si>
  <si>
    <t>Biotin carboxylase (EC 6.3.4.14) (EC 6.4.1.2)</t>
  </si>
  <si>
    <t>U5RUG1</t>
  </si>
  <si>
    <t>CAETHG_2043</t>
  </si>
  <si>
    <t>3-hydroxyacyl-[acyl-carrier-protein] dehydratase FabZ (EC 4.2.1.59) ((3R)-hydroxymyristoyl-[acyl-carrier-protein] dehydratase) ((3R)-hydroxymyristoyl-ACP dehydrase) (Beta-hydroxyacyl-ACP dehydratase)</t>
  </si>
  <si>
    <t>U5RY25</t>
  </si>
  <si>
    <t>CAETHG_2044</t>
  </si>
  <si>
    <t>Biotin carboxyl carrier protein of acetyl-CoA carboxylase</t>
  </si>
  <si>
    <t>U5RXG7</t>
  </si>
  <si>
    <t>CAETHG_2045</t>
  </si>
  <si>
    <t>3-oxoacyl-[acyl-carrier-protein] synthase 2 (EC 2.3.1.179)</t>
  </si>
  <si>
    <t>U5RU59</t>
  </si>
  <si>
    <t>CAETHG_2046</t>
  </si>
  <si>
    <t>U5RU25</t>
  </si>
  <si>
    <t>CAETHG_2047</t>
  </si>
  <si>
    <t>U5RUG6</t>
  </si>
  <si>
    <t>CAETHG_2048</t>
  </si>
  <si>
    <t>(Acyl-carrier-protein) S-malonyltransferase (EC 2.3.1.39)</t>
  </si>
  <si>
    <t>U5RY30</t>
  </si>
  <si>
    <t>CAETHG_2049</t>
  </si>
  <si>
    <t>Enoyl-(Acyl-carrier-protein) reductase II</t>
  </si>
  <si>
    <t>U5RXH4</t>
  </si>
  <si>
    <t>CAETHG_2050</t>
  </si>
  <si>
    <t>3-oxoacyl-[acyl-carrier-protein] synthase 3 (EC 2.3.1.180) (3-oxoacyl-[acyl-carrier-protein] synthase III) (Beta-ketoacyl-ACP synthase III) (KAS III)</t>
  </si>
  <si>
    <t>U5RU30</t>
  </si>
  <si>
    <t>CAETHG_2052</t>
  </si>
  <si>
    <t>2-nitropropane dioxygenase NPD</t>
  </si>
  <si>
    <t>U5RUH2</t>
  </si>
  <si>
    <t>CAETHG_2053</t>
  </si>
  <si>
    <t>Primosome, DnaD subunit</t>
  </si>
  <si>
    <t>U5RY37</t>
  </si>
  <si>
    <t>CAETHG_2054</t>
  </si>
  <si>
    <t>IstB domain protein ATP-binding protein</t>
  </si>
  <si>
    <t>U5RU70</t>
  </si>
  <si>
    <t>CAETHG_2056</t>
  </si>
  <si>
    <t>CoA-binding domain protein</t>
  </si>
  <si>
    <t>U5RUH7</t>
  </si>
  <si>
    <t>CAETHG_2058</t>
  </si>
  <si>
    <t>Acyl-ACP thioesterase</t>
  </si>
  <si>
    <t>U5RY43</t>
  </si>
  <si>
    <t>CAETHG_2059</t>
  </si>
  <si>
    <t>Adenylosuccinate synthetase (AMPSase) (AdSS) (EC 6.3.4.4) (IMP--aspartate ligase)</t>
  </si>
  <si>
    <t>U5RXI5</t>
  </si>
  <si>
    <t>CAETHG_2060</t>
  </si>
  <si>
    <t>U5RU41</t>
  </si>
  <si>
    <t>CAETHG_2062</t>
  </si>
  <si>
    <t>Fumarate hydratase (EC 4.2.1.2)</t>
  </si>
  <si>
    <t>U5RUI2</t>
  </si>
  <si>
    <t>CAETHG_2063</t>
  </si>
  <si>
    <t>(FeFe)-hydrogenase H-cluster maturation GTPase HydF</t>
  </si>
  <si>
    <t>U5RXJ0</t>
  </si>
  <si>
    <t>CAETHG_2065</t>
  </si>
  <si>
    <t>U5RU79</t>
  </si>
  <si>
    <t>CAETHG_2066</t>
  </si>
  <si>
    <t>U5RUI7</t>
  </si>
  <si>
    <t>CAETHG_2068</t>
  </si>
  <si>
    <t>Cupin 2 conserved barrel domain protein</t>
  </si>
  <si>
    <t>U5RY61</t>
  </si>
  <si>
    <t>CAETHG_2074</t>
  </si>
  <si>
    <t>Putative agmatine deiminase (EC 3.5.3.12) (Agmatine iminohydrolase)</t>
  </si>
  <si>
    <t>U5RXK5</t>
  </si>
  <si>
    <t>CAETHG_2080</t>
  </si>
  <si>
    <t>U5RU62</t>
  </si>
  <si>
    <t>CAETHG_2082</t>
  </si>
  <si>
    <t>Putrescine carbamoyltransferase (PTC) (PTCase) (EC 2.1.3.6) (Putrescine transcarbamoylase) (Putrescine transcarbamylase)</t>
  </si>
  <si>
    <t>U5RUK9</t>
  </si>
  <si>
    <t>CAETHG_2088</t>
  </si>
  <si>
    <t>U5RUA4</t>
  </si>
  <si>
    <t>CAETHG_2091</t>
  </si>
  <si>
    <t>Nitrogen regulatory protein P-II</t>
  </si>
  <si>
    <t>U5RU74</t>
  </si>
  <si>
    <t>CAETHG_2094</t>
  </si>
  <si>
    <t>Heat shock protein Hsp20</t>
  </si>
  <si>
    <t>U5RUL4</t>
  </si>
  <si>
    <t>CAETHG_2095</t>
  </si>
  <si>
    <t>U5RY83</t>
  </si>
  <si>
    <t>CAETHG_2096</t>
  </si>
  <si>
    <t>Replicative DNA helicase (EC 3.6.4.12)</t>
  </si>
  <si>
    <t>U5RXM1</t>
  </si>
  <si>
    <t>CAETHG_2097</t>
  </si>
  <si>
    <t>Endopeptidase La (EC 3.4.21.53)</t>
  </si>
  <si>
    <t>U5RUA8</t>
  </si>
  <si>
    <t>CAETHG_2098</t>
  </si>
  <si>
    <t>50S ribosomal protein L9</t>
  </si>
  <si>
    <t>U5RU80</t>
  </si>
  <si>
    <t>CAETHG_2099</t>
  </si>
  <si>
    <t>Cyclic-di-AMP phosphodiesterase (EC 3.1.4.-)</t>
  </si>
  <si>
    <t>U5RY88</t>
  </si>
  <si>
    <t>CAETHG_2103</t>
  </si>
  <si>
    <t>30S ribosomal protein S18</t>
  </si>
  <si>
    <t>U5RXM5</t>
  </si>
  <si>
    <t>CAETHG_2104</t>
  </si>
  <si>
    <t>Single-stranded DNA-binding protein (SSB)</t>
  </si>
  <si>
    <t>U5RUB3</t>
  </si>
  <si>
    <t>CAETHG_2105</t>
  </si>
  <si>
    <t>30S ribosomal protein S6</t>
  </si>
  <si>
    <t>U5RU85</t>
  </si>
  <si>
    <t>CAETHG_2106</t>
  </si>
  <si>
    <t>U5RUN0</t>
  </si>
  <si>
    <t>CAETHG_2112</t>
  </si>
  <si>
    <t>U5RYB6</t>
  </si>
  <si>
    <t>CAETHG_2113</t>
  </si>
  <si>
    <t>ParB-like partition protein</t>
  </si>
  <si>
    <t>U5RXR2</t>
  </si>
  <si>
    <t>CAETHG_2114</t>
  </si>
  <si>
    <t>U5RUD8</t>
  </si>
  <si>
    <t>CAETHG_2115</t>
  </si>
  <si>
    <t>U5RUB4</t>
  </si>
  <si>
    <t>CAETHG_2116</t>
  </si>
  <si>
    <t>Ribosomal RNA small subunit methyltransferase G (EC 2.1.1.-) (16S rRNA 7-methylguanosine methyltransferase) (16S rRNA m7G methyltransferase)</t>
  </si>
  <si>
    <t>U5RUQ7</t>
  </si>
  <si>
    <t>CAETHG_2117</t>
  </si>
  <si>
    <t>tRNA uridine 5-carboxymethylaminomethyl modification enzyme MnmG (Glucose-inhibited division protein A)</t>
  </si>
  <si>
    <t>U5RYC9</t>
  </si>
  <si>
    <t>CAETHG_2118</t>
  </si>
  <si>
    <t>tRNA modification GTPase MnmE (EC 3.6.-.-)</t>
  </si>
  <si>
    <t>U5RXS6</t>
  </si>
  <si>
    <t>CAETHG_2119</t>
  </si>
  <si>
    <t>Single-stranded nucleic acid binding R3H domain-containing protein</t>
  </si>
  <si>
    <t>U5RUF7</t>
  </si>
  <si>
    <t>CAETHG_2120</t>
  </si>
  <si>
    <t>Membrane protein insertase, YidC/Oxa1 family</t>
  </si>
  <si>
    <t>U5RYD4</t>
  </si>
  <si>
    <t>CAETHG_2123</t>
  </si>
  <si>
    <t>50S ribosomal protein L34</t>
  </si>
  <si>
    <t>U5RXT5</t>
  </si>
  <si>
    <t>CAETHG_2124</t>
  </si>
  <si>
    <t>Chromosomal replication initiator protein DnaA</t>
  </si>
  <si>
    <t>U5RUG5</t>
  </si>
  <si>
    <t>CAETHG_2125</t>
  </si>
  <si>
    <t>Beta sliding clamp</t>
  </si>
  <si>
    <t>U5RYD9</t>
  </si>
  <si>
    <t>CAETHG_2128</t>
  </si>
  <si>
    <t>U5RXT9</t>
  </si>
  <si>
    <t>CAETHG_2129</t>
  </si>
  <si>
    <t>DNA gyrase subunit B (EC 5.6.2.2)</t>
  </si>
  <si>
    <t>U5RUH0</t>
  </si>
  <si>
    <t>CAETHG_2130</t>
  </si>
  <si>
    <t>DNA gyrase subunit A (EC 5.6.2.2)</t>
  </si>
  <si>
    <t>U5RUD9</t>
  </si>
  <si>
    <t>CAETHG_2131</t>
  </si>
  <si>
    <t>U5RUT8</t>
  </si>
  <si>
    <t>CAETHG_2132</t>
  </si>
  <si>
    <t>3H domain-containing protein</t>
  </si>
  <si>
    <t>U5RYF0</t>
  </si>
  <si>
    <t>CAETHG_2133</t>
  </si>
  <si>
    <t>UPF0182 protein CAETHG_2133</t>
  </si>
  <si>
    <t>U5RUH5</t>
  </si>
  <si>
    <t>CAETHG_2137</t>
  </si>
  <si>
    <t>Serine--tRNA ligase (EC 6.1.1.11) (Seryl-tRNA synthetase) (SerRS) (Seryl-tRNA(Ser/Sec) synthetase)</t>
  </si>
  <si>
    <t>U5RUU3</t>
  </si>
  <si>
    <t>CAETHG_2139</t>
  </si>
  <si>
    <t>U5RXV6</t>
  </si>
  <si>
    <t>CAETHG_2151</t>
  </si>
  <si>
    <t>U5RUG2</t>
  </si>
  <si>
    <t>CAETHG_2168</t>
  </si>
  <si>
    <t>U5RUW7</t>
  </si>
  <si>
    <t>CAETHG_2169</t>
  </si>
  <si>
    <t>U5RXX4</t>
  </si>
  <si>
    <t>CAETHG_2171</t>
  </si>
  <si>
    <t>U5RUK6</t>
  </si>
  <si>
    <t>CAETHG_2172</t>
  </si>
  <si>
    <t>Virulence protein RhuM</t>
  </si>
  <si>
    <t>U5RUL0</t>
  </si>
  <si>
    <t>CAETHG_2177</t>
  </si>
  <si>
    <t>U5RUX4</t>
  </si>
  <si>
    <t>CAETHG_2179</t>
  </si>
  <si>
    <t>Dehydratase, YjhG/YagF family (EC 4.2.1.9)</t>
  </si>
  <si>
    <t>U5RUX7</t>
  </si>
  <si>
    <t>CAETHG_2184</t>
  </si>
  <si>
    <t>Ketose-bisphosphate aldolase (EC 4.1.2.40)</t>
  </si>
  <si>
    <t>U5RYI8</t>
  </si>
  <si>
    <t>CAETHG_2185</t>
  </si>
  <si>
    <t>Type III effector Hrp-dependent outer protein</t>
  </si>
  <si>
    <t>U5RXY7</t>
  </si>
  <si>
    <t>CAETHG_2186</t>
  </si>
  <si>
    <t>2-hydroxy-3-oxopropionate reductase (EC 1.1.1.60)</t>
  </si>
  <si>
    <t>U5RUY1</t>
  </si>
  <si>
    <t>CAETHG_2189</t>
  </si>
  <si>
    <t>U5RUZ1</t>
  </si>
  <si>
    <t>CAETHG_2199</t>
  </si>
  <si>
    <t>DNA polymerase III subunit gamma/tau (EC 2.7.7.7)</t>
  </si>
  <si>
    <t>U5RYK0</t>
  </si>
  <si>
    <t>CAETHG_2200</t>
  </si>
  <si>
    <t>Nucleoid-associated protein CAETHG_2200</t>
  </si>
  <si>
    <t>U5RY04</t>
  </si>
  <si>
    <t>CAETHG_2206</t>
  </si>
  <si>
    <t>U5RUN6</t>
  </si>
  <si>
    <t>CAETHG_2207</t>
  </si>
  <si>
    <t>U5RYK5</t>
  </si>
  <si>
    <t>CAETHG_2210</t>
  </si>
  <si>
    <t>Alanine--glyoxylate transaminase (EC 2.6.1.44)</t>
  </si>
  <si>
    <t>U5RY08</t>
  </si>
  <si>
    <t>CAETHG_2211</t>
  </si>
  <si>
    <t>U5RUN9</t>
  </si>
  <si>
    <t>CAETHG_2212</t>
  </si>
  <si>
    <t>Putative conserved protein UCP033563</t>
  </si>
  <si>
    <t>U5RUK5</t>
  </si>
  <si>
    <t>CAETHG_2215</t>
  </si>
  <si>
    <t>Metal-dependent phosphohydrolase HD sub domain-containing protein</t>
  </si>
  <si>
    <t>U5RUL1</t>
  </si>
  <si>
    <t>CAETHG_2220</t>
  </si>
  <si>
    <t>Cellulase (EC 3.2.1.4)</t>
  </si>
  <si>
    <t>U5RYL3</t>
  </si>
  <si>
    <t>CAETHG_2222</t>
  </si>
  <si>
    <t>U5RUP8</t>
  </si>
  <si>
    <t>CAETHG_2224</t>
  </si>
  <si>
    <t>Serine--pyruvate transaminase (EC 2.6.1.51)</t>
  </si>
  <si>
    <t>U5RV15</t>
  </si>
  <si>
    <t>CAETHG_2226</t>
  </si>
  <si>
    <t>Peptidylprolyl isomerase (EC 5.2.1.8)</t>
  </si>
  <si>
    <t>U5RYL6</t>
  </si>
  <si>
    <t>CAETHG_2227</t>
  </si>
  <si>
    <t>Aldose 1-epimerase (EC 5.1.3.3)</t>
  </si>
  <si>
    <t>U5RY22</t>
  </si>
  <si>
    <t>CAETHG_2228</t>
  </si>
  <si>
    <t>L-arabinose isomerase (EC 5.3.1.4)</t>
  </si>
  <si>
    <t>U5RUQ2</t>
  </si>
  <si>
    <t>CAETHG_2229</t>
  </si>
  <si>
    <t>L-ribulose-5-phosphate 4-epimerase (EC 5.1.3.4)</t>
  </si>
  <si>
    <t>U5RUM1</t>
  </si>
  <si>
    <t>CAETHG_2230</t>
  </si>
  <si>
    <t>Carbohydrate kinase, FGGY</t>
  </si>
  <si>
    <t>U5RV20</t>
  </si>
  <si>
    <t>CAETHG_2231</t>
  </si>
  <si>
    <t>U5RY27</t>
  </si>
  <si>
    <t>CAETHG_2233</t>
  </si>
  <si>
    <t>Alpha-L-arabinofuranosidase domain protein</t>
  </si>
  <si>
    <t>U5RUM6</t>
  </si>
  <si>
    <t>CAETHG_2235</t>
  </si>
  <si>
    <t>U5RUR0</t>
  </si>
  <si>
    <t>CAETHG_2239</t>
  </si>
  <si>
    <t>NAD-dependent protein deacetylase (EC 2.3.1.286) (Regulatory protein SIR2 homolog)</t>
  </si>
  <si>
    <t>U5RV30</t>
  </si>
  <si>
    <t>CAETHG_2241</t>
  </si>
  <si>
    <t>Peptidase U61 LD-carboxypeptidase A</t>
  </si>
  <si>
    <t>U5RYM6</t>
  </si>
  <si>
    <t>CAETHG_2242</t>
  </si>
  <si>
    <t>U5RUN5</t>
  </si>
  <si>
    <t>CAETHG_2245</t>
  </si>
  <si>
    <t>Thymidylate_kin domain-containing protein</t>
  </si>
  <si>
    <t>U5RYN0</t>
  </si>
  <si>
    <t>CAETHG_2247</t>
  </si>
  <si>
    <t>DNA polymerase III subunit delta' (EC 2.7.7.7)</t>
  </si>
  <si>
    <t>U5RY40</t>
  </si>
  <si>
    <t>CAETHG_2248</t>
  </si>
  <si>
    <t>PSP1 domain protein</t>
  </si>
  <si>
    <t>U5RV40</t>
  </si>
  <si>
    <t>CAETHG_2251</t>
  </si>
  <si>
    <t>MotA/TolQ/ExbB proton channel</t>
  </si>
  <si>
    <t>U5RYN4</t>
  </si>
  <si>
    <t>CAETHG_2252</t>
  </si>
  <si>
    <t>Motility protein B, N-terminal domain containing protein</t>
  </si>
  <si>
    <t>U5RY45</t>
  </si>
  <si>
    <t>CAETHG_2253</t>
  </si>
  <si>
    <t>MTS domain-containing protein</t>
  </si>
  <si>
    <t>U5RUS1</t>
  </si>
  <si>
    <t>CAETHG_2254</t>
  </si>
  <si>
    <t>Ribosomal RNA small subunit methyltransferase I (EC 2.1.1.198) (16S rRNA 2'-O-ribose C1402 methyltransferase) (rRNA (cytidine-2'-O-)-methyltransferase RsmI)</t>
  </si>
  <si>
    <t>U5RUP3</t>
  </si>
  <si>
    <t>CAETHG_2255</t>
  </si>
  <si>
    <t>NLP/P60 protein</t>
  </si>
  <si>
    <t>U5RV45</t>
  </si>
  <si>
    <t>CAETHG_2256</t>
  </si>
  <si>
    <t>U5RYN7</t>
  </si>
  <si>
    <t>CAETHG_2257</t>
  </si>
  <si>
    <t>U5RY48</t>
  </si>
  <si>
    <t>CAETHG_2258</t>
  </si>
  <si>
    <t>U5RUS5</t>
  </si>
  <si>
    <t>CAETHG_2259</t>
  </si>
  <si>
    <t>U5RUP7</t>
  </si>
  <si>
    <t>CAETHG_2260</t>
  </si>
  <si>
    <t>Phage shock protein A, PspA</t>
  </si>
  <si>
    <t>U5RYP2</t>
  </si>
  <si>
    <t>CAETHG_2262</t>
  </si>
  <si>
    <t>U5RY53</t>
  </si>
  <si>
    <t>CAETHG_2263</t>
  </si>
  <si>
    <t>2-C-methyl-D-erythritol 2,4-cyclodiphosphate synthase (MECDP-synthase) (MECPP-synthase) (MECPS) (EC 4.6.1.12)</t>
  </si>
  <si>
    <t>U5RV56</t>
  </si>
  <si>
    <t>CAETHG_2266</t>
  </si>
  <si>
    <t>U5RYP5</t>
  </si>
  <si>
    <t>CAETHG_2267</t>
  </si>
  <si>
    <t>Mannosyl-glycoprotein endo-beta-N-acetylglucosaminidase (EC 3.2.1.96)</t>
  </si>
  <si>
    <t>U5RUQ3</t>
  </si>
  <si>
    <t>CAETHG_2270</t>
  </si>
  <si>
    <t>U5RUT9</t>
  </si>
  <si>
    <t>CAETHG_2274</t>
  </si>
  <si>
    <t>Type-4 uracil-DNA glycosylase (EC 3.2.2.27)</t>
  </si>
  <si>
    <t>U5RUQ8</t>
  </si>
  <si>
    <t>CAETHG_2275</t>
  </si>
  <si>
    <t>Methionine--tRNA ligase (EC 6.1.1.10) (Methionyl-tRNA synthetase) (MetRS)</t>
  </si>
  <si>
    <t>U5RY72</t>
  </si>
  <si>
    <t>CAETHG_2283</t>
  </si>
  <si>
    <t>U5RUU8</t>
  </si>
  <si>
    <t>CAETHG_2284</t>
  </si>
  <si>
    <t>U5RYR3</t>
  </si>
  <si>
    <t>CAETHG_2287</t>
  </si>
  <si>
    <t>Anaerobic ribonucleoside-triphosphate reductase (EC 1.17.4.2)</t>
  </si>
  <si>
    <t>U5RUV2</t>
  </si>
  <si>
    <t>CAETHG_2289</t>
  </si>
  <si>
    <t>U5RUS0</t>
  </si>
  <si>
    <t>CAETHG_2290</t>
  </si>
  <si>
    <t>U5RV79</t>
  </si>
  <si>
    <t>CAETHG_2291</t>
  </si>
  <si>
    <t>Cell wall hydrolase/autolysin</t>
  </si>
  <si>
    <t>U5RYR7</t>
  </si>
  <si>
    <t>CAETHG_2292</t>
  </si>
  <si>
    <t>Isoleucine--tRNA ligase (EC 6.1.1.5) (Isoleucyl-tRNA synthetase) (IleRS)</t>
  </si>
  <si>
    <t>U5RY81</t>
  </si>
  <si>
    <t>CAETHG_2293</t>
  </si>
  <si>
    <t>Transcriptional regulator, LacI family</t>
  </si>
  <si>
    <t>U5RUV4</t>
  </si>
  <si>
    <t>CAETHG_2294</t>
  </si>
  <si>
    <t>SNARE associated protein</t>
  </si>
  <si>
    <t>U5RUS3</t>
  </si>
  <si>
    <t>CAETHG_2295</t>
  </si>
  <si>
    <t>U5RUS8</t>
  </si>
  <si>
    <t>CAETHG_2300</t>
  </si>
  <si>
    <t>U5RV91</t>
  </si>
  <si>
    <t>CAETHG_2301</t>
  </si>
  <si>
    <t>Extracellular solute-binding protein family 1</t>
  </si>
  <si>
    <t>U5RYT7</t>
  </si>
  <si>
    <t>CAETHG_2312</t>
  </si>
  <si>
    <t>U5RUX0</t>
  </si>
  <si>
    <t>CAETHG_2314</t>
  </si>
  <si>
    <t>Cyanophycinase (EC 3.4.15.6)</t>
  </si>
  <si>
    <t>U5RVA4</t>
  </si>
  <si>
    <t>CAETHG_2316</t>
  </si>
  <si>
    <t>4-diphosphocytidyl-2-C-methyl-D-erythritol kinase (CMK) (EC 2.7.1.148) (4-(cytidine-5'-diphospho)-2-C-methyl-D-erythritol kinase)</t>
  </si>
  <si>
    <t>U5RVB1</t>
  </si>
  <si>
    <t>CAETHG_2321</t>
  </si>
  <si>
    <t>Monogalactosyldiacylglycerol synthase (EC 2.4.1.46)</t>
  </si>
  <si>
    <t>U5RYA6</t>
  </si>
  <si>
    <t>CAETHG_2323</t>
  </si>
  <si>
    <t>U5RUU9</t>
  </si>
  <si>
    <t>CAETHG_2325</t>
  </si>
  <si>
    <t>CTP synthase (EC 6.3.4.2) (Cytidine 5'-triphosphate synthase) (Cytidine triphosphate synthetase) (CTP synthetase) (CTPS) (UTP--ammonia ligase)</t>
  </si>
  <si>
    <t>U5RYV2</t>
  </si>
  <si>
    <t>CAETHG_2327</t>
  </si>
  <si>
    <t>Transcription termination factor Rho (EC 3.6.4.-) (ATP-dependent helicase Rho)</t>
  </si>
  <si>
    <t>U5RUY2</t>
  </si>
  <si>
    <t>CAETHG_2329</t>
  </si>
  <si>
    <t>U5RUV5</t>
  </si>
  <si>
    <t>CAETHG_2330</t>
  </si>
  <si>
    <t>Release factor glutamine methyltransferase (RF MTase) (EC 2.1.1.297) (N5-glutamine methyltransferase PrmC) (Protein-(glutamine-N5) MTase PrmC) (Protein-glutamine N-methyltransferase PrmC)</t>
  </si>
  <si>
    <t>U5RVC0</t>
  </si>
  <si>
    <t>CAETHG_2331</t>
  </si>
  <si>
    <t>Peptide chain release factor 1 (RF-1)</t>
  </si>
  <si>
    <t>U5RUY6</t>
  </si>
  <si>
    <t>CAETHG_2334</t>
  </si>
  <si>
    <t>U5RUV9</t>
  </si>
  <si>
    <t>CAETHG_2335</t>
  </si>
  <si>
    <t>Protein tyrosine phosphatase</t>
  </si>
  <si>
    <t>U5RVC5</t>
  </si>
  <si>
    <t>CAETHG_2336</t>
  </si>
  <si>
    <t>Sugar-phosphate isomerase, RpiB/LacA/LacB family (EC 5.3.1.6)</t>
  </si>
  <si>
    <t>U5RYW1</t>
  </si>
  <si>
    <t>CAETHG_2337</t>
  </si>
  <si>
    <t>Uracil phosphoribosyltransferase (EC 2.4.2.9) (UMP pyrophosphorylase) (UPRTase)</t>
  </si>
  <si>
    <t>U5RUZ0</t>
  </si>
  <si>
    <t>CAETHG_2339</t>
  </si>
  <si>
    <t>CMP/dCMP deaminase zinc-binding protein</t>
  </si>
  <si>
    <t>U5RVD0</t>
  </si>
  <si>
    <t>CAETHG_2341</t>
  </si>
  <si>
    <t>U5RYC2</t>
  </si>
  <si>
    <t>CAETHG_2343</t>
  </si>
  <si>
    <t>ATP synthase subunit a (ATP synthase F0 sector subunit a) (F-ATPase subunit 6)</t>
  </si>
  <si>
    <t>U5RUW8</t>
  </si>
  <si>
    <t>CAETHG_2345</t>
  </si>
  <si>
    <t>ATP synthase subunit b (ATP synthase F(0) sector subunit b) (ATPase subunit I) (F-type ATPase subunit b) (F-ATPase subunit b)</t>
  </si>
  <si>
    <t>U5RVD6</t>
  </si>
  <si>
    <t>CAETHG_2346</t>
  </si>
  <si>
    <t>ATP synthase subunit delta (ATP synthase F(1) sector subunit delta) (F-type ATPase subunit delta) (F-ATPase subunit delta)</t>
  </si>
  <si>
    <t>U5RYX1</t>
  </si>
  <si>
    <t>CAETHG_2347</t>
  </si>
  <si>
    <t>ATP synthase subunit alpha (EC 7.1.2.2) (ATP synthase F1 sector subunit alpha) (F-ATPase subunit alpha)</t>
  </si>
  <si>
    <t>U5RYC5</t>
  </si>
  <si>
    <t>CAETHG_2348</t>
  </si>
  <si>
    <t>ATP synthase gamma chain (ATP synthase F1 sector gamma subunit) (F-ATPase gamma subunit)</t>
  </si>
  <si>
    <t>U5RV03</t>
  </si>
  <si>
    <t>CAETHG_2349</t>
  </si>
  <si>
    <t>ATP synthase subunit beta (EC 7.1.2.2) (ATP synthase F1 sector subunit beta) (F-ATPase subunit beta)</t>
  </si>
  <si>
    <t>U5RVE3</t>
  </si>
  <si>
    <t>CAETHG_2356</t>
  </si>
  <si>
    <t>Cell shape determining protein, MreB/Mrl family</t>
  </si>
  <si>
    <t>U5RYD5</t>
  </si>
  <si>
    <t>CAETHG_2358</t>
  </si>
  <si>
    <t>S-adenosylmethionine synthase (AdoMet synthase) (EC 2.5.1.6) (MAT) (Methionine adenosyltransferase)</t>
  </si>
  <si>
    <t>U5RV13</t>
  </si>
  <si>
    <t>CAETHG_2359</t>
  </si>
  <si>
    <t>ATP-dependent RecD-like DNA helicase (EC 3.6.4.12)</t>
  </si>
  <si>
    <t>U5RYE0</t>
  </si>
  <si>
    <t>CAETHG_2363</t>
  </si>
  <si>
    <t>Ribosome hibernation promoting factor (HPF)</t>
  </si>
  <si>
    <t>U5RV19</t>
  </si>
  <si>
    <t>CAETHG_2364</t>
  </si>
  <si>
    <t>Protein translocase subunit SecA</t>
  </si>
  <si>
    <t>U5RUY3</t>
  </si>
  <si>
    <t>CAETHG_2365</t>
  </si>
  <si>
    <t>Peptide chain release factor 2 (RF-2)</t>
  </si>
  <si>
    <t>U5RYZ2</t>
  </si>
  <si>
    <t>CAETHG_2367</t>
  </si>
  <si>
    <t>Glutamate dehydrogenase</t>
  </si>
  <si>
    <t>U5RV24</t>
  </si>
  <si>
    <t>CAETHG_2369</t>
  </si>
  <si>
    <t>Tex-like protein</t>
  </si>
  <si>
    <t>U5RYZ8</t>
  </si>
  <si>
    <t>CAETHG_2372</t>
  </si>
  <si>
    <t>U5RUZ4</t>
  </si>
  <si>
    <t>CAETHG_2375</t>
  </si>
  <si>
    <t>U5RVG0</t>
  </si>
  <si>
    <t>CAETHG_2376</t>
  </si>
  <si>
    <t>U5RZ02</t>
  </si>
  <si>
    <t>CAETHG_2377</t>
  </si>
  <si>
    <t>Leucine--tRNA ligase (EC 6.1.1.4) (Leucyl-tRNA synthetase) (LeuRS)</t>
  </si>
  <si>
    <t>U5RVG6</t>
  </si>
  <si>
    <t>CAETHG_2381</t>
  </si>
  <si>
    <t>Adenylate cyclase</t>
  </si>
  <si>
    <t>U5RZ09</t>
  </si>
  <si>
    <t>CAETHG_2382</t>
  </si>
  <si>
    <t>Fructose-1,6-bisphosphate aldolase, class II (EC 4.1.2.13)</t>
  </si>
  <si>
    <t>U5RV04</t>
  </si>
  <si>
    <t>CAETHG_2385</t>
  </si>
  <si>
    <t>Phosphoribulokinase/uridine kinase</t>
  </si>
  <si>
    <t>U5RZ12</t>
  </si>
  <si>
    <t>CAETHG_2387</t>
  </si>
  <si>
    <t>1-(5-phosphoribosyl)-5-amino-4-imidazole-carboxylate (AIR) carboxylase</t>
  </si>
  <si>
    <t>U5RV09</t>
  </si>
  <si>
    <t>CAETHG_2390</t>
  </si>
  <si>
    <t>Molybdopterin binding domain-containing protein</t>
  </si>
  <si>
    <t>U5RVH2</t>
  </si>
  <si>
    <t>CAETHG_2391</t>
  </si>
  <si>
    <t>2-oxopent-4-enoate hydratase (EC 4.2.1.80)</t>
  </si>
  <si>
    <t>U5RZ17</t>
  </si>
  <si>
    <t>CAETHG_2392</t>
  </si>
  <si>
    <t>U5RYG8</t>
  </si>
  <si>
    <t>CAETHG_2393</t>
  </si>
  <si>
    <t>U5RV14</t>
  </si>
  <si>
    <t>CAETHG_2395</t>
  </si>
  <si>
    <t>U5RVH6</t>
  </si>
  <si>
    <t>CAETHG_2396</t>
  </si>
  <si>
    <t>U5RZ23</t>
  </si>
  <si>
    <t>CAETHG_2397</t>
  </si>
  <si>
    <t>U5RYH4</t>
  </si>
  <si>
    <t>CAETHG_2398</t>
  </si>
  <si>
    <t>U5RZ27</t>
  </si>
  <si>
    <t>CAETHG_2402</t>
  </si>
  <si>
    <t>U5RYH8</t>
  </si>
  <si>
    <t>CAETHG_2403</t>
  </si>
  <si>
    <t>Putative anti-sigma regulatory factor, serine/threonine protein kinase</t>
  </si>
  <si>
    <t>U5RV64</t>
  </si>
  <si>
    <t>CAETHG_2409</t>
  </si>
  <si>
    <t>DAGKc domain-containing protein</t>
  </si>
  <si>
    <t>U5RVJ0</t>
  </si>
  <si>
    <t>CAETHG_2411</t>
  </si>
  <si>
    <t>UPF0313 protein CAETHG_2411</t>
  </si>
  <si>
    <t>U5RZ33</t>
  </si>
  <si>
    <t>CAETHG_2412</t>
  </si>
  <si>
    <t>MgtE intracellular region</t>
  </si>
  <si>
    <t>U5RV70</t>
  </si>
  <si>
    <t>CAETHG_2414</t>
  </si>
  <si>
    <t>U5RV31</t>
  </si>
  <si>
    <t>CAETHG_2415</t>
  </si>
  <si>
    <t>Holo-[acyl-carrier-protein] synthase (Holo-ACP synthase) (EC 2.7.8.7) (4'-phosphopantetheinyl transferase AcpS)</t>
  </si>
  <si>
    <t>U5RVJ5</t>
  </si>
  <si>
    <t>CAETHG_2416</t>
  </si>
  <si>
    <t>Bifunctional NAD(P)H-hydrate repair enzyme (Nicotinamide nucleotide repair protein) [Includes: ADP-dependent (S)-NAD(P)H-hydrate dehydratase (EC 4.2.1.136) (ADP-dependent NAD(P)HX dehydratase); NAD(P)H-hydrate epimerase (EC 5.1.99.6)]</t>
  </si>
  <si>
    <t>U5RV36</t>
  </si>
  <si>
    <t>CAETHG_2420</t>
  </si>
  <si>
    <t>Transketolase (EC 2.2.1.1)</t>
  </si>
  <si>
    <t>U5RVJ9</t>
  </si>
  <si>
    <t>CAETHG_2421</t>
  </si>
  <si>
    <t>1-deoxy-D-xylulose-5-phosphate synthase (EC 2.2.1.7)</t>
  </si>
  <si>
    <t>U5RZ41</t>
  </si>
  <si>
    <t>CAETHG_2422</t>
  </si>
  <si>
    <t>Cell division ATP-binding protein FtsE</t>
  </si>
  <si>
    <t>U5RYJ7</t>
  </si>
  <si>
    <t>CAETHG_2423</t>
  </si>
  <si>
    <t>Cell division protein FtsX</t>
  </si>
  <si>
    <t>U5RV81</t>
  </si>
  <si>
    <t>CAETHG_2424</t>
  </si>
  <si>
    <t>Carboxyl-terminal protease</t>
  </si>
  <si>
    <t>U5RV43</t>
  </si>
  <si>
    <t>CAETHG_2425</t>
  </si>
  <si>
    <t>PDZ/DHR/GLGF domain protein</t>
  </si>
  <si>
    <t>U5RVK3</t>
  </si>
  <si>
    <t>CAETHG_2426</t>
  </si>
  <si>
    <t>UvrABC system protein B (Protein UvrB) (Excinuclease ABC subunit B)</t>
  </si>
  <si>
    <t>U5RZ46</t>
  </si>
  <si>
    <t>CAETHG_2427</t>
  </si>
  <si>
    <t>UvrABC system protein A (UvrA protein) (Excinuclease ABC subunit A)</t>
  </si>
  <si>
    <t>U5RYK3</t>
  </si>
  <si>
    <t>CAETHG_2428</t>
  </si>
  <si>
    <t>FHA domain containing protein</t>
  </si>
  <si>
    <t>U5RV47</t>
  </si>
  <si>
    <t>CAETHG_2430</t>
  </si>
  <si>
    <t>U5RZ50</t>
  </si>
  <si>
    <t>CAETHG_2432</t>
  </si>
  <si>
    <t>UvrABC system protein C (Protein UvrC) (Excinuclease ABC subunit C)</t>
  </si>
  <si>
    <t>U5RYK7</t>
  </si>
  <si>
    <t>CAETHG_2433</t>
  </si>
  <si>
    <t>UDP-N-acetylenolpyruvoylglucosamine reductase (EC 1.3.1.98) (UDP-N-acetylmuramate dehydrogenase)</t>
  </si>
  <si>
    <t>U5RV90</t>
  </si>
  <si>
    <t>CAETHG_2434</t>
  </si>
  <si>
    <t>Nucleotide-binding protein CAETHG_2434</t>
  </si>
  <si>
    <t>U5RV52</t>
  </si>
  <si>
    <t>CAETHG_2435</t>
  </si>
  <si>
    <t>Putative gluconeogenesis factor</t>
  </si>
  <si>
    <t>U5RVL1</t>
  </si>
  <si>
    <t>CAETHG_2436</t>
  </si>
  <si>
    <t>Probable cell division protein WhiA</t>
  </si>
  <si>
    <t>U5RZ53</t>
  </si>
  <si>
    <t>CAETHG_2437</t>
  </si>
  <si>
    <t>Putative signal transduction protein with CBS and DRTGG domain containing protein</t>
  </si>
  <si>
    <t>U5RYL1</t>
  </si>
  <si>
    <t>CAETHG_2438</t>
  </si>
  <si>
    <t>DNA polymerase III subunit alpha (EC 2.7.7.7)</t>
  </si>
  <si>
    <t>U5RV95</t>
  </si>
  <si>
    <t>CAETHG_2439</t>
  </si>
  <si>
    <t>ATP-dependent 6-phosphofructokinase (ATP-PFK) (Phosphofructokinase) (EC 2.7.1.11) (Phosphohexokinase)</t>
  </si>
  <si>
    <t>U5RVL5</t>
  </si>
  <si>
    <t>CAETHG_2441</t>
  </si>
  <si>
    <t>Pyruvate kinase (EC 2.7.1.40)</t>
  </si>
  <si>
    <t>U5RZ57</t>
  </si>
  <si>
    <t>CAETHG_2442</t>
  </si>
  <si>
    <t>RNA methyltransferase, TrmA family</t>
  </si>
  <si>
    <t>U5RVM2</t>
  </si>
  <si>
    <t>CAETHG_2446</t>
  </si>
  <si>
    <t>U5RYL8</t>
  </si>
  <si>
    <t>CAETHG_2448</t>
  </si>
  <si>
    <t>U5RVA9</t>
  </si>
  <si>
    <t>CAETHG_2454</t>
  </si>
  <si>
    <t>U5RZ70</t>
  </si>
  <si>
    <t>CAETHG_2457</t>
  </si>
  <si>
    <t>U5RYM8</t>
  </si>
  <si>
    <t>CAETHG_2458</t>
  </si>
  <si>
    <t>U5RZ75</t>
  </si>
  <si>
    <t>CAETHG_2464</t>
  </si>
  <si>
    <t>U5RYN3</t>
  </si>
  <si>
    <t>CAETHG_2465</t>
  </si>
  <si>
    <t>6-carboxy-5,6,7,8-tetrahydropterin synthase (EC 4.1.2.50) (Queuosine biosynthesis protein QueD)</t>
  </si>
  <si>
    <t>U5RVP0</t>
  </si>
  <si>
    <t>CAETHG_2468</t>
  </si>
  <si>
    <t>U5RZ79</t>
  </si>
  <si>
    <t>CAETHG_2469</t>
  </si>
  <si>
    <t>rRNA (Guanine-N(2)-)-methyltransferase</t>
  </si>
  <si>
    <t>U5RVC6</t>
  </si>
  <si>
    <t>CAETHG_2471</t>
  </si>
  <si>
    <t>U5RV87</t>
  </si>
  <si>
    <t>CAETHG_2472</t>
  </si>
  <si>
    <t>U5RV93</t>
  </si>
  <si>
    <t>CAETHG_2477</t>
  </si>
  <si>
    <t>Transcriptional regulator, AsnC family</t>
  </si>
  <si>
    <t>U5RVP8</t>
  </si>
  <si>
    <t>CAETHG_2478</t>
  </si>
  <si>
    <t>U5RZ90</t>
  </si>
  <si>
    <t>CAETHG_2479</t>
  </si>
  <si>
    <t>Fumarate hydratase class II (EC 4.3.1.1)</t>
  </si>
  <si>
    <t>U5RVQ2</t>
  </si>
  <si>
    <t>CAETHG_2483</t>
  </si>
  <si>
    <t>U5RVR3</t>
  </si>
  <si>
    <t>CAETHG_2493</t>
  </si>
  <si>
    <t>HAD-superfamily hydrolase, subfamily IA, variant 1 (EC 3.1.3.5)</t>
  </si>
  <si>
    <t>U5RVR9</t>
  </si>
  <si>
    <t>CAETHG_2498</t>
  </si>
  <si>
    <t>U5RZB1</t>
  </si>
  <si>
    <t>CAETHG_2499</t>
  </si>
  <si>
    <t>Sodium:dicarboxylate symporter</t>
  </si>
  <si>
    <t>U5RYR4</t>
  </si>
  <si>
    <t>CAETHG_2500</t>
  </si>
  <si>
    <t>U5RZB7</t>
  </si>
  <si>
    <t>CAETHG_2504</t>
  </si>
  <si>
    <t>U5RVF8</t>
  </si>
  <si>
    <t>CAETHG_2506</t>
  </si>
  <si>
    <t>HlyD_D23 domain-containing protein</t>
  </si>
  <si>
    <t>U5RVC2</t>
  </si>
  <si>
    <t>CAETHG_2507</t>
  </si>
  <si>
    <t>U5RVS5</t>
  </si>
  <si>
    <t>CAETHG_2508</t>
  </si>
  <si>
    <t>Carbamoyl-phosphate synthase (Glutamine-hydrolyzing) (EC 6.3.5.5)</t>
  </si>
  <si>
    <t>U5RYS5</t>
  </si>
  <si>
    <t>CAETHG_2510</t>
  </si>
  <si>
    <t>U5RVG4</t>
  </si>
  <si>
    <t>CAETHG_2511</t>
  </si>
  <si>
    <t>Amidohydrolase (EC 3.5.1.47)</t>
  </si>
  <si>
    <t>U5RVG9</t>
  </si>
  <si>
    <t>CAETHG_2516</t>
  </si>
  <si>
    <t>U5RVD4</t>
  </si>
  <si>
    <t>CAETHG_2517</t>
  </si>
  <si>
    <t>U5RZD3</t>
  </si>
  <si>
    <t>CAETHG_2519</t>
  </si>
  <si>
    <t>PMT_2 domain-containing protein</t>
  </si>
  <si>
    <t>U5RYT6</t>
  </si>
  <si>
    <t>CAETHG_2520</t>
  </si>
  <si>
    <t>Glutamyl-tRNA reductase (GluTR) (EC 1.2.1.70)</t>
  </si>
  <si>
    <t>U5RVH1</t>
  </si>
  <si>
    <t>CAETHG_2521</t>
  </si>
  <si>
    <t>Glutamate-1-semialdehyde 2,1-aminomutase (GSA) (EC 5.4.3.8) (Glutamate-1-semialdehyde aminotransferase) (GSA-AT)</t>
  </si>
  <si>
    <t>U5RVU1</t>
  </si>
  <si>
    <t>CAETHG_2523</t>
  </si>
  <si>
    <t>U5RVI2</t>
  </si>
  <si>
    <t>CAETHG_2531</t>
  </si>
  <si>
    <t>U5RVE9</t>
  </si>
  <si>
    <t>CAETHG_2532</t>
  </si>
  <si>
    <t>Methionine import ATP-binding protein MetN (EC 7.4.2.11)</t>
  </si>
  <si>
    <t>U5RZE9</t>
  </si>
  <si>
    <t>CAETHG_2534</t>
  </si>
  <si>
    <t>U5RVF1</t>
  </si>
  <si>
    <t>CAETHG_2537</t>
  </si>
  <si>
    <t>U5RVF7</t>
  </si>
  <si>
    <t>CAETHG_2542</t>
  </si>
  <si>
    <t>U5RVW1</t>
  </si>
  <si>
    <t>CAETHG_2543</t>
  </si>
  <si>
    <t>U5RVG1</t>
  </si>
  <si>
    <t>CAETHG_2547</t>
  </si>
  <si>
    <t>U5RZG6</t>
  </si>
  <si>
    <t>CAETHG_2549</t>
  </si>
  <si>
    <t>U5RYW8</t>
  </si>
  <si>
    <t>CAETHG_2550</t>
  </si>
  <si>
    <t>U5RYX2</t>
  </si>
  <si>
    <t>CAETHG_2555</t>
  </si>
  <si>
    <t>U5RVG8</t>
  </si>
  <si>
    <t>CAETHG_2557</t>
  </si>
  <si>
    <t>U5RVX4</t>
  </si>
  <si>
    <t>CAETHG_2558</t>
  </si>
  <si>
    <t>U5RZH8</t>
  </si>
  <si>
    <t>CAETHG_2559</t>
  </si>
  <si>
    <t>Xenobiotic-transporting ATPase (EC 3.6.3.44)</t>
  </si>
  <si>
    <t>U5RYY0</t>
  </si>
  <si>
    <t>CAETHG_2560</t>
  </si>
  <si>
    <t>U5RVH3</t>
  </si>
  <si>
    <t>CAETHG_2562</t>
  </si>
  <si>
    <t>U5RZI4</t>
  </si>
  <si>
    <t>CAETHG_2564</t>
  </si>
  <si>
    <t>U5RYY6</t>
  </si>
  <si>
    <t>CAETHG_2565</t>
  </si>
  <si>
    <t>U5RVL8</t>
  </si>
  <si>
    <t>CAETHG_2566</t>
  </si>
  <si>
    <t>DNA binding domain protein, excisionase family</t>
  </si>
  <si>
    <t>U5RVH9</t>
  </si>
  <si>
    <t>CAETHG_2567</t>
  </si>
  <si>
    <t>Nitrogenase iron protein (EC 1.18.6.1) (Nitrogenase Fe protein) (Nitrogenase component II) (Nitrogenase reductase)</t>
  </si>
  <si>
    <t>U5RVM8</t>
  </si>
  <si>
    <t>CAETHG_2576</t>
  </si>
  <si>
    <t>U5RVI8</t>
  </si>
  <si>
    <t>CAETHG_2577</t>
  </si>
  <si>
    <t>U5RW03</t>
  </si>
  <si>
    <t>CAETHG_2583</t>
  </si>
  <si>
    <t>Outer membrane efflux protein</t>
  </si>
  <si>
    <t>U5RZK5</t>
  </si>
  <si>
    <t>CAETHG_2584</t>
  </si>
  <si>
    <t>U5RZ08</t>
  </si>
  <si>
    <t>CAETHG_2585</t>
  </si>
  <si>
    <t>ResB family protein</t>
  </si>
  <si>
    <t>U5RVN9</t>
  </si>
  <si>
    <t>CAETHG_2586</t>
  </si>
  <si>
    <t>U5RVK1</t>
  </si>
  <si>
    <t>CAETHG_2587</t>
  </si>
  <si>
    <t>U5RW09</t>
  </si>
  <si>
    <t>CAETHG_2588</t>
  </si>
  <si>
    <t>U5RZL0</t>
  </si>
  <si>
    <t>CAETHG_2589</t>
  </si>
  <si>
    <t>U5RZ15</t>
  </si>
  <si>
    <t>CAETHG_2590</t>
  </si>
  <si>
    <t>U5RVP3</t>
  </si>
  <si>
    <t>CAETHG_2591</t>
  </si>
  <si>
    <t>Lipopolysaccharide biosynthesis protein</t>
  </si>
  <si>
    <t>U5RVK6</t>
  </si>
  <si>
    <t>CAETHG_2592</t>
  </si>
  <si>
    <t>Protein-tyrosine-phosphatase (EC 3.1.3.48)</t>
  </si>
  <si>
    <t>U5RW15</t>
  </si>
  <si>
    <t>CAETHG_2593</t>
  </si>
  <si>
    <t>Non-specific protein-tyrosine kinase (EC 2.7.10.2)</t>
  </si>
  <si>
    <t>U5RZM5</t>
  </si>
  <si>
    <t>CAETHG_2599</t>
  </si>
  <si>
    <t>U5RZ24</t>
  </si>
  <si>
    <t>CAETHG_2600</t>
  </si>
  <si>
    <t>Glycosyltransferase</t>
  </si>
  <si>
    <t>U5RVQ1</t>
  </si>
  <si>
    <t>CAETHG_2601</t>
  </si>
  <si>
    <t>U5RVL9</t>
  </si>
  <si>
    <t>CAETHG_2602</t>
  </si>
  <si>
    <t>U5RW27</t>
  </si>
  <si>
    <t>CAETHG_2603</t>
  </si>
  <si>
    <t>U5RVM4</t>
  </si>
  <si>
    <t>CAETHG_2607</t>
  </si>
  <si>
    <t>U5RW32</t>
  </si>
  <si>
    <t>CAETHG_2608</t>
  </si>
  <si>
    <t>WxcM-like domain-containing protein</t>
  </si>
  <si>
    <t>U5RZN7</t>
  </si>
  <si>
    <t>CAETHG_2609</t>
  </si>
  <si>
    <t>U5RVR2</t>
  </si>
  <si>
    <t>CAETHG_2611</t>
  </si>
  <si>
    <t>U5RW37</t>
  </si>
  <si>
    <t>CAETHG_2613</t>
  </si>
  <si>
    <t>U5RZ39</t>
  </si>
  <si>
    <t>CAETHG_2615</t>
  </si>
  <si>
    <t>Mannose-1-phosphate guanylyltransferase (EC 2.7.7.13)</t>
  </si>
  <si>
    <t>U5RVR6</t>
  </si>
  <si>
    <t>CAETHG_2616</t>
  </si>
  <si>
    <t>dTDP-glucose 4,6-dehydratase (EC 4.2.1.46)</t>
  </si>
  <si>
    <t>U5RVN5</t>
  </si>
  <si>
    <t>CAETHG_2617</t>
  </si>
  <si>
    <t>Glucose-1-phosphate thymidylyltransferase (EC 2.7.7.24)</t>
  </si>
  <si>
    <t>U5RW43</t>
  </si>
  <si>
    <t>CAETHG_2618</t>
  </si>
  <si>
    <t>dTDP-4-dehydrorhamnose reductase (EC 1.1.1.133)</t>
  </si>
  <si>
    <t>U5RZR8</t>
  </si>
  <si>
    <t>CAETHG_2619</t>
  </si>
  <si>
    <t>dTDP-4-dehydrorhamnose 3,5-epimerase (EC 5.1.3.13) (Thymidine diphospho-4-keto-rhamnose 3,5-epimerase)</t>
  </si>
  <si>
    <t>U5RZU8</t>
  </si>
  <si>
    <t>CAETHG_2636</t>
  </si>
  <si>
    <t>U5RVX2</t>
  </si>
  <si>
    <t>CAETHG_2638</t>
  </si>
  <si>
    <t>U5RWA0</t>
  </si>
  <si>
    <t>CAETHG_2640</t>
  </si>
  <si>
    <t>U5RVT6</t>
  </si>
  <si>
    <t>CAETHG_2644</t>
  </si>
  <si>
    <t>U5RVU4</t>
  </si>
  <si>
    <t>CAETHG_2654</t>
  </si>
  <si>
    <t>MgtC/SapB transporter</t>
  </si>
  <si>
    <t>U5RWB5</t>
  </si>
  <si>
    <t>CAETHG_2655</t>
  </si>
  <si>
    <t>U5RZW4</t>
  </si>
  <si>
    <t>CAETHG_2656</t>
  </si>
  <si>
    <t>U5RZC7</t>
  </si>
  <si>
    <t>CAETHG_2657</t>
  </si>
  <si>
    <t>MacB-like periplasmic core domain containing protein</t>
  </si>
  <si>
    <t>U5RVZ3</t>
  </si>
  <si>
    <t>CAETHG_2658</t>
  </si>
  <si>
    <t>Lipoprotein-releasing system ATP-binding protein LolD (EC 7.6.2.-)</t>
  </si>
  <si>
    <t>U5RVU9</t>
  </si>
  <si>
    <t>CAETHG_2659</t>
  </si>
  <si>
    <t>GOLD domain-containing protein</t>
  </si>
  <si>
    <t>U5RWC0</t>
  </si>
  <si>
    <t>CAETHG_2660</t>
  </si>
  <si>
    <t>U5RZW8</t>
  </si>
  <si>
    <t>CAETHG_2661</t>
  </si>
  <si>
    <t>U5RZD2</t>
  </si>
  <si>
    <t>CAETHG_2662</t>
  </si>
  <si>
    <t>von Willebrand factor type A</t>
  </si>
  <si>
    <t>U5RVZ8</t>
  </si>
  <si>
    <t>CAETHG_2663</t>
  </si>
  <si>
    <t>Tubulin-like protein</t>
  </si>
  <si>
    <t>U5RZX1</t>
  </si>
  <si>
    <t>CAETHG_2666</t>
  </si>
  <si>
    <t>U5RW07</t>
  </si>
  <si>
    <t>CAETHG_2673</t>
  </si>
  <si>
    <t>GTP1/OBG protein</t>
  </si>
  <si>
    <t>U5RZE6</t>
  </si>
  <si>
    <t>CAETHG_2677</t>
  </si>
  <si>
    <t>U5RZY3</t>
  </si>
  <si>
    <t>CAETHG_2681</t>
  </si>
  <si>
    <t>U5RZF2</t>
  </si>
  <si>
    <t>CAETHG_2682</t>
  </si>
  <si>
    <t>U5RW20</t>
  </si>
  <si>
    <t>CAETHG_2688</t>
  </si>
  <si>
    <t>U5RVX3</t>
  </si>
  <si>
    <t>CAETHG_2689</t>
  </si>
  <si>
    <t>Malate dehydrogenase (EC 1.1.1.37)</t>
  </si>
  <si>
    <t>U5RZF9</t>
  </si>
  <si>
    <t>CAETHG_2692</t>
  </si>
  <si>
    <t>U5RW25</t>
  </si>
  <si>
    <t>CAETHG_2693</t>
  </si>
  <si>
    <t>U5RZZ5</t>
  </si>
  <si>
    <t>CAETHG_2696</t>
  </si>
  <si>
    <t>Signal peptidase I (EC 3.4.21.89)</t>
  </si>
  <si>
    <t>U5RZG4</t>
  </si>
  <si>
    <t>CAETHG_2697</t>
  </si>
  <si>
    <t>Glutamate 5-kinase (EC 2.7.2.11) (Gamma-glutamyl kinase) (GK)</t>
  </si>
  <si>
    <t>U5RW30</t>
  </si>
  <si>
    <t>CAETHG_2698</t>
  </si>
  <si>
    <t>Gamma-glutamyl phosphate reductase (GPR) (EC 1.2.1.41) (Glutamate-5-semialdehyde dehydrogenase) (Glutamyl-gamma-semialdehyde dehydrogenase) (GSA dehydrogenase)</t>
  </si>
  <si>
    <t>U5RVY1</t>
  </si>
  <si>
    <t>CAETHG_2699</t>
  </si>
  <si>
    <t>Putative conserved protein UCP037246</t>
  </si>
  <si>
    <t>U5RWF7</t>
  </si>
  <si>
    <t>CAETHG_2700</t>
  </si>
  <si>
    <t>U5RZZ9</t>
  </si>
  <si>
    <t>CAETHG_2701</t>
  </si>
  <si>
    <t>U5RW33</t>
  </si>
  <si>
    <t>CAETHG_2703</t>
  </si>
  <si>
    <t>U5S002</t>
  </si>
  <si>
    <t>CAETHG_2706</t>
  </si>
  <si>
    <t>U5RW39</t>
  </si>
  <si>
    <t>CAETHG_2708</t>
  </si>
  <si>
    <t>U5S005</t>
  </si>
  <si>
    <t>CAETHG_2711</t>
  </si>
  <si>
    <t>DUF1232 domain-containing protein</t>
  </si>
  <si>
    <t>U5RZH7</t>
  </si>
  <si>
    <t>CAETHG_2712</t>
  </si>
  <si>
    <t>Ribonuclease H</t>
  </si>
  <si>
    <t>U5RVZ5</t>
  </si>
  <si>
    <t>CAETHG_2714</t>
  </si>
  <si>
    <t>U5RZI2</t>
  </si>
  <si>
    <t>CAETHG_2717</t>
  </si>
  <si>
    <t>Chaperone protein ClpB</t>
  </si>
  <si>
    <t>U5RW00</t>
  </si>
  <si>
    <t>CAETHG_2719</t>
  </si>
  <si>
    <t>CobB/CobQ domain protein glutamine amidotransferase</t>
  </si>
  <si>
    <t>U5RWH6</t>
  </si>
  <si>
    <t>CAETHG_2720</t>
  </si>
  <si>
    <t>U5S013</t>
  </si>
  <si>
    <t>CAETHG_2721</t>
  </si>
  <si>
    <t>Phosphoenolpyruvate carboxykinase (ATP) (PCK) (PEP carboxykinase) (PEPCK) (EC 4.1.1.49)</t>
  </si>
  <si>
    <t>U5RZI6</t>
  </si>
  <si>
    <t>CAETHG_2722</t>
  </si>
  <si>
    <t>Undecaprenyl-diphosphatase (EC 3.6.1.27) (Bacitracin resistance protein) (Undecaprenyl pyrophosphate phosphatase)</t>
  </si>
  <si>
    <t>U5RW10</t>
  </si>
  <si>
    <t>CAETHG_2729</t>
  </si>
  <si>
    <t>Dihydropteroate synthase (DHPS) (EC 2.5.1.15) (Dihydropteroate pyrophosphorylase)</t>
  </si>
  <si>
    <t>U5RWI5</t>
  </si>
  <si>
    <t>CAETHG_2730</t>
  </si>
  <si>
    <t>GTP cyclohydrolase 1 (EC 3.5.4.16) (GTP cyclohydrolase I) (GTP-CH-I)</t>
  </si>
  <si>
    <t>U5S022</t>
  </si>
  <si>
    <t>CAETHG_2731</t>
  </si>
  <si>
    <t>U5RZJ5</t>
  </si>
  <si>
    <t>CAETHG_2732</t>
  </si>
  <si>
    <t>7,8-dihydroneopterin aldolase (EC 4.1.2.25)</t>
  </si>
  <si>
    <t>U5RW60</t>
  </si>
  <si>
    <t>CAETHG_2733</t>
  </si>
  <si>
    <t>ATPase associated with various cellular activities AAA_5</t>
  </si>
  <si>
    <t>U5S030</t>
  </si>
  <si>
    <t>CAETHG_2741</t>
  </si>
  <si>
    <t>DUF4132 domain-containing protein</t>
  </si>
  <si>
    <t>U5RZK8</t>
  </si>
  <si>
    <t>CAETHG_2747</t>
  </si>
  <si>
    <t>U5RW28</t>
  </si>
  <si>
    <t>CAETHG_2749</t>
  </si>
  <si>
    <t>U5RWK4</t>
  </si>
  <si>
    <t>CAETHG_2750</t>
  </si>
  <si>
    <t>1-acyl-sn-glycerol-3-phosphate acyltransferase (EC 2.3.1.51)</t>
  </si>
  <si>
    <t>U5S038</t>
  </si>
  <si>
    <t>CAETHG_2751</t>
  </si>
  <si>
    <t>(R)-citramalate synthase (EC 2.3.1.182)</t>
  </si>
  <si>
    <t>U5RZL3</t>
  </si>
  <si>
    <t>CAETHG_2752</t>
  </si>
  <si>
    <t>Aconitate hydratase A (EC 4.2.1.3) (Iron-responsive protein-like) (RNA-binding protein)</t>
  </si>
  <si>
    <t>U5RW74</t>
  </si>
  <si>
    <t>CAETHG_2753</t>
  </si>
  <si>
    <t>Isocitrate dehydrogenase (NAD(+)) (EC 1.1.1.41)</t>
  </si>
  <si>
    <t>U5RW34</t>
  </si>
  <si>
    <t>CAETHG_2754</t>
  </si>
  <si>
    <t>O-acetylhomoserine/O-acetylserine sulfhydrylase (EC 2.5.1.47)</t>
  </si>
  <si>
    <t>U5RWL0</t>
  </si>
  <si>
    <t>CAETHG_2755</t>
  </si>
  <si>
    <t>5-methyltetrahydrofolate--homocysteine methyltransferase (EC 2.1.1.13) (Methionine synthase)</t>
  </si>
  <si>
    <t>U5S043</t>
  </si>
  <si>
    <t>CAETHG_2756</t>
  </si>
  <si>
    <t>U5RZL7</t>
  </si>
  <si>
    <t>CAETHG_2757</t>
  </si>
  <si>
    <t>U5RW77</t>
  </si>
  <si>
    <t>CAETHG_2758</t>
  </si>
  <si>
    <t>Ectoine/hydroxyectoine ABC transporter, permease protein EhuC</t>
  </si>
  <si>
    <t>U5RW38</t>
  </si>
  <si>
    <t>CAETHG_2759</t>
  </si>
  <si>
    <t>Phosphonate-transporting ATPase (EC 3.6.3.28)</t>
  </si>
  <si>
    <t>U5S045</t>
  </si>
  <si>
    <t>CAETHG_2761</t>
  </si>
  <si>
    <t>Citrulline--aspartate ligase (EC 6.3.4.5)</t>
  </si>
  <si>
    <t>U5RZM1</t>
  </si>
  <si>
    <t>CAETHG_2762</t>
  </si>
  <si>
    <t>Argininosuccinate lyase (ASAL) (EC 4.3.2.1) (Arginosuccinase)</t>
  </si>
  <si>
    <t>U5RW42</t>
  </si>
  <si>
    <t>CAETHG_2764</t>
  </si>
  <si>
    <t>U5RWM0</t>
  </si>
  <si>
    <t>CAETHG_2765</t>
  </si>
  <si>
    <t>tRNA synthetase class II (D K and N)</t>
  </si>
  <si>
    <t>U5RZM6</t>
  </si>
  <si>
    <t>CAETHG_2767</t>
  </si>
  <si>
    <t>Transcriptional regulator, GntR family with UTRA sensor domain containing protein</t>
  </si>
  <si>
    <t>U5RW86</t>
  </si>
  <si>
    <t>CAETHG_2768</t>
  </si>
  <si>
    <t>U5RW47</t>
  </si>
  <si>
    <t>CAETHG_2769</t>
  </si>
  <si>
    <t>Transcriptional repressor, CopY family</t>
  </si>
  <si>
    <t>U5RWM4</t>
  </si>
  <si>
    <t>CAETHG_2770</t>
  </si>
  <si>
    <t>U5RW51</t>
  </si>
  <si>
    <t>CAETHG_2774</t>
  </si>
  <si>
    <t>U5RWM9</t>
  </si>
  <si>
    <t>CAETHG_2775</t>
  </si>
  <si>
    <t>Vitamin B12-dependent ribonucleotide reductase (EC 1.17.4.1)</t>
  </si>
  <si>
    <t>U5S058</t>
  </si>
  <si>
    <t>CAETHG_2776</t>
  </si>
  <si>
    <t>U5RW92</t>
  </si>
  <si>
    <t>CAETHG_2778</t>
  </si>
  <si>
    <t>U5RW55</t>
  </si>
  <si>
    <t>CAETHG_2779</t>
  </si>
  <si>
    <t>P-type Ca(2+) transporter (EC 7.2.2.10)</t>
  </si>
  <si>
    <t>U5RWN5</t>
  </si>
  <si>
    <t>CAETHG_2780</t>
  </si>
  <si>
    <t>S1 motif domain-containing protein</t>
  </si>
  <si>
    <t>U5RZP0</t>
  </si>
  <si>
    <t>CAETHG_2782</t>
  </si>
  <si>
    <t>Glutamine-dependent NAD(+) synthetase (EC 6.3.5.1) (NAD(+) synthase [glutamine-hydrolyzing])</t>
  </si>
  <si>
    <t>U5RW59</t>
  </si>
  <si>
    <t>CAETHG_2784</t>
  </si>
  <si>
    <t>Band 7 protein</t>
  </si>
  <si>
    <t>U5RZP5</t>
  </si>
  <si>
    <t>CAETHG_2787</t>
  </si>
  <si>
    <t>S5ZJ57</t>
  </si>
  <si>
    <t>CAETHG_2788</t>
  </si>
  <si>
    <t>ATP-dependent helicase/deoxyribonuclease subunit B (EC 3.1.-.-) (EC 3.6.4.12) (ATP-dependent helicase/nuclease AddB)</t>
  </si>
  <si>
    <t>U5RW64</t>
  </si>
  <si>
    <t>CAETHG_2789</t>
  </si>
  <si>
    <t>Molybdopterin oxidoreductase</t>
  </si>
  <si>
    <t>U5RWP5</t>
  </si>
  <si>
    <t>CAETHG_2790</t>
  </si>
  <si>
    <t>Formate dehydrogenase (EC 1.17.1.9)</t>
  </si>
  <si>
    <t>S5Z7W5</t>
  </si>
  <si>
    <t>CAETHG_2791</t>
  </si>
  <si>
    <t>S5ZZ49</t>
  </si>
  <si>
    <t>CAETHG_2792</t>
  </si>
  <si>
    <t>Molybdopterin-guanine dinucleotide biosynthesis protein B (Putative molybdopterin-guanine dinucleotide biosynthesis protein)</t>
  </si>
  <si>
    <t>S5Z058</t>
  </si>
  <si>
    <t>CAETHG_2793</t>
  </si>
  <si>
    <t>Protein FdhD</t>
  </si>
  <si>
    <t>S5ZJ59</t>
  </si>
  <si>
    <t>CAETHG_2794</t>
  </si>
  <si>
    <t>Electron bifurcating FeFe-hydrogenase dependent on TPN subunit C (NADH-quinone oxidoreductase, E subunit) (EC 1.6.99.5)</t>
  </si>
  <si>
    <t>S5YUD3</t>
  </si>
  <si>
    <t>CAETHG_2795</t>
  </si>
  <si>
    <t>Electron bifurcating FeFe-hydrogenase dependent on TPN subunit B (NADH dehydrogenase (Quinone)) (EC 1.6.99.5)</t>
  </si>
  <si>
    <t>S5Z7X0</t>
  </si>
  <si>
    <t>CAETHG_2796</t>
  </si>
  <si>
    <t>4Fe-4S ferredoxin, iron-sulpur binding domain-containing protein (Electron bifurcating FeFe-hydrogenase dependent on TPN subunit D)</t>
  </si>
  <si>
    <t>S5ZZ51</t>
  </si>
  <si>
    <t>CAETHG_2797</t>
  </si>
  <si>
    <t>4Fe-4S ferredoxin, iron-sulpur binding domain-containing protein (Electron bifurcating FeFe-hydrogenase dependent on TPN subunit E1)</t>
  </si>
  <si>
    <t>U5RWA6</t>
  </si>
  <si>
    <t>CAETHG_2798</t>
  </si>
  <si>
    <t>U5RW72</t>
  </si>
  <si>
    <t>CAETHG_2799</t>
  </si>
  <si>
    <t>S5YUD8</t>
  </si>
  <si>
    <t>CAETHG_2800</t>
  </si>
  <si>
    <t>Putative transcriptional regulator (Sigma54 specific transcriptional regulator with PAS/PAC sensor, Fis family)</t>
  </si>
  <si>
    <t>U5RZQ5</t>
  </si>
  <si>
    <t>CAETHG_2802</t>
  </si>
  <si>
    <t>U5RWB0</t>
  </si>
  <si>
    <t>CAETHG_2803</t>
  </si>
  <si>
    <t>U5RW76</t>
  </si>
  <si>
    <t>CAETHG_2804</t>
  </si>
  <si>
    <t>U5S087</t>
  </si>
  <si>
    <t>CAETHG_2806</t>
  </si>
  <si>
    <t>UPF0735 ACT domain-containing protein CAETHG_2806</t>
  </si>
  <si>
    <t>U5RZQ9</t>
  </si>
  <si>
    <t>CAETHG_2807</t>
  </si>
  <si>
    <t>Homoserine dehydrogenase (EC 1.1.1.3)</t>
  </si>
  <si>
    <t>U5RWB3</t>
  </si>
  <si>
    <t>CAETHG_2808</t>
  </si>
  <si>
    <t>Homoserine kinase (HK) (HSK) (EC 2.7.1.39)</t>
  </si>
  <si>
    <t>U5RW80</t>
  </si>
  <si>
    <t>CAETHG_2809</t>
  </si>
  <si>
    <t>N-acetyltransferase domain-containing protein</t>
  </si>
  <si>
    <t>U5RZR3</t>
  </si>
  <si>
    <t>CAETHG_2812</t>
  </si>
  <si>
    <t>dTTP/UTP pyrophosphatase (dTTPase/UTPase) (EC 3.6.1.9) (Nucleoside triphosphate pyrophosphatase) (Nucleotide pyrophosphatase) (Nucleotide PPase)</t>
  </si>
  <si>
    <t>U5RW84</t>
  </si>
  <si>
    <t>CAETHG_2814</t>
  </si>
  <si>
    <t>U5RWS0</t>
  </si>
  <si>
    <t>CAETHG_2815</t>
  </si>
  <si>
    <t>Cell shape-determining protein MreC (Cell shape protein MreC)</t>
  </si>
  <si>
    <t>U5RZR6</t>
  </si>
  <si>
    <t>CAETHG_2817</t>
  </si>
  <si>
    <t>Penicillin-binding protein dimerization domain-containing protein</t>
  </si>
  <si>
    <t>U5RWC3</t>
  </si>
  <si>
    <t>CAETHG_2818</t>
  </si>
  <si>
    <t>Probable septum site-determining protein MinC</t>
  </si>
  <si>
    <t>U5RW88</t>
  </si>
  <si>
    <t>CAETHG_2819</t>
  </si>
  <si>
    <t>Cell division inhibitor MinD (Septum site-determining protein MinD)</t>
  </si>
  <si>
    <t>U5RWS5</t>
  </si>
  <si>
    <t>CAETHG_2820</t>
  </si>
  <si>
    <t>Cell division topological specificity factor</t>
  </si>
  <si>
    <t>U5S0A3</t>
  </si>
  <si>
    <t>CAETHG_2821</t>
  </si>
  <si>
    <t>Peptidoglycan glycosyltransferase RodA (PGT) (EC 2.4.1.129) (Cell elongation protein RodA) (Cell wall polymerase) (Peptidoglycan polymerase) (PG polymerase)</t>
  </si>
  <si>
    <t>U5RZS1</t>
  </si>
  <si>
    <t>CAETHG_2822</t>
  </si>
  <si>
    <t>Methylglyoxal synthase (MGS) (EC 4.2.3.3)</t>
  </si>
  <si>
    <t>U5RWC8</t>
  </si>
  <si>
    <t>CAETHG_2823</t>
  </si>
  <si>
    <t>U5RWT0</t>
  </si>
  <si>
    <t>CAETHG_2825</t>
  </si>
  <si>
    <t>Elp3 domain-containing protein</t>
  </si>
  <si>
    <t>U5S0A7</t>
  </si>
  <si>
    <t>CAETHG_2826</t>
  </si>
  <si>
    <t>DUF2344 domain-containing protein</t>
  </si>
  <si>
    <t>U5RZS5</t>
  </si>
  <si>
    <t>CAETHG_2827</t>
  </si>
  <si>
    <t>RNA-binding protein AU-1/Ribonuclease E/G</t>
  </si>
  <si>
    <t>U5RWD3</t>
  </si>
  <si>
    <t>CAETHG_2828</t>
  </si>
  <si>
    <t>50S ribosomal protein L21</t>
  </si>
  <si>
    <t>U5S0B2</t>
  </si>
  <si>
    <t>CAETHG_2831</t>
  </si>
  <si>
    <t>GTPase Obg (EC 3.6.5.-) (GTP-binding protein Obg)</t>
  </si>
  <si>
    <t>U5RZS9</t>
  </si>
  <si>
    <t>CAETHG_2832</t>
  </si>
  <si>
    <t>Probable nicotinate-nucleotide adenylyltransferase (EC 2.7.7.18) (Deamido-NAD(+) diphosphorylase) (Deamido-NAD(+) pyrophosphorylase) (Nicotinate mononucleotide adenylyltransferase) (NaMN adenylyltransferase)</t>
  </si>
  <si>
    <t>U5RWD8</t>
  </si>
  <si>
    <t>CAETHG_2833</t>
  </si>
  <si>
    <t>U5RW98</t>
  </si>
  <si>
    <t>CAETHG_2834</t>
  </si>
  <si>
    <t>Endoribonuclease L-PSP</t>
  </si>
  <si>
    <t>U5S0B7</t>
  </si>
  <si>
    <t>CAETHG_2836</t>
  </si>
  <si>
    <t>Serine-type D-Ala-D-Ala carboxypeptidase (EC 3.4.16.4)</t>
  </si>
  <si>
    <t>U5RWE3</t>
  </si>
  <si>
    <t>CAETHG_2838</t>
  </si>
  <si>
    <t>Selenide, water dikinase (EC 2.7.9.3) (Selenium donor protein) (Selenophosphate synthase)</t>
  </si>
  <si>
    <t>U5RWA3</t>
  </si>
  <si>
    <t>CAETHG_2839</t>
  </si>
  <si>
    <t>L-seryl-tRNA(Sec) selenium transferase (EC 2.9.1.1) (Selenocysteine synthase) (Sec synthase) (Selenocysteinyl-tRNA(Sec) synthase)</t>
  </si>
  <si>
    <t>U5RWU3</t>
  </si>
  <si>
    <t>CAETHG_2840</t>
  </si>
  <si>
    <t>SelB translation factor (Selenocysteine-specific elongation factor)</t>
  </si>
  <si>
    <t>U5S0C3</t>
  </si>
  <si>
    <t>CAETHG_2841</t>
  </si>
  <si>
    <t>Elongation factor SelB winged helix 3</t>
  </si>
  <si>
    <t>U5RWE8</t>
  </si>
  <si>
    <t>CAETHG_2843</t>
  </si>
  <si>
    <t>U5RWU7</t>
  </si>
  <si>
    <t>CAETHG_2845</t>
  </si>
  <si>
    <t>U5RWF3</t>
  </si>
  <si>
    <t>CAETHG_2848</t>
  </si>
  <si>
    <t>U5RWA7</t>
  </si>
  <si>
    <t>CAETHG_2849</t>
  </si>
  <si>
    <t>U5RWV1</t>
  </si>
  <si>
    <t>CAETHG_2850</t>
  </si>
  <si>
    <t>U5RWV5</t>
  </si>
  <si>
    <t>CAETHG_2855</t>
  </si>
  <si>
    <t>DUF2179 domain-containing protein</t>
  </si>
  <si>
    <t>U5S0E6</t>
  </si>
  <si>
    <t>CAETHG_2866</t>
  </si>
  <si>
    <t>U5RWD5</t>
  </si>
  <si>
    <t>CAETHG_2876</t>
  </si>
  <si>
    <t>Ribosomal protein L7/L12</t>
  </si>
  <si>
    <t>U5S0F5</t>
  </si>
  <si>
    <t>CAETHG_2878</t>
  </si>
  <si>
    <t>U5S0G1</t>
  </si>
  <si>
    <t>CAETHG_2883</t>
  </si>
  <si>
    <t>30S ribosomal protein S20</t>
  </si>
  <si>
    <t>U5RWY1</t>
  </si>
  <si>
    <t>CAETHG_2887</t>
  </si>
  <si>
    <t>Elongation factor 4 (EF-4) (EC 3.6.5.n1) (Ribosomal back-translocase LepA)</t>
  </si>
  <si>
    <t>U5RZX7</t>
  </si>
  <si>
    <t>CAETHG_2889</t>
  </si>
  <si>
    <t>Heat-inducible transcription repressor HrcA</t>
  </si>
  <si>
    <t>U5RWJ5</t>
  </si>
  <si>
    <t>CAETHG_2890</t>
  </si>
  <si>
    <t>Protein GrpE (HSP-70 cofactor)</t>
  </si>
  <si>
    <t>U5RWE9</t>
  </si>
  <si>
    <t>CAETHG_2891</t>
  </si>
  <si>
    <t>Chaperone protein DnaK (HSP70) (Heat shock 70 kDa protein) (Heat shock protein 70)</t>
  </si>
  <si>
    <t>U5RWY5</t>
  </si>
  <si>
    <t>CAETHG_2892</t>
  </si>
  <si>
    <t>Chaperone protein DnaJ</t>
  </si>
  <si>
    <t>U5S0G9</t>
  </si>
  <si>
    <t>CAETHG_2893</t>
  </si>
  <si>
    <t>Ribosomal protein L11 methyltransferase (L11 Mtase) (EC 2.1.1.-)</t>
  </si>
  <si>
    <t>U5RWF6</t>
  </si>
  <si>
    <t>CAETHG_2896</t>
  </si>
  <si>
    <t>MiaB-like tRNA modifying enzyme</t>
  </si>
  <si>
    <t>U5RWZ0</t>
  </si>
  <si>
    <t>CAETHG_2897</t>
  </si>
  <si>
    <t>Histidine triad (HIT) protein</t>
  </si>
  <si>
    <t>U5S0H4</t>
  </si>
  <si>
    <t>CAETHG_2898</t>
  </si>
  <si>
    <t>30S ribosomal protein S21</t>
  </si>
  <si>
    <t>U5RZY4</t>
  </si>
  <si>
    <t>CAETHG_2899</t>
  </si>
  <si>
    <t>U5RWZ5</t>
  </si>
  <si>
    <t>CAETHG_2902</t>
  </si>
  <si>
    <t>7TM receptor with intracellular metal dependent phosphohydrolase</t>
  </si>
  <si>
    <t>U5S0H8</t>
  </si>
  <si>
    <t>CAETHG_2903</t>
  </si>
  <si>
    <t>Endoribonuclease YbeY (EC 3.1.-.-)</t>
  </si>
  <si>
    <t>U5RWK8</t>
  </si>
  <si>
    <t>CAETHG_2905</t>
  </si>
  <si>
    <t>GTPase Era</t>
  </si>
  <si>
    <t>U5RX02</t>
  </si>
  <si>
    <t>CAETHG_2907</t>
  </si>
  <si>
    <t>DUF4342 domain-containing protein</t>
  </si>
  <si>
    <t>U5S0I3</t>
  </si>
  <si>
    <t>CAETHG_2908</t>
  </si>
  <si>
    <t>Transcriptional regulator, CBS sensor domains and BirA family winged HTH</t>
  </si>
  <si>
    <t>U5RZZ4</t>
  </si>
  <si>
    <t>CAETHG_2909</t>
  </si>
  <si>
    <t>Pyruvate, phosphate dikinase (EC 2.7.9.1)</t>
  </si>
  <si>
    <t>U5RWH5</t>
  </si>
  <si>
    <t>CAETHG_2916</t>
  </si>
  <si>
    <t>DNA primase (EC 2.7.7.-)</t>
  </si>
  <si>
    <t>U5RX12</t>
  </si>
  <si>
    <t>CAETHG_2917</t>
  </si>
  <si>
    <t>RNA polymerase sigma factor SigA</t>
  </si>
  <si>
    <t>U5S000</t>
  </si>
  <si>
    <t>CAETHG_2919</t>
  </si>
  <si>
    <t>U5RWM5</t>
  </si>
  <si>
    <t>CAETHG_2920</t>
  </si>
  <si>
    <t>GTP cyclohydrolase 1 type 2 homolog</t>
  </si>
  <si>
    <t>U5RX16</t>
  </si>
  <si>
    <t>CAETHG_2922</t>
  </si>
  <si>
    <t>Pyridoxal-5'-phosphate-dependent protein beta subunit</t>
  </si>
  <si>
    <t>U5RX25</t>
  </si>
  <si>
    <t>Alpha-acetolactate decarboxylase (EC 4.1.1.5)</t>
  </si>
  <si>
    <t>U5S0K2</t>
  </si>
  <si>
    <t>CAETHG_2933</t>
  </si>
  <si>
    <t>U5RWN9</t>
  </si>
  <si>
    <t>CAETHG_2935</t>
  </si>
  <si>
    <t>Phosphatidylglycerol--prolipoprotein diacylglyceryl transferase (EC 2.5.1.145)</t>
  </si>
  <si>
    <t>U5RWJ7</t>
  </si>
  <si>
    <t>CAETHG_2936</t>
  </si>
  <si>
    <t>U5RWK2</t>
  </si>
  <si>
    <t>CAETHG_2941</t>
  </si>
  <si>
    <t>U5RWK6</t>
  </si>
  <si>
    <t>CAETHG_2946</t>
  </si>
  <si>
    <t>Hydrolase</t>
  </si>
  <si>
    <t>U5RX39</t>
  </si>
  <si>
    <t>CAETHG_2947</t>
  </si>
  <si>
    <t>SGNH_hydro domain-containing protein</t>
  </si>
  <si>
    <t>U5S0L4</t>
  </si>
  <si>
    <t>CAETHG_2948</t>
  </si>
  <si>
    <t>N5-carboxyaminoimidazole ribonucleotide mutase (N5-CAIR mutase) (EC 5.4.99.18) (5-(carboxyamino)imidazole ribonucleotide mutase)</t>
  </si>
  <si>
    <t>U5S026</t>
  </si>
  <si>
    <t>CAETHG_2949</t>
  </si>
  <si>
    <t>Phosphoribosylaminoimidazole-succinocarboxamide synthase (EC 6.3.2.6) (SAICAR synthetase)</t>
  </si>
  <si>
    <t>U5RWQ3</t>
  </si>
  <si>
    <t>CAETHG_2950</t>
  </si>
  <si>
    <t>Amidophosphoribosyltransferase (ATase) (EC 2.4.2.14) (Glutamine phosphoribosylpyrophosphate amidotransferase) (GPATase)</t>
  </si>
  <si>
    <t>U5RWL1</t>
  </si>
  <si>
    <t>CAETHG_2951</t>
  </si>
  <si>
    <t>Phosphoribosylformylglycinamidine cyclo-ligase (EC 6.3.3.1) (AIR synthase) (AIRS) (Phosphoribosyl-aminoimidazole synthetase)</t>
  </si>
  <si>
    <t>U5RX42</t>
  </si>
  <si>
    <t>CAETHG_2952</t>
  </si>
  <si>
    <t>Phosphoribosylglycinamide formyltransferase (EC 2.1.2.2) (5'-phosphoribosylglycinamide transformylase) (GAR transformylase) (GART)</t>
  </si>
  <si>
    <t>U5S0L9</t>
  </si>
  <si>
    <t>CAETHG_2953</t>
  </si>
  <si>
    <t>Bifunctional purine biosynthesis protein PurH [Includes: Phosphoribosylaminoimidazolecarboxamide formyltransferase (EC 2.1.2.3) (AICAR transformylase); IMP cyclohydrolase (EC 3.5.4.10) (ATIC) (IMP synthase) (Inosinicase)]</t>
  </si>
  <si>
    <t>U5S031</t>
  </si>
  <si>
    <t>CAETHG_2954</t>
  </si>
  <si>
    <t>Phosphoribosylamine--glycine ligase (EC 6.3.4.13) (GARS) (Glycinamide ribonucleotide synthetase) (Phosphoribosylglycinamide synthetase)</t>
  </si>
  <si>
    <t>U5RWQ7</t>
  </si>
  <si>
    <t>CAETHG_2955</t>
  </si>
  <si>
    <t>U5RWL6</t>
  </si>
  <si>
    <t>CAETHG_2956</t>
  </si>
  <si>
    <t>U5RX46</t>
  </si>
  <si>
    <t>CAETHG_2957</t>
  </si>
  <si>
    <t>U5S035</t>
  </si>
  <si>
    <t>CAETHG_2959</t>
  </si>
  <si>
    <t>Vitamin B12 dependent methionine synthase activation region</t>
  </si>
  <si>
    <t>U5RWR2</t>
  </si>
  <si>
    <t>CAETHG_2960</t>
  </si>
  <si>
    <t>D-glucuronyl C5-epimerase domain protein</t>
  </si>
  <si>
    <t>U5RWM1</t>
  </si>
  <si>
    <t>CAETHG_2961</t>
  </si>
  <si>
    <t>Succinate dehydrogenase</t>
  </si>
  <si>
    <t>U5S040</t>
  </si>
  <si>
    <t>CAETHG_2964</t>
  </si>
  <si>
    <t>U5S044</t>
  </si>
  <si>
    <t>CAETHG_2969</t>
  </si>
  <si>
    <t>U5RWS4</t>
  </si>
  <si>
    <t>CAETHG_2970</t>
  </si>
  <si>
    <t>U5RWN2</t>
  </si>
  <si>
    <t>CAETHG_2971</t>
  </si>
  <si>
    <t>U5S0N6</t>
  </si>
  <si>
    <t>CAETHG_2975</t>
  </si>
  <si>
    <t>NMT1 domain-containing protein</t>
  </si>
  <si>
    <t>U5RX63</t>
  </si>
  <si>
    <t>CAETHG_2979</t>
  </si>
  <si>
    <t>U5RWP7</t>
  </si>
  <si>
    <t>CAETHG_2988</t>
  </si>
  <si>
    <t>U5RX72</t>
  </si>
  <si>
    <t>CAETHG_2989</t>
  </si>
  <si>
    <t>U5S0Q2</t>
  </si>
  <si>
    <t>CAETHG_2990</t>
  </si>
  <si>
    <t>U5RWU2</t>
  </si>
  <si>
    <t>CAETHG_2992</t>
  </si>
  <si>
    <t>U5RWQ2</t>
  </si>
  <si>
    <t>CAETHG_2993</t>
  </si>
  <si>
    <t>U5S0Q7</t>
  </si>
  <si>
    <t>CAETHG_2995</t>
  </si>
  <si>
    <t>U5RWU5</t>
  </si>
  <si>
    <t>CAETHG_2997</t>
  </si>
  <si>
    <t>U5RWQ8</t>
  </si>
  <si>
    <t>CAETHG_2998</t>
  </si>
  <si>
    <t>U5RX78</t>
  </si>
  <si>
    <t>CAETHG_2999</t>
  </si>
  <si>
    <t>2-isopropylmalate synthase (EC 2.3.3.13) (Alpha-IPM synthase) (Alpha-isopropylmalate synthase)</t>
  </si>
  <si>
    <t>U5S0R2</t>
  </si>
  <si>
    <t>CAETHG_3000</t>
  </si>
  <si>
    <t>3-isopropylmalate dehydratase large subunit (EC 4.2.1.33) (Alpha-IPM isomerase) (IPMI) (Isopropylmalate isomerase)</t>
  </si>
  <si>
    <t>U5S071</t>
  </si>
  <si>
    <t>CAETHG_3001</t>
  </si>
  <si>
    <t>3-isopropylmalate dehydratase small subunit (EC 4.2.1.33) (Alpha-IPM isomerase) (IPMI) (Isopropylmalate isomerase)</t>
  </si>
  <si>
    <t>U5RWU9</t>
  </si>
  <si>
    <t>CAETHG_3002</t>
  </si>
  <si>
    <t>U5RWR3</t>
  </si>
  <si>
    <t>CAETHG_3003</t>
  </si>
  <si>
    <t>Ferredoxin--NAD(+) reductase (EC 1.18.1.3)</t>
  </si>
  <si>
    <t>U5RX82</t>
  </si>
  <si>
    <t>CAETHG_3004</t>
  </si>
  <si>
    <t>U5S0R8</t>
  </si>
  <si>
    <t>CAETHG_3005</t>
  </si>
  <si>
    <t>Carbon monoxide dehydrogenase (EC 1.2.7.4)</t>
  </si>
  <si>
    <t>U5S081</t>
  </si>
  <si>
    <t>CAETHG_3011</t>
  </si>
  <si>
    <t>U5RWS3</t>
  </si>
  <si>
    <t>CAETHG_3013</t>
  </si>
  <si>
    <t>DNA topoisomerase (ATP-hydrolyzing) (EC 5.6.2.2)</t>
  </si>
  <si>
    <t>U5RX92</t>
  </si>
  <si>
    <t>CAETHG_3014</t>
  </si>
  <si>
    <t>U5S0S8</t>
  </si>
  <si>
    <t>CAETHG_3015</t>
  </si>
  <si>
    <t>Lipoate--protein ligase (EC 6.3.1.20)</t>
  </si>
  <si>
    <t>U5S086</t>
  </si>
  <si>
    <t>CAETHG_3016</t>
  </si>
  <si>
    <t>DJ-1 family protein</t>
  </si>
  <si>
    <t>U5RWW4</t>
  </si>
  <si>
    <t>CAETHG_3017</t>
  </si>
  <si>
    <t>Peptidase M16 domain protein</t>
  </si>
  <si>
    <t>U5RWS8</t>
  </si>
  <si>
    <t>CAETHG_3018</t>
  </si>
  <si>
    <t>Single-stranded-DNA-specific exonuclease RecJ</t>
  </si>
  <si>
    <t>U5RWW8</t>
  </si>
  <si>
    <t>CAETHG_3022</t>
  </si>
  <si>
    <t>U5RWT2</t>
  </si>
  <si>
    <t>CAETHG_3023</t>
  </si>
  <si>
    <t>U5RWX2</t>
  </si>
  <si>
    <t>CAETHG_3027</t>
  </si>
  <si>
    <t>Transcriptional regulator, TrmB family</t>
  </si>
  <si>
    <t>U5RWT7</t>
  </si>
  <si>
    <t>CAETHG_3028</t>
  </si>
  <si>
    <t>UDP-N-acetylglucosamine--N-acetylmuramyl-(pentapeptide) pyrophosphoryl-undecaprenol N-acetylglucosamine transferase (EC 2.4.1.227) (Undecaprenyl-PP-MurNAc-pentapeptide-UDPGlcNAc GlcNAc transferase)</t>
  </si>
  <si>
    <t>U5RXA5</t>
  </si>
  <si>
    <t>CAETHG_3029</t>
  </si>
  <si>
    <t>U5S0U4</t>
  </si>
  <si>
    <t>CAETHG_3030</t>
  </si>
  <si>
    <t>U5RWX7</t>
  </si>
  <si>
    <t>CAETHG_3032</t>
  </si>
  <si>
    <t>U5RWU1</t>
  </si>
  <si>
    <t>CAETHG_3033</t>
  </si>
  <si>
    <t>Jag_N domain-containing protein</t>
  </si>
  <si>
    <t>U5RXB1</t>
  </si>
  <si>
    <t>CAETHG_3034</t>
  </si>
  <si>
    <t>CheW protein</t>
  </si>
  <si>
    <t>U5S0V1</t>
  </si>
  <si>
    <t>CAETHG_3035</t>
  </si>
  <si>
    <t>Probable chemoreceptor glutamine deamidase CheD (EC 3.5.1.44)</t>
  </si>
  <si>
    <t>U5S0A8</t>
  </si>
  <si>
    <t>CAETHG_3036</t>
  </si>
  <si>
    <t>Protein-glutamate methylesterase/protein-glutamine glutaminase (EC 3.1.1.61) (EC 3.5.1.44)</t>
  </si>
  <si>
    <t>U5RWY2</t>
  </si>
  <si>
    <t>CAETHG_3037</t>
  </si>
  <si>
    <t>MCP methyltransferase, CheR-type (EC 2.1.1.80)</t>
  </si>
  <si>
    <t>U5RWU6</t>
  </si>
  <si>
    <t>CAETHG_3038</t>
  </si>
  <si>
    <t>Chemotaxis protein CheA (EC 2.7.13.3)</t>
  </si>
  <si>
    <t>U5RXB6</t>
  </si>
  <si>
    <t>CAETHG_3039</t>
  </si>
  <si>
    <t>CheC, phosphatase, inhibitor of MCP methylation</t>
  </si>
  <si>
    <t>U5S0V6</t>
  </si>
  <si>
    <t>CAETHG_3040</t>
  </si>
  <si>
    <t>U5S0B3</t>
  </si>
  <si>
    <t>CAETHG_3041</t>
  </si>
  <si>
    <t>U5RWY8</t>
  </si>
  <si>
    <t>CAETHG_3042</t>
  </si>
  <si>
    <t>Flagellar motor switch protein FliM</t>
  </si>
  <si>
    <t>U5RWV2</t>
  </si>
  <si>
    <t>CAETHG_3043</t>
  </si>
  <si>
    <t>CheC, phosphatase, inhibitor of MCP methylation / FliN fusion protein</t>
  </si>
  <si>
    <t>U5S0W2</t>
  </si>
  <si>
    <t>CAETHG_3045</t>
  </si>
  <si>
    <t>FlgN family protein</t>
  </si>
  <si>
    <t>U5S0B8</t>
  </si>
  <si>
    <t>CAETHG_3046</t>
  </si>
  <si>
    <t>Flagellar hook-associated protein 1</t>
  </si>
  <si>
    <t>U5RWZ3</t>
  </si>
  <si>
    <t>CAETHG_3047</t>
  </si>
  <si>
    <t>Flagellar hook-associated protein 3</t>
  </si>
  <si>
    <t>U5RXC6</t>
  </si>
  <si>
    <t>CAETHG_3049</t>
  </si>
  <si>
    <t>Translational regulator CsrA</t>
  </si>
  <si>
    <t>U5RWZ9</t>
  </si>
  <si>
    <t>CAETHG_3052</t>
  </si>
  <si>
    <t>Flagellar secretion chaperone FliS</t>
  </si>
  <si>
    <t>U5RWV9</t>
  </si>
  <si>
    <t>CAETHG_3053</t>
  </si>
  <si>
    <t>Flagellar hook-associated protein 2 (HAP2) (Flagellar cap protein)</t>
  </si>
  <si>
    <t>U5RXD1</t>
  </si>
  <si>
    <t>CAETHG_3054</t>
  </si>
  <si>
    <t>Flagellar export chaperone</t>
  </si>
  <si>
    <t>U5RWW7</t>
  </si>
  <si>
    <t>CAETHG_3063</t>
  </si>
  <si>
    <t>U5S0Y2</t>
  </si>
  <si>
    <t>CAETHG_3065</t>
  </si>
  <si>
    <t>Flagellin</t>
  </si>
  <si>
    <t>U5S0D7</t>
  </si>
  <si>
    <t>CAETHG_3066</t>
  </si>
  <si>
    <t>U5RX14</t>
  </si>
  <si>
    <t>CAETHG_3067</t>
  </si>
  <si>
    <t>U5RWX0</t>
  </si>
  <si>
    <t>CAETHG_3068</t>
  </si>
  <si>
    <t>TPR_REGION domain-containing protein</t>
  </si>
  <si>
    <t>U5RX29</t>
  </si>
  <si>
    <t>CAETHG_3082</t>
  </si>
  <si>
    <t>DNA polymerase beta domain protein region</t>
  </si>
  <si>
    <t>U5RWY4</t>
  </si>
  <si>
    <t>CAETHG_3083</t>
  </si>
  <si>
    <t>Nucleotidyltransferase substrate binding protein, HI0074 family</t>
  </si>
  <si>
    <t>U5S0F8</t>
  </si>
  <si>
    <t>CAETHG_3086</t>
  </si>
  <si>
    <t>AAA-ATPase-like protein</t>
  </si>
  <si>
    <t>U5S0G2</t>
  </si>
  <si>
    <t>CAETHG_3091</t>
  </si>
  <si>
    <t>U5RX37</t>
  </si>
  <si>
    <t>CAETHG_3092</t>
  </si>
  <si>
    <t>U5RWZ4</t>
  </si>
  <si>
    <t>CAETHG_3093</t>
  </si>
  <si>
    <t>Membrane-associated protein TcaA</t>
  </si>
  <si>
    <t>U5RXH6</t>
  </si>
  <si>
    <t>CAETHG_3094</t>
  </si>
  <si>
    <t>Putative motility protein</t>
  </si>
  <si>
    <t>U5S0G6</t>
  </si>
  <si>
    <t>CAETHG_3096</t>
  </si>
  <si>
    <t>U5RX43</t>
  </si>
  <si>
    <t>CAETHG_3097</t>
  </si>
  <si>
    <t>U5RWZ8</t>
  </si>
  <si>
    <t>CAETHG_3098</t>
  </si>
  <si>
    <t>U5RXI1</t>
  </si>
  <si>
    <t>CAETHG_3099</t>
  </si>
  <si>
    <t>U5S0H1</t>
  </si>
  <si>
    <t>CAETHG_3101</t>
  </si>
  <si>
    <t>U5RX05</t>
  </si>
  <si>
    <t>CAETHG_3103</t>
  </si>
  <si>
    <t>U5S0H5</t>
  </si>
  <si>
    <t>CAETHG_3106</t>
  </si>
  <si>
    <t>U5RX51</t>
  </si>
  <si>
    <t>CAETHG_3107</t>
  </si>
  <si>
    <t>U5RX10</t>
  </si>
  <si>
    <t>CAETHG_3108</t>
  </si>
  <si>
    <t>U5S0I0</t>
  </si>
  <si>
    <t>CAETHG_3111</t>
  </si>
  <si>
    <t>Flagellar hook-basal body complex protein FliE</t>
  </si>
  <si>
    <t>U5RX55</t>
  </si>
  <si>
    <t>CAETHG_3112</t>
  </si>
  <si>
    <t>Flagellar M-ring protein</t>
  </si>
  <si>
    <t>U5RX18</t>
  </si>
  <si>
    <t>CAETHG_3113</t>
  </si>
  <si>
    <t>Flagellar motor switch protein FliG</t>
  </si>
  <si>
    <t>U5S136</t>
  </si>
  <si>
    <t>CAETHG_3115</t>
  </si>
  <si>
    <t>H(+)-transporting two-sector ATPase (EC 7.1.2.2)</t>
  </si>
  <si>
    <t>U5RX60</t>
  </si>
  <si>
    <t>CAETHG_3117</t>
  </si>
  <si>
    <t>Flagellar hook-length control protein-like protein</t>
  </si>
  <si>
    <t>U5RX23</t>
  </si>
  <si>
    <t>CAETHG_3118</t>
  </si>
  <si>
    <t>Basal-body rod modification protein FlgD</t>
  </si>
  <si>
    <t>U5S142</t>
  </si>
  <si>
    <t>CAETHG_3120</t>
  </si>
  <si>
    <t>Flagellar basal body protein</t>
  </si>
  <si>
    <t>U5S0I9</t>
  </si>
  <si>
    <t>CAETHG_3121</t>
  </si>
  <si>
    <t>Flagellar FlbD family protein</t>
  </si>
  <si>
    <t>U5RX65</t>
  </si>
  <si>
    <t>CAETHG_3122</t>
  </si>
  <si>
    <t>Flagellar protein FliL</t>
  </si>
  <si>
    <t>U5RX56</t>
  </si>
  <si>
    <t>CAETHG_3128</t>
  </si>
  <si>
    <t>Flagella-associated GTP-binding protein (Flagellar biosynthesis protein FlhF)</t>
  </si>
  <si>
    <t>U5RXN2</t>
  </si>
  <si>
    <t>CAETHG_3129</t>
  </si>
  <si>
    <t>U5S182</t>
  </si>
  <si>
    <t>CAETHG_3130</t>
  </si>
  <si>
    <t>Type IV pilus assembly PilZ</t>
  </si>
  <si>
    <t>U5S0N5</t>
  </si>
  <si>
    <t>CAETHG_3131</t>
  </si>
  <si>
    <t>RNA polymerase sigma factor</t>
  </si>
  <si>
    <t>U5RXA8</t>
  </si>
  <si>
    <t>CAETHG_3132</t>
  </si>
  <si>
    <t>U5RXQ0</t>
  </si>
  <si>
    <t>CAETHG_3134</t>
  </si>
  <si>
    <t>U5S187</t>
  </si>
  <si>
    <t>CAETHG_3135</t>
  </si>
  <si>
    <t>U5RXB4</t>
  </si>
  <si>
    <t>CAETHG_3137</t>
  </si>
  <si>
    <t>Pyrophosphate phospho-hydrolase (EC 3.6.1.1)</t>
  </si>
  <si>
    <t>U5RXQ4</t>
  </si>
  <si>
    <t>CAETHG_3139</t>
  </si>
  <si>
    <t>U5RXB9</t>
  </si>
  <si>
    <t>CAETHG_3142</t>
  </si>
  <si>
    <t>Ribosome-binding ATPase YchF</t>
  </si>
  <si>
    <t>U5S197</t>
  </si>
  <si>
    <t>CAETHG_3145</t>
  </si>
  <si>
    <t>Cell division protein FtsL family protein</t>
  </si>
  <si>
    <t>U5RXC3</t>
  </si>
  <si>
    <t>CAETHG_3147</t>
  </si>
  <si>
    <t>UDP-N-acetylmuramoyl-L-alanyl-D-glutamate--2,6-diaminopimelate ligase (EC 6.3.2.13) (Meso-A2pm-adding enzyme) (Meso-diaminopimelate-adding enzyme) (UDP-MurNAc-L-Ala-D-Glu:meso-diaminopimelate ligase) (UDP-MurNAc-tripeptide synthetase) (UDP-N-acetylmuramyl-tripeptide synthetase)</t>
  </si>
  <si>
    <t>U5RX91</t>
  </si>
  <si>
    <t>CAETHG_3148</t>
  </si>
  <si>
    <t>UDP-N-acetylmuramoyl-tripeptide--D-alanyl-D-alanine ligase (EC 6.3.2.10) (D-alanyl-D-alanine-adding enzyme)</t>
  </si>
  <si>
    <t>U5S0Q8</t>
  </si>
  <si>
    <t>CAETHG_3151</t>
  </si>
  <si>
    <t>Polypeptide-transport-associated domain protein FtsQ-type</t>
  </si>
  <si>
    <t>U5RXC8</t>
  </si>
  <si>
    <t>CAETHG_3152</t>
  </si>
  <si>
    <t>U5RXR8</t>
  </si>
  <si>
    <t>CAETHG_3154</t>
  </si>
  <si>
    <t>U5S1A8</t>
  </si>
  <si>
    <t>CAETHG_3155</t>
  </si>
  <si>
    <t>Pyridoxal phosphate homeostasis protein (PLP homeostasis protein)</t>
  </si>
  <si>
    <t>U5S0R4</t>
  </si>
  <si>
    <t>CAETHG_3156</t>
  </si>
  <si>
    <t>Cell division protein SepF</t>
  </si>
  <si>
    <t>U5RX99</t>
  </si>
  <si>
    <t>CAETHG_3158</t>
  </si>
  <si>
    <t>S4 RNA-binding domain-containing protein</t>
  </si>
  <si>
    <t>U5RXS2</t>
  </si>
  <si>
    <t>CAETHG_3159</t>
  </si>
  <si>
    <t>DivIVA domain-containing protein</t>
  </si>
  <si>
    <t>U5S1B3</t>
  </si>
  <si>
    <t>CAETHG_3160</t>
  </si>
  <si>
    <t>5'-methylthioadenosine/S-adenosylhomocysteine nucleosidase (EC 3.2.2.9)</t>
  </si>
  <si>
    <t>U5RXD8</t>
  </si>
  <si>
    <t>CAETHG_3162</t>
  </si>
  <si>
    <t>U5RXS7</t>
  </si>
  <si>
    <t>CAETHG_3164</t>
  </si>
  <si>
    <t>Bifunctional protein PyrR [Includes: Pyrimidine operon regulatory protein; Uracil phosphoribosyltransferase (UPRTase) (EC 2.4.2.9)]</t>
  </si>
  <si>
    <t>U5S1B7</t>
  </si>
  <si>
    <t>CAETHG_3165</t>
  </si>
  <si>
    <t>Fibronectin-binding A domain protein</t>
  </si>
  <si>
    <t>U5S0S4</t>
  </si>
  <si>
    <t>CAETHG_3166</t>
  </si>
  <si>
    <t>Diaminopimelate epimerase (DAP epimerase) (EC 5.1.1.7) (PLP-independent amino acid racemase)</t>
  </si>
  <si>
    <t>U5RXV3</t>
  </si>
  <si>
    <t>CAETHG_3189</t>
  </si>
  <si>
    <t>Peptidase M24</t>
  </si>
  <si>
    <t>U5S1D5</t>
  </si>
  <si>
    <t>CAETHG_3190</t>
  </si>
  <si>
    <t>Elongation factor P (EF-P)</t>
  </si>
  <si>
    <t>U5S0U7</t>
  </si>
  <si>
    <t>CAETHG_3191</t>
  </si>
  <si>
    <t>U5S1E3</t>
  </si>
  <si>
    <t>CAETHG_3200</t>
  </si>
  <si>
    <t>U5RXH2</t>
  </si>
  <si>
    <t>CAETHG_3202</t>
  </si>
  <si>
    <t>Exodeoxyribonuclease 7 large subunit (EC 3.1.11.6) (Exodeoxyribonuclease VII large subunit) (Exonuclease VII large subunit)</t>
  </si>
  <si>
    <t>U5RXD4</t>
  </si>
  <si>
    <t>CAETHG_3203</t>
  </si>
  <si>
    <t>Exodeoxyribonuclease 7 small subunit (EC 3.1.11.6) (Exodeoxyribonuclease VII small subunit) (Exonuclease VII small subunit)</t>
  </si>
  <si>
    <t>U5RXW8</t>
  </si>
  <si>
    <t>CAETHG_3204</t>
  </si>
  <si>
    <t>Polyprenyl synthetase</t>
  </si>
  <si>
    <t>U5S1E4</t>
  </si>
  <si>
    <t>CAETHG_3205</t>
  </si>
  <si>
    <t>1-deoxy-D-xylulose-5-phosphate synthase (EC 2.2.1.7) (1-deoxyxylulose-5-phosphate synthase) (DXP synthase) (DXPS)</t>
  </si>
  <si>
    <t>U5RXH7</t>
  </si>
  <si>
    <t>CAETHG_3207</t>
  </si>
  <si>
    <t>NAD kinase (EC 2.7.1.23) (ATP-dependent NAD kinase)</t>
  </si>
  <si>
    <t>U5RXD9</t>
  </si>
  <si>
    <t>CAETHG_3208</t>
  </si>
  <si>
    <t>Arginine repressor</t>
  </si>
  <si>
    <t>U5RXX2</t>
  </si>
  <si>
    <t>CAETHG_3209</t>
  </si>
  <si>
    <t>DNA repair protein RecN (Recombination protein N)</t>
  </si>
  <si>
    <t>U5RXI2</t>
  </si>
  <si>
    <t>CAETHG_3212</t>
  </si>
  <si>
    <t>U5RXE3</t>
  </si>
  <si>
    <t>CAETHG_3213</t>
  </si>
  <si>
    <t>U5RXX6</t>
  </si>
  <si>
    <t>CAETHG_3214</t>
  </si>
  <si>
    <t>U5RXI7</t>
  </si>
  <si>
    <t>CAETHG_3217</t>
  </si>
  <si>
    <t>Tyrosine recombinase xerC</t>
  </si>
  <si>
    <t>U5RXJ6</t>
  </si>
  <si>
    <t>CAETHG_3227</t>
  </si>
  <si>
    <t>Ion-translocating oxidoreductase complex subunit C (EC 7.-.-.-) (Rnf electron transport complex subunit C)</t>
  </si>
  <si>
    <t>U5RXF6</t>
  </si>
  <si>
    <t>CAETHG_3228</t>
  </si>
  <si>
    <t>Ion-translocating oxidoreductase complex subunit D (EC 7.-.-.-) (Rnf electron transport complex subunit D)</t>
  </si>
  <si>
    <t>U5RXZ2</t>
  </si>
  <si>
    <t>CAETHG_3229</t>
  </si>
  <si>
    <t>Ion-translocating oxidoreductase complex subunit G (EC 7.-.-.-) (Rnf electron transport complex subunit G)</t>
  </si>
  <si>
    <t>U5S1G3</t>
  </si>
  <si>
    <t>CAETHG_3230</t>
  </si>
  <si>
    <t>Ion-translocating oxidoreductase complex subunit E (EC 7.-.-.-) (Rnf electron transport complex subunit E)</t>
  </si>
  <si>
    <t>U5RXK0</t>
  </si>
  <si>
    <t>CAETHG_3232</t>
  </si>
  <si>
    <t>Ion-translocating oxidoreductase complex subunit B (EC 7.-.-.-) (Rnf electron transport complex subunit B)</t>
  </si>
  <si>
    <t>U5RXZ5</t>
  </si>
  <si>
    <t>CAETHG_3234</t>
  </si>
  <si>
    <t>NusG_II domain-containing protein</t>
  </si>
  <si>
    <t>U5RXK6</t>
  </si>
  <si>
    <t>CAETHG_3237</t>
  </si>
  <si>
    <t>U5S0Z2</t>
  </si>
  <si>
    <t>CAETHG_3241</t>
  </si>
  <si>
    <t>Serine hydroxymethyltransferase (SHMT) (Serine methylase) (EC 2.1.2.1)</t>
  </si>
  <si>
    <t>U5S1H6</t>
  </si>
  <si>
    <t>CAETHG_3245</t>
  </si>
  <si>
    <t>Phosphoribosylformylglycinamidine synthase (EC 6.3.5.3)</t>
  </si>
  <si>
    <t>U5S0Z7</t>
  </si>
  <si>
    <t>CAETHG_3246</t>
  </si>
  <si>
    <t>U5RXL3</t>
  </si>
  <si>
    <t>CAETHG_3247</t>
  </si>
  <si>
    <t>L-threonine 3-dehydrogenase (EC 1.1.1.103)</t>
  </si>
  <si>
    <t>U5RXH3</t>
  </si>
  <si>
    <t>CAETHG_3248</t>
  </si>
  <si>
    <t>Xylulokinase (EC 2.7.1.17)</t>
  </si>
  <si>
    <t>U5RY09</t>
  </si>
  <si>
    <t>CAETHG_3249</t>
  </si>
  <si>
    <t>U5S1I0</t>
  </si>
  <si>
    <t>CAETHG_3250</t>
  </si>
  <si>
    <t>6-phosphogluconate dehydrogenase, decarboxylating (EC 1.1.1.44)</t>
  </si>
  <si>
    <t>U5S102</t>
  </si>
  <si>
    <t>CAETHG_3251</t>
  </si>
  <si>
    <t>U5RXH9</t>
  </si>
  <si>
    <t>CAETHG_3253</t>
  </si>
  <si>
    <t>U5RY14</t>
  </si>
  <si>
    <t>CAETHG_3254</t>
  </si>
  <si>
    <t>2-dehydro-3-deoxyphosphogluconate aldolase/4-hydroxy-2-oxoglutarate aldolase (EC 4.1.2.14)</t>
  </si>
  <si>
    <t>U5S1J7</t>
  </si>
  <si>
    <t>CAETHG_3270</t>
  </si>
  <si>
    <t>U5RXN3</t>
  </si>
  <si>
    <t>CAETHG_3272</t>
  </si>
  <si>
    <t>Histidinol-phosphatase (HolPase) (EC 3.1.3.15)</t>
  </si>
  <si>
    <t>U5RXJ9</t>
  </si>
  <si>
    <t>CAETHG_3273</t>
  </si>
  <si>
    <t>Flavin reductase domain protein FMN-binding protein</t>
  </si>
  <si>
    <t>U5RY34</t>
  </si>
  <si>
    <t>CAETHG_3274</t>
  </si>
  <si>
    <t>Pyruvate formate-lyase PFL</t>
  </si>
  <si>
    <t>U5RXK2</t>
  </si>
  <si>
    <t>CAETHG_3278</t>
  </si>
  <si>
    <t>U5RXP0</t>
  </si>
  <si>
    <t>CAETHG_3282</t>
  </si>
  <si>
    <t>Chaperone protein DnaK (Chaperone protein dnaK) (HSP70) (Heat shock 70 kDa protein) (Heat shock protein 70)</t>
  </si>
  <si>
    <t>U5S1K9</t>
  </si>
  <si>
    <t>CAETHG_3285</t>
  </si>
  <si>
    <t>U5RXP3</t>
  </si>
  <si>
    <t>U5RY47</t>
  </si>
  <si>
    <t>CAETHG_3289</t>
  </si>
  <si>
    <t>U5RTI0</t>
  </si>
  <si>
    <t>CAETHG_3290</t>
  </si>
  <si>
    <t>U5S135</t>
  </si>
  <si>
    <t>CAETHG_3291</t>
  </si>
  <si>
    <t>MgsA AAA+ ATPase domain-containing protein</t>
  </si>
  <si>
    <t>U5RXL6</t>
  </si>
  <si>
    <t>CAETHG_3293</t>
  </si>
  <si>
    <t>U5RY52</t>
  </si>
  <si>
    <t>CAETHG_3294</t>
  </si>
  <si>
    <t>FeS cluster assembly scaffold protein NifU</t>
  </si>
  <si>
    <t>U5RXP8</t>
  </si>
  <si>
    <t>CAETHG_3297</t>
  </si>
  <si>
    <t>Alanine--tRNA ligase (EC 6.1.1.7) (Alanyl-tRNA synthetase) (AlaRS)</t>
  </si>
  <si>
    <t>U5RXL9</t>
  </si>
  <si>
    <t>CAETHG_3298</t>
  </si>
  <si>
    <t>UPF0297 protein CAETHG_3298</t>
  </si>
  <si>
    <t>U5RY55</t>
  </si>
  <si>
    <t>CAETHG_3299</t>
  </si>
  <si>
    <t>Putative pre-16S rRNA nuclease (EC 3.1.-.-)</t>
  </si>
  <si>
    <t>U5S1M1</t>
  </si>
  <si>
    <t>CAETHG_3300</t>
  </si>
  <si>
    <t>U5S145</t>
  </si>
  <si>
    <t>CAETHG_3301</t>
  </si>
  <si>
    <t>U5RXQ2</t>
  </si>
  <si>
    <t>CAETHG_3302</t>
  </si>
  <si>
    <t>Ribonuclease J (RNase J) (EC 3.1.-.-)</t>
  </si>
  <si>
    <t>U5RXM3</t>
  </si>
  <si>
    <t>CAETHG_3303</t>
  </si>
  <si>
    <t>U5RY60</t>
  </si>
  <si>
    <t>CAETHG_3304</t>
  </si>
  <si>
    <t>GTP-binding protein TypA</t>
  </si>
  <si>
    <t>U5S1M5</t>
  </si>
  <si>
    <t>CAETHG_3305</t>
  </si>
  <si>
    <t>O-methyltransferase family 3</t>
  </si>
  <si>
    <t>U5S148</t>
  </si>
  <si>
    <t>CAETHG_3306</t>
  </si>
  <si>
    <t>Peptidase U32</t>
  </si>
  <si>
    <t>U5RY65</t>
  </si>
  <si>
    <t>CAETHG_3309</t>
  </si>
  <si>
    <t>Twitching motility protein</t>
  </si>
  <si>
    <t>U5S154</t>
  </si>
  <si>
    <t>CAETHG_3311</t>
  </si>
  <si>
    <t>Cell division protein FtsA</t>
  </si>
  <si>
    <t>U5RXQ9</t>
  </si>
  <si>
    <t>CAETHG_3312</t>
  </si>
  <si>
    <t>Cell division protein FtsZ</t>
  </si>
  <si>
    <t>U5RXR3</t>
  </si>
  <si>
    <t>CAETHG_3317</t>
  </si>
  <si>
    <t>Transcriptional repressor NrdR</t>
  </si>
  <si>
    <t>U5RXN4</t>
  </si>
  <si>
    <t>CAETHG_3318</t>
  </si>
  <si>
    <t>Purine nucleoside phosphorylase</t>
  </si>
  <si>
    <t>U5RY75</t>
  </si>
  <si>
    <t>CAETHG_3319</t>
  </si>
  <si>
    <t>U5S1P1</t>
  </si>
  <si>
    <t>CAETHG_3320</t>
  </si>
  <si>
    <t>U5S164</t>
  </si>
  <si>
    <t>CAETHG_3326</t>
  </si>
  <si>
    <t>Putative phosphate transport regulator</t>
  </si>
  <si>
    <t>U5RXN9</t>
  </si>
  <si>
    <t>CAETHG_3328</t>
  </si>
  <si>
    <t>U5RY85</t>
  </si>
  <si>
    <t>CAETHG_3329</t>
  </si>
  <si>
    <t>GTPase Der (GTP-binding protein EngA)</t>
  </si>
  <si>
    <t>U5S1Q0</t>
  </si>
  <si>
    <t>CAETHG_3330</t>
  </si>
  <si>
    <t>Glycerol-3-phosphate dehydrogenase [NAD(P)+] (EC 1.1.1.94) (NAD(P)H-dependent glycerol-3-phosphate dehydrogenase)</t>
  </si>
  <si>
    <t>U5RXS5</t>
  </si>
  <si>
    <t>CAETHG_3332</t>
  </si>
  <si>
    <t>U5RXP2</t>
  </si>
  <si>
    <t>CAETHG_3333</t>
  </si>
  <si>
    <t>Putative regulatory protein CAETHG_3333</t>
  </si>
  <si>
    <t>U5RY89</t>
  </si>
  <si>
    <t>CAETHG_3334</t>
  </si>
  <si>
    <t>Guanylate kinase (EC 2.7.4.8) (GMP kinase)</t>
  </si>
  <si>
    <t>U5S1Q6</t>
  </si>
  <si>
    <t>CAETHG_3335</t>
  </si>
  <si>
    <t>DNA-directed RNA polymerase subunit omega (RNAP omega subunit) (EC 2.7.7.6) (RNA polymerase omega subunit) (Transcriptase subunit omega)</t>
  </si>
  <si>
    <t>U5S171</t>
  </si>
  <si>
    <t>CAETHG_3336</t>
  </si>
  <si>
    <t>Coenzyme A biosynthesis bifunctional protein CoaBC (EC 4.1.1.36) (EC 6.3.2.5) (DNA/pantothenate metabolism flavoprotein)</t>
  </si>
  <si>
    <t>U5RXP4</t>
  </si>
  <si>
    <t>CAETHG_3338</t>
  </si>
  <si>
    <t>U5RY95</t>
  </si>
  <si>
    <t>CAETHG_3339</t>
  </si>
  <si>
    <t>Methionyl-tRNA formyltransferase (EC 2.1.2.9)</t>
  </si>
  <si>
    <t>U5S1R1</t>
  </si>
  <si>
    <t>CAETHG_3340</t>
  </si>
  <si>
    <t>Peptidase membrane zinc metallopeptidase</t>
  </si>
  <si>
    <t>U5S175</t>
  </si>
  <si>
    <t>CAETHG_3341</t>
  </si>
  <si>
    <t>16S rRNA m5C967 methyltransferase (EC 2.1.1.176) (rRNA (cytosine-C(5)-)-methyltransferase RsmB)</t>
  </si>
  <si>
    <t>U5RXP7</t>
  </si>
  <si>
    <t>CAETHG_3343</t>
  </si>
  <si>
    <t>Protein serine/threonine phosphatase</t>
  </si>
  <si>
    <t>U5RYA0</t>
  </si>
  <si>
    <t>CAETHG_3344</t>
  </si>
  <si>
    <t>Non-specific serine/threonine protein kinase (EC 2.7.11.1)</t>
  </si>
  <si>
    <t>U5S1R6</t>
  </si>
  <si>
    <t>CAETHG_3345</t>
  </si>
  <si>
    <t>Small ribosomal subunit biogenesis GTPase RsgA (EC 3.6.1.-)</t>
  </si>
  <si>
    <t>U5S179</t>
  </si>
  <si>
    <t>CAETHG_3346</t>
  </si>
  <si>
    <t>Ribulose-phosphate 3-epimerase (EC 5.1.3.1)</t>
  </si>
  <si>
    <t>U5RXT8</t>
  </si>
  <si>
    <t>CAETHG_3347</t>
  </si>
  <si>
    <t>Thiamine diphosphokinase (EC 2.7.6.2)</t>
  </si>
  <si>
    <t>U5RXQ1</t>
  </si>
  <si>
    <t>CAETHG_3348</t>
  </si>
  <si>
    <t>50S ribosomal protein L28</t>
  </si>
  <si>
    <t>U5RYA4</t>
  </si>
  <si>
    <t>CAETHG_3349</t>
  </si>
  <si>
    <t>U5S1S1</t>
  </si>
  <si>
    <t>CAETHG_3350</t>
  </si>
  <si>
    <t>DAK2 domain fusion protein YloV</t>
  </si>
  <si>
    <t>U5S184</t>
  </si>
  <si>
    <t>CAETHG_3351</t>
  </si>
  <si>
    <t>ATP-dependent DNA helicase RecG (EC 3.6.4.12)</t>
  </si>
  <si>
    <t>U5RXU2</t>
  </si>
  <si>
    <t>CAETHG_3352</t>
  </si>
  <si>
    <t>Methyltransferase</t>
  </si>
  <si>
    <t>U5RYA7</t>
  </si>
  <si>
    <t>CAETHG_3354</t>
  </si>
  <si>
    <t>U5RXU9</t>
  </si>
  <si>
    <t>CAETHG_3357</t>
  </si>
  <si>
    <t>tRNA(Met) cytidine acetate ligase (EC 6.3.4.-)</t>
  </si>
  <si>
    <t>U5RXR0</t>
  </si>
  <si>
    <t>CAETHG_3358</t>
  </si>
  <si>
    <t>Phosphate acetyltransferase (EC 2.3.1.8)</t>
  </si>
  <si>
    <t>U5RYB1</t>
  </si>
  <si>
    <t>CAETHG_3359</t>
  </si>
  <si>
    <t>Acetate kinase (EC 2.7.2.1) (Acetokinase)</t>
  </si>
  <si>
    <t>U5S1T0</t>
  </si>
  <si>
    <t>CAETHG_3360</t>
  </si>
  <si>
    <t>U5S193</t>
  </si>
  <si>
    <t>CAETHG_3361</t>
  </si>
  <si>
    <t>50S ribosomal protein L32</t>
  </si>
  <si>
    <t>U5RXV4</t>
  </si>
  <si>
    <t>CAETHG_3362</t>
  </si>
  <si>
    <t>Phosphate acyltransferase (EC 2.3.1.274) (Acyl-ACP phosphotransacylase) (Acyl-[acyl-carrier-protein]--phosphate acyltransferase) (Phosphate-acyl-ACP acyltransferase)</t>
  </si>
  <si>
    <t>U5RXR6</t>
  </si>
  <si>
    <t>CAETHG_3363</t>
  </si>
  <si>
    <t>Acyl carrier protein (ACP)</t>
  </si>
  <si>
    <t>U5S1T5</t>
  </si>
  <si>
    <t>CAETHG_3365</t>
  </si>
  <si>
    <t>U5RXV9</t>
  </si>
  <si>
    <t>CAETHG_3367</t>
  </si>
  <si>
    <t>Chromosome partition protein Smc</t>
  </si>
  <si>
    <t>U5RXR9</t>
  </si>
  <si>
    <t>CAETHG_3368</t>
  </si>
  <si>
    <t>Signal recognition particle receptor FtsY (SRP receptor)</t>
  </si>
  <si>
    <t>U5S1U0</t>
  </si>
  <si>
    <t>CAETHG_3370</t>
  </si>
  <si>
    <t>Signal recognition particle protein (Fifty-four homolog)</t>
  </si>
  <si>
    <t>U5S1A2</t>
  </si>
  <si>
    <t>CAETHG_3371</t>
  </si>
  <si>
    <t>30S ribosomal protein S16</t>
  </si>
  <si>
    <t>U5RXW6</t>
  </si>
  <si>
    <t>CAETHG_3372</t>
  </si>
  <si>
    <t>UPF0109 protein CAETHG_3372</t>
  </si>
  <si>
    <t>U5RXS3</t>
  </si>
  <si>
    <t>CAETHG_3373</t>
  </si>
  <si>
    <t>Ribosome maturation factor RimM</t>
  </si>
  <si>
    <t>U5S1U5</t>
  </si>
  <si>
    <t>CAETHG_3375</t>
  </si>
  <si>
    <t>50S ribosomal protein L19</t>
  </si>
  <si>
    <t>U5S1A7</t>
  </si>
  <si>
    <t>CAETHG_3376</t>
  </si>
  <si>
    <t>U5RXX1</t>
  </si>
  <si>
    <t>CAETHG_3377</t>
  </si>
  <si>
    <t>Ribosome biogenesis GTPase A</t>
  </si>
  <si>
    <t>U5RXT1</t>
  </si>
  <si>
    <t>CAETHG_3383</t>
  </si>
  <si>
    <t>DNA topoisomerase 1 (EC 5.6.2.1) (DNA topoisomerase I)</t>
  </si>
  <si>
    <t>U5RYD2</t>
  </si>
  <si>
    <t>CAETHG_3384</t>
  </si>
  <si>
    <t>GTP-sensing transcriptional pleiotropic repressor CodY</t>
  </si>
  <si>
    <t>U5S1V3</t>
  </si>
  <si>
    <t>CAETHG_3385</t>
  </si>
  <si>
    <t>30S ribosomal protein S2</t>
  </si>
  <si>
    <t>U5S1B8</t>
  </si>
  <si>
    <t>CAETHG_3386</t>
  </si>
  <si>
    <t>Elongation factor Ts (EF-Ts)</t>
  </si>
  <si>
    <t>U5RXY0</t>
  </si>
  <si>
    <t>CAETHG_3387</t>
  </si>
  <si>
    <t>Uridylate kinase (UK) (EC 2.7.4.22) (Uridine monophosphate kinase) (UMP kinase) (UMPK)</t>
  </si>
  <si>
    <t>U5RXT6</t>
  </si>
  <si>
    <t>CAETHG_3388</t>
  </si>
  <si>
    <t>Ribosome-recycling factor (RRF) (Ribosome-releasing factor)</t>
  </si>
  <si>
    <t>U5RYD6</t>
  </si>
  <si>
    <t>CAETHG_3389</t>
  </si>
  <si>
    <t>Isoprenyl transferase (EC 2.5.1.-)</t>
  </si>
  <si>
    <t>U5S1C1</t>
  </si>
  <si>
    <t>CAETHG_3391</t>
  </si>
  <si>
    <t>1-deoxy-D-xylulose 5-phosphate reductoisomerase (DXP reductoisomerase) (EC 1.1.1.267) (1-deoxyxylulose-5-phosphate reductoisomerase) (2-C-methyl-D-erythritol 4-phosphate synthase)</t>
  </si>
  <si>
    <t>U5RXY5</t>
  </si>
  <si>
    <t>CAETHG_3392</t>
  </si>
  <si>
    <t>Zinc metalloprotease (EC 3.4.24.-)</t>
  </si>
  <si>
    <t>U5RXU1</t>
  </si>
  <si>
    <t>CAETHG_3393</t>
  </si>
  <si>
    <t>4-hydroxy-3-methylbut-2-en-1-yl diphosphate synthase (flavodoxin) (EC 1.17.7.3) (1-hydroxy-2-methyl-2-(E)-butenyl 4-diphosphate synthase)</t>
  </si>
  <si>
    <t>U5RYE1</t>
  </si>
  <si>
    <t>CAETHG_3394</t>
  </si>
  <si>
    <t>Ribosome maturation factor RimP</t>
  </si>
  <si>
    <t>U5S1W2</t>
  </si>
  <si>
    <t>CAETHG_3395</t>
  </si>
  <si>
    <t>Transcription termination/antitermination protein NusA</t>
  </si>
  <si>
    <t>U5RXU6</t>
  </si>
  <si>
    <t>CAETHG_3398</t>
  </si>
  <si>
    <t>Translation initiation factor IF-2</t>
  </si>
  <si>
    <t>U5RYE4</t>
  </si>
  <si>
    <t>CAETHG_3399</t>
  </si>
  <si>
    <t>Ribosome-binding factor A</t>
  </si>
  <si>
    <t>U5S1W5</t>
  </si>
  <si>
    <t>CAETHG_3400</t>
  </si>
  <si>
    <t>3'(2'),5'-bisphosphate nucleotidase (EC 3.1.3.7)</t>
  </si>
  <si>
    <t>U5S1D0</t>
  </si>
  <si>
    <t>CAETHG_3401</t>
  </si>
  <si>
    <t>tRNA pseudouridine synthase B (EC 5.4.99.25) (tRNA pseudouridine(55) synthase) (Psi55 synthase) (tRNA pseudouridylate synthase) (tRNA-uridine isomerase)</t>
  </si>
  <si>
    <t>U5RXZ7</t>
  </si>
  <si>
    <t>CAETHG_3402</t>
  </si>
  <si>
    <t>Riboflavin biosynthesis protein [Includes: Riboflavin kinase (EC 2.7.1.26) (Flavokinase); FMN adenylyltransferase (EC 2.7.7.2) (FAD pyrophosphorylase) (FAD synthase)]</t>
  </si>
  <si>
    <t>U5RXV2</t>
  </si>
  <si>
    <t>CAETHG_3403</t>
  </si>
  <si>
    <t>30S ribosomal protein S15</t>
  </si>
  <si>
    <t>U5RYE8</t>
  </si>
  <si>
    <t>CAETHG_3404</t>
  </si>
  <si>
    <t>Polyribonucleotide nucleotidyltransferase (EC 2.7.7.8) (Polynucleotide phosphorylase) (PNPase)</t>
  </si>
  <si>
    <t>U5S1W9</t>
  </si>
  <si>
    <t>CAETHG_3405</t>
  </si>
  <si>
    <t>U5RXV5</t>
  </si>
  <si>
    <t>CAETHG_3408</t>
  </si>
  <si>
    <t>Cell division FtsK/SpoIIIE</t>
  </si>
  <si>
    <t>U5RYF5</t>
  </si>
  <si>
    <t>CAETHG_3409</t>
  </si>
  <si>
    <t>Ribosomal protein S12 methylthiotransferase RimO (S12 MTTase) (S12 methylthiotransferase) (EC 2.8.4.4) (Ribosomal protein S12 (aspartate-C(3))-methylthiotransferase) (Ribosome maturation factor RimO)</t>
  </si>
  <si>
    <t>U5S1X3</t>
  </si>
  <si>
    <t>CAETHG_3410</t>
  </si>
  <si>
    <t>CDP-diacylglycerol--glycerol-3-phosphate 3-phosphatidyltransferase (EC 2.7.8.5) (Phosphatidylglycerophosphate synthase)</t>
  </si>
  <si>
    <t>U5S1D7</t>
  </si>
  <si>
    <t>CAETHG_3411</t>
  </si>
  <si>
    <t>Protein RecA (Recombinase A)</t>
  </si>
  <si>
    <t>U5RY07</t>
  </si>
  <si>
    <t>CAETHG_3412</t>
  </si>
  <si>
    <t>Ribonuclease Y (RNase Y) (EC 3.1.-.-)</t>
  </si>
  <si>
    <t>U5RXW0</t>
  </si>
  <si>
    <t>CAETHG_3413</t>
  </si>
  <si>
    <t>Stage V sporulation protein S</t>
  </si>
  <si>
    <t>U5S1X7</t>
  </si>
  <si>
    <t>CAETHG_3415</t>
  </si>
  <si>
    <t>U5RY13</t>
  </si>
  <si>
    <t>CAETHG_3417</t>
  </si>
  <si>
    <t>U5RXW4</t>
  </si>
  <si>
    <t>CAETHG_3418</t>
  </si>
  <si>
    <t>Phosphocarrier protein HPr</t>
  </si>
  <si>
    <t>U5S1Y2</t>
  </si>
  <si>
    <t>CAETHG_3420</t>
  </si>
  <si>
    <t>Adenylosuccinate lyase (ASL) (EC 4.3.2.2) (Adenylosuccinase)</t>
  </si>
  <si>
    <t>U5RXX0</t>
  </si>
  <si>
    <t>CAETHG_3423</t>
  </si>
  <si>
    <t>Glutamate--tRNA ligase (EC 6.1.1.17) (Glutamyl-tRNA synthetase) (GluRS)</t>
  </si>
  <si>
    <t>U5RYG9</t>
  </si>
  <si>
    <t>CAETHG_3424</t>
  </si>
  <si>
    <t>U5S1Y7</t>
  </si>
  <si>
    <t>CAETHG_3425</t>
  </si>
  <si>
    <t>U5RY23</t>
  </si>
  <si>
    <t>CAETHG_3427</t>
  </si>
  <si>
    <t>Nicotinate phosphoribosyltransferase (EC 6.3.4.21)</t>
  </si>
  <si>
    <t>U5RYH5</t>
  </si>
  <si>
    <t>CAETHG_3429</t>
  </si>
  <si>
    <t>U5S1Z2</t>
  </si>
  <si>
    <t>CAETHG_3430</t>
  </si>
  <si>
    <t>U5S1F6</t>
  </si>
  <si>
    <t>CAETHG_3431</t>
  </si>
  <si>
    <t>U5S1G0</t>
  </si>
  <si>
    <t>CAETHG_3436</t>
  </si>
  <si>
    <t>U5RY38</t>
  </si>
  <si>
    <t>CAETHG_3442</t>
  </si>
  <si>
    <t>U5RXZ3</t>
  </si>
  <si>
    <t>CAETHG_3443</t>
  </si>
  <si>
    <t>2-dehydro-3-deoxyphosphogluconate aldolase/4-hydroxy-2-oxoglutarate aldolase</t>
  </si>
  <si>
    <t>U5RYI6</t>
  </si>
  <si>
    <t>CAETHG_3444</t>
  </si>
  <si>
    <t>U5S202</t>
  </si>
  <si>
    <t>CAETHG_3445</t>
  </si>
  <si>
    <t>U5S1G9</t>
  </si>
  <si>
    <t>CAETHG_3446</t>
  </si>
  <si>
    <t>U5RXZ6</t>
  </si>
  <si>
    <t>CAETHG_3448</t>
  </si>
  <si>
    <t>Extradiol ring-cleavage dioxygenase class III protein subunit B</t>
  </si>
  <si>
    <t>U5S205</t>
  </si>
  <si>
    <t>CAETHG_3450</t>
  </si>
  <si>
    <t>U5S1H8</t>
  </si>
  <si>
    <t>CAETHG_3456</t>
  </si>
  <si>
    <t>Arsenate reductase like protein</t>
  </si>
  <si>
    <t>U5RYJ9</t>
  </si>
  <si>
    <t>CAETHG_3459</t>
  </si>
  <si>
    <t>U5S1I6</t>
  </si>
  <si>
    <t>CAETHG_3466</t>
  </si>
  <si>
    <t>U5RY16</t>
  </si>
  <si>
    <t>CAETHG_3468</t>
  </si>
  <si>
    <t>U5RYK8</t>
  </si>
  <si>
    <t>CAETHG_3469</t>
  </si>
  <si>
    <t>U5S222</t>
  </si>
  <si>
    <t>CAETHG_3470</t>
  </si>
  <si>
    <t>Na+/solute symporter</t>
  </si>
  <si>
    <t>U5RY74</t>
  </si>
  <si>
    <t>CAETHG_3477</t>
  </si>
  <si>
    <t>Oligopeptide transporter, OPT family</t>
  </si>
  <si>
    <t>U5RYL4</t>
  </si>
  <si>
    <t>CAETHG_3479</t>
  </si>
  <si>
    <t>FeoA family protein</t>
  </si>
  <si>
    <t>U5RY41</t>
  </si>
  <si>
    <t>CAETHG_3493</t>
  </si>
  <si>
    <t>Antibiotic resistance transcriptional regulator, MerR family</t>
  </si>
  <si>
    <t>U5RY51</t>
  </si>
  <si>
    <t>CAETHG_3503</t>
  </si>
  <si>
    <t>U5S1M8</t>
  </si>
  <si>
    <t>CAETHG_3511</t>
  </si>
  <si>
    <t>U5RYP6</t>
  </si>
  <si>
    <t>CAETHG_3514</t>
  </si>
  <si>
    <t>U5RY66</t>
  </si>
  <si>
    <t>CAETHG_3518</t>
  </si>
  <si>
    <t>U5S1N8</t>
  </si>
  <si>
    <t>CAETHG_3521</t>
  </si>
  <si>
    <t>U5RYB9</t>
  </si>
  <si>
    <t>CAETHG_3522</t>
  </si>
  <si>
    <t>U5S1Q4</t>
  </si>
  <si>
    <t>CAETHG_3536</t>
  </si>
  <si>
    <t>His-Xaa-Ser system radical SAM maturase HxsC</t>
  </si>
  <si>
    <t>U5RYS4</t>
  </si>
  <si>
    <t>CAETHG_3544</t>
  </si>
  <si>
    <t>U5RYE3</t>
  </si>
  <si>
    <t>CAETHG_3547</t>
  </si>
  <si>
    <t>U5RYE6</t>
  </si>
  <si>
    <t>CAETHG_3552</t>
  </si>
  <si>
    <t>U5RYA8</t>
  </si>
  <si>
    <t>CAETHG_3563</t>
  </si>
  <si>
    <t>UPF0597 protein CAETHG_3563</t>
  </si>
  <si>
    <t>U5RYU4</t>
  </si>
  <si>
    <t>CAETHG_3564</t>
  </si>
  <si>
    <t>U5RYB7</t>
  </si>
  <si>
    <t>CAETHG_3573</t>
  </si>
  <si>
    <t>Proline iminopeptidase (EC 3.4.11.5) (Prolyl aminopeptidase)</t>
  </si>
  <si>
    <t>U5RYH2</t>
  </si>
  <si>
    <t>CAETHG_3577</t>
  </si>
  <si>
    <t>U5RYC1</t>
  </si>
  <si>
    <t>CAETHG_3578</t>
  </si>
  <si>
    <t>U5S2D2</t>
  </si>
  <si>
    <t>CAETHG_3580</t>
  </si>
  <si>
    <t>Diguanylate cyclase/phosphodiesterase with PAS/PAC sensor(S)</t>
  </si>
  <si>
    <t>U5S1V5</t>
  </si>
  <si>
    <t>CAETHG_3581</t>
  </si>
  <si>
    <t>U5RYC7</t>
  </si>
  <si>
    <t>CAETHG_3583</t>
  </si>
  <si>
    <t>U5RYW9</t>
  </si>
  <si>
    <t>CAETHG_3584</t>
  </si>
  <si>
    <t>3-Oxoacyl-(Acyl-carrier-protein (ACP)) synthase III domain-containing protein</t>
  </si>
  <si>
    <t>U5S2D6</t>
  </si>
  <si>
    <t>CAETHG_3585</t>
  </si>
  <si>
    <t>3-Oxoacyl-(Acyl-carrier-protein (ACP)) synthase III</t>
  </si>
  <si>
    <t>U5S1W1</t>
  </si>
  <si>
    <t>CAETHG_3586</t>
  </si>
  <si>
    <t>DUF35_N domain-containing protein</t>
  </si>
  <si>
    <t>U5S2E0</t>
  </si>
  <si>
    <t>CAETHG_3590</t>
  </si>
  <si>
    <t>Diguanylate cyclase with extracellular solute binding sensor</t>
  </si>
  <si>
    <t>U5S2F6</t>
  </si>
  <si>
    <t>CAETHG_3605</t>
  </si>
  <si>
    <t>U5S1X9</t>
  </si>
  <si>
    <t>CAETHG_3606</t>
  </si>
  <si>
    <t>U5RYF4</t>
  </si>
  <si>
    <t>CAETHG_3608</t>
  </si>
  <si>
    <t>Peptidase M42 family protein</t>
  </si>
  <si>
    <t>U5RYZ5</t>
  </si>
  <si>
    <t>CAETHG_3609</t>
  </si>
  <si>
    <t>U5S1Y5</t>
  </si>
  <si>
    <t>CAETHG_3611</t>
  </si>
  <si>
    <t>L-threonine dehydratase catabolic TdcB (EC 4.3.1.19)</t>
  </si>
  <si>
    <t>U5RYG0</t>
  </si>
  <si>
    <t>CAETHG_3613</t>
  </si>
  <si>
    <t>U5RZ00</t>
  </si>
  <si>
    <t>CAETHG_3614</t>
  </si>
  <si>
    <t>Xanthine phosphoribosyltransferase (XPRTase) (EC 2.4.2.22)</t>
  </si>
  <si>
    <t>U5RZ07</t>
  </si>
  <si>
    <t>CAETHG_3619</t>
  </si>
  <si>
    <t>U5S219</t>
  </si>
  <si>
    <t>CAETHG_3626</t>
  </si>
  <si>
    <t>Transcriptional regulator, AraC family</t>
  </si>
  <si>
    <t>U5RYN8</t>
  </si>
  <si>
    <t>CAETHG_3627</t>
  </si>
  <si>
    <t>U5RYJ6</t>
  </si>
  <si>
    <t>CAETHG_3628</t>
  </si>
  <si>
    <t>U5RZ63</t>
  </si>
  <si>
    <t>CAETHG_3639</t>
  </si>
  <si>
    <t>U5RYN2</t>
  </si>
  <si>
    <t>CAETHG_3653</t>
  </si>
  <si>
    <t>Trimethylamine-N-oxide reductase (Cytochrome c) (EC 1.7.2.3)</t>
  </si>
  <si>
    <t>U5RZ80</t>
  </si>
  <si>
    <t>CAETHG_3659</t>
  </si>
  <si>
    <t>Arsenite methyltransferase (EC 2.1.1.137)</t>
  </si>
  <si>
    <t>U5S274</t>
  </si>
  <si>
    <t>CAETHG_3661</t>
  </si>
  <si>
    <t>C_GCAxxG_C_C family protein</t>
  </si>
  <si>
    <t>U5RYP0</t>
  </si>
  <si>
    <t>CAETHG_3663</t>
  </si>
  <si>
    <t>U5RYU8</t>
  </si>
  <si>
    <t>CAETHG_3667</t>
  </si>
  <si>
    <t>U5RYP4</t>
  </si>
  <si>
    <t>CAETHG_3668</t>
  </si>
  <si>
    <t>DGC domain protein</t>
  </si>
  <si>
    <t>U5RZ87</t>
  </si>
  <si>
    <t>CAETHG_3669</t>
  </si>
  <si>
    <t>U5S2Q2</t>
  </si>
  <si>
    <t>CAETHG_3670</t>
  </si>
  <si>
    <t>U5S281</t>
  </si>
  <si>
    <t>CAETHG_3671</t>
  </si>
  <si>
    <t>U5RYV3</t>
  </si>
  <si>
    <t>CAETHG_3672</t>
  </si>
  <si>
    <t>U5RZ92</t>
  </si>
  <si>
    <t>CAETHG_3674</t>
  </si>
  <si>
    <t>U5RYV7</t>
  </si>
  <si>
    <t>CAETHG_3677</t>
  </si>
  <si>
    <t>U5S290</t>
  </si>
  <si>
    <t>CAETHG_3681</t>
  </si>
  <si>
    <t>U5RZ99</t>
  </si>
  <si>
    <t>CAETHG_3684</t>
  </si>
  <si>
    <t>Peptidase M29 aminopeptidase II</t>
  </si>
  <si>
    <t>U5S2R3</t>
  </si>
  <si>
    <t>CAETHG_3685</t>
  </si>
  <si>
    <t>U5RZB2</t>
  </si>
  <si>
    <t>CAETHG_3699</t>
  </si>
  <si>
    <t>U5S2T3</t>
  </si>
  <si>
    <t>CAETHG_3710</t>
  </si>
  <si>
    <t>Aryl-alcohol dehydrogenase (EC 1.1.1.90)</t>
  </si>
  <si>
    <t>U5S2C0</t>
  </si>
  <si>
    <t>CAETHG_3711</t>
  </si>
  <si>
    <t>U5RZD0</t>
  </si>
  <si>
    <t>CAETHG_3719</t>
  </si>
  <si>
    <t>U5RYU1</t>
  </si>
  <si>
    <t>CAETHG_3723</t>
  </si>
  <si>
    <t>U5S2U9</t>
  </si>
  <si>
    <t>CAETHG_3730</t>
  </si>
  <si>
    <t>Signal transduction histidine kinase regulating citrate/malate metabolism</t>
  </si>
  <si>
    <t>U5RZ10</t>
  </si>
  <si>
    <t>CAETHG_3737</t>
  </si>
  <si>
    <t>U5S2V9</t>
  </si>
  <si>
    <t>CAETHG_3747</t>
  </si>
  <si>
    <t>Aldehyde-alcohol dehydrogenase</t>
  </si>
  <si>
    <t>U5RYX3</t>
  </si>
  <si>
    <t>CAETHG_3760</t>
  </si>
  <si>
    <t>U5S2X1</t>
  </si>
  <si>
    <t>CAETHG_3762</t>
  </si>
  <si>
    <t>U5RZK2</t>
  </si>
  <si>
    <t>CAETHG_3801</t>
  </si>
  <si>
    <t>U5S2Z7</t>
  </si>
  <si>
    <t>CAETHG_3802</t>
  </si>
  <si>
    <t>PemK family protein</t>
  </si>
  <si>
    <t>U5S2J6</t>
  </si>
  <si>
    <t>CAETHG_3813</t>
  </si>
  <si>
    <t>U5S2K0</t>
  </si>
  <si>
    <t>CAETHG_3818</t>
  </si>
  <si>
    <t>U5RZ64</t>
  </si>
  <si>
    <t>CAETHG_3819</t>
  </si>
  <si>
    <t>U5RZ21</t>
  </si>
  <si>
    <t>CAETHG_3820</t>
  </si>
  <si>
    <t>U5RZM0</t>
  </si>
  <si>
    <t>CAETHG_3821</t>
  </si>
  <si>
    <t>U5S310</t>
  </si>
  <si>
    <t>CAETHG_3822</t>
  </si>
  <si>
    <t>U5S315</t>
  </si>
  <si>
    <t>CAETHG_3827</t>
  </si>
  <si>
    <t>U5S2L4</t>
  </si>
  <si>
    <t>CAETHG_3838</t>
  </si>
  <si>
    <t>U5RZP1</t>
  </si>
  <si>
    <t>CAETHG_3846</t>
  </si>
  <si>
    <t>U5S331</t>
  </si>
  <si>
    <t>CAETHG_3847</t>
  </si>
  <si>
    <t>U5S2M2</t>
  </si>
  <si>
    <t>CAETHG_3848</t>
  </si>
  <si>
    <t>U5RZ45</t>
  </si>
  <si>
    <t>CAETHG_3850</t>
  </si>
  <si>
    <t>Glutamate synthase (Ferredoxin) (EC 1.4.7.1)</t>
  </si>
  <si>
    <t>U5RZP7</t>
  </si>
  <si>
    <t>CAETHG_3851</t>
  </si>
  <si>
    <t>Glutamate synthase, NADH/NADPH, small subunit (EC 1.4.1.14)</t>
  </si>
  <si>
    <t>U5S336</t>
  </si>
  <si>
    <t>CAETHG_3852</t>
  </si>
  <si>
    <t>Dipeptidase</t>
  </si>
  <si>
    <t>U5S2N0</t>
  </si>
  <si>
    <t>CAETHG_3858</t>
  </si>
  <si>
    <t>U5S2N5</t>
  </si>
  <si>
    <t>CAETHG_3863</t>
  </si>
  <si>
    <t>U5S2N9</t>
  </si>
  <si>
    <t>CAETHG_3868</t>
  </si>
  <si>
    <t>U5S354</t>
  </si>
  <si>
    <t>CAETHG_3877</t>
  </si>
  <si>
    <t>U5RZB5</t>
  </si>
  <si>
    <t>CAETHG_3879</t>
  </si>
  <si>
    <t>Asparagine synthase (glutamine-hydrolyzing) (EC 6.3.5.4)</t>
  </si>
  <si>
    <t>U5S2Q1</t>
  </si>
  <si>
    <t>CAETHG_3883</t>
  </si>
  <si>
    <t>U5RZS6</t>
  </si>
  <si>
    <t>CAETHG_3886</t>
  </si>
  <si>
    <t>HAD-superfamily hydrolase, subfamily IA, variant 1</t>
  </si>
  <si>
    <t>U5RZC4</t>
  </si>
  <si>
    <t>CAETHG_3889</t>
  </si>
  <si>
    <t>U5RZ72</t>
  </si>
  <si>
    <t>CAETHG_3890</t>
  </si>
  <si>
    <t>U5S368</t>
  </si>
  <si>
    <t>CAETHG_3892</t>
  </si>
  <si>
    <t>U5RZC9</t>
  </si>
  <si>
    <t>CAETHG_3894</t>
  </si>
  <si>
    <t>U5RZ78</t>
  </si>
  <si>
    <t>CAETHG_3895</t>
  </si>
  <si>
    <t>Methylated-DNA--protein-cysteine methyltransferase (EC 2.1.1.63) (6-O-methylguanine-DNA methyltransferase) (MGMT) (O-6-methylguanine-DNA-alkyltransferase)</t>
  </si>
  <si>
    <t>U5RZT3</t>
  </si>
  <si>
    <t>CAETHG_3896</t>
  </si>
  <si>
    <t>DNA alkylation repair enzyme</t>
  </si>
  <si>
    <t>U5S2R5</t>
  </si>
  <si>
    <t>CAETHG_3898</t>
  </si>
  <si>
    <t>Amino acid permease-associated region</t>
  </si>
  <si>
    <t>U5RZ82</t>
  </si>
  <si>
    <t>CAETHG_3900</t>
  </si>
  <si>
    <t>Ethanolamine utilization protein, EutP</t>
  </si>
  <si>
    <t>U5RZT6</t>
  </si>
  <si>
    <t>CAETHG_3901</t>
  </si>
  <si>
    <t>U5S376</t>
  </si>
  <si>
    <t>CAETHG_3902</t>
  </si>
  <si>
    <t>U5S2S0</t>
  </si>
  <si>
    <t>CAETHG_3903</t>
  </si>
  <si>
    <t>U5RZD8</t>
  </si>
  <si>
    <t>CAETHG_3904</t>
  </si>
  <si>
    <t>U5RZ86</t>
  </si>
  <si>
    <t>CAETHG_3905</t>
  </si>
  <si>
    <t>U5S381</t>
  </si>
  <si>
    <t>CAETHG_3907</t>
  </si>
  <si>
    <t>U5RZ91</t>
  </si>
  <si>
    <t>CAETHG_3910</t>
  </si>
  <si>
    <t>Transcriptional regulator, HxlR family</t>
  </si>
  <si>
    <t>U5S384</t>
  </si>
  <si>
    <t>CAETHG_3912</t>
  </si>
  <si>
    <t>U5RZ94</t>
  </si>
  <si>
    <t>CAETHG_3915</t>
  </si>
  <si>
    <t>TrkA-C domain protein</t>
  </si>
  <si>
    <t>U5RZU9</t>
  </si>
  <si>
    <t>CAETHG_3916</t>
  </si>
  <si>
    <t>Yip1 domain-containing protein</t>
  </si>
  <si>
    <t>U5S388</t>
  </si>
  <si>
    <t>CAETHG_3917</t>
  </si>
  <si>
    <t>U5S2T4</t>
  </si>
  <si>
    <t>CAETHG_3918</t>
  </si>
  <si>
    <t>U5RZF6</t>
  </si>
  <si>
    <t>CAETHG_3919</t>
  </si>
  <si>
    <t>U5S394</t>
  </si>
  <si>
    <t>CAETHG_3922</t>
  </si>
  <si>
    <t>Deoxyribose-phosphate aldolase (DERA) (EC 4.1.2.4) (2-deoxy-D-ribose 5-phosphate aldolase) (Phosphodeoxyriboaldolase) (Deoxyriboaldolase)</t>
  </si>
  <si>
    <t>U5RZG0</t>
  </si>
  <si>
    <t>CAETHG_3924</t>
  </si>
  <si>
    <t>Phosphopentomutase (EC 5.4.2.7) (Phosphodeoxyribomutase)</t>
  </si>
  <si>
    <t>U5RZA4</t>
  </si>
  <si>
    <t>CAETHG_3925</t>
  </si>
  <si>
    <t>Pyrimidine-nucleoside phosphorylase (EC 2.4.2.2)</t>
  </si>
  <si>
    <t>U5RZA9</t>
  </si>
  <si>
    <t>CAETHG_3930</t>
  </si>
  <si>
    <t>U5S3A4</t>
  </si>
  <si>
    <t>CAETHG_3932</t>
  </si>
  <si>
    <t>Xylose isomerase (EC 5.3.1.5)</t>
  </si>
  <si>
    <t>U5RZB4</t>
  </si>
  <si>
    <t>CAETHG_3935</t>
  </si>
  <si>
    <t>Sugar transporter</t>
  </si>
  <si>
    <t>U5RZW9</t>
  </si>
  <si>
    <t>CAETHG_3936</t>
  </si>
  <si>
    <t>ROK family protein</t>
  </si>
  <si>
    <t>U5S3B2</t>
  </si>
  <si>
    <t>CAETHG_3942</t>
  </si>
  <si>
    <t>U5RZJ2</t>
  </si>
  <si>
    <t>CAETHG_3954</t>
  </si>
  <si>
    <t>U5S3C1</t>
  </si>
  <si>
    <t>CAETHG_3957</t>
  </si>
  <si>
    <t>U5RZG3</t>
  </si>
  <si>
    <t>CAETHG_3980</t>
  </si>
  <si>
    <t>U5S007</t>
  </si>
  <si>
    <t>CAETHG_3981</t>
  </si>
  <si>
    <t>U5RZM3</t>
  </si>
  <si>
    <t>CAETHG_3984</t>
  </si>
  <si>
    <t>U5S3F1</t>
  </si>
  <si>
    <t>CAETHG_3997</t>
  </si>
  <si>
    <t>U5S2Z6</t>
  </si>
  <si>
    <t>CAETHG_3998</t>
  </si>
  <si>
    <t>U5RZN9</t>
  </si>
  <si>
    <t>CAETHG_3999</t>
  </si>
  <si>
    <t>U5RZI5</t>
  </si>
  <si>
    <t>CAETHG_4000</t>
  </si>
  <si>
    <t>Autoinducer 2 import ATP-binding protein LsrA</t>
  </si>
  <si>
    <t>U5S301</t>
  </si>
  <si>
    <t>CAETHG_4003</t>
  </si>
  <si>
    <t>Autoinducer 2-binding protein LsrB</t>
  </si>
  <si>
    <t>U5RZP4</t>
  </si>
  <si>
    <t>CAETHG_4004</t>
  </si>
  <si>
    <t>Deoxyribose-phosphate aldolase/phospho-2-dehydro-3-deoxyheptonate aldolase</t>
  </si>
  <si>
    <t>U5S029</t>
  </si>
  <si>
    <t>CAETHG_4006</t>
  </si>
  <si>
    <t>U5S3G8</t>
  </si>
  <si>
    <t>CAETHG_4017</t>
  </si>
  <si>
    <t>U5S314</t>
  </si>
  <si>
    <t>CAETHG_4018</t>
  </si>
  <si>
    <t>Putative chemotaxis phosphatase, CheX</t>
  </si>
  <si>
    <t>U5RZK6</t>
  </si>
  <si>
    <t>CAETHG_4020</t>
  </si>
  <si>
    <t>U5RZR0</t>
  </si>
  <si>
    <t>CAETHG_4024</t>
  </si>
  <si>
    <t>U5RZL1</t>
  </si>
  <si>
    <t>CAETHG_4025</t>
  </si>
  <si>
    <t>U5S047</t>
  </si>
  <si>
    <t>CAETHG_4026</t>
  </si>
  <si>
    <t>U5S3H8</t>
  </si>
  <si>
    <t>CAETHG_4027</t>
  </si>
  <si>
    <t>U5S056</t>
  </si>
  <si>
    <t>CAETHG_4036</t>
  </si>
  <si>
    <t>U5S3I7</t>
  </si>
  <si>
    <t>CAETHG_4037</t>
  </si>
  <si>
    <t>Gamma-glutamyltransferase (EC 2.3.2.2)</t>
  </si>
  <si>
    <t>U5RZS3</t>
  </si>
  <si>
    <t>CAETHG_4039</t>
  </si>
  <si>
    <t>Oligoendopeptidase F</t>
  </si>
  <si>
    <t>U5S334</t>
  </si>
  <si>
    <t>CAETHG_4043</t>
  </si>
  <si>
    <t>U5RZS7</t>
  </si>
  <si>
    <t>CAETHG_4044</t>
  </si>
  <si>
    <t>U5RZN4</t>
  </si>
  <si>
    <t>CAETHG_4045</t>
  </si>
  <si>
    <t>U5S066</t>
  </si>
  <si>
    <t>CAETHG_4046</t>
  </si>
  <si>
    <t>Methyltransferase MtaA/CmuA family</t>
  </si>
  <si>
    <t>U5S3J8</t>
  </si>
  <si>
    <t>CAETHG_4047</t>
  </si>
  <si>
    <t>U5S337</t>
  </si>
  <si>
    <t>CAETHG_4048</t>
  </si>
  <si>
    <t>Exonuclease RNase T and DNA polymerase III</t>
  </si>
  <si>
    <t>U5RZT1</t>
  </si>
  <si>
    <t>CAETHG_4049</t>
  </si>
  <si>
    <t>U5S077</t>
  </si>
  <si>
    <t>CAETHG_4056</t>
  </si>
  <si>
    <t>U5S3K9</t>
  </si>
  <si>
    <t>CAETHG_4057</t>
  </si>
  <si>
    <t>Permease for cytosine/purines uracil thiamine allantoin</t>
  </si>
  <si>
    <t>U5S347</t>
  </si>
  <si>
    <t>CAETHG_4058</t>
  </si>
  <si>
    <t>Cytosine deaminase (EC 3.5.4.1)</t>
  </si>
  <si>
    <t>Purple are Set-1, Yellow are Set-2; Blue italics are imputed values</t>
  </si>
  <si>
    <t xml:space="preserve">     Strain</t>
  </si>
  <si>
    <t>Comb. Lib. Rank</t>
  </si>
  <si>
    <t>Var 8</t>
  </si>
  <si>
    <t>Var 5</t>
  </si>
  <si>
    <t>Uniprot Accession</t>
  </si>
  <si>
    <t>Median Rank</t>
  </si>
  <si>
    <t>T test (vs strain ranked 203; C1) p-value (colored are p value &lt;=0.05)</t>
  </si>
  <si>
    <t>adjusted p-value (vs strain ranked 203) (colored are adj. p value &lt;=0.05)</t>
  </si>
  <si>
    <t>log2 fold changes (Exp. Group - strain ranked 203) (colored are &gt;2X changing)</t>
  </si>
  <si>
    <t>U5RS81</t>
  </si>
  <si>
    <t>CAETHG_0006</t>
  </si>
  <si>
    <t>Tripeptide aminopeptidase (EC 3.4.11.4)</t>
  </si>
  <si>
    <t>U5RN92</t>
  </si>
  <si>
    <t>CAETHG_0009</t>
  </si>
  <si>
    <t>U5RNR6</t>
  </si>
  <si>
    <t>CAETHG_0015</t>
  </si>
  <si>
    <t>U5RND6</t>
  </si>
  <si>
    <t>CAETHG_0018</t>
  </si>
  <si>
    <t>U5RNE3</t>
  </si>
  <si>
    <t>CAETHG_0023</t>
  </si>
  <si>
    <t>U5RNH9</t>
  </si>
  <si>
    <t>CAETHG_0060</t>
  </si>
  <si>
    <t>U5RSE8</t>
  </si>
  <si>
    <t>CAETHG_0063</t>
  </si>
  <si>
    <t>U5RNI4</t>
  </si>
  <si>
    <t>CAETHG_0065</t>
  </si>
  <si>
    <t>Glyoxalase-like domain containing protein</t>
  </si>
  <si>
    <t>U5RNE0</t>
  </si>
  <si>
    <t>CAETHG_0066</t>
  </si>
  <si>
    <t>Glycoside hydrolase family 18</t>
  </si>
  <si>
    <t>U5RSG0</t>
  </si>
  <si>
    <t>CAETHG_0073</t>
  </si>
  <si>
    <t>NAD-dependent epimerase/dehydratase</t>
  </si>
  <si>
    <t>U5RS41</t>
  </si>
  <si>
    <t>CAETHG_0109</t>
  </si>
  <si>
    <t>Penicillin-binding protein transpeptidase</t>
  </si>
  <si>
    <t>U5RNS0</t>
  </si>
  <si>
    <t>CAETHG_0115</t>
  </si>
  <si>
    <t>Electron transfer flavoprotein alpha/beta-subunit</t>
  </si>
  <si>
    <t>U5RNM1</t>
  </si>
  <si>
    <t>CAETHG_0116</t>
  </si>
  <si>
    <t>U5RP57</t>
  </si>
  <si>
    <t>CAETHG_0117</t>
  </si>
  <si>
    <t>U5RS75</t>
  </si>
  <si>
    <t>CAETHG_0144</t>
  </si>
  <si>
    <t>U5RNR9</t>
  </si>
  <si>
    <t>CAETHG_0176</t>
  </si>
  <si>
    <t>Stage V sporulation protein AC</t>
  </si>
  <si>
    <t>U5RPA9</t>
  </si>
  <si>
    <t>CAETHG_0177</t>
  </si>
  <si>
    <t>Stage V sporulation protein AD</t>
  </si>
  <si>
    <t>U5RSB1</t>
  </si>
  <si>
    <t>CAETHG_0186</t>
  </si>
  <si>
    <t>Integrase family protein</t>
  </si>
  <si>
    <t>U5RNY3</t>
  </si>
  <si>
    <t>CAETHG_0187</t>
  </si>
  <si>
    <t>U5RNZ6</t>
  </si>
  <si>
    <t>CAETHG_0202</t>
  </si>
  <si>
    <t>U5RP01</t>
  </si>
  <si>
    <t>CAETHG_0207</t>
  </si>
  <si>
    <t>RNA-binding protein Hfq</t>
  </si>
  <si>
    <t>U5RNW2</t>
  </si>
  <si>
    <t>CAETHG_0223</t>
  </si>
  <si>
    <t>U5RSE6</t>
  </si>
  <si>
    <t>CAETHG_0226</t>
  </si>
  <si>
    <t>U5RP17</t>
  </si>
  <si>
    <t>CAETHG_0227</t>
  </si>
  <si>
    <t>Probable molybdenum cofactor guanylyltransferase (MoCo guanylyltransferase) (EC 2.7.7.77) (GTP:molybdopterin guanylyltransferase) (Mo-MPT guanylyltransferase) (Molybdopterin guanylyltransferase) (Molybdopterin-guanine dinucleotide synthase) (MGD synthase)</t>
  </si>
  <si>
    <t>U5RP25</t>
  </si>
  <si>
    <t>CAETHG_0237</t>
  </si>
  <si>
    <t>Glutamate formimidoyltransferase (EC 2.1.2.5) (Glutamate formiminotransferase) (Glutamate formyltransferase)</t>
  </si>
  <si>
    <t>U5RP29</t>
  </si>
  <si>
    <t>CAETHG_0242</t>
  </si>
  <si>
    <t>SNF2 helicase associated domain protein</t>
  </si>
  <si>
    <t>U5RPG7</t>
  </si>
  <si>
    <t>CAETHG_0244</t>
  </si>
  <si>
    <t>U5RSG3</t>
  </si>
  <si>
    <t>CAETHG_0246</t>
  </si>
  <si>
    <t>U5RNY9</t>
  </si>
  <si>
    <t>CAETHG_0253</t>
  </si>
  <si>
    <t>Ferrous iron transport protein B</t>
  </si>
  <si>
    <t>U5RSH0</t>
  </si>
  <si>
    <t>CAETHG_0256</t>
  </si>
  <si>
    <t>U5RT20</t>
  </si>
  <si>
    <t>CAETHG_0267</t>
  </si>
  <si>
    <t>U5RPJ2</t>
  </si>
  <si>
    <t>CAETHG_0271</t>
  </si>
  <si>
    <t>U5RSJ3</t>
  </si>
  <si>
    <t>CAETHG_0288</t>
  </si>
  <si>
    <t>UPF0291 protein CAETHG_0288</t>
  </si>
  <si>
    <t>U5RP24</t>
  </si>
  <si>
    <t>CAETHG_0295</t>
  </si>
  <si>
    <t>U5RP32</t>
  </si>
  <si>
    <t>CAETHG_0305</t>
  </si>
  <si>
    <t>Riboflavin biosynthesis protein RibBA [Includes: 3,4-dihydroxy-2-butanone 4-phosphate synthase (DHBP synthase) (EC 4.1.99.12); GTP cyclohydrolase-2 (EC 3.5.4.25) (GTP cyclohydrolase II)]</t>
  </si>
  <si>
    <t>U5RPM9</t>
  </si>
  <si>
    <t>CAETHG_0311</t>
  </si>
  <si>
    <t>U5RSM7</t>
  </si>
  <si>
    <t>CAETHG_0333</t>
  </si>
  <si>
    <t>U5RP97</t>
  </si>
  <si>
    <t>CAETHG_0377</t>
  </si>
  <si>
    <t>U5RTC1</t>
  </si>
  <si>
    <t>CAETHG_0379</t>
  </si>
  <si>
    <t>U5RSR9</t>
  </si>
  <si>
    <t>CAETHG_0380</t>
  </si>
  <si>
    <t>U5RQ07</t>
  </si>
  <si>
    <t>CAETHG_0443</t>
  </si>
  <si>
    <t>Transcriptional regulator, Crp/Fnr family</t>
  </si>
  <si>
    <t>U5RPH6</t>
  </si>
  <si>
    <t>CAETHG_0452</t>
  </si>
  <si>
    <t>N-acyl-D-glutamate deacylase (EC 3.5.1.82)</t>
  </si>
  <si>
    <t>U5RTL5</t>
  </si>
  <si>
    <t>CAETHG_0479</t>
  </si>
  <si>
    <t>U5RQ42</t>
  </si>
  <si>
    <t>CAETHG_0483</t>
  </si>
  <si>
    <t>U5RT17</t>
  </si>
  <si>
    <t>CAETHG_0495</t>
  </si>
  <si>
    <t>U5RPM5</t>
  </si>
  <si>
    <t>CAETHG_0497</t>
  </si>
  <si>
    <t>U5RT28</t>
  </si>
  <si>
    <t>CAETHG_0505</t>
  </si>
  <si>
    <t>N-formylglutamate amidohydrolase</t>
  </si>
  <si>
    <t>U5RTR6</t>
  </si>
  <si>
    <t>CAETHG_0529</t>
  </si>
  <si>
    <t>Small GTP-binding protein</t>
  </si>
  <si>
    <t>U5RPV3</t>
  </si>
  <si>
    <t>CAETHG_0577</t>
  </si>
  <si>
    <t>U5RTX0</t>
  </si>
  <si>
    <t>CAETHG_0579</t>
  </si>
  <si>
    <t>U5RTC9</t>
  </si>
  <si>
    <t>CAETHG_0595</t>
  </si>
  <si>
    <t>ATP-dependent DNA helicase, RecQ family</t>
  </si>
  <si>
    <t>U5RQH3</t>
  </si>
  <si>
    <t>CAETHG_0603</t>
  </si>
  <si>
    <t>Citrate lyase acyl carrier protein (Citrate lyase gamma chain)</t>
  </si>
  <si>
    <t>U5RQ14</t>
  </si>
  <si>
    <t>CAETHG_0612</t>
  </si>
  <si>
    <t>U5RQ64</t>
  </si>
  <si>
    <t>CAETHG_0631</t>
  </si>
  <si>
    <t>U5RQ29</t>
  </si>
  <si>
    <t>CAETHG_0632</t>
  </si>
  <si>
    <t>U5RQP0</t>
  </si>
  <si>
    <t>CAETHG_0648</t>
  </si>
  <si>
    <t>U5RQ84</t>
  </si>
  <si>
    <t>CAETHG_0651</t>
  </si>
  <si>
    <t>U5RQP6</t>
  </si>
  <si>
    <t>CAETHG_0653</t>
  </si>
  <si>
    <t>L-iditol 2-dehydrogenase (EC 1.1.1.14)</t>
  </si>
  <si>
    <t>U5RU78</t>
  </si>
  <si>
    <t>CAETHG_0659</t>
  </si>
  <si>
    <t>Putative transmembrane anti-sigma factor</t>
  </si>
  <si>
    <t>U5RQ65</t>
  </si>
  <si>
    <t>CAETHG_0672</t>
  </si>
  <si>
    <t>U5RTQ8</t>
  </si>
  <si>
    <t>CAETHG_0680</t>
  </si>
  <si>
    <t>S-adenosylhomocysteine deaminase (EC 3.5.4.28)</t>
  </si>
  <si>
    <t>U5RQB2</t>
  </si>
  <si>
    <t>CAETHG_0712</t>
  </si>
  <si>
    <t>Phosphoglycerate mutase</t>
  </si>
  <si>
    <t>U5RQG1</t>
  </si>
  <si>
    <t>CAETHG_0731</t>
  </si>
  <si>
    <t>U5RQG9</t>
  </si>
  <si>
    <t>CAETHG_0741</t>
  </si>
  <si>
    <t>Purine or other phosphorylase family 1</t>
  </si>
  <si>
    <t>U5RQZ2</t>
  </si>
  <si>
    <t>CAETHG_0753</t>
  </si>
  <si>
    <t>Asparagine synthase (Glutamine-hydrolyzing) (EC 6.3.5.4)</t>
  </si>
  <si>
    <t>U5RQZ9</t>
  </si>
  <si>
    <t>CAETHG_0758</t>
  </si>
  <si>
    <t>Putative transcriptional regulator, MerR family</t>
  </si>
  <si>
    <t>U5RQJ2</t>
  </si>
  <si>
    <t>CAETHG_0773</t>
  </si>
  <si>
    <t>U5RU39</t>
  </si>
  <si>
    <t>CAETHG_0827</t>
  </si>
  <si>
    <t>Serine phosphatase</t>
  </si>
  <si>
    <t>U5RQN8</t>
  </si>
  <si>
    <t>CAETHG_0828</t>
  </si>
  <si>
    <t>DUF1987 domain-containing protein</t>
  </si>
  <si>
    <t>U5RQQ5</t>
  </si>
  <si>
    <t>CAETHG_0843</t>
  </si>
  <si>
    <t>Regulator B protein</t>
  </si>
  <si>
    <t>U5RQM6</t>
  </si>
  <si>
    <t>CAETHG_0849</t>
  </si>
  <si>
    <t>Peptidase S58 DmpA</t>
  </si>
  <si>
    <t>U5RUP6</t>
  </si>
  <si>
    <t>CAETHG_0851</t>
  </si>
  <si>
    <t>U5RQS3</t>
  </si>
  <si>
    <t>CAETHG_0863</t>
  </si>
  <si>
    <t>U5RQU1</t>
  </si>
  <si>
    <t>CAETHG_0914</t>
  </si>
  <si>
    <t>Short-chain dehydrogenase/reductase SDR</t>
  </si>
  <si>
    <t>U5RRE7</t>
  </si>
  <si>
    <t>CAETHG_0922</t>
  </si>
  <si>
    <t>U5RUW0</t>
  </si>
  <si>
    <t>CAETHG_0923</t>
  </si>
  <si>
    <t>U5RQV7</t>
  </si>
  <si>
    <t>CAETHG_0931</t>
  </si>
  <si>
    <t>AAA ATPase</t>
  </si>
  <si>
    <t>U5RQW3</t>
  </si>
  <si>
    <t>CAETHG_0936</t>
  </si>
  <si>
    <t>U5RR00</t>
  </si>
  <si>
    <t>CAETHG_0940</t>
  </si>
  <si>
    <t>U5RQW9</t>
  </si>
  <si>
    <t>CAETHG_0941</t>
  </si>
  <si>
    <t>U5RUF3</t>
  </si>
  <si>
    <t>CAETHG_0964</t>
  </si>
  <si>
    <t>tRNA (guanine-N(7)-)-methyltransferase (EC 2.1.1.33) (tRNA (guanine(46)-N(7))-methyltransferase) (tRNA(m7G46)-methyltransferase)</t>
  </si>
  <si>
    <t>U5RRI4</t>
  </si>
  <si>
    <t>CAETHG_0972</t>
  </si>
  <si>
    <t>U5RUJ0</t>
  </si>
  <si>
    <t>CAETHG_0999</t>
  </si>
  <si>
    <t>U5RUL3</t>
  </si>
  <si>
    <t>CAETHG_1019</t>
  </si>
  <si>
    <t>U5RV74</t>
  </si>
  <si>
    <t>CAETHG_1038</t>
  </si>
  <si>
    <t>U5RRA8</t>
  </si>
  <si>
    <t>CAETHG_1045</t>
  </si>
  <si>
    <t>U5RUP5</t>
  </si>
  <si>
    <t>CAETHG_1054</t>
  </si>
  <si>
    <t>U5RRF6</t>
  </si>
  <si>
    <t>CAETHG_1095</t>
  </si>
  <si>
    <t>U5RVH5</t>
  </si>
  <si>
    <t>CAETHG_1108</t>
  </si>
  <si>
    <t>U5RRN7</t>
  </si>
  <si>
    <t>CAETHG_1135</t>
  </si>
  <si>
    <t>YhgE/Pip N-terminal domain protein</t>
  </si>
  <si>
    <t>U5RRJ7</t>
  </si>
  <si>
    <t>CAETHG_1136</t>
  </si>
  <si>
    <t>YhgE/Pip C-terminal domain protein</t>
  </si>
  <si>
    <t>U5RVP2</t>
  </si>
  <si>
    <t>CAETHG_1173</t>
  </si>
  <si>
    <t>U5RRN9</t>
  </si>
  <si>
    <t>CAETHG_1186</t>
  </si>
  <si>
    <t>U5RV63</t>
  </si>
  <si>
    <t>CAETHG_1189</t>
  </si>
  <si>
    <t>DUF4097 domain-containing protein</t>
  </si>
  <si>
    <t>U5RVR4</t>
  </si>
  <si>
    <t>CAETHG_1203</t>
  </si>
  <si>
    <t>Hydroxyethylthiazole kinase (EC 2.7.1.50) (4-methyl-5-beta-hydroxyethylthiazole kinase) (TH kinase) (Thz kinase)</t>
  </si>
  <si>
    <t>U5RVY2</t>
  </si>
  <si>
    <t>CAETHG_1288</t>
  </si>
  <si>
    <t>U5RVF5</t>
  </si>
  <si>
    <t>CAETHG_1294</t>
  </si>
  <si>
    <t>Anti-sigma F factor (EC 2.7.11.1) (Stage II sporulation protein AB)</t>
  </si>
  <si>
    <t>U5RVF9</t>
  </si>
  <si>
    <t>CAETHG_1299</t>
  </si>
  <si>
    <t>N-acetylglucosaminyldiphosphoundecaprenol N-acetyl-beta-D-mannosaminyltransferase (EC 2.4.1.187) (N-acetylmannosaminyltransferase) (UDP-N-acetylmannosamine transferase) (UDP-N-acetylmannosamine:N-acetylglucosaminyl pyrophosphorylundecaprenol N-acetylmannosaminyltransferase)</t>
  </si>
  <si>
    <t>U5RS23</t>
  </si>
  <si>
    <t>CAETHG_1300</t>
  </si>
  <si>
    <t>Exopolysaccharide biosynthesis polyprenyl glycosylphosphotransferase (EC 2.7.8.6)</t>
  </si>
  <si>
    <t>U5RRZ7</t>
  </si>
  <si>
    <t>CAETHG_1311</t>
  </si>
  <si>
    <t>Acyltransferase 3</t>
  </si>
  <si>
    <t>U5RW35</t>
  </si>
  <si>
    <t>CAETHG_1343</t>
  </si>
  <si>
    <t>tRNA/rRNA methyltransferase (SpoU)</t>
  </si>
  <si>
    <t>U5RVK8</t>
  </si>
  <si>
    <t>CAETHG_1354</t>
  </si>
  <si>
    <t>Small acid-soluble spore protein alpha/beta type</t>
  </si>
  <si>
    <t>U5RVL7</t>
  </si>
  <si>
    <t>CAETHG_1364</t>
  </si>
  <si>
    <t>TSCPD domain-containing protein</t>
  </si>
  <si>
    <t>U5RSP2</t>
  </si>
  <si>
    <t>CAETHG_1387</t>
  </si>
  <si>
    <t>Flavodoxin domain containing protein</t>
  </si>
  <si>
    <t>U5RSQ9</t>
  </si>
  <si>
    <t>CAETHG_1407</t>
  </si>
  <si>
    <t>Polyketide cyclase/dehydrase</t>
  </si>
  <si>
    <t>U5RVW2</t>
  </si>
  <si>
    <t>CAETHG_1474</t>
  </si>
  <si>
    <t>U5RW17</t>
  </si>
  <si>
    <t>CAETHG_1531</t>
  </si>
  <si>
    <t>U5RSL3</t>
  </si>
  <si>
    <t>CAETHG_1533</t>
  </si>
  <si>
    <t>U5RT25</t>
  </si>
  <si>
    <t>CAETHG_1539</t>
  </si>
  <si>
    <t>Methyladenine glycosylase</t>
  </si>
  <si>
    <t>U5RW31</t>
  </si>
  <si>
    <t>CAETHG_1546</t>
  </si>
  <si>
    <t>dITP/XTP pyrophosphatase (EC 3.6.1.66) (Non-canonical purine NTP pyrophosphatase) (Non-standard purine NTP pyrophosphatase) (Nucleoside-triphosphate diphosphatase) (Nucleoside-triphosphate pyrophosphatase) (NTPase)</t>
  </si>
  <si>
    <t>U5RSM9</t>
  </si>
  <si>
    <t>CAETHG_1553</t>
  </si>
  <si>
    <t>Glutamyl-tRNA(Gln) amidotransferase subunit A (Glu-ADT subunit A) (EC 6.3.5.7)</t>
  </si>
  <si>
    <t>U5RT35</t>
  </si>
  <si>
    <t>CAETHG_1634</t>
  </si>
  <si>
    <t>Putative pyrophosphorylase ModD</t>
  </si>
  <si>
    <t>U5RT02</t>
  </si>
  <si>
    <t>CAETHG_1645</t>
  </si>
  <si>
    <t>U5RT06</t>
  </si>
  <si>
    <t>CAETHG_1650</t>
  </si>
  <si>
    <t>DUF1156 domain-containing protein</t>
  </si>
  <si>
    <t>U5RWI8</t>
  </si>
  <si>
    <t>CAETHG_1683</t>
  </si>
  <si>
    <t>U5RWL7</t>
  </si>
  <si>
    <t>CAETHG_1713</t>
  </si>
  <si>
    <t>U5RTA4</t>
  </si>
  <si>
    <t>CAETHG_1714</t>
  </si>
  <si>
    <t>U5RTA8</t>
  </si>
  <si>
    <t>CAETHG_1721</t>
  </si>
  <si>
    <t>U5RTC5</t>
  </si>
  <si>
    <t>CAETHG_1746</t>
  </si>
  <si>
    <t>U5RWP8</t>
  </si>
  <si>
    <t>CAETHG_1750</t>
  </si>
  <si>
    <t>U5RXA2</t>
  </si>
  <si>
    <t>CAETHG_1769</t>
  </si>
  <si>
    <t>VanW family protein</t>
  </si>
  <si>
    <t>U5RTC3</t>
  </si>
  <si>
    <t>CAETHG_1782</t>
  </si>
  <si>
    <t>U5RXC1</t>
  </si>
  <si>
    <t>CAETHG_1789</t>
  </si>
  <si>
    <t>Butyryl-CoA dehydrogenase (EC 1.3.8.1)</t>
  </si>
  <si>
    <t>U5RTG3</t>
  </si>
  <si>
    <t>CAETHG_1796</t>
  </si>
  <si>
    <t>U5RTX4</t>
  </si>
  <si>
    <t>CAETHG_1833</t>
  </si>
  <si>
    <t>PadR domain-containing protein</t>
  </si>
  <si>
    <t>U5RTG5</t>
  </si>
  <si>
    <t>CAETHG_1837</t>
  </si>
  <si>
    <t>Transcriptional regulator, GntR family with aminotransferase domain containing protein (EC 2.6.1.7)</t>
  </si>
  <si>
    <t>U5RTI3</t>
  </si>
  <si>
    <t>CAETHG_1857</t>
  </si>
  <si>
    <t>U5RX20</t>
  </si>
  <si>
    <t>CAETHG_1890</t>
  </si>
  <si>
    <t>Diadenylate cyclase (DAC) (EC 2.7.7.85) (Cyclic-di-AMP synthase) (c-di-AMP synthase)</t>
  </si>
  <si>
    <t>U5RTQ6</t>
  </si>
  <si>
    <t>CAETHG_1927</t>
  </si>
  <si>
    <t>Protein translocase subunit SecY</t>
  </si>
  <si>
    <t>U5RXT3</t>
  </si>
  <si>
    <t>CAETHG_1964</t>
  </si>
  <si>
    <t>RNA polymerase, sigma-24 subunit, SigH, ECF subfamily</t>
  </si>
  <si>
    <t>U5RXT7</t>
  </si>
  <si>
    <t>CAETHG_1969</t>
  </si>
  <si>
    <t>2-C-methyl-D-erythritol 4-phosphate cytidylyltransferase (EC 2.7.7.60) (4-diphosphocytidyl-2C-methyl-D-erythritol synthase) (MEP cytidylyltransferase) (MCT)</t>
  </si>
  <si>
    <t>U5RXA3</t>
  </si>
  <si>
    <t>CAETHG_1985</t>
  </si>
  <si>
    <t>tRNA-dihydrouridine synthase (EC 1.3.1.-)</t>
  </si>
  <si>
    <t>U5RXI0</t>
  </si>
  <si>
    <t>CAETHG_2055</t>
  </si>
  <si>
    <t>Putative pyruvate, phosphate dikinase regulatory protein (PPDK regulatory protein) (EC 2.7.11.32) (EC 2.7.4.27)</t>
  </si>
  <si>
    <t>U5RU35</t>
  </si>
  <si>
    <t>CAETHG_2057</t>
  </si>
  <si>
    <t>U5RU99</t>
  </si>
  <si>
    <t>CAETHG_2086</t>
  </si>
  <si>
    <t>L-rhamnose isomerase (EC 5.3.1.14)</t>
  </si>
  <si>
    <t>U5RXL5</t>
  </si>
  <si>
    <t>CAETHG_2090</t>
  </si>
  <si>
    <t>U5RUM0</t>
  </si>
  <si>
    <t>CAETHG_2102</t>
  </si>
  <si>
    <t>MazG-like domain containing protein</t>
  </si>
  <si>
    <t>U5RUM5</t>
  </si>
  <si>
    <t>CAETHG_2107</t>
  </si>
  <si>
    <t>MscS Mechanosensitive ion channel</t>
  </si>
  <si>
    <t>U5RY93</t>
  </si>
  <si>
    <t>CAETHG_2108</t>
  </si>
  <si>
    <t>DUF3343 domain-containing protein</t>
  </si>
  <si>
    <t>U5RUE3</t>
  </si>
  <si>
    <t>CAETHG_2138</t>
  </si>
  <si>
    <t>U5RYH7</t>
  </si>
  <si>
    <t>CAETHG_2170</t>
  </si>
  <si>
    <t>U5RYI4</t>
  </si>
  <si>
    <t>CAETHG_2180</t>
  </si>
  <si>
    <t>U5RXZ9</t>
  </si>
  <si>
    <t>CAETHG_2201</t>
  </si>
  <si>
    <t>Recombination protein RecR</t>
  </si>
  <si>
    <t>U5RV11</t>
  </si>
  <si>
    <t>CAETHG_2221</t>
  </si>
  <si>
    <t>U5RY17</t>
  </si>
  <si>
    <t>CAETHG_2223</t>
  </si>
  <si>
    <t>U5RUQ5</t>
  </si>
  <si>
    <t>CAETHG_2234</t>
  </si>
  <si>
    <t>Sugar (Glycoside-Pentoside-Hexuronide) transporter</t>
  </si>
  <si>
    <t>U5RV25</t>
  </si>
  <si>
    <t>CAETHG_2236</t>
  </si>
  <si>
    <t>Ribose import ATP-binding protein RbsA (EC 7.5.2.7)</t>
  </si>
  <si>
    <t>U5RUQ0</t>
  </si>
  <si>
    <t>CAETHG_2265</t>
  </si>
  <si>
    <t>U5RUU4</t>
  </si>
  <si>
    <t>CAETHG_2279</t>
  </si>
  <si>
    <t>Ribosomal RNA small subunit methyltransferase A (EC 2.1.1.182) (16S rRNA (adenine(1518)-N(6)/adenine(1519)-N(6))-dimethyltransferase) (16S rRNA dimethyladenosine transferase) (16S rRNA dimethylase) (S-adenosylmethionine-6-N', N'-adenosyl(rRNA) dimethyltransferase)</t>
  </si>
  <si>
    <t>U5RUR6</t>
  </si>
  <si>
    <t>CAETHG_2285</t>
  </si>
  <si>
    <t>U5RUV7</t>
  </si>
  <si>
    <t>CAETHG_2299</t>
  </si>
  <si>
    <t>Pyridinium-3,5-bisthiocarboxylic acid mononucleotide nickel insertion protein (P2TMN nickel insertion protein) (EC 4.99.1.12) (Nickel-pincer cofactor biosynthesis protein LarC)</t>
  </si>
  <si>
    <t>U5RYS7</t>
  </si>
  <si>
    <t>CAETHG_2302</t>
  </si>
  <si>
    <t>U5RYB0</t>
  </si>
  <si>
    <t>CAETHG_2328</t>
  </si>
  <si>
    <t>50S ribosomal protein L31</t>
  </si>
  <si>
    <t>U5RUW3</t>
  </si>
  <si>
    <t>CAETHG_2340</t>
  </si>
  <si>
    <t>Glycosyl transferase family 4</t>
  </si>
  <si>
    <t>U5RUX1</t>
  </si>
  <si>
    <t>CAETHG_2350</t>
  </si>
  <si>
    <t>ATP synthase epsilon chain (ATP synthase F1 sector epsilon subunit) (F-ATPase epsilon subunit)</t>
  </si>
  <si>
    <t>U5RVF6</t>
  </si>
  <si>
    <t>CAETHG_2371</t>
  </si>
  <si>
    <t>U5RV44</t>
  </si>
  <si>
    <t>CAETHG_2389</t>
  </si>
  <si>
    <t>Quinolinate phosphoribosyl transferase</t>
  </si>
  <si>
    <t>U5RV18</t>
  </si>
  <si>
    <t>CAETHG_2400</t>
  </si>
  <si>
    <t>U5RVI1</t>
  </si>
  <si>
    <t>CAETHG_2401</t>
  </si>
  <si>
    <t>Anti-sigma factor antagonist</t>
  </si>
  <si>
    <t>U5RYI2</t>
  </si>
  <si>
    <t>CAETHG_2408</t>
  </si>
  <si>
    <t>U5RV75</t>
  </si>
  <si>
    <t>CAETHG_2419</t>
  </si>
  <si>
    <t>mRNA interferase (EC 3.1.-.-)</t>
  </si>
  <si>
    <t>U5RV72</t>
  </si>
  <si>
    <t>CAETHG_2455</t>
  </si>
  <si>
    <t>DUF3870 domain-containing protein</t>
  </si>
  <si>
    <t>U5RZ85</t>
  </si>
  <si>
    <t>CAETHG_2474</t>
  </si>
  <si>
    <t>ATP-dependent RNA helicase DbpA (EC 3.6.4.13)</t>
  </si>
  <si>
    <t>U5RV97</t>
  </si>
  <si>
    <t>CAETHG_2482</t>
  </si>
  <si>
    <t>U5RVA2</t>
  </si>
  <si>
    <t>CAETHG_2487</t>
  </si>
  <si>
    <t>U5RVA8</t>
  </si>
  <si>
    <t>CAETHG_2492</t>
  </si>
  <si>
    <t>Condensation domain protein</t>
  </si>
  <si>
    <t>U5RYS0</t>
  </si>
  <si>
    <t>CAETHG_2505</t>
  </si>
  <si>
    <t>Drug resistance transporter, EmrB/QacA subfamily</t>
  </si>
  <si>
    <t>U5RVV0</t>
  </si>
  <si>
    <t>CAETHG_2533</t>
  </si>
  <si>
    <t>U5RYV1</t>
  </si>
  <si>
    <t>CAETHG_2535</t>
  </si>
  <si>
    <t>U5RVI7</t>
  </si>
  <si>
    <t>CAETHG_2536</t>
  </si>
  <si>
    <t>DUF1648 domain-containing protein</t>
  </si>
  <si>
    <t>U5RVW6</t>
  </si>
  <si>
    <t>CAETHG_2548</t>
  </si>
  <si>
    <t>U5RVJ4</t>
  </si>
  <si>
    <t>CAETHG_2582</t>
  </si>
  <si>
    <t>U5RW22</t>
  </si>
  <si>
    <t>CAETHG_2598</t>
  </si>
  <si>
    <t>U5RZV3</t>
  </si>
  <si>
    <t>CAETHG_2641</t>
  </si>
  <si>
    <t>U5RVV2</t>
  </si>
  <si>
    <t>CAETHG_2664</t>
  </si>
  <si>
    <t>U5RWC2</t>
  </si>
  <si>
    <t>CAETHG_2665</t>
  </si>
  <si>
    <t>U5RWC7</t>
  </si>
  <si>
    <t>CAETHG_2670</t>
  </si>
  <si>
    <t>U5RVW0</t>
  </si>
  <si>
    <t>CAETHG_2674</t>
  </si>
  <si>
    <t>U5RZF4</t>
  </si>
  <si>
    <t>CAETHG_2687</t>
  </si>
  <si>
    <t>CBM_X2 domain-containing protein</t>
  </si>
  <si>
    <t>U5S018</t>
  </si>
  <si>
    <t>CAETHG_2726</t>
  </si>
  <si>
    <t>NLPA lipoprotein</t>
  </si>
  <si>
    <t>U5S068</t>
  </si>
  <si>
    <t>CAETHG_2786</t>
  </si>
  <si>
    <t>U5S0C8</t>
  </si>
  <si>
    <t>CAETHG_2846</t>
  </si>
  <si>
    <t>U5RWF8</t>
  </si>
  <si>
    <t>CAETHG_2853</t>
  </si>
  <si>
    <t>U5RZV5</t>
  </si>
  <si>
    <t>CAETHG_2862</t>
  </si>
  <si>
    <t>U5RWI3</t>
  </si>
  <si>
    <t>CAETHG_2880</t>
  </si>
  <si>
    <t>ATPase, P-type (Transporting), HAD superfamily, subfamily IC (EC 3.6.3.8)</t>
  </si>
  <si>
    <t>U5RZY1</t>
  </si>
  <si>
    <t>CAETHG_2894</t>
  </si>
  <si>
    <t>16S rRNA (uracil(1498)-N(3))-methyltransferase (EC 2.1.1.193)</t>
  </si>
  <si>
    <t>U5RX06</t>
  </si>
  <si>
    <t>CAETHG_2912</t>
  </si>
  <si>
    <t>U5RWI1</t>
  </si>
  <si>
    <t>CAETHG_2921</t>
  </si>
  <si>
    <t>zf-RING_7 domain-containing protein</t>
  </si>
  <si>
    <t>U5S067</t>
  </si>
  <si>
    <t>CAETHG_2996</t>
  </si>
  <si>
    <t>U5S075</t>
  </si>
  <si>
    <t>CAETHG_3006</t>
  </si>
  <si>
    <t>U5RWV4</t>
  </si>
  <si>
    <t>CAETHG_3007</t>
  </si>
  <si>
    <t>Magnesium transport protein CorA</t>
  </si>
  <si>
    <t>U5RWR7</t>
  </si>
  <si>
    <t>CAETHG_3008</t>
  </si>
  <si>
    <t>Lantibiotic protection ABC transporter, ATP-binding subunit (EC 3.6.3.25)</t>
  </si>
  <si>
    <t>U5RX96</t>
  </si>
  <si>
    <t>CAETHG_3019</t>
  </si>
  <si>
    <t>U5S091</t>
  </si>
  <si>
    <t>CAETHG_3021</t>
  </si>
  <si>
    <t>Arginine deiminase (ADI) (EC 3.5.3.6) (Arginine dihydrolase) (AD)</t>
  </si>
  <si>
    <t>U5RXC0</t>
  </si>
  <si>
    <t>CAETHG_3044</t>
  </si>
  <si>
    <t>Negative regulator of flagellin synthesis</t>
  </si>
  <si>
    <t>U5RWW3</t>
  </si>
  <si>
    <t>CAETHG_3058</t>
  </si>
  <si>
    <t>U5RXE2</t>
  </si>
  <si>
    <t>CAETHG_3064</t>
  </si>
  <si>
    <t>U5RXI6</t>
  </si>
  <si>
    <t>CAETHG_3104</t>
  </si>
  <si>
    <t>Deoxyuridine 5'-triphosphate nucleotidohydrolase (dUTPase) (EC 3.6.1.23) (dUTP pyrophosphatase)</t>
  </si>
  <si>
    <t>U5RXJ2</t>
  </si>
  <si>
    <t>CAETHG_3109</t>
  </si>
  <si>
    <t>Flagellar basal body rod protein FlgB</t>
  </si>
  <si>
    <t>U5S130</t>
  </si>
  <si>
    <t>CAETHG_3110</t>
  </si>
  <si>
    <t>Flagellar basal-body rod protein FlgC</t>
  </si>
  <si>
    <t>U5RX85</t>
  </si>
  <si>
    <t>CAETHG_3127</t>
  </si>
  <si>
    <t>Flagellar biosynthesis protein FlhA</t>
  </si>
  <si>
    <t>U5RXQ8</t>
  </si>
  <si>
    <t>CAETHG_3144</t>
  </si>
  <si>
    <t>Ribosomal RNA small subunit methyltransferase H (EC 2.1.1.199) (16S rRNA m(4)C1402 methyltransferase) (rRNA (cytosine-N(4)-)-methyltransferase RsmH)</t>
  </si>
  <si>
    <t>U5RXA1</t>
  </si>
  <si>
    <t>CAETHG_3163</t>
  </si>
  <si>
    <t>Uracil transporter</t>
  </si>
  <si>
    <t>U5S0X9</t>
  </si>
  <si>
    <t>CAETHG_3226</t>
  </si>
  <si>
    <t>Positive regulator of sigma E, RseC/MucC</t>
  </si>
  <si>
    <t>U5RXL7</t>
  </si>
  <si>
    <t>CAETHG_3252</t>
  </si>
  <si>
    <t>Gluconokinase (EC 2.7.1.12)</t>
  </si>
  <si>
    <t>U5S1I5</t>
  </si>
  <si>
    <t>CAETHG_3255</t>
  </si>
  <si>
    <t>U5RXM0</t>
  </si>
  <si>
    <t>CAETHG_3257</t>
  </si>
  <si>
    <t>ATP phosphoribosyltransferase regulatory subunit</t>
  </si>
  <si>
    <t>U5RXI4</t>
  </si>
  <si>
    <t>CAETHG_3258</t>
  </si>
  <si>
    <t>ATP phosphoribosyltransferase (ATP-PRT) (ATP-PRTase) (EC 2.4.2.17)</t>
  </si>
  <si>
    <t>U5RY19</t>
  </si>
  <si>
    <t>CAETHG_3259</t>
  </si>
  <si>
    <t>Histidinol dehydrogenase (HDH) (EC 1.1.1.23)</t>
  </si>
  <si>
    <t>U5S110</t>
  </si>
  <si>
    <t>CAETHG_3261</t>
  </si>
  <si>
    <t>Imidazole glycerol phosphate synthase subunit HisH (EC 4.3.2.10) (IGP synthase glutaminase subunit) (EC 3.5.1.2) (IGP synthase subunit HisH) (ImGP synthase subunit HisH) (IGPS subunit HisH)</t>
  </si>
  <si>
    <t>U5RXM4</t>
  </si>
  <si>
    <t>CAETHG_3262</t>
  </si>
  <si>
    <t>1-(5-phosphoribosyl)-5-[(5-phosphoribosylamino)methylideneamino] imidazole-4-carboxamide isomerase (EC 5.3.1.16) (Phosphoribosylformimino-5-aminoimidazole carboxamide ribotide isomerase)</t>
  </si>
  <si>
    <t>U5RXI9</t>
  </si>
  <si>
    <t>CAETHG_3263</t>
  </si>
  <si>
    <t>Histidinol-phosphate aminotransferase (EC 2.6.1.9) (Imidazole acetol-phosphate transaminase)</t>
  </si>
  <si>
    <t>U5RY24</t>
  </si>
  <si>
    <t>CAETHG_3264</t>
  </si>
  <si>
    <t>Imidazole glycerol phosphate synthase subunit HisF (EC 4.3.2.10) (IGP synthase cyclase subunit) (IGP synthase subunit HisF) (ImGP synthase subunit HisF) (IGPS subunit HisF)</t>
  </si>
  <si>
    <t>U5S114</t>
  </si>
  <si>
    <t>CAETHG_3266</t>
  </si>
  <si>
    <t>Phosphoribosyl-ATP pyrophosphatase (PRA-PH) (EC 3.6.1.31)</t>
  </si>
  <si>
    <t>U5S122</t>
  </si>
  <si>
    <t>CAETHG_3276</t>
  </si>
  <si>
    <t>U5RXN7</t>
  </si>
  <si>
    <t>CAETHG_3277</t>
  </si>
  <si>
    <t>U5RXP6</t>
  </si>
  <si>
    <t>CAETHG_3292</t>
  </si>
  <si>
    <t>U5RXQ6</t>
  </si>
  <si>
    <t>CAETHG_3353</t>
  </si>
  <si>
    <t>Phosphopantetheine adenylyltransferase (EC 2.7.7.3) (Dephospho-CoA pyrophosphorylase) (Pantetheine-phosphate adenylyltransferase) (PPAT)</t>
  </si>
  <si>
    <t>U5RYB5</t>
  </si>
  <si>
    <t>CAETHG_3364</t>
  </si>
  <si>
    <t>Ribonuclease 3 (EC 3.1.26.3) (Ribonuclease III) (RNase III)</t>
  </si>
  <si>
    <t>U5S1V8</t>
  </si>
  <si>
    <t>CAETHG_3390</t>
  </si>
  <si>
    <t>Phosphatidate cytidylyltransferase (EC 2.7.7.41)</t>
  </si>
  <si>
    <t>U5RXZ0</t>
  </si>
  <si>
    <t>CAETHG_3397</t>
  </si>
  <si>
    <t>U5RY33</t>
  </si>
  <si>
    <t>CAETHG_3437</t>
  </si>
  <si>
    <t>U5RY26</t>
  </si>
  <si>
    <t>CAETHG_3478</t>
  </si>
  <si>
    <t>U5S238</t>
  </si>
  <si>
    <t>CAETHG_3490</t>
  </si>
  <si>
    <t>Glycosyltransferase 28 domain-containing protein</t>
  </si>
  <si>
    <t>U5S1L4</t>
  </si>
  <si>
    <t>CAETHG_3496</t>
  </si>
  <si>
    <t>Putative transcriptional regulator, Crp/Fnr family</t>
  </si>
  <si>
    <t>U5RY62</t>
  </si>
  <si>
    <t>CAETHG_3513</t>
  </si>
  <si>
    <t>U5S2B8</t>
  </si>
  <si>
    <t>CAETHG_3570</t>
  </si>
  <si>
    <t>U5S2G0</t>
  </si>
  <si>
    <t>CAETHG_3610</t>
  </si>
  <si>
    <t>U5S239</t>
  </si>
  <si>
    <t>CAETHG_3631</t>
  </si>
  <si>
    <t>Aspartate transcarbamylase (EC 2.1.3.2)</t>
  </si>
  <si>
    <t>U5RYS8</t>
  </si>
  <si>
    <t>CAETHG_3647</t>
  </si>
  <si>
    <t>U5S2P4</t>
  </si>
  <si>
    <t>CAETHG_3660</t>
  </si>
  <si>
    <t>U5RYQ4</t>
  </si>
  <si>
    <t>CAETHG_3683</t>
  </si>
  <si>
    <t>Macrocin-O-methyltransferase</t>
  </si>
  <si>
    <t>U5S2B5</t>
  </si>
  <si>
    <t>CAETHG_3706</t>
  </si>
  <si>
    <t>Tryptophan synthase beta chain (EC 4.2.1.20)</t>
  </si>
  <si>
    <t>U5S2C8</t>
  </si>
  <si>
    <t>CAETHG_3721</t>
  </si>
  <si>
    <t>Peptide deformylase</t>
  </si>
  <si>
    <t>U5RZE0</t>
  </si>
  <si>
    <t>CAETHG_3729</t>
  </si>
  <si>
    <t>U5S2E8</t>
  </si>
  <si>
    <t>CAETHG_3748</t>
  </si>
  <si>
    <t>U5S2F8</t>
  </si>
  <si>
    <t>CAETHG_3758</t>
  </si>
  <si>
    <t>U5RZI3</t>
  </si>
  <si>
    <t>CAETHG_3781</t>
  </si>
  <si>
    <t>ClpP/TepA</t>
  </si>
  <si>
    <t>U5S302</t>
  </si>
  <si>
    <t>CAETHG_3812</t>
  </si>
  <si>
    <t>U5RZ84</t>
  </si>
  <si>
    <t>CAETHG_3844</t>
  </si>
  <si>
    <t>U5RZ88</t>
  </si>
  <si>
    <t>CAETHG_3849</t>
  </si>
  <si>
    <t>Polysaccharide biosynthesis protein</t>
  </si>
  <si>
    <t>U5RZ49</t>
  </si>
  <si>
    <t>CAETHG_3855</t>
  </si>
  <si>
    <t>U5S339</t>
  </si>
  <si>
    <t>CAETHG_3857</t>
  </si>
  <si>
    <t>Transcription activator effector binding protein</t>
  </si>
  <si>
    <t>U5RZA1</t>
  </si>
  <si>
    <t>CAETHG_3864</t>
  </si>
  <si>
    <t>U5RZB0</t>
  </si>
  <si>
    <t>CAETHG_3874</t>
  </si>
  <si>
    <t>U5RZ65</t>
  </si>
  <si>
    <t>CAETHG_3880</t>
  </si>
  <si>
    <t>U5S360</t>
  </si>
  <si>
    <t>CAETHG_3882</t>
  </si>
  <si>
    <t>Branched-chain amino acid transport system carrier protein</t>
  </si>
  <si>
    <t>U5RZD4</t>
  </si>
  <si>
    <t>CAETHG_3899</t>
  </si>
  <si>
    <t>U5RZU1</t>
  </si>
  <si>
    <t>CAETHG_3906</t>
  </si>
  <si>
    <t>U5RZU6</t>
  </si>
  <si>
    <t>CAETHG_3911</t>
  </si>
  <si>
    <t>SH3 domain protein</t>
  </si>
  <si>
    <t>U5S2U6</t>
  </si>
  <si>
    <t>CAETHG_3933</t>
  </si>
  <si>
    <t>Xylulose kinase (Xylulokinase) (EC 2.7.1.17)</t>
  </si>
  <si>
    <t>U5RZG9</t>
  </si>
  <si>
    <t>CAETHG_3934</t>
  </si>
  <si>
    <t>U5RZI1</t>
  </si>
  <si>
    <t>CAETHG_3944</t>
  </si>
  <si>
    <t>Lipase_GDSL domain-containing protein</t>
  </si>
  <si>
    <t>U5RZI7</t>
  </si>
  <si>
    <t>CAETHG_3949</t>
  </si>
  <si>
    <t>U5RZI0</t>
  </si>
  <si>
    <t>CAETHG_3995</t>
  </si>
  <si>
    <t>MEDS domain-containing protein</t>
  </si>
  <si>
    <t>U5S061</t>
  </si>
  <si>
    <t>CAETHG_4041</t>
  </si>
  <si>
    <t>RNA helicase (EC 3.6.4.13)</t>
  </si>
  <si>
    <t>U5RZU2</t>
  </si>
  <si>
    <t>CAETHG_4059</t>
  </si>
  <si>
    <t>GenBank Acce. ID</t>
  </si>
  <si>
    <t>DJ Number</t>
  </si>
  <si>
    <t>GCA_013296275.1</t>
  </si>
  <si>
    <t>DJ290</t>
  </si>
  <si>
    <t>GCA_013294345.1</t>
  </si>
  <si>
    <t>DJ034</t>
  </si>
  <si>
    <t>GCA_014231135.1</t>
  </si>
  <si>
    <t>DJ262</t>
  </si>
  <si>
    <t>GCA_013296155.1</t>
  </si>
  <si>
    <t>DJ221</t>
  </si>
  <si>
    <t>GCA_013296195.1</t>
  </si>
  <si>
    <t>DJ277</t>
  </si>
  <si>
    <t>GCA_013295295.1</t>
  </si>
  <si>
    <t>DJ234</t>
  </si>
  <si>
    <t>GCA_014230695.1</t>
  </si>
  <si>
    <t>DJ021</t>
  </si>
  <si>
    <t>GCA_013296395.1</t>
  </si>
  <si>
    <t>DJ323</t>
  </si>
  <si>
    <t>GCA_014230985.1</t>
  </si>
  <si>
    <t>DJ179</t>
  </si>
  <si>
    <t>GCA_013294255.1</t>
  </si>
  <si>
    <t>DJ044</t>
  </si>
  <si>
    <t>GCA_014137845.1</t>
  </si>
  <si>
    <t>DJ224</t>
  </si>
  <si>
    <t>GCA_013294675.1</t>
  </si>
  <si>
    <t>DJ089</t>
  </si>
  <si>
    <t>GCA_013297175.1</t>
  </si>
  <si>
    <t>DJ095</t>
  </si>
  <si>
    <t>GCA_013295725.1</t>
  </si>
  <si>
    <t>DJ164</t>
  </si>
  <si>
    <t>GCA_013296505.1</t>
  </si>
  <si>
    <t>DJ140</t>
  </si>
  <si>
    <t>GCA_014137665.1</t>
  </si>
  <si>
    <t>DJ006</t>
  </si>
  <si>
    <t>GCA_013295355.1</t>
  </si>
  <si>
    <t>DJ243</t>
  </si>
  <si>
    <t>GCA_013295995.1</t>
  </si>
  <si>
    <t>DJ204</t>
  </si>
  <si>
    <t>GCA_013407515.1</t>
  </si>
  <si>
    <t>DJ263</t>
  </si>
  <si>
    <t>GCA_013407305.1</t>
  </si>
  <si>
    <t>DJ068</t>
  </si>
  <si>
    <t>GCA_013295535.1</t>
  </si>
  <si>
    <t>DJ265</t>
  </si>
  <si>
    <t>GCA_013294385.1</t>
  </si>
  <si>
    <t>DJ032</t>
  </si>
  <si>
    <t>GCA_013295515.1</t>
  </si>
  <si>
    <t>DJ261</t>
  </si>
  <si>
    <t>GCA_013295915.1</t>
  </si>
  <si>
    <t>DJ196</t>
  </si>
  <si>
    <t>GCA_013295765.1</t>
  </si>
  <si>
    <t>DJ166</t>
  </si>
  <si>
    <t>GCA_013296265.1</t>
  </si>
  <si>
    <t>DJ279</t>
  </si>
  <si>
    <t>GCA_013407485.1</t>
  </si>
  <si>
    <t>DJ201</t>
  </si>
  <si>
    <t>GCA_014231195.1</t>
  </si>
  <si>
    <t>DJ350</t>
  </si>
  <si>
    <t>GCA_013294505.1</t>
  </si>
  <si>
    <t>DJ020</t>
  </si>
  <si>
    <t>GCA_013149495.1</t>
  </si>
  <si>
    <t>DJ271</t>
  </si>
  <si>
    <t>GCA_013296575.1</t>
  </si>
  <si>
    <t>DJ145</t>
  </si>
  <si>
    <t>GCA_014231285.1</t>
  </si>
  <si>
    <t>DJ103</t>
  </si>
  <si>
    <t>GCA_013407415.1</t>
  </si>
  <si>
    <t>DJ055</t>
  </si>
  <si>
    <t>GCA_013410985.1</t>
  </si>
  <si>
    <t>DJ280</t>
  </si>
  <si>
    <t>GCA_013295215.1</t>
  </si>
  <si>
    <t>DJ233</t>
  </si>
  <si>
    <t>GCA_013295145.1</t>
  </si>
  <si>
    <t>DJ226</t>
  </si>
  <si>
    <t>GCA_014137795.1</t>
  </si>
  <si>
    <t>DJ028</t>
  </si>
  <si>
    <t>GCA_013296875.1</t>
  </si>
  <si>
    <t>DJ199</t>
  </si>
  <si>
    <t>GCA_013295905.1</t>
  </si>
  <si>
    <t>DJ176</t>
  </si>
  <si>
    <t>GCA_013760765.1</t>
  </si>
  <si>
    <t>DJ218</t>
  </si>
  <si>
    <t>GCA_013410855.1</t>
  </si>
  <si>
    <t>DJ133</t>
  </si>
  <si>
    <t>GCA_014230485.1</t>
  </si>
  <si>
    <t>DJ011</t>
  </si>
  <si>
    <t>GCA_013295565.1</t>
  </si>
  <si>
    <t>DJ264</t>
  </si>
  <si>
    <t>GCA_013296425.1</t>
  </si>
  <si>
    <t>DJ336</t>
  </si>
  <si>
    <t>GCA_013407425.1</t>
  </si>
  <si>
    <t>DJ219</t>
  </si>
  <si>
    <t>GCA_013296995.1</t>
  </si>
  <si>
    <t>DJ284</t>
  </si>
  <si>
    <t>GCA_014231215.1</t>
  </si>
  <si>
    <t>DJ287</t>
  </si>
  <si>
    <t>GCA_013296105.1</t>
  </si>
  <si>
    <t>DJ215</t>
  </si>
  <si>
    <t>GCA_014230845.1</t>
  </si>
  <si>
    <t>DJ104</t>
  </si>
  <si>
    <t>GCA_014231045.1</t>
  </si>
  <si>
    <t>DJ231</t>
  </si>
  <si>
    <t>GCA_013294605.1</t>
  </si>
  <si>
    <t>DJ073</t>
  </si>
  <si>
    <t>GCA_013294475.1</t>
  </si>
  <si>
    <t>DJ026</t>
  </si>
  <si>
    <t>GCA_013294375.1</t>
  </si>
  <si>
    <t>DJ035</t>
  </si>
  <si>
    <t>GCA_013149485.1</t>
  </si>
  <si>
    <t>DJ051</t>
  </si>
  <si>
    <t>GCA_013295085.1</t>
  </si>
  <si>
    <t>DJ159</t>
  </si>
  <si>
    <t>GCA_013149405.1</t>
  </si>
  <si>
    <t>DJ078</t>
  </si>
  <si>
    <t>GCA_014137875.1</t>
  </si>
  <si>
    <t>DJ018</t>
  </si>
  <si>
    <t>GCA_013297145.1</t>
  </si>
  <si>
    <t>DJ066</t>
  </si>
  <si>
    <t>GCA_013407405.1</t>
  </si>
  <si>
    <t>DJ197</t>
  </si>
  <si>
    <t>GCA_014230685.1</t>
  </si>
  <si>
    <t>DJ025</t>
  </si>
  <si>
    <t>GCA_013295975.1</t>
  </si>
  <si>
    <t>DJ203</t>
  </si>
  <si>
    <t>GCA_013149385.1</t>
  </si>
  <si>
    <t>DJ313</t>
  </si>
  <si>
    <t>GCA_014137775.1</t>
  </si>
  <si>
    <t>DJ101</t>
  </si>
  <si>
    <t>GCA_013407325.1</t>
  </si>
  <si>
    <t>DJ230</t>
  </si>
  <si>
    <t>GCA_014230655.1</t>
  </si>
  <si>
    <t>DJ015</t>
  </si>
  <si>
    <t>GCA_013297425.1</t>
  </si>
  <si>
    <t>DJ005</t>
  </si>
  <si>
    <t>GCA_013297095.1</t>
  </si>
  <si>
    <t>DJ024</t>
  </si>
  <si>
    <t>GCA_014230935.1</t>
  </si>
  <si>
    <t>DJ167</t>
  </si>
  <si>
    <t>GCA_013296765.1</t>
  </si>
  <si>
    <t>DJ149</t>
  </si>
  <si>
    <t>GCA_013297065.1</t>
  </si>
  <si>
    <t>DJ009</t>
  </si>
  <si>
    <t>GCA_013297365.1</t>
  </si>
  <si>
    <t>DJ146</t>
  </si>
  <si>
    <t>GCA_013295635.1</t>
  </si>
  <si>
    <t>DJ272</t>
  </si>
  <si>
    <t>GCA_014137675.1</t>
  </si>
  <si>
    <t>DJ046</t>
  </si>
  <si>
    <t>GCA_013295385.1</t>
  </si>
  <si>
    <t>DJ244</t>
  </si>
  <si>
    <t>GCA_013149695.1</t>
  </si>
  <si>
    <t>DJ093</t>
  </si>
  <si>
    <t>GCA_013149465.1</t>
  </si>
  <si>
    <t>DJ071</t>
  </si>
  <si>
    <t>GCA_013410845.1</t>
  </si>
  <si>
    <t>DJ152</t>
  </si>
  <si>
    <t>GCA_013295405.1</t>
  </si>
  <si>
    <t>DJ248</t>
  </si>
  <si>
    <t>GCA_013294105.1</t>
  </si>
  <si>
    <t>DJ027</t>
  </si>
  <si>
    <t>GCA_013294545.1</t>
  </si>
  <si>
    <t>DJ052</t>
  </si>
  <si>
    <t>GCA_013149425.1</t>
  </si>
  <si>
    <t>DJ091</t>
  </si>
  <si>
    <t>GCA_014231165.1</t>
  </si>
  <si>
    <t>DJ266</t>
  </si>
  <si>
    <t>GCA_013296665.1</t>
  </si>
  <si>
    <t>DJ183</t>
  </si>
  <si>
    <t>GCA_013294905.1</t>
  </si>
  <si>
    <t>DJ128</t>
  </si>
  <si>
    <t>GCA_013295105.1</t>
  </si>
  <si>
    <t>DJ185</t>
  </si>
  <si>
    <t>GCA_013294915.1</t>
  </si>
  <si>
    <t>DJ126</t>
  </si>
  <si>
    <t>GCA_013294615.1</t>
  </si>
  <si>
    <t>DJ080</t>
  </si>
  <si>
    <t>GCA_013294165.1</t>
  </si>
  <si>
    <t>DJ054</t>
  </si>
  <si>
    <t>GCA_013296815.1</t>
  </si>
  <si>
    <t>DJ153</t>
  </si>
  <si>
    <t>GCA_013149765.1</t>
  </si>
  <si>
    <t>DJ118</t>
  </si>
  <si>
    <t>GCA_014230785.1</t>
  </si>
  <si>
    <t>DJ090</t>
  </si>
  <si>
    <t>GCA_013294325.1</t>
  </si>
  <si>
    <t>DJ045</t>
  </si>
  <si>
    <t>GCA_014231265.1</t>
  </si>
  <si>
    <t>DJ247</t>
  </si>
  <si>
    <t>GCA_013297265.1</t>
  </si>
  <si>
    <t>DJ129</t>
  </si>
  <si>
    <t>GCA_013760805.1</t>
  </si>
  <si>
    <t>DJ286</t>
  </si>
  <si>
    <t>GCA_013295865.1</t>
  </si>
  <si>
    <t>DJ195</t>
  </si>
  <si>
    <t>GCA_013407245.1</t>
  </si>
  <si>
    <t>DJ088</t>
  </si>
  <si>
    <t>GCA_013294825.1</t>
  </si>
  <si>
    <t>DJ121</t>
  </si>
  <si>
    <t>GCA_013294445.1</t>
  </si>
  <si>
    <t>DJ069</t>
  </si>
  <si>
    <t>GCA_013149595.1</t>
  </si>
  <si>
    <t>DJ250</t>
  </si>
  <si>
    <t>GCA_013295035.1</t>
  </si>
  <si>
    <t>DJ184</t>
  </si>
  <si>
    <t>GCA_013296005.1</t>
  </si>
  <si>
    <t>DJ206</t>
  </si>
  <si>
    <t>GCA_013294155.1</t>
  </si>
  <si>
    <t>DJ030</t>
  </si>
  <si>
    <t>GCA_013296145.1</t>
  </si>
  <si>
    <t>DJ223</t>
  </si>
  <si>
    <t>GCA_014231085.1</t>
  </si>
  <si>
    <t>DJ270</t>
  </si>
  <si>
    <t>GCA_014230945.1</t>
  </si>
  <si>
    <t>DJ169</t>
  </si>
  <si>
    <t>GCA_013296635.1</t>
  </si>
  <si>
    <t>DJ059</t>
  </si>
  <si>
    <t>GCA_013295795.1</t>
  </si>
  <si>
    <t>DJ170</t>
  </si>
  <si>
    <t>GCA_013295005.1</t>
  </si>
  <si>
    <t>DJ158</t>
  </si>
  <si>
    <t>GCA_014230505.1</t>
  </si>
  <si>
    <t>DJ013</t>
  </si>
  <si>
    <t>GCA_013407255.1</t>
  </si>
  <si>
    <t>DJ281</t>
  </si>
  <si>
    <t>GCA_013297445.1</t>
  </si>
  <si>
    <t>DJ260</t>
  </si>
  <si>
    <t>GCA_013296325.1</t>
  </si>
  <si>
    <t>DJ316</t>
  </si>
  <si>
    <t>GCA_013295285.1</t>
  </si>
  <si>
    <t>DJ238</t>
  </si>
  <si>
    <t>GCA_014230605.1</t>
  </si>
  <si>
    <t>DJ008</t>
  </si>
  <si>
    <t>GCA_013296365.1</t>
  </si>
  <si>
    <t>DJ331</t>
  </si>
  <si>
    <t>GCA_013149375.1</t>
  </si>
  <si>
    <t>DJ074</t>
  </si>
  <si>
    <t>GCA_013297205.1</t>
  </si>
  <si>
    <t>DJ181</t>
  </si>
  <si>
    <t>GCA_013410925.1</t>
  </si>
  <si>
    <t>DJ311</t>
  </si>
  <si>
    <t>GCA_013296385.1</t>
  </si>
  <si>
    <t>DJ317</t>
  </si>
  <si>
    <t>GCA_013297485.1</t>
  </si>
  <si>
    <t>DJ285</t>
  </si>
  <si>
    <t>GCA_013297375.1</t>
  </si>
  <si>
    <t>DJ148</t>
  </si>
  <si>
    <t>GCA_013296345.1</t>
  </si>
  <si>
    <t>DJ310</t>
  </si>
  <si>
    <t>GCA_014231185.1</t>
  </si>
  <si>
    <t>DJ282</t>
  </si>
  <si>
    <t>GCA_013149515.1</t>
  </si>
  <si>
    <t>DJ076</t>
  </si>
  <si>
    <t>GCA_013296485.1</t>
  </si>
  <si>
    <t>DJ139</t>
  </si>
  <si>
    <t>GCA_013296965.1</t>
  </si>
  <si>
    <t>DJ211</t>
  </si>
  <si>
    <t>GCA_013760745.1</t>
  </si>
  <si>
    <t>DJ209</t>
  </si>
  <si>
    <t>GCA_013294805.1</t>
  </si>
  <si>
    <t>DJ112</t>
  </si>
  <si>
    <t>GCA_013294815.1</t>
  </si>
  <si>
    <t>DJ119</t>
  </si>
  <si>
    <t>GCA_013297125.1</t>
  </si>
  <si>
    <t>DJ098</t>
  </si>
  <si>
    <t>GCA_013294555.1</t>
  </si>
  <si>
    <t>DJ057</t>
  </si>
  <si>
    <t>GCA_013149365.1</t>
  </si>
  <si>
    <t>DJ111</t>
  </si>
  <si>
    <t>GCA_013407205.1</t>
  </si>
  <si>
    <t>DJ156</t>
  </si>
  <si>
    <t>GCA_013295245.1</t>
  </si>
  <si>
    <t>DJ237</t>
  </si>
  <si>
    <t>GCA_014231015.1</t>
  </si>
  <si>
    <t>DJ222</t>
  </si>
  <si>
    <t>GCA_013297315.1</t>
  </si>
  <si>
    <t>DJ132</t>
  </si>
  <si>
    <t>GCA_013296115.1</t>
  </si>
  <si>
    <t>DJ216</t>
  </si>
  <si>
    <t>GCA_013294925.1</t>
  </si>
  <si>
    <t>DJ154</t>
  </si>
  <si>
    <t>GCA_013295945.1</t>
  </si>
  <si>
    <t>DJ198</t>
  </si>
  <si>
    <t>GCA_013296535.1</t>
  </si>
  <si>
    <t>DJ136</t>
  </si>
  <si>
    <t>GCA_013295775.1</t>
  </si>
  <si>
    <t>DJ171</t>
  </si>
  <si>
    <t>GCA_013296465.1</t>
  </si>
  <si>
    <t>DJ092</t>
  </si>
  <si>
    <t>GCA_013296555.1</t>
  </si>
  <si>
    <t>DJ144</t>
  </si>
  <si>
    <t>GCA_013295825.1</t>
  </si>
  <si>
    <t>DJ174</t>
  </si>
  <si>
    <t>GCA_013297225.1</t>
  </si>
  <si>
    <t>DJ186</t>
  </si>
  <si>
    <t>GCA_013294625.1</t>
  </si>
  <si>
    <t>DJ084</t>
  </si>
  <si>
    <t>GCA_013296055.1</t>
  </si>
  <si>
    <t>DJ212</t>
  </si>
  <si>
    <t>GCA_013295605.1</t>
  </si>
  <si>
    <t>DJ273</t>
  </si>
  <si>
    <t>GCA_013149665.1</t>
  </si>
  <si>
    <t>DJ100</t>
  </si>
  <si>
    <t>GCA_013296675.1</t>
  </si>
  <si>
    <t>DJ257</t>
  </si>
  <si>
    <t>GCA_013294225.1</t>
  </si>
  <si>
    <t>DJ225</t>
  </si>
  <si>
    <t>GCA_014230545.1</t>
  </si>
  <si>
    <t>DJ002</t>
  </si>
  <si>
    <t>GCA_013294405.1</t>
  </si>
  <si>
    <t>GCA_014230555.1</t>
  </si>
  <si>
    <t>DJ003</t>
  </si>
  <si>
    <t>GCA_013296525.1</t>
  </si>
  <si>
    <t>DJ143</t>
  </si>
  <si>
    <t>GCA_013296045.1</t>
  </si>
  <si>
    <t>DJ208</t>
  </si>
  <si>
    <t>GCA_013295505.1</t>
  </si>
  <si>
    <t>DJ255</t>
  </si>
  <si>
    <t>GCA_013296445.1</t>
  </si>
  <si>
    <t>DJ131</t>
  </si>
  <si>
    <t>GCA_013295345.1</t>
  </si>
  <si>
    <t>DJ241</t>
  </si>
  <si>
    <t>GCA_013295435.1</t>
  </si>
  <si>
    <t>DJ254</t>
  </si>
  <si>
    <t>GCA_013410865.1</t>
  </si>
  <si>
    <t>DJ130</t>
  </si>
  <si>
    <t>GCA_014137765.1</t>
  </si>
  <si>
    <t>DJ147</t>
  </si>
  <si>
    <t>GCA_013295955.1</t>
  </si>
  <si>
    <t>DJ200</t>
  </si>
  <si>
    <t>GCA_014230915.1</t>
  </si>
  <si>
    <t>DJ160</t>
  </si>
  <si>
    <t>GCA_013297085.1</t>
  </si>
  <si>
    <t>DJ043</t>
  </si>
  <si>
    <t>GCA_013294745.1</t>
  </si>
  <si>
    <t>DJ105</t>
  </si>
  <si>
    <t>GCA_014230495.1</t>
  </si>
  <si>
    <t>DJ038</t>
  </si>
  <si>
    <t>GCA_014231055.1</t>
  </si>
  <si>
    <t>DJ210</t>
  </si>
  <si>
    <t>GCA_013296915.1</t>
  </si>
  <si>
    <t>DJ050</t>
  </si>
  <si>
    <t>GCA_013296945.1</t>
  </si>
  <si>
    <t>DJ258</t>
  </si>
  <si>
    <t>GCA_013760815.1</t>
  </si>
  <si>
    <t>DJ194</t>
  </si>
  <si>
    <t>GCA_013294275.1</t>
  </si>
  <si>
    <t>DJ022</t>
  </si>
  <si>
    <t>GCA_013295425.1</t>
  </si>
  <si>
    <t>DJ253</t>
  </si>
  <si>
    <t>GCA_013295205.1</t>
  </si>
  <si>
    <t>DJ229</t>
  </si>
  <si>
    <t>GCA_013295845.1</t>
  </si>
  <si>
    <t>DJ173</t>
  </si>
  <si>
    <t>GCA_013294145.1</t>
  </si>
  <si>
    <t>DJ019</t>
  </si>
  <si>
    <t>GCA_013295015.1</t>
  </si>
  <si>
    <t>DJ182</t>
  </si>
  <si>
    <t>GCA_013407315.1</t>
  </si>
  <si>
    <t>DJ081</t>
  </si>
  <si>
    <t>GCA_013149605.1</t>
  </si>
  <si>
    <t>DJ094</t>
  </si>
  <si>
    <t>GCA_013149565.1</t>
  </si>
  <si>
    <t>DJ077</t>
  </si>
  <si>
    <t>GCA_013149705.1</t>
  </si>
  <si>
    <t>DJ087</t>
  </si>
  <si>
    <t>GCA_013297045.1</t>
  </si>
  <si>
    <t>DJ123</t>
  </si>
  <si>
    <t>GCA_013294245.1</t>
  </si>
  <si>
    <t>DJ047</t>
  </si>
  <si>
    <t>GCA_013294665.1</t>
  </si>
  <si>
    <t>DJ097</t>
  </si>
  <si>
    <t>GCA_013294855.1</t>
  </si>
  <si>
    <t>DJ116</t>
  </si>
  <si>
    <t>GCA_014230825.1</t>
  </si>
  <si>
    <t>DJ099</t>
  </si>
  <si>
    <t>GCA_013149585.1</t>
  </si>
  <si>
    <t>DJ064</t>
  </si>
  <si>
    <t>GCA_014230715.1</t>
  </si>
  <si>
    <t>DJ023</t>
  </si>
  <si>
    <t>GCA_014231225.1</t>
  </si>
  <si>
    <t>DJ275</t>
  </si>
  <si>
    <t>GCA_013149715.1</t>
  </si>
  <si>
    <t>DJ072</t>
  </si>
  <si>
    <t>GCA_013295485.1</t>
  </si>
  <si>
    <t>DJ259</t>
  </si>
  <si>
    <t>GCA_013295265.1</t>
  </si>
  <si>
    <t>DJ236</t>
  </si>
  <si>
    <t>GCA_013295185.1</t>
  </si>
  <si>
    <t>DJ228.2</t>
  </si>
  <si>
    <t>GCA_013407535.1</t>
  </si>
  <si>
    <t>DJ031</t>
  </si>
  <si>
    <t>GCA_013296625.1</t>
  </si>
  <si>
    <t>DJ151</t>
  </si>
  <si>
    <t>GCA_014137745.1</t>
  </si>
  <si>
    <t>DJ075</t>
  </si>
  <si>
    <t>GCA_013753935.1</t>
  </si>
  <si>
    <t>DJ268</t>
  </si>
  <si>
    <t>GCA_014231095.1</t>
  </si>
  <si>
    <t>DJ232</t>
  </si>
  <si>
    <t>GCA_013296305.1</t>
  </si>
  <si>
    <t>DJ289</t>
  </si>
  <si>
    <t>GCA_013295395.1</t>
  </si>
  <si>
    <t>DJ251</t>
  </si>
  <si>
    <t>GCA_014231105.1</t>
  </si>
  <si>
    <t>DJ245</t>
  </si>
  <si>
    <t>GCA_013296845.1</t>
  </si>
  <si>
    <t>DJ177</t>
  </si>
  <si>
    <t>GCA_013294955.1</t>
  </si>
  <si>
    <t>DJ127</t>
  </si>
  <si>
    <t>GCA_013296725.1</t>
  </si>
  <si>
    <t>DJ060</t>
  </si>
  <si>
    <t>GCA_013297465.1</t>
  </si>
  <si>
    <t>DJ120</t>
  </si>
  <si>
    <t>GCA_014230895.1</t>
  </si>
  <si>
    <t>DJ157</t>
  </si>
  <si>
    <t>GCA_013296805.1</t>
  </si>
  <si>
    <t>DJ168</t>
  </si>
  <si>
    <t>GCA_014230885.1</t>
  </si>
  <si>
    <t>DJ122</t>
  </si>
  <si>
    <t>GCA_013294965.1</t>
  </si>
  <si>
    <t>DJ155</t>
  </si>
  <si>
    <t>GCA_013297255.1</t>
  </si>
  <si>
    <t>DJ256</t>
  </si>
  <si>
    <t>GCA_013407445.1</t>
  </si>
  <si>
    <t>DJ240</t>
  </si>
  <si>
    <t>GCA_013295625.1</t>
  </si>
  <si>
    <t>DJ274</t>
  </si>
  <si>
    <t>GCA_013407645.1</t>
  </si>
  <si>
    <t>DJ162</t>
  </si>
  <si>
    <t>GCA_013407365.1</t>
  </si>
  <si>
    <t>DJ079</t>
  </si>
  <si>
    <t>GCA_013149575.1</t>
  </si>
  <si>
    <t>DJ065</t>
  </si>
  <si>
    <t>GCA_013149505.1</t>
  </si>
  <si>
    <t>DJ033</t>
  </si>
  <si>
    <t>GCA_013296985.1</t>
  </si>
  <si>
    <t>DJ276</t>
  </si>
  <si>
    <t>GCA_013294575.1</t>
  </si>
  <si>
    <t>DJ058</t>
  </si>
  <si>
    <t>GCA_013297345.1</t>
  </si>
  <si>
    <t>DJ070</t>
  </si>
  <si>
    <t>GCA_013294265.1</t>
  </si>
  <si>
    <t>DJ062</t>
  </si>
  <si>
    <t>GCA_013296605.1</t>
  </si>
  <si>
    <t>DJ249</t>
  </si>
  <si>
    <t>GCA_013296715.1</t>
  </si>
  <si>
    <t>DJ082</t>
  </si>
  <si>
    <t>GCA_013295675.1</t>
  </si>
  <si>
    <t>DJ141</t>
  </si>
  <si>
    <t>GCA_013297245.1</t>
  </si>
  <si>
    <t>DJ235</t>
  </si>
  <si>
    <t>GCA_013294365.1</t>
  </si>
  <si>
    <t>DJ036</t>
  </si>
  <si>
    <t>GCA_013294705.1</t>
  </si>
  <si>
    <t>DJ102</t>
  </si>
  <si>
    <t>GCA_014137885.1</t>
  </si>
  <si>
    <t>DJ142</t>
  </si>
  <si>
    <t>GCA_014230855.1</t>
  </si>
  <si>
    <t>DJ117</t>
  </si>
  <si>
    <t>GCA_013296245.1</t>
  </si>
  <si>
    <t>DJ283</t>
  </si>
  <si>
    <t>GCA_014230585.1</t>
  </si>
  <si>
    <t>DJ007</t>
  </si>
  <si>
    <t>GCA_013297385.1</t>
  </si>
  <si>
    <t>DJ041</t>
  </si>
  <si>
    <t>GCA_013407525.1</t>
  </si>
  <si>
    <t>DJ207</t>
  </si>
  <si>
    <t>GCA_013295305.1</t>
  </si>
  <si>
    <t>DJ239</t>
  </si>
  <si>
    <t>GCA_013407585.1</t>
  </si>
  <si>
    <t>DJ108</t>
  </si>
  <si>
    <t>GCA_013295685.1</t>
  </si>
  <si>
    <t>DJ161</t>
  </si>
  <si>
    <t>GCA_013296975.1</t>
  </si>
  <si>
    <t>DJ049</t>
  </si>
  <si>
    <t>GCA_013294765.1</t>
  </si>
  <si>
    <t>DJ110</t>
  </si>
  <si>
    <t>GCA_014230755.1</t>
  </si>
  <si>
    <t>DJ039</t>
  </si>
  <si>
    <t>GCA_013295115.1</t>
  </si>
  <si>
    <t>DJ227</t>
  </si>
  <si>
    <t>GCA_013296225.1</t>
  </si>
  <si>
    <t>DJ278</t>
  </si>
  <si>
    <t>GCA_013295875.1</t>
  </si>
  <si>
    <t>DJ175</t>
  </si>
  <si>
    <t>GCA_013294715.1</t>
  </si>
  <si>
    <t>DJ107</t>
  </si>
  <si>
    <t>GCA_013296065.1</t>
  </si>
  <si>
    <t>DJ213</t>
  </si>
  <si>
    <t>GCA_013149325.1</t>
  </si>
  <si>
    <t>DJ096</t>
  </si>
  <si>
    <t>GCA_013296185.1</t>
  </si>
  <si>
    <t>DJ217</t>
  </si>
  <si>
    <t>GCA_013295745.1</t>
  </si>
  <si>
    <t>DJ165</t>
  </si>
  <si>
    <t>GCA_014230795.1</t>
  </si>
  <si>
    <t>DJ086</t>
  </si>
  <si>
    <t>GCA_013297165.1</t>
  </si>
  <si>
    <t>DJ048</t>
  </si>
  <si>
    <t>GCA_013407635.1</t>
  </si>
  <si>
    <t>DJ321</t>
  </si>
  <si>
    <t>GCA_013297305.1</t>
  </si>
  <si>
    <t>DJ193</t>
  </si>
  <si>
    <t>GCA_014230645.1</t>
  </si>
  <si>
    <t>DJ010</t>
  </si>
  <si>
    <t>GCA_013295575.1</t>
  </si>
  <si>
    <t>DJ269</t>
  </si>
  <si>
    <t>GCA_013149685.1</t>
  </si>
  <si>
    <t>DJ115</t>
  </si>
  <si>
    <t>GCA_013294835.1</t>
  </si>
  <si>
    <t>DJ125</t>
  </si>
  <si>
    <t>GCA_013149795.1</t>
  </si>
  <si>
    <t>DJ178</t>
  </si>
  <si>
    <t>GCA_014230995.1</t>
  </si>
  <si>
    <t>DJ172</t>
  </si>
  <si>
    <t>GCA_013296905.1</t>
  </si>
  <si>
    <t>DJ202</t>
  </si>
  <si>
    <t>GCA_013294515.1</t>
  </si>
  <si>
    <t>DJ040</t>
  </si>
  <si>
    <t>GCA_013296865.1</t>
  </si>
  <si>
    <t>DJ214</t>
  </si>
  <si>
    <t>GCA_013295025.1</t>
  </si>
  <si>
    <t>DJ180</t>
  </si>
  <si>
    <t>GCA_013294755.1</t>
  </si>
  <si>
    <t>DJ106</t>
  </si>
  <si>
    <t>GCA_013296775.1</t>
  </si>
  <si>
    <t>DJ163</t>
  </si>
  <si>
    <t>GCA_014230595.1</t>
  </si>
  <si>
    <t>DJ012</t>
  </si>
  <si>
    <t>GCA_013295155.1</t>
  </si>
  <si>
    <t>DJ187</t>
  </si>
  <si>
    <t>GCA_013296705.1</t>
  </si>
  <si>
    <t>DJ061</t>
  </si>
  <si>
    <t>GCA_014137785.1</t>
  </si>
  <si>
    <t>DJ056</t>
  </si>
  <si>
    <t>GCA_013295665.1</t>
  </si>
  <si>
    <t>DJ085</t>
  </si>
  <si>
    <t>GCA_014230745.1</t>
  </si>
  <si>
    <t>DJ083</t>
  </si>
  <si>
    <t>GCA_013294205.1</t>
  </si>
  <si>
    <t>DJ124</t>
  </si>
  <si>
    <t>GCA_013407215.1</t>
  </si>
  <si>
    <t>DJ017</t>
  </si>
  <si>
    <t>GCA_013294465.1</t>
  </si>
  <si>
    <t>DJ001</t>
  </si>
  <si>
    <t>Oligonucleotide name</t>
  </si>
  <si>
    <t>Purpose</t>
  </si>
  <si>
    <t>Nucleotide sequence (5` to 3`)</t>
  </si>
  <si>
    <t>1_secAdh_F1</t>
  </si>
  <si>
    <t>Construction of sADH integration plasmid</t>
  </si>
  <si>
    <t>CATATGAAAGGTTTTGCAATGTTAGGTATTAACAAATTAGG</t>
  </si>
  <si>
    <t>83a_1_secAdh_F1</t>
  </si>
  <si>
    <t>AATTATTATTTAGGAGGAGTTAAAACATGAAAGAAGTTGTAATAGCTAGTGCAGTAAG</t>
  </si>
  <si>
    <t>83a_1_secAdh_R1</t>
  </si>
  <si>
    <t>GCAAAACCTTTCATATGTAACACCTCCTTAATTTTTAGATAATGTTTTCATCC</t>
  </si>
  <si>
    <t>ATCC824-adc-GG-F</t>
  </si>
  <si>
    <t>Construction of combionatorial library</t>
  </si>
  <si>
    <t>ACCCCGCACCTGCCCGCCTGGGGTCTCCAATGTTAAAGGATGAAGTAATTAAACAAATT</t>
  </si>
  <si>
    <t>ATCC824-adc-GG-R</t>
  </si>
  <si>
    <t>TCCCTCCACCTGCCAGTTATGGTTACTTAAGATAATCATATATAACTTCAGC</t>
  </si>
  <si>
    <t>ATCC824-thlA-GG-F</t>
  </si>
  <si>
    <t>ACCCCGCACCTGCCCGCCTGGGGTCTCCTCTAATGAAAGAAGTTGTAATAGCTAG</t>
  </si>
  <si>
    <t>ATCC824-thlA-GG-R</t>
  </si>
  <si>
    <t>TCCCTCCACCTGCCAGTTATGGCTAGCACTTTTCTAGCAATATTG</t>
  </si>
  <si>
    <t>BudA_IPA93_P2</t>
  </si>
  <si>
    <t>Construction of CAETHG_2932 KO plasmid</t>
  </si>
  <si>
    <t>TCTAGTGTTTTTTTCTATCAATACTTTATTTTACTGAAAGATAATCATGTAC</t>
  </si>
  <si>
    <t>BudA_Pfer_IPA93_P1</t>
  </si>
  <si>
    <t>ATAATGACATAGAGGTGAATGTAATGCTCACTATCTGCGGAACCTGCC</t>
  </si>
  <si>
    <t>BudA-DN</t>
  </si>
  <si>
    <t>Screening for CAETHG_2932 KO</t>
  </si>
  <si>
    <t>ATGGATGCACAAAATGTGTGGG</t>
  </si>
  <si>
    <t>BudA-P1A</t>
  </si>
  <si>
    <t>CAGGGTAATACCTTGCTTTAGTTCATCATC</t>
  </si>
  <si>
    <t>BudA-P2</t>
  </si>
  <si>
    <t>CAATACTATTACATTCACCTCTATGTC</t>
  </si>
  <si>
    <t>BudA-P3</t>
  </si>
  <si>
    <t>GAATGTAATAGTATTGATAGAAAAAAACAC</t>
  </si>
  <si>
    <t>BudA-P4A</t>
  </si>
  <si>
    <t>GTTATCCCTAGAGTAGCCCTTGCATCTGCTC</t>
  </si>
  <si>
    <t>BudA-P5</t>
  </si>
  <si>
    <t>GTTATTGGCTTACCAAGAAAG</t>
  </si>
  <si>
    <t>BudA-P6</t>
  </si>
  <si>
    <t>CCAACAAATGATCTGGATATAG</t>
  </si>
  <si>
    <t>BudA-UP</t>
  </si>
  <si>
    <t>CTAAACCTGAACTTGCTGCC</t>
  </si>
  <si>
    <t>Ckl-thlA1-GG-F</t>
  </si>
  <si>
    <t>ACCCCGCACCTGCCCGCCTGGGGTCTCCTCTAATGAGAGAAGTAGTTATTGTAAGTGC</t>
  </si>
  <si>
    <t>Ckl-thlA1-GG-R</t>
  </si>
  <si>
    <t>TCCCTCCACCTGCCAGTTATGGTTATCTTTCAACTACTACAGCGG</t>
  </si>
  <si>
    <t>Ckl-thlA2-GG-F</t>
  </si>
  <si>
    <t>ACCCCGCACCTGCCCGCCTGGGGTCTCCTCTAATGAAAGATGCAGTTATTGTAAGTG</t>
  </si>
  <si>
    <t>Ckl-thlA2-GG-R</t>
  </si>
  <si>
    <t>TCCCTCCACCTGCCAGTTATGGTTATCTTTCAACTATTAGTGCAGTTC</t>
  </si>
  <si>
    <t>CL_Hbd_DN</t>
  </si>
  <si>
    <t>Screening for CAETHG_1586 KO</t>
  </si>
  <si>
    <t>TAGTTCTGGATCTTCTTCGTG</t>
  </si>
  <si>
    <t>CL_Hbd_P5</t>
  </si>
  <si>
    <t>CTATGGAAGGTGAATTGAGTG</t>
  </si>
  <si>
    <t>CL_Hbd_P6</t>
  </si>
  <si>
    <t>CCTCTGTCAATTGTCCTCTTG</t>
  </si>
  <si>
    <t>CL_Hbd_UP</t>
  </si>
  <si>
    <t>GTAGAAGATGAGATTCCTGCTGC</t>
  </si>
  <si>
    <t>ctfAB-bb-F</t>
  </si>
  <si>
    <t>Construction of sADdh expression plasmids</t>
  </si>
  <si>
    <t>CCATGGAGATCTCGAGG</t>
  </si>
  <si>
    <t>ctfAB-bb-R</t>
  </si>
  <si>
    <t>TAGAATAATTCCCTCCTTA</t>
  </si>
  <si>
    <t>ctfAB-ins-F</t>
  </si>
  <si>
    <t>TAAGGAGGGAATTATTCTAATGAATAAATTAGTAAAATTAACAG</t>
  </si>
  <si>
    <t>ctfAB-ins-R</t>
  </si>
  <si>
    <t>TCGAGATCTCCATGGTCATATATCCATAATCTTTAAGTTATTTGG</t>
  </si>
  <si>
    <t>DJ030-ctfAB-GG-F</t>
  </si>
  <si>
    <t>ACCCCGCACCTGCCCGCCTGGGGTCTCCCTAATGAATAAATTAGTAAAATTAACAGATTT</t>
  </si>
  <si>
    <t xml:space="preserve">DJ030-ctfAB-GG-R </t>
  </si>
  <si>
    <t>TCCCTCCACCTGCCAGTTATGGTTAGATATCCATAATTTTTAAGTTGTCGGG</t>
  </si>
  <si>
    <t>DJ033-ctfAB1-GG-R</t>
  </si>
  <si>
    <t>TCCCTCCACCTGCCAGTTATGGTTAGATATCCATAATTTTTAAGTTGTCGG</t>
  </si>
  <si>
    <t>DJ036-adc-GG-R</t>
  </si>
  <si>
    <t>TCCCTCCACCTGCCAGTTATGGTTAACTTTTGGAAAGATAATCATGTACAAC</t>
  </si>
  <si>
    <t>DJ037-ctfAB1-GG-R</t>
  </si>
  <si>
    <t>TCCCTCCACCTGCCAGTTATGGTCATATATCCATAATCTTTAAGTTATTTGG</t>
  </si>
  <si>
    <t>DJ049-adc-GG-R</t>
  </si>
  <si>
    <t>TCCCTCCACCTGCCAGTTATGGTTATTTAAGGGAAAGATAATCATGTACAAC</t>
  </si>
  <si>
    <t>DJ049-ctfAB1-GG-F</t>
  </si>
  <si>
    <t>ACCCCGCACCTGCCCGCCTGGGGTCTCCCTAATGAATAAATTAATAAAATTAACAGATTT</t>
  </si>
  <si>
    <t>DJ049-ctfAB-GG-R</t>
  </si>
  <si>
    <t>TCCCTCCACCTGCCAGTTATGGTCAGATATCCATAATCTTTAAGTTGTCTGG</t>
  </si>
  <si>
    <t>DJ051-adc-GG-R</t>
  </si>
  <si>
    <t>TCCCTCCACCTGCCAGTTATGGTTATTTTACTGAAAGATAATCATGTACGAT</t>
  </si>
  <si>
    <t>DJ069-ctfAB-GG-R</t>
  </si>
  <si>
    <t>TCCCTCCACCTGCCAGTTATGGTCAGATATCCATAATTTTTAAGTTATCTGG</t>
  </si>
  <si>
    <t>DJ071-adc-GG-R</t>
  </si>
  <si>
    <t>TCCCTCCACCTGCCAGTTATGGCTAATTTTTTGAAAGATAATCATATACAAT</t>
  </si>
  <si>
    <t>DJ078-adc-GG-R</t>
  </si>
  <si>
    <t>TCCCTCCACCTGCCAGTTATGGTTAACTTTTGGAAAGATAGTCATGTACAAC</t>
  </si>
  <si>
    <t>DJ087-ctfAB-GG-F</t>
  </si>
  <si>
    <t>ACCCCGCACCTGCCCGCCTGGGGTCTCCCTAATGAATAAAATAGTTAAATTAGAAGATTT</t>
  </si>
  <si>
    <t>DJ087-ctfAB-GG-R</t>
  </si>
  <si>
    <t>TCCCTCCACCTGCCAGTTATGGTTATACATCCATAGTCTTTATATCAGGC</t>
  </si>
  <si>
    <t>DJ193-ctfAB-GG-F</t>
  </si>
  <si>
    <t>ACCCCGCACCTGCCCGCCTGGGGTCTCCCTAATGAATAAATTAGTAAAATCAACAGATTT</t>
  </si>
  <si>
    <t>DJ193-ctfAB-GG-R</t>
  </si>
  <si>
    <t>TCCCTCCACCTGCCAGTTATGGTCAGATATCCATAATCTTTAAGTTATCTGG</t>
  </si>
  <si>
    <t>DJ225-adc-GG-R</t>
  </si>
  <si>
    <t>TCCCTCCACCTGCCAGTTATGGTTAACTTTTGGAAAGATAGTCATGTACAAT</t>
  </si>
  <si>
    <t>DJ259-thlA2-GG-F</t>
  </si>
  <si>
    <t>ACCCCGCACCTGCCCGCCTGGGGTCTCCTCTAATGAGAGAGGTAGTTATTGTAAGTGC</t>
  </si>
  <si>
    <t>DJ259-thlA2-GG-R</t>
  </si>
  <si>
    <t>TCCCTCCACCTGCCAGTTATGGTTAAATTCTTTCAACGATAAGAGCTGTTC</t>
  </si>
  <si>
    <t>Hbd_P1</t>
  </si>
  <si>
    <t>Construction of CAETHG_1586 KO plasmid</t>
  </si>
  <si>
    <t>TAAAGTTTTTAAATAACAAAGTACAAAG</t>
  </si>
  <si>
    <t>Hbd_P2</t>
  </si>
  <si>
    <t>CATTTTTCATCCCTTCTTAAATATAGC</t>
  </si>
  <si>
    <t>Hbd-KO-P1</t>
  </si>
  <si>
    <t>GATAACAGGGTAATAATGAACAATATGCAGTTC</t>
  </si>
  <si>
    <t>Hbd-KO-P2</t>
  </si>
  <si>
    <t>ACTTTACATTTTTCATCCCTTCTTAAATATAGCAA</t>
  </si>
  <si>
    <t>Hbd-KO-P3</t>
  </si>
  <si>
    <t>TGAAAAATGTAAAGTTTTTAAATAACAAAGTACAAAGTT</t>
  </si>
  <si>
    <t>Hbd-KO-P4</t>
  </si>
  <si>
    <t>GATAACAGGGTAATATGAACTTATAATTGGTTTACC</t>
  </si>
  <si>
    <t>IPA_5-bb-F</t>
  </si>
  <si>
    <t>AGTATTGATAGAAAAAAACAC</t>
  </si>
  <si>
    <t>IPA_5-bb-R</t>
  </si>
  <si>
    <t>TTATTTTACTGAAAG</t>
  </si>
  <si>
    <t>IPA_5-DN</t>
  </si>
  <si>
    <t>Screening for integration of sADH</t>
  </si>
  <si>
    <t>IPA_5-ins-F</t>
  </si>
  <si>
    <t>CTTTCAGTAAAATAACTTTAAGGAGGGAATTATTCATATGAAAGG</t>
  </si>
  <si>
    <t>IPA_5-ins-R</t>
  </si>
  <si>
    <t>TGTTTTTTTCTATCAATACTGAGGATCCTTAGAATGTAAC</t>
  </si>
  <si>
    <t>IPA_5-P5</t>
  </si>
  <si>
    <t>CAGCGTTTCCTAGAGGACCA</t>
  </si>
  <si>
    <t>IPA_5-P6</t>
  </si>
  <si>
    <t>IPA_5-UP</t>
  </si>
  <si>
    <t>GGTAGCGTTGTAGATGAGTTCGG</t>
  </si>
  <si>
    <t>sAdh_1_DN</t>
  </si>
  <si>
    <t>CGAGCTCGAATTCCTAGCAC</t>
  </si>
  <si>
    <t>sAdh_1_P5_Screening</t>
  </si>
  <si>
    <t>GGTGAATGTAATGCTCACTATC</t>
  </si>
  <si>
    <t>sAdh_1_P6_Screening</t>
  </si>
  <si>
    <t>CTTCCTTTATAGCTGTAGCTCC</t>
  </si>
  <si>
    <t>sAdh_1_UP</t>
  </si>
  <si>
    <t>GGTCAGTTACATATACTTCATATG</t>
  </si>
  <si>
    <t>SecAdh_1_P4</t>
  </si>
  <si>
    <t>CCTCCTAAATAATAATTTTAGAATGTAACTACTGATTTAATTAAATCTTTTGG</t>
  </si>
  <si>
    <t>SecAdh_at_Hbd_P1</t>
  </si>
  <si>
    <t>GGTTATAATGAACATTGTAGAATTCCCATAATAAAGAAAGAATTTTAAATAAAGGAGGAACACATATGAAAGGTTTTGCAATGTTAGG</t>
  </si>
  <si>
    <t>SecAdh_at_Hbd_P1A</t>
  </si>
  <si>
    <t>GAAGGGATGAAAAATGGATATCGATCTTAAAAGTTTGCTATTAAGTATTGAGCTTCTATCATTGATAGGTTATAATGAACATTGTAG</t>
  </si>
  <si>
    <t>SecAdh_DN</t>
  </si>
  <si>
    <t>Screening for CAETHG_0553 KO</t>
  </si>
  <si>
    <t>TCATCATAAGATGCCTGAAGAG</t>
  </si>
  <si>
    <t>SecAdh_P5</t>
  </si>
  <si>
    <t>ATAGGACACTAAGTATGTGTC</t>
  </si>
  <si>
    <t>SecAdh_P6</t>
  </si>
  <si>
    <t>TCAATTACATCTAAGTATACC</t>
  </si>
  <si>
    <t>SecAdh_UP</t>
  </si>
  <si>
    <t>TTTGACCATATAGTTACTGC</t>
  </si>
  <si>
    <t>secAdh2</t>
  </si>
  <si>
    <t>GTTATTTAAAAACTTTATTAGAATGTAACTACTGATTTAATTA</t>
  </si>
  <si>
    <t>SecAdhKO_P1A</t>
  </si>
  <si>
    <t>Construction of CAETHG_0553 KO plasmid</t>
  </si>
  <si>
    <t>GCCGGTAGGGATAACAGGGTAATACCACAATTATAGTGAAAGATGTGAAG</t>
  </si>
  <si>
    <t>SecAdhKO_P2A</t>
  </si>
  <si>
    <t>CTATGAGTACTTTAATTATCTCTCCTTTTTTATAATAGTATGG</t>
  </si>
  <si>
    <t>SecAdhKO_P3A</t>
  </si>
  <si>
    <t>AGGAGAGATAATTAAAGTACTCATAGAATTGATTAAAAAATG</t>
  </si>
  <si>
    <t>SecAdhKO_P4A</t>
  </si>
  <si>
    <t>CGGCCTAGGGATAACAGGGTAATAGCTCTGTACAGAATACATCTCC</t>
  </si>
  <si>
    <t>TEA-DN</t>
  </si>
  <si>
    <t>Screening for CAETHG_1524 KO</t>
  </si>
  <si>
    <t>TAAGTGTAAATGTGATATGG</t>
  </si>
  <si>
    <t>TEA-P1A</t>
  </si>
  <si>
    <t>Construction of CAETHG_1524 KO plasmid</t>
  </si>
  <si>
    <t>CAGGGTAATACCATACATAATTCATCATCATG</t>
  </si>
  <si>
    <t>TEA-P2</t>
  </si>
  <si>
    <t>CTTTTTTAGCTTGACACGTCCTCTCTAT</t>
  </si>
  <si>
    <t>TEA-P3</t>
  </si>
  <si>
    <t>GTGTCAAGCTAAAAAAGAAATTAGTTGATAATTC</t>
  </si>
  <si>
    <t>TEA-P4A</t>
  </si>
  <si>
    <t>GTTATCCCTAGAGTTTCTTACAGGTAGGAC</t>
  </si>
  <si>
    <t>TEA-P5</t>
  </si>
  <si>
    <t>CTGCAGATAAAGTGCTTCC</t>
  </si>
  <si>
    <t>TEA-P6</t>
  </si>
  <si>
    <t>GTCACTTAGAGGCAAATTCC</t>
  </si>
  <si>
    <t>TEA-UP</t>
  </si>
  <si>
    <t>CTGCTCTACCAATTACACTTG</t>
  </si>
  <si>
    <t>VBudAKOP1</t>
  </si>
  <si>
    <t>AGTATTGATAGAAAAAAACACTAGACAGTGCTAATAACAATG</t>
  </si>
  <si>
    <t>VBudAKOP2</t>
  </si>
  <si>
    <t>ATTACATTCACCTCTATGTCATTATAACATAGCAAATTTCTAC</t>
  </si>
  <si>
    <t>Inputs</t>
  </si>
  <si>
    <t>Usage</t>
  </si>
  <si>
    <t>Units</t>
  </si>
  <si>
    <t>Emission Factor</t>
  </si>
  <si>
    <t>Value</t>
  </si>
  <si>
    <t>Unit</t>
  </si>
  <si>
    <t>GHG Emissions (kgCO2e/kg acetone)</t>
  </si>
  <si>
    <t>Steel Mill Off-Gas</t>
  </si>
  <si>
    <t>MJ off-gas/kg acetone</t>
  </si>
  <si>
    <t>Off-Gas</t>
  </si>
  <si>
    <r>
      <t>gCO</t>
    </r>
    <r>
      <rPr>
        <vertAlign val="subscript"/>
        <sz val="11"/>
        <color theme="1"/>
        <rFont val="Helvetica"/>
      </rPr>
      <t>2</t>
    </r>
    <r>
      <rPr>
        <sz val="11"/>
        <color theme="1"/>
        <rFont val="Helvetica"/>
      </rPr>
      <t>e/MJ off-gas</t>
    </r>
  </si>
  <si>
    <t>Electricity</t>
  </si>
  <si>
    <t>MJ electricity/kg acetone</t>
  </si>
  <si>
    <r>
      <t>Electricity</t>
    </r>
    <r>
      <rPr>
        <vertAlign val="superscript"/>
        <sz val="11"/>
        <color theme="1"/>
        <rFont val="Helvetica"/>
      </rPr>
      <t>a,b</t>
    </r>
  </si>
  <si>
    <r>
      <t>gCO</t>
    </r>
    <r>
      <rPr>
        <vertAlign val="subscript"/>
        <sz val="11"/>
        <color theme="1"/>
        <rFont val="Helvetica"/>
      </rPr>
      <t>2</t>
    </r>
    <r>
      <rPr>
        <sz val="11"/>
        <color theme="1"/>
        <rFont val="Helvetica"/>
      </rPr>
      <t>e/MJ electricity</t>
    </r>
  </si>
  <si>
    <t>LanzaTech Microbial Protein Co-Product</t>
  </si>
  <si>
    <t>kg nutritional feed/kg acetone</t>
  </si>
  <si>
    <r>
      <t>Soybean Meal</t>
    </r>
    <r>
      <rPr>
        <vertAlign val="superscript"/>
        <sz val="11"/>
        <color theme="1"/>
        <rFont val="Helvetica"/>
      </rPr>
      <t>a,c</t>
    </r>
  </si>
  <si>
    <t>gCO2e/kg soybean meal</t>
  </si>
  <si>
    <t>Biogas Co-Product</t>
  </si>
  <si>
    <t>MJ biogas/kg acetone</t>
  </si>
  <si>
    <r>
      <t>Natural Gas</t>
    </r>
    <r>
      <rPr>
        <vertAlign val="superscript"/>
        <sz val="11"/>
        <color theme="1"/>
        <rFont val="Helvetica"/>
      </rPr>
      <t>a</t>
    </r>
  </si>
  <si>
    <r>
      <t>gCO</t>
    </r>
    <r>
      <rPr>
        <vertAlign val="subscript"/>
        <sz val="11"/>
        <color theme="1"/>
        <rFont val="Helvetica"/>
      </rPr>
      <t>2</t>
    </r>
    <r>
      <rPr>
        <sz val="11"/>
        <color theme="1"/>
        <rFont val="Helvetica"/>
      </rPr>
      <t>e/MJ natural gas</t>
    </r>
  </si>
  <si>
    <t>Carbon Sequestration</t>
  </si>
  <si>
    <t>Acetone Carbon Content</t>
  </si>
  <si>
    <t>kgCO2e/kg acetone</t>
  </si>
  <si>
    <t>Total Emissions</t>
  </si>
  <si>
    <r>
      <t>Fossil Acetone</t>
    </r>
    <r>
      <rPr>
        <b/>
        <vertAlign val="superscript"/>
        <sz val="11"/>
        <color theme="1"/>
        <rFont val="Helvetica"/>
      </rPr>
      <t>d</t>
    </r>
  </si>
  <si>
    <t>Emission Savings</t>
  </si>
  <si>
    <r>
      <t>a)</t>
    </r>
    <r>
      <rPr>
        <sz val="8"/>
        <color theme="1"/>
        <rFont val="Helvetica"/>
      </rPr>
      <t xml:space="preserve"> GREET 1 model (https://greet.es.anl.gov/) </t>
    </r>
    <r>
      <rPr>
        <b/>
        <sz val="8"/>
        <color theme="1"/>
        <rFont val="Helvetica"/>
      </rPr>
      <t>b)</t>
    </r>
    <r>
      <rPr>
        <sz val="8"/>
        <color theme="1"/>
        <rFont val="Helvetica"/>
      </rPr>
      <t xml:space="preserve"> 2020 U.S. average grid </t>
    </r>
    <r>
      <rPr>
        <b/>
        <sz val="8"/>
        <color theme="1"/>
        <rFont val="Helvetica"/>
      </rPr>
      <t xml:space="preserve">c) </t>
    </r>
    <r>
      <rPr>
        <sz val="8"/>
        <color theme="1"/>
        <rFont val="Helvetica"/>
      </rPr>
      <t>includes displacement factor of 1.93 kg soybean meal/kg microbial protein based on protein content with LanzaTech's microbial protein at 90% and soybean meal at 46.7% (https://ussec.org/wp-content/uploads/2015/10/20120123-Nutritional-value-white-paper-1.pdf)</t>
    </r>
    <r>
      <rPr>
        <b/>
        <sz val="8"/>
        <color theme="1"/>
        <rFont val="Helvetica"/>
      </rPr>
      <t xml:space="preserve"> d)</t>
    </r>
    <r>
      <rPr>
        <sz val="8"/>
        <color theme="1"/>
        <rFont val="Helvetica"/>
      </rPr>
      <t>ecoinvent database (https://doi.org/10.1007/s11367-016-1087-8)</t>
    </r>
  </si>
  <si>
    <t>GHG Emissions (kgCO2e/kg IPA)</t>
  </si>
  <si>
    <t>MJ off-gas/kg IPA</t>
  </si>
  <si>
    <t>MJ electricity/kg IPA</t>
  </si>
  <si>
    <t>Steam</t>
  </si>
  <si>
    <r>
      <t>Steam</t>
    </r>
    <r>
      <rPr>
        <vertAlign val="superscript"/>
        <sz val="11"/>
        <color theme="1"/>
        <rFont val="Helvetica"/>
      </rPr>
      <t>a,c</t>
    </r>
  </si>
  <si>
    <r>
      <t>gCO</t>
    </r>
    <r>
      <rPr>
        <vertAlign val="subscript"/>
        <sz val="11"/>
        <color theme="1"/>
        <rFont val="Helvetica"/>
      </rPr>
      <t>2</t>
    </r>
    <r>
      <rPr>
        <sz val="11"/>
        <color theme="1"/>
        <rFont val="Helvetica"/>
      </rPr>
      <t>e/MJ steam</t>
    </r>
  </si>
  <si>
    <t>kg nutritional feed/kg IPA</t>
  </si>
  <si>
    <r>
      <t>Soybean Meal</t>
    </r>
    <r>
      <rPr>
        <vertAlign val="superscript"/>
        <sz val="11"/>
        <color theme="1"/>
        <rFont val="Helvetica"/>
      </rPr>
      <t>a,d</t>
    </r>
  </si>
  <si>
    <t>MJ biogas/kg IPA</t>
  </si>
  <si>
    <t>IPA Carbon Content</t>
  </si>
  <si>
    <r>
      <t>kgCO</t>
    </r>
    <r>
      <rPr>
        <vertAlign val="subscript"/>
        <sz val="11"/>
        <color theme="1"/>
        <rFont val="Helvetica"/>
      </rPr>
      <t>2</t>
    </r>
    <r>
      <rPr>
        <sz val="11"/>
        <color theme="1"/>
        <rFont val="Helvetica"/>
      </rPr>
      <t>e/kg IPA</t>
    </r>
  </si>
  <si>
    <t>Total IPA Emissions</t>
  </si>
  <si>
    <r>
      <t>Fossil IPA</t>
    </r>
    <r>
      <rPr>
        <b/>
        <vertAlign val="superscript"/>
        <sz val="11"/>
        <color theme="1"/>
        <rFont val="Helvetica"/>
      </rPr>
      <t>e</t>
    </r>
  </si>
  <si>
    <r>
      <t>a)</t>
    </r>
    <r>
      <rPr>
        <sz val="8"/>
        <color theme="1"/>
        <rFont val="Helvetica"/>
      </rPr>
      <t xml:space="preserve"> GREET 1 model (https://greet.es.anl.gov/) </t>
    </r>
    <r>
      <rPr>
        <b/>
        <sz val="8"/>
        <color theme="1"/>
        <rFont val="Helvetica"/>
      </rPr>
      <t>b)</t>
    </r>
    <r>
      <rPr>
        <sz val="8"/>
        <color theme="1"/>
        <rFont val="Helvetica"/>
      </rPr>
      <t xml:space="preserve"> 2020 U.S. average grid </t>
    </r>
    <r>
      <rPr>
        <b/>
        <sz val="8"/>
        <color theme="1"/>
        <rFont val="Helvetica"/>
      </rPr>
      <t>c)</t>
    </r>
    <r>
      <rPr>
        <sz val="8"/>
        <color theme="1"/>
        <rFont val="Helvetica"/>
      </rPr>
      <t xml:space="preserve"> from natural gas at 85% efficiency</t>
    </r>
    <r>
      <rPr>
        <b/>
        <sz val="8"/>
        <color theme="1"/>
        <rFont val="Helvetica"/>
      </rPr>
      <t xml:space="preserve"> d) </t>
    </r>
    <r>
      <rPr>
        <sz val="8"/>
        <color theme="1"/>
        <rFont val="Helvetica"/>
      </rPr>
      <t>includes displacement factor of 1.93 kg soybean meal/kg microbial protein based on protein content with LanzaTech's microbial protein at 90% and soybean meal at 46.7% (https://ussec.org/wp-content/uploads/2015/10/20120123-Nutritional-value-white-paper-1.pdf)</t>
    </r>
    <r>
      <rPr>
        <b/>
        <sz val="8"/>
        <color theme="1"/>
        <rFont val="Helvetica"/>
      </rPr>
      <t xml:space="preserve"> e)</t>
    </r>
    <r>
      <rPr>
        <sz val="8"/>
        <color theme="1"/>
        <rFont val="Helvetica"/>
      </rPr>
      <t>ecoinvent database (https://doi.org/10.1007/s11367-016-1087-8)</t>
    </r>
  </si>
  <si>
    <t>ATGTTAGAAAGTGAAGTATCTAAACAAATTACAACTCCACTTGCTGCTCCAGCGTTTCCTAGAGGACCATATAGATTTCACAATAGAGAATATCTAAACATTATTTATCGAACTGATTTAGATGCTCTTCGAAAAATAGTACCAGAGCCACTTGAATTAGATGGAGCATATGTTAGGTTTGAGATGATGGCTATGCCTGATACAACCGGACTAGGCTCATATACTGAGTGTGGTCAAGCCATTCCAGTAAAATATAATGAGGTTAAAGGTGACTACTTGCATATGATGTACCTAGATAATGAACCTGCTATTGCTGTTGGAAGAGAAAGCAGTGCTTATCCCAAAAAGCTCGGCTATCCAAAGCTATTTGTTGATTCAGACACCCTAGTTGGCACCCTTAAGTATGGTACATTACCAGTAGTTACTGCAACAATGGGATATAAGCATGAGCCCCTAGATCTTAAAGAAGCCTATACTCAAATTGCAAGACCCAATTTCATGCTAAAAATCATTCAAGGTTATGATGGTAAGCCAAGAATTTGTGAACTCATCTGTGCAGAAAATACTGATATAACTATCCACGGTGCTTGGACTGGAAGTGCACGTCTACAATTATTTAGCCATGCACTAGCTCCTCTTGCTGATTTACCTGTATTAGAGATCGTATCAGCATCTCATATCCTAACAGATTTAACTCTTGGAACACCTAAGGTTGTACATGATTATCTTTCAGTAAAATAA</t>
  </si>
  <si>
    <t>DNA sequence</t>
  </si>
  <si>
    <t>pCR-Blunt</t>
  </si>
  <si>
    <t>Invitrogen</t>
  </si>
  <si>
    <t>AGCGCCCAATACGCAAACCGCCTCTCCCCGCGCGTTGGCCGATTCATTAATGCAGCTGGCACGACAGGTTTCCCGACTGGAAAGCGGGCAGTGAGCGCAACGCAATTAATGTGAGTTAGCTCACTCATTAGGCACCCCAGGCTTTACACTTTATGCTTCCGGCTCGTATGTTGTGTGGAATTGTGAGCGGATAACAATTTCACACAGGAAACAGCTATGACCATGATTACGCCAAGCTATTTAGGTGACGCGTTAGAATACTCAAGCTATGCATCAAGCTTGGTACCGAGCTCGGATCCACTAGTAACGGCCGCCAGTGTGCTGGAATTCAGGCCTGAATTCTGCAGATATCCATCACACTGGCGGCCGCTCGAGCATGCATCTAGAGGGCCCAATTCGCCCTATAGTGAGTCGTATTACAATTCACTGGCCGTCGTTTTACAACGTCGTGACTGGGAAAACCCTGGCGTTACCCAACTTAATCGCCTTGCAGCACATCCCCCTTTCGCCAGCTGGCGTAATAGCGAAGAGGCCCGCACCGATCGCCCTTCCCAACAGTTGCGCAGCCTATACGTACGGCAGTTTAAGGTTTACACCTATAAAAGAGAGAGCCGTTATCGTCTGTTTGTGGATGTACAGAGTGATATTATTGACACGCCGGGGCGACGGATGGTGATCCCCCTGGCCAGTGCACGTCTGCTGTCAGATAAAGTCTCCCGTGAACTTTACCCGGTGGTGCATATCGGGGATGAAAGCTGGCGCATGATGACCACCGATATGGCCAGTGTGCCGGTCTCCGTTATCGGGGAAGAAGTGGCTGATCTCAGCCACCGCGAAAATGACATCAAAAACGCCATTAACCTGATGTTCTGGGGAATATAAATGTCAGGCATGAGATTATCAAAAAGGATCTTCACCTAGATCCTTTTCACGTAGAAAGCCAGTCCGCAGAAACGGTGCTGACCCCGGATGAATGTCAGCTACTGGGCTATCTGGACAAGGGAAAACGCAAGCGCAAAGAGAAAGCAGGTAGCTTGCAGTGGGCTTACATGGCGATAGCTAGACTGGGCGGTTTTATGGACAGCAAGCGAACCGGAATTGCCAGCTGGGGCGCCCTCTGGTAAGGTTGGGAAGCCCTGCAAAGTAAACTGGATGGCTTTCTTGCCGCCAAGGATCTGATGGCGCAGGGGATCAAGCTCT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ATTATTAACGCTTACAATTTCCTGATGCGGTATTTTCTCCTTACGCATCTGTGCGGTATTTCACACCGCATCAGGTGGCACTTTTCGGGGAAATGTGCGCGGAACCCCTATTTGTTTATTTTTCTAAATACATTCAAATATGTATCCGCTCATGAGACAATAACCCTGATAAATGCTTCAATAATAGCACGTGAGGAGGGCCACCATGGCCAAGTTGACCAGTGCCGTTCCGGTGCTCACCGCGCGCGACGTCGCCGGAGCGGTCGAGTTCTGGACCGACCGGCTCGGGTTCTCCCGGGACTTCGTGGAGGACGACTTCGCCGGTGTGGTCCGGGACGACGTGACCCTGTTCATCAGCGCGGTCCAGGACCAGGTGGTGCCGGACAACACCCTGGCCTGGGTGTGGGTGCGCGGCCTGGACGAGCTGTACGCCGAGTGGTCGGAGGTCGTGTCCACGAACTTCCGGGACGCCTCCGGGCCGGCCATGACCGAGATCGGCGAGCAGCCGTGGGGGCGGGAGTTCGCCCTGCGCGACCCGGCCGGCAACTGCGTGCACTTCGTGGCCGAGGAGCAGGACTGACACGTGC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t>
  </si>
  <si>
    <t>pTypeIIs</t>
  </si>
  <si>
    <t>ATATATACTGATATGTATACCCGAAGTATGTCAAAAAGAGGTATGCTATGAAGCAGCGTATTACAGTGACAGTTGACAGCGACAGCTATCAGTTGCTCAAGGCATATATGATGTCAATATCTCCGGTCTGGTAAGCACAACCATGCAGAATGAAGCCCGTCGTCTGCGTGCCGAACGCTGGAAAGCGGAAAATCAGGAAGGGATGGCTGAGGTCGCCCGGTTTATTGAAATGAACGGCTCTTTTGCTGACGAGAACAGGGGCTGGTGAAATGCAGTTTAAGGTTTACACCTATAAAAGAGAGAGCCGTTATCGTCTGTTTGTGGATGTACAGAGTGATATTATTGACACGCCCGGGCGACGGATGGTGATCCCCCTGGCCAGTGCACGTCTGCTGTCAGATAAAGTCTCCCGTGAACTTTACCCGGTGGTGCATATCGGGGATGAAAGCTGGCGCATGATGACCACCGATATGGCCAGTGTGCCGGTGTCCGTTATCGGGGAAGAAGTGGCTGATCTCAGCCACCGCGAAAATGACATCAAAAACGCCATTAACCTGATGTTCTGGGGAATATAAATGTCAGGCTCCCTTATACACAGCCAGTCTGCAGGTCGACGAAGACTAGCATGGTCTCCGCATCACCTGCATGCGCATGATATCCATGGGCGGCC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A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GATATCGCGGCCGCCATGGCTGGGTTGGCAGGTGCTGGAGAGACCACTGGATGTCTTCCGGCCGCTAAGTTGGCAGCATCACCCGACGCACTTTGCGCCGAATAAATACCTGTGACGGAAGATCACTTCGCAGAATAAATAAATCCTGGTGTCCCTGTTGATACCGGGAAGCCCTGGGCCAACTTTTGGCGAAAATGAGACGTT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GGGGCGTAAACGCCGCGTGGATCCGGCTTACTAAAAGCCAGATAACAGTATGCGTATTTGCGCGCTGATTTTTGCGGTATAAGA</t>
  </si>
  <si>
    <t>pMTL82251</t>
  </si>
  <si>
    <t>DOI: 10.1016/j.mimet.2009.05.004</t>
  </si>
  <si>
    <t>CCTGCAGGATAAAAAAATTGTAGATAAATTTTATAAAATAGTTTTATCTACAATTTTTTTATCAGGAAACAGCTATGACCGCGGCCGCTGTATCCATATGACCATGATTACGAATTCGAGCTCGGTACCCGGGGATCCTCTAGAGTCGACGTCACGCGTCCATGGAGATCTCGAGGCCTGCAGACATGCAAGCTTGGCACTGGCCGTCGTTTTACAACGTCGTGACTGGGAAAACCCTGGCGTTACCCAACTTAATCGCCTTGCAGCACATCCCCCTTTCGCCAGCTGGCGTAATAGCGAAGAGGCCCGCACCGATCGCCCTTCCCAACAGTTGCGCAGCCTGAATGGCGAATGGCGCTAGCATAAAAATAAGAAGCCTGCATTTGCAGGCTTCTTATTTTTATGGCGCGCCGTTCTGAATCCTTAGCTAATGGTTCAACAGGTAACTATGACGAAGATAGCACCCTGGATAAGTCTGTAATGGATTCTAAGGCATTTAATGAAGACGTGTATATAAAATGTGCTAATGAAAAAGAAAATGCGTTAAAAGAGCCTAAAATGAGTTCAAATGGTTTTGAAATTGATTGGTAGTTTAATTTAATATATTTTTTCTATTGGCTATCTCGATACCTATAGAATCTTCTGTTCACTTTTGTTTTTGAAATATAAAAAGGGGCTTTTTAGCCCCTTTTTTTTAAAACTCCGGAGGAGTTTCTTCATTCTTGATACTATACGTAACTATTTTCGATTTGACTTCATTGTCAATTAAGCTAGTAAAATCAATGGTTAAAAAACAAAAAACTTGCATTTTTCTACCTAGTAATTTATAATTTTAAGTGTCGAGTTTAAAAGTATAATTTACCAGGAAAGGAGCAAGTTTTTTAATAAGGAAAAATTTTTCCTTTTAAAATTCTATTTCGTTATATGACTAATTATAATCAAAAAAATGAAAATAAACAAGAGGTAAAAACTGCTTTAGAGAAATGTACTGATAAAAAAAGAAAAAATCCTAGATTTACGTCATACATAGCACCTTTAACTACTAAGAAAAATATTGAAAGGACTTCCACTTGTGGAGATTATTTGTTTATGTTGAGTGATGCAGACTTAGAACATTTTAAATTACATAAAGGTAATTTTTGCGGTAATAGATTTTGTCCAATGTGTAGTTGGCGACTTGCTTGTAAGGATAGTTTAGAAATATCTATTCTTATGGAGCATTTAAGAAAAGAAGAAAATAAAGAGTTTATATTTTTAACTCTTACAACTCCAAATGTAAAAAGTTATGATCTTAATTATTCTATTAAACAATATAATAAATCTTTTAAAAAATTAATGGAGCGTAAGGAAGTTAAGGATATAACTAAAGGTTATATAAGAAAATTAGAAGTAACTTACCAAAAGGAAAAATACATAACAAAGGATTTATGGAAAATAAAAAAAGATTATTATCAAAAAAAAGGACTTGAAATTGGTGATTTAGAACCTAATTTTGATACTTATAATCCTCATTTTCATGTAGTTATTGCAGTTAATAAAAGTTATTTTACAGATAAAAATTATTATATAAATCGAGAAAGATGGTTGGAATTATGGAAGTTTGCTACTAAGGATGATTCTATAACTCAAGTTGATGTTAGAAAAGCAAAAATTAATGATTATAAAGAGGTTTACGAACTTGCGAAATATTCAGCTAAAGACACTGATTATTTAATATCGAGGCCAGTATTTGAAATTTTTTATAAAGCATTAAAAGGCAAGCAGGTATTAGTTTTTAGTGGATTTTTTAAAGATGCACACAAATTGTACAAGCAAGGAAAACTTGATGTTTATAAAAAGAAAGATGAAATTAAATATGTCTATATAGTTTATTATAATTGGTGCAAAAAACAATATGAAAAAACTAGAATAAGGGAACTTACGGAAGATGAAAAAGAAGAATTAAATCAAGATTTAATAGATGAAATAGAAATAGATTAAAGTGTAACTATACTTTATATATATATGATTAAAAAAATAAAAAACAACAGCCTATTAGGTTGTTGTTTTTTATTTTCTTTATTAATTTTTTTAATTTTTAGTTTTTAGTTCTTTTTTAAAATAAGTTTCAGCCTCTTTTTCAATATTTTTTAAAGAAGGAGTATTTGCATGAATTGCCTTTTTTCTAACAGACTTAGGAAATATTTTAACAGTATCTTCTTGCGCCGGTGATTTTGGAACTTCATAACTTACTAATTTATAATTATTATTTTCTTTTTTAATTGTAACAGTTGCAAAAGAAGCTGAACCTGTTCCTTCAACTAGTTTATCATCTTCAATATAATATTCTTGACCTATATAGTATAAATATATTTTTATTATATTTTTACTTTTTTCTGAATCTATTATTTTATAATCATAAAAAGTTTTACCACCAAAAGAAGGTTGTACTCCTTCTGGTCCAACATATTTTTTTACTATATTATCTAAATAATTTTTGGGAACTGGTGTTGTAATTTGATTAATCGAACAACCAGTTATACTTAAAGGAATTATAACTATAAAAATATATAGGATTATCTTTTTAAATTTCATTATTGGCCTCCTTTTTATTAAATTTATGTTACCATAAAAAGGACATAACGGGAATATGTAGAATATTTTTAATGTAGACAAAATTTTACATAAATATAAAGAAAGGAAGTGTTTGTTTAAATTTTATAGCAAACTATCAAAAATTAGGGGGATAAAAATTTATGAAAAAAAGGTTTTCGATGTTATTTTTATGTTTAACTTTAATAGTTTGTGGTTTATTTACAAATTCGGCCGGCCGAAGCAAACTTAAGAGTGTGTTGATAGTGCAGTATCTTAAAATTTTGTATAATAGGAATTGAAGTTAAATTAGATGCTAAAAATTTGTAATTAAGAAGGAGTGATTACATGAACAAAAATATAAAATATTCTCAAAACTTTTTAACGAGTGAAAAAGTACTCAACCAAATAATAAAACAATTGAATTTAAAAGAAACCGATACCGTTTACGAAATTGGAACAGGTAAAGGGCATTTAACGACGAAACTGGCTAAAATAAGTAAACAGGTAACGTCTATTGAATTAGACAGTCATCTATTCAACTTATCGTCAGAAAAATTAAAACTGAATACTCGTGTCACTTTAATTCACCAAGATATTCTACAGTTTCAATTCCCTAACAAACAGAGGTATAAAATTGTTGGGAGTATTCCTTACCATTTAAGCACACAAATTATTAAAAAAGTGGTTTTTGAAAGCCATGCGTCTGACATCTATCTGATTGTTGAAGAAGGATTCTACAAGCGTACCTTGGATATTCACCGAACACTAGGGTTGCTCTTGCACACTCAAGTCTCGATTCAGCAATTGCTTAAGCTGCCAGCGGAATGCTTTCATCCTAAACCAAAAGTAAACAGTGTCTTAATAAAACTTACCCGCCATACCACAGATGTTCCAGATAAATATTGGAAGCTATATACGTACTTTGTTTCAAAATGGGTCAATCGAGAATATCGTCAACTGTTTACTAAAAATCAGTTTCATCAAGCAATGAAACACGCCAAAGTAAACAATTTAAGTACCGTTACTTATGAGCAAGTATTGTCTATTTTTAATAGTTATCTATTATTTAACGGGAGGAAATAATTCTATGAGTCGCTTTTGTAAATTTGGAAAGTTACACGTTACTAAAGGGAATGTGTTTAAAC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GGGCCCCCTGCTTCGGGGTCATTATAGCGATTTTTTCGGTATATCCATCCTTTTTCGCACGATATACAGGATTTTGCCAAAGGGTTCGTGTAGACTTTCCTTGGTGTATCCAACGGCGTCAGCCGGGCAGGATAGGTGAAGTAGGCCCACCCGCGAGCGGGTGTTCCTTCTTCACTGTCCCTTATTCGCACCTGGCGGTGCTCAACGGGAATCCTGCTCTGCGAGGCTGGCCGGCTACCGCCGGCGTAACAGATGAGGGCAAGCGGATGGCTGATGAAACCAAGCCAACCAGGAAGGGCAGCCCACCTATCAAGGTGTACTGCCTTCCAGACGAACGAAGAGCGATTGAGGAAAAGGCGGCGGCGGCCGGCATGAGCCTGTCGGCCTACCTGCTGGCCGTCGGCCAGGGCTACAAAATCACGGGCGTCGTGGACTATGAGCACGTCCGCGAGCTGGCCCGCATCAATGGCGACCTGGGCCGCCTGGGCGGCCTGCTGAAACTCTGGCTCACCGACGACCCGCGCACGGCGCGGTTCGGTGATGCCACGATCCTCGCCCTGCTGGCGAAGATCGAAGAGAAGCAGGACGAGCTTGGCAAGGTCATGATGGGCGTGGTCCGCCCGAGGGCAGAGCCATGACTTTTTTAGCCGCTAAAACGGCCGGGGGGTGCGCGTGATTGCCAAGCACGTCCCCATGCGCTCCATCAAGAAGAGCGACTTCGCGGAGCTGGTGAAGTACATCACCGACGAGCAAGGCAAGACCGATCGGGCCC</t>
  </si>
  <si>
    <t>Vector</t>
  </si>
  <si>
    <r>
      <t>P</t>
    </r>
    <r>
      <rPr>
        <vertAlign val="subscript"/>
        <sz val="11"/>
        <rFont val="Helvetica"/>
      </rPr>
      <t>wl</t>
    </r>
    <r>
      <rPr>
        <sz val="11"/>
        <rFont val="Helvetica"/>
      </rPr>
      <t>(</t>
    </r>
    <r>
      <rPr>
        <i/>
        <sz val="11"/>
        <rFont val="Helvetica"/>
      </rPr>
      <t>C. autoethanogenum</t>
    </r>
    <r>
      <rPr>
        <sz val="11"/>
        <rFont val="Helvetica"/>
      </rPr>
      <t xml:space="preserve"> Wood-Ljungdahl operon promoter)</t>
    </r>
  </si>
  <si>
    <r>
      <t>P</t>
    </r>
    <r>
      <rPr>
        <vertAlign val="subscript"/>
        <sz val="11"/>
        <rFont val="Helvetica"/>
      </rPr>
      <t>pfor</t>
    </r>
    <r>
      <rPr>
        <sz val="11"/>
        <rFont val="Helvetica"/>
      </rPr>
      <t xml:space="preserve"> (</t>
    </r>
    <r>
      <rPr>
        <i/>
        <sz val="11"/>
        <rFont val="Helvetica"/>
      </rPr>
      <t>C. autoethanogenum</t>
    </r>
    <r>
      <rPr>
        <sz val="11"/>
        <rFont val="Helvetica"/>
      </rPr>
      <t xml:space="preserve"> Pyruvate:Ferredoxin oxidoreductase promoter)</t>
    </r>
  </si>
  <si>
    <r>
      <t>T</t>
    </r>
    <r>
      <rPr>
        <vertAlign val="subscript"/>
        <sz val="11"/>
        <color rgb="FF000000"/>
        <rFont val="Helvetica"/>
      </rPr>
      <t>tyrS</t>
    </r>
    <r>
      <rPr>
        <sz val="11"/>
        <color rgb="FF000000"/>
        <rFont val="Helvetica"/>
      </rPr>
      <t xml:space="preserve"> from </t>
    </r>
    <r>
      <rPr>
        <i/>
        <sz val="11"/>
        <color rgb="FF000000"/>
        <rFont val="Helvetica"/>
      </rPr>
      <t>Bacillus subtilis</t>
    </r>
  </si>
  <si>
    <t>MJ steam/kg 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</si>
</sst>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5">
    <font>
      <sz val="11"/>
      <color theme="1"/>
      <name val="Calibri"/>
      <family val="2"/>
      <scheme val="minor"/>
    </font>
    <font>
      <sz val="11"/>
      <color theme="1"/>
      <name val="Helvetica"/>
    </font>
    <font>
      <b/>
      <sz val="12"/>
      <color theme="1"/>
      <name val="Helvetica"/>
    </font>
    <font>
      <b/>
      <sz val="11"/>
      <color theme="1"/>
      <name val="Helvetica"/>
    </font>
    <font>
      <sz val="11"/>
      <name val="Helvetica"/>
    </font>
    <font>
      <sz val="11"/>
      <color rgb="FF000000"/>
      <name val="Helvetica"/>
    </font>
    <font>
      <vertAlign val="superscript"/>
      <sz val="11"/>
      <color theme="1"/>
      <name val="Helvetica"/>
    </font>
    <font>
      <vertAlign val="subscript"/>
      <sz val="11"/>
      <color theme="1"/>
      <name val="Helvetica"/>
    </font>
    <font>
      <b/>
      <vertAlign val="subscript"/>
      <sz val="11"/>
      <color theme="1"/>
      <name val="Helvetica"/>
    </font>
    <font>
      <sz val="8"/>
      <color theme="1"/>
      <name val="Helvetica"/>
    </font>
    <font>
      <b/>
      <sz val="8"/>
      <color theme="1"/>
      <name val="Helvetica"/>
    </font>
    <font>
      <sz val="8"/>
      <name val="Calibri"/>
      <family val="2"/>
      <scheme val="minor"/>
    </font>
    <font>
      <b/>
      <sz val="11"/>
      <name val="Helvetica"/>
    </font>
    <font>
      <sz val="11"/>
      <color theme="1"/>
      <name val="Arial"/>
      <family val="2"/>
    </font>
    <font>
      <i/>
      <sz val="11"/>
      <color theme="1"/>
      <name val="Helvetica"/>
    </font>
    <font>
      <i/>
      <sz val="11"/>
      <name val="Helvetica"/>
    </font>
    <font>
      <sz val="10"/>
      <name val="Arial"/>
      <family val="2"/>
    </font>
    <font>
      <sz val="12"/>
      <color rgb="FF222222"/>
      <name val="Helvetica"/>
    </font>
    <font>
      <i/>
      <sz val="12"/>
      <color rgb="FF222222"/>
      <name val="Helvetica"/>
    </font>
    <font>
      <sz val="12"/>
      <name val="Helvetica"/>
    </font>
    <font>
      <b/>
      <u/>
      <sz val="11"/>
      <color theme="1"/>
      <name val="Helvetica"/>
    </font>
    <font>
      <vertAlign val="subscript"/>
      <sz val="11"/>
      <name val="Helvetica"/>
    </font>
    <font>
      <i/>
      <sz val="11"/>
      <color rgb="FF000000"/>
      <name val="Helvetica"/>
    </font>
    <font>
      <sz val="11"/>
      <color rgb="FF000000"/>
      <name val="Arial"/>
      <family val="2"/>
    </font>
    <font>
      <sz val="11"/>
      <color rgb="FF222222"/>
      <name val="Arial"/>
      <family val="2"/>
    </font>
    <font>
      <sz val="11"/>
      <color theme="1"/>
      <name val="ArialMT"/>
      <family val="2"/>
    </font>
    <font>
      <sz val="11"/>
      <color theme="1"/>
      <name val="Calibri"/>
      <family val="2"/>
      <scheme val="minor"/>
    </font>
    <font>
      <sz val="8"/>
      <color theme="1"/>
      <name val="Calibri"/>
      <family val="2"/>
      <scheme val="minor"/>
    </font>
    <font>
      <sz val="12"/>
      <color theme="1"/>
      <name val="Helvetica"/>
    </font>
    <font>
      <b/>
      <vertAlign val="superscript"/>
      <sz val="11"/>
      <color theme="1"/>
      <name val="Helvetica"/>
    </font>
    <font>
      <b/>
      <i/>
      <sz val="11"/>
      <color theme="1"/>
      <name val="Helvetica"/>
    </font>
    <font>
      <vertAlign val="subscript"/>
      <sz val="11"/>
      <color rgb="FF000000"/>
      <name val="Helvetica"/>
    </font>
    <font>
      <b/>
      <u/>
      <sz val="11"/>
      <color rgb="FFFF0000"/>
      <name val="Helvetica"/>
    </font>
    <font>
      <b/>
      <sz val="11"/>
      <color rgb="FF000000"/>
      <name val="Helvetica"/>
    </font>
    <font>
      <u/>
      <sz val="11"/>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DB75FF"/>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34998626667073579"/>
        <bgColor indexed="64"/>
      </patternFill>
    </fill>
    <fill>
      <patternFill patternType="solid">
        <fgColor rgb="FFBFBFBF"/>
        <bgColor rgb="FF000000"/>
      </patternFill>
    </fill>
  </fills>
  <borders count="49">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auto="1"/>
      </top>
      <bottom/>
      <diagonal/>
    </border>
    <border>
      <left style="medium">
        <color indexed="64"/>
      </left>
      <right style="medium">
        <color indexed="64"/>
      </right>
      <top style="medium">
        <color indexed="64"/>
      </top>
      <bottom/>
      <diagonal/>
    </border>
  </borders>
  <cellStyleXfs count="7">
    <xf numFmtId="0" fontId="0" fillId="0" borderId="0"/>
    <xf numFmtId="0" fontId="16" fillId="0" borderId="0"/>
    <xf numFmtId="0" fontId="25" fillId="0" borderId="0"/>
    <xf numFmtId="0" fontId="27" fillId="0" borderId="0"/>
    <xf numFmtId="0" fontId="26" fillId="0" borderId="0"/>
    <xf numFmtId="9" fontId="26" fillId="0" borderId="0" applyFont="0" applyFill="0" applyBorder="0" applyAlignment="0" applyProtection="0"/>
    <xf numFmtId="0" fontId="3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applyAlignment="1">
      <alignment vertical="center"/>
    </xf>
    <xf numFmtId="0" fontId="3" fillId="0" borderId="0" xfId="0" applyFont="1"/>
    <xf numFmtId="0" fontId="2" fillId="0" borderId="0" xfId="0" applyFont="1"/>
    <xf numFmtId="0" fontId="1" fillId="0" borderId="0" xfId="0" applyFont="1" applyAlignment="1">
      <alignment vertical="center"/>
    </xf>
    <xf numFmtId="0" fontId="4" fillId="0" borderId="0" xfId="0" applyFont="1"/>
    <xf numFmtId="0" fontId="5" fillId="0" borderId="0" xfId="0" applyFont="1"/>
    <xf numFmtId="0" fontId="1" fillId="0" borderId="0" xfId="0" applyFont="1" applyFill="1"/>
    <xf numFmtId="0" fontId="5" fillId="0" borderId="0" xfId="0" applyFont="1" applyAlignment="1">
      <alignment vertical="center"/>
    </xf>
    <xf numFmtId="0" fontId="1" fillId="0" borderId="0" xfId="0" applyFont="1" applyAlignment="1">
      <alignment vertical="center" wrapText="1"/>
    </xf>
    <xf numFmtId="0" fontId="1" fillId="0" borderId="0"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xf>
    <xf numFmtId="0" fontId="0" fillId="0" borderId="0" xfId="0" applyAlignment="1">
      <alignment horizontal="center"/>
    </xf>
    <xf numFmtId="0" fontId="1" fillId="0" borderId="2" xfId="0" applyFont="1" applyBorder="1" applyAlignment="1">
      <alignment horizontal="center"/>
    </xf>
    <xf numFmtId="2" fontId="1" fillId="0" borderId="0" xfId="0" applyNumberFormat="1" applyFont="1" applyBorder="1" applyAlignment="1">
      <alignment horizontal="center"/>
    </xf>
    <xf numFmtId="2" fontId="1" fillId="0" borderId="11" xfId="0" applyNumberFormat="1" applyFont="1" applyBorder="1" applyAlignment="1">
      <alignment horizontal="center"/>
    </xf>
    <xf numFmtId="0" fontId="14" fillId="0" borderId="0" xfId="0" applyFont="1" applyFill="1"/>
    <xf numFmtId="0" fontId="13" fillId="0" borderId="0" xfId="0" applyFont="1"/>
    <xf numFmtId="0" fontId="17" fillId="0" borderId="0" xfId="0" applyFont="1" applyBorder="1" applyAlignment="1"/>
    <xf numFmtId="0" fontId="3" fillId="4" borderId="1" xfId="0" applyFont="1" applyFill="1" applyBorder="1"/>
    <xf numFmtId="0" fontId="3" fillId="4" borderId="1" xfId="0" applyFont="1" applyFill="1" applyBorder="1" applyAlignment="1">
      <alignment horizontal="left" wrapText="1"/>
    </xf>
    <xf numFmtId="0" fontId="12" fillId="4" borderId="1" xfId="0" applyFont="1" applyFill="1" applyBorder="1"/>
    <xf numFmtId="0" fontId="3" fillId="4" borderId="1" xfId="0" applyFont="1" applyFill="1" applyBorder="1" applyAlignment="1">
      <alignment horizontal="left"/>
    </xf>
    <xf numFmtId="0" fontId="3" fillId="0" borderId="0" xfId="0" applyFont="1" applyBorder="1" applyAlignment="1">
      <alignment horizontal="center"/>
    </xf>
    <xf numFmtId="49" fontId="19" fillId="0" borderId="0" xfId="0" applyNumberFormat="1" applyFont="1" applyBorder="1" applyAlignment="1">
      <alignment horizontal="center"/>
    </xf>
    <xf numFmtId="49" fontId="1" fillId="0" borderId="0" xfId="0" applyNumberFormat="1" applyFont="1" applyBorder="1" applyAlignment="1">
      <alignment horizontal="center"/>
    </xf>
    <xf numFmtId="49" fontId="4" fillId="0" borderId="0" xfId="0" applyNumberFormat="1" applyFont="1" applyBorder="1" applyAlignment="1">
      <alignment horizontal="center"/>
    </xf>
    <xf numFmtId="49" fontId="19" fillId="0" borderId="0" xfId="1" applyNumberFormat="1" applyFont="1" applyBorder="1" applyAlignment="1">
      <alignment horizontal="center"/>
    </xf>
    <xf numFmtId="0" fontId="1" fillId="4" borderId="1" xfId="0" applyFont="1" applyFill="1" applyBorder="1"/>
    <xf numFmtId="0" fontId="20" fillId="4" borderId="0" xfId="0" applyFont="1" applyFill="1" applyBorder="1" applyAlignment="1">
      <alignment horizontal="center"/>
    </xf>
    <xf numFmtId="0" fontId="3" fillId="4" borderId="1" xfId="0" applyFont="1" applyFill="1" applyBorder="1" applyAlignment="1">
      <alignment vertic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0" xfId="0" applyFont="1" applyFill="1"/>
    <xf numFmtId="0" fontId="1" fillId="0" borderId="0" xfId="0" applyFont="1" applyAlignment="1">
      <alignment horizontal="center"/>
    </xf>
    <xf numFmtId="0" fontId="1" fillId="0" borderId="0" xfId="0" applyFont="1" applyBorder="1" applyAlignment="1">
      <alignment horizontal="center"/>
    </xf>
    <xf numFmtId="0" fontId="1" fillId="0" borderId="11" xfId="0" applyFont="1" applyBorder="1" applyAlignment="1">
      <alignment horizontal="center"/>
    </xf>
    <xf numFmtId="0" fontId="4" fillId="0" borderId="0" xfId="0" applyFont="1" applyBorder="1" applyAlignment="1">
      <alignment horizontal="center"/>
    </xf>
    <xf numFmtId="0" fontId="4" fillId="0" borderId="11" xfId="0" applyFont="1" applyBorder="1" applyAlignment="1">
      <alignment horizontal="center"/>
    </xf>
    <xf numFmtId="0" fontId="5" fillId="0" borderId="11" xfId="0" applyFont="1" applyBorder="1" applyAlignment="1">
      <alignment horizontal="center"/>
    </xf>
    <xf numFmtId="0" fontId="4" fillId="0" borderId="2" xfId="0" applyFont="1" applyBorder="1" applyAlignment="1">
      <alignment horizontal="center"/>
    </xf>
    <xf numFmtId="0" fontId="1" fillId="0" borderId="9" xfId="0" applyFont="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4"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3" fillId="4" borderId="26" xfId="0" applyFont="1" applyFill="1" applyBorder="1" applyAlignment="1">
      <alignment horizontal="center"/>
    </xf>
    <xf numFmtId="0" fontId="3" fillId="4" borderId="27" xfId="0" applyFont="1" applyFill="1" applyBorder="1" applyAlignment="1">
      <alignment horizontal="center"/>
    </xf>
    <xf numFmtId="1" fontId="4" fillId="0" borderId="28" xfId="0" applyNumberFormat="1" applyFont="1" applyFill="1" applyBorder="1" applyAlignment="1">
      <alignment horizontal="center"/>
    </xf>
    <xf numFmtId="1" fontId="4" fillId="0" borderId="29" xfId="0" applyNumberFormat="1" applyFont="1" applyFill="1" applyBorder="1" applyAlignment="1">
      <alignment horizontal="center"/>
    </xf>
    <xf numFmtId="0" fontId="3" fillId="4" borderId="31" xfId="0" applyFont="1" applyFill="1" applyBorder="1" applyAlignment="1">
      <alignment horizontal="center"/>
    </xf>
    <xf numFmtId="0" fontId="3" fillId="4" borderId="32" xfId="0" applyFont="1" applyFill="1" applyBorder="1" applyAlignment="1">
      <alignment horizontal="center"/>
    </xf>
    <xf numFmtId="2" fontId="1" fillId="0" borderId="19" xfId="0" applyNumberFormat="1" applyFont="1" applyBorder="1" applyAlignment="1">
      <alignment horizontal="center"/>
    </xf>
    <xf numFmtId="2" fontId="4" fillId="0" borderId="33" xfId="0" applyNumberFormat="1" applyFont="1" applyFill="1" applyBorder="1" applyAlignment="1">
      <alignment horizontal="center"/>
    </xf>
    <xf numFmtId="2" fontId="1" fillId="0" borderId="21" xfId="0" applyNumberFormat="1" applyFont="1" applyBorder="1" applyAlignment="1">
      <alignment horizontal="center"/>
    </xf>
    <xf numFmtId="2" fontId="1" fillId="0" borderId="22" xfId="0" applyNumberFormat="1" applyFont="1" applyBorder="1" applyAlignment="1">
      <alignment horizontal="center"/>
    </xf>
    <xf numFmtId="2" fontId="1" fillId="0" borderId="23" xfId="0" applyNumberFormat="1" applyFont="1" applyBorder="1" applyAlignment="1">
      <alignment horizontal="center"/>
    </xf>
    <xf numFmtId="2" fontId="4" fillId="0" borderId="34" xfId="0" applyNumberFormat="1" applyFont="1" applyFill="1" applyBorder="1" applyAlignment="1">
      <alignment horizontal="center"/>
    </xf>
    <xf numFmtId="0" fontId="1" fillId="0" borderId="0" xfId="0" applyFont="1" applyAlignment="1">
      <alignment horizontal="center" vertical="center"/>
    </xf>
    <xf numFmtId="0" fontId="3" fillId="4" borderId="1" xfId="0" applyFont="1" applyFill="1" applyBorder="1" applyAlignment="1">
      <alignment horizontal="center" wrapText="1"/>
    </xf>
    <xf numFmtId="0" fontId="1" fillId="0" borderId="0" xfId="0" applyFont="1" applyFill="1" applyAlignment="1">
      <alignment horizontal="center"/>
    </xf>
    <xf numFmtId="0" fontId="23" fillId="0" borderId="0" xfId="0" applyFont="1"/>
    <xf numFmtId="0" fontId="24" fillId="0" borderId="0" xfId="0" applyFont="1"/>
    <xf numFmtId="0" fontId="14" fillId="0" borderId="0" xfId="0" applyFont="1"/>
    <xf numFmtId="0" fontId="1" fillId="0" borderId="2" xfId="0" applyFont="1" applyBorder="1"/>
    <xf numFmtId="0" fontId="3" fillId="4" borderId="0" xfId="0" applyFont="1" applyFill="1"/>
    <xf numFmtId="0" fontId="3" fillId="4" borderId="2" xfId="0" applyFont="1" applyFill="1" applyBorder="1"/>
    <xf numFmtId="0" fontId="13" fillId="0" borderId="47" xfId="2" applyFont="1" applyFill="1" applyBorder="1"/>
    <xf numFmtId="0" fontId="1" fillId="0" borderId="0" xfId="0" applyFont="1" applyFill="1" applyAlignment="1">
      <alignment horizontal="left"/>
    </xf>
    <xf numFmtId="0" fontId="23" fillId="0" borderId="0" xfId="0" applyFont="1" applyFill="1" applyAlignment="1">
      <alignment vertical="center"/>
    </xf>
    <xf numFmtId="49" fontId="1" fillId="0" borderId="0" xfId="0" applyNumberFormat="1" applyFont="1" applyFill="1" applyBorder="1" applyAlignment="1">
      <alignment horizontal="center"/>
    </xf>
    <xf numFmtId="0" fontId="2" fillId="0" borderId="0" xfId="3" applyFont="1" applyAlignment="1">
      <alignment vertical="center"/>
    </xf>
    <xf numFmtId="0" fontId="3" fillId="2" borderId="41" xfId="4" applyFont="1" applyFill="1" applyBorder="1" applyAlignment="1">
      <alignment horizontal="center" vertical="center" wrapText="1"/>
    </xf>
    <xf numFmtId="0" fontId="3" fillId="2" borderId="40" xfId="4" applyFont="1" applyFill="1" applyBorder="1" applyAlignment="1">
      <alignment horizontal="center" vertical="center" wrapText="1"/>
    </xf>
    <xf numFmtId="0" fontId="3" fillId="3" borderId="40" xfId="4" applyFont="1" applyFill="1" applyBorder="1" applyAlignment="1">
      <alignment horizontal="center" vertical="center" wrapText="1"/>
    </xf>
    <xf numFmtId="0" fontId="3" fillId="2" borderId="25" xfId="4" applyFont="1" applyFill="1" applyBorder="1" applyAlignment="1">
      <alignment horizontal="center" vertical="center" wrapText="1"/>
    </xf>
    <xf numFmtId="0" fontId="3" fillId="2" borderId="22" xfId="4" applyFont="1" applyFill="1" applyBorder="1" applyAlignment="1">
      <alignment horizontal="center" vertical="center" wrapText="1"/>
    </xf>
    <xf numFmtId="0" fontId="3" fillId="2" borderId="24" xfId="4" applyFont="1" applyFill="1" applyBorder="1" applyAlignment="1">
      <alignment horizontal="center" vertical="center" wrapText="1"/>
    </xf>
    <xf numFmtId="0" fontId="3" fillId="2" borderId="23" xfId="4" applyFont="1" applyFill="1" applyBorder="1" applyAlignment="1">
      <alignment horizontal="center" vertical="center" wrapText="1"/>
    </xf>
    <xf numFmtId="0" fontId="3" fillId="3" borderId="23" xfId="4" applyFont="1" applyFill="1" applyBorder="1" applyAlignment="1">
      <alignment horizontal="center" vertical="center" wrapText="1"/>
    </xf>
    <xf numFmtId="0" fontId="3" fillId="3" borderId="22" xfId="4" applyFont="1" applyFill="1" applyBorder="1" applyAlignment="1">
      <alignment horizontal="center" vertical="center" wrapText="1"/>
    </xf>
    <xf numFmtId="0" fontId="3" fillId="3" borderId="24" xfId="4" applyFont="1" applyFill="1" applyBorder="1" applyAlignment="1">
      <alignment horizontal="center" vertical="center" wrapText="1"/>
    </xf>
    <xf numFmtId="0" fontId="3" fillId="3" borderId="21" xfId="4" applyFont="1" applyFill="1" applyBorder="1" applyAlignment="1">
      <alignment horizontal="center" vertical="center" wrapText="1"/>
    </xf>
    <xf numFmtId="0" fontId="1" fillId="0" borderId="34" xfId="4" applyFont="1" applyBorder="1" applyAlignment="1">
      <alignment horizontal="left"/>
    </xf>
    <xf numFmtId="0" fontId="1" fillId="0" borderId="24" xfId="4" applyFont="1" applyBorder="1" applyAlignment="1">
      <alignment horizontal="left"/>
    </xf>
    <xf numFmtId="0" fontId="1" fillId="0" borderId="21" xfId="4" applyFont="1" applyBorder="1" applyAlignment="1">
      <alignment horizontal="left"/>
    </xf>
    <xf numFmtId="0" fontId="3" fillId="4" borderId="29" xfId="4" applyFont="1" applyFill="1" applyBorder="1" applyAlignment="1">
      <alignment horizontal="right"/>
    </xf>
    <xf numFmtId="0" fontId="1" fillId="0" borderId="33" xfId="4" applyFont="1" applyBorder="1" applyAlignment="1">
      <alignment horizontal="left"/>
    </xf>
    <xf numFmtId="0" fontId="1" fillId="0" borderId="2" xfId="4" applyFont="1" applyBorder="1" applyAlignment="1">
      <alignment horizontal="left"/>
    </xf>
    <xf numFmtId="0" fontId="1" fillId="0" borderId="19" xfId="4" applyFont="1" applyBorder="1" applyAlignment="1">
      <alignment horizontal="left"/>
    </xf>
    <xf numFmtId="0" fontId="3" fillId="4" borderId="28" xfId="4" applyFont="1" applyFill="1" applyBorder="1" applyAlignment="1">
      <alignment horizontal="right"/>
    </xf>
    <xf numFmtId="0" fontId="1" fillId="0" borderId="46" xfId="4" applyFont="1" applyBorder="1" applyAlignment="1">
      <alignment horizontal="left"/>
    </xf>
    <xf numFmtId="0" fontId="1" fillId="0" borderId="42" xfId="4" applyFont="1" applyBorder="1" applyAlignment="1">
      <alignment horizontal="left"/>
    </xf>
    <xf numFmtId="0" fontId="1" fillId="0" borderId="35" xfId="4" applyFont="1" applyBorder="1" applyAlignment="1">
      <alignment horizontal="left"/>
    </xf>
    <xf numFmtId="0" fontId="3" fillId="4" borderId="48" xfId="4" applyFont="1" applyFill="1" applyBorder="1" applyAlignment="1">
      <alignment horizontal="right" wrapText="1"/>
    </xf>
    <xf numFmtId="0" fontId="1" fillId="0" borderId="0" xfId="3" applyFont="1"/>
    <xf numFmtId="2" fontId="1" fillId="0" borderId="0" xfId="3" applyNumberFormat="1" applyFont="1" applyAlignment="1">
      <alignment horizontal="center"/>
    </xf>
    <xf numFmtId="165" fontId="1" fillId="0" borderId="0" xfId="3" applyNumberFormat="1" applyFont="1" applyAlignment="1">
      <alignment horizontal="center"/>
    </xf>
    <xf numFmtId="0" fontId="14" fillId="0" borderId="0" xfId="3" applyFont="1" applyAlignment="1">
      <alignment vertical="center"/>
    </xf>
    <xf numFmtId="11" fontId="1" fillId="0" borderId="0" xfId="3" applyNumberFormat="1" applyFont="1" applyAlignment="1">
      <alignment horizontal="center"/>
    </xf>
    <xf numFmtId="11" fontId="1" fillId="0" borderId="38" xfId="3" applyNumberFormat="1" applyFont="1" applyBorder="1" applyAlignment="1">
      <alignment horizontal="center"/>
    </xf>
    <xf numFmtId="2" fontId="1" fillId="0" borderId="38" xfId="3" applyNumberFormat="1" applyFont="1" applyBorder="1" applyAlignment="1">
      <alignment horizontal="center"/>
    </xf>
    <xf numFmtId="164" fontId="1" fillId="0" borderId="2" xfId="3" applyNumberFormat="1" applyFont="1" applyBorder="1" applyAlignment="1">
      <alignment horizontal="center"/>
    </xf>
    <xf numFmtId="164" fontId="1" fillId="0" borderId="0" xfId="3" applyNumberFormat="1" applyFont="1" applyAlignment="1">
      <alignment horizontal="center"/>
    </xf>
    <xf numFmtId="164" fontId="1" fillId="0" borderId="38" xfId="3" applyNumberFormat="1" applyFont="1" applyBorder="1" applyAlignment="1">
      <alignment horizontal="center"/>
    </xf>
    <xf numFmtId="2" fontId="1" fillId="0" borderId="2" xfId="3" applyNumberFormat="1" applyFont="1" applyBorder="1" applyAlignment="1">
      <alignment horizontal="center"/>
    </xf>
    <xf numFmtId="11" fontId="1" fillId="0" borderId="11" xfId="3" applyNumberFormat="1" applyFont="1" applyBorder="1" applyAlignment="1">
      <alignment horizontal="center"/>
    </xf>
    <xf numFmtId="2" fontId="1" fillId="0" borderId="11" xfId="3" applyNumberFormat="1" applyFont="1" applyBorder="1" applyAlignment="1">
      <alignment horizontal="center"/>
    </xf>
    <xf numFmtId="164" fontId="1" fillId="0" borderId="11" xfId="3" applyNumberFormat="1" applyFont="1" applyBorder="1" applyAlignment="1">
      <alignment horizontal="center"/>
    </xf>
    <xf numFmtId="0" fontId="3" fillId="6" borderId="43" xfId="3" applyFont="1" applyFill="1" applyBorder="1" applyAlignment="1"/>
    <xf numFmtId="0" fontId="3" fillId="6" borderId="44" xfId="3" applyFont="1" applyFill="1" applyBorder="1" applyAlignment="1"/>
    <xf numFmtId="0" fontId="3" fillId="6" borderId="45" xfId="3" applyFont="1" applyFill="1" applyBorder="1" applyAlignment="1"/>
    <xf numFmtId="0" fontId="3" fillId="4" borderId="5" xfId="3" applyFont="1" applyFill="1" applyBorder="1" applyAlignment="1">
      <alignment horizontal="center" vertical="center" wrapText="1"/>
    </xf>
    <xf numFmtId="0" fontId="3" fillId="4" borderId="6" xfId="3" applyFont="1" applyFill="1" applyBorder="1" applyAlignment="1">
      <alignment horizontal="center" vertical="center" wrapText="1"/>
    </xf>
    <xf numFmtId="0" fontId="3" fillId="4" borderId="7" xfId="3" applyFont="1" applyFill="1" applyBorder="1" applyAlignment="1">
      <alignment horizontal="center" vertical="center" wrapText="1"/>
    </xf>
    <xf numFmtId="2" fontId="1" fillId="0" borderId="4" xfId="3" applyNumberFormat="1" applyFont="1" applyBorder="1" applyAlignment="1">
      <alignment horizontal="center"/>
    </xf>
    <xf numFmtId="11" fontId="1" fillId="0" borderId="3" xfId="3" applyNumberFormat="1" applyFont="1" applyBorder="1" applyAlignment="1">
      <alignment horizontal="center"/>
    </xf>
    <xf numFmtId="11" fontId="1" fillId="0" borderId="1" xfId="3" applyNumberFormat="1" applyFont="1" applyBorder="1" applyAlignment="1">
      <alignment horizontal="center"/>
    </xf>
    <xf numFmtId="11" fontId="1" fillId="0" borderId="10" xfId="3" applyNumberFormat="1" applyFont="1" applyBorder="1" applyAlignment="1">
      <alignment horizontal="center"/>
    </xf>
    <xf numFmtId="2" fontId="1" fillId="0" borderId="3" xfId="3" applyNumberFormat="1" applyFont="1" applyBorder="1" applyAlignment="1">
      <alignment horizontal="center"/>
    </xf>
    <xf numFmtId="2" fontId="1" fillId="0" borderId="1" xfId="3" applyNumberFormat="1" applyFont="1" applyBorder="1" applyAlignment="1">
      <alignment horizontal="center"/>
    </xf>
    <xf numFmtId="2" fontId="1" fillId="0" borderId="10" xfId="3" applyNumberFormat="1" applyFont="1" applyBorder="1" applyAlignment="1">
      <alignment horizontal="center"/>
    </xf>
    <xf numFmtId="2" fontId="1" fillId="0" borderId="13" xfId="3" applyNumberFormat="1" applyFont="1" applyBorder="1" applyAlignment="1">
      <alignment horizontal="center"/>
    </xf>
    <xf numFmtId="11" fontId="1" fillId="0" borderId="2" xfId="3" applyNumberFormat="1" applyFont="1" applyBorder="1" applyAlignment="1">
      <alignment horizontal="center"/>
    </xf>
    <xf numFmtId="11" fontId="1" fillId="0" borderId="8" xfId="3" applyNumberFormat="1" applyFont="1" applyBorder="1" applyAlignment="1">
      <alignment horizontal="center"/>
    </xf>
    <xf numFmtId="11" fontId="1" fillId="0" borderId="47" xfId="3" applyNumberFormat="1" applyFont="1" applyBorder="1" applyAlignment="1">
      <alignment horizontal="center"/>
    </xf>
    <xf numFmtId="11" fontId="1" fillId="0" borderId="9" xfId="3" applyNumberFormat="1" applyFont="1" applyBorder="1" applyAlignment="1">
      <alignment horizontal="center"/>
    </xf>
    <xf numFmtId="2" fontId="1" fillId="5" borderId="13" xfId="3" applyNumberFormat="1" applyFont="1" applyFill="1" applyBorder="1" applyAlignment="1">
      <alignment horizontal="center"/>
    </xf>
    <xf numFmtId="11" fontId="1" fillId="5" borderId="2" xfId="3" applyNumberFormat="1" applyFont="1" applyFill="1" applyBorder="1" applyAlignment="1">
      <alignment horizontal="center"/>
    </xf>
    <xf numFmtId="11" fontId="1" fillId="5" borderId="11" xfId="3" applyNumberFormat="1" applyFont="1" applyFill="1" applyBorder="1" applyAlignment="1">
      <alignment horizontal="center"/>
    </xf>
    <xf numFmtId="2" fontId="1" fillId="5" borderId="2" xfId="3" applyNumberFormat="1" applyFont="1" applyFill="1" applyBorder="1" applyAlignment="1">
      <alignment horizontal="center"/>
    </xf>
    <xf numFmtId="2" fontId="1" fillId="5" borderId="11" xfId="3" applyNumberFormat="1" applyFont="1" applyFill="1" applyBorder="1" applyAlignment="1">
      <alignment horizontal="center"/>
    </xf>
    <xf numFmtId="0" fontId="28" fillId="0" borderId="0" xfId="3" applyFont="1"/>
    <xf numFmtId="0" fontId="1" fillId="0" borderId="47" xfId="3" applyFont="1" applyBorder="1"/>
    <xf numFmtId="2" fontId="1" fillId="0" borderId="12" xfId="3" applyNumberFormat="1" applyFont="1" applyBorder="1" applyAlignment="1">
      <alignment horizontal="center"/>
    </xf>
    <xf numFmtId="2" fontId="1" fillId="0" borderId="8" xfId="3" applyNumberFormat="1" applyFont="1" applyBorder="1" applyAlignment="1">
      <alignment horizontal="center"/>
    </xf>
    <xf numFmtId="2" fontId="1" fillId="0" borderId="47" xfId="3" applyNumberFormat="1" applyFont="1" applyBorder="1" applyAlignment="1">
      <alignment horizontal="center"/>
    </xf>
    <xf numFmtId="2" fontId="1" fillId="0" borderId="9" xfId="3" applyNumberFormat="1" applyFont="1" applyBorder="1" applyAlignment="1">
      <alignment horizontal="center"/>
    </xf>
    <xf numFmtId="11" fontId="1" fillId="0" borderId="0" xfId="3" applyNumberFormat="1" applyFont="1" applyBorder="1" applyAlignment="1">
      <alignment horizontal="center"/>
    </xf>
    <xf numFmtId="0" fontId="1" fillId="5" borderId="0" xfId="3" applyFont="1" applyFill="1" applyBorder="1"/>
    <xf numFmtId="11" fontId="1" fillId="5" borderId="0" xfId="3" applyNumberFormat="1" applyFont="1" applyFill="1" applyBorder="1" applyAlignment="1">
      <alignment horizontal="center"/>
    </xf>
    <xf numFmtId="2" fontId="1" fillId="5" borderId="0" xfId="3" applyNumberFormat="1" applyFont="1" applyFill="1" applyBorder="1" applyAlignment="1">
      <alignment horizontal="center"/>
    </xf>
    <xf numFmtId="0" fontId="1" fillId="0" borderId="1" xfId="3" applyFont="1" applyBorder="1"/>
    <xf numFmtId="0" fontId="1" fillId="0" borderId="0" xfId="0" applyFont="1" applyBorder="1" applyAlignment="1">
      <alignment horizontal="right" vertical="center" wrapText="1"/>
    </xf>
    <xf numFmtId="4" fontId="1" fillId="0" borderId="0" xfId="0" applyNumberFormat="1" applyFont="1" applyBorder="1" applyAlignment="1">
      <alignment horizontal="right" vertical="center" wrapText="1"/>
    </xf>
    <xf numFmtId="4" fontId="1" fillId="0" borderId="0" xfId="0" applyNumberFormat="1" applyFont="1" applyAlignment="1">
      <alignment horizontal="right" vertical="center"/>
    </xf>
    <xf numFmtId="0" fontId="1" fillId="0" borderId="0" xfId="0" applyFont="1" applyAlignment="1">
      <alignment horizontal="left" vertical="center"/>
    </xf>
    <xf numFmtId="0" fontId="1" fillId="0" borderId="0" xfId="0" applyFont="1" applyAlignment="1">
      <alignment horizontal="right" vertical="center"/>
    </xf>
    <xf numFmtId="0" fontId="3" fillId="0" borderId="47" xfId="0" applyFont="1" applyBorder="1" applyAlignment="1">
      <alignment horizontal="left" vertical="center"/>
    </xf>
    <xf numFmtId="0" fontId="3" fillId="0" borderId="47" xfId="0" applyFont="1" applyBorder="1"/>
    <xf numFmtId="4" fontId="3" fillId="0" borderId="47" xfId="0" applyNumberFormat="1" applyFont="1" applyBorder="1" applyAlignment="1">
      <alignment horizontal="right" vertical="center"/>
    </xf>
    <xf numFmtId="0" fontId="3" fillId="0" borderId="0" xfId="0" applyFont="1" applyBorder="1" applyAlignment="1">
      <alignment horizontal="left" vertical="center"/>
    </xf>
    <xf numFmtId="0" fontId="3" fillId="0" borderId="0" xfId="0" applyFont="1" applyBorder="1"/>
    <xf numFmtId="9" fontId="3" fillId="0" borderId="0" xfId="5" applyFont="1" applyBorder="1"/>
    <xf numFmtId="0" fontId="3" fillId="4" borderId="6" xfId="0" applyFont="1" applyFill="1" applyBorder="1"/>
    <xf numFmtId="0" fontId="3" fillId="4" borderId="6" xfId="0" applyFont="1" applyFill="1" applyBorder="1" applyAlignment="1">
      <alignment horizontal="center" wrapText="1"/>
    </xf>
    <xf numFmtId="0" fontId="1" fillId="0" borderId="0" xfId="0" applyFont="1" applyBorder="1" applyAlignment="1">
      <alignment vertical="center" wrapText="1"/>
    </xf>
    <xf numFmtId="0" fontId="3" fillId="0" borderId="0" xfId="0" applyFont="1" applyFill="1" applyBorder="1"/>
    <xf numFmtId="0" fontId="1" fillId="0" borderId="0" xfId="0" applyFont="1" applyFill="1" applyBorder="1"/>
    <xf numFmtId="0" fontId="17" fillId="0" borderId="0" xfId="0" applyFont="1" applyBorder="1" applyAlignment="1">
      <alignment horizontal="center"/>
    </xf>
    <xf numFmtId="0" fontId="3" fillId="4" borderId="1" xfId="3" applyFont="1" applyFill="1" applyBorder="1" applyAlignment="1">
      <alignment horizontal="center" vertical="center" wrapText="1"/>
    </xf>
    <xf numFmtId="0" fontId="33" fillId="7" borderId="1" xfId="0" applyFont="1" applyFill="1" applyBorder="1" applyAlignment="1">
      <alignment horizontal="left"/>
    </xf>
    <xf numFmtId="0" fontId="12" fillId="7" borderId="1" xfId="0" applyFont="1" applyFill="1" applyBorder="1"/>
    <xf numFmtId="0" fontId="33" fillId="7" borderId="1" xfId="0" applyFont="1" applyFill="1" applyBorder="1"/>
    <xf numFmtId="0" fontId="33" fillId="7" borderId="1" xfId="0" applyFont="1" applyFill="1" applyBorder="1" applyAlignment="1">
      <alignment horizontal="center" wrapText="1"/>
    </xf>
    <xf numFmtId="0" fontId="5" fillId="0" borderId="0" xfId="0" applyFont="1" applyAlignment="1">
      <alignment horizontal="left"/>
    </xf>
    <xf numFmtId="0" fontId="5" fillId="0" borderId="0" xfId="0" applyFont="1" applyAlignment="1">
      <alignment horizontal="center"/>
    </xf>
    <xf numFmtId="0" fontId="34" fillId="0" borderId="0" xfId="6" applyAlignment="1">
      <alignment wrapText="1"/>
    </xf>
    <xf numFmtId="0" fontId="33" fillId="0" borderId="0" xfId="0" applyFont="1" applyFill="1" applyBorder="1"/>
    <xf numFmtId="0" fontId="5" fillId="0" borderId="0" xfId="0" applyFont="1" applyFill="1" applyBorder="1"/>
    <xf numFmtId="0" fontId="1" fillId="0" borderId="0" xfId="0" applyFont="1" applyAlignment="1">
      <alignment horizontal="left" vertical="center"/>
    </xf>
    <xf numFmtId="0" fontId="3" fillId="0" borderId="0" xfId="0" applyFont="1" applyAlignment="1">
      <alignment horizontal="left" vertical="center"/>
    </xf>
    <xf numFmtId="4" fontId="1" fillId="0" borderId="0" xfId="0" applyNumberFormat="1" applyFont="1" applyAlignment="1">
      <alignment horizontal="righ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0" fontId="3" fillId="4" borderId="14" xfId="0" applyFont="1" applyFill="1" applyBorder="1" applyAlignment="1">
      <alignment horizontal="center"/>
    </xf>
    <xf numFmtId="0" fontId="3" fillId="4" borderId="15" xfId="0" applyFont="1" applyFill="1" applyBorder="1" applyAlignment="1">
      <alignment horizontal="center"/>
    </xf>
    <xf numFmtId="0" fontId="3" fillId="4" borderId="16" xfId="0" applyFont="1" applyFill="1" applyBorder="1" applyAlignment="1">
      <alignment horizontal="center"/>
    </xf>
    <xf numFmtId="0" fontId="3" fillId="4" borderId="30" xfId="0" applyFont="1" applyFill="1" applyBorder="1" applyAlignment="1">
      <alignment horizontal="center"/>
    </xf>
    <xf numFmtId="0" fontId="1" fillId="0" borderId="0" xfId="0" applyFont="1" applyAlignment="1">
      <alignment horizontal="left" vertical="center"/>
    </xf>
    <xf numFmtId="0" fontId="3" fillId="4" borderId="1" xfId="0" applyFont="1" applyFill="1" applyBorder="1" applyAlignment="1">
      <alignment horizontal="center"/>
    </xf>
    <xf numFmtId="0" fontId="17" fillId="0" borderId="0" xfId="0" applyFont="1" applyBorder="1" applyAlignment="1">
      <alignment horizontal="center"/>
    </xf>
    <xf numFmtId="0" fontId="3" fillId="4" borderId="8" xfId="3" applyFont="1" applyFill="1" applyBorder="1" applyAlignment="1">
      <alignment horizontal="center" vertical="center" wrapText="1"/>
    </xf>
    <xf numFmtId="0" fontId="3" fillId="4" borderId="3" xfId="3" applyFont="1" applyFill="1" applyBorder="1" applyAlignment="1">
      <alignment horizontal="center" vertical="center" wrapText="1"/>
    </xf>
    <xf numFmtId="0" fontId="3" fillId="4" borderId="6" xfId="3" applyFont="1" applyFill="1" applyBorder="1" applyAlignment="1">
      <alignment horizontal="center"/>
    </xf>
    <xf numFmtId="0" fontId="3" fillId="4" borderId="7" xfId="3" applyFont="1" applyFill="1" applyBorder="1" applyAlignment="1">
      <alignment horizontal="center"/>
    </xf>
    <xf numFmtId="0" fontId="3" fillId="4" borderId="5" xfId="3" applyFont="1" applyFill="1" applyBorder="1" applyAlignment="1">
      <alignment horizontal="center"/>
    </xf>
    <xf numFmtId="0" fontId="3" fillId="4" borderId="12" xfId="3" applyFont="1" applyFill="1" applyBorder="1" applyAlignment="1">
      <alignment horizontal="center" vertical="center" wrapText="1"/>
    </xf>
    <xf numFmtId="0" fontId="3" fillId="4" borderId="4" xfId="3" applyFont="1" applyFill="1" applyBorder="1" applyAlignment="1">
      <alignment horizontal="center" vertical="center" wrapText="1"/>
    </xf>
    <xf numFmtId="0" fontId="3" fillId="4" borderId="47"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12" fillId="4" borderId="39" xfId="4" applyFont="1" applyFill="1" applyBorder="1" applyAlignment="1">
      <alignment horizontal="center"/>
    </xf>
    <xf numFmtId="0" fontId="12" fillId="4" borderId="15" xfId="4" applyFont="1" applyFill="1" applyBorder="1" applyAlignment="1">
      <alignment horizontal="center"/>
    </xf>
    <xf numFmtId="0" fontId="12" fillId="4" borderId="30" xfId="4" applyFont="1" applyFill="1" applyBorder="1" applyAlignment="1">
      <alignment horizontal="center"/>
    </xf>
    <xf numFmtId="0" fontId="12" fillId="4" borderId="16" xfId="4" applyFont="1" applyFill="1" applyBorder="1" applyAlignment="1">
      <alignment horizontal="center"/>
    </xf>
    <xf numFmtId="0" fontId="3" fillId="4" borderId="48" xfId="3" applyFont="1" applyFill="1" applyBorder="1" applyAlignment="1">
      <alignment horizontal="center" vertical="center" wrapText="1"/>
    </xf>
    <xf numFmtId="0" fontId="3" fillId="4" borderId="29" xfId="3" applyFont="1" applyFill="1" applyBorder="1" applyAlignment="1">
      <alignment horizontal="center" vertical="center" wrapText="1"/>
    </xf>
    <xf numFmtId="0" fontId="3" fillId="4" borderId="48" xfId="3" applyFont="1" applyFill="1" applyBorder="1" applyAlignment="1">
      <alignment horizontal="center" vertical="center"/>
    </xf>
    <xf numFmtId="0" fontId="3" fillId="4" borderId="29" xfId="3" applyFont="1" applyFill="1" applyBorder="1" applyAlignment="1">
      <alignment horizontal="center" vertical="center"/>
    </xf>
    <xf numFmtId="0" fontId="3" fillId="4" borderId="14" xfId="4" applyFont="1" applyFill="1" applyBorder="1" applyAlignment="1">
      <alignment horizontal="center"/>
    </xf>
    <xf numFmtId="0" fontId="3" fillId="4" borderId="15" xfId="4" applyFont="1" applyFill="1" applyBorder="1" applyAlignment="1">
      <alignment horizontal="center"/>
    </xf>
    <xf numFmtId="0" fontId="3" fillId="4" borderId="16" xfId="4" applyFont="1" applyFill="1" applyBorder="1" applyAlignment="1">
      <alignment horizontal="center"/>
    </xf>
    <xf numFmtId="0" fontId="3" fillId="4" borderId="30" xfId="4" applyFont="1" applyFill="1" applyBorder="1" applyAlignment="1">
      <alignment horizontal="center"/>
    </xf>
    <xf numFmtId="0" fontId="1" fillId="0" borderId="0" xfId="4" applyFont="1" applyAlignment="1">
      <alignment horizontal="center"/>
    </xf>
    <xf numFmtId="0" fontId="1" fillId="0" borderId="2" xfId="4" applyFont="1" applyBorder="1" applyAlignment="1">
      <alignment horizontal="center"/>
    </xf>
    <xf numFmtId="0" fontId="1" fillId="0" borderId="11" xfId="4" applyFont="1" applyBorder="1" applyAlignment="1">
      <alignment horizontal="center"/>
    </xf>
    <xf numFmtId="0" fontId="1" fillId="0" borderId="20" xfId="4" applyFont="1" applyBorder="1" applyAlignment="1">
      <alignment horizontal="center"/>
    </xf>
    <xf numFmtId="0" fontId="1" fillId="0" borderId="24" xfId="4" applyFont="1" applyBorder="1" applyAlignment="1">
      <alignment horizontal="center"/>
    </xf>
    <xf numFmtId="0" fontId="1" fillId="0" borderId="22" xfId="4" applyFont="1" applyBorder="1" applyAlignment="1">
      <alignment horizontal="center"/>
    </xf>
    <xf numFmtId="0" fontId="1" fillId="0" borderId="25" xfId="4" applyFont="1" applyBorder="1" applyAlignment="1">
      <alignment horizontal="center"/>
    </xf>
    <xf numFmtId="0" fontId="1" fillId="0" borderId="23" xfId="4" applyFont="1" applyBorder="1" applyAlignment="1">
      <alignment horizontal="center"/>
    </xf>
    <xf numFmtId="0" fontId="1" fillId="0" borderId="36" xfId="4" applyFont="1" applyBorder="1" applyAlignment="1">
      <alignment horizontal="center"/>
    </xf>
    <xf numFmtId="0" fontId="1" fillId="0" borderId="42" xfId="4" applyFont="1" applyBorder="1" applyAlignment="1">
      <alignment horizontal="center"/>
    </xf>
    <xf numFmtId="0" fontId="1" fillId="0" borderId="38" xfId="4" applyFont="1" applyBorder="1" applyAlignment="1">
      <alignment horizontal="center"/>
    </xf>
    <xf numFmtId="0" fontId="1" fillId="0" borderId="37" xfId="4" applyFont="1" applyBorder="1" applyAlignment="1">
      <alignment horizontal="center"/>
    </xf>
    <xf numFmtId="0" fontId="1" fillId="0" borderId="19" xfId="4" applyFont="1" applyBorder="1" applyAlignment="1">
      <alignment horizontal="center"/>
    </xf>
    <xf numFmtId="0" fontId="1" fillId="0" borderId="21" xfId="4" applyFont="1" applyBorder="1" applyAlignment="1">
      <alignment horizontal="center"/>
    </xf>
    <xf numFmtId="0" fontId="1" fillId="0" borderId="35" xfId="4" applyFont="1" applyBorder="1" applyAlignment="1">
      <alignment horizontal="center"/>
    </xf>
    <xf numFmtId="0" fontId="10" fillId="0" borderId="47" xfId="0" applyFont="1" applyBorder="1" applyAlignment="1">
      <alignment horizontal="left" wrapText="1"/>
    </xf>
  </cellXfs>
  <cellStyles count="7">
    <cellStyle name="Hyperlink" xfId="6" builtinId="8"/>
    <cellStyle name="Normal" xfId="0" builtinId="0"/>
    <cellStyle name="Normal 2" xfId="2" xr:uid="{C82E9B2D-F592-4E13-B625-FD1364589C40}"/>
    <cellStyle name="Normal 3" xfId="3" xr:uid="{F981EDF4-7194-4A05-BD27-A06371F2F083}"/>
    <cellStyle name="Normal 3 2" xfId="4" xr:uid="{1F13C27B-86A4-42CB-B94A-8874EE8A28B8}"/>
    <cellStyle name="Normal_Cell-free transcription-translation system" xfId="1" xr:uid="{65592421-1A15-477D-85DB-2863EF562385}"/>
    <cellStyle name="Percent" xfId="5" builtinId="5"/>
  </cellStyles>
  <dxfs count="4">
    <dxf>
      <font>
        <color rgb="FF9C0006"/>
      </font>
      <fill>
        <patternFill>
          <bgColor rgb="FFFFC7CE"/>
        </patternFill>
      </fill>
    </dxf>
    <dxf>
      <font>
        <color rgb="FF006100"/>
      </font>
      <fill>
        <patternFill>
          <bgColor rgb="FFC6EFCE"/>
        </patternFill>
      </fill>
    </dxf>
    <dxf>
      <font>
        <b val="0"/>
        <i/>
      </font>
      <fill>
        <patternFill>
          <bgColor theme="8" tint="0.59996337778862885"/>
        </patternFill>
      </fill>
    </dxf>
    <dxf>
      <font>
        <b val="0"/>
        <i/>
      </font>
      <fill>
        <patternFill>
          <bgColor theme="8" tint="0.59996337778862885"/>
        </patternFill>
      </fill>
    </dxf>
  </dxfs>
  <tableStyles count="0" defaultTableStyle="TableStyleMedium2" defaultPivotStyle="PivotStyleLight16"/>
  <colors>
    <mruColors>
      <color rgb="FFDB75FF"/>
      <color rgb="FF9900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390526</xdr:colOff>
      <xdr:row>2</xdr:row>
      <xdr:rowOff>66675</xdr:rowOff>
    </xdr:from>
    <xdr:ext cx="12915899" cy="446212"/>
    <xdr:sp macro="" textlink="">
      <xdr:nvSpPr>
        <xdr:cNvPr id="2" name="TextBox 1">
          <a:extLst>
            <a:ext uri="{FF2B5EF4-FFF2-40B4-BE49-F238E27FC236}">
              <a16:creationId xmlns:a16="http://schemas.microsoft.com/office/drawing/2014/main" id="{2764D227-0AC2-4EF5-B688-0E2E9E754376}"/>
            </a:ext>
          </a:extLst>
        </xdr:cNvPr>
        <xdr:cNvSpPr txBox="1"/>
      </xdr:nvSpPr>
      <xdr:spPr>
        <a:xfrm>
          <a:off x="390526" y="428625"/>
          <a:ext cx="12915899" cy="44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a:solidFill>
                <a:schemeClr val="tx1"/>
              </a:solidFill>
              <a:effectLst/>
              <a:latin typeface="Helvetica" panose="020B0604020202020204" pitchFamily="34" charset="0"/>
              <a:ea typeface="+mn-ea"/>
              <a:cs typeface="Helvetica" panose="020B0604020202020204" pitchFamily="34" charset="0"/>
            </a:rPr>
            <a:t>Carbon-negative, scaled-up production of acetone and isopropanol by gas fermentation</a:t>
          </a:r>
        </a:p>
      </xdr:txBody>
    </xdr:sp>
    <xdr:clientData/>
  </xdr:oneCellAnchor>
  <xdr:oneCellAnchor>
    <xdr:from>
      <xdr:col>0</xdr:col>
      <xdr:colOff>400051</xdr:colOff>
      <xdr:row>5</xdr:row>
      <xdr:rowOff>0</xdr:rowOff>
    </xdr:from>
    <xdr:ext cx="14116049" cy="2284023"/>
    <xdr:sp macro="" textlink="">
      <xdr:nvSpPr>
        <xdr:cNvPr id="3" name="TextBox 2">
          <a:extLst>
            <a:ext uri="{FF2B5EF4-FFF2-40B4-BE49-F238E27FC236}">
              <a16:creationId xmlns:a16="http://schemas.microsoft.com/office/drawing/2014/main" id="{E922DEF4-0C2B-45EE-967E-EF067B9A7A39}"/>
            </a:ext>
          </a:extLst>
        </xdr:cNvPr>
        <xdr:cNvSpPr txBox="1"/>
      </xdr:nvSpPr>
      <xdr:spPr>
        <a:xfrm>
          <a:off x="400051" y="904875"/>
          <a:ext cx="14116049" cy="228402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a:lnSpc>
              <a:spcPct val="150000"/>
            </a:lnSpc>
            <a:spcBef>
              <a:spcPts val="0"/>
            </a:spcBef>
            <a:spcAft>
              <a:spcPts val="600"/>
            </a:spcAft>
          </a:pPr>
          <a:r>
            <a:rPr lang="en-US" sz="1200" b="1">
              <a:effectLst/>
              <a:latin typeface="Helvetica" panose="020B0604020202020204" pitchFamily="34" charset="0"/>
              <a:ea typeface="Calibri" panose="020F0502020204030204" pitchFamily="34" charset="0"/>
              <a:cs typeface="Arial" panose="020B0604020202020204" pitchFamily="34" charset="0"/>
            </a:rPr>
            <a:t>Fungmin (Eric) Liew,</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Robert Nogle,</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Tanus Abdalla,</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Blake J. Rasor,</a:t>
          </a:r>
          <a:r>
            <a:rPr lang="en-US" sz="1200" b="1" baseline="30000">
              <a:effectLst/>
              <a:latin typeface="Helvetica" panose="020B0604020202020204" pitchFamily="34" charset="0"/>
              <a:ea typeface="Calibri" panose="020F0502020204030204" pitchFamily="34" charset="0"/>
              <a:cs typeface="Arial" panose="020B0604020202020204" pitchFamily="34" charset="0"/>
            </a:rPr>
            <a:t>2,3,4</a:t>
          </a:r>
          <a:r>
            <a:rPr lang="en-US" sz="1200" b="1">
              <a:effectLst/>
              <a:latin typeface="Helvetica" panose="020B0604020202020204" pitchFamily="34" charset="0"/>
              <a:ea typeface="Calibri" panose="020F0502020204030204" pitchFamily="34" charset="0"/>
              <a:cs typeface="Arial" panose="020B0604020202020204" pitchFamily="34" charset="0"/>
            </a:rPr>
            <a:t> Christina Canter,</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Rasmus O. Jensen,</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Lan Wang,</a:t>
          </a:r>
          <a:r>
            <a:rPr lang="en-US" sz="1200" b="1" baseline="30000">
              <a:effectLst/>
              <a:latin typeface="Helvetica" panose="020B0604020202020204" pitchFamily="34" charset="0"/>
              <a:ea typeface="Calibri" panose="020F0502020204030204" pitchFamily="34" charset="0"/>
              <a:cs typeface="Arial" panose="020B0604020202020204" pitchFamily="34" charset="0"/>
            </a:rPr>
            <a:t>1 </a:t>
          </a:r>
          <a:r>
            <a:rPr lang="en-US" sz="1200" b="1">
              <a:effectLst/>
              <a:latin typeface="Helvetica" panose="020B0604020202020204" pitchFamily="34" charset="0"/>
              <a:ea typeface="Calibri" panose="020F0502020204030204" pitchFamily="34" charset="0"/>
              <a:cs typeface="Arial" panose="020B0604020202020204" pitchFamily="34" charset="0"/>
            </a:rPr>
            <a:t>Jonathan Strutz,</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Payal Chirania,</a:t>
          </a:r>
          <a:r>
            <a:rPr lang="en-US" sz="1200" b="1" baseline="30000">
              <a:effectLst/>
              <a:latin typeface="Helvetica" panose="020B0604020202020204" pitchFamily="34" charset="0"/>
              <a:ea typeface="Calibri" panose="020F0502020204030204" pitchFamily="34" charset="0"/>
              <a:cs typeface="Arial" panose="020B0604020202020204" pitchFamily="34" charset="0"/>
            </a:rPr>
            <a:t>5,6</a:t>
          </a:r>
          <a:r>
            <a:rPr lang="en-US" sz="1200" b="1">
              <a:effectLst/>
              <a:latin typeface="Helvetica" panose="020B0604020202020204" pitchFamily="34" charset="0"/>
              <a:ea typeface="Calibri" panose="020F0502020204030204" pitchFamily="34" charset="0"/>
              <a:cs typeface="Arial" panose="020B0604020202020204" pitchFamily="34" charset="0"/>
            </a:rPr>
            <a:t> Sashini De Tissera</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Alexander P. Mueller</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Zhenhua Ruan,</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Allan Gao,</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Loan Tran,</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Nancy L. Engle,</a:t>
          </a:r>
          <a:r>
            <a:rPr lang="en-US" sz="1200" b="1" baseline="30000">
              <a:effectLst/>
              <a:latin typeface="Helvetica" panose="020B0604020202020204" pitchFamily="34" charset="0"/>
              <a:ea typeface="Calibri" panose="020F0502020204030204" pitchFamily="34" charset="0"/>
              <a:cs typeface="Arial" panose="020B0604020202020204" pitchFamily="34" charset="0"/>
            </a:rPr>
            <a:t>5 </a:t>
          </a:r>
          <a:r>
            <a:rPr lang="en-US" sz="1200" b="1">
              <a:effectLst/>
              <a:latin typeface="Helvetica" panose="020B0604020202020204" pitchFamily="34" charset="0"/>
              <a:ea typeface="Calibri" panose="020F0502020204030204" pitchFamily="34" charset="0"/>
              <a:cs typeface="Arial" panose="020B0604020202020204" pitchFamily="34" charset="0"/>
            </a:rPr>
            <a:t>Jason C. Bromley,</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James Daniell,</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Robert Conrado,</a:t>
          </a:r>
          <a:r>
            <a:rPr lang="en-US" sz="1200" b="1" baseline="30000">
              <a:effectLst/>
              <a:latin typeface="Helvetica" panose="020B0604020202020204" pitchFamily="34" charset="0"/>
              <a:ea typeface="Calibri" panose="020F0502020204030204" pitchFamily="34" charset="0"/>
              <a:cs typeface="Arial" panose="020B0604020202020204" pitchFamily="34" charset="0"/>
            </a:rPr>
            <a:t>1 </a:t>
          </a:r>
          <a:r>
            <a:rPr lang="en-US" sz="1200" b="1">
              <a:effectLst/>
              <a:latin typeface="Helvetica" panose="020B0604020202020204" pitchFamily="34" charset="0"/>
              <a:ea typeface="Calibri" panose="020F0502020204030204" pitchFamily="34" charset="0"/>
              <a:cs typeface="Arial" panose="020B0604020202020204" pitchFamily="34" charset="0"/>
            </a:rPr>
            <a:t>Timothy J. Tschaplinski,</a:t>
          </a:r>
          <a:r>
            <a:rPr lang="en-US" sz="1200" b="1" baseline="30000">
              <a:effectLst/>
              <a:latin typeface="Helvetica" panose="020B0604020202020204" pitchFamily="34" charset="0"/>
              <a:ea typeface="Calibri" panose="020F0502020204030204" pitchFamily="34" charset="0"/>
              <a:cs typeface="Arial" panose="020B0604020202020204" pitchFamily="34" charset="0"/>
            </a:rPr>
            <a:t>5</a:t>
          </a:r>
          <a:r>
            <a:rPr lang="en-US" sz="1200" b="1">
              <a:effectLst/>
              <a:latin typeface="Helvetica" panose="020B0604020202020204" pitchFamily="34" charset="0"/>
              <a:ea typeface="Calibri" panose="020F0502020204030204" pitchFamily="34" charset="0"/>
              <a:cs typeface="Arial" panose="020B0604020202020204" pitchFamily="34" charset="0"/>
            </a:rPr>
            <a:t> Richard J. Giannone,</a:t>
          </a:r>
          <a:r>
            <a:rPr lang="en-US" sz="1200" b="1" baseline="30000">
              <a:effectLst/>
              <a:latin typeface="Helvetica" panose="020B0604020202020204" pitchFamily="34" charset="0"/>
              <a:ea typeface="Calibri" panose="020F0502020204030204" pitchFamily="34" charset="0"/>
              <a:cs typeface="Arial" panose="020B0604020202020204" pitchFamily="34" charset="0"/>
            </a:rPr>
            <a:t>5</a:t>
          </a:r>
          <a:r>
            <a:rPr lang="en-US" sz="1200" b="1">
              <a:effectLst/>
              <a:latin typeface="Helvetica" panose="020B0604020202020204" pitchFamily="34" charset="0"/>
              <a:ea typeface="Calibri" panose="020F0502020204030204" pitchFamily="34" charset="0"/>
              <a:cs typeface="Arial" panose="020B0604020202020204" pitchFamily="34" charset="0"/>
            </a:rPr>
            <a:t> Robert L. Hettich,</a:t>
          </a:r>
          <a:r>
            <a:rPr lang="en-US" sz="1200" b="1" baseline="30000">
              <a:effectLst/>
              <a:latin typeface="Helvetica" panose="020B0604020202020204" pitchFamily="34" charset="0"/>
              <a:ea typeface="Calibri" panose="020F0502020204030204" pitchFamily="34" charset="0"/>
              <a:cs typeface="Arial" panose="020B0604020202020204" pitchFamily="34" charset="0"/>
            </a:rPr>
            <a:t>5</a:t>
          </a:r>
          <a:r>
            <a:rPr lang="en-US" sz="1200" b="1">
              <a:effectLst/>
              <a:latin typeface="Helvetica" panose="020B0604020202020204" pitchFamily="34" charset="0"/>
              <a:ea typeface="Calibri" panose="020F0502020204030204" pitchFamily="34" charset="0"/>
              <a:cs typeface="Arial" panose="020B0604020202020204" pitchFamily="34" charset="0"/>
            </a:rPr>
            <a:t> Ashty S. Karim,</a:t>
          </a:r>
          <a:r>
            <a:rPr lang="en-US" sz="1200" b="1" baseline="30000">
              <a:effectLst/>
              <a:latin typeface="Helvetica" panose="020B0604020202020204" pitchFamily="34" charset="0"/>
              <a:ea typeface="Calibri" panose="020F0502020204030204" pitchFamily="34" charset="0"/>
              <a:cs typeface="Arial" panose="020B0604020202020204" pitchFamily="34" charset="0"/>
            </a:rPr>
            <a:t>2,3,4</a:t>
          </a:r>
          <a:r>
            <a:rPr lang="en-US" sz="1200" b="1">
              <a:effectLst/>
              <a:latin typeface="Helvetica" panose="020B0604020202020204" pitchFamily="34" charset="0"/>
              <a:ea typeface="Calibri" panose="020F0502020204030204" pitchFamily="34" charset="0"/>
              <a:cs typeface="Arial" panose="020B0604020202020204" pitchFamily="34" charset="0"/>
            </a:rPr>
            <a:t> Séan D. Simpson,</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Steven D. Brown,</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Ching Leang,</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 Michael C. Jewett,</a:t>
          </a:r>
          <a:r>
            <a:rPr lang="en-US" sz="1200" b="1" baseline="30000">
              <a:effectLst/>
              <a:latin typeface="Helvetica" panose="020B0604020202020204" pitchFamily="34" charset="0"/>
              <a:ea typeface="Calibri" panose="020F0502020204030204" pitchFamily="34" charset="0"/>
              <a:cs typeface="Arial" panose="020B0604020202020204" pitchFamily="34" charset="0"/>
            </a:rPr>
            <a:t>2,3,4,7,8</a:t>
          </a:r>
          <a:r>
            <a:rPr lang="en-US" sz="1200" b="1">
              <a:effectLst/>
              <a:latin typeface="Helvetica" panose="020B0604020202020204" pitchFamily="34" charset="0"/>
              <a:ea typeface="Calibri" panose="020F0502020204030204" pitchFamily="34" charset="0"/>
              <a:cs typeface="Arial" panose="020B0604020202020204" pitchFamily="34" charset="0"/>
            </a:rPr>
            <a:t>* and Michael Köpke</a:t>
          </a:r>
          <a:r>
            <a:rPr lang="en-US" sz="1200" b="1" baseline="30000">
              <a:effectLst/>
              <a:latin typeface="Helvetica" panose="020B0604020202020204" pitchFamily="34" charset="0"/>
              <a:ea typeface="Calibri" panose="020F0502020204030204" pitchFamily="34" charset="0"/>
              <a:cs typeface="Arial" panose="020B0604020202020204" pitchFamily="34" charset="0"/>
            </a:rPr>
            <a:t>1</a:t>
          </a:r>
          <a:r>
            <a:rPr lang="en-US" sz="1200" b="1">
              <a:effectLst/>
              <a:latin typeface="Helvetica" panose="020B0604020202020204" pitchFamily="34" charset="0"/>
              <a:ea typeface="Calibri" panose="020F0502020204030204" pitchFamily="34" charset="0"/>
              <a:cs typeface="Arial" panose="020B0604020202020204" pitchFamily="34" charset="0"/>
            </a:rPr>
            <a:t>*</a:t>
          </a:r>
          <a:endParaRPr lang="en-US" sz="1200">
            <a:effectLst/>
            <a:latin typeface="Calibri" panose="020F0502020204030204" pitchFamily="34" charset="0"/>
            <a:ea typeface="Calibri" panose="020F0502020204030204" pitchFamily="34" charset="0"/>
            <a:cs typeface="Arial" panose="020B0604020202020204" pitchFamily="34" charset="0"/>
          </a:endParaRPr>
        </a:p>
        <a:p>
          <a:pPr marL="0" marR="0">
            <a:lnSpc>
              <a:spcPct val="150000"/>
            </a:lnSpc>
            <a:spcBef>
              <a:spcPts val="0"/>
            </a:spcBef>
            <a:spcAft>
              <a:spcPts val="600"/>
            </a:spcAft>
          </a:pPr>
          <a:r>
            <a:rPr lang="en-US" sz="600">
              <a:effectLst/>
              <a:latin typeface="Helvetica" panose="020B0604020202020204" pitchFamily="34" charset="0"/>
              <a:ea typeface="Calibri" panose="020F0502020204030204" pitchFamily="34" charset="0"/>
              <a:cs typeface="Arial" panose="020B0604020202020204" pitchFamily="34" charset="0"/>
            </a:rPr>
            <a:t> </a:t>
          </a:r>
          <a:endParaRPr lang="en-US" sz="1200">
            <a:effectLst/>
            <a:latin typeface="Calibri" panose="020F0502020204030204" pitchFamily="34" charset="0"/>
            <a:ea typeface="Calibri" panose="020F0502020204030204" pitchFamily="34" charset="0"/>
            <a:cs typeface="Arial" panose="020B0604020202020204" pitchFamily="34" charset="0"/>
          </a:endParaRPr>
        </a:p>
        <a:p>
          <a:r>
            <a:rPr lang="en-US" sz="1200" baseline="30000">
              <a:effectLst/>
              <a:latin typeface="Helvetica" panose="020B0604020202020204" pitchFamily="34" charset="0"/>
              <a:ea typeface="Calibri" panose="020F0502020204030204" pitchFamily="34" charset="0"/>
            </a:rPr>
            <a:t>1</a:t>
          </a:r>
          <a:r>
            <a:rPr lang="en-US" sz="1200">
              <a:effectLst/>
              <a:latin typeface="Helvetica" panose="020B0604020202020204" pitchFamily="34" charset="0"/>
              <a:ea typeface="Calibri" panose="020F0502020204030204" pitchFamily="34" charset="0"/>
            </a:rPr>
            <a:t>LanzaTech Inc, Skokie, IL 60077, USA; </a:t>
          </a:r>
          <a:r>
            <a:rPr lang="en-US" sz="1200" baseline="30000">
              <a:effectLst/>
              <a:latin typeface="Helvetica" panose="020B0604020202020204" pitchFamily="34" charset="0"/>
              <a:ea typeface="Calibri" panose="020F0502020204030204" pitchFamily="34" charset="0"/>
            </a:rPr>
            <a:t>2</a:t>
          </a:r>
          <a:r>
            <a:rPr lang="en-US" sz="1200">
              <a:effectLst/>
              <a:latin typeface="Helvetica" panose="020B0604020202020204" pitchFamily="34" charset="0"/>
              <a:ea typeface="Calibri" panose="020F0502020204030204" pitchFamily="34" charset="0"/>
            </a:rPr>
            <a:t>Department of Chemical and Biological Engineering, </a:t>
          </a:r>
          <a:r>
            <a:rPr lang="en-US" sz="1200" baseline="30000">
              <a:effectLst/>
              <a:latin typeface="Helvetica" panose="020B0604020202020204" pitchFamily="34" charset="0"/>
              <a:ea typeface="Calibri" panose="020F0502020204030204" pitchFamily="34" charset="0"/>
            </a:rPr>
            <a:t>3</a:t>
          </a:r>
          <a:r>
            <a:rPr lang="en-US" sz="1200">
              <a:effectLst/>
              <a:latin typeface="Helvetica" panose="020B0604020202020204" pitchFamily="34" charset="0"/>
              <a:ea typeface="Calibri" panose="020F0502020204030204" pitchFamily="34" charset="0"/>
            </a:rPr>
            <a:t>Chemistry of Life Processes Institute, and </a:t>
          </a:r>
          <a:r>
            <a:rPr lang="en-US" sz="1200" baseline="30000">
              <a:effectLst/>
              <a:latin typeface="Helvetica" panose="020B0604020202020204" pitchFamily="34" charset="0"/>
              <a:ea typeface="Calibri" panose="020F0502020204030204" pitchFamily="34" charset="0"/>
            </a:rPr>
            <a:t>4</a:t>
          </a:r>
          <a:r>
            <a:rPr lang="en-US" sz="1200">
              <a:effectLst/>
              <a:latin typeface="Helvetica" panose="020B0604020202020204" pitchFamily="34" charset="0"/>
              <a:ea typeface="Calibri" panose="020F0502020204030204" pitchFamily="34" charset="0"/>
            </a:rPr>
            <a:t>Center for Synthetic Biology, Northwestern University, Evanston, IL 60208, USA; </a:t>
          </a:r>
          <a:r>
            <a:rPr lang="en-US" sz="1200" baseline="30000">
              <a:effectLst/>
              <a:latin typeface="Helvetica" panose="020B0604020202020204" pitchFamily="34" charset="0"/>
              <a:ea typeface="Calibri" panose="020F0502020204030204" pitchFamily="34" charset="0"/>
            </a:rPr>
            <a:t>5</a:t>
          </a:r>
          <a:r>
            <a:rPr lang="en-US" sz="1200">
              <a:effectLst/>
              <a:latin typeface="Helvetica" panose="020B0604020202020204" pitchFamily="34" charset="0"/>
              <a:ea typeface="Calibri" panose="020F0502020204030204" pitchFamily="34" charset="0"/>
            </a:rPr>
            <a:t>Biosciences Division, Oak Ridge National Laboratory, Oak Ridge, TN 37831, USA; </a:t>
          </a:r>
          <a:r>
            <a:rPr lang="en-US" sz="1200" baseline="30000">
              <a:effectLst/>
              <a:latin typeface="Helvetica" panose="020B0604020202020204" pitchFamily="34" charset="0"/>
              <a:ea typeface="Calibri" panose="020F0502020204030204" pitchFamily="34" charset="0"/>
            </a:rPr>
            <a:t>6</a:t>
          </a:r>
          <a:r>
            <a:rPr lang="en-US" sz="1200">
              <a:effectLst/>
              <a:latin typeface="Helvetica" panose="020B0604020202020204" pitchFamily="34" charset="0"/>
              <a:ea typeface="Calibri" panose="020F0502020204030204" pitchFamily="34" charset="0"/>
            </a:rPr>
            <a:t>Graduate School of Genome Science and Technology, University of Tennessee, Knoxville, TN 37996, USA;</a:t>
          </a:r>
          <a:r>
            <a:rPr lang="en-US" sz="1200" baseline="30000">
              <a:effectLst/>
              <a:latin typeface="Helvetica" panose="020B0604020202020204" pitchFamily="34" charset="0"/>
              <a:ea typeface="Calibri" panose="020F0502020204030204" pitchFamily="34" charset="0"/>
            </a:rPr>
            <a:t> 7</a:t>
          </a:r>
          <a:r>
            <a:rPr lang="en-US" sz="1200">
              <a:effectLst/>
              <a:latin typeface="Helvetica" panose="020B0604020202020204" pitchFamily="34" charset="0"/>
              <a:ea typeface="Calibri" panose="020F0502020204030204" pitchFamily="34" charset="0"/>
            </a:rPr>
            <a:t>Robert H. Lurie Comprehensive Cancer Center and </a:t>
          </a:r>
          <a:r>
            <a:rPr lang="en-US" sz="1200" baseline="30000">
              <a:effectLst/>
              <a:latin typeface="Helvetica" panose="020B0604020202020204" pitchFamily="34" charset="0"/>
              <a:ea typeface="Calibri" panose="020F0502020204030204" pitchFamily="34" charset="0"/>
            </a:rPr>
            <a:t>8</a:t>
          </a:r>
          <a:r>
            <a:rPr lang="en-US" sz="1200">
              <a:effectLst/>
              <a:latin typeface="Helvetica" panose="020B0604020202020204" pitchFamily="34" charset="0"/>
              <a:ea typeface="Calibri" panose="020F0502020204030204" pitchFamily="34" charset="0"/>
            </a:rPr>
            <a:t>Simpson Querrey Institute, Northwestern University, Chicago, IL 60611, USA.</a:t>
          </a:r>
        </a:p>
        <a:p>
          <a:endParaRPr lang="en-US" sz="1200">
            <a:effectLst/>
            <a:latin typeface="Helvetica" panose="020B0604020202020204" pitchFamily="34" charset="0"/>
            <a:ea typeface="Calibri" panose="020F0502020204030204" pitchFamily="34" charset="0"/>
            <a:cs typeface="Arial" panose="020B0604020202020204" pitchFamily="34" charset="0"/>
          </a:endParaRPr>
        </a:p>
        <a:p>
          <a:r>
            <a:rPr lang="en-US" sz="1200">
              <a:effectLst/>
              <a:latin typeface="Calibri" panose="020F0502020204030204" pitchFamily="34" charset="0"/>
              <a:ea typeface="Calibri" panose="020F0502020204030204" pitchFamily="34" charset="0"/>
              <a:cs typeface="Arial" panose="020B0604020202020204" pitchFamily="34" charset="0"/>
            </a:rPr>
            <a:t>#These authors contributed equally</a:t>
          </a:r>
        </a:p>
        <a:p>
          <a:r>
            <a:rPr lang="en-US" sz="1200">
              <a:effectLst/>
              <a:latin typeface="Calibri" panose="020F0502020204030204" pitchFamily="34" charset="0"/>
              <a:ea typeface="Calibri" panose="020F0502020204030204" pitchFamily="34" charset="0"/>
              <a:cs typeface="Arial" panose="020B0604020202020204" pitchFamily="34" charset="0"/>
            </a:rPr>
            <a:t>*Corresponding authors (Ching Leang: ching.leang@lanzatech.com; Michael C. Jewett: m-jewett@northwestern.edu; Michael Köpke: michael.koepke@lanzatech.com; 847-324-2498)</a:t>
          </a:r>
        </a:p>
      </xdr:txBody>
    </xdr:sp>
    <xdr:clientData/>
  </xdr:oneCellAnchor>
  <xdr:oneCellAnchor>
    <xdr:from>
      <xdr:col>0</xdr:col>
      <xdr:colOff>390526</xdr:colOff>
      <xdr:row>0</xdr:row>
      <xdr:rowOff>142875</xdr:rowOff>
    </xdr:from>
    <xdr:ext cx="2990849" cy="269369"/>
    <xdr:sp macro="" textlink="">
      <xdr:nvSpPr>
        <xdr:cNvPr id="4" name="TextBox 3">
          <a:extLst>
            <a:ext uri="{FF2B5EF4-FFF2-40B4-BE49-F238E27FC236}">
              <a16:creationId xmlns:a16="http://schemas.microsoft.com/office/drawing/2014/main" id="{383558E3-5312-4D8C-A2CA-61BB0C76DA43}"/>
            </a:ext>
          </a:extLst>
        </xdr:cNvPr>
        <xdr:cNvSpPr txBox="1"/>
      </xdr:nvSpPr>
      <xdr:spPr>
        <a:xfrm>
          <a:off x="390526" y="142875"/>
          <a:ext cx="2990849" cy="26936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a:solidFill>
                <a:schemeClr val="tx1"/>
              </a:solidFill>
              <a:effectLst/>
              <a:latin typeface="Helvetica" panose="020B0604020202020204" pitchFamily="34" charset="0"/>
              <a:ea typeface="+mn-ea"/>
              <a:cs typeface="Helvetica" panose="020B0604020202020204" pitchFamily="34" charset="0"/>
            </a:rPr>
            <a:t>Supplementary dataset</a:t>
          </a:r>
          <a:r>
            <a:rPr lang="en-US" sz="1200" b="1" baseline="0">
              <a:solidFill>
                <a:schemeClr val="tx1"/>
              </a:solidFill>
              <a:effectLst/>
              <a:latin typeface="Helvetica" panose="020B0604020202020204" pitchFamily="34" charset="0"/>
              <a:ea typeface="+mn-ea"/>
              <a:cs typeface="Helvetica" panose="020B0604020202020204" pitchFamily="34" charset="0"/>
            </a:rPr>
            <a:t> and tables for</a:t>
          </a:r>
          <a:endParaRPr lang="en-US" sz="1200" b="1">
            <a:solidFill>
              <a:schemeClr val="tx1"/>
            </a:solidFill>
            <a:effectLst/>
            <a:latin typeface="Helvetica" panose="020B0604020202020204" pitchFamily="34" charset="0"/>
            <a:ea typeface="+mn-ea"/>
            <a:cs typeface="Helvetica"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oi.org/10.1016/j.mimet.2009.05.0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CD48-26E4-4955-BFF3-6F669EA8E278}">
  <dimension ref="B20:B29"/>
  <sheetViews>
    <sheetView tabSelected="1" workbookViewId="0">
      <selection activeCell="P27" sqref="P27"/>
    </sheetView>
  </sheetViews>
  <sheetFormatPr defaultColWidth="9.140625" defaultRowHeight="14.25"/>
  <cols>
    <col min="1" max="16384" width="9.140625" style="1"/>
  </cols>
  <sheetData>
    <row r="20" spans="2:2" ht="15.75">
      <c r="B20" s="2" t="s">
        <v>0</v>
      </c>
    </row>
    <row r="21" spans="2:2" ht="15.75">
      <c r="B21" s="2" t="s">
        <v>1</v>
      </c>
    </row>
    <row r="22" spans="2:2" ht="15.75">
      <c r="B22" s="2" t="s">
        <v>2</v>
      </c>
    </row>
    <row r="23" spans="2:2" ht="15.75">
      <c r="B23" s="2" t="s">
        <v>3</v>
      </c>
    </row>
    <row r="24" spans="2:2" ht="15.75">
      <c r="B24" s="2" t="s">
        <v>4</v>
      </c>
    </row>
    <row r="25" spans="2:2" ht="15.75">
      <c r="B25" s="2" t="s">
        <v>5</v>
      </c>
    </row>
    <row r="26" spans="2:2" ht="15.75">
      <c r="B26" s="2" t="s">
        <v>6</v>
      </c>
    </row>
    <row r="27" spans="2:2" ht="15.75">
      <c r="B27" s="2" t="s">
        <v>7</v>
      </c>
    </row>
    <row r="28" spans="2:2" ht="15.75">
      <c r="B28" s="4" t="s">
        <v>8</v>
      </c>
    </row>
    <row r="29" spans="2:2" ht="15.75">
      <c r="B29" s="4" t="s">
        <v>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9257-71C6-4012-A6DF-53059C7DFB2E}">
  <dimension ref="A1:G12"/>
  <sheetViews>
    <sheetView workbookViewId="0"/>
  </sheetViews>
  <sheetFormatPr defaultColWidth="9.140625" defaultRowHeight="14.25"/>
  <cols>
    <col min="1" max="1" width="38.7109375" style="1" customWidth="1"/>
    <col min="2" max="2" width="12.7109375" style="1" customWidth="1"/>
    <col min="3" max="3" width="28.7109375" style="1" customWidth="1"/>
    <col min="4" max="4" width="24.7109375" style="1" customWidth="1"/>
    <col min="5" max="5" width="12.7109375" style="1" customWidth="1"/>
    <col min="6" max="6" width="24.7109375" style="1" customWidth="1"/>
    <col min="7" max="7" width="22.7109375" style="1" customWidth="1"/>
    <col min="8" max="16384" width="9.140625" style="1"/>
  </cols>
  <sheetData>
    <row r="1" spans="1:7" ht="15.75">
      <c r="A1" s="4" t="s">
        <v>8</v>
      </c>
    </row>
    <row r="3" spans="1:7" ht="30" customHeight="1">
      <c r="A3" s="163" t="s">
        <v>6296</v>
      </c>
      <c r="B3" s="34" t="s">
        <v>6297</v>
      </c>
      <c r="C3" s="163" t="s">
        <v>6298</v>
      </c>
      <c r="D3" s="163" t="s">
        <v>6299</v>
      </c>
      <c r="E3" s="34" t="s">
        <v>6300</v>
      </c>
      <c r="F3" s="34" t="s">
        <v>6301</v>
      </c>
      <c r="G3" s="164" t="s">
        <v>6302</v>
      </c>
    </row>
    <row r="4" spans="1:7" ht="18.75" customHeight="1">
      <c r="A4" s="155" t="s">
        <v>6303</v>
      </c>
      <c r="B4" s="154" t="s">
        <v>28</v>
      </c>
      <c r="C4" s="155" t="s">
        <v>6304</v>
      </c>
      <c r="D4" s="11" t="s">
        <v>6305</v>
      </c>
      <c r="E4" s="154">
        <v>0</v>
      </c>
      <c r="F4" s="165" t="s">
        <v>6306</v>
      </c>
      <c r="G4" s="154">
        <v>0</v>
      </c>
    </row>
    <row r="5" spans="1:7" ht="18.75" customHeight="1">
      <c r="A5" s="155" t="s">
        <v>6307</v>
      </c>
      <c r="B5" s="154">
        <v>5.0199999999999996</v>
      </c>
      <c r="C5" s="155" t="s">
        <v>6308</v>
      </c>
      <c r="D5" s="11" t="s">
        <v>6309</v>
      </c>
      <c r="E5" s="156">
        <v>118.75</v>
      </c>
      <c r="F5" s="165" t="s">
        <v>6310</v>
      </c>
      <c r="G5" s="154">
        <v>0.6</v>
      </c>
    </row>
    <row r="6" spans="1:7" ht="18.75" customHeight="1">
      <c r="A6" s="155" t="s">
        <v>6311</v>
      </c>
      <c r="B6" s="156">
        <v>0.08</v>
      </c>
      <c r="C6" s="155" t="s">
        <v>6312</v>
      </c>
      <c r="D6" s="11" t="s">
        <v>6313</v>
      </c>
      <c r="E6" s="152">
        <v>-943.45</v>
      </c>
      <c r="F6" s="5" t="s">
        <v>6314</v>
      </c>
      <c r="G6" s="154">
        <v>-7.0000000000000007E-2</v>
      </c>
    </row>
    <row r="7" spans="1:7" ht="18.75" customHeight="1">
      <c r="A7" s="155" t="s">
        <v>6315</v>
      </c>
      <c r="B7" s="156">
        <v>0.57999999999999996</v>
      </c>
      <c r="C7" s="155" t="s">
        <v>6316</v>
      </c>
      <c r="D7" s="11" t="s">
        <v>6317</v>
      </c>
      <c r="E7" s="152">
        <f>-69.02</f>
        <v>-69.02</v>
      </c>
      <c r="F7" s="165" t="s">
        <v>6318</v>
      </c>
      <c r="G7" s="154">
        <f>B7*E7/1000</f>
        <v>-4.0031600000000001E-2</v>
      </c>
    </row>
    <row r="8" spans="1:7" ht="18.75" customHeight="1">
      <c r="A8" s="155" t="s">
        <v>6319</v>
      </c>
      <c r="B8" s="156">
        <v>1</v>
      </c>
      <c r="D8" s="11" t="s">
        <v>6320</v>
      </c>
      <c r="E8" s="153">
        <f>-2.27332180338336</f>
        <v>-2.27332180338336</v>
      </c>
      <c r="F8" s="5" t="s">
        <v>6321</v>
      </c>
      <c r="G8" s="154">
        <f>B8*E8</f>
        <v>-2.27332180338336</v>
      </c>
    </row>
    <row r="9" spans="1:7" ht="18.75" customHeight="1">
      <c r="A9" s="157" t="s">
        <v>6322</v>
      </c>
      <c r="B9" s="158"/>
      <c r="C9" s="158"/>
      <c r="D9" s="158"/>
      <c r="E9" s="158"/>
      <c r="F9" s="158"/>
      <c r="G9" s="159">
        <f>SUM(G4:G8)</f>
        <v>-1.78335340338336</v>
      </c>
    </row>
    <row r="10" spans="1:7" ht="18.75" customHeight="1">
      <c r="A10" s="160" t="s">
        <v>6323</v>
      </c>
      <c r="B10" s="161"/>
      <c r="C10" s="161"/>
      <c r="D10" s="161"/>
      <c r="F10" s="161"/>
      <c r="G10" s="161">
        <v>2.5499999999999998</v>
      </c>
    </row>
    <row r="11" spans="1:7" ht="18.75" customHeight="1">
      <c r="A11" s="160" t="s">
        <v>6324</v>
      </c>
      <c r="B11" s="161"/>
      <c r="C11" s="161"/>
      <c r="D11" s="161"/>
      <c r="F11" s="161"/>
      <c r="G11" s="162">
        <f>(G10-G9)/G10</f>
        <v>1.6993542758366116</v>
      </c>
    </row>
    <row r="12" spans="1:7" ht="26.1" customHeight="1">
      <c r="A12" s="227" t="s">
        <v>6325</v>
      </c>
      <c r="B12" s="227"/>
      <c r="C12" s="227"/>
      <c r="D12" s="227"/>
      <c r="E12" s="227"/>
      <c r="F12" s="227"/>
      <c r="G12" s="227"/>
    </row>
  </sheetData>
  <mergeCells count="1">
    <mergeCell ref="A12:G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1A0E5-947D-4F7D-9E95-B2664DC3232C}">
  <dimension ref="A1:G13"/>
  <sheetViews>
    <sheetView workbookViewId="0"/>
  </sheetViews>
  <sheetFormatPr defaultColWidth="9.140625" defaultRowHeight="14.25"/>
  <cols>
    <col min="1" max="1" width="38.7109375" style="1" customWidth="1"/>
    <col min="2" max="2" width="12.7109375" style="1" customWidth="1"/>
    <col min="3" max="3" width="28.7109375" style="1" customWidth="1"/>
    <col min="4" max="4" width="24.7109375" style="1" customWidth="1"/>
    <col min="5" max="5" width="12.7109375" style="1" customWidth="1"/>
    <col min="6" max="6" width="24.7109375" style="1" customWidth="1"/>
    <col min="7" max="7" width="22.7109375" style="1" customWidth="1"/>
    <col min="8" max="16384" width="9.140625" style="1"/>
  </cols>
  <sheetData>
    <row r="1" spans="1:7" ht="15.75">
      <c r="A1" s="4" t="s">
        <v>9</v>
      </c>
    </row>
    <row r="3" spans="1:7" ht="30">
      <c r="A3" s="163" t="s">
        <v>6296</v>
      </c>
      <c r="B3" s="34" t="s">
        <v>6297</v>
      </c>
      <c r="C3" s="163" t="s">
        <v>6298</v>
      </c>
      <c r="D3" s="163" t="s">
        <v>6299</v>
      </c>
      <c r="E3" s="34" t="s">
        <v>6300</v>
      </c>
      <c r="F3" s="34" t="s">
        <v>6301</v>
      </c>
      <c r="G3" s="164" t="s">
        <v>6326</v>
      </c>
    </row>
    <row r="4" spans="1:7" ht="18.75" customHeight="1">
      <c r="A4" s="179" t="s">
        <v>6303</v>
      </c>
      <c r="B4" s="154" t="s">
        <v>28</v>
      </c>
      <c r="C4" s="179" t="s">
        <v>6327</v>
      </c>
      <c r="D4" s="182" t="s">
        <v>6305</v>
      </c>
      <c r="E4" s="154">
        <v>0</v>
      </c>
      <c r="F4" s="182" t="s">
        <v>6306</v>
      </c>
      <c r="G4" s="154">
        <v>0</v>
      </c>
    </row>
    <row r="5" spans="1:7" ht="18.75" customHeight="1">
      <c r="A5" s="179" t="s">
        <v>6307</v>
      </c>
      <c r="B5" s="154">
        <v>5.35</v>
      </c>
      <c r="C5" s="179" t="s">
        <v>6328</v>
      </c>
      <c r="D5" s="182" t="s">
        <v>6309</v>
      </c>
      <c r="E5" s="156">
        <v>118.75</v>
      </c>
      <c r="F5" s="182" t="s">
        <v>6310</v>
      </c>
      <c r="G5" s="154">
        <f>B5*E5/1000</f>
        <v>0.63531249999999995</v>
      </c>
    </row>
    <row r="6" spans="1:7" ht="18.75" customHeight="1">
      <c r="A6" s="179" t="s">
        <v>6329</v>
      </c>
      <c r="B6" s="154">
        <v>6.28</v>
      </c>
      <c r="C6" s="179" t="s">
        <v>6354</v>
      </c>
      <c r="D6" s="182" t="s">
        <v>6330</v>
      </c>
      <c r="E6" s="156">
        <v>86.28</v>
      </c>
      <c r="F6" s="182" t="s">
        <v>6331</v>
      </c>
      <c r="G6" s="154">
        <f>B6*E6/1000</f>
        <v>0.54183839999999994</v>
      </c>
    </row>
    <row r="7" spans="1:7" ht="18.75" customHeight="1">
      <c r="A7" s="179" t="s">
        <v>6311</v>
      </c>
      <c r="B7" s="154">
        <v>0.08</v>
      </c>
      <c r="C7" s="179" t="s">
        <v>6332</v>
      </c>
      <c r="D7" s="182" t="s">
        <v>6333</v>
      </c>
      <c r="E7" s="183">
        <v>-943.45</v>
      </c>
      <c r="F7" s="179" t="s">
        <v>6314</v>
      </c>
      <c r="G7" s="154">
        <v>-0.08</v>
      </c>
    </row>
    <row r="8" spans="1:7" ht="18.75" customHeight="1">
      <c r="A8" s="179" t="s">
        <v>6315</v>
      </c>
      <c r="B8" s="154">
        <v>1.01</v>
      </c>
      <c r="C8" s="179" t="s">
        <v>6334</v>
      </c>
      <c r="D8" s="182" t="s">
        <v>6317</v>
      </c>
      <c r="E8" s="183">
        <f>-69.02</f>
        <v>-69.02</v>
      </c>
      <c r="F8" s="182" t="s">
        <v>6318</v>
      </c>
      <c r="G8" s="154">
        <f>B8*E8/1000</f>
        <v>-6.97102E-2</v>
      </c>
    </row>
    <row r="9" spans="1:7" ht="18.75" customHeight="1">
      <c r="A9" s="179" t="s">
        <v>6319</v>
      </c>
      <c r="B9" s="156">
        <v>1</v>
      </c>
      <c r="D9" s="182" t="s">
        <v>6335</v>
      </c>
      <c r="E9" s="181">
        <v>-2.2000000000000002</v>
      </c>
      <c r="F9" s="13" t="s">
        <v>6336</v>
      </c>
      <c r="G9" s="154">
        <v>-2.2000000000000002</v>
      </c>
    </row>
    <row r="10" spans="1:7" ht="18.75" customHeight="1">
      <c r="A10" s="157" t="s">
        <v>6337</v>
      </c>
      <c r="B10" s="158"/>
      <c r="C10" s="158"/>
      <c r="D10" s="158"/>
      <c r="E10" s="158"/>
      <c r="F10" s="158"/>
      <c r="G10" s="159">
        <f>SUM(G4:G9)</f>
        <v>-1.1725593000000003</v>
      </c>
    </row>
    <row r="11" spans="1:7" ht="18.75" customHeight="1">
      <c r="A11" s="180" t="s">
        <v>6338</v>
      </c>
      <c r="B11" s="3"/>
      <c r="C11" s="3"/>
      <c r="D11" s="3"/>
      <c r="F11" s="3"/>
      <c r="G11" s="3">
        <v>1.85</v>
      </c>
    </row>
    <row r="12" spans="1:7" ht="18.75" customHeight="1">
      <c r="A12" s="180" t="s">
        <v>6324</v>
      </c>
      <c r="B12" s="3"/>
      <c r="C12" s="3"/>
      <c r="D12" s="3"/>
      <c r="F12" s="3"/>
      <c r="G12" s="162">
        <f>(G11-G10)/G11</f>
        <v>1.6338158378378378</v>
      </c>
    </row>
    <row r="13" spans="1:7" s="13" customFormat="1" ht="26.1" customHeight="1">
      <c r="A13" s="227" t="s">
        <v>6339</v>
      </c>
      <c r="B13" s="227"/>
      <c r="C13" s="227"/>
      <c r="D13" s="227"/>
      <c r="E13" s="227"/>
      <c r="F13" s="227"/>
      <c r="G13" s="227"/>
    </row>
  </sheetData>
  <mergeCells count="1">
    <mergeCell ref="A13:G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37AD3-12D6-4C0B-8989-A5D8AC742A57}">
  <dimension ref="A1:G81"/>
  <sheetViews>
    <sheetView workbookViewId="0"/>
  </sheetViews>
  <sheetFormatPr defaultColWidth="9.140625" defaultRowHeight="14.25"/>
  <cols>
    <col min="1" max="1" width="18.42578125" style="13" customWidth="1"/>
    <col min="2" max="2" width="55.85546875" style="1" customWidth="1"/>
    <col min="3" max="3" width="48.7109375" style="1" customWidth="1"/>
    <col min="4" max="4" width="14.85546875" style="37" customWidth="1"/>
    <col min="5" max="5" width="67.5703125" style="1" customWidth="1"/>
    <col min="6" max="6" width="18.28515625" style="37" customWidth="1"/>
    <col min="7" max="7" width="83.140625" style="1" customWidth="1"/>
    <col min="8" max="16384" width="9.140625" style="1"/>
  </cols>
  <sheetData>
    <row r="1" spans="1:7" s="5" customFormat="1" ht="15.75">
      <c r="A1" s="12" t="s">
        <v>0</v>
      </c>
      <c r="D1" s="67"/>
      <c r="F1" s="67"/>
    </row>
    <row r="3" spans="1:7" s="3" customFormat="1" ht="31.5" customHeight="1">
      <c r="A3" s="21" t="s">
        <v>10</v>
      </c>
      <c r="B3" s="21" t="s">
        <v>11</v>
      </c>
      <c r="C3" s="21" t="s">
        <v>12</v>
      </c>
      <c r="D3" s="68" t="s">
        <v>13</v>
      </c>
      <c r="E3" s="21" t="s">
        <v>14</v>
      </c>
      <c r="F3" s="68" t="s">
        <v>15</v>
      </c>
      <c r="G3" s="21" t="s">
        <v>16</v>
      </c>
    </row>
    <row r="4" spans="1:7">
      <c r="A4" s="1" t="s">
        <v>17</v>
      </c>
      <c r="B4" s="5" t="s">
        <v>18</v>
      </c>
      <c r="C4" s="5" t="s">
        <v>19</v>
      </c>
      <c r="D4" s="67" t="s">
        <v>20</v>
      </c>
      <c r="E4" s="5" t="s">
        <v>21</v>
      </c>
      <c r="F4" s="37" t="s">
        <v>20</v>
      </c>
      <c r="G4" s="77" t="s">
        <v>22</v>
      </c>
    </row>
    <row r="5" spans="1:7">
      <c r="A5" s="1" t="s">
        <v>23</v>
      </c>
      <c r="B5" s="5" t="s">
        <v>24</v>
      </c>
      <c r="C5" s="5" t="s">
        <v>25</v>
      </c>
      <c r="D5" s="67" t="s">
        <v>20</v>
      </c>
      <c r="E5" s="5" t="s">
        <v>26</v>
      </c>
      <c r="F5" s="37" t="s">
        <v>27</v>
      </c>
      <c r="G5" s="13" t="s">
        <v>28</v>
      </c>
    </row>
    <row r="6" spans="1:7">
      <c r="A6" s="1" t="s">
        <v>29</v>
      </c>
      <c r="B6" s="5" t="s">
        <v>30</v>
      </c>
      <c r="C6" s="5" t="s">
        <v>31</v>
      </c>
      <c r="D6" s="67" t="s">
        <v>20</v>
      </c>
      <c r="E6" s="5" t="s">
        <v>32</v>
      </c>
      <c r="F6" s="37" t="s">
        <v>27</v>
      </c>
      <c r="G6" s="13" t="s">
        <v>28</v>
      </c>
    </row>
    <row r="7" spans="1:7">
      <c r="A7" s="1" t="s">
        <v>33</v>
      </c>
      <c r="B7" s="5" t="s">
        <v>34</v>
      </c>
      <c r="C7" s="70" t="s">
        <v>35</v>
      </c>
      <c r="D7" s="67" t="s">
        <v>27</v>
      </c>
      <c r="E7" s="13" t="s">
        <v>28</v>
      </c>
      <c r="F7" s="37" t="s">
        <v>20</v>
      </c>
      <c r="G7" s="71" t="s">
        <v>36</v>
      </c>
    </row>
    <row r="8" spans="1:7">
      <c r="A8" s="1" t="s">
        <v>37</v>
      </c>
      <c r="B8" s="8" t="s">
        <v>38</v>
      </c>
      <c r="C8" s="1" t="s">
        <v>39</v>
      </c>
      <c r="D8" s="67" t="s">
        <v>20</v>
      </c>
      <c r="E8" s="5" t="s">
        <v>40</v>
      </c>
      <c r="F8" s="37" t="s">
        <v>27</v>
      </c>
      <c r="G8" s="1" t="s">
        <v>28</v>
      </c>
    </row>
    <row r="9" spans="1:7">
      <c r="A9" s="1" t="s">
        <v>41</v>
      </c>
      <c r="B9" s="1" t="s">
        <v>42</v>
      </c>
      <c r="C9" s="1" t="s">
        <v>43</v>
      </c>
      <c r="D9" s="67" t="s">
        <v>27</v>
      </c>
      <c r="E9" s="13" t="s">
        <v>28</v>
      </c>
      <c r="F9" s="37" t="s">
        <v>27</v>
      </c>
      <c r="G9" s="1" t="s">
        <v>28</v>
      </c>
    </row>
    <row r="10" spans="1:7">
      <c r="A10" s="1" t="s">
        <v>44</v>
      </c>
      <c r="B10" s="1" t="s">
        <v>45</v>
      </c>
      <c r="C10" s="1" t="s">
        <v>46</v>
      </c>
      <c r="D10" s="67" t="s">
        <v>27</v>
      </c>
      <c r="E10" s="13" t="s">
        <v>28</v>
      </c>
      <c r="F10" s="37" t="s">
        <v>27</v>
      </c>
      <c r="G10" s="1" t="s">
        <v>28</v>
      </c>
    </row>
    <row r="11" spans="1:7">
      <c r="A11" s="1" t="s">
        <v>47</v>
      </c>
      <c r="B11" s="1" t="s">
        <v>48</v>
      </c>
      <c r="C11" s="1" t="s">
        <v>49</v>
      </c>
      <c r="D11" s="67" t="s">
        <v>27</v>
      </c>
      <c r="E11" s="13" t="s">
        <v>28</v>
      </c>
      <c r="F11" s="37" t="s">
        <v>27</v>
      </c>
      <c r="G11" s="1" t="s">
        <v>28</v>
      </c>
    </row>
    <row r="12" spans="1:7">
      <c r="A12" s="1" t="s">
        <v>50</v>
      </c>
      <c r="B12" s="1" t="s">
        <v>51</v>
      </c>
      <c r="C12" s="1" t="s">
        <v>52</v>
      </c>
      <c r="D12" s="67" t="s">
        <v>27</v>
      </c>
      <c r="E12" s="13" t="s">
        <v>28</v>
      </c>
      <c r="F12" s="37" t="s">
        <v>27</v>
      </c>
      <c r="G12" s="1" t="s">
        <v>28</v>
      </c>
    </row>
    <row r="13" spans="1:7">
      <c r="A13" s="1" t="s">
        <v>53</v>
      </c>
      <c r="B13" s="1" t="s">
        <v>54</v>
      </c>
      <c r="C13" s="1" t="s">
        <v>55</v>
      </c>
      <c r="D13" s="67" t="s">
        <v>27</v>
      </c>
      <c r="E13" s="13" t="s">
        <v>28</v>
      </c>
      <c r="F13" s="37" t="s">
        <v>27</v>
      </c>
      <c r="G13" s="1" t="s">
        <v>28</v>
      </c>
    </row>
    <row r="14" spans="1:7" ht="15">
      <c r="A14" s="1"/>
      <c r="B14"/>
      <c r="C14"/>
      <c r="D14" s="14"/>
    </row>
    <row r="15" spans="1:7" ht="32.25" customHeight="1">
      <c r="A15" s="21" t="s">
        <v>56</v>
      </c>
      <c r="B15" s="21" t="s">
        <v>11</v>
      </c>
      <c r="C15" s="21" t="s">
        <v>12</v>
      </c>
      <c r="D15" s="68" t="s">
        <v>13</v>
      </c>
      <c r="E15" s="21" t="s">
        <v>57</v>
      </c>
      <c r="F15" s="68" t="s">
        <v>15</v>
      </c>
      <c r="G15" s="21" t="s">
        <v>16</v>
      </c>
    </row>
    <row r="16" spans="1:7">
      <c r="A16" s="13" t="s">
        <v>58</v>
      </c>
      <c r="B16" s="1" t="s">
        <v>59</v>
      </c>
      <c r="C16" s="8" t="s">
        <v>60</v>
      </c>
      <c r="D16" s="69" t="s">
        <v>27</v>
      </c>
      <c r="E16" s="8" t="s">
        <v>28</v>
      </c>
      <c r="F16" s="69" t="s">
        <v>20</v>
      </c>
      <c r="G16" s="76" t="s">
        <v>61</v>
      </c>
    </row>
    <row r="17" spans="1:7">
      <c r="A17" s="13" t="s">
        <v>62</v>
      </c>
      <c r="B17" s="1" t="s">
        <v>63</v>
      </c>
      <c r="C17" s="8" t="s">
        <v>64</v>
      </c>
      <c r="D17" s="69" t="s">
        <v>20</v>
      </c>
      <c r="E17" s="8" t="s">
        <v>65</v>
      </c>
      <c r="F17" s="69" t="s">
        <v>20</v>
      </c>
      <c r="G17" s="8" t="s">
        <v>65</v>
      </c>
    </row>
    <row r="18" spans="1:7">
      <c r="A18" s="1" t="s">
        <v>66</v>
      </c>
      <c r="B18" s="8" t="s">
        <v>38</v>
      </c>
      <c r="C18" s="8" t="s">
        <v>67</v>
      </c>
      <c r="D18" s="69" t="s">
        <v>20</v>
      </c>
      <c r="E18" s="8" t="s">
        <v>68</v>
      </c>
      <c r="F18" s="69" t="s">
        <v>27</v>
      </c>
      <c r="G18" s="8" t="s">
        <v>28</v>
      </c>
    </row>
    <row r="19" spans="1:7">
      <c r="A19" s="1" t="s">
        <v>69</v>
      </c>
      <c r="B19" s="1" t="s">
        <v>70</v>
      </c>
      <c r="C19" s="8" t="s">
        <v>71</v>
      </c>
      <c r="D19" s="69" t="s">
        <v>27</v>
      </c>
      <c r="E19" s="77" t="s">
        <v>28</v>
      </c>
      <c r="F19" s="69" t="s">
        <v>27</v>
      </c>
      <c r="G19" s="8" t="s">
        <v>28</v>
      </c>
    </row>
    <row r="20" spans="1:7">
      <c r="A20" s="1" t="s">
        <v>72</v>
      </c>
      <c r="B20" s="8" t="s">
        <v>73</v>
      </c>
      <c r="C20" s="8" t="s">
        <v>74</v>
      </c>
      <c r="D20" s="69" t="s">
        <v>20</v>
      </c>
      <c r="E20" s="8" t="s">
        <v>75</v>
      </c>
      <c r="F20" s="69" t="s">
        <v>27</v>
      </c>
      <c r="G20" s="8" t="s">
        <v>28</v>
      </c>
    </row>
    <row r="21" spans="1:7">
      <c r="A21" s="1" t="s">
        <v>76</v>
      </c>
      <c r="B21" s="1" t="s">
        <v>77</v>
      </c>
      <c r="C21" s="8" t="s">
        <v>60</v>
      </c>
      <c r="D21" s="69" t="s">
        <v>20</v>
      </c>
      <c r="E21" s="8" t="s">
        <v>78</v>
      </c>
      <c r="F21" s="69" t="s">
        <v>27</v>
      </c>
      <c r="G21" s="8" t="s">
        <v>28</v>
      </c>
    </row>
    <row r="22" spans="1:7">
      <c r="A22" s="1" t="s">
        <v>79</v>
      </c>
      <c r="B22" s="1" t="s">
        <v>80</v>
      </c>
      <c r="C22" s="8" t="s">
        <v>81</v>
      </c>
      <c r="D22" s="69" t="s">
        <v>27</v>
      </c>
      <c r="E22" s="77" t="s">
        <v>28</v>
      </c>
      <c r="F22" s="69" t="s">
        <v>27</v>
      </c>
      <c r="G22" s="8" t="s">
        <v>28</v>
      </c>
    </row>
    <row r="23" spans="1:7">
      <c r="A23" s="1" t="s">
        <v>82</v>
      </c>
      <c r="B23" s="1" t="s">
        <v>83</v>
      </c>
      <c r="C23" s="8" t="s">
        <v>84</v>
      </c>
      <c r="D23" s="69" t="s">
        <v>20</v>
      </c>
      <c r="E23" s="8" t="s">
        <v>85</v>
      </c>
      <c r="F23" s="69" t="s">
        <v>20</v>
      </c>
      <c r="G23" s="8" t="s">
        <v>86</v>
      </c>
    </row>
    <row r="24" spans="1:7">
      <c r="A24" s="1" t="s">
        <v>87</v>
      </c>
      <c r="B24" s="1" t="s">
        <v>88</v>
      </c>
      <c r="C24" s="8" t="s">
        <v>64</v>
      </c>
      <c r="D24" s="69" t="s">
        <v>27</v>
      </c>
      <c r="E24" s="77" t="s">
        <v>28</v>
      </c>
      <c r="F24" s="69" t="s">
        <v>27</v>
      </c>
      <c r="G24" s="8" t="s">
        <v>28</v>
      </c>
    </row>
    <row r="25" spans="1:7">
      <c r="A25" s="1" t="s">
        <v>89</v>
      </c>
      <c r="B25" s="1" t="s">
        <v>90</v>
      </c>
      <c r="C25" s="8" t="s">
        <v>91</v>
      </c>
      <c r="D25" s="69" t="s">
        <v>20</v>
      </c>
      <c r="E25" s="8" t="s">
        <v>92</v>
      </c>
      <c r="F25" s="69" t="s">
        <v>27</v>
      </c>
      <c r="G25" s="8" t="s">
        <v>28</v>
      </c>
    </row>
    <row r="26" spans="1:7">
      <c r="A26" s="1" t="s">
        <v>93</v>
      </c>
      <c r="B26" s="1" t="s">
        <v>94</v>
      </c>
      <c r="C26" s="8" t="s">
        <v>95</v>
      </c>
      <c r="D26" s="69" t="s">
        <v>20</v>
      </c>
      <c r="E26" s="8" t="s">
        <v>96</v>
      </c>
      <c r="F26" s="69" t="s">
        <v>27</v>
      </c>
      <c r="G26" s="8" t="s">
        <v>28</v>
      </c>
    </row>
    <row r="27" spans="1:7">
      <c r="A27" s="1" t="s">
        <v>97</v>
      </c>
      <c r="B27" s="1" t="s">
        <v>98</v>
      </c>
      <c r="C27" s="1" t="s">
        <v>99</v>
      </c>
      <c r="D27" s="37" t="s">
        <v>27</v>
      </c>
      <c r="E27" s="13" t="s">
        <v>28</v>
      </c>
      <c r="F27" s="37" t="s">
        <v>27</v>
      </c>
      <c r="G27" s="1" t="s">
        <v>28</v>
      </c>
    </row>
    <row r="28" spans="1:7">
      <c r="A28" s="1" t="s">
        <v>100</v>
      </c>
      <c r="B28" s="1" t="s">
        <v>101</v>
      </c>
      <c r="C28" s="1" t="s">
        <v>102</v>
      </c>
      <c r="D28" s="37" t="s">
        <v>27</v>
      </c>
      <c r="E28" s="13" t="s">
        <v>28</v>
      </c>
      <c r="F28" s="37" t="s">
        <v>27</v>
      </c>
      <c r="G28" s="1" t="s">
        <v>28</v>
      </c>
    </row>
    <row r="29" spans="1:7" ht="15">
      <c r="A29" s="1"/>
      <c r="B29"/>
      <c r="C29"/>
      <c r="D29" s="14"/>
    </row>
    <row r="30" spans="1:7" ht="33" customHeight="1">
      <c r="A30" s="21" t="s">
        <v>103</v>
      </c>
      <c r="B30" s="21" t="s">
        <v>11</v>
      </c>
      <c r="C30" s="21" t="s">
        <v>12</v>
      </c>
      <c r="D30" s="68" t="s">
        <v>13</v>
      </c>
      <c r="E30" s="21" t="s">
        <v>57</v>
      </c>
      <c r="F30" s="68" t="s">
        <v>15</v>
      </c>
      <c r="G30" s="21" t="s">
        <v>16</v>
      </c>
    </row>
    <row r="31" spans="1:7">
      <c r="A31" s="13" t="s">
        <v>104</v>
      </c>
      <c r="B31" s="1" t="s">
        <v>59</v>
      </c>
      <c r="C31" s="8" t="s">
        <v>105</v>
      </c>
      <c r="D31" s="37" t="s">
        <v>27</v>
      </c>
      <c r="E31" s="1" t="s">
        <v>28</v>
      </c>
      <c r="F31" s="37" t="s">
        <v>20</v>
      </c>
      <c r="G31" s="8" t="s">
        <v>106</v>
      </c>
    </row>
    <row r="32" spans="1:7">
      <c r="A32" s="13" t="s">
        <v>107</v>
      </c>
      <c r="B32" s="1" t="s">
        <v>108</v>
      </c>
      <c r="C32" s="1" t="s">
        <v>109</v>
      </c>
      <c r="D32" s="37" t="s">
        <v>20</v>
      </c>
      <c r="E32" s="1" t="s">
        <v>110</v>
      </c>
      <c r="F32" s="37" t="s">
        <v>20</v>
      </c>
      <c r="G32" s="8" t="s">
        <v>111</v>
      </c>
    </row>
    <row r="33" spans="1:7">
      <c r="A33" s="1" t="s">
        <v>112</v>
      </c>
      <c r="B33" s="8" t="s">
        <v>38</v>
      </c>
      <c r="C33" s="1" t="s">
        <v>113</v>
      </c>
      <c r="D33" s="37" t="s">
        <v>20</v>
      </c>
      <c r="E33" s="1" t="s">
        <v>114</v>
      </c>
      <c r="F33" s="37" t="s">
        <v>27</v>
      </c>
      <c r="G33" s="1" t="s">
        <v>28</v>
      </c>
    </row>
    <row r="34" spans="1:7">
      <c r="A34" s="1" t="s">
        <v>115</v>
      </c>
      <c r="B34" s="8" t="s">
        <v>116</v>
      </c>
      <c r="C34" s="1" t="s">
        <v>117</v>
      </c>
      <c r="D34" s="37" t="s">
        <v>20</v>
      </c>
      <c r="E34" s="1" t="s">
        <v>118</v>
      </c>
      <c r="F34" s="37" t="s">
        <v>27</v>
      </c>
      <c r="G34" s="1" t="s">
        <v>28</v>
      </c>
    </row>
    <row r="35" spans="1:7">
      <c r="A35" s="1" t="s">
        <v>119</v>
      </c>
      <c r="B35" s="1" t="s">
        <v>120</v>
      </c>
      <c r="C35" s="1" t="s">
        <v>105</v>
      </c>
      <c r="D35" s="37" t="s">
        <v>20</v>
      </c>
      <c r="E35" s="1" t="s">
        <v>121</v>
      </c>
      <c r="F35" s="37" t="s">
        <v>27</v>
      </c>
      <c r="G35" s="1" t="s">
        <v>28</v>
      </c>
    </row>
    <row r="36" spans="1:7">
      <c r="A36" s="1" t="s">
        <v>122</v>
      </c>
      <c r="B36" s="1" t="s">
        <v>123</v>
      </c>
      <c r="C36" s="1" t="s">
        <v>124</v>
      </c>
      <c r="D36" s="37" t="s">
        <v>20</v>
      </c>
      <c r="E36" s="1" t="s">
        <v>125</v>
      </c>
      <c r="F36" s="37" t="s">
        <v>20</v>
      </c>
      <c r="G36" s="8" t="s">
        <v>126</v>
      </c>
    </row>
    <row r="37" spans="1:7">
      <c r="A37" s="1" t="s">
        <v>127</v>
      </c>
      <c r="B37" s="1" t="s">
        <v>90</v>
      </c>
      <c r="C37" s="1" t="s">
        <v>128</v>
      </c>
      <c r="D37" s="37" t="s">
        <v>20</v>
      </c>
      <c r="E37" s="1" t="s">
        <v>129</v>
      </c>
      <c r="F37" s="37" t="s">
        <v>27</v>
      </c>
      <c r="G37" s="1" t="s">
        <v>28</v>
      </c>
    </row>
    <row r="38" spans="1:7">
      <c r="A38" s="1" t="s">
        <v>130</v>
      </c>
      <c r="B38" s="1" t="s">
        <v>131</v>
      </c>
      <c r="C38" s="1" t="s">
        <v>132</v>
      </c>
      <c r="D38" s="37" t="s">
        <v>27</v>
      </c>
      <c r="E38" s="1" t="s">
        <v>28</v>
      </c>
      <c r="F38" s="37" t="s">
        <v>27</v>
      </c>
      <c r="G38" s="1" t="s">
        <v>28</v>
      </c>
    </row>
    <row r="39" spans="1:7">
      <c r="A39" s="1" t="s">
        <v>133</v>
      </c>
      <c r="B39" s="1" t="s">
        <v>134</v>
      </c>
      <c r="C39" s="1" t="s">
        <v>135</v>
      </c>
      <c r="D39" s="37" t="s">
        <v>20</v>
      </c>
      <c r="E39" s="1" t="s">
        <v>136</v>
      </c>
      <c r="F39" s="37" t="s">
        <v>27</v>
      </c>
      <c r="G39" s="1" t="s">
        <v>28</v>
      </c>
    </row>
    <row r="40" spans="1:7" s="3" customFormat="1" ht="15">
      <c r="A40" s="1" t="s">
        <v>137</v>
      </c>
      <c r="B40" s="1" t="s">
        <v>54</v>
      </c>
      <c r="C40" s="1" t="s">
        <v>138</v>
      </c>
      <c r="D40" s="37" t="s">
        <v>20</v>
      </c>
      <c r="E40" s="1" t="s">
        <v>139</v>
      </c>
      <c r="F40" s="37" t="s">
        <v>27</v>
      </c>
      <c r="G40" s="1" t="s">
        <v>28</v>
      </c>
    </row>
    <row r="41" spans="1:7" s="3" customFormat="1" ht="15">
      <c r="A41" s="1" t="s">
        <v>140</v>
      </c>
      <c r="B41" s="1" t="s">
        <v>98</v>
      </c>
      <c r="C41" s="1" t="s">
        <v>141</v>
      </c>
      <c r="D41" s="37" t="s">
        <v>27</v>
      </c>
      <c r="E41" s="1" t="s">
        <v>28</v>
      </c>
      <c r="F41" s="37" t="s">
        <v>27</v>
      </c>
      <c r="G41" s="1" t="s">
        <v>28</v>
      </c>
    </row>
    <row r="42" spans="1:7">
      <c r="A42" s="1" t="s">
        <v>142</v>
      </c>
      <c r="B42" s="1" t="s">
        <v>101</v>
      </c>
      <c r="C42" s="1" t="s">
        <v>143</v>
      </c>
      <c r="D42" s="37" t="s">
        <v>27</v>
      </c>
      <c r="E42" s="1" t="s">
        <v>28</v>
      </c>
      <c r="F42" s="37" t="s">
        <v>27</v>
      </c>
      <c r="G42" s="1" t="s">
        <v>28</v>
      </c>
    </row>
    <row r="43" spans="1:7">
      <c r="A43" s="1" t="s">
        <v>144</v>
      </c>
      <c r="B43" s="1" t="s">
        <v>145</v>
      </c>
      <c r="C43" s="1" t="s">
        <v>146</v>
      </c>
      <c r="D43" s="37" t="s">
        <v>27</v>
      </c>
      <c r="E43" s="1" t="s">
        <v>28</v>
      </c>
      <c r="F43" s="37" t="s">
        <v>27</v>
      </c>
      <c r="G43" s="1" t="s">
        <v>28</v>
      </c>
    </row>
    <row r="44" spans="1:7">
      <c r="A44" s="1" t="s">
        <v>147</v>
      </c>
      <c r="B44" s="1" t="s">
        <v>148</v>
      </c>
      <c r="C44" s="1" t="s">
        <v>149</v>
      </c>
      <c r="D44" s="37" t="s">
        <v>27</v>
      </c>
      <c r="E44" s="1" t="s">
        <v>28</v>
      </c>
      <c r="F44" s="37" t="s">
        <v>27</v>
      </c>
      <c r="G44" s="1" t="s">
        <v>28</v>
      </c>
    </row>
    <row r="45" spans="1:7">
      <c r="A45" s="1" t="s">
        <v>150</v>
      </c>
      <c r="B45" s="1" t="s">
        <v>151</v>
      </c>
      <c r="C45" s="1" t="s">
        <v>152</v>
      </c>
      <c r="D45" s="37" t="s">
        <v>27</v>
      </c>
      <c r="E45" s="1" t="s">
        <v>28</v>
      </c>
      <c r="F45" s="37" t="s">
        <v>27</v>
      </c>
      <c r="G45" s="1" t="s">
        <v>28</v>
      </c>
    </row>
    <row r="46" spans="1:7" ht="15">
      <c r="A46"/>
      <c r="B46"/>
      <c r="C46"/>
      <c r="D46" s="14"/>
      <c r="E46"/>
    </row>
    <row r="47" spans="1:7" ht="33" customHeight="1">
      <c r="A47" s="21" t="s">
        <v>153</v>
      </c>
      <c r="B47" s="21" t="s">
        <v>11</v>
      </c>
      <c r="C47" s="21" t="s">
        <v>12</v>
      </c>
      <c r="D47" s="68" t="s">
        <v>13</v>
      </c>
      <c r="E47" s="21" t="s">
        <v>57</v>
      </c>
      <c r="F47" s="68" t="s">
        <v>15</v>
      </c>
      <c r="G47" s="21" t="s">
        <v>16</v>
      </c>
    </row>
    <row r="48" spans="1:7">
      <c r="A48" s="1" t="s">
        <v>154</v>
      </c>
      <c r="B48" s="1" t="s">
        <v>155</v>
      </c>
      <c r="C48" s="8" t="s">
        <v>156</v>
      </c>
      <c r="D48" s="69" t="s">
        <v>20</v>
      </c>
      <c r="E48" s="8" t="s">
        <v>157</v>
      </c>
      <c r="F48" s="37" t="s">
        <v>27</v>
      </c>
      <c r="G48" s="8" t="s">
        <v>28</v>
      </c>
    </row>
    <row r="49" spans="1:7">
      <c r="A49" s="1" t="s">
        <v>158</v>
      </c>
      <c r="B49" s="1" t="s">
        <v>108</v>
      </c>
      <c r="C49" s="8" t="s">
        <v>159</v>
      </c>
      <c r="D49" s="69" t="s">
        <v>20</v>
      </c>
      <c r="E49" s="8" t="s">
        <v>160</v>
      </c>
      <c r="F49" s="37" t="s">
        <v>20</v>
      </c>
      <c r="G49" s="8" t="s">
        <v>161</v>
      </c>
    </row>
    <row r="50" spans="1:7">
      <c r="A50" s="1" t="s">
        <v>162</v>
      </c>
      <c r="B50" s="72" t="s">
        <v>163</v>
      </c>
      <c r="C50" s="78" t="s">
        <v>164</v>
      </c>
      <c r="D50" s="69" t="s">
        <v>27</v>
      </c>
      <c r="E50" s="8" t="s">
        <v>28</v>
      </c>
      <c r="F50" s="37" t="s">
        <v>20</v>
      </c>
      <c r="G50" s="78" t="s">
        <v>165</v>
      </c>
    </row>
    <row r="51" spans="1:7">
      <c r="A51" s="1" t="s">
        <v>166</v>
      </c>
      <c r="B51" s="1" t="s">
        <v>38</v>
      </c>
      <c r="C51" s="8" t="s">
        <v>192</v>
      </c>
      <c r="D51" s="69" t="s">
        <v>20</v>
      </c>
      <c r="E51" s="8" t="s">
        <v>193</v>
      </c>
      <c r="F51" s="37" t="s">
        <v>27</v>
      </c>
      <c r="G51" s="8" t="s">
        <v>28</v>
      </c>
    </row>
    <row r="52" spans="1:7">
      <c r="A52" s="1" t="s">
        <v>169</v>
      </c>
      <c r="B52" s="1" t="s">
        <v>170</v>
      </c>
      <c r="C52" s="8" t="s">
        <v>183</v>
      </c>
      <c r="D52" s="69" t="s">
        <v>20</v>
      </c>
      <c r="E52" s="8" t="s">
        <v>184</v>
      </c>
      <c r="F52" s="37" t="s">
        <v>27</v>
      </c>
      <c r="G52" s="8" t="s">
        <v>28</v>
      </c>
    </row>
    <row r="53" spans="1:7">
      <c r="A53" s="1" t="s">
        <v>173</v>
      </c>
      <c r="B53" s="1" t="s">
        <v>174</v>
      </c>
      <c r="C53" s="8" t="s">
        <v>189</v>
      </c>
      <c r="D53" s="69" t="s">
        <v>20</v>
      </c>
      <c r="E53" s="8" t="s">
        <v>6340</v>
      </c>
      <c r="F53" s="37" t="s">
        <v>27</v>
      </c>
      <c r="G53" s="8" t="s">
        <v>28</v>
      </c>
    </row>
    <row r="54" spans="1:7">
      <c r="A54" s="1" t="s">
        <v>177</v>
      </c>
      <c r="B54" s="1" t="s">
        <v>178</v>
      </c>
      <c r="C54" s="8" t="s">
        <v>179</v>
      </c>
      <c r="D54" s="69" t="s">
        <v>20</v>
      </c>
      <c r="E54" s="8" t="s">
        <v>180</v>
      </c>
      <c r="F54" s="37" t="s">
        <v>20</v>
      </c>
      <c r="G54" s="8" t="s">
        <v>181</v>
      </c>
    </row>
    <row r="55" spans="1:7">
      <c r="A55" s="1" t="s">
        <v>182</v>
      </c>
      <c r="B55" s="1" t="s">
        <v>90</v>
      </c>
      <c r="C55" s="8" t="s">
        <v>167</v>
      </c>
      <c r="D55" s="69" t="s">
        <v>20</v>
      </c>
      <c r="E55" s="8" t="s">
        <v>168</v>
      </c>
      <c r="F55" s="37" t="s">
        <v>27</v>
      </c>
      <c r="G55" s="8" t="s">
        <v>28</v>
      </c>
    </row>
    <row r="56" spans="1:7" s="3" customFormat="1" ht="15">
      <c r="A56" s="1" t="s">
        <v>185</v>
      </c>
      <c r="B56" s="1" t="s">
        <v>131</v>
      </c>
      <c r="C56" s="8" t="s">
        <v>171</v>
      </c>
      <c r="D56" s="69" t="s">
        <v>20</v>
      </c>
      <c r="E56" s="8" t="s">
        <v>172</v>
      </c>
      <c r="F56" s="37" t="s">
        <v>27</v>
      </c>
      <c r="G56" s="8" t="s">
        <v>28</v>
      </c>
    </row>
    <row r="57" spans="1:7" s="3" customFormat="1" ht="15">
      <c r="A57" s="1" t="s">
        <v>188</v>
      </c>
      <c r="B57" s="1" t="s">
        <v>134</v>
      </c>
      <c r="C57" s="8" t="s">
        <v>175</v>
      </c>
      <c r="D57" s="69" t="s">
        <v>20</v>
      </c>
      <c r="E57" s="8" t="s">
        <v>176</v>
      </c>
      <c r="F57" s="37" t="s">
        <v>27</v>
      </c>
      <c r="G57" s="8" t="s">
        <v>28</v>
      </c>
    </row>
    <row r="58" spans="1:7">
      <c r="A58" s="1" t="s">
        <v>190</v>
      </c>
      <c r="B58" s="1" t="s">
        <v>191</v>
      </c>
      <c r="C58" s="8" t="s">
        <v>195</v>
      </c>
      <c r="D58" s="69" t="s">
        <v>27</v>
      </c>
      <c r="E58" s="8" t="s">
        <v>28</v>
      </c>
      <c r="F58" s="37" t="s">
        <v>27</v>
      </c>
      <c r="G58" s="1" t="s">
        <v>28</v>
      </c>
    </row>
    <row r="59" spans="1:7">
      <c r="A59" s="1" t="s">
        <v>194</v>
      </c>
      <c r="B59" s="1" t="s">
        <v>101</v>
      </c>
      <c r="C59" s="8" t="s">
        <v>186</v>
      </c>
      <c r="D59" s="69" t="s">
        <v>20</v>
      </c>
      <c r="E59" s="8" t="s">
        <v>187</v>
      </c>
      <c r="F59" s="37" t="s">
        <v>27</v>
      </c>
      <c r="G59" s="1" t="s">
        <v>28</v>
      </c>
    </row>
    <row r="60" spans="1:7">
      <c r="A60" s="1" t="s">
        <v>196</v>
      </c>
      <c r="B60" s="1" t="s">
        <v>197</v>
      </c>
      <c r="C60" s="8" t="s">
        <v>198</v>
      </c>
      <c r="D60" s="69" t="s">
        <v>27</v>
      </c>
      <c r="E60" s="8" t="s">
        <v>28</v>
      </c>
      <c r="F60" s="37" t="s">
        <v>27</v>
      </c>
      <c r="G60" s="1" t="s">
        <v>28</v>
      </c>
    </row>
    <row r="61" spans="1:7">
      <c r="A61" s="1" t="s">
        <v>199</v>
      </c>
      <c r="B61" s="1" t="s">
        <v>200</v>
      </c>
      <c r="C61" s="8" t="s">
        <v>201</v>
      </c>
      <c r="D61" s="69" t="s">
        <v>27</v>
      </c>
      <c r="E61" s="8" t="s">
        <v>28</v>
      </c>
      <c r="F61" s="37" t="s">
        <v>27</v>
      </c>
      <c r="G61" s="1" t="s">
        <v>28</v>
      </c>
    </row>
    <row r="62" spans="1:7">
      <c r="A62" s="1"/>
    </row>
    <row r="63" spans="1:7" ht="33" customHeight="1">
      <c r="A63" s="21" t="s">
        <v>202</v>
      </c>
      <c r="B63" s="21" t="s">
        <v>11</v>
      </c>
      <c r="C63" s="21" t="s">
        <v>12</v>
      </c>
      <c r="D63" s="68" t="s">
        <v>13</v>
      </c>
      <c r="E63" s="21" t="s">
        <v>57</v>
      </c>
      <c r="F63" s="68" t="s">
        <v>15</v>
      </c>
      <c r="G63" s="166"/>
    </row>
    <row r="64" spans="1:7">
      <c r="A64" s="13" t="s">
        <v>203</v>
      </c>
      <c r="B64" s="18" t="s">
        <v>204</v>
      </c>
      <c r="C64" s="8" t="s">
        <v>205</v>
      </c>
      <c r="D64" s="69" t="s">
        <v>27</v>
      </c>
      <c r="E64" s="8" t="s">
        <v>206</v>
      </c>
      <c r="F64" s="37" t="s">
        <v>27</v>
      </c>
      <c r="G64" s="167"/>
    </row>
    <row r="65" spans="1:7">
      <c r="A65" s="1" t="s">
        <v>207</v>
      </c>
      <c r="B65" s="8" t="s">
        <v>208</v>
      </c>
      <c r="C65" s="8" t="s">
        <v>209</v>
      </c>
      <c r="D65" s="69" t="s">
        <v>27</v>
      </c>
      <c r="E65" s="8" t="s">
        <v>210</v>
      </c>
      <c r="F65" s="37" t="s">
        <v>27</v>
      </c>
      <c r="G65" s="167"/>
    </row>
    <row r="66" spans="1:7">
      <c r="A66" s="1" t="s">
        <v>211</v>
      </c>
      <c r="B66" s="8" t="s">
        <v>212</v>
      </c>
      <c r="C66" s="8" t="s">
        <v>213</v>
      </c>
      <c r="D66" s="69" t="s">
        <v>27</v>
      </c>
      <c r="E66" s="8" t="s">
        <v>214</v>
      </c>
      <c r="F66" s="37" t="s">
        <v>27</v>
      </c>
      <c r="G66" s="167"/>
    </row>
    <row r="67" spans="1:7">
      <c r="F67" s="69"/>
      <c r="G67" s="167"/>
    </row>
    <row r="68" spans="1:7" s="3" customFormat="1" ht="33" customHeight="1">
      <c r="A68" s="22" t="s">
        <v>215</v>
      </c>
      <c r="B68" s="21" t="s">
        <v>11</v>
      </c>
      <c r="C68" s="21" t="s">
        <v>12</v>
      </c>
      <c r="D68" s="68" t="s">
        <v>13</v>
      </c>
      <c r="E68" s="21" t="s">
        <v>216</v>
      </c>
      <c r="F68" s="68" t="s">
        <v>15</v>
      </c>
      <c r="G68" s="166"/>
    </row>
    <row r="69" spans="1:7" ht="18.75">
      <c r="A69" s="7" t="s">
        <v>217</v>
      </c>
      <c r="B69" s="6" t="s">
        <v>218</v>
      </c>
      <c r="C69" s="13" t="s">
        <v>28</v>
      </c>
      <c r="D69" s="37" t="s">
        <v>20</v>
      </c>
      <c r="E69" s="1" t="s">
        <v>219</v>
      </c>
      <c r="F69" s="37" t="s">
        <v>27</v>
      </c>
      <c r="G69" s="167"/>
    </row>
    <row r="70" spans="1:7" ht="18.75">
      <c r="A70" s="7" t="s">
        <v>220</v>
      </c>
      <c r="B70" s="6" t="s">
        <v>6351</v>
      </c>
      <c r="C70" s="13" t="s">
        <v>28</v>
      </c>
      <c r="D70" s="37" t="s">
        <v>20</v>
      </c>
      <c r="E70" s="1" t="s">
        <v>221</v>
      </c>
      <c r="F70" s="37" t="s">
        <v>27</v>
      </c>
      <c r="G70" s="167"/>
    </row>
    <row r="71" spans="1:7" ht="18.75">
      <c r="A71" s="7" t="s">
        <v>222</v>
      </c>
      <c r="B71" s="6" t="s">
        <v>6352</v>
      </c>
      <c r="C71" s="13" t="s">
        <v>28</v>
      </c>
      <c r="D71" s="37" t="s">
        <v>20</v>
      </c>
      <c r="E71" s="1" t="s">
        <v>223</v>
      </c>
      <c r="F71" s="37" t="s">
        <v>27</v>
      </c>
      <c r="G71" s="167"/>
    </row>
    <row r="72" spans="1:7">
      <c r="B72" s="6"/>
      <c r="F72" s="69"/>
      <c r="G72" s="167"/>
    </row>
    <row r="73" spans="1:7" s="3" customFormat="1" ht="36" customHeight="1">
      <c r="A73" s="24" t="s">
        <v>224</v>
      </c>
      <c r="B73" s="23" t="s">
        <v>11</v>
      </c>
      <c r="C73" s="21"/>
      <c r="D73" s="68" t="s">
        <v>13</v>
      </c>
      <c r="E73" s="21" t="s">
        <v>57</v>
      </c>
      <c r="F73" s="68" t="s">
        <v>15</v>
      </c>
      <c r="G73" s="166"/>
    </row>
    <row r="74" spans="1:7" ht="18.75">
      <c r="A74" s="7" t="s">
        <v>225</v>
      </c>
      <c r="B74" s="36" t="s">
        <v>226</v>
      </c>
      <c r="C74" s="13" t="s">
        <v>28</v>
      </c>
      <c r="D74" s="37" t="s">
        <v>20</v>
      </c>
      <c r="E74" s="1" t="s">
        <v>227</v>
      </c>
      <c r="F74" s="37" t="s">
        <v>27</v>
      </c>
      <c r="G74" s="167"/>
    </row>
    <row r="75" spans="1:7" ht="18.75">
      <c r="A75" s="7" t="s">
        <v>228</v>
      </c>
      <c r="B75" s="36" t="s">
        <v>6353</v>
      </c>
      <c r="C75" s="13" t="s">
        <v>28</v>
      </c>
      <c r="D75" s="37" t="s">
        <v>20</v>
      </c>
      <c r="E75" s="1" t="s">
        <v>229</v>
      </c>
      <c r="F75" s="37" t="s">
        <v>27</v>
      </c>
      <c r="G75" s="167"/>
    </row>
    <row r="76" spans="1:7" ht="18.75">
      <c r="A76" s="7" t="s">
        <v>230</v>
      </c>
      <c r="B76" s="36" t="s">
        <v>231</v>
      </c>
      <c r="C76" s="13" t="s">
        <v>28</v>
      </c>
      <c r="D76" s="37" t="s">
        <v>20</v>
      </c>
      <c r="E76" s="1" t="s">
        <v>232</v>
      </c>
      <c r="F76" s="37" t="s">
        <v>27</v>
      </c>
      <c r="G76" s="167"/>
    </row>
    <row r="77" spans="1:7">
      <c r="F77" s="69"/>
      <c r="G77" s="167"/>
    </row>
    <row r="78" spans="1:7" ht="34.5" customHeight="1">
      <c r="A78" s="170" t="s">
        <v>6350</v>
      </c>
      <c r="B78" s="171" t="s">
        <v>11</v>
      </c>
      <c r="C78" s="172" t="s">
        <v>12</v>
      </c>
      <c r="D78" s="173" t="s">
        <v>13</v>
      </c>
      <c r="E78" s="172" t="s">
        <v>6341</v>
      </c>
      <c r="F78" s="173" t="s">
        <v>15</v>
      </c>
      <c r="G78" s="177"/>
    </row>
    <row r="79" spans="1:7">
      <c r="A79" s="174" t="s">
        <v>6342</v>
      </c>
      <c r="B79" s="7" t="s">
        <v>6343</v>
      </c>
      <c r="C79" s="174" t="s">
        <v>28</v>
      </c>
      <c r="D79" s="175" t="s">
        <v>20</v>
      </c>
      <c r="E79" s="7" t="s">
        <v>6344</v>
      </c>
      <c r="F79" s="175" t="s">
        <v>28</v>
      </c>
      <c r="G79" s="178"/>
    </row>
    <row r="80" spans="1:7">
      <c r="A80" s="174" t="s">
        <v>6345</v>
      </c>
      <c r="B80" s="7" t="s">
        <v>6343</v>
      </c>
      <c r="C80" s="174" t="s">
        <v>28</v>
      </c>
      <c r="D80" s="175" t="s">
        <v>20</v>
      </c>
      <c r="E80" s="7" t="s">
        <v>6346</v>
      </c>
      <c r="F80" s="175" t="s">
        <v>28</v>
      </c>
      <c r="G80" s="7"/>
    </row>
    <row r="81" spans="1:7" ht="15">
      <c r="A81" s="174" t="s">
        <v>6347</v>
      </c>
      <c r="B81" s="176" t="s">
        <v>6348</v>
      </c>
      <c r="C81" s="174" t="s">
        <v>28</v>
      </c>
      <c r="D81" s="175" t="s">
        <v>20</v>
      </c>
      <c r="E81" s="7" t="s">
        <v>6349</v>
      </c>
      <c r="F81" s="175" t="s">
        <v>28</v>
      </c>
      <c r="G81" s="7"/>
    </row>
  </sheetData>
  <phoneticPr fontId="11" type="noConversion"/>
  <hyperlinks>
    <hyperlink ref="B81" r:id="rId1" display="https://doi.org/10.1016/j.mimet.2009.05.004" xr:uid="{8D878B59-3E24-4E54-AEEB-BA67046B7693}"/>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960C0-AFEC-4273-8648-40214C4D6374}">
  <dimension ref="A1:Q251"/>
  <sheetViews>
    <sheetView zoomScaleNormal="100" workbookViewId="0">
      <pane xSplit="10" ySplit="4" topLeftCell="K5" activePane="bottomRight" state="frozen"/>
      <selection pane="topRight" activeCell="H1" sqref="H1"/>
      <selection pane="bottomLeft" activeCell="A5" sqref="A5"/>
      <selection pane="bottomRight"/>
    </sheetView>
  </sheetViews>
  <sheetFormatPr defaultColWidth="9.140625" defaultRowHeight="14.25"/>
  <cols>
    <col min="1" max="1" width="13.42578125" style="37" customWidth="1"/>
    <col min="2" max="2" width="21.5703125" style="37" bestFit="1" customWidth="1"/>
    <col min="3" max="3" width="14.42578125" style="37" customWidth="1"/>
    <col min="4" max="4" width="12.42578125" style="37" customWidth="1"/>
    <col min="5" max="5" width="30" style="37" bestFit="1" customWidth="1"/>
    <col min="6" max="6" width="26.140625" style="37" customWidth="1"/>
    <col min="7" max="7" width="14.42578125" style="37" customWidth="1"/>
    <col min="8" max="8" width="11.42578125" style="37" customWidth="1"/>
    <col min="9" max="9" width="22" style="37" bestFit="1" customWidth="1"/>
    <col min="10" max="10" width="12.140625" style="37" bestFit="1" customWidth="1"/>
    <col min="11" max="11" width="12.85546875" style="37" customWidth="1"/>
    <col min="12" max="12" width="9.42578125" style="37" customWidth="1"/>
    <col min="13" max="15" width="9.140625" style="37"/>
    <col min="16" max="16" width="9.85546875" style="37" customWidth="1"/>
    <col min="17" max="17" width="12.28515625" style="37" customWidth="1"/>
    <col min="18" max="16384" width="9.140625" style="1"/>
  </cols>
  <sheetData>
    <row r="1" spans="1:17" ht="15.75">
      <c r="A1" s="12" t="s">
        <v>1</v>
      </c>
    </row>
    <row r="2" spans="1:17" ht="15" thickBot="1"/>
    <row r="3" spans="1:17" s="8" customFormat="1" ht="15">
      <c r="A3" s="184" t="s">
        <v>233</v>
      </c>
      <c r="B3" s="185"/>
      <c r="C3" s="185"/>
      <c r="D3" s="185"/>
      <c r="E3" s="185"/>
      <c r="F3" s="185"/>
      <c r="G3" s="185"/>
      <c r="H3" s="185"/>
      <c r="I3" s="185"/>
      <c r="J3" s="186"/>
      <c r="K3" s="55" t="s">
        <v>234</v>
      </c>
      <c r="L3" s="184" t="s">
        <v>235</v>
      </c>
      <c r="M3" s="185"/>
      <c r="N3" s="185"/>
      <c r="O3" s="185"/>
      <c r="P3" s="187"/>
      <c r="Q3" s="59" t="s">
        <v>236</v>
      </c>
    </row>
    <row r="4" spans="1:17" s="8" customFormat="1" ht="16.5">
      <c r="A4" s="45" t="s">
        <v>237</v>
      </c>
      <c r="B4" s="34" t="s">
        <v>10</v>
      </c>
      <c r="C4" s="35" t="s">
        <v>224</v>
      </c>
      <c r="D4" s="33" t="s">
        <v>237</v>
      </c>
      <c r="E4" s="34" t="s">
        <v>238</v>
      </c>
      <c r="F4" s="34" t="s">
        <v>239</v>
      </c>
      <c r="G4" s="35" t="s">
        <v>224</v>
      </c>
      <c r="H4" s="33" t="s">
        <v>237</v>
      </c>
      <c r="I4" s="35" t="s">
        <v>240</v>
      </c>
      <c r="J4" s="46" t="s">
        <v>224</v>
      </c>
      <c r="K4" s="56" t="s">
        <v>241</v>
      </c>
      <c r="L4" s="45" t="s">
        <v>242</v>
      </c>
      <c r="M4" s="34" t="s">
        <v>243</v>
      </c>
      <c r="N4" s="34" t="s">
        <v>244</v>
      </c>
      <c r="O4" s="34" t="s">
        <v>245</v>
      </c>
      <c r="P4" s="35" t="s">
        <v>246</v>
      </c>
      <c r="Q4" s="60" t="s">
        <v>247</v>
      </c>
    </row>
    <row r="5" spans="1:17">
      <c r="A5" s="47" t="s">
        <v>248</v>
      </c>
      <c r="B5" s="38" t="s">
        <v>59</v>
      </c>
      <c r="C5" s="44" t="s">
        <v>249</v>
      </c>
      <c r="D5" s="15" t="s">
        <v>250</v>
      </c>
      <c r="E5" s="38" t="s">
        <v>251</v>
      </c>
      <c r="F5" s="38" t="s">
        <v>252</v>
      </c>
      <c r="G5" s="44" t="s">
        <v>253</v>
      </c>
      <c r="H5" s="15" t="s">
        <v>254</v>
      </c>
      <c r="I5" s="39" t="s">
        <v>255</v>
      </c>
      <c r="J5" s="48" t="s">
        <v>256</v>
      </c>
      <c r="K5" s="57">
        <v>1</v>
      </c>
      <c r="L5" s="61">
        <v>99.827823691460054</v>
      </c>
      <c r="M5" s="16">
        <v>0</v>
      </c>
      <c r="N5" s="16">
        <v>72.780551334925121</v>
      </c>
      <c r="O5" s="16">
        <v>68.307466862052905</v>
      </c>
      <c r="P5" s="17">
        <v>7.1126596464752945</v>
      </c>
      <c r="Q5" s="62">
        <v>4.4729999999999999</v>
      </c>
    </row>
    <row r="6" spans="1:17">
      <c r="A6" s="47" t="s">
        <v>250</v>
      </c>
      <c r="B6" s="40" t="s">
        <v>59</v>
      </c>
      <c r="C6" s="39" t="s">
        <v>249</v>
      </c>
      <c r="D6" s="15" t="s">
        <v>254</v>
      </c>
      <c r="E6" s="38" t="s">
        <v>257</v>
      </c>
      <c r="F6" s="38" t="s">
        <v>258</v>
      </c>
      <c r="G6" s="39" t="s">
        <v>253</v>
      </c>
      <c r="H6" s="15" t="s">
        <v>248</v>
      </c>
      <c r="I6" s="39" t="s">
        <v>259</v>
      </c>
      <c r="J6" s="48" t="s">
        <v>256</v>
      </c>
      <c r="K6" s="57">
        <v>2</v>
      </c>
      <c r="L6" s="61">
        <v>97.985537190082638</v>
      </c>
      <c r="M6" s="16">
        <v>1.4216484397888658</v>
      </c>
      <c r="N6" s="16">
        <v>20.94638593444758</v>
      </c>
      <c r="O6" s="16">
        <v>58.565909545060947</v>
      </c>
      <c r="P6" s="17">
        <v>5.3705573617691771</v>
      </c>
      <c r="Q6" s="62">
        <v>2.6179999999999999</v>
      </c>
    </row>
    <row r="7" spans="1:17">
      <c r="A7" s="47" t="s">
        <v>250</v>
      </c>
      <c r="B7" s="40" t="s">
        <v>260</v>
      </c>
      <c r="C7" s="39" t="s">
        <v>249</v>
      </c>
      <c r="D7" s="15" t="s">
        <v>254</v>
      </c>
      <c r="E7" s="38" t="s">
        <v>261</v>
      </c>
      <c r="F7" s="38" t="s">
        <v>259</v>
      </c>
      <c r="G7" s="39" t="s">
        <v>253</v>
      </c>
      <c r="H7" s="15" t="s">
        <v>248</v>
      </c>
      <c r="I7" s="39" t="s">
        <v>259</v>
      </c>
      <c r="J7" s="48" t="s">
        <v>256</v>
      </c>
      <c r="K7" s="57">
        <v>3</v>
      </c>
      <c r="L7" s="61">
        <v>97.796143250688715</v>
      </c>
      <c r="M7" s="16">
        <v>0</v>
      </c>
      <c r="N7" s="16">
        <v>10.288691122205339</v>
      </c>
      <c r="O7" s="16">
        <v>80.763338440018657</v>
      </c>
      <c r="P7" s="17">
        <v>5.2595954328070045</v>
      </c>
      <c r="Q7" s="62">
        <v>3.4860000000000002</v>
      </c>
    </row>
    <row r="8" spans="1:17">
      <c r="A8" s="47" t="s">
        <v>250</v>
      </c>
      <c r="B8" s="40" t="s">
        <v>59</v>
      </c>
      <c r="C8" s="39" t="s">
        <v>249</v>
      </c>
      <c r="D8" s="15" t="s">
        <v>254</v>
      </c>
      <c r="E8" s="38" t="s">
        <v>257</v>
      </c>
      <c r="F8" s="38" t="s">
        <v>258</v>
      </c>
      <c r="G8" s="39" t="s">
        <v>253</v>
      </c>
      <c r="H8" s="15" t="s">
        <v>248</v>
      </c>
      <c r="I8" s="39" t="s">
        <v>259</v>
      </c>
      <c r="J8" s="48" t="s">
        <v>256</v>
      </c>
      <c r="K8" s="57">
        <v>4</v>
      </c>
      <c r="L8" s="61">
        <v>90.495867768595048</v>
      </c>
      <c r="M8" s="16">
        <v>1.2199280530620675</v>
      </c>
      <c r="N8" s="16">
        <v>26.32949858910354</v>
      </c>
      <c r="O8" s="16">
        <v>68.823686138679818</v>
      </c>
      <c r="P8" s="17">
        <v>4.172168528977708</v>
      </c>
      <c r="Q8" s="62">
        <v>3.0449999999999999</v>
      </c>
    </row>
    <row r="9" spans="1:17">
      <c r="A9" s="47" t="s">
        <v>254</v>
      </c>
      <c r="B9" s="38" t="s">
        <v>262</v>
      </c>
      <c r="C9" s="39" t="s">
        <v>249</v>
      </c>
      <c r="D9" s="15" t="s">
        <v>250</v>
      </c>
      <c r="E9" s="38" t="s">
        <v>251</v>
      </c>
      <c r="F9" s="38" t="s">
        <v>252</v>
      </c>
      <c r="G9" s="39" t="s">
        <v>253</v>
      </c>
      <c r="H9" s="15" t="s">
        <v>248</v>
      </c>
      <c r="I9" s="39" t="s">
        <v>263</v>
      </c>
      <c r="J9" s="48" t="s">
        <v>256</v>
      </c>
      <c r="K9" s="57">
        <v>5</v>
      </c>
      <c r="L9" s="61">
        <v>85.967630853994507</v>
      </c>
      <c r="M9" s="16">
        <v>2.5551248985394484</v>
      </c>
      <c r="N9" s="16">
        <v>67.332320382027348</v>
      </c>
      <c r="O9" s="16">
        <v>60.614134416838745</v>
      </c>
      <c r="P9" s="17">
        <v>6.7908700524849932</v>
      </c>
      <c r="Q9" s="62">
        <v>4.4450000000000003</v>
      </c>
    </row>
    <row r="10" spans="1:17">
      <c r="A10" s="47" t="s">
        <v>250</v>
      </c>
      <c r="B10" s="40" t="s">
        <v>59</v>
      </c>
      <c r="C10" s="39" t="s">
        <v>249</v>
      </c>
      <c r="D10" s="15" t="s">
        <v>248</v>
      </c>
      <c r="E10" s="38" t="s">
        <v>264</v>
      </c>
      <c r="F10" s="38" t="s">
        <v>265</v>
      </c>
      <c r="G10" s="39" t="s">
        <v>253</v>
      </c>
      <c r="H10" s="15" t="s">
        <v>254</v>
      </c>
      <c r="I10" s="39" t="s">
        <v>266</v>
      </c>
      <c r="J10" s="48" t="s">
        <v>256</v>
      </c>
      <c r="K10" s="57">
        <v>6</v>
      </c>
      <c r="L10" s="61">
        <v>77.995867768595048</v>
      </c>
      <c r="M10" s="16">
        <v>0</v>
      </c>
      <c r="N10" s="16">
        <v>54.04818754069894</v>
      </c>
      <c r="O10" s="16">
        <v>75.268100979151384</v>
      </c>
      <c r="P10" s="17">
        <v>4.6604010164112699</v>
      </c>
      <c r="Q10" s="62">
        <v>3.0179999999999998</v>
      </c>
    </row>
    <row r="11" spans="1:17">
      <c r="A11" s="47" t="s">
        <v>250</v>
      </c>
      <c r="B11" s="38" t="s">
        <v>59</v>
      </c>
      <c r="C11" s="39" t="s">
        <v>249</v>
      </c>
      <c r="D11" s="15" t="s">
        <v>248</v>
      </c>
      <c r="E11" s="38" t="s">
        <v>264</v>
      </c>
      <c r="F11" s="38" t="s">
        <v>265</v>
      </c>
      <c r="G11" s="39" t="s">
        <v>253</v>
      </c>
      <c r="H11" s="15" t="s">
        <v>254</v>
      </c>
      <c r="I11" s="39" t="s">
        <v>267</v>
      </c>
      <c r="J11" s="48" t="s">
        <v>256</v>
      </c>
      <c r="K11" s="57">
        <v>7</v>
      </c>
      <c r="L11" s="61">
        <v>74.276859504132233</v>
      </c>
      <c r="M11" s="16">
        <v>0.66279555638805243</v>
      </c>
      <c r="N11" s="16">
        <v>43.499023225526372</v>
      </c>
      <c r="O11" s="16">
        <v>46.4930393658829</v>
      </c>
      <c r="P11" s="17">
        <v>7.1015634535790779</v>
      </c>
      <c r="Q11" s="62">
        <v>2.8769999999999998</v>
      </c>
    </row>
    <row r="12" spans="1:17">
      <c r="A12" s="47" t="s">
        <v>250</v>
      </c>
      <c r="B12" s="38" t="s">
        <v>59</v>
      </c>
      <c r="C12" s="39" t="s">
        <v>249</v>
      </c>
      <c r="D12" s="15" t="s">
        <v>254</v>
      </c>
      <c r="E12" s="38" t="s">
        <v>251</v>
      </c>
      <c r="F12" s="38" t="s">
        <v>252</v>
      </c>
      <c r="G12" s="39" t="s">
        <v>253</v>
      </c>
      <c r="H12" s="15" t="s">
        <v>248</v>
      </c>
      <c r="I12" s="39" t="s">
        <v>267</v>
      </c>
      <c r="J12" s="48" t="s">
        <v>256</v>
      </c>
      <c r="K12" s="57">
        <v>8</v>
      </c>
      <c r="L12" s="61">
        <v>73.450413223140501</v>
      </c>
      <c r="M12" s="16">
        <v>1.5849458957105602</v>
      </c>
      <c r="N12" s="16">
        <v>33.166919904493163</v>
      </c>
      <c r="O12" s="16">
        <v>92.702990741357482</v>
      </c>
      <c r="P12" s="17">
        <v>2.7518558382618923</v>
      </c>
      <c r="Q12" s="62">
        <v>3.0960000000000001</v>
      </c>
    </row>
    <row r="13" spans="1:17">
      <c r="A13" s="47" t="s">
        <v>248</v>
      </c>
      <c r="B13" s="38" t="s">
        <v>262</v>
      </c>
      <c r="C13" s="39" t="s">
        <v>249</v>
      </c>
      <c r="D13" s="15" t="s">
        <v>254</v>
      </c>
      <c r="E13" s="40" t="s">
        <v>267</v>
      </c>
      <c r="F13" s="40" t="s">
        <v>251</v>
      </c>
      <c r="G13" s="39" t="s">
        <v>253</v>
      </c>
      <c r="H13" s="15" t="s">
        <v>250</v>
      </c>
      <c r="I13" s="39" t="s">
        <v>268</v>
      </c>
      <c r="J13" s="48" t="s">
        <v>256</v>
      </c>
      <c r="K13" s="57">
        <v>9</v>
      </c>
      <c r="L13" s="61">
        <v>72.744490358126711</v>
      </c>
      <c r="M13" s="16">
        <v>6.9833676738277397</v>
      </c>
      <c r="N13" s="16">
        <v>56.935098762752339</v>
      </c>
      <c r="O13" s="16">
        <v>59.764870445613802</v>
      </c>
      <c r="P13" s="17">
        <v>2.7851444169505442</v>
      </c>
      <c r="Q13" s="62">
        <v>2.2189999999999999</v>
      </c>
    </row>
    <row r="14" spans="1:17">
      <c r="A14" s="47" t="s">
        <v>248</v>
      </c>
      <c r="B14" s="38" t="s">
        <v>59</v>
      </c>
      <c r="C14" s="39" t="s">
        <v>249</v>
      </c>
      <c r="D14" s="15" t="s">
        <v>250</v>
      </c>
      <c r="E14" s="38" t="s">
        <v>264</v>
      </c>
      <c r="F14" s="38" t="s">
        <v>268</v>
      </c>
      <c r="G14" s="39" t="s">
        <v>253</v>
      </c>
      <c r="H14" s="15" t="s">
        <v>254</v>
      </c>
      <c r="I14" s="39" t="s">
        <v>267</v>
      </c>
      <c r="J14" s="48" t="s">
        <v>256</v>
      </c>
      <c r="K14" s="57">
        <v>10</v>
      </c>
      <c r="L14" s="61">
        <v>72.52066115702479</v>
      </c>
      <c r="M14" s="16">
        <v>0.72042995259570908</v>
      </c>
      <c r="N14" s="16">
        <v>51.35663121337096</v>
      </c>
      <c r="O14" s="16">
        <v>71.154999000865914</v>
      </c>
      <c r="P14" s="17">
        <v>4.9489020317129198</v>
      </c>
      <c r="Q14" s="62">
        <v>3.7869999999999999</v>
      </c>
    </row>
    <row r="15" spans="1:17">
      <c r="A15" s="47" t="s">
        <v>250</v>
      </c>
      <c r="B15" s="38" t="s">
        <v>255</v>
      </c>
      <c r="C15" s="39" t="s">
        <v>249</v>
      </c>
      <c r="D15" s="15" t="s">
        <v>254</v>
      </c>
      <c r="E15" s="38" t="s">
        <v>251</v>
      </c>
      <c r="F15" s="38" t="s">
        <v>252</v>
      </c>
      <c r="G15" s="39" t="s">
        <v>253</v>
      </c>
      <c r="H15" s="15" t="s">
        <v>248</v>
      </c>
      <c r="I15" s="41" t="s">
        <v>269</v>
      </c>
      <c r="J15" s="48" t="s">
        <v>256</v>
      </c>
      <c r="K15" s="57">
        <v>11</v>
      </c>
      <c r="L15" s="61">
        <v>70.592286501377401</v>
      </c>
      <c r="M15" s="16">
        <v>0.88372740851740317</v>
      </c>
      <c r="N15" s="16">
        <v>49.25113957021923</v>
      </c>
      <c r="O15" s="16">
        <v>71.388130287084536</v>
      </c>
      <c r="P15" s="17">
        <v>4.4606695442793578</v>
      </c>
      <c r="Q15" s="62">
        <v>2.492</v>
      </c>
    </row>
    <row r="16" spans="1:17">
      <c r="A16" s="47" t="s">
        <v>248</v>
      </c>
      <c r="B16" s="40" t="s">
        <v>270</v>
      </c>
      <c r="C16" s="39" t="s">
        <v>249</v>
      </c>
      <c r="D16" s="15" t="s">
        <v>250</v>
      </c>
      <c r="E16" s="40" t="s">
        <v>261</v>
      </c>
      <c r="F16" s="40" t="s">
        <v>259</v>
      </c>
      <c r="G16" s="39" t="s">
        <v>253</v>
      </c>
      <c r="H16" s="15" t="s">
        <v>254</v>
      </c>
      <c r="I16" s="39" t="s">
        <v>263</v>
      </c>
      <c r="J16" s="48" t="s">
        <v>256</v>
      </c>
      <c r="K16" s="57">
        <v>12</v>
      </c>
      <c r="L16" s="61">
        <v>69.955234159779607</v>
      </c>
      <c r="M16" s="16">
        <v>0</v>
      </c>
      <c r="N16" s="16">
        <v>42.109832863034512</v>
      </c>
      <c r="O16" s="16">
        <v>73.403050689402519</v>
      </c>
      <c r="P16" s="17">
        <v>4.0833989858079693</v>
      </c>
      <c r="Q16" s="62">
        <v>4.0110000000000001</v>
      </c>
    </row>
    <row r="17" spans="1:17">
      <c r="A17" s="47" t="s">
        <v>248</v>
      </c>
      <c r="B17" s="38" t="s">
        <v>270</v>
      </c>
      <c r="C17" s="39" t="s">
        <v>249</v>
      </c>
      <c r="D17" s="15" t="s">
        <v>250</v>
      </c>
      <c r="E17" s="40" t="s">
        <v>63</v>
      </c>
      <c r="F17" s="40" t="s">
        <v>63</v>
      </c>
      <c r="G17" s="39" t="s">
        <v>253</v>
      </c>
      <c r="H17" s="15" t="s">
        <v>254</v>
      </c>
      <c r="I17" s="39" t="s">
        <v>255</v>
      </c>
      <c r="J17" s="48" t="s">
        <v>256</v>
      </c>
      <c r="K17" s="57">
        <v>13</v>
      </c>
      <c r="L17" s="61">
        <v>69.524793388429757</v>
      </c>
      <c r="M17" s="16">
        <v>0</v>
      </c>
      <c r="N17" s="16">
        <v>83.373127848925549</v>
      </c>
      <c r="O17" s="16">
        <v>91.00446279890761</v>
      </c>
      <c r="P17" s="17">
        <v>8.810377159596543</v>
      </c>
      <c r="Q17" s="62">
        <v>3.85</v>
      </c>
    </row>
    <row r="18" spans="1:17">
      <c r="A18" s="47" t="s">
        <v>250</v>
      </c>
      <c r="B18" s="38" t="s">
        <v>59</v>
      </c>
      <c r="C18" s="39" t="s">
        <v>249</v>
      </c>
      <c r="D18" s="15" t="s">
        <v>254</v>
      </c>
      <c r="E18" s="38" t="s">
        <v>261</v>
      </c>
      <c r="F18" s="38" t="s">
        <v>259</v>
      </c>
      <c r="G18" s="39" t="s">
        <v>253</v>
      </c>
      <c r="H18" s="15" t="s">
        <v>248</v>
      </c>
      <c r="I18" s="39" t="s">
        <v>259</v>
      </c>
      <c r="J18" s="48" t="s">
        <v>256</v>
      </c>
      <c r="K18" s="57">
        <v>14</v>
      </c>
      <c r="L18" s="61">
        <v>69.197658402203857</v>
      </c>
      <c r="M18" s="16">
        <v>1.2967739146722765</v>
      </c>
      <c r="N18" s="16">
        <v>49.034078576079871</v>
      </c>
      <c r="O18" s="16">
        <v>89.422500499567036</v>
      </c>
      <c r="P18" s="17">
        <v>3.3732426404500617</v>
      </c>
      <c r="Q18" s="62">
        <v>3.504</v>
      </c>
    </row>
    <row r="19" spans="1:17">
      <c r="A19" s="47" t="s">
        <v>250</v>
      </c>
      <c r="B19" s="38" t="s">
        <v>59</v>
      </c>
      <c r="C19" s="39" t="s">
        <v>249</v>
      </c>
      <c r="D19" s="15" t="s">
        <v>248</v>
      </c>
      <c r="E19" s="38" t="s">
        <v>264</v>
      </c>
      <c r="F19" s="38" t="s">
        <v>265</v>
      </c>
      <c r="G19" s="39" t="s">
        <v>253</v>
      </c>
      <c r="H19" s="15" t="s">
        <v>254</v>
      </c>
      <c r="I19" s="39" t="s">
        <v>267</v>
      </c>
      <c r="J19" s="48" t="s">
        <v>256</v>
      </c>
      <c r="K19" s="57">
        <v>15</v>
      </c>
      <c r="L19" s="61">
        <v>68.973829201101935</v>
      </c>
      <c r="M19" s="16">
        <v>0</v>
      </c>
      <c r="N19" s="16">
        <v>43.607553722596045</v>
      </c>
      <c r="O19" s="16">
        <v>76.933324452141477</v>
      </c>
      <c r="P19" s="17">
        <v>6.4801766513909085</v>
      </c>
      <c r="Q19" s="62">
        <v>2.8420000000000001</v>
      </c>
    </row>
    <row r="20" spans="1:17">
      <c r="A20" s="47" t="s">
        <v>250</v>
      </c>
      <c r="B20" s="38" t="s">
        <v>59</v>
      </c>
      <c r="C20" s="39" t="s">
        <v>249</v>
      </c>
      <c r="D20" s="15" t="s">
        <v>248</v>
      </c>
      <c r="E20" s="40" t="s">
        <v>271</v>
      </c>
      <c r="F20" s="40" t="s">
        <v>263</v>
      </c>
      <c r="G20" s="39" t="s">
        <v>253</v>
      </c>
      <c r="H20" s="15" t="s">
        <v>254</v>
      </c>
      <c r="I20" s="39" t="s">
        <v>267</v>
      </c>
      <c r="J20" s="48" t="s">
        <v>256</v>
      </c>
      <c r="K20" s="57">
        <v>16</v>
      </c>
      <c r="L20" s="61">
        <v>68.818870523415981</v>
      </c>
      <c r="M20" s="16">
        <v>0</v>
      </c>
      <c r="N20" s="16">
        <v>43.021489038419801</v>
      </c>
      <c r="O20" s="16">
        <v>92.802904149736889</v>
      </c>
      <c r="P20" s="17">
        <v>4.9489020317129198</v>
      </c>
      <c r="Q20" s="62">
        <v>3.8359999999999999</v>
      </c>
    </row>
    <row r="21" spans="1:17">
      <c r="A21" s="47" t="s">
        <v>248</v>
      </c>
      <c r="B21" s="40" t="s">
        <v>270</v>
      </c>
      <c r="C21" s="39" t="s">
        <v>249</v>
      </c>
      <c r="D21" s="15" t="s">
        <v>254</v>
      </c>
      <c r="E21" s="38" t="s">
        <v>257</v>
      </c>
      <c r="F21" s="38" t="s">
        <v>258</v>
      </c>
      <c r="G21" s="39" t="s">
        <v>253</v>
      </c>
      <c r="H21" s="15" t="s">
        <v>250</v>
      </c>
      <c r="I21" s="39" t="s">
        <v>63</v>
      </c>
      <c r="J21" s="48" t="s">
        <v>256</v>
      </c>
      <c r="K21" s="57">
        <v>17</v>
      </c>
      <c r="L21" s="61">
        <v>68.216253443526185</v>
      </c>
      <c r="M21" s="16">
        <v>3.3620064454466423</v>
      </c>
      <c r="N21" s="16">
        <v>60.039070978945084</v>
      </c>
      <c r="O21" s="16">
        <v>87.424232331978942</v>
      </c>
      <c r="P21" s="17">
        <v>6.4025033011173864</v>
      </c>
      <c r="Q21" s="62">
        <v>3.367</v>
      </c>
    </row>
    <row r="22" spans="1:17">
      <c r="A22" s="47" t="s">
        <v>248</v>
      </c>
      <c r="B22" s="38" t="s">
        <v>262</v>
      </c>
      <c r="C22" s="39" t="s">
        <v>249</v>
      </c>
      <c r="D22" s="15" t="s">
        <v>250</v>
      </c>
      <c r="E22" s="38" t="s">
        <v>257</v>
      </c>
      <c r="F22" s="38" t="s">
        <v>258</v>
      </c>
      <c r="G22" s="39" t="s">
        <v>253</v>
      </c>
      <c r="H22" s="15" t="s">
        <v>254</v>
      </c>
      <c r="I22" s="41" t="s">
        <v>269</v>
      </c>
      <c r="J22" s="48" t="s">
        <v>256</v>
      </c>
      <c r="K22" s="57">
        <v>18</v>
      </c>
      <c r="L22" s="61">
        <v>67.682506887052341</v>
      </c>
      <c r="M22" s="16">
        <v>0</v>
      </c>
      <c r="N22" s="16">
        <v>31.104840460169306</v>
      </c>
      <c r="O22" s="16">
        <v>61.946313195230807</v>
      </c>
      <c r="P22" s="17">
        <v>3.8059941634025374</v>
      </c>
      <c r="Q22" s="62">
        <v>3.2480000000000002</v>
      </c>
    </row>
    <row r="23" spans="1:17">
      <c r="A23" s="47" t="s">
        <v>254</v>
      </c>
      <c r="B23" s="38" t="s">
        <v>270</v>
      </c>
      <c r="C23" s="39" t="s">
        <v>249</v>
      </c>
      <c r="D23" s="15" t="s">
        <v>250</v>
      </c>
      <c r="E23" s="38" t="s">
        <v>263</v>
      </c>
      <c r="F23" s="38" t="s">
        <v>264</v>
      </c>
      <c r="G23" s="39" t="s">
        <v>253</v>
      </c>
      <c r="H23" s="15" t="s">
        <v>248</v>
      </c>
      <c r="I23" s="42" t="s">
        <v>266</v>
      </c>
      <c r="J23" s="48" t="s">
        <v>256</v>
      </c>
      <c r="K23" s="57">
        <v>19</v>
      </c>
      <c r="L23" s="61">
        <v>66.976584022038566</v>
      </c>
      <c r="M23" s="16">
        <v>5.5713249667401499</v>
      </c>
      <c r="N23" s="16">
        <v>52.74582157586282</v>
      </c>
      <c r="O23" s="16">
        <v>54.619329914074463</v>
      </c>
      <c r="P23" s="17">
        <v>5.5480964481086543</v>
      </c>
      <c r="Q23" s="62">
        <v>3.29</v>
      </c>
    </row>
    <row r="24" spans="1:17">
      <c r="A24" s="47" t="s">
        <v>248</v>
      </c>
      <c r="B24" s="38" t="s">
        <v>270</v>
      </c>
      <c r="C24" s="39" t="s">
        <v>249</v>
      </c>
      <c r="D24" s="15" t="s">
        <v>250</v>
      </c>
      <c r="E24" s="40" t="s">
        <v>263</v>
      </c>
      <c r="F24" s="40" t="s">
        <v>264</v>
      </c>
      <c r="G24" s="39" t="s">
        <v>253</v>
      </c>
      <c r="H24" s="15" t="s">
        <v>254</v>
      </c>
      <c r="I24" s="39" t="s">
        <v>261</v>
      </c>
      <c r="J24" s="48" t="s">
        <v>256</v>
      </c>
      <c r="K24" s="57">
        <v>20</v>
      </c>
      <c r="L24" s="61">
        <v>66.959366391184574</v>
      </c>
      <c r="M24" s="16">
        <v>7.809460686137486</v>
      </c>
      <c r="N24" s="16">
        <v>71.977425656609498</v>
      </c>
      <c r="O24" s="16">
        <v>50.23979218011057</v>
      </c>
      <c r="P24" s="17">
        <v>7.323487311503424</v>
      </c>
      <c r="Q24" s="62">
        <v>2.7280000000000002</v>
      </c>
    </row>
    <row r="25" spans="1:17">
      <c r="A25" s="47" t="s">
        <v>248</v>
      </c>
      <c r="B25" s="40" t="s">
        <v>270</v>
      </c>
      <c r="C25" s="39" t="s">
        <v>249</v>
      </c>
      <c r="D25" s="15" t="s">
        <v>250</v>
      </c>
      <c r="E25" s="40" t="s">
        <v>261</v>
      </c>
      <c r="F25" s="40" t="s">
        <v>259</v>
      </c>
      <c r="G25" s="39" t="s">
        <v>253</v>
      </c>
      <c r="H25" s="15" t="s">
        <v>254</v>
      </c>
      <c r="I25" s="39" t="s">
        <v>263</v>
      </c>
      <c r="J25" s="48" t="s">
        <v>256</v>
      </c>
      <c r="K25" s="57">
        <v>21</v>
      </c>
      <c r="L25" s="61">
        <v>66.838842975206617</v>
      </c>
      <c r="M25" s="16">
        <v>0</v>
      </c>
      <c r="N25" s="16">
        <v>124.05035815064033</v>
      </c>
      <c r="O25" s="16">
        <v>60.913874641976953</v>
      </c>
      <c r="P25" s="17">
        <v>10.896461424085397</v>
      </c>
      <c r="Q25" s="62">
        <v>4.1440000000000001</v>
      </c>
    </row>
    <row r="26" spans="1:17">
      <c r="A26" s="47" t="s">
        <v>248</v>
      </c>
      <c r="B26" s="40" t="s">
        <v>272</v>
      </c>
      <c r="C26" s="39" t="s">
        <v>249</v>
      </c>
      <c r="D26" s="15" t="s">
        <v>250</v>
      </c>
      <c r="E26" s="40" t="s">
        <v>264</v>
      </c>
      <c r="F26" s="40" t="s">
        <v>268</v>
      </c>
      <c r="G26" s="39" t="s">
        <v>253</v>
      </c>
      <c r="H26" s="15" t="s">
        <v>254</v>
      </c>
      <c r="I26" s="41" t="s">
        <v>63</v>
      </c>
      <c r="J26" s="48" t="s">
        <v>256</v>
      </c>
      <c r="K26" s="57">
        <v>22</v>
      </c>
      <c r="L26" s="61">
        <v>66.477272727272734</v>
      </c>
      <c r="M26" s="16">
        <v>0</v>
      </c>
      <c r="N26" s="16">
        <v>39.939222921640983</v>
      </c>
      <c r="O26" s="16">
        <v>108.63917937787251</v>
      </c>
      <c r="P26" s="17">
        <v>2.8628177672240658</v>
      </c>
      <c r="Q26" s="62">
        <f>0.439*7</f>
        <v>3.073</v>
      </c>
    </row>
    <row r="27" spans="1:17">
      <c r="A27" s="47" t="s">
        <v>250</v>
      </c>
      <c r="B27" s="38" t="s">
        <v>59</v>
      </c>
      <c r="C27" s="39" t="s">
        <v>249</v>
      </c>
      <c r="D27" s="15" t="s">
        <v>248</v>
      </c>
      <c r="E27" s="40" t="s">
        <v>271</v>
      </c>
      <c r="F27" s="40" t="s">
        <v>263</v>
      </c>
      <c r="G27" s="39" t="s">
        <v>253</v>
      </c>
      <c r="H27" s="15" t="s">
        <v>254</v>
      </c>
      <c r="I27" s="39" t="s">
        <v>267</v>
      </c>
      <c r="J27" s="48" t="s">
        <v>256</v>
      </c>
      <c r="K27" s="57">
        <v>23</v>
      </c>
      <c r="L27" s="61">
        <v>66.460055096418742</v>
      </c>
      <c r="M27" s="16">
        <v>0</v>
      </c>
      <c r="N27" s="16">
        <v>38.441502062079444</v>
      </c>
      <c r="O27" s="16">
        <v>104.22633717444882</v>
      </c>
      <c r="P27" s="17">
        <v>2.330200508205635</v>
      </c>
      <c r="Q27" s="62">
        <f>0.52*6</f>
        <v>3.12</v>
      </c>
    </row>
    <row r="28" spans="1:17">
      <c r="A28" s="47" t="s">
        <v>248</v>
      </c>
      <c r="B28" s="40" t="s">
        <v>262</v>
      </c>
      <c r="C28" s="39" t="s">
        <v>249</v>
      </c>
      <c r="D28" s="15" t="s">
        <v>254</v>
      </c>
      <c r="E28" s="40" t="s">
        <v>271</v>
      </c>
      <c r="F28" s="40" t="s">
        <v>263</v>
      </c>
      <c r="G28" s="39" t="s">
        <v>253</v>
      </c>
      <c r="H28" s="15" t="s">
        <v>250</v>
      </c>
      <c r="I28" s="42" t="s">
        <v>266</v>
      </c>
      <c r="J28" s="48" t="s">
        <v>256</v>
      </c>
      <c r="K28" s="57">
        <v>24</v>
      </c>
      <c r="L28" s="61">
        <v>65.513085399449039</v>
      </c>
      <c r="M28" s="16">
        <v>7.7230090918260021</v>
      </c>
      <c r="N28" s="16">
        <v>51.009333622747995</v>
      </c>
      <c r="O28" s="16">
        <v>77.78258842336642</v>
      </c>
      <c r="P28" s="17">
        <v>2.9182987317051525</v>
      </c>
      <c r="Q28" s="62">
        <v>3.1760000000000002</v>
      </c>
    </row>
    <row r="29" spans="1:17">
      <c r="A29" s="47" t="s">
        <v>248</v>
      </c>
      <c r="B29" s="38" t="s">
        <v>262</v>
      </c>
      <c r="C29" s="39" t="s">
        <v>249</v>
      </c>
      <c r="D29" s="15" t="s">
        <v>250</v>
      </c>
      <c r="E29" s="40" t="s">
        <v>264</v>
      </c>
      <c r="F29" s="40" t="s">
        <v>268</v>
      </c>
      <c r="G29" s="39" t="s">
        <v>253</v>
      </c>
      <c r="H29" s="15" t="s">
        <v>254</v>
      </c>
      <c r="I29" s="39" t="s">
        <v>267</v>
      </c>
      <c r="J29" s="48" t="s">
        <v>256</v>
      </c>
      <c r="K29" s="57">
        <v>25</v>
      </c>
      <c r="L29" s="61">
        <v>65.461432506887064</v>
      </c>
      <c r="M29" s="16">
        <v>1.4024369743863137</v>
      </c>
      <c r="N29" s="16">
        <v>33.058389407423483</v>
      </c>
      <c r="O29" s="16">
        <v>56.800772663691468</v>
      </c>
      <c r="P29" s="17">
        <v>3.6395512699592771</v>
      </c>
      <c r="Q29" s="62">
        <v>2.944</v>
      </c>
    </row>
    <row r="30" spans="1:17">
      <c r="A30" s="47" t="s">
        <v>250</v>
      </c>
      <c r="B30" s="38" t="s">
        <v>255</v>
      </c>
      <c r="C30" s="39" t="s">
        <v>249</v>
      </c>
      <c r="D30" s="15" t="s">
        <v>248</v>
      </c>
      <c r="E30" s="38" t="s">
        <v>267</v>
      </c>
      <c r="F30" s="38" t="s">
        <v>251</v>
      </c>
      <c r="G30" s="39" t="s">
        <v>253</v>
      </c>
      <c r="H30" s="15" t="s">
        <v>254</v>
      </c>
      <c r="I30" s="39" t="s">
        <v>261</v>
      </c>
      <c r="J30" s="48" t="s">
        <v>256</v>
      </c>
      <c r="K30" s="57">
        <v>26</v>
      </c>
      <c r="L30" s="61">
        <v>62.25895316804408</v>
      </c>
      <c r="M30" s="16">
        <v>0</v>
      </c>
      <c r="N30" s="16">
        <v>34.230518775775991</v>
      </c>
      <c r="O30" s="16">
        <v>94.751215613135287</v>
      </c>
      <c r="P30" s="17">
        <v>2.4855472087526773</v>
      </c>
      <c r="Q30" s="62">
        <v>2.3519999999999999</v>
      </c>
    </row>
    <row r="31" spans="1:17">
      <c r="A31" s="47" t="s">
        <v>254</v>
      </c>
      <c r="B31" s="38" t="s">
        <v>270</v>
      </c>
      <c r="C31" s="39" t="s">
        <v>249</v>
      </c>
      <c r="D31" s="15" t="s">
        <v>250</v>
      </c>
      <c r="E31" s="38" t="s">
        <v>264</v>
      </c>
      <c r="F31" s="38" t="s">
        <v>265</v>
      </c>
      <c r="G31" s="39" t="s">
        <v>253</v>
      </c>
      <c r="H31" s="15" t="s">
        <v>248</v>
      </c>
      <c r="I31" s="39" t="s">
        <v>263</v>
      </c>
      <c r="J31" s="48" t="s">
        <v>256</v>
      </c>
      <c r="K31" s="57">
        <v>27</v>
      </c>
      <c r="L31" s="61">
        <v>60.15840220385676</v>
      </c>
      <c r="M31" s="16">
        <v>5.9459485420899192</v>
      </c>
      <c r="N31" s="16">
        <v>42.023008465378773</v>
      </c>
      <c r="O31" s="16">
        <v>79.198028375407986</v>
      </c>
      <c r="P31" s="17">
        <v>4.5605352803453139</v>
      </c>
      <c r="Q31" s="62">
        <v>4.4029999999999996</v>
      </c>
    </row>
    <row r="32" spans="1:17">
      <c r="A32" s="47" t="s">
        <v>248</v>
      </c>
      <c r="B32" s="40" t="s">
        <v>270</v>
      </c>
      <c r="C32" s="39" t="s">
        <v>249</v>
      </c>
      <c r="D32" s="15" t="s">
        <v>254</v>
      </c>
      <c r="E32" s="38" t="s">
        <v>257</v>
      </c>
      <c r="F32" s="38" t="s">
        <v>258</v>
      </c>
      <c r="G32" s="39" t="s">
        <v>253</v>
      </c>
      <c r="H32" s="15" t="s">
        <v>250</v>
      </c>
      <c r="I32" s="39" t="s">
        <v>63</v>
      </c>
      <c r="J32" s="48" t="s">
        <v>256</v>
      </c>
      <c r="K32" s="57">
        <v>28</v>
      </c>
      <c r="L32" s="61">
        <v>59.710743801652896</v>
      </c>
      <c r="M32" s="16">
        <v>4.2361281212627695</v>
      </c>
      <c r="N32" s="16">
        <v>70.219231604080733</v>
      </c>
      <c r="O32" s="16">
        <v>86.391793778725102</v>
      </c>
      <c r="P32" s="17">
        <v>5.7922126918254353</v>
      </c>
      <c r="Q32" s="62">
        <v>2.9119999999999999</v>
      </c>
    </row>
    <row r="33" spans="1:17">
      <c r="A33" s="47" t="s">
        <v>250</v>
      </c>
      <c r="B33" s="38" t="s">
        <v>59</v>
      </c>
      <c r="C33" s="39" t="s">
        <v>249</v>
      </c>
      <c r="D33" s="15" t="s">
        <v>254</v>
      </c>
      <c r="E33" s="38" t="s">
        <v>261</v>
      </c>
      <c r="F33" s="38" t="s">
        <v>259</v>
      </c>
      <c r="G33" s="39" t="s">
        <v>253</v>
      </c>
      <c r="H33" s="15" t="s">
        <v>248</v>
      </c>
      <c r="I33" s="39" t="s">
        <v>259</v>
      </c>
      <c r="J33" s="48" t="s">
        <v>256</v>
      </c>
      <c r="K33" s="57">
        <v>29</v>
      </c>
      <c r="L33" s="61">
        <v>59.280303030303031</v>
      </c>
      <c r="M33" s="16">
        <v>1.0662363298416495</v>
      </c>
      <c r="N33" s="16">
        <v>62.904276101584543</v>
      </c>
      <c r="O33" s="16">
        <v>88.706454406181308</v>
      </c>
      <c r="P33" s="17">
        <v>2.9072025388089346</v>
      </c>
      <c r="Q33" s="62">
        <v>3.1680000000000001</v>
      </c>
    </row>
    <row r="34" spans="1:17">
      <c r="A34" s="47" t="s">
        <v>250</v>
      </c>
      <c r="B34" s="38" t="s">
        <v>262</v>
      </c>
      <c r="C34" s="39" t="s">
        <v>249</v>
      </c>
      <c r="D34" s="15" t="s">
        <v>248</v>
      </c>
      <c r="E34" s="38" t="s">
        <v>264</v>
      </c>
      <c r="F34" s="38" t="s">
        <v>268</v>
      </c>
      <c r="G34" s="39" t="s">
        <v>253</v>
      </c>
      <c r="H34" s="15" t="s">
        <v>254</v>
      </c>
      <c r="I34" s="42" t="s">
        <v>266</v>
      </c>
      <c r="J34" s="48" t="s">
        <v>256</v>
      </c>
      <c r="K34" s="57">
        <v>30</v>
      </c>
      <c r="L34" s="61">
        <v>58.161157024793397</v>
      </c>
      <c r="M34" s="16">
        <v>0</v>
      </c>
      <c r="N34" s="16">
        <v>61.753852832645975</v>
      </c>
      <c r="O34" s="16">
        <v>94.734563378405383</v>
      </c>
      <c r="P34" s="17">
        <v>4.6382086306188341</v>
      </c>
      <c r="Q34" s="62">
        <v>4.3259999999999996</v>
      </c>
    </row>
    <row r="35" spans="1:17">
      <c r="A35" s="47" t="s">
        <v>248</v>
      </c>
      <c r="B35" s="38" t="s">
        <v>59</v>
      </c>
      <c r="C35" s="39" t="s">
        <v>249</v>
      </c>
      <c r="D35" s="15" t="s">
        <v>254</v>
      </c>
      <c r="E35" s="40" t="s">
        <v>273</v>
      </c>
      <c r="F35" s="40" t="s">
        <v>255</v>
      </c>
      <c r="G35" s="39" t="s">
        <v>253</v>
      </c>
      <c r="H35" s="15" t="s">
        <v>250</v>
      </c>
      <c r="I35" s="39" t="s">
        <v>267</v>
      </c>
      <c r="J35" s="48" t="s">
        <v>256</v>
      </c>
      <c r="K35" s="57">
        <v>31</v>
      </c>
      <c r="L35" s="61">
        <v>55.957300275482098</v>
      </c>
      <c r="M35" s="16">
        <v>14.427810517316734</v>
      </c>
      <c r="N35" s="16">
        <v>59.691773388322119</v>
      </c>
      <c r="O35" s="16">
        <v>76.450409644974357</v>
      </c>
      <c r="P35" s="17">
        <v>3.8392827420911884</v>
      </c>
      <c r="Q35" s="62">
        <v>2.8279999999999998</v>
      </c>
    </row>
    <row r="36" spans="1:17">
      <c r="A36" s="47" t="s">
        <v>248</v>
      </c>
      <c r="B36" s="38" t="s">
        <v>59</v>
      </c>
      <c r="C36" s="39" t="s">
        <v>249</v>
      </c>
      <c r="D36" s="15" t="s">
        <v>254</v>
      </c>
      <c r="E36" s="40" t="s">
        <v>273</v>
      </c>
      <c r="F36" s="40" t="s">
        <v>255</v>
      </c>
      <c r="G36" s="39" t="s">
        <v>253</v>
      </c>
      <c r="H36" s="15" t="s">
        <v>250</v>
      </c>
      <c r="I36" s="39" t="s">
        <v>267</v>
      </c>
      <c r="J36" s="48" t="s">
        <v>256</v>
      </c>
      <c r="K36" s="57">
        <v>32</v>
      </c>
      <c r="L36" s="61">
        <v>55.733471074380169</v>
      </c>
      <c r="M36" s="16">
        <v>16.733186365623006</v>
      </c>
      <c r="N36" s="16">
        <v>59.170827002387668</v>
      </c>
      <c r="O36" s="16">
        <v>79.181376140678083</v>
      </c>
      <c r="P36" s="17">
        <v>4.0057256355344482</v>
      </c>
      <c r="Q36" s="62">
        <v>2.8420000000000001</v>
      </c>
    </row>
    <row r="37" spans="1:17">
      <c r="A37" s="47" t="s">
        <v>254</v>
      </c>
      <c r="B37" s="38" t="s">
        <v>59</v>
      </c>
      <c r="C37" s="39" t="s">
        <v>249</v>
      </c>
      <c r="D37" s="15" t="s">
        <v>250</v>
      </c>
      <c r="E37" s="38" t="s">
        <v>267</v>
      </c>
      <c r="F37" s="38" t="s">
        <v>251</v>
      </c>
      <c r="G37" s="39" t="s">
        <v>253</v>
      </c>
      <c r="H37" s="15" t="s">
        <v>248</v>
      </c>
      <c r="I37" s="39" t="s">
        <v>267</v>
      </c>
      <c r="J37" s="48" t="s">
        <v>256</v>
      </c>
      <c r="K37" s="57">
        <v>33</v>
      </c>
      <c r="L37" s="61">
        <v>55.716253443526178</v>
      </c>
      <c r="M37" s="16">
        <v>3.9479561402244854</v>
      </c>
      <c r="N37" s="16">
        <v>104.25439548513133</v>
      </c>
      <c r="O37" s="16">
        <v>50.589489109438482</v>
      </c>
      <c r="P37" s="17">
        <v>13.60393249076242</v>
      </c>
      <c r="Q37" s="62">
        <v>3.3039999999999998</v>
      </c>
    </row>
    <row r="38" spans="1:17">
      <c r="A38" s="47" t="s">
        <v>250</v>
      </c>
      <c r="B38" s="38" t="s">
        <v>59</v>
      </c>
      <c r="C38" s="39" t="s">
        <v>249</v>
      </c>
      <c r="D38" s="15" t="s">
        <v>254</v>
      </c>
      <c r="E38" s="40" t="s">
        <v>273</v>
      </c>
      <c r="F38" s="40" t="s">
        <v>255</v>
      </c>
      <c r="G38" s="39" t="s">
        <v>253</v>
      </c>
      <c r="H38" s="15" t="s">
        <v>248</v>
      </c>
      <c r="I38" s="39" t="s">
        <v>263</v>
      </c>
      <c r="J38" s="48" t="s">
        <v>256</v>
      </c>
      <c r="K38" s="57">
        <v>34</v>
      </c>
      <c r="L38" s="61">
        <v>55.544077134986225</v>
      </c>
      <c r="M38" s="16">
        <v>1.8250892132424632</v>
      </c>
      <c r="N38" s="16">
        <v>67.397438680269147</v>
      </c>
      <c r="O38" s="16">
        <v>74.618663824685271</v>
      </c>
      <c r="P38" s="17">
        <v>4.1832647218739254</v>
      </c>
      <c r="Q38" s="62">
        <f>0.896*3</f>
        <v>2.6880000000000002</v>
      </c>
    </row>
    <row r="39" spans="1:17">
      <c r="A39" s="47" t="s">
        <v>248</v>
      </c>
      <c r="B39" s="38" t="s">
        <v>59</v>
      </c>
      <c r="C39" s="39" t="s">
        <v>249</v>
      </c>
      <c r="D39" s="15" t="s">
        <v>250</v>
      </c>
      <c r="E39" s="40" t="s">
        <v>274</v>
      </c>
      <c r="F39" s="40" t="s">
        <v>63</v>
      </c>
      <c r="G39" s="39" t="s">
        <v>253</v>
      </c>
      <c r="H39" s="15" t="s">
        <v>254</v>
      </c>
      <c r="I39" s="39" t="s">
        <v>252</v>
      </c>
      <c r="J39" s="48" t="s">
        <v>256</v>
      </c>
      <c r="K39" s="57">
        <v>35</v>
      </c>
      <c r="L39" s="61">
        <v>55.165289256198356</v>
      </c>
      <c r="M39" s="16">
        <v>14.495050646225666</v>
      </c>
      <c r="N39" s="16">
        <v>51.769047102235724</v>
      </c>
      <c r="O39" s="16">
        <v>73.369746219942712</v>
      </c>
      <c r="P39" s="17">
        <v>3.4287236049311485</v>
      </c>
      <c r="Q39" s="62">
        <f>0.356*7</f>
        <v>2.492</v>
      </c>
    </row>
    <row r="40" spans="1:17">
      <c r="A40" s="47" t="s">
        <v>248</v>
      </c>
      <c r="B40" s="38" t="s">
        <v>59</v>
      </c>
      <c r="C40" s="39" t="s">
        <v>249</v>
      </c>
      <c r="D40" s="15" t="s">
        <v>254</v>
      </c>
      <c r="E40" s="40" t="s">
        <v>273</v>
      </c>
      <c r="F40" s="40" t="s">
        <v>255</v>
      </c>
      <c r="G40" s="39" t="s">
        <v>253</v>
      </c>
      <c r="H40" s="15" t="s">
        <v>250</v>
      </c>
      <c r="I40" s="41" t="s">
        <v>255</v>
      </c>
      <c r="J40" s="48" t="s">
        <v>256</v>
      </c>
      <c r="K40" s="57">
        <v>36</v>
      </c>
      <c r="L40" s="61">
        <v>54.87258953168044</v>
      </c>
      <c r="M40" s="16">
        <v>12.38178945194492</v>
      </c>
      <c r="N40" s="16">
        <v>129.52029520295201</v>
      </c>
      <c r="O40" s="16">
        <v>55.801638579897421</v>
      </c>
      <c r="P40" s="17">
        <v>9.6536878197090594</v>
      </c>
      <c r="Q40" s="62">
        <v>3.871</v>
      </c>
    </row>
    <row r="41" spans="1:17">
      <c r="A41" s="47" t="s">
        <v>250</v>
      </c>
      <c r="B41" s="38" t="s">
        <v>255</v>
      </c>
      <c r="C41" s="39" t="s">
        <v>249</v>
      </c>
      <c r="D41" s="15" t="s">
        <v>248</v>
      </c>
      <c r="E41" s="38" t="s">
        <v>261</v>
      </c>
      <c r="F41" s="38" t="s">
        <v>259</v>
      </c>
      <c r="G41" s="39" t="s">
        <v>253</v>
      </c>
      <c r="H41" s="15" t="s">
        <v>254</v>
      </c>
      <c r="I41" s="39" t="s">
        <v>255</v>
      </c>
      <c r="J41" s="48" t="s">
        <v>256</v>
      </c>
      <c r="K41" s="57">
        <v>37</v>
      </c>
      <c r="L41" s="61">
        <v>54.338842975206617</v>
      </c>
      <c r="M41" s="16">
        <v>0</v>
      </c>
      <c r="N41" s="16">
        <v>75.233340568699802</v>
      </c>
      <c r="O41" s="16">
        <v>87.657363618197564</v>
      </c>
      <c r="P41" s="17">
        <v>5.9475593923724777</v>
      </c>
      <c r="Q41" s="62">
        <v>2.7650000000000001</v>
      </c>
    </row>
    <row r="42" spans="1:17">
      <c r="A42" s="47" t="s">
        <v>248</v>
      </c>
      <c r="B42" s="38" t="s">
        <v>270</v>
      </c>
      <c r="C42" s="39" t="s">
        <v>249</v>
      </c>
      <c r="D42" s="15" t="s">
        <v>250</v>
      </c>
      <c r="E42" s="40" t="s">
        <v>263</v>
      </c>
      <c r="F42" s="40" t="s">
        <v>264</v>
      </c>
      <c r="G42" s="39" t="s">
        <v>253</v>
      </c>
      <c r="H42" s="15" t="s">
        <v>254</v>
      </c>
      <c r="I42" s="39" t="s">
        <v>261</v>
      </c>
      <c r="J42" s="48" t="s">
        <v>256</v>
      </c>
      <c r="K42" s="57">
        <v>38</v>
      </c>
      <c r="L42" s="61">
        <v>53.357438016528931</v>
      </c>
      <c r="M42" s="16">
        <v>0</v>
      </c>
      <c r="N42" s="16">
        <v>103.21250271326242</v>
      </c>
      <c r="O42" s="16">
        <v>79.630986478385395</v>
      </c>
      <c r="P42" s="17">
        <v>7.2347177683336854</v>
      </c>
      <c r="Q42" s="62">
        <v>4.5359999999999996</v>
      </c>
    </row>
    <row r="43" spans="1:17">
      <c r="A43" s="47" t="s">
        <v>248</v>
      </c>
      <c r="B43" s="38" t="s">
        <v>262</v>
      </c>
      <c r="C43" s="39" t="s">
        <v>249</v>
      </c>
      <c r="D43" s="15" t="s">
        <v>250</v>
      </c>
      <c r="E43" s="38" t="s">
        <v>257</v>
      </c>
      <c r="F43" s="38" t="s">
        <v>258</v>
      </c>
      <c r="G43" s="39" t="s">
        <v>253</v>
      </c>
      <c r="H43" s="15" t="s">
        <v>254</v>
      </c>
      <c r="I43" s="41" t="s">
        <v>269</v>
      </c>
      <c r="J43" s="48" t="s">
        <v>256</v>
      </c>
      <c r="K43" s="57">
        <v>39</v>
      </c>
      <c r="L43" s="61">
        <v>52.530991735537192</v>
      </c>
      <c r="M43" s="16">
        <v>0</v>
      </c>
      <c r="N43" s="16">
        <v>42.218363360104192</v>
      </c>
      <c r="O43" s="16">
        <v>78.515286751482051</v>
      </c>
      <c r="P43" s="17">
        <v>1.9751223355266809</v>
      </c>
      <c r="Q43" s="62">
        <v>2.7679999999999998</v>
      </c>
    </row>
    <row r="44" spans="1:17">
      <c r="A44" s="47" t="s">
        <v>250</v>
      </c>
      <c r="B44" s="38" t="s">
        <v>255</v>
      </c>
      <c r="C44" s="39" t="s">
        <v>249</v>
      </c>
      <c r="D44" s="15" t="s">
        <v>254</v>
      </c>
      <c r="E44" s="38" t="s">
        <v>251</v>
      </c>
      <c r="F44" s="38" t="s">
        <v>252</v>
      </c>
      <c r="G44" s="39" t="s">
        <v>253</v>
      </c>
      <c r="H44" s="15" t="s">
        <v>248</v>
      </c>
      <c r="I44" s="39" t="s">
        <v>268</v>
      </c>
      <c r="J44" s="48" t="s">
        <v>256</v>
      </c>
      <c r="K44" s="57">
        <v>40</v>
      </c>
      <c r="L44" s="61">
        <v>52.014462809917354</v>
      </c>
      <c r="M44" s="16">
        <v>5.8691026804797097</v>
      </c>
      <c r="N44" s="16">
        <v>77.859778597785976</v>
      </c>
      <c r="O44" s="16">
        <v>50.439618996869378</v>
      </c>
      <c r="P44" s="17">
        <v>6.5689461945606462</v>
      </c>
      <c r="Q44" s="62">
        <v>2.7789999999999999</v>
      </c>
    </row>
    <row r="45" spans="1:17">
      <c r="A45" s="47" t="s">
        <v>248</v>
      </c>
      <c r="B45" s="38" t="s">
        <v>262</v>
      </c>
      <c r="C45" s="39" t="s">
        <v>249</v>
      </c>
      <c r="D45" s="15" t="s">
        <v>254</v>
      </c>
      <c r="E45" s="38" t="s">
        <v>263</v>
      </c>
      <c r="F45" s="38" t="s">
        <v>264</v>
      </c>
      <c r="G45" s="39" t="s">
        <v>253</v>
      </c>
      <c r="H45" s="15" t="s">
        <v>250</v>
      </c>
      <c r="I45" s="42" t="s">
        <v>266</v>
      </c>
      <c r="J45" s="48" t="s">
        <v>256</v>
      </c>
      <c r="K45" s="57">
        <v>41</v>
      </c>
      <c r="L45" s="61">
        <v>51.893939393939398</v>
      </c>
      <c r="M45" s="16">
        <v>5.6097478975452546</v>
      </c>
      <c r="N45" s="16">
        <v>72.80225743433904</v>
      </c>
      <c r="O45" s="16">
        <v>66.725504562712317</v>
      </c>
      <c r="P45" s="17">
        <v>2.441162437167808</v>
      </c>
      <c r="Q45" s="62">
        <v>3.1840000000000002</v>
      </c>
    </row>
    <row r="46" spans="1:17">
      <c r="A46" s="47" t="s">
        <v>250</v>
      </c>
      <c r="B46" s="38" t="s">
        <v>59</v>
      </c>
      <c r="C46" s="39" t="s">
        <v>249</v>
      </c>
      <c r="D46" s="15" t="s">
        <v>248</v>
      </c>
      <c r="E46" s="38" t="s">
        <v>264</v>
      </c>
      <c r="F46" s="38" t="s">
        <v>268</v>
      </c>
      <c r="G46" s="39" t="s">
        <v>253</v>
      </c>
      <c r="H46" s="15" t="s">
        <v>254</v>
      </c>
      <c r="I46" s="39" t="s">
        <v>63</v>
      </c>
      <c r="J46" s="48" t="s">
        <v>256</v>
      </c>
      <c r="K46" s="57">
        <v>42</v>
      </c>
      <c r="L46" s="61">
        <v>51.584022038567497</v>
      </c>
      <c r="M46" s="16">
        <v>0.50910383316763441</v>
      </c>
      <c r="N46" s="16">
        <v>47.775124810071631</v>
      </c>
      <c r="O46" s="16">
        <v>59.148737760607474</v>
      </c>
      <c r="P46" s="17">
        <v>6.2471566005703441</v>
      </c>
      <c r="Q46" s="62">
        <v>2.5059999999999998</v>
      </c>
    </row>
    <row r="47" spans="1:17">
      <c r="A47" s="47" t="s">
        <v>254</v>
      </c>
      <c r="B47" s="40" t="s">
        <v>275</v>
      </c>
      <c r="C47" s="39" t="s">
        <v>249</v>
      </c>
      <c r="D47" s="15" t="s">
        <v>250</v>
      </c>
      <c r="E47" s="38" t="s">
        <v>261</v>
      </c>
      <c r="F47" s="38" t="s">
        <v>259</v>
      </c>
      <c r="G47" s="39" t="s">
        <v>253</v>
      </c>
      <c r="H47" s="15" t="s">
        <v>248</v>
      </c>
      <c r="I47" s="42" t="s">
        <v>266</v>
      </c>
      <c r="J47" s="48" t="s">
        <v>256</v>
      </c>
      <c r="K47" s="57">
        <v>43</v>
      </c>
      <c r="L47" s="61">
        <v>51.342975206611577</v>
      </c>
      <c r="M47" s="16">
        <v>4.6395688947163665</v>
      </c>
      <c r="N47" s="16">
        <v>53.46212285652269</v>
      </c>
      <c r="O47" s="16">
        <v>62.945447279024847</v>
      </c>
      <c r="P47" s="17">
        <v>5.5702888339010883</v>
      </c>
      <c r="Q47" s="62">
        <v>2.0510000000000002</v>
      </c>
    </row>
    <row r="48" spans="1:17">
      <c r="A48" s="47" t="s">
        <v>248</v>
      </c>
      <c r="B48" s="38" t="s">
        <v>59</v>
      </c>
      <c r="C48" s="39" t="s">
        <v>249</v>
      </c>
      <c r="D48" s="15" t="s">
        <v>254</v>
      </c>
      <c r="E48" s="38" t="s">
        <v>261</v>
      </c>
      <c r="F48" s="38" t="s">
        <v>259</v>
      </c>
      <c r="G48" s="39" t="s">
        <v>253</v>
      </c>
      <c r="H48" s="15" t="s">
        <v>250</v>
      </c>
      <c r="I48" s="39" t="s">
        <v>259</v>
      </c>
      <c r="J48" s="48" t="s">
        <v>256</v>
      </c>
      <c r="K48" s="57">
        <v>44</v>
      </c>
      <c r="L48" s="61">
        <v>51.153581267217632</v>
      </c>
      <c r="M48" s="16">
        <v>15.426806718249452</v>
      </c>
      <c r="N48" s="16">
        <v>55.871499891469497</v>
      </c>
      <c r="O48" s="16">
        <v>69.956038100313066</v>
      </c>
      <c r="P48" s="17">
        <v>3.2289921327992364</v>
      </c>
      <c r="Q48" s="62">
        <v>2.6040000000000001</v>
      </c>
    </row>
    <row r="49" spans="1:17">
      <c r="A49" s="47" t="s">
        <v>254</v>
      </c>
      <c r="B49" s="38" t="s">
        <v>262</v>
      </c>
      <c r="C49" s="39" t="s">
        <v>249</v>
      </c>
      <c r="D49" s="15" t="s">
        <v>248</v>
      </c>
      <c r="E49" s="38" t="s">
        <v>257</v>
      </c>
      <c r="F49" s="38" t="s">
        <v>258</v>
      </c>
      <c r="G49" s="39" t="s">
        <v>253</v>
      </c>
      <c r="H49" s="15" t="s">
        <v>250</v>
      </c>
      <c r="I49" s="39" t="s">
        <v>259</v>
      </c>
      <c r="J49" s="48" t="s">
        <v>256</v>
      </c>
      <c r="K49" s="57">
        <v>45</v>
      </c>
      <c r="L49" s="61">
        <v>50.550964187327821</v>
      </c>
      <c r="M49" s="16">
        <v>8.5683135695383008</v>
      </c>
      <c r="N49" s="16">
        <v>50.119383546776646</v>
      </c>
      <c r="O49" s="16">
        <v>55.118896955971493</v>
      </c>
      <c r="P49" s="17">
        <v>6.4357918798060387</v>
      </c>
      <c r="Q49" s="62">
        <v>3.0659999999999998</v>
      </c>
    </row>
    <row r="50" spans="1:17">
      <c r="A50" s="47" t="s">
        <v>250</v>
      </c>
      <c r="B50" s="38" t="s">
        <v>59</v>
      </c>
      <c r="C50" s="39" t="s">
        <v>249</v>
      </c>
      <c r="D50" s="15" t="s">
        <v>254</v>
      </c>
      <c r="E50" s="38" t="s">
        <v>251</v>
      </c>
      <c r="F50" s="38" t="s">
        <v>252</v>
      </c>
      <c r="G50" s="39" t="s">
        <v>253</v>
      </c>
      <c r="H50" s="15" t="s">
        <v>248</v>
      </c>
      <c r="I50" s="39" t="s">
        <v>267</v>
      </c>
      <c r="J50" s="48" t="s">
        <v>256</v>
      </c>
      <c r="K50" s="57">
        <v>46</v>
      </c>
      <c r="L50" s="61">
        <v>49.603994490358126</v>
      </c>
      <c r="M50" s="16">
        <v>1.5657344303080079</v>
      </c>
      <c r="N50" s="16">
        <v>48.339483394833948</v>
      </c>
      <c r="O50" s="16">
        <v>101.84506760807299</v>
      </c>
      <c r="P50" s="17">
        <v>8.2111827432008067</v>
      </c>
      <c r="Q50" s="62">
        <v>3.2719999999999998</v>
      </c>
    </row>
    <row r="51" spans="1:17">
      <c r="A51" s="47" t="s">
        <v>250</v>
      </c>
      <c r="B51" s="38" t="s">
        <v>59</v>
      </c>
      <c r="C51" s="39" t="s">
        <v>249</v>
      </c>
      <c r="D51" s="15" t="s">
        <v>248</v>
      </c>
      <c r="E51" s="40" t="s">
        <v>63</v>
      </c>
      <c r="F51" s="40" t="s">
        <v>63</v>
      </c>
      <c r="G51" s="39" t="s">
        <v>253</v>
      </c>
      <c r="H51" s="15" t="s">
        <v>254</v>
      </c>
      <c r="I51" s="41" t="s">
        <v>63</v>
      </c>
      <c r="J51" s="48" t="s">
        <v>256</v>
      </c>
      <c r="K51" s="57">
        <v>47</v>
      </c>
      <c r="L51" s="61">
        <v>48.898071625344357</v>
      </c>
      <c r="M51" s="16">
        <v>9.6057327012761221E-2</v>
      </c>
      <c r="N51" s="16">
        <v>73.366616019101372</v>
      </c>
      <c r="O51" s="16">
        <v>73.103310464264297</v>
      </c>
      <c r="P51" s="17">
        <v>5.5480964481086543</v>
      </c>
      <c r="Q51" s="62">
        <v>3.26</v>
      </c>
    </row>
    <row r="52" spans="1:17">
      <c r="A52" s="47" t="s">
        <v>248</v>
      </c>
      <c r="B52" s="40" t="s">
        <v>270</v>
      </c>
      <c r="C52" s="39" t="s">
        <v>249</v>
      </c>
      <c r="D52" s="15" t="s">
        <v>254</v>
      </c>
      <c r="E52" s="40" t="s">
        <v>255</v>
      </c>
      <c r="F52" s="40" t="s">
        <v>255</v>
      </c>
      <c r="G52" s="39" t="s">
        <v>253</v>
      </c>
      <c r="H52" s="15" t="s">
        <v>250</v>
      </c>
      <c r="I52" s="39" t="s">
        <v>263</v>
      </c>
      <c r="J52" s="48" t="s">
        <v>256</v>
      </c>
      <c r="K52" s="57">
        <v>48</v>
      </c>
      <c r="L52" s="61">
        <v>48.674242424242422</v>
      </c>
      <c r="M52" s="16">
        <v>5.0045867373648596</v>
      </c>
      <c r="N52" s="16">
        <v>107.27154330366834</v>
      </c>
      <c r="O52" s="16">
        <v>70.988476653566906</v>
      </c>
      <c r="P52" s="17">
        <v>10.175208885831273</v>
      </c>
      <c r="Q52" s="62">
        <v>2.8980000000000001</v>
      </c>
    </row>
    <row r="53" spans="1:17">
      <c r="A53" s="47" t="s">
        <v>248</v>
      </c>
      <c r="B53" s="40" t="s">
        <v>276</v>
      </c>
      <c r="C53" s="39" t="s">
        <v>249</v>
      </c>
      <c r="D53" s="15" t="s">
        <v>250</v>
      </c>
      <c r="E53" s="38" t="s">
        <v>257</v>
      </c>
      <c r="F53" s="38" t="s">
        <v>258</v>
      </c>
      <c r="G53" s="39" t="s">
        <v>253</v>
      </c>
      <c r="H53" s="15" t="s">
        <v>254</v>
      </c>
      <c r="I53" s="41" t="s">
        <v>269</v>
      </c>
      <c r="J53" s="48" t="s">
        <v>256</v>
      </c>
      <c r="K53" s="57">
        <v>49</v>
      </c>
      <c r="L53" s="61">
        <v>48.639807162534439</v>
      </c>
      <c r="M53" s="16">
        <v>10.066807870937375</v>
      </c>
      <c r="N53" s="16">
        <v>41.697416974169741</v>
      </c>
      <c r="O53" s="16">
        <v>60.314394191700522</v>
      </c>
      <c r="P53" s="17">
        <v>3.9613408639495793</v>
      </c>
      <c r="Q53" s="62">
        <v>2.9329999999999998</v>
      </c>
    </row>
    <row r="54" spans="1:17">
      <c r="A54" s="47" t="s">
        <v>248</v>
      </c>
      <c r="B54" s="38" t="s">
        <v>262</v>
      </c>
      <c r="C54" s="39" t="s">
        <v>249</v>
      </c>
      <c r="D54" s="15" t="s">
        <v>250</v>
      </c>
      <c r="E54" s="40" t="s">
        <v>274</v>
      </c>
      <c r="F54" s="40" t="s">
        <v>63</v>
      </c>
      <c r="G54" s="39" t="s">
        <v>253</v>
      </c>
      <c r="H54" s="15" t="s">
        <v>254</v>
      </c>
      <c r="I54" s="39" t="s">
        <v>59</v>
      </c>
      <c r="J54" s="48" t="s">
        <v>256</v>
      </c>
      <c r="K54" s="57">
        <v>50</v>
      </c>
      <c r="L54" s="61">
        <v>48.502066115702483</v>
      </c>
      <c r="M54" s="16">
        <v>0</v>
      </c>
      <c r="N54" s="16">
        <v>59.127414803559802</v>
      </c>
      <c r="O54" s="16">
        <v>92.702990741357482</v>
      </c>
      <c r="P54" s="17">
        <v>3.4065312191387136</v>
      </c>
      <c r="Q54" s="62">
        <v>2.7360000000000002</v>
      </c>
    </row>
    <row r="55" spans="1:17">
      <c r="A55" s="47" t="s">
        <v>248</v>
      </c>
      <c r="B55" s="40" t="s">
        <v>262</v>
      </c>
      <c r="C55" s="39" t="s">
        <v>249</v>
      </c>
      <c r="D55" s="15" t="s">
        <v>254</v>
      </c>
      <c r="E55" s="40" t="s">
        <v>277</v>
      </c>
      <c r="F55" s="40" t="s">
        <v>278</v>
      </c>
      <c r="G55" s="39" t="s">
        <v>253</v>
      </c>
      <c r="H55" s="15" t="s">
        <v>250</v>
      </c>
      <c r="I55" s="42" t="s">
        <v>266</v>
      </c>
      <c r="J55" s="48" t="s">
        <v>256</v>
      </c>
      <c r="K55" s="57">
        <v>51</v>
      </c>
      <c r="L55" s="61">
        <v>47.882231404958681</v>
      </c>
      <c r="M55" s="16">
        <v>2.4686733042279632</v>
      </c>
      <c r="N55" s="16">
        <v>66.225309311916661</v>
      </c>
      <c r="O55" s="16">
        <v>101.26223939252648</v>
      </c>
      <c r="P55" s="17">
        <v>2.9515873103938044</v>
      </c>
      <c r="Q55" s="62">
        <v>3.3439999999999999</v>
      </c>
    </row>
    <row r="56" spans="1:17">
      <c r="A56" s="47" t="s">
        <v>254</v>
      </c>
      <c r="B56" s="40" t="s">
        <v>275</v>
      </c>
      <c r="C56" s="39" t="s">
        <v>249</v>
      </c>
      <c r="D56" s="15" t="s">
        <v>250</v>
      </c>
      <c r="E56" s="38" t="s">
        <v>261</v>
      </c>
      <c r="F56" s="38" t="s">
        <v>259</v>
      </c>
      <c r="G56" s="39" t="s">
        <v>253</v>
      </c>
      <c r="H56" s="15" t="s">
        <v>248</v>
      </c>
      <c r="I56" s="42" t="s">
        <v>266</v>
      </c>
      <c r="J56" s="48" t="s">
        <v>256</v>
      </c>
      <c r="K56" s="57">
        <v>52</v>
      </c>
      <c r="L56" s="61">
        <v>47.710055096418735</v>
      </c>
      <c r="M56" s="16">
        <v>3.4196408416542989</v>
      </c>
      <c r="N56" s="16">
        <v>42.717603646624696</v>
      </c>
      <c r="O56" s="16">
        <v>66.575634450143212</v>
      </c>
      <c r="P56" s="17">
        <v>5.6146736054859581</v>
      </c>
      <c r="Q56" s="62">
        <v>2.8490000000000002</v>
      </c>
    </row>
    <row r="57" spans="1:17">
      <c r="A57" s="47" t="s">
        <v>250</v>
      </c>
      <c r="B57" s="38" t="s">
        <v>59</v>
      </c>
      <c r="C57" s="39" t="s">
        <v>249</v>
      </c>
      <c r="D57" s="15" t="s">
        <v>248</v>
      </c>
      <c r="E57" s="38" t="s">
        <v>251</v>
      </c>
      <c r="F57" s="38" t="s">
        <v>252</v>
      </c>
      <c r="G57" s="39" t="s">
        <v>253</v>
      </c>
      <c r="H57" s="15" t="s">
        <v>254</v>
      </c>
      <c r="I57" s="39" t="s">
        <v>59</v>
      </c>
      <c r="J57" s="48" t="s">
        <v>256</v>
      </c>
      <c r="K57" s="57">
        <v>53</v>
      </c>
      <c r="L57" s="61">
        <v>46.694214876033065</v>
      </c>
      <c r="M57" s="16">
        <v>0.51870956586891059</v>
      </c>
      <c r="N57" s="16">
        <v>68.439331452138049</v>
      </c>
      <c r="O57" s="16">
        <v>68.540598148271485</v>
      </c>
      <c r="P57" s="17">
        <v>5.5037116765237846</v>
      </c>
      <c r="Q57" s="62">
        <v>2.38</v>
      </c>
    </row>
    <row r="58" spans="1:17">
      <c r="A58" s="47" t="s">
        <v>248</v>
      </c>
      <c r="B58" s="38" t="s">
        <v>59</v>
      </c>
      <c r="C58" s="39" t="s">
        <v>249</v>
      </c>
      <c r="D58" s="15" t="s">
        <v>250</v>
      </c>
      <c r="E58" s="40" t="s">
        <v>261</v>
      </c>
      <c r="F58" s="40" t="s">
        <v>259</v>
      </c>
      <c r="G58" s="39" t="s">
        <v>253</v>
      </c>
      <c r="H58" s="15" t="s">
        <v>254</v>
      </c>
      <c r="I58" s="41" t="s">
        <v>63</v>
      </c>
      <c r="J58" s="48" t="s">
        <v>256</v>
      </c>
      <c r="K58" s="57">
        <v>54</v>
      </c>
      <c r="L58" s="61">
        <v>46.108815426997246</v>
      </c>
      <c r="M58" s="16">
        <v>9.6153384339773975</v>
      </c>
      <c r="N58" s="16">
        <v>61.688734534404169</v>
      </c>
      <c r="O58" s="16">
        <v>53.403716778791711</v>
      </c>
      <c r="P58" s="17">
        <v>5.6590583770708278</v>
      </c>
      <c r="Q58" s="62">
        <v>2.9470000000000001</v>
      </c>
    </row>
    <row r="59" spans="1:17">
      <c r="A59" s="47" t="s">
        <v>248</v>
      </c>
      <c r="B59" s="38" t="s">
        <v>270</v>
      </c>
      <c r="C59" s="39" t="s">
        <v>249</v>
      </c>
      <c r="D59" s="15" t="s">
        <v>254</v>
      </c>
      <c r="E59" s="38" t="s">
        <v>251</v>
      </c>
      <c r="F59" s="38" t="s">
        <v>252</v>
      </c>
      <c r="G59" s="39" t="s">
        <v>253</v>
      </c>
      <c r="H59" s="15" t="s">
        <v>250</v>
      </c>
      <c r="I59" s="42" t="s">
        <v>266</v>
      </c>
      <c r="J59" s="48" t="s">
        <v>256</v>
      </c>
      <c r="K59" s="57">
        <v>55</v>
      </c>
      <c r="L59" s="61">
        <v>45.833333333333329</v>
      </c>
      <c r="M59" s="16">
        <v>7.1274536643468815</v>
      </c>
      <c r="N59" s="16">
        <v>66.72454959843715</v>
      </c>
      <c r="O59" s="16">
        <v>81.679211350163186</v>
      </c>
      <c r="P59" s="17">
        <v>3.7394170060252332</v>
      </c>
      <c r="Q59" s="62">
        <v>2.6280000000000001</v>
      </c>
    </row>
    <row r="60" spans="1:17">
      <c r="A60" s="47" t="s">
        <v>248</v>
      </c>
      <c r="B60" s="38" t="s">
        <v>262</v>
      </c>
      <c r="C60" s="39" t="s">
        <v>249</v>
      </c>
      <c r="D60" s="15" t="s">
        <v>254</v>
      </c>
      <c r="E60" s="40" t="s">
        <v>267</v>
      </c>
      <c r="F60" s="40" t="s">
        <v>251</v>
      </c>
      <c r="G60" s="39" t="s">
        <v>253</v>
      </c>
      <c r="H60" s="15" t="s">
        <v>250</v>
      </c>
      <c r="I60" s="39" t="s">
        <v>268</v>
      </c>
      <c r="J60" s="48" t="s">
        <v>256</v>
      </c>
      <c r="K60" s="57">
        <v>56</v>
      </c>
      <c r="L60" s="61">
        <v>45.781680440771346</v>
      </c>
      <c r="M60" s="16">
        <v>1.5177057668016272</v>
      </c>
      <c r="N60" s="16">
        <v>44.779683090948559</v>
      </c>
      <c r="O60" s="16">
        <v>92.902817558116297</v>
      </c>
      <c r="P60" s="17">
        <v>2.9293949246013695</v>
      </c>
      <c r="Q60" s="62">
        <v>2.4569999999999999</v>
      </c>
    </row>
    <row r="61" spans="1:17">
      <c r="A61" s="47" t="s">
        <v>248</v>
      </c>
      <c r="B61" s="38" t="s">
        <v>262</v>
      </c>
      <c r="C61" s="39" t="s">
        <v>249</v>
      </c>
      <c r="D61" s="15" t="s">
        <v>254</v>
      </c>
      <c r="E61" s="38" t="s">
        <v>263</v>
      </c>
      <c r="F61" s="38" t="s">
        <v>264</v>
      </c>
      <c r="G61" s="39" t="s">
        <v>253</v>
      </c>
      <c r="H61" s="15" t="s">
        <v>250</v>
      </c>
      <c r="I61" s="42" t="s">
        <v>266</v>
      </c>
      <c r="J61" s="48" t="s">
        <v>256</v>
      </c>
      <c r="K61" s="57">
        <v>57</v>
      </c>
      <c r="L61" s="61">
        <v>45.247933884297524</v>
      </c>
      <c r="M61" s="16">
        <v>7.2427224567621957</v>
      </c>
      <c r="N61" s="16">
        <v>58.519644019969611</v>
      </c>
      <c r="O61" s="16">
        <v>63.528275494571368</v>
      </c>
      <c r="P61" s="17">
        <v>3.1513187825257156</v>
      </c>
      <c r="Q61" s="62">
        <v>2.552</v>
      </c>
    </row>
    <row r="62" spans="1:17">
      <c r="A62" s="47" t="s">
        <v>254</v>
      </c>
      <c r="B62" s="38" t="s">
        <v>59</v>
      </c>
      <c r="C62" s="39" t="s">
        <v>249</v>
      </c>
      <c r="D62" s="15" t="s">
        <v>250</v>
      </c>
      <c r="E62" s="38" t="s">
        <v>267</v>
      </c>
      <c r="F62" s="38" t="s">
        <v>251</v>
      </c>
      <c r="G62" s="39" t="s">
        <v>253</v>
      </c>
      <c r="H62" s="15" t="s">
        <v>248</v>
      </c>
      <c r="I62" s="39" t="s">
        <v>267</v>
      </c>
      <c r="J62" s="48" t="s">
        <v>256</v>
      </c>
      <c r="K62" s="57">
        <v>58</v>
      </c>
      <c r="L62" s="61">
        <v>44.335399449035819</v>
      </c>
      <c r="M62" s="16">
        <v>0</v>
      </c>
      <c r="N62" s="16">
        <v>83.394833948339482</v>
      </c>
      <c r="O62" s="16">
        <v>80.879904083127968</v>
      </c>
      <c r="P62" s="17">
        <v>8.7881847738041081</v>
      </c>
      <c r="Q62" s="62">
        <v>4.0250000000000004</v>
      </c>
    </row>
    <row r="63" spans="1:17">
      <c r="A63" s="47" t="s">
        <v>248</v>
      </c>
      <c r="B63" s="38" t="s">
        <v>262</v>
      </c>
      <c r="C63" s="39" t="s">
        <v>249</v>
      </c>
      <c r="D63" s="15" t="s">
        <v>250</v>
      </c>
      <c r="E63" s="40" t="s">
        <v>271</v>
      </c>
      <c r="F63" s="40" t="s">
        <v>263</v>
      </c>
      <c r="G63" s="39" t="s">
        <v>253</v>
      </c>
      <c r="H63" s="15" t="s">
        <v>254</v>
      </c>
      <c r="I63" s="39" t="s">
        <v>59</v>
      </c>
      <c r="J63" s="48" t="s">
        <v>256</v>
      </c>
      <c r="K63" s="57">
        <v>59</v>
      </c>
      <c r="L63" s="61">
        <v>44.180440771349858</v>
      </c>
      <c r="M63" s="16">
        <v>0</v>
      </c>
      <c r="N63" s="16">
        <v>67.896678966789665</v>
      </c>
      <c r="O63" s="16">
        <v>105.12555784986345</v>
      </c>
      <c r="P63" s="17">
        <v>2.4855472087526773</v>
      </c>
      <c r="Q63" s="62">
        <v>3.12</v>
      </c>
    </row>
    <row r="64" spans="1:17">
      <c r="A64" s="47" t="s">
        <v>254</v>
      </c>
      <c r="B64" s="38" t="s">
        <v>255</v>
      </c>
      <c r="C64" s="39" t="s">
        <v>249</v>
      </c>
      <c r="D64" s="15" t="s">
        <v>250</v>
      </c>
      <c r="E64" s="38" t="s">
        <v>255</v>
      </c>
      <c r="F64" s="38" t="s">
        <v>255</v>
      </c>
      <c r="G64" s="39" t="s">
        <v>253</v>
      </c>
      <c r="H64" s="15" t="s">
        <v>248</v>
      </c>
      <c r="I64" s="39" t="s">
        <v>263</v>
      </c>
      <c r="J64" s="48" t="s">
        <v>256</v>
      </c>
      <c r="K64" s="57">
        <v>60</v>
      </c>
      <c r="L64" s="61">
        <v>43.75</v>
      </c>
      <c r="M64" s="16">
        <v>4.9565580738584787</v>
      </c>
      <c r="N64" s="16">
        <v>76.079878445843278</v>
      </c>
      <c r="O64" s="16">
        <v>78.964897089189364</v>
      </c>
      <c r="P64" s="17">
        <v>3.5951664983744083</v>
      </c>
      <c r="Q64" s="62">
        <v>4.0460000000000003</v>
      </c>
    </row>
    <row r="65" spans="1:17">
      <c r="A65" s="47" t="s">
        <v>248</v>
      </c>
      <c r="B65" s="38" t="s">
        <v>270</v>
      </c>
      <c r="C65" s="39" t="s">
        <v>249</v>
      </c>
      <c r="D65" s="15" t="s">
        <v>254</v>
      </c>
      <c r="E65" s="38" t="s">
        <v>264</v>
      </c>
      <c r="F65" s="38" t="s">
        <v>265</v>
      </c>
      <c r="G65" s="39" t="s">
        <v>253</v>
      </c>
      <c r="H65" s="15" t="s">
        <v>250</v>
      </c>
      <c r="I65" s="39" t="s">
        <v>259</v>
      </c>
      <c r="J65" s="48" t="s">
        <v>256</v>
      </c>
      <c r="K65" s="57">
        <v>61</v>
      </c>
      <c r="L65" s="61">
        <v>43.009641873278241</v>
      </c>
      <c r="M65" s="16">
        <v>6.896916079516255</v>
      </c>
      <c r="N65" s="16">
        <v>67.202083785543735</v>
      </c>
      <c r="O65" s="16">
        <v>96.416439086125365</v>
      </c>
      <c r="P65" s="17">
        <v>3.0847416251484119</v>
      </c>
      <c r="Q65" s="62">
        <v>2.88</v>
      </c>
    </row>
    <row r="66" spans="1:17">
      <c r="A66" s="47" t="s">
        <v>248</v>
      </c>
      <c r="B66" s="38" t="s">
        <v>59</v>
      </c>
      <c r="C66" s="39" t="s">
        <v>249</v>
      </c>
      <c r="D66" s="15" t="s">
        <v>254</v>
      </c>
      <c r="E66" s="38" t="s">
        <v>264</v>
      </c>
      <c r="F66" s="38" t="s">
        <v>265</v>
      </c>
      <c r="G66" s="39" t="s">
        <v>253</v>
      </c>
      <c r="H66" s="15" t="s">
        <v>250</v>
      </c>
      <c r="I66" s="39" t="s">
        <v>259</v>
      </c>
      <c r="J66" s="48" t="s">
        <v>256</v>
      </c>
      <c r="K66" s="57">
        <v>62</v>
      </c>
      <c r="L66" s="61">
        <v>42.889118457300277</v>
      </c>
      <c r="M66" s="16">
        <v>3.3908236435504704</v>
      </c>
      <c r="N66" s="16">
        <v>61.60191013674843</v>
      </c>
      <c r="O66" s="16">
        <v>52.12149470458936</v>
      </c>
      <c r="P66" s="17">
        <v>3.9169560923647095</v>
      </c>
      <c r="Q66" s="62">
        <v>2.16</v>
      </c>
    </row>
    <row r="67" spans="1:17">
      <c r="A67" s="47" t="s">
        <v>248</v>
      </c>
      <c r="B67" s="38" t="s">
        <v>59</v>
      </c>
      <c r="C67" s="39" t="s">
        <v>249</v>
      </c>
      <c r="D67" s="15" t="s">
        <v>250</v>
      </c>
      <c r="E67" s="38" t="s">
        <v>257</v>
      </c>
      <c r="F67" s="38" t="s">
        <v>258</v>
      </c>
      <c r="G67" s="39" t="s">
        <v>253</v>
      </c>
      <c r="H67" s="15" t="s">
        <v>254</v>
      </c>
      <c r="I67" s="39" t="s">
        <v>268</v>
      </c>
      <c r="J67" s="48" t="s">
        <v>256</v>
      </c>
      <c r="K67" s="57">
        <v>63</v>
      </c>
      <c r="L67" s="61">
        <v>42.820247933884303</v>
      </c>
      <c r="M67" s="16">
        <v>10.32616265387183</v>
      </c>
      <c r="N67" s="16">
        <v>58.541350119383551</v>
      </c>
      <c r="O67" s="16">
        <v>51.388796376473721</v>
      </c>
      <c r="P67" s="17">
        <v>6.0696175142308686</v>
      </c>
      <c r="Q67" s="62">
        <v>2.891</v>
      </c>
    </row>
    <row r="68" spans="1:17">
      <c r="A68" s="47" t="s">
        <v>254</v>
      </c>
      <c r="B68" s="38" t="s">
        <v>59</v>
      </c>
      <c r="C68" s="39" t="s">
        <v>249</v>
      </c>
      <c r="D68" s="15" t="s">
        <v>248</v>
      </c>
      <c r="E68" s="38" t="s">
        <v>263</v>
      </c>
      <c r="F68" s="38" t="s">
        <v>264</v>
      </c>
      <c r="G68" s="39" t="s">
        <v>253</v>
      </c>
      <c r="H68" s="15" t="s">
        <v>250</v>
      </c>
      <c r="I68" s="39" t="s">
        <v>259</v>
      </c>
      <c r="J68" s="48" t="s">
        <v>256</v>
      </c>
      <c r="K68" s="57">
        <v>64</v>
      </c>
      <c r="L68" s="61">
        <v>42.338154269972456</v>
      </c>
      <c r="M68" s="16">
        <v>9.6729728301850528</v>
      </c>
      <c r="N68" s="16">
        <v>63.642283481658346</v>
      </c>
      <c r="O68" s="16">
        <v>50.289748884300273</v>
      </c>
      <c r="P68" s="17">
        <v>5.1708258896372659</v>
      </c>
      <c r="Q68" s="62">
        <v>2.653</v>
      </c>
    </row>
    <row r="69" spans="1:17">
      <c r="A69" s="47" t="s">
        <v>250</v>
      </c>
      <c r="B69" s="38" t="s">
        <v>255</v>
      </c>
      <c r="C69" s="39" t="s">
        <v>249</v>
      </c>
      <c r="D69" s="15" t="s">
        <v>254</v>
      </c>
      <c r="E69" s="38" t="s">
        <v>263</v>
      </c>
      <c r="F69" s="38" t="s">
        <v>264</v>
      </c>
      <c r="G69" s="39" t="s">
        <v>253</v>
      </c>
      <c r="H69" s="15" t="s">
        <v>248</v>
      </c>
      <c r="I69" s="39" t="s">
        <v>267</v>
      </c>
      <c r="J69" s="48" t="s">
        <v>256</v>
      </c>
      <c r="K69" s="57">
        <v>65</v>
      </c>
      <c r="L69" s="61">
        <v>42.217630853994493</v>
      </c>
      <c r="M69" s="16">
        <v>0.9125446066212316</v>
      </c>
      <c r="N69" s="16">
        <v>36.922075103103978</v>
      </c>
      <c r="O69" s="16">
        <v>65.942849530406974</v>
      </c>
      <c r="P69" s="17">
        <v>2.7407596453656753</v>
      </c>
      <c r="Q69" s="62">
        <v>1.96</v>
      </c>
    </row>
    <row r="70" spans="1:17">
      <c r="A70" s="47" t="s">
        <v>248</v>
      </c>
      <c r="B70" s="38" t="s">
        <v>270</v>
      </c>
      <c r="C70" s="39" t="s">
        <v>249</v>
      </c>
      <c r="D70" s="15" t="s">
        <v>250</v>
      </c>
      <c r="E70" s="38" t="s">
        <v>257</v>
      </c>
      <c r="F70" s="38" t="s">
        <v>258</v>
      </c>
      <c r="G70" s="39" t="s">
        <v>253</v>
      </c>
      <c r="H70" s="15" t="s">
        <v>254</v>
      </c>
      <c r="I70" s="39" t="s">
        <v>252</v>
      </c>
      <c r="J70" s="48" t="s">
        <v>256</v>
      </c>
      <c r="K70" s="57">
        <v>66</v>
      </c>
      <c r="L70" s="61">
        <v>41.856060606060602</v>
      </c>
      <c r="M70" s="16">
        <v>9.231109125926352</v>
      </c>
      <c r="N70" s="16">
        <v>85.17473410028218</v>
      </c>
      <c r="O70" s="16">
        <v>57.616732165456604</v>
      </c>
      <c r="P70" s="17">
        <v>6.0363289355422163</v>
      </c>
      <c r="Q70" s="62">
        <v>2.891</v>
      </c>
    </row>
    <row r="71" spans="1:17">
      <c r="A71" s="47" t="s">
        <v>254</v>
      </c>
      <c r="B71" s="38" t="s">
        <v>255</v>
      </c>
      <c r="C71" s="39" t="s">
        <v>249</v>
      </c>
      <c r="D71" s="15" t="s">
        <v>250</v>
      </c>
      <c r="E71" s="40" t="s">
        <v>273</v>
      </c>
      <c r="F71" s="40" t="s">
        <v>255</v>
      </c>
      <c r="G71" s="39" t="s">
        <v>253</v>
      </c>
      <c r="H71" s="15" t="s">
        <v>248</v>
      </c>
      <c r="I71" s="39" t="s">
        <v>252</v>
      </c>
      <c r="J71" s="48" t="s">
        <v>256</v>
      </c>
      <c r="K71" s="57">
        <v>67</v>
      </c>
      <c r="L71" s="61">
        <v>41.167355371900825</v>
      </c>
      <c r="M71" s="16">
        <v>6.4838695733613827</v>
      </c>
      <c r="N71" s="16">
        <v>100.67288908183198</v>
      </c>
      <c r="O71" s="16">
        <v>53.803370412309327</v>
      </c>
      <c r="P71" s="17">
        <v>6.2582527934665615</v>
      </c>
      <c r="Q71" s="62">
        <v>2.5760000000000001</v>
      </c>
    </row>
    <row r="72" spans="1:17">
      <c r="A72" s="47" t="s">
        <v>248</v>
      </c>
      <c r="B72" s="38" t="s">
        <v>59</v>
      </c>
      <c r="C72" s="39" t="s">
        <v>249</v>
      </c>
      <c r="D72" s="15" t="s">
        <v>250</v>
      </c>
      <c r="E72" s="40" t="s">
        <v>63</v>
      </c>
      <c r="F72" s="40" t="s">
        <v>63</v>
      </c>
      <c r="G72" s="39" t="s">
        <v>253</v>
      </c>
      <c r="H72" s="15" t="s">
        <v>254</v>
      </c>
      <c r="I72" s="41" t="s">
        <v>63</v>
      </c>
      <c r="J72" s="48" t="s">
        <v>256</v>
      </c>
      <c r="K72" s="57">
        <v>68</v>
      </c>
      <c r="L72" s="61">
        <v>40.977961432506888</v>
      </c>
      <c r="M72" s="16">
        <v>0.96057327012761218</v>
      </c>
      <c r="N72" s="16">
        <v>67.723030171478186</v>
      </c>
      <c r="O72" s="16">
        <v>49.623659495104242</v>
      </c>
      <c r="P72" s="17">
        <v>5.7700203060330004</v>
      </c>
      <c r="Q72" s="62">
        <v>2.96</v>
      </c>
    </row>
    <row r="73" spans="1:17">
      <c r="A73" s="47" t="s">
        <v>254</v>
      </c>
      <c r="B73" s="38" t="s">
        <v>59</v>
      </c>
      <c r="C73" s="39" t="s">
        <v>249</v>
      </c>
      <c r="D73" s="15" t="s">
        <v>248</v>
      </c>
      <c r="E73" s="38" t="s">
        <v>263</v>
      </c>
      <c r="F73" s="38" t="s">
        <v>264</v>
      </c>
      <c r="G73" s="39" t="s">
        <v>253</v>
      </c>
      <c r="H73" s="15" t="s">
        <v>250</v>
      </c>
      <c r="I73" s="39" t="s">
        <v>259</v>
      </c>
      <c r="J73" s="48" t="s">
        <v>256</v>
      </c>
      <c r="K73" s="57">
        <v>69</v>
      </c>
      <c r="L73" s="61">
        <v>40.823002754820941</v>
      </c>
      <c r="M73" s="16">
        <v>4.0055905364321429</v>
      </c>
      <c r="N73" s="16">
        <v>72.085956153679192</v>
      </c>
      <c r="O73" s="16">
        <v>79.164723905948165</v>
      </c>
      <c r="P73" s="17">
        <v>5.5259040623162194</v>
      </c>
      <c r="Q73" s="62">
        <v>3.0379999999999998</v>
      </c>
    </row>
    <row r="74" spans="1:17">
      <c r="A74" s="47" t="s">
        <v>254</v>
      </c>
      <c r="B74" s="40" t="s">
        <v>279</v>
      </c>
      <c r="C74" s="39" t="s">
        <v>249</v>
      </c>
      <c r="D74" s="15" t="s">
        <v>250</v>
      </c>
      <c r="E74" s="38" t="s">
        <v>251</v>
      </c>
      <c r="F74" s="38" t="s">
        <v>252</v>
      </c>
      <c r="G74" s="39" t="s">
        <v>253</v>
      </c>
      <c r="H74" s="15" t="s">
        <v>248</v>
      </c>
      <c r="I74" s="39" t="s">
        <v>267</v>
      </c>
      <c r="J74" s="48" t="s">
        <v>256</v>
      </c>
      <c r="K74" s="57">
        <v>70</v>
      </c>
      <c r="L74" s="61">
        <v>40.581955922865014</v>
      </c>
      <c r="M74" s="16">
        <v>2.9681714046943215</v>
      </c>
      <c r="N74" s="16">
        <v>60.711960060777081</v>
      </c>
      <c r="O74" s="16">
        <v>62.862186105375336</v>
      </c>
      <c r="P74" s="17">
        <v>6.391407108221169</v>
      </c>
      <c r="Q74" s="62">
        <v>2.1349999999999998</v>
      </c>
    </row>
    <row r="75" spans="1:17">
      <c r="A75" s="47" t="s">
        <v>248</v>
      </c>
      <c r="B75" s="38" t="s">
        <v>59</v>
      </c>
      <c r="C75" s="39" t="s">
        <v>249</v>
      </c>
      <c r="D75" s="15" t="s">
        <v>250</v>
      </c>
      <c r="E75" s="40" t="s">
        <v>261</v>
      </c>
      <c r="F75" s="40" t="s">
        <v>259</v>
      </c>
      <c r="G75" s="39" t="s">
        <v>253</v>
      </c>
      <c r="H75" s="15" t="s">
        <v>254</v>
      </c>
      <c r="I75" s="41" t="s">
        <v>63</v>
      </c>
      <c r="J75" s="48" t="s">
        <v>256</v>
      </c>
      <c r="K75" s="57">
        <v>71</v>
      </c>
      <c r="L75" s="61">
        <v>40.375344352617084</v>
      </c>
      <c r="M75" s="16">
        <v>5.6097478975452546</v>
      </c>
      <c r="N75" s="16">
        <v>27.718688951595396</v>
      </c>
      <c r="O75" s="16">
        <v>105.40864584027176</v>
      </c>
      <c r="P75" s="17">
        <v>2.9626835032900214</v>
      </c>
      <c r="Q75" s="62">
        <f>6*0.422</f>
        <v>2.532</v>
      </c>
    </row>
    <row r="76" spans="1:17">
      <c r="A76" s="47" t="s">
        <v>254</v>
      </c>
      <c r="B76" s="40" t="s">
        <v>279</v>
      </c>
      <c r="C76" s="39" t="s">
        <v>249</v>
      </c>
      <c r="D76" s="15" t="s">
        <v>250</v>
      </c>
      <c r="E76" s="38" t="s">
        <v>263</v>
      </c>
      <c r="F76" s="38" t="s">
        <v>264</v>
      </c>
      <c r="G76" s="39" t="s">
        <v>253</v>
      </c>
      <c r="H76" s="15" t="s">
        <v>248</v>
      </c>
      <c r="I76" s="39" t="s">
        <v>259</v>
      </c>
      <c r="J76" s="48" t="s">
        <v>256</v>
      </c>
      <c r="K76" s="57">
        <v>72</v>
      </c>
      <c r="L76" s="61">
        <v>40.099862258953173</v>
      </c>
      <c r="M76" s="16">
        <v>1.5849458957105602</v>
      </c>
      <c r="N76" s="16">
        <v>71.261124375949635</v>
      </c>
      <c r="O76" s="16">
        <v>70.738693132618408</v>
      </c>
      <c r="P76" s="17">
        <v>7.3345835043996415</v>
      </c>
      <c r="Q76" s="62">
        <v>1.75</v>
      </c>
    </row>
    <row r="77" spans="1:17">
      <c r="A77" s="47" t="s">
        <v>254</v>
      </c>
      <c r="B77" s="40" t="s">
        <v>279</v>
      </c>
      <c r="C77" s="39" t="s">
        <v>249</v>
      </c>
      <c r="D77" s="15" t="s">
        <v>248</v>
      </c>
      <c r="E77" s="38" t="s">
        <v>261</v>
      </c>
      <c r="F77" s="38" t="s">
        <v>259</v>
      </c>
      <c r="G77" s="39" t="s">
        <v>253</v>
      </c>
      <c r="H77" s="15" t="s">
        <v>250</v>
      </c>
      <c r="I77" s="41" t="s">
        <v>269</v>
      </c>
      <c r="J77" s="48" t="s">
        <v>256</v>
      </c>
      <c r="K77" s="57">
        <v>73</v>
      </c>
      <c r="L77" s="61">
        <v>39.944903581267219</v>
      </c>
      <c r="M77" s="16">
        <v>12.938921948618935</v>
      </c>
      <c r="N77" s="16">
        <v>31.647492945517691</v>
      </c>
      <c r="O77" s="16">
        <v>82.778258842336641</v>
      </c>
      <c r="P77" s="17">
        <v>3.4065312191387136</v>
      </c>
      <c r="Q77" s="62">
        <f>0.387*6</f>
        <v>2.3220000000000001</v>
      </c>
    </row>
    <row r="78" spans="1:17">
      <c r="A78" s="47" t="s">
        <v>248</v>
      </c>
      <c r="B78" s="38" t="s">
        <v>270</v>
      </c>
      <c r="C78" s="39" t="s">
        <v>249</v>
      </c>
      <c r="D78" s="15" t="s">
        <v>254</v>
      </c>
      <c r="E78" s="38" t="s">
        <v>251</v>
      </c>
      <c r="F78" s="38" t="s">
        <v>252</v>
      </c>
      <c r="G78" s="39" t="s">
        <v>253</v>
      </c>
      <c r="H78" s="15" t="s">
        <v>250</v>
      </c>
      <c r="I78" s="42" t="s">
        <v>266</v>
      </c>
      <c r="J78" s="48" t="s">
        <v>256</v>
      </c>
      <c r="K78" s="57">
        <v>74</v>
      </c>
      <c r="L78" s="61">
        <v>39.669421487603302</v>
      </c>
      <c r="M78" s="16">
        <v>5.4944791051299413</v>
      </c>
      <c r="N78" s="16">
        <v>70.523116995875839</v>
      </c>
      <c r="O78" s="16">
        <v>84.610004662625741</v>
      </c>
      <c r="P78" s="17">
        <v>4.5827276661377478</v>
      </c>
      <c r="Q78" s="62">
        <v>2.6339999999999999</v>
      </c>
    </row>
    <row r="79" spans="1:17">
      <c r="A79" s="47" t="s">
        <v>248</v>
      </c>
      <c r="B79" s="38" t="s">
        <v>255</v>
      </c>
      <c r="C79" s="39" t="s">
        <v>249</v>
      </c>
      <c r="D79" s="15" t="s">
        <v>250</v>
      </c>
      <c r="E79" s="40" t="s">
        <v>63</v>
      </c>
      <c r="F79" s="40" t="s">
        <v>63</v>
      </c>
      <c r="G79" s="39" t="s">
        <v>253</v>
      </c>
      <c r="H79" s="15" t="s">
        <v>254</v>
      </c>
      <c r="I79" s="41" t="s">
        <v>255</v>
      </c>
      <c r="J79" s="48" t="s">
        <v>256</v>
      </c>
      <c r="K79" s="57">
        <v>75</v>
      </c>
      <c r="L79" s="61">
        <v>39.583333333333329</v>
      </c>
      <c r="M79" s="16">
        <v>0.7108242198944329</v>
      </c>
      <c r="N79" s="16">
        <v>91.599739526807028</v>
      </c>
      <c r="O79" s="16">
        <v>82.545127556118018</v>
      </c>
      <c r="P79" s="17">
        <v>5.8144050776178693</v>
      </c>
      <c r="Q79" s="62">
        <v>3.7519999999999998</v>
      </c>
    </row>
    <row r="80" spans="1:17">
      <c r="A80" s="47" t="s">
        <v>254</v>
      </c>
      <c r="B80" s="38" t="s">
        <v>270</v>
      </c>
      <c r="C80" s="39" t="s">
        <v>249</v>
      </c>
      <c r="D80" s="15" t="s">
        <v>248</v>
      </c>
      <c r="E80" s="40" t="s">
        <v>273</v>
      </c>
      <c r="F80" s="40" t="s">
        <v>255</v>
      </c>
      <c r="G80" s="39" t="s">
        <v>253</v>
      </c>
      <c r="H80" s="43" t="s">
        <v>250</v>
      </c>
      <c r="I80" s="41" t="s">
        <v>263</v>
      </c>
      <c r="J80" s="48" t="s">
        <v>256</v>
      </c>
      <c r="K80" s="57">
        <v>76</v>
      </c>
      <c r="L80" s="61">
        <v>39.11845730027548</v>
      </c>
      <c r="M80" s="16">
        <v>8.3761989155127772</v>
      </c>
      <c r="N80" s="16">
        <v>89.277186889515974</v>
      </c>
      <c r="O80" s="16">
        <v>67.624725238126956</v>
      </c>
      <c r="P80" s="17">
        <v>5.5480964481086543</v>
      </c>
      <c r="Q80" s="62">
        <v>3.262</v>
      </c>
    </row>
    <row r="81" spans="1:17">
      <c r="A81" s="47" t="s">
        <v>248</v>
      </c>
      <c r="B81" s="38" t="s">
        <v>270</v>
      </c>
      <c r="C81" s="39" t="s">
        <v>249</v>
      </c>
      <c r="D81" s="15" t="s">
        <v>250</v>
      </c>
      <c r="E81" s="40" t="s">
        <v>263</v>
      </c>
      <c r="F81" s="40" t="s">
        <v>264</v>
      </c>
      <c r="G81" s="39" t="s">
        <v>253</v>
      </c>
      <c r="H81" s="15" t="s">
        <v>254</v>
      </c>
      <c r="I81" s="39" t="s">
        <v>261</v>
      </c>
      <c r="J81" s="48" t="s">
        <v>256</v>
      </c>
      <c r="K81" s="57">
        <v>77</v>
      </c>
      <c r="L81" s="61">
        <v>39.066804407713505</v>
      </c>
      <c r="M81" s="16">
        <v>0</v>
      </c>
      <c r="N81" s="16">
        <v>46.016930757542873</v>
      </c>
      <c r="O81" s="16">
        <v>113.33510957170452</v>
      </c>
      <c r="P81" s="17">
        <v>1.9751223355266809</v>
      </c>
      <c r="Q81" s="62">
        <f>0.535*6</f>
        <v>3.21</v>
      </c>
    </row>
    <row r="82" spans="1:17">
      <c r="A82" s="47" t="s">
        <v>248</v>
      </c>
      <c r="B82" s="40" t="s">
        <v>270</v>
      </c>
      <c r="C82" s="39" t="s">
        <v>249</v>
      </c>
      <c r="D82" s="15" t="s">
        <v>254</v>
      </c>
      <c r="E82" s="38" t="s">
        <v>264</v>
      </c>
      <c r="F82" s="38" t="s">
        <v>265</v>
      </c>
      <c r="G82" s="39" t="s">
        <v>253</v>
      </c>
      <c r="H82" s="15" t="s">
        <v>250</v>
      </c>
      <c r="I82" s="39" t="s">
        <v>63</v>
      </c>
      <c r="J82" s="48" t="s">
        <v>256</v>
      </c>
      <c r="K82" s="57">
        <v>78</v>
      </c>
      <c r="L82" s="61">
        <v>38.911845730027544</v>
      </c>
      <c r="M82" s="16">
        <v>4.7932606179367845</v>
      </c>
      <c r="N82" s="16">
        <v>72.780551334925121</v>
      </c>
      <c r="O82" s="16">
        <v>62.529141410777328</v>
      </c>
      <c r="P82" s="17">
        <v>3.9724370568457958</v>
      </c>
      <c r="Q82" s="62">
        <v>2.464</v>
      </c>
    </row>
    <row r="83" spans="1:17">
      <c r="A83" s="47" t="s">
        <v>248</v>
      </c>
      <c r="B83" s="38" t="s">
        <v>270</v>
      </c>
      <c r="C83" s="39" t="s">
        <v>249</v>
      </c>
      <c r="D83" s="15" t="s">
        <v>250</v>
      </c>
      <c r="E83" s="40" t="s">
        <v>271</v>
      </c>
      <c r="F83" s="40" t="s">
        <v>263</v>
      </c>
      <c r="G83" s="39" t="s">
        <v>253</v>
      </c>
      <c r="H83" s="15" t="s">
        <v>254</v>
      </c>
      <c r="I83" s="39" t="s">
        <v>255</v>
      </c>
      <c r="J83" s="48" t="s">
        <v>256</v>
      </c>
      <c r="K83" s="57">
        <v>79</v>
      </c>
      <c r="L83" s="61">
        <v>38.567493112947666</v>
      </c>
      <c r="M83" s="16">
        <v>4.0920421307436277</v>
      </c>
      <c r="N83" s="16">
        <v>39.353158237464726</v>
      </c>
      <c r="O83" s="16">
        <v>100.59615000333045</v>
      </c>
      <c r="P83" s="17">
        <v>3.4842045694122348</v>
      </c>
      <c r="Q83" s="62">
        <f>0.411*7</f>
        <v>2.8769999999999998</v>
      </c>
    </row>
    <row r="84" spans="1:17">
      <c r="A84" s="47" t="s">
        <v>250</v>
      </c>
      <c r="B84" s="38" t="s">
        <v>255</v>
      </c>
      <c r="C84" s="39" t="s">
        <v>249</v>
      </c>
      <c r="D84" s="15" t="s">
        <v>254</v>
      </c>
      <c r="E84" s="38" t="s">
        <v>251</v>
      </c>
      <c r="F84" s="38" t="s">
        <v>252</v>
      </c>
      <c r="G84" s="39" t="s">
        <v>253</v>
      </c>
      <c r="H84" s="15" t="s">
        <v>248</v>
      </c>
      <c r="I84" s="39" t="s">
        <v>268</v>
      </c>
      <c r="J84" s="48" t="s">
        <v>256</v>
      </c>
      <c r="K84" s="57">
        <v>80</v>
      </c>
      <c r="L84" s="61">
        <v>37.637741046831955</v>
      </c>
      <c r="M84" s="16">
        <v>7.857489349643866</v>
      </c>
      <c r="N84" s="16">
        <v>56.566095072715427</v>
      </c>
      <c r="O84" s="16">
        <v>57.699993339106108</v>
      </c>
      <c r="P84" s="17">
        <v>5.6368659912783929</v>
      </c>
      <c r="Q84" s="62">
        <v>2.59</v>
      </c>
    </row>
    <row r="85" spans="1:17">
      <c r="A85" s="47" t="s">
        <v>254</v>
      </c>
      <c r="B85" s="38" t="s">
        <v>255</v>
      </c>
      <c r="C85" s="39" t="s">
        <v>249</v>
      </c>
      <c r="D85" s="15" t="s">
        <v>250</v>
      </c>
      <c r="E85" s="38" t="s">
        <v>255</v>
      </c>
      <c r="F85" s="38" t="s">
        <v>255</v>
      </c>
      <c r="G85" s="39" t="s">
        <v>253</v>
      </c>
      <c r="H85" s="15" t="s">
        <v>248</v>
      </c>
      <c r="I85" s="39" t="s">
        <v>263</v>
      </c>
      <c r="J85" s="48" t="s">
        <v>256</v>
      </c>
      <c r="K85" s="57">
        <v>81</v>
      </c>
      <c r="L85" s="61">
        <v>36.759641873278234</v>
      </c>
      <c r="M85" s="16">
        <v>1.815483480541187</v>
      </c>
      <c r="N85" s="16">
        <v>82.200998480573034</v>
      </c>
      <c r="O85" s="16">
        <v>83.660827283021376</v>
      </c>
      <c r="P85" s="17">
        <v>4.9045172601280509</v>
      </c>
      <c r="Q85" s="62">
        <v>4.0110000000000001</v>
      </c>
    </row>
    <row r="86" spans="1:17">
      <c r="A86" s="47" t="s">
        <v>254</v>
      </c>
      <c r="B86" s="40" t="s">
        <v>279</v>
      </c>
      <c r="C86" s="39" t="s">
        <v>249</v>
      </c>
      <c r="D86" s="15" t="s">
        <v>248</v>
      </c>
      <c r="E86" s="38" t="s">
        <v>261</v>
      </c>
      <c r="F86" s="38" t="s">
        <v>259</v>
      </c>
      <c r="G86" s="39" t="s">
        <v>253</v>
      </c>
      <c r="H86" s="15" t="s">
        <v>250</v>
      </c>
      <c r="I86" s="41" t="s">
        <v>269</v>
      </c>
      <c r="J86" s="48" t="s">
        <v>256</v>
      </c>
      <c r="K86" s="57">
        <v>82</v>
      </c>
      <c r="L86" s="61">
        <v>36.535812672176306</v>
      </c>
      <c r="M86" s="16">
        <v>12.698778631087032</v>
      </c>
      <c r="N86" s="16">
        <v>51.465161710440633</v>
      </c>
      <c r="O86" s="16">
        <v>56.700859255312061</v>
      </c>
      <c r="P86" s="17">
        <v>4.1499761431852731</v>
      </c>
      <c r="Q86" s="62">
        <v>2.7370000000000001</v>
      </c>
    </row>
    <row r="87" spans="1:17">
      <c r="A87" s="47" t="s">
        <v>248</v>
      </c>
      <c r="B87" s="38" t="s">
        <v>270</v>
      </c>
      <c r="C87" s="39" t="s">
        <v>249</v>
      </c>
      <c r="D87" s="15" t="s">
        <v>250</v>
      </c>
      <c r="E87" s="38" t="s">
        <v>257</v>
      </c>
      <c r="F87" s="38" t="s">
        <v>258</v>
      </c>
      <c r="G87" s="39" t="s">
        <v>253</v>
      </c>
      <c r="H87" s="15" t="s">
        <v>254</v>
      </c>
      <c r="I87" s="39" t="s">
        <v>252</v>
      </c>
      <c r="J87" s="48" t="s">
        <v>256</v>
      </c>
      <c r="K87" s="57">
        <v>83</v>
      </c>
      <c r="L87" s="61">
        <v>36.415289256198349</v>
      </c>
      <c r="M87" s="16">
        <v>3.9095332094193811</v>
      </c>
      <c r="N87" s="16">
        <v>82.266116778814848</v>
      </c>
      <c r="O87" s="16">
        <v>63.445014320921864</v>
      </c>
      <c r="P87" s="17">
        <v>5.3483649759767422</v>
      </c>
      <c r="Q87" s="62">
        <v>2.7930000000000001</v>
      </c>
    </row>
    <row r="88" spans="1:17">
      <c r="A88" s="47" t="s">
        <v>248</v>
      </c>
      <c r="B88" s="38" t="s">
        <v>59</v>
      </c>
      <c r="C88" s="39" t="s">
        <v>249</v>
      </c>
      <c r="D88" s="15" t="s">
        <v>250</v>
      </c>
      <c r="E88" s="40" t="s">
        <v>251</v>
      </c>
      <c r="F88" s="40" t="s">
        <v>252</v>
      </c>
      <c r="G88" s="39" t="s">
        <v>253</v>
      </c>
      <c r="H88" s="15" t="s">
        <v>254</v>
      </c>
      <c r="I88" s="39" t="s">
        <v>263</v>
      </c>
      <c r="J88" s="48" t="s">
        <v>256</v>
      </c>
      <c r="K88" s="57">
        <v>84</v>
      </c>
      <c r="L88" s="61">
        <v>36.346418732782375</v>
      </c>
      <c r="M88" s="16">
        <v>13.909100951447824</v>
      </c>
      <c r="N88" s="16">
        <v>43.19513783373128</v>
      </c>
      <c r="O88" s="16">
        <v>64.960367681342831</v>
      </c>
      <c r="P88" s="17">
        <v>2.8628177672240658</v>
      </c>
      <c r="Q88" s="62">
        <v>2.3239999999999998</v>
      </c>
    </row>
    <row r="89" spans="1:17">
      <c r="A89" s="47" t="s">
        <v>250</v>
      </c>
      <c r="B89" s="38" t="s">
        <v>59</v>
      </c>
      <c r="C89" s="39" t="s">
        <v>249</v>
      </c>
      <c r="D89" s="15" t="s">
        <v>248</v>
      </c>
      <c r="E89" s="38" t="s">
        <v>264</v>
      </c>
      <c r="F89" s="38" t="s">
        <v>268</v>
      </c>
      <c r="G89" s="39" t="s">
        <v>253</v>
      </c>
      <c r="H89" s="15" t="s">
        <v>254</v>
      </c>
      <c r="I89" s="39" t="s">
        <v>63</v>
      </c>
      <c r="J89" s="48" t="s">
        <v>256</v>
      </c>
      <c r="K89" s="57">
        <v>85</v>
      </c>
      <c r="L89" s="61">
        <v>36.243112947658403</v>
      </c>
      <c r="M89" s="16">
        <v>0</v>
      </c>
      <c r="N89" s="16">
        <v>54.655958324289124</v>
      </c>
      <c r="O89" s="16">
        <v>83.194564710584174</v>
      </c>
      <c r="P89" s="17">
        <v>5.5924812196935232</v>
      </c>
      <c r="Q89" s="62">
        <v>3.1080000000000001</v>
      </c>
    </row>
    <row r="90" spans="1:17">
      <c r="A90" s="47" t="s">
        <v>254</v>
      </c>
      <c r="B90" s="38" t="s">
        <v>270</v>
      </c>
      <c r="C90" s="39" t="s">
        <v>249</v>
      </c>
      <c r="D90" s="15" t="s">
        <v>248</v>
      </c>
      <c r="E90" s="38" t="s">
        <v>267</v>
      </c>
      <c r="F90" s="38" t="s">
        <v>251</v>
      </c>
      <c r="G90" s="39" t="s">
        <v>253</v>
      </c>
      <c r="H90" s="15" t="s">
        <v>250</v>
      </c>
      <c r="I90" s="39" t="s">
        <v>59</v>
      </c>
      <c r="J90" s="48" t="s">
        <v>256</v>
      </c>
      <c r="K90" s="57">
        <v>86</v>
      </c>
      <c r="L90" s="61">
        <v>35.778236914600548</v>
      </c>
      <c r="M90" s="16">
        <v>0.7108242198944329</v>
      </c>
      <c r="N90" s="16">
        <v>81.397872802257439</v>
      </c>
      <c r="O90" s="16">
        <v>83.111303536934642</v>
      </c>
      <c r="P90" s="17">
        <v>3.4065312191387136</v>
      </c>
      <c r="Q90" s="62">
        <v>3.7519999999999998</v>
      </c>
    </row>
    <row r="91" spans="1:17">
      <c r="A91" s="47" t="s">
        <v>254</v>
      </c>
      <c r="B91" s="40" t="s">
        <v>279</v>
      </c>
      <c r="C91" s="39" t="s">
        <v>249</v>
      </c>
      <c r="D91" s="15" t="s">
        <v>250</v>
      </c>
      <c r="E91" s="38" t="s">
        <v>251</v>
      </c>
      <c r="F91" s="38" t="s">
        <v>252</v>
      </c>
      <c r="G91" s="39" t="s">
        <v>253</v>
      </c>
      <c r="H91" s="15" t="s">
        <v>248</v>
      </c>
      <c r="I91" s="39" t="s">
        <v>267</v>
      </c>
      <c r="J91" s="48" t="s">
        <v>256</v>
      </c>
      <c r="K91" s="57">
        <v>87</v>
      </c>
      <c r="L91" s="61">
        <v>34.986225895316799</v>
      </c>
      <c r="M91" s="16">
        <v>3.477275237861956</v>
      </c>
      <c r="N91" s="16">
        <v>64.74929455176904</v>
      </c>
      <c r="O91" s="16">
        <v>64.577366282555118</v>
      </c>
      <c r="P91" s="17">
        <v>5.1597296967410484</v>
      </c>
      <c r="Q91" s="62">
        <v>2.4289999999999998</v>
      </c>
    </row>
    <row r="92" spans="1:17">
      <c r="A92" s="47" t="s">
        <v>248</v>
      </c>
      <c r="B92" s="38" t="s">
        <v>255</v>
      </c>
      <c r="C92" s="39" t="s">
        <v>249</v>
      </c>
      <c r="D92" s="15" t="s">
        <v>250</v>
      </c>
      <c r="E92" s="40" t="s">
        <v>63</v>
      </c>
      <c r="F92" s="40" t="s">
        <v>63</v>
      </c>
      <c r="G92" s="39" t="s">
        <v>253</v>
      </c>
      <c r="H92" s="15" t="s">
        <v>254</v>
      </c>
      <c r="I92" s="41" t="s">
        <v>255</v>
      </c>
      <c r="J92" s="48" t="s">
        <v>256</v>
      </c>
      <c r="K92" s="57">
        <v>88</v>
      </c>
      <c r="L92" s="61">
        <v>34.745179063360879</v>
      </c>
      <c r="M92" s="16">
        <v>7.2619339221647481</v>
      </c>
      <c r="N92" s="16">
        <v>43.86802691556327</v>
      </c>
      <c r="O92" s="16">
        <v>54.869113435022982</v>
      </c>
      <c r="P92" s="17">
        <v>4.6049200519301827</v>
      </c>
      <c r="Q92" s="62">
        <v>2.4990000000000001</v>
      </c>
    </row>
    <row r="93" spans="1:17">
      <c r="A93" s="47" t="s">
        <v>254</v>
      </c>
      <c r="B93" s="38" t="s">
        <v>255</v>
      </c>
      <c r="C93" s="39" t="s">
        <v>249</v>
      </c>
      <c r="D93" s="15" t="s">
        <v>250</v>
      </c>
      <c r="E93" s="40" t="s">
        <v>271</v>
      </c>
      <c r="F93" s="40" t="s">
        <v>263</v>
      </c>
      <c r="G93" s="39" t="s">
        <v>253</v>
      </c>
      <c r="H93" s="15" t="s">
        <v>248</v>
      </c>
      <c r="I93" s="39" t="s">
        <v>280</v>
      </c>
      <c r="J93" s="48" t="s">
        <v>256</v>
      </c>
      <c r="K93" s="57">
        <v>89</v>
      </c>
      <c r="L93" s="61">
        <v>34.745179063360879</v>
      </c>
      <c r="M93" s="16">
        <v>5.3696045800133527</v>
      </c>
      <c r="N93" s="16">
        <v>73.323203820273505</v>
      </c>
      <c r="O93" s="16">
        <v>50.323053353760066</v>
      </c>
      <c r="P93" s="17">
        <v>5.4593269049389157</v>
      </c>
      <c r="Q93" s="62">
        <v>2.198</v>
      </c>
    </row>
    <row r="94" spans="1:17">
      <c r="A94" s="47" t="s">
        <v>250</v>
      </c>
      <c r="B94" s="38" t="s">
        <v>59</v>
      </c>
      <c r="C94" s="39" t="s">
        <v>249</v>
      </c>
      <c r="D94" s="15" t="s">
        <v>248</v>
      </c>
      <c r="E94" s="38" t="s">
        <v>263</v>
      </c>
      <c r="F94" s="38" t="s">
        <v>264</v>
      </c>
      <c r="G94" s="39" t="s">
        <v>253</v>
      </c>
      <c r="H94" s="15" t="s">
        <v>254</v>
      </c>
      <c r="I94" s="39" t="s">
        <v>263</v>
      </c>
      <c r="J94" s="48" t="s">
        <v>256</v>
      </c>
      <c r="K94" s="57">
        <v>90</v>
      </c>
      <c r="L94" s="61">
        <v>34.710743801652889</v>
      </c>
      <c r="M94" s="16">
        <v>0.8741216758161271</v>
      </c>
      <c r="N94" s="16">
        <v>48.990666377252012</v>
      </c>
      <c r="O94" s="16">
        <v>77.749283953906613</v>
      </c>
      <c r="P94" s="17">
        <v>3.9835332497420137</v>
      </c>
      <c r="Q94" s="62">
        <v>2.2400000000000002</v>
      </c>
    </row>
    <row r="95" spans="1:17">
      <c r="A95" s="47" t="s">
        <v>254</v>
      </c>
      <c r="B95" s="38" t="s">
        <v>255</v>
      </c>
      <c r="C95" s="39" t="s">
        <v>249</v>
      </c>
      <c r="D95" s="15" t="s">
        <v>250</v>
      </c>
      <c r="E95" s="40" t="s">
        <v>273</v>
      </c>
      <c r="F95" s="40" t="s">
        <v>255</v>
      </c>
      <c r="G95" s="39" t="s">
        <v>253</v>
      </c>
      <c r="H95" s="15" t="s">
        <v>248</v>
      </c>
      <c r="I95" s="39" t="s">
        <v>252</v>
      </c>
      <c r="J95" s="48" t="s">
        <v>256</v>
      </c>
      <c r="K95" s="57">
        <v>91</v>
      </c>
      <c r="L95" s="61">
        <v>34.573002754820941</v>
      </c>
      <c r="M95" s="16">
        <v>3.323583514641538</v>
      </c>
      <c r="N95" s="16">
        <v>76.383763837638384</v>
      </c>
      <c r="O95" s="16">
        <v>63.345100912542456</v>
      </c>
      <c r="P95" s="17">
        <v>6.0363289355422163</v>
      </c>
      <c r="Q95" s="62">
        <v>2.2679999999999998</v>
      </c>
    </row>
    <row r="96" spans="1:17">
      <c r="A96" s="47" t="s">
        <v>254</v>
      </c>
      <c r="B96" s="38" t="s">
        <v>262</v>
      </c>
      <c r="C96" s="39" t="s">
        <v>249</v>
      </c>
      <c r="D96" s="15" t="s">
        <v>248</v>
      </c>
      <c r="E96" s="38" t="s">
        <v>257</v>
      </c>
      <c r="F96" s="38" t="s">
        <v>258</v>
      </c>
      <c r="G96" s="39" t="s">
        <v>253</v>
      </c>
      <c r="H96" s="15" t="s">
        <v>250</v>
      </c>
      <c r="I96" s="39" t="s">
        <v>259</v>
      </c>
      <c r="J96" s="48" t="s">
        <v>256</v>
      </c>
      <c r="K96" s="57">
        <v>92</v>
      </c>
      <c r="L96" s="61">
        <v>34.331955922865021</v>
      </c>
      <c r="M96" s="16">
        <v>5.4848733724286642</v>
      </c>
      <c r="N96" s="16">
        <v>35.315823746472759</v>
      </c>
      <c r="O96" s="16">
        <v>105.44195030973157</v>
      </c>
      <c r="P96" s="17">
        <v>2.5077395945451117</v>
      </c>
      <c r="Q96" s="62">
        <f>6*0.409</f>
        <v>2.4539999999999997</v>
      </c>
    </row>
    <row r="97" spans="1:17">
      <c r="A97" s="47" t="s">
        <v>250</v>
      </c>
      <c r="B97" s="38" t="s">
        <v>255</v>
      </c>
      <c r="C97" s="39" t="s">
        <v>249</v>
      </c>
      <c r="D97" s="15" t="s">
        <v>254</v>
      </c>
      <c r="E97" s="38" t="s">
        <v>261</v>
      </c>
      <c r="F97" s="38" t="s">
        <v>259</v>
      </c>
      <c r="G97" s="39" t="s">
        <v>253</v>
      </c>
      <c r="H97" s="15" t="s">
        <v>248</v>
      </c>
      <c r="I97" s="41" t="s">
        <v>255</v>
      </c>
      <c r="J97" s="48" t="s">
        <v>256</v>
      </c>
      <c r="K97" s="57">
        <v>93</v>
      </c>
      <c r="L97" s="61">
        <v>33.987603305785122</v>
      </c>
      <c r="M97" s="16">
        <v>1.0086019336339926</v>
      </c>
      <c r="N97" s="16">
        <v>74.408508790970259</v>
      </c>
      <c r="O97" s="16">
        <v>81.162992073536259</v>
      </c>
      <c r="P97" s="17">
        <v>3.561877919685756</v>
      </c>
      <c r="Q97" s="62">
        <v>2.5920000000000001</v>
      </c>
    </row>
    <row r="98" spans="1:17">
      <c r="A98" s="47" t="s">
        <v>254</v>
      </c>
      <c r="B98" s="38" t="s">
        <v>270</v>
      </c>
      <c r="C98" s="39" t="s">
        <v>249</v>
      </c>
      <c r="D98" s="15" t="s">
        <v>250</v>
      </c>
      <c r="E98" s="38" t="s">
        <v>257</v>
      </c>
      <c r="F98" s="38" t="s">
        <v>258</v>
      </c>
      <c r="G98" s="39" t="s">
        <v>253</v>
      </c>
      <c r="H98" s="15" t="s">
        <v>248</v>
      </c>
      <c r="I98" s="41" t="s">
        <v>269</v>
      </c>
      <c r="J98" s="48" t="s">
        <v>256</v>
      </c>
      <c r="K98" s="57">
        <v>94</v>
      </c>
      <c r="L98" s="61">
        <v>33.522727272727273</v>
      </c>
      <c r="M98" s="16">
        <v>5.4656619070261128</v>
      </c>
      <c r="N98" s="16">
        <v>87.019752550466691</v>
      </c>
      <c r="O98" s="16">
        <v>80.013987877173108</v>
      </c>
      <c r="P98" s="17">
        <v>2.8628177672240658</v>
      </c>
      <c r="Q98" s="62">
        <f>0.441*7</f>
        <v>3.0870000000000002</v>
      </c>
    </row>
    <row r="99" spans="1:17">
      <c r="A99" s="47" t="s">
        <v>250</v>
      </c>
      <c r="B99" s="38" t="s">
        <v>255</v>
      </c>
      <c r="C99" s="39" t="s">
        <v>249</v>
      </c>
      <c r="D99" s="15" t="s">
        <v>248</v>
      </c>
      <c r="E99" s="38" t="s">
        <v>267</v>
      </c>
      <c r="F99" s="38" t="s">
        <v>251</v>
      </c>
      <c r="G99" s="39" t="s">
        <v>253</v>
      </c>
      <c r="H99" s="15" t="s">
        <v>254</v>
      </c>
      <c r="I99" s="39" t="s">
        <v>261</v>
      </c>
      <c r="J99" s="48" t="s">
        <v>256</v>
      </c>
      <c r="K99" s="57">
        <v>95</v>
      </c>
      <c r="L99" s="61">
        <v>32.885674931129479</v>
      </c>
      <c r="M99" s="16">
        <v>0</v>
      </c>
      <c r="N99" s="16">
        <v>31.387019752550469</v>
      </c>
      <c r="O99" s="16">
        <v>105.9082128821688</v>
      </c>
      <c r="P99" s="17">
        <v>1.3204469546498596</v>
      </c>
      <c r="Q99" s="62">
        <f>6*0.48</f>
        <v>2.88</v>
      </c>
    </row>
    <row r="100" spans="1:17">
      <c r="A100" s="47" t="s">
        <v>248</v>
      </c>
      <c r="B100" s="38" t="s">
        <v>59</v>
      </c>
      <c r="C100" s="39" t="s">
        <v>249</v>
      </c>
      <c r="D100" s="15" t="s">
        <v>250</v>
      </c>
      <c r="E100" s="38" t="s">
        <v>257</v>
      </c>
      <c r="F100" s="38" t="s">
        <v>258</v>
      </c>
      <c r="G100" s="39" t="s">
        <v>253</v>
      </c>
      <c r="H100" s="15" t="s">
        <v>254</v>
      </c>
      <c r="I100" s="39" t="s">
        <v>268</v>
      </c>
      <c r="J100" s="48" t="s">
        <v>256</v>
      </c>
      <c r="K100" s="57">
        <v>96</v>
      </c>
      <c r="L100" s="61">
        <v>32.35192837465565</v>
      </c>
      <c r="M100" s="16">
        <v>13.851466555240165</v>
      </c>
      <c r="N100" s="16">
        <v>47.601476014760145</v>
      </c>
      <c r="O100" s="16">
        <v>78.598547925131541</v>
      </c>
      <c r="P100" s="17">
        <v>2.6408939092997192</v>
      </c>
      <c r="Q100" s="62">
        <f>0.363*6</f>
        <v>2.1779999999999999</v>
      </c>
    </row>
    <row r="101" spans="1:17">
      <c r="A101" s="47" t="s">
        <v>250</v>
      </c>
      <c r="B101" s="38" t="s">
        <v>255</v>
      </c>
      <c r="C101" s="39" t="s">
        <v>249</v>
      </c>
      <c r="D101" s="15" t="s">
        <v>254</v>
      </c>
      <c r="E101" s="38" t="s">
        <v>263</v>
      </c>
      <c r="F101" s="38" t="s">
        <v>264</v>
      </c>
      <c r="G101" s="39" t="s">
        <v>253</v>
      </c>
      <c r="H101" s="15" t="s">
        <v>248</v>
      </c>
      <c r="I101" s="39" t="s">
        <v>267</v>
      </c>
      <c r="J101" s="48" t="s">
        <v>256</v>
      </c>
      <c r="K101" s="57">
        <v>97</v>
      </c>
      <c r="L101" s="61">
        <v>32.11088154269973</v>
      </c>
      <c r="M101" s="16">
        <v>0.73003568529698526</v>
      </c>
      <c r="N101" s="16">
        <v>39.027566746255694</v>
      </c>
      <c r="O101" s="16">
        <v>70.505561846399786</v>
      </c>
      <c r="P101" s="17">
        <v>1.3093507617536424</v>
      </c>
      <c r="Q101" s="62">
        <v>1.897</v>
      </c>
    </row>
    <row r="102" spans="1:17">
      <c r="A102" s="47" t="s">
        <v>248</v>
      </c>
      <c r="B102" s="38" t="s">
        <v>59</v>
      </c>
      <c r="C102" s="39" t="s">
        <v>249</v>
      </c>
      <c r="D102" s="15" t="s">
        <v>254</v>
      </c>
      <c r="E102" s="40" t="s">
        <v>261</v>
      </c>
      <c r="F102" s="40" t="s">
        <v>263</v>
      </c>
      <c r="G102" s="39" t="s">
        <v>253</v>
      </c>
      <c r="H102" s="15" t="s">
        <v>250</v>
      </c>
      <c r="I102" s="39" t="s">
        <v>267</v>
      </c>
      <c r="J102" s="48" t="s">
        <v>256</v>
      </c>
      <c r="K102" s="57">
        <v>98</v>
      </c>
      <c r="L102" s="61">
        <v>31.66322314049587</v>
      </c>
      <c r="M102" s="16">
        <v>2.132472659683299</v>
      </c>
      <c r="N102" s="16">
        <v>66.767961797265031</v>
      </c>
      <c r="O102" s="16">
        <v>101.16232598414707</v>
      </c>
      <c r="P102" s="17">
        <v>4.5716314732415304</v>
      </c>
      <c r="Q102" s="62">
        <v>2.66</v>
      </c>
    </row>
    <row r="103" spans="1:17">
      <c r="A103" s="47" t="s">
        <v>250</v>
      </c>
      <c r="B103" s="38" t="s">
        <v>59</v>
      </c>
      <c r="C103" s="39" t="s">
        <v>249</v>
      </c>
      <c r="D103" s="15" t="s">
        <v>254</v>
      </c>
      <c r="E103" s="38" t="s">
        <v>251</v>
      </c>
      <c r="F103" s="38" t="s">
        <v>252</v>
      </c>
      <c r="G103" s="39" t="s">
        <v>253</v>
      </c>
      <c r="H103" s="15" t="s">
        <v>248</v>
      </c>
      <c r="I103" s="39" t="s">
        <v>267</v>
      </c>
      <c r="J103" s="48" t="s">
        <v>256</v>
      </c>
      <c r="K103" s="57">
        <v>99</v>
      </c>
      <c r="L103" s="61">
        <v>31.353305785123965</v>
      </c>
      <c r="M103" s="16">
        <v>0</v>
      </c>
      <c r="N103" s="16">
        <v>53.722596049489908</v>
      </c>
      <c r="O103" s="16">
        <v>86.541663891294206</v>
      </c>
      <c r="P103" s="17">
        <v>4.1277837573928391</v>
      </c>
      <c r="Q103" s="62">
        <v>2.492</v>
      </c>
    </row>
    <row r="104" spans="1:17">
      <c r="A104" s="47" t="s">
        <v>254</v>
      </c>
      <c r="B104" s="38" t="s">
        <v>270</v>
      </c>
      <c r="C104" s="39" t="s">
        <v>249</v>
      </c>
      <c r="D104" s="15" t="s">
        <v>250</v>
      </c>
      <c r="E104" s="40" t="s">
        <v>273</v>
      </c>
      <c r="F104" s="40" t="s">
        <v>255</v>
      </c>
      <c r="G104" s="39" t="s">
        <v>253</v>
      </c>
      <c r="H104" s="15" t="s">
        <v>248</v>
      </c>
      <c r="I104" s="39" t="s">
        <v>63</v>
      </c>
      <c r="J104" s="48" t="s">
        <v>256</v>
      </c>
      <c r="K104" s="57">
        <v>100</v>
      </c>
      <c r="L104" s="61">
        <v>31.336088154269977</v>
      </c>
      <c r="M104" s="16">
        <v>0.84530447771229855</v>
      </c>
      <c r="N104" s="16">
        <v>65.422183633601037</v>
      </c>
      <c r="O104" s="16">
        <v>92.969426497035911</v>
      </c>
      <c r="P104" s="17">
        <v>2.8739139601202828</v>
      </c>
      <c r="Q104" s="62">
        <v>4.3049999999999997</v>
      </c>
    </row>
    <row r="105" spans="1:17">
      <c r="A105" s="47" t="s">
        <v>248</v>
      </c>
      <c r="B105" s="38" t="s">
        <v>255</v>
      </c>
      <c r="C105" s="39" t="s">
        <v>249</v>
      </c>
      <c r="D105" s="15" t="s">
        <v>250</v>
      </c>
      <c r="E105" s="40" t="s">
        <v>281</v>
      </c>
      <c r="F105" s="40" t="s">
        <v>268</v>
      </c>
      <c r="G105" s="39" t="s">
        <v>253</v>
      </c>
      <c r="H105" s="15" t="s">
        <v>254</v>
      </c>
      <c r="I105" s="39" t="s">
        <v>267</v>
      </c>
      <c r="J105" s="48" t="s">
        <v>256</v>
      </c>
      <c r="K105" s="57">
        <v>101</v>
      </c>
      <c r="L105" s="61">
        <v>31.112258953168045</v>
      </c>
      <c r="M105" s="16">
        <v>0</v>
      </c>
      <c r="N105" s="16">
        <v>51.052745821575861</v>
      </c>
      <c r="O105" s="16">
        <v>87.207753280490238</v>
      </c>
      <c r="P105" s="17">
        <v>2.2969119295169831</v>
      </c>
      <c r="Q105" s="62">
        <v>3.7589999999999999</v>
      </c>
    </row>
    <row r="106" spans="1:17">
      <c r="A106" s="47" t="s">
        <v>248</v>
      </c>
      <c r="B106" s="38" t="s">
        <v>270</v>
      </c>
      <c r="C106" s="39" t="s">
        <v>249</v>
      </c>
      <c r="D106" s="15" t="s">
        <v>254</v>
      </c>
      <c r="E106" s="38" t="s">
        <v>63</v>
      </c>
      <c r="F106" s="38" t="s">
        <v>63</v>
      </c>
      <c r="G106" s="39" t="s">
        <v>253</v>
      </c>
      <c r="H106" s="15" t="s">
        <v>250</v>
      </c>
      <c r="I106" s="39" t="s">
        <v>255</v>
      </c>
      <c r="J106" s="48" t="s">
        <v>256</v>
      </c>
      <c r="K106" s="57">
        <v>102</v>
      </c>
      <c r="L106" s="61">
        <v>31.077823691460054</v>
      </c>
      <c r="M106" s="16">
        <v>14.456627715420561</v>
      </c>
      <c r="N106" s="16">
        <v>44.975037985673978</v>
      </c>
      <c r="O106" s="16">
        <v>92.336641577299673</v>
      </c>
      <c r="P106" s="17">
        <v>2.696374873780806</v>
      </c>
      <c r="Q106" s="62">
        <f>0.387*7</f>
        <v>2.7090000000000001</v>
      </c>
    </row>
    <row r="107" spans="1:17">
      <c r="A107" s="47" t="s">
        <v>248</v>
      </c>
      <c r="B107" s="40" t="s">
        <v>276</v>
      </c>
      <c r="C107" s="39" t="s">
        <v>249</v>
      </c>
      <c r="D107" s="15" t="s">
        <v>250</v>
      </c>
      <c r="E107" s="38" t="s">
        <v>257</v>
      </c>
      <c r="F107" s="38" t="s">
        <v>258</v>
      </c>
      <c r="G107" s="39" t="s">
        <v>253</v>
      </c>
      <c r="H107" s="15" t="s">
        <v>254</v>
      </c>
      <c r="I107" s="41" t="s">
        <v>269</v>
      </c>
      <c r="J107" s="48" t="s">
        <v>256</v>
      </c>
      <c r="K107" s="57">
        <v>103</v>
      </c>
      <c r="L107" s="61">
        <v>30.44077134986226</v>
      </c>
      <c r="M107" s="16">
        <v>7.4156256453851661</v>
      </c>
      <c r="N107" s="16">
        <v>24.91860212719774</v>
      </c>
      <c r="O107" s="16">
        <v>43.162592419902751</v>
      </c>
      <c r="P107" s="17">
        <v>5.1930182754297007</v>
      </c>
      <c r="Q107" s="62">
        <v>1.708</v>
      </c>
    </row>
    <row r="108" spans="1:17">
      <c r="A108" s="47" t="s">
        <v>250</v>
      </c>
      <c r="B108" s="38" t="s">
        <v>255</v>
      </c>
      <c r="C108" s="39" t="s">
        <v>249</v>
      </c>
      <c r="D108" s="15" t="s">
        <v>254</v>
      </c>
      <c r="E108" s="38" t="s">
        <v>251</v>
      </c>
      <c r="F108" s="38" t="s">
        <v>252</v>
      </c>
      <c r="G108" s="39" t="s">
        <v>253</v>
      </c>
      <c r="H108" s="15" t="s">
        <v>248</v>
      </c>
      <c r="I108" s="41" t="s">
        <v>269</v>
      </c>
      <c r="J108" s="48" t="s">
        <v>256</v>
      </c>
      <c r="K108" s="57">
        <v>104</v>
      </c>
      <c r="L108" s="61">
        <v>29.924242424242426</v>
      </c>
      <c r="M108" s="16">
        <v>0</v>
      </c>
      <c r="N108" s="16">
        <v>64.27176036466247</v>
      </c>
      <c r="O108" s="16">
        <v>77.133151268900292</v>
      </c>
      <c r="P108" s="17">
        <v>5.126441118052397</v>
      </c>
      <c r="Q108" s="62">
        <v>2.5830000000000002</v>
      </c>
    </row>
    <row r="109" spans="1:17">
      <c r="A109" s="47" t="s">
        <v>248</v>
      </c>
      <c r="B109" s="38" t="s">
        <v>262</v>
      </c>
      <c r="C109" s="39" t="s">
        <v>249</v>
      </c>
      <c r="D109" s="15" t="s">
        <v>250</v>
      </c>
      <c r="E109" s="38" t="s">
        <v>255</v>
      </c>
      <c r="F109" s="38" t="s">
        <v>255</v>
      </c>
      <c r="G109" s="39" t="s">
        <v>253</v>
      </c>
      <c r="H109" s="15" t="s">
        <v>254</v>
      </c>
      <c r="I109" s="39" t="s">
        <v>252</v>
      </c>
      <c r="J109" s="48" t="s">
        <v>256</v>
      </c>
      <c r="K109" s="57">
        <v>105</v>
      </c>
      <c r="L109" s="61">
        <v>29.235537190082642</v>
      </c>
      <c r="M109" s="16">
        <v>0</v>
      </c>
      <c r="N109" s="16">
        <v>56.522682873887561</v>
      </c>
      <c r="O109" s="16">
        <v>79.247985079597683</v>
      </c>
      <c r="P109" s="17">
        <v>1.1318116754141654</v>
      </c>
      <c r="Q109" s="62">
        <v>2.3519999999999999</v>
      </c>
    </row>
    <row r="110" spans="1:17">
      <c r="A110" s="47" t="s">
        <v>250</v>
      </c>
      <c r="B110" s="38" t="s">
        <v>59</v>
      </c>
      <c r="C110" s="39" t="s">
        <v>249</v>
      </c>
      <c r="D110" s="15" t="s">
        <v>254</v>
      </c>
      <c r="E110" s="40" t="s">
        <v>274</v>
      </c>
      <c r="F110" s="40" t="s">
        <v>63</v>
      </c>
      <c r="G110" s="39" t="s">
        <v>253</v>
      </c>
      <c r="H110" s="15" t="s">
        <v>248</v>
      </c>
      <c r="I110" s="39" t="s">
        <v>259</v>
      </c>
      <c r="J110" s="48" t="s">
        <v>256</v>
      </c>
      <c r="K110" s="57">
        <v>106</v>
      </c>
      <c r="L110" s="61">
        <v>29.201101928374655</v>
      </c>
      <c r="M110" s="16">
        <v>0</v>
      </c>
      <c r="N110" s="16">
        <v>73.75732580855221</v>
      </c>
      <c r="O110" s="16">
        <v>103.39372543795376</v>
      </c>
      <c r="P110" s="17">
        <v>3.2622807114878882</v>
      </c>
      <c r="Q110" s="62">
        <v>2.92</v>
      </c>
    </row>
    <row r="111" spans="1:17">
      <c r="A111" s="47" t="s">
        <v>248</v>
      </c>
      <c r="B111" s="38" t="s">
        <v>262</v>
      </c>
      <c r="C111" s="39" t="s">
        <v>249</v>
      </c>
      <c r="D111" s="15" t="s">
        <v>250</v>
      </c>
      <c r="E111" s="38" t="s">
        <v>255</v>
      </c>
      <c r="F111" s="38" t="s">
        <v>255</v>
      </c>
      <c r="G111" s="39" t="s">
        <v>253</v>
      </c>
      <c r="H111" s="15" t="s">
        <v>254</v>
      </c>
      <c r="I111" s="39" t="s">
        <v>252</v>
      </c>
      <c r="J111" s="48" t="s">
        <v>256</v>
      </c>
      <c r="K111" s="57">
        <v>107</v>
      </c>
      <c r="L111" s="61">
        <v>28.615702479338843</v>
      </c>
      <c r="M111" s="16">
        <v>0</v>
      </c>
      <c r="N111" s="16">
        <v>77.403950510093324</v>
      </c>
      <c r="O111" s="16">
        <v>65.37667354959035</v>
      </c>
      <c r="P111" s="17">
        <v>3.2067997470068019</v>
      </c>
      <c r="Q111" s="62">
        <v>2.4430000000000001</v>
      </c>
    </row>
    <row r="112" spans="1:17">
      <c r="A112" s="47" t="s">
        <v>248</v>
      </c>
      <c r="B112" s="38" t="s">
        <v>270</v>
      </c>
      <c r="C112" s="39" t="s">
        <v>249</v>
      </c>
      <c r="D112" s="15" t="s">
        <v>250</v>
      </c>
      <c r="E112" s="40" t="s">
        <v>63</v>
      </c>
      <c r="F112" s="40" t="s">
        <v>63</v>
      </c>
      <c r="G112" s="39" t="s">
        <v>253</v>
      </c>
      <c r="H112" s="15" t="s">
        <v>254</v>
      </c>
      <c r="I112" s="39" t="s">
        <v>261</v>
      </c>
      <c r="J112" s="48" t="s">
        <v>256</v>
      </c>
      <c r="K112" s="57">
        <v>108</v>
      </c>
      <c r="L112" s="61">
        <v>28.116391184573004</v>
      </c>
      <c r="M112" s="16">
        <v>8.7316110254599959</v>
      </c>
      <c r="N112" s="16">
        <v>34.469285869329283</v>
      </c>
      <c r="O112" s="16">
        <v>44.811163658162918</v>
      </c>
      <c r="P112" s="17">
        <v>4.8601324885431811</v>
      </c>
      <c r="Q112" s="62">
        <v>2.38</v>
      </c>
    </row>
    <row r="113" spans="1:17">
      <c r="A113" s="47" t="s">
        <v>248</v>
      </c>
      <c r="B113" s="38" t="s">
        <v>262</v>
      </c>
      <c r="C113" s="39" t="s">
        <v>249</v>
      </c>
      <c r="D113" s="15" t="s">
        <v>250</v>
      </c>
      <c r="E113" s="40" t="s">
        <v>274</v>
      </c>
      <c r="F113" s="40" t="s">
        <v>63</v>
      </c>
      <c r="G113" s="39" t="s">
        <v>253</v>
      </c>
      <c r="H113" s="15" t="s">
        <v>254</v>
      </c>
      <c r="I113" s="39" t="s">
        <v>252</v>
      </c>
      <c r="J113" s="48" t="s">
        <v>256</v>
      </c>
      <c r="K113" s="57">
        <v>109</v>
      </c>
      <c r="L113" s="61">
        <v>27.840909090909093</v>
      </c>
      <c r="M113" s="16">
        <v>0</v>
      </c>
      <c r="N113" s="16">
        <v>81.397872802257439</v>
      </c>
      <c r="O113" s="16">
        <v>98.731099713581571</v>
      </c>
      <c r="P113" s="17">
        <v>2.9515873103938044</v>
      </c>
      <c r="Q113" s="62">
        <v>2.7519999999999998</v>
      </c>
    </row>
    <row r="114" spans="1:17">
      <c r="A114" s="47" t="s">
        <v>248</v>
      </c>
      <c r="B114" s="38" t="s">
        <v>59</v>
      </c>
      <c r="C114" s="39" t="s">
        <v>249</v>
      </c>
      <c r="D114" s="15" t="s">
        <v>250</v>
      </c>
      <c r="E114" s="40" t="s">
        <v>261</v>
      </c>
      <c r="F114" s="40" t="s">
        <v>259</v>
      </c>
      <c r="G114" s="39" t="s">
        <v>253</v>
      </c>
      <c r="H114" s="15" t="s">
        <v>254</v>
      </c>
      <c r="I114" s="39" t="s">
        <v>59</v>
      </c>
      <c r="J114" s="48" t="s">
        <v>256</v>
      </c>
      <c r="K114" s="57">
        <v>110</v>
      </c>
      <c r="L114" s="61">
        <v>27.272727272727273</v>
      </c>
      <c r="M114" s="16">
        <v>9.6921842955876052</v>
      </c>
      <c r="N114" s="16">
        <v>34.729759062296509</v>
      </c>
      <c r="O114" s="16">
        <v>51.67188436688204</v>
      </c>
      <c r="P114" s="17">
        <v>4.6160162448264002</v>
      </c>
      <c r="Q114" s="62">
        <v>2.2749999999999999</v>
      </c>
    </row>
    <row r="115" spans="1:17">
      <c r="A115" s="47" t="s">
        <v>248</v>
      </c>
      <c r="B115" s="38" t="s">
        <v>270</v>
      </c>
      <c r="C115" s="39" t="s">
        <v>249</v>
      </c>
      <c r="D115" s="15" t="s">
        <v>250</v>
      </c>
      <c r="E115" s="40" t="s">
        <v>63</v>
      </c>
      <c r="F115" s="40" t="s">
        <v>63</v>
      </c>
      <c r="G115" s="39" t="s">
        <v>253</v>
      </c>
      <c r="H115" s="15" t="s">
        <v>254</v>
      </c>
      <c r="I115" s="39" t="s">
        <v>261</v>
      </c>
      <c r="J115" s="48" t="s">
        <v>256</v>
      </c>
      <c r="K115" s="57">
        <v>111</v>
      </c>
      <c r="L115" s="61">
        <v>27.272727272727273</v>
      </c>
      <c r="M115" s="16">
        <v>0.69161275449188075</v>
      </c>
      <c r="N115" s="16">
        <v>61.797265031473842</v>
      </c>
      <c r="O115" s="16">
        <v>71.921001798441353</v>
      </c>
      <c r="P115" s="17">
        <v>6.5467538087682122</v>
      </c>
      <c r="Q115" s="62">
        <v>2.7090000000000001</v>
      </c>
    </row>
    <row r="116" spans="1:17">
      <c r="A116" s="47" t="s">
        <v>254</v>
      </c>
      <c r="B116" s="38" t="s">
        <v>59</v>
      </c>
      <c r="C116" s="39" t="s">
        <v>249</v>
      </c>
      <c r="D116" s="15" t="s">
        <v>248</v>
      </c>
      <c r="E116" s="40" t="s">
        <v>63</v>
      </c>
      <c r="F116" s="40" t="s">
        <v>63</v>
      </c>
      <c r="G116" s="39" t="s">
        <v>253</v>
      </c>
      <c r="H116" s="15" t="s">
        <v>250</v>
      </c>
      <c r="I116" s="41" t="s">
        <v>63</v>
      </c>
      <c r="J116" s="48" t="s">
        <v>256</v>
      </c>
      <c r="K116" s="57">
        <v>112</v>
      </c>
      <c r="L116" s="61">
        <v>27.203856749311296</v>
      </c>
      <c r="M116" s="16">
        <v>4.1304650615487324</v>
      </c>
      <c r="N116" s="16">
        <v>98.328630345126982</v>
      </c>
      <c r="O116" s="16">
        <v>43.129287950442951</v>
      </c>
      <c r="P116" s="17">
        <v>5.7700203060330004</v>
      </c>
      <c r="Q116" s="62">
        <v>2.86</v>
      </c>
    </row>
    <row r="117" spans="1:17">
      <c r="A117" s="47" t="s">
        <v>248</v>
      </c>
      <c r="B117" s="38" t="s">
        <v>59</v>
      </c>
      <c r="C117" s="39" t="s">
        <v>249</v>
      </c>
      <c r="D117" s="15" t="s">
        <v>254</v>
      </c>
      <c r="E117" s="38" t="s">
        <v>264</v>
      </c>
      <c r="F117" s="38" t="s">
        <v>265</v>
      </c>
      <c r="G117" s="39" t="s">
        <v>253</v>
      </c>
      <c r="H117" s="15" t="s">
        <v>250</v>
      </c>
      <c r="I117" s="39" t="s">
        <v>259</v>
      </c>
      <c r="J117" s="48" t="s">
        <v>256</v>
      </c>
      <c r="K117" s="57">
        <v>113</v>
      </c>
      <c r="L117" s="61">
        <v>27.06611570247934</v>
      </c>
      <c r="M117" s="16">
        <v>7.7422205572285545</v>
      </c>
      <c r="N117" s="16">
        <v>41.480355980030389</v>
      </c>
      <c r="O117" s="16">
        <v>74.635316059415175</v>
      </c>
      <c r="P117" s="17">
        <v>3.561877919685756</v>
      </c>
      <c r="Q117" s="62">
        <v>2.1840000000000002</v>
      </c>
    </row>
    <row r="118" spans="1:17">
      <c r="A118" s="47" t="s">
        <v>254</v>
      </c>
      <c r="B118" s="38" t="s">
        <v>262</v>
      </c>
      <c r="C118" s="39" t="s">
        <v>249</v>
      </c>
      <c r="D118" s="15" t="s">
        <v>248</v>
      </c>
      <c r="E118" s="38" t="s">
        <v>261</v>
      </c>
      <c r="F118" s="38" t="s">
        <v>263</v>
      </c>
      <c r="G118" s="39" t="s">
        <v>253</v>
      </c>
      <c r="H118" s="15" t="s">
        <v>250</v>
      </c>
      <c r="I118" s="39" t="s">
        <v>259</v>
      </c>
      <c r="J118" s="48" t="s">
        <v>256</v>
      </c>
      <c r="K118" s="57">
        <v>114</v>
      </c>
      <c r="L118" s="61">
        <v>26.859504132231407</v>
      </c>
      <c r="M118" s="16">
        <v>5.1870956586891062</v>
      </c>
      <c r="N118" s="16">
        <v>35.163881050575213</v>
      </c>
      <c r="O118" s="16">
        <v>61.446746153333777</v>
      </c>
      <c r="P118" s="17">
        <v>2.6630862950921541</v>
      </c>
      <c r="Q118" s="62">
        <v>2.86</v>
      </c>
    </row>
    <row r="119" spans="1:17">
      <c r="A119" s="47" t="s">
        <v>254</v>
      </c>
      <c r="B119" s="38" t="s">
        <v>59</v>
      </c>
      <c r="C119" s="39" t="s">
        <v>249</v>
      </c>
      <c r="D119" s="15" t="s">
        <v>248</v>
      </c>
      <c r="E119" s="38" t="s">
        <v>63</v>
      </c>
      <c r="F119" s="38" t="s">
        <v>63</v>
      </c>
      <c r="G119" s="39" t="s">
        <v>253</v>
      </c>
      <c r="H119" s="15" t="s">
        <v>250</v>
      </c>
      <c r="I119" s="39" t="s">
        <v>261</v>
      </c>
      <c r="J119" s="48" t="s">
        <v>256</v>
      </c>
      <c r="K119" s="57">
        <v>115</v>
      </c>
      <c r="L119" s="61">
        <v>26.825068870523417</v>
      </c>
      <c r="M119" s="16">
        <v>5.3984217781171804</v>
      </c>
      <c r="N119" s="16">
        <v>53.245061862383331</v>
      </c>
      <c r="O119" s="16">
        <v>87.640711383467661</v>
      </c>
      <c r="P119" s="17">
        <v>2.807336802742979</v>
      </c>
      <c r="Q119" s="62">
        <v>2.653</v>
      </c>
    </row>
    <row r="120" spans="1:17">
      <c r="A120" s="47" t="s">
        <v>254</v>
      </c>
      <c r="B120" s="38" t="s">
        <v>270</v>
      </c>
      <c r="C120" s="39" t="s">
        <v>249</v>
      </c>
      <c r="D120" s="15" t="s">
        <v>248</v>
      </c>
      <c r="E120" s="38" t="s">
        <v>267</v>
      </c>
      <c r="F120" s="38" t="s">
        <v>251</v>
      </c>
      <c r="G120" s="39" t="s">
        <v>253</v>
      </c>
      <c r="H120" s="15" t="s">
        <v>250</v>
      </c>
      <c r="I120" s="39" t="s">
        <v>59</v>
      </c>
      <c r="J120" s="48" t="s">
        <v>256</v>
      </c>
      <c r="K120" s="57">
        <v>116</v>
      </c>
      <c r="L120" s="61">
        <v>26.515151515151516</v>
      </c>
      <c r="M120" s="16">
        <v>6.2725434539333076</v>
      </c>
      <c r="N120" s="16">
        <v>54.243542435424352</v>
      </c>
      <c r="O120" s="16">
        <v>63.395057616732167</v>
      </c>
      <c r="P120" s="17">
        <v>3.6506474628554946</v>
      </c>
      <c r="Q120" s="62">
        <v>2.4</v>
      </c>
    </row>
    <row r="121" spans="1:17">
      <c r="A121" s="47" t="s">
        <v>254</v>
      </c>
      <c r="B121" s="38" t="s">
        <v>270</v>
      </c>
      <c r="C121" s="39" t="s">
        <v>249</v>
      </c>
      <c r="D121" s="15" t="s">
        <v>248</v>
      </c>
      <c r="E121" s="40" t="s">
        <v>273</v>
      </c>
      <c r="F121" s="40" t="s">
        <v>255</v>
      </c>
      <c r="G121" s="39" t="s">
        <v>253</v>
      </c>
      <c r="H121" s="43" t="s">
        <v>250</v>
      </c>
      <c r="I121" s="41" t="s">
        <v>263</v>
      </c>
      <c r="J121" s="48" t="s">
        <v>256</v>
      </c>
      <c r="K121" s="57">
        <v>117</v>
      </c>
      <c r="L121" s="61">
        <v>26.119146005509641</v>
      </c>
      <c r="M121" s="16">
        <v>4.7164147563265759</v>
      </c>
      <c r="N121" s="16">
        <v>55.307141306707187</v>
      </c>
      <c r="O121" s="16">
        <v>61.929660960500897</v>
      </c>
      <c r="P121" s="17">
        <v>2.8406253814316309</v>
      </c>
      <c r="Q121" s="62">
        <v>2</v>
      </c>
    </row>
    <row r="122" spans="1:17">
      <c r="A122" s="47" t="s">
        <v>248</v>
      </c>
      <c r="B122" s="38" t="s">
        <v>59</v>
      </c>
      <c r="C122" s="39" t="s">
        <v>249</v>
      </c>
      <c r="D122" s="15" t="s">
        <v>254</v>
      </c>
      <c r="E122" s="38" t="s">
        <v>257</v>
      </c>
      <c r="F122" s="38" t="s">
        <v>258</v>
      </c>
      <c r="G122" s="39" t="s">
        <v>253</v>
      </c>
      <c r="H122" s="15" t="s">
        <v>250</v>
      </c>
      <c r="I122" s="42" t="s">
        <v>266</v>
      </c>
      <c r="J122" s="48" t="s">
        <v>256</v>
      </c>
      <c r="K122" s="57">
        <v>118</v>
      </c>
      <c r="L122" s="61">
        <v>25.860881542699723</v>
      </c>
      <c r="M122" s="16">
        <v>8.164872796084703</v>
      </c>
      <c r="N122" s="16">
        <v>65.44388973301497</v>
      </c>
      <c r="O122" s="16">
        <v>70.172517151801785</v>
      </c>
      <c r="P122" s="17">
        <v>5.98084797106113</v>
      </c>
      <c r="Q122" s="62">
        <v>2.496</v>
      </c>
    </row>
    <row r="123" spans="1:17">
      <c r="A123" s="47" t="s">
        <v>254</v>
      </c>
      <c r="B123" s="38" t="s">
        <v>59</v>
      </c>
      <c r="C123" s="39" t="s">
        <v>249</v>
      </c>
      <c r="D123" s="15" t="s">
        <v>248</v>
      </c>
      <c r="E123" s="38" t="s">
        <v>63</v>
      </c>
      <c r="F123" s="38" t="s">
        <v>63</v>
      </c>
      <c r="G123" s="39" t="s">
        <v>253</v>
      </c>
      <c r="H123" s="15" t="s">
        <v>250</v>
      </c>
      <c r="I123" s="39" t="s">
        <v>261</v>
      </c>
      <c r="J123" s="48" t="s">
        <v>256</v>
      </c>
      <c r="K123" s="57">
        <v>119</v>
      </c>
      <c r="L123" s="61">
        <v>25.826446280991735</v>
      </c>
      <c r="M123" s="16">
        <v>6.1380631961154419</v>
      </c>
      <c r="N123" s="16">
        <v>54.959843716084222</v>
      </c>
      <c r="O123" s="16">
        <v>86.841404116432429</v>
      </c>
      <c r="P123" s="17">
        <v>3.1402225896294977</v>
      </c>
      <c r="Q123" s="62">
        <v>3.0870000000000002</v>
      </c>
    </row>
    <row r="124" spans="1:17">
      <c r="A124" s="47" t="s">
        <v>254</v>
      </c>
      <c r="B124" s="40" t="s">
        <v>279</v>
      </c>
      <c r="C124" s="39" t="s">
        <v>249</v>
      </c>
      <c r="D124" s="15" t="s">
        <v>250</v>
      </c>
      <c r="E124" s="38" t="s">
        <v>263</v>
      </c>
      <c r="F124" s="38" t="s">
        <v>264</v>
      </c>
      <c r="G124" s="39" t="s">
        <v>253</v>
      </c>
      <c r="H124" s="15" t="s">
        <v>248</v>
      </c>
      <c r="I124" s="39" t="s">
        <v>259</v>
      </c>
      <c r="J124" s="48" t="s">
        <v>256</v>
      </c>
      <c r="K124" s="57">
        <v>120</v>
      </c>
      <c r="L124" s="61">
        <v>25.68870523415978</v>
      </c>
      <c r="M124" s="16">
        <v>4.4090313098857399</v>
      </c>
      <c r="N124" s="16">
        <v>63.902756674625572</v>
      </c>
      <c r="O124" s="16">
        <v>73.336441750482919</v>
      </c>
      <c r="P124" s="17">
        <v>4.4051885797982715</v>
      </c>
      <c r="Q124" s="62">
        <v>2.472</v>
      </c>
    </row>
    <row r="125" spans="1:17">
      <c r="A125" s="47" t="s">
        <v>254</v>
      </c>
      <c r="B125" s="38" t="s">
        <v>270</v>
      </c>
      <c r="C125" s="39" t="s">
        <v>249</v>
      </c>
      <c r="D125" s="15" t="s">
        <v>250</v>
      </c>
      <c r="E125" s="38" t="s">
        <v>257</v>
      </c>
      <c r="F125" s="38" t="s">
        <v>258</v>
      </c>
      <c r="G125" s="39" t="s">
        <v>253</v>
      </c>
      <c r="H125" s="15" t="s">
        <v>248</v>
      </c>
      <c r="I125" s="41" t="s">
        <v>269</v>
      </c>
      <c r="J125" s="48" t="s">
        <v>256</v>
      </c>
      <c r="K125" s="57">
        <v>121</v>
      </c>
      <c r="L125" s="61">
        <v>25.120523415977964</v>
      </c>
      <c r="M125" s="16">
        <v>2.5070962350330679</v>
      </c>
      <c r="N125" s="16">
        <v>80.182331235077044</v>
      </c>
      <c r="O125" s="16">
        <v>59.96469726237261</v>
      </c>
      <c r="P125" s="17">
        <v>1.7864870562909867</v>
      </c>
      <c r="Q125" s="62">
        <v>2.044</v>
      </c>
    </row>
    <row r="126" spans="1:17">
      <c r="A126" s="47" t="s">
        <v>254</v>
      </c>
      <c r="B126" s="38" t="s">
        <v>59</v>
      </c>
      <c r="C126" s="39" t="s">
        <v>249</v>
      </c>
      <c r="D126" s="15" t="s">
        <v>250</v>
      </c>
      <c r="E126" s="38" t="s">
        <v>251</v>
      </c>
      <c r="F126" s="38" t="s">
        <v>252</v>
      </c>
      <c r="G126" s="39" t="s">
        <v>253</v>
      </c>
      <c r="H126" s="15" t="s">
        <v>248</v>
      </c>
      <c r="I126" s="41" t="s">
        <v>269</v>
      </c>
      <c r="J126" s="48" t="s">
        <v>256</v>
      </c>
      <c r="K126" s="57">
        <v>122</v>
      </c>
      <c r="L126" s="61">
        <v>25.086088154269973</v>
      </c>
      <c r="M126" s="16">
        <v>1.181505122256963</v>
      </c>
      <c r="N126" s="16">
        <v>69.416105925765137</v>
      </c>
      <c r="O126" s="16">
        <v>84.62665689735563</v>
      </c>
      <c r="P126" s="17">
        <v>3.2511845185916712</v>
      </c>
      <c r="Q126" s="62">
        <v>3.64</v>
      </c>
    </row>
    <row r="127" spans="1:17">
      <c r="A127" s="47" t="s">
        <v>248</v>
      </c>
      <c r="B127" s="38" t="s">
        <v>59</v>
      </c>
      <c r="C127" s="39" t="s">
        <v>249</v>
      </c>
      <c r="D127" s="15" t="s">
        <v>254</v>
      </c>
      <c r="E127" s="38" t="s">
        <v>257</v>
      </c>
      <c r="F127" s="38" t="s">
        <v>258</v>
      </c>
      <c r="G127" s="39" t="s">
        <v>253</v>
      </c>
      <c r="H127" s="15" t="s">
        <v>250</v>
      </c>
      <c r="I127" s="42" t="s">
        <v>266</v>
      </c>
      <c r="J127" s="48" t="s">
        <v>256</v>
      </c>
      <c r="K127" s="57">
        <v>123</v>
      </c>
      <c r="L127" s="61">
        <v>24.776170798898072</v>
      </c>
      <c r="M127" s="16">
        <v>6.3205721174396885</v>
      </c>
      <c r="N127" s="16">
        <v>75.515519861080961</v>
      </c>
      <c r="O127" s="16">
        <v>65.326716845400654</v>
      </c>
      <c r="P127" s="17">
        <v>9.1099743677944094</v>
      </c>
      <c r="Q127" s="62">
        <v>2.3679999999999999</v>
      </c>
    </row>
    <row r="128" spans="1:17">
      <c r="A128" s="47" t="s">
        <v>254</v>
      </c>
      <c r="B128" s="38" t="s">
        <v>255</v>
      </c>
      <c r="C128" s="39" t="s">
        <v>249</v>
      </c>
      <c r="D128" s="15" t="s">
        <v>248</v>
      </c>
      <c r="E128" s="38" t="s">
        <v>261</v>
      </c>
      <c r="F128" s="38" t="s">
        <v>263</v>
      </c>
      <c r="G128" s="39" t="s">
        <v>253</v>
      </c>
      <c r="H128" s="15" t="s">
        <v>250</v>
      </c>
      <c r="I128" s="42" t="s">
        <v>266</v>
      </c>
      <c r="J128" s="48" t="s">
        <v>256</v>
      </c>
      <c r="K128" s="57">
        <v>124</v>
      </c>
      <c r="L128" s="61">
        <v>24.104683195592287</v>
      </c>
      <c r="M128" s="16">
        <v>6.3109663847384123</v>
      </c>
      <c r="N128" s="16">
        <v>35.163881050575213</v>
      </c>
      <c r="O128" s="16">
        <v>65.842936122027567</v>
      </c>
      <c r="P128" s="17">
        <v>2.330200508205635</v>
      </c>
      <c r="Q128" s="62">
        <v>2.66</v>
      </c>
    </row>
    <row r="129" spans="1:17">
      <c r="A129" s="47" t="s">
        <v>254</v>
      </c>
      <c r="B129" s="38" t="s">
        <v>59</v>
      </c>
      <c r="C129" s="39" t="s">
        <v>249</v>
      </c>
      <c r="D129" s="15" t="s">
        <v>250</v>
      </c>
      <c r="E129" s="38" t="s">
        <v>63</v>
      </c>
      <c r="F129" s="38" t="s">
        <v>63</v>
      </c>
      <c r="G129" s="39" t="s">
        <v>253</v>
      </c>
      <c r="H129" s="15" t="s">
        <v>248</v>
      </c>
      <c r="I129" s="39" t="s">
        <v>63</v>
      </c>
      <c r="J129" s="48" t="s">
        <v>256</v>
      </c>
      <c r="K129" s="57">
        <v>125</v>
      </c>
      <c r="L129" s="61">
        <v>23.932506887052341</v>
      </c>
      <c r="M129" s="16">
        <v>2.8817198103828363</v>
      </c>
      <c r="N129" s="16">
        <v>67.288908183199482</v>
      </c>
      <c r="O129" s="16">
        <v>30.973156597615404</v>
      </c>
      <c r="P129" s="17">
        <v>4.6604010164112699</v>
      </c>
      <c r="Q129" s="62">
        <v>2</v>
      </c>
    </row>
    <row r="130" spans="1:17">
      <c r="A130" s="47" t="s">
        <v>248</v>
      </c>
      <c r="B130" s="38" t="s">
        <v>59</v>
      </c>
      <c r="C130" s="39" t="s">
        <v>249</v>
      </c>
      <c r="D130" s="15" t="s">
        <v>250</v>
      </c>
      <c r="E130" s="40" t="s">
        <v>251</v>
      </c>
      <c r="F130" s="40" t="s">
        <v>252</v>
      </c>
      <c r="G130" s="39" t="s">
        <v>253</v>
      </c>
      <c r="H130" s="15" t="s">
        <v>254</v>
      </c>
      <c r="I130" s="39" t="s">
        <v>263</v>
      </c>
      <c r="J130" s="48" t="s">
        <v>256</v>
      </c>
      <c r="K130" s="57">
        <v>126</v>
      </c>
      <c r="L130" s="61">
        <v>23.329889807162534</v>
      </c>
      <c r="M130" s="16">
        <v>10.508671575196077</v>
      </c>
      <c r="N130" s="16">
        <v>32.472324723247233</v>
      </c>
      <c r="O130" s="16">
        <v>53.886631585958838</v>
      </c>
      <c r="P130" s="17">
        <v>3.3954350262424966</v>
      </c>
      <c r="Q130" s="62">
        <v>1.9670000000000001</v>
      </c>
    </row>
    <row r="131" spans="1:17">
      <c r="A131" s="47" t="s">
        <v>254</v>
      </c>
      <c r="B131" s="38" t="s">
        <v>262</v>
      </c>
      <c r="C131" s="39" t="s">
        <v>249</v>
      </c>
      <c r="D131" s="15" t="s">
        <v>250</v>
      </c>
      <c r="E131" s="38" t="s">
        <v>63</v>
      </c>
      <c r="F131" s="38" t="s">
        <v>63</v>
      </c>
      <c r="G131" s="39" t="s">
        <v>253</v>
      </c>
      <c r="H131" s="15" t="s">
        <v>248</v>
      </c>
      <c r="I131" s="39" t="s">
        <v>268</v>
      </c>
      <c r="J131" s="48" t="s">
        <v>256</v>
      </c>
      <c r="K131" s="57">
        <v>127</v>
      </c>
      <c r="L131" s="61">
        <v>23.226584022038566</v>
      </c>
      <c r="M131" s="16">
        <v>2.3437987791113737</v>
      </c>
      <c r="N131" s="16">
        <v>96.396787497286738</v>
      </c>
      <c r="O131" s="16">
        <v>75.800972490508229</v>
      </c>
      <c r="P131" s="17">
        <v>5.3039802043918733</v>
      </c>
      <c r="Q131" s="62">
        <v>2.8239999999999998</v>
      </c>
    </row>
    <row r="132" spans="1:17">
      <c r="A132" s="47" t="s">
        <v>254</v>
      </c>
      <c r="B132" s="38" t="s">
        <v>59</v>
      </c>
      <c r="C132" s="39" t="s">
        <v>249</v>
      </c>
      <c r="D132" s="15" t="s">
        <v>248</v>
      </c>
      <c r="E132" s="38" t="s">
        <v>264</v>
      </c>
      <c r="F132" s="38" t="s">
        <v>268</v>
      </c>
      <c r="G132" s="39" t="s">
        <v>253</v>
      </c>
      <c r="H132" s="15" t="s">
        <v>250</v>
      </c>
      <c r="I132" s="39" t="s">
        <v>59</v>
      </c>
      <c r="J132" s="48" t="s">
        <v>256</v>
      </c>
      <c r="K132" s="57">
        <v>128</v>
      </c>
      <c r="L132" s="61">
        <v>23.174931129476587</v>
      </c>
      <c r="M132" s="16">
        <v>1.6521860246194928</v>
      </c>
      <c r="N132" s="16">
        <v>58.975472107662256</v>
      </c>
      <c r="O132" s="16">
        <v>88.057017251715195</v>
      </c>
      <c r="P132" s="17">
        <v>6.1472908645043898</v>
      </c>
      <c r="Q132" s="62">
        <v>3.1219999999999999</v>
      </c>
    </row>
    <row r="133" spans="1:17">
      <c r="A133" s="47" t="s">
        <v>254</v>
      </c>
      <c r="B133" s="38" t="s">
        <v>59</v>
      </c>
      <c r="C133" s="39" t="s">
        <v>249</v>
      </c>
      <c r="D133" s="15" t="s">
        <v>250</v>
      </c>
      <c r="E133" s="38" t="s">
        <v>63</v>
      </c>
      <c r="F133" s="38" t="s">
        <v>63</v>
      </c>
      <c r="G133" s="39" t="s">
        <v>253</v>
      </c>
      <c r="H133" s="15" t="s">
        <v>248</v>
      </c>
      <c r="I133" s="39" t="s">
        <v>252</v>
      </c>
      <c r="J133" s="48" t="s">
        <v>256</v>
      </c>
      <c r="K133" s="57">
        <v>129</v>
      </c>
      <c r="L133" s="61">
        <v>22.899449035812676</v>
      </c>
      <c r="M133" s="16">
        <v>2.8817198103828363</v>
      </c>
      <c r="N133" s="16">
        <v>35.598003038853918</v>
      </c>
      <c r="O133" s="16">
        <v>71.604609338573241</v>
      </c>
      <c r="P133" s="17">
        <v>2.7740482240543272</v>
      </c>
      <c r="Q133" s="62">
        <v>2.65</v>
      </c>
    </row>
    <row r="134" spans="1:17">
      <c r="A134" s="47" t="s">
        <v>254</v>
      </c>
      <c r="B134" s="38" t="s">
        <v>59</v>
      </c>
      <c r="C134" s="39" t="s">
        <v>249</v>
      </c>
      <c r="D134" s="15" t="s">
        <v>250</v>
      </c>
      <c r="E134" s="38" t="s">
        <v>63</v>
      </c>
      <c r="F134" s="38" t="s">
        <v>63</v>
      </c>
      <c r="G134" s="39" t="s">
        <v>253</v>
      </c>
      <c r="H134" s="15" t="s">
        <v>248</v>
      </c>
      <c r="I134" s="39" t="s">
        <v>252</v>
      </c>
      <c r="J134" s="48" t="s">
        <v>256</v>
      </c>
      <c r="K134" s="57">
        <v>130</v>
      </c>
      <c r="L134" s="61">
        <v>22.727272727272727</v>
      </c>
      <c r="M134" s="16">
        <v>1.9115408075539482</v>
      </c>
      <c r="N134" s="16">
        <v>39.548513132190145</v>
      </c>
      <c r="O134" s="16">
        <v>78.765070272430577</v>
      </c>
      <c r="P134" s="17">
        <v>3.0181644677711081</v>
      </c>
      <c r="Q134" s="62">
        <v>2.5550000000000002</v>
      </c>
    </row>
    <row r="135" spans="1:17">
      <c r="A135" s="47" t="s">
        <v>248</v>
      </c>
      <c r="B135" s="40" t="s">
        <v>279</v>
      </c>
      <c r="C135" s="39" t="s">
        <v>249</v>
      </c>
      <c r="D135" s="15" t="s">
        <v>254</v>
      </c>
      <c r="E135" s="40" t="s">
        <v>274</v>
      </c>
      <c r="F135" s="40" t="s">
        <v>63</v>
      </c>
      <c r="G135" s="39" t="s">
        <v>253</v>
      </c>
      <c r="H135" s="15" t="s">
        <v>250</v>
      </c>
      <c r="I135" s="42" t="s">
        <v>266</v>
      </c>
      <c r="J135" s="48" t="s">
        <v>256</v>
      </c>
      <c r="K135" s="57">
        <v>131</v>
      </c>
      <c r="L135" s="61">
        <v>22.314049586776861</v>
      </c>
      <c r="M135" s="16">
        <v>3.8999274767181058</v>
      </c>
      <c r="N135" s="16">
        <v>98.784458432819619</v>
      </c>
      <c r="O135" s="16">
        <v>63.87797242389928</v>
      </c>
      <c r="P135" s="17">
        <v>4.6936895950999213</v>
      </c>
      <c r="Q135" s="62">
        <v>2.4430000000000001</v>
      </c>
    </row>
    <row r="136" spans="1:17">
      <c r="A136" s="47" t="s">
        <v>254</v>
      </c>
      <c r="B136" s="38" t="s">
        <v>59</v>
      </c>
      <c r="C136" s="39" t="s">
        <v>249</v>
      </c>
      <c r="D136" s="15" t="s">
        <v>248</v>
      </c>
      <c r="E136" s="38" t="s">
        <v>264</v>
      </c>
      <c r="F136" s="38" t="s">
        <v>268</v>
      </c>
      <c r="G136" s="39" t="s">
        <v>253</v>
      </c>
      <c r="H136" s="15" t="s">
        <v>250</v>
      </c>
      <c r="I136" s="39" t="s">
        <v>59</v>
      </c>
      <c r="J136" s="48" t="s">
        <v>256</v>
      </c>
      <c r="K136" s="57">
        <v>132</v>
      </c>
      <c r="L136" s="61">
        <v>21.918044077134986</v>
      </c>
      <c r="M136" s="16">
        <v>2.1901070558909557</v>
      </c>
      <c r="N136" s="16">
        <v>58.845235511178636</v>
      </c>
      <c r="O136" s="16">
        <v>79.564377539465781</v>
      </c>
      <c r="P136" s="17">
        <v>5.8144050776178693</v>
      </c>
      <c r="Q136" s="62">
        <v>2.6179999999999999</v>
      </c>
    </row>
    <row r="137" spans="1:17">
      <c r="A137" s="47" t="s">
        <v>250</v>
      </c>
      <c r="B137" s="38" t="s">
        <v>59</v>
      </c>
      <c r="C137" s="39" t="s">
        <v>249</v>
      </c>
      <c r="D137" s="15" t="s">
        <v>254</v>
      </c>
      <c r="E137" s="38" t="s">
        <v>251</v>
      </c>
      <c r="F137" s="38" t="s">
        <v>252</v>
      </c>
      <c r="G137" s="39" t="s">
        <v>253</v>
      </c>
      <c r="H137" s="15" t="s">
        <v>248</v>
      </c>
      <c r="I137" s="39" t="s">
        <v>267</v>
      </c>
      <c r="J137" s="48" t="s">
        <v>256</v>
      </c>
      <c r="K137" s="57">
        <v>133</v>
      </c>
      <c r="L137" s="61">
        <v>21.866391184573004</v>
      </c>
      <c r="M137" s="16">
        <v>0</v>
      </c>
      <c r="N137" s="16">
        <v>58.780117212936844</v>
      </c>
      <c r="O137" s="16">
        <v>80.197162459202019</v>
      </c>
      <c r="P137" s="17">
        <v>4.4939581229680101</v>
      </c>
      <c r="Q137" s="62">
        <v>2.6110000000000002</v>
      </c>
    </row>
    <row r="138" spans="1:17">
      <c r="A138" s="47" t="s">
        <v>248</v>
      </c>
      <c r="B138" s="40" t="s">
        <v>279</v>
      </c>
      <c r="C138" s="39" t="s">
        <v>249</v>
      </c>
      <c r="D138" s="15" t="s">
        <v>250</v>
      </c>
      <c r="E138" s="40" t="s">
        <v>63</v>
      </c>
      <c r="F138" s="40" t="s">
        <v>63</v>
      </c>
      <c r="G138" s="39" t="s">
        <v>253</v>
      </c>
      <c r="H138" s="15" t="s">
        <v>254</v>
      </c>
      <c r="I138" s="41" t="s">
        <v>255</v>
      </c>
      <c r="J138" s="48" t="s">
        <v>256</v>
      </c>
      <c r="K138" s="57">
        <v>134</v>
      </c>
      <c r="L138" s="61">
        <v>21.659779614325071</v>
      </c>
      <c r="M138" s="16">
        <v>0</v>
      </c>
      <c r="N138" s="16">
        <v>77.078359018884314</v>
      </c>
      <c r="O138" s="16">
        <v>79.264637314327572</v>
      </c>
      <c r="P138" s="17">
        <v>3.0070682748748911</v>
      </c>
      <c r="Q138" s="62">
        <v>2.12</v>
      </c>
    </row>
    <row r="139" spans="1:17">
      <c r="A139" s="47" t="s">
        <v>254</v>
      </c>
      <c r="B139" s="38" t="s">
        <v>262</v>
      </c>
      <c r="C139" s="39" t="s">
        <v>249</v>
      </c>
      <c r="D139" s="15" t="s">
        <v>250</v>
      </c>
      <c r="E139" s="38" t="s">
        <v>251</v>
      </c>
      <c r="F139" s="38" t="s">
        <v>252</v>
      </c>
      <c r="G139" s="39" t="s">
        <v>253</v>
      </c>
      <c r="H139" s="15" t="s">
        <v>248</v>
      </c>
      <c r="I139" s="39" t="s">
        <v>263</v>
      </c>
      <c r="J139" s="48" t="s">
        <v>256</v>
      </c>
      <c r="K139" s="57">
        <v>135</v>
      </c>
      <c r="L139" s="61">
        <v>20.867768595041323</v>
      </c>
      <c r="M139" s="16">
        <v>0</v>
      </c>
      <c r="N139" s="16">
        <v>62.426741914477965</v>
      </c>
      <c r="O139" s="16">
        <v>85.792313328448685</v>
      </c>
      <c r="P139" s="17">
        <v>3.1291263967332807</v>
      </c>
      <c r="Q139" s="62">
        <v>2.944</v>
      </c>
    </row>
    <row r="140" spans="1:17">
      <c r="A140" s="47" t="s">
        <v>248</v>
      </c>
      <c r="B140" s="40" t="s">
        <v>282</v>
      </c>
      <c r="C140" s="39" t="s">
        <v>249</v>
      </c>
      <c r="D140" s="15" t="s">
        <v>254</v>
      </c>
      <c r="E140" s="38" t="s">
        <v>264</v>
      </c>
      <c r="F140" s="38" t="s">
        <v>265</v>
      </c>
      <c r="G140" s="39" t="s">
        <v>253</v>
      </c>
      <c r="H140" s="15" t="s">
        <v>250</v>
      </c>
      <c r="I140" s="39" t="s">
        <v>252</v>
      </c>
      <c r="J140" s="48" t="s">
        <v>256</v>
      </c>
      <c r="K140" s="57">
        <v>136</v>
      </c>
      <c r="L140" s="61">
        <v>19.989669421487605</v>
      </c>
      <c r="M140" s="16">
        <v>4.3898198444831875</v>
      </c>
      <c r="N140" s="16">
        <v>55.198610809637515</v>
      </c>
      <c r="O140" s="16">
        <v>84.726570305735038</v>
      </c>
      <c r="P140" s="17">
        <v>3.4398197978273655</v>
      </c>
      <c r="Q140" s="62">
        <v>2.74</v>
      </c>
    </row>
    <row r="141" spans="1:17">
      <c r="A141" s="47" t="s">
        <v>254</v>
      </c>
      <c r="B141" s="38" t="s">
        <v>262</v>
      </c>
      <c r="C141" s="39" t="s">
        <v>249</v>
      </c>
      <c r="D141" s="15" t="s">
        <v>250</v>
      </c>
      <c r="E141" s="38" t="s">
        <v>63</v>
      </c>
      <c r="F141" s="38" t="s">
        <v>63</v>
      </c>
      <c r="G141" s="39" t="s">
        <v>253</v>
      </c>
      <c r="H141" s="15" t="s">
        <v>248</v>
      </c>
      <c r="I141" s="39" t="s">
        <v>268</v>
      </c>
      <c r="J141" s="48" t="s">
        <v>256</v>
      </c>
      <c r="K141" s="57">
        <v>137</v>
      </c>
      <c r="L141" s="61">
        <v>19.989669421487605</v>
      </c>
      <c r="M141" s="16">
        <v>1.8635121440475677</v>
      </c>
      <c r="N141" s="16">
        <v>40.633818102886913</v>
      </c>
      <c r="O141" s="16">
        <v>79.814161060414307</v>
      </c>
      <c r="P141" s="17">
        <v>4.3053228437323163</v>
      </c>
      <c r="Q141" s="62">
        <v>1.659</v>
      </c>
    </row>
    <row r="142" spans="1:17">
      <c r="A142" s="47" t="s">
        <v>248</v>
      </c>
      <c r="B142" s="38" t="s">
        <v>262</v>
      </c>
      <c r="C142" s="39" t="s">
        <v>249</v>
      </c>
      <c r="D142" s="15" t="s">
        <v>254</v>
      </c>
      <c r="E142" s="40" t="s">
        <v>63</v>
      </c>
      <c r="F142" s="40" t="s">
        <v>63</v>
      </c>
      <c r="G142" s="39" t="s">
        <v>253</v>
      </c>
      <c r="H142" s="15" t="s">
        <v>250</v>
      </c>
      <c r="I142" s="42" t="s">
        <v>266</v>
      </c>
      <c r="J142" s="48" t="s">
        <v>256</v>
      </c>
      <c r="K142" s="57">
        <v>138</v>
      </c>
      <c r="L142" s="61">
        <v>19.748622589531681</v>
      </c>
      <c r="M142" s="16">
        <v>0</v>
      </c>
      <c r="N142" s="16">
        <v>98.523985239852394</v>
      </c>
      <c r="O142" s="16">
        <v>72.57043895290748</v>
      </c>
      <c r="P142" s="17">
        <v>2.6852786808845885</v>
      </c>
      <c r="Q142" s="62">
        <v>2.88</v>
      </c>
    </row>
    <row r="143" spans="1:17">
      <c r="A143" s="47" t="s">
        <v>248</v>
      </c>
      <c r="B143" s="40" t="s">
        <v>279</v>
      </c>
      <c r="C143" s="39" t="s">
        <v>249</v>
      </c>
      <c r="D143" s="15" t="s">
        <v>250</v>
      </c>
      <c r="E143" s="40" t="s">
        <v>63</v>
      </c>
      <c r="F143" s="40" t="s">
        <v>63</v>
      </c>
      <c r="G143" s="39" t="s">
        <v>253</v>
      </c>
      <c r="H143" s="15" t="s">
        <v>254</v>
      </c>
      <c r="I143" s="41" t="s">
        <v>255</v>
      </c>
      <c r="J143" s="48" t="s">
        <v>256</v>
      </c>
      <c r="K143" s="57">
        <v>139</v>
      </c>
      <c r="L143" s="61">
        <v>19.645316804407713</v>
      </c>
      <c r="M143" s="16">
        <v>0</v>
      </c>
      <c r="N143" s="16">
        <v>47.644888213588011</v>
      </c>
      <c r="O143" s="16">
        <v>91.320855258775723</v>
      </c>
      <c r="P143" s="17">
        <v>1.3981203049233808</v>
      </c>
      <c r="Q143" s="62">
        <v>2.4079999999999999</v>
      </c>
    </row>
    <row r="144" spans="1:17">
      <c r="A144" s="47" t="s">
        <v>248</v>
      </c>
      <c r="B144" s="38" t="s">
        <v>262</v>
      </c>
      <c r="C144" s="39" t="s">
        <v>249</v>
      </c>
      <c r="D144" s="15" t="s">
        <v>254</v>
      </c>
      <c r="E144" s="40" t="s">
        <v>63</v>
      </c>
      <c r="F144" s="40" t="s">
        <v>63</v>
      </c>
      <c r="G144" s="39" t="s">
        <v>253</v>
      </c>
      <c r="H144" s="15" t="s">
        <v>250</v>
      </c>
      <c r="I144" s="42" t="s">
        <v>266</v>
      </c>
      <c r="J144" s="48" t="s">
        <v>256</v>
      </c>
      <c r="K144" s="57">
        <v>140</v>
      </c>
      <c r="L144" s="61">
        <v>19.610881542699726</v>
      </c>
      <c r="M144" s="16">
        <v>0</v>
      </c>
      <c r="N144" s="16">
        <v>69.741697416974162</v>
      </c>
      <c r="O144" s="16">
        <v>68.007726636914668</v>
      </c>
      <c r="P144" s="17">
        <v>1.6089479699515097</v>
      </c>
      <c r="Q144" s="62">
        <v>2.7120000000000002</v>
      </c>
    </row>
    <row r="145" spans="1:17">
      <c r="A145" s="47" t="s">
        <v>254</v>
      </c>
      <c r="B145" s="40" t="s">
        <v>59</v>
      </c>
      <c r="C145" s="39" t="s">
        <v>249</v>
      </c>
      <c r="D145" s="15" t="s">
        <v>248</v>
      </c>
      <c r="E145" s="40" t="s">
        <v>271</v>
      </c>
      <c r="F145" s="40" t="s">
        <v>263</v>
      </c>
      <c r="G145" s="39" t="s">
        <v>253</v>
      </c>
      <c r="H145" s="15" t="s">
        <v>250</v>
      </c>
      <c r="I145" s="39" t="s">
        <v>63</v>
      </c>
      <c r="J145" s="48" t="s">
        <v>256</v>
      </c>
      <c r="K145" s="57">
        <v>141</v>
      </c>
      <c r="L145" s="61">
        <v>19.507575757575758</v>
      </c>
      <c r="M145" s="16">
        <v>6.5607154349715913</v>
      </c>
      <c r="N145" s="16">
        <v>95.289776427176022</v>
      </c>
      <c r="O145" s="16">
        <v>79.098114967028579</v>
      </c>
      <c r="P145" s="17">
        <v>3.7061284273365813</v>
      </c>
      <c r="Q145" s="62">
        <v>2.7040000000000002</v>
      </c>
    </row>
    <row r="146" spans="1:17">
      <c r="A146" s="47" t="s">
        <v>248</v>
      </c>
      <c r="B146" s="38" t="s">
        <v>262</v>
      </c>
      <c r="C146" s="39" t="s">
        <v>249</v>
      </c>
      <c r="D146" s="15" t="s">
        <v>250</v>
      </c>
      <c r="E146" s="40" t="s">
        <v>274</v>
      </c>
      <c r="F146" s="40" t="s">
        <v>63</v>
      </c>
      <c r="G146" s="39" t="s">
        <v>253</v>
      </c>
      <c r="H146" s="15" t="s">
        <v>254</v>
      </c>
      <c r="I146" s="42" t="s">
        <v>266</v>
      </c>
      <c r="J146" s="48" t="s">
        <v>256</v>
      </c>
      <c r="K146" s="57">
        <v>142</v>
      </c>
      <c r="L146" s="61">
        <v>19.421487603305785</v>
      </c>
      <c r="M146" s="16">
        <v>0</v>
      </c>
      <c r="N146" s="16">
        <v>63.446928586932934</v>
      </c>
      <c r="O146" s="16">
        <v>74.50209818157596</v>
      </c>
      <c r="P146" s="17">
        <v>4.3719000011096201</v>
      </c>
      <c r="Q146" s="62">
        <v>2.12</v>
      </c>
    </row>
    <row r="147" spans="1:17">
      <c r="A147" s="47" t="s">
        <v>254</v>
      </c>
      <c r="B147" s="38" t="s">
        <v>255</v>
      </c>
      <c r="C147" s="39" t="s">
        <v>249</v>
      </c>
      <c r="D147" s="15" t="s">
        <v>250</v>
      </c>
      <c r="E147" s="40" t="s">
        <v>271</v>
      </c>
      <c r="F147" s="40" t="s">
        <v>263</v>
      </c>
      <c r="G147" s="39" t="s">
        <v>253</v>
      </c>
      <c r="H147" s="15" t="s">
        <v>248</v>
      </c>
      <c r="I147" s="39" t="s">
        <v>280</v>
      </c>
      <c r="J147" s="48" t="s">
        <v>256</v>
      </c>
      <c r="K147" s="57">
        <v>143</v>
      </c>
      <c r="L147" s="61">
        <v>19.369834710743802</v>
      </c>
      <c r="M147" s="16">
        <v>3.016200068200702</v>
      </c>
      <c r="N147" s="16">
        <v>44.345561102669848</v>
      </c>
      <c r="O147" s="16">
        <v>61.446746153333777</v>
      </c>
      <c r="P147" s="17">
        <v>4.5716314732415304</v>
      </c>
      <c r="Q147" s="62">
        <v>2.0299999999999998</v>
      </c>
    </row>
    <row r="148" spans="1:17">
      <c r="A148" s="47" t="s">
        <v>254</v>
      </c>
      <c r="B148" s="38" t="s">
        <v>59</v>
      </c>
      <c r="C148" s="39" t="s">
        <v>249</v>
      </c>
      <c r="D148" s="15" t="s">
        <v>248</v>
      </c>
      <c r="E148" s="38" t="s">
        <v>255</v>
      </c>
      <c r="F148" s="38" t="s">
        <v>255</v>
      </c>
      <c r="G148" s="39" t="s">
        <v>253</v>
      </c>
      <c r="H148" s="15" t="s">
        <v>250</v>
      </c>
      <c r="I148" s="41" t="s">
        <v>283</v>
      </c>
      <c r="J148" s="48" t="s">
        <v>256</v>
      </c>
      <c r="K148" s="57">
        <v>144</v>
      </c>
      <c r="L148" s="61">
        <v>18.939393939393941</v>
      </c>
      <c r="M148" s="16">
        <v>6.1764861269205467</v>
      </c>
      <c r="N148" s="16">
        <v>36.29259822009984</v>
      </c>
      <c r="O148" s="16">
        <v>60.980483580896554</v>
      </c>
      <c r="P148" s="17">
        <v>2.7962406098467616</v>
      </c>
      <c r="Q148" s="62">
        <v>2.8559999999999999</v>
      </c>
    </row>
    <row r="149" spans="1:17">
      <c r="A149" s="47" t="s">
        <v>250</v>
      </c>
      <c r="B149" s="38" t="s">
        <v>262</v>
      </c>
      <c r="C149" s="39" t="s">
        <v>249</v>
      </c>
      <c r="D149" s="15" t="s">
        <v>254</v>
      </c>
      <c r="E149" s="38" t="s">
        <v>267</v>
      </c>
      <c r="F149" s="38" t="s">
        <v>251</v>
      </c>
      <c r="G149" s="39" t="s">
        <v>253</v>
      </c>
      <c r="H149" s="15" t="s">
        <v>248</v>
      </c>
      <c r="I149" s="39" t="s">
        <v>63</v>
      </c>
      <c r="J149" s="48" t="s">
        <v>256</v>
      </c>
      <c r="K149" s="57">
        <v>145</v>
      </c>
      <c r="L149" s="61">
        <v>18.784435261707991</v>
      </c>
      <c r="M149" s="16">
        <v>0.48028663506380609</v>
      </c>
      <c r="N149" s="16">
        <v>65.726069025396143</v>
      </c>
      <c r="O149" s="16">
        <v>89.489109438486636</v>
      </c>
      <c r="P149" s="17">
        <v>2.0749880715926365</v>
      </c>
      <c r="Q149" s="62">
        <f>0.878*3</f>
        <v>2.6339999999999999</v>
      </c>
    </row>
    <row r="150" spans="1:17">
      <c r="A150" s="47" t="s">
        <v>250</v>
      </c>
      <c r="B150" s="38" t="s">
        <v>270</v>
      </c>
      <c r="C150" s="39" t="s">
        <v>249</v>
      </c>
      <c r="D150" s="15" t="s">
        <v>248</v>
      </c>
      <c r="E150" s="40" t="s">
        <v>271</v>
      </c>
      <c r="F150" s="40" t="s">
        <v>263</v>
      </c>
      <c r="G150" s="39" t="s">
        <v>253</v>
      </c>
      <c r="H150" s="15" t="s">
        <v>254</v>
      </c>
      <c r="I150" s="39" t="s">
        <v>252</v>
      </c>
      <c r="J150" s="48" t="s">
        <v>256</v>
      </c>
      <c r="K150" s="57">
        <v>146</v>
      </c>
      <c r="L150" s="61">
        <v>18.440082644628099</v>
      </c>
      <c r="M150" s="16">
        <v>0</v>
      </c>
      <c r="N150" s="16">
        <v>101.23724766659431</v>
      </c>
      <c r="O150" s="16">
        <v>78.565243455671762</v>
      </c>
      <c r="P150" s="17">
        <v>5.7034431486556967</v>
      </c>
      <c r="Q150" s="62">
        <v>2.8839999999999999</v>
      </c>
    </row>
    <row r="151" spans="1:17">
      <c r="A151" s="47" t="s">
        <v>250</v>
      </c>
      <c r="B151" s="38" t="s">
        <v>270</v>
      </c>
      <c r="C151" s="39" t="s">
        <v>249</v>
      </c>
      <c r="D151" s="15" t="s">
        <v>248</v>
      </c>
      <c r="E151" s="38" t="s">
        <v>264</v>
      </c>
      <c r="F151" s="38" t="s">
        <v>268</v>
      </c>
      <c r="G151" s="39" t="s">
        <v>253</v>
      </c>
      <c r="H151" s="15" t="s">
        <v>254</v>
      </c>
      <c r="I151" s="39" t="s">
        <v>63</v>
      </c>
      <c r="J151" s="48" t="s">
        <v>256</v>
      </c>
      <c r="K151" s="57">
        <v>147</v>
      </c>
      <c r="L151" s="61">
        <v>17.854683195592283</v>
      </c>
      <c r="M151" s="16">
        <v>0</v>
      </c>
      <c r="N151" s="16">
        <v>98.523985239852394</v>
      </c>
      <c r="O151" s="16">
        <v>68.623859321921017</v>
      </c>
      <c r="P151" s="17">
        <v>5.0820563464675272</v>
      </c>
      <c r="Q151" s="62">
        <v>2.7160000000000002</v>
      </c>
    </row>
    <row r="152" spans="1:17">
      <c r="A152" s="47" t="s">
        <v>250</v>
      </c>
      <c r="B152" s="38" t="s">
        <v>262</v>
      </c>
      <c r="C152" s="39" t="s">
        <v>249</v>
      </c>
      <c r="D152" s="15" t="s">
        <v>254</v>
      </c>
      <c r="E152" s="38" t="s">
        <v>267</v>
      </c>
      <c r="F152" s="38" t="s">
        <v>251</v>
      </c>
      <c r="G152" s="39" t="s">
        <v>253</v>
      </c>
      <c r="H152" s="15" t="s">
        <v>248</v>
      </c>
      <c r="I152" s="39" t="s">
        <v>63</v>
      </c>
      <c r="J152" s="48" t="s">
        <v>256</v>
      </c>
      <c r="K152" s="57">
        <v>148</v>
      </c>
      <c r="L152" s="61">
        <v>17.768595041322314</v>
      </c>
      <c r="M152" s="16">
        <v>0</v>
      </c>
      <c r="N152" s="16">
        <v>72.9542001302366</v>
      </c>
      <c r="O152" s="16">
        <v>89.539066142676347</v>
      </c>
      <c r="P152" s="17">
        <v>2.7851444169505442</v>
      </c>
      <c r="Q152" s="62">
        <f>0.876*3</f>
        <v>2.6280000000000001</v>
      </c>
    </row>
    <row r="153" spans="1:17">
      <c r="A153" s="47" t="s">
        <v>250</v>
      </c>
      <c r="B153" s="38" t="s">
        <v>270</v>
      </c>
      <c r="C153" s="39" t="s">
        <v>249</v>
      </c>
      <c r="D153" s="15" t="s">
        <v>254</v>
      </c>
      <c r="E153" s="38" t="s">
        <v>63</v>
      </c>
      <c r="F153" s="38" t="s">
        <v>63</v>
      </c>
      <c r="G153" s="39" t="s">
        <v>253</v>
      </c>
      <c r="H153" s="15" t="s">
        <v>248</v>
      </c>
      <c r="I153" s="39" t="s">
        <v>59</v>
      </c>
      <c r="J153" s="48" t="s">
        <v>256</v>
      </c>
      <c r="K153" s="57">
        <v>149</v>
      </c>
      <c r="L153" s="61">
        <v>17.579201101928376</v>
      </c>
      <c r="M153" s="16">
        <v>0</v>
      </c>
      <c r="N153" s="16">
        <v>102.58302583025831</v>
      </c>
      <c r="O153" s="16">
        <v>69.056817424898426</v>
      </c>
      <c r="P153" s="17">
        <v>5.9919441639573465</v>
      </c>
      <c r="Q153" s="62">
        <v>2.8559999999999999</v>
      </c>
    </row>
    <row r="154" spans="1:17">
      <c r="A154" s="47" t="s">
        <v>254</v>
      </c>
      <c r="B154" s="38" t="s">
        <v>270</v>
      </c>
      <c r="C154" s="39" t="s">
        <v>249</v>
      </c>
      <c r="D154" s="15" t="s">
        <v>248</v>
      </c>
      <c r="E154" s="38" t="s">
        <v>261</v>
      </c>
      <c r="F154" s="38" t="s">
        <v>259</v>
      </c>
      <c r="G154" s="39" t="s">
        <v>253</v>
      </c>
      <c r="H154" s="15" t="s">
        <v>250</v>
      </c>
      <c r="I154" s="39" t="s">
        <v>263</v>
      </c>
      <c r="J154" s="48" t="s">
        <v>256</v>
      </c>
      <c r="K154" s="57">
        <v>150</v>
      </c>
      <c r="L154" s="61">
        <v>17.28650137741047</v>
      </c>
      <c r="M154" s="16">
        <v>9.0005715410957254</v>
      </c>
      <c r="N154" s="16">
        <v>108.07466898198393</v>
      </c>
      <c r="O154" s="16">
        <v>55.401984946379805</v>
      </c>
      <c r="P154" s="17">
        <v>6.0585213213346503</v>
      </c>
      <c r="Q154" s="62">
        <v>2.3660000000000001</v>
      </c>
    </row>
    <row r="155" spans="1:17">
      <c r="A155" s="47" t="s">
        <v>254</v>
      </c>
      <c r="B155" s="38" t="s">
        <v>59</v>
      </c>
      <c r="C155" s="39" t="s">
        <v>249</v>
      </c>
      <c r="D155" s="15" t="s">
        <v>248</v>
      </c>
      <c r="E155" s="38" t="s">
        <v>263</v>
      </c>
      <c r="F155" s="38" t="s">
        <v>264</v>
      </c>
      <c r="G155" s="39" t="s">
        <v>253</v>
      </c>
      <c r="H155" s="15" t="s">
        <v>250</v>
      </c>
      <c r="I155" s="39" t="s">
        <v>267</v>
      </c>
      <c r="J155" s="48" t="s">
        <v>256</v>
      </c>
      <c r="K155" s="57">
        <v>151</v>
      </c>
      <c r="L155" s="61">
        <v>17.217630853994489</v>
      </c>
      <c r="M155" s="16">
        <v>5.2831529857018671</v>
      </c>
      <c r="N155" s="16">
        <v>36.162361623616235</v>
      </c>
      <c r="O155" s="16">
        <v>62.84553387064544</v>
      </c>
      <c r="P155" s="17">
        <v>3.0847416251484119</v>
      </c>
      <c r="Q155" s="62">
        <v>2.625</v>
      </c>
    </row>
    <row r="156" spans="1:17">
      <c r="A156" s="47" t="s">
        <v>254</v>
      </c>
      <c r="B156" s="38" t="s">
        <v>270</v>
      </c>
      <c r="C156" s="39" t="s">
        <v>249</v>
      </c>
      <c r="D156" s="15" t="s">
        <v>250</v>
      </c>
      <c r="E156" s="38" t="s">
        <v>263</v>
      </c>
      <c r="F156" s="38" t="s">
        <v>264</v>
      </c>
      <c r="G156" s="39" t="s">
        <v>253</v>
      </c>
      <c r="H156" s="15" t="s">
        <v>248</v>
      </c>
      <c r="I156" s="42" t="s">
        <v>266</v>
      </c>
      <c r="J156" s="48" t="s">
        <v>256</v>
      </c>
      <c r="K156" s="57">
        <v>152</v>
      </c>
      <c r="L156" s="61">
        <v>17.097107438016529</v>
      </c>
      <c r="M156" s="16">
        <v>0</v>
      </c>
      <c r="N156" s="16">
        <v>81.81028869112221</v>
      </c>
      <c r="O156" s="16">
        <v>74.918404049823494</v>
      </c>
      <c r="P156" s="17">
        <v>3.5951664983744083</v>
      </c>
      <c r="Q156" s="62">
        <v>2.5760000000000001</v>
      </c>
    </row>
    <row r="157" spans="1:17">
      <c r="A157" s="47" t="s">
        <v>254</v>
      </c>
      <c r="B157" s="38" t="s">
        <v>262</v>
      </c>
      <c r="C157" s="39" t="s">
        <v>249</v>
      </c>
      <c r="D157" s="15" t="s">
        <v>250</v>
      </c>
      <c r="E157" s="38" t="s">
        <v>251</v>
      </c>
      <c r="F157" s="38" t="s">
        <v>252</v>
      </c>
      <c r="G157" s="39" t="s">
        <v>253</v>
      </c>
      <c r="H157" s="15" t="s">
        <v>248</v>
      </c>
      <c r="I157" s="39" t="s">
        <v>261</v>
      </c>
      <c r="J157" s="48" t="s">
        <v>256</v>
      </c>
      <c r="K157" s="57">
        <v>153</v>
      </c>
      <c r="L157" s="61">
        <v>16.907713498622588</v>
      </c>
      <c r="M157" s="16">
        <v>0</v>
      </c>
      <c r="N157" s="16">
        <v>67.09355328847407</v>
      </c>
      <c r="O157" s="16">
        <v>88.440018650502893</v>
      </c>
      <c r="P157" s="17">
        <v>1.8641604065645079</v>
      </c>
      <c r="Q157" s="62">
        <v>3.9689999999999999</v>
      </c>
    </row>
    <row r="158" spans="1:17">
      <c r="A158" s="47" t="s">
        <v>254</v>
      </c>
      <c r="B158" s="38" t="s">
        <v>59</v>
      </c>
      <c r="C158" s="39" t="s">
        <v>249</v>
      </c>
      <c r="D158" s="15" t="s">
        <v>248</v>
      </c>
      <c r="E158" s="38" t="s">
        <v>263</v>
      </c>
      <c r="F158" s="38" t="s">
        <v>264</v>
      </c>
      <c r="G158" s="39" t="s">
        <v>253</v>
      </c>
      <c r="H158" s="15" t="s">
        <v>250</v>
      </c>
      <c r="I158" s="39" t="s">
        <v>267</v>
      </c>
      <c r="J158" s="48" t="s">
        <v>256</v>
      </c>
      <c r="K158" s="57">
        <v>154</v>
      </c>
      <c r="L158" s="61">
        <v>16.666666666666668</v>
      </c>
      <c r="M158" s="16">
        <v>6.3589950482447932</v>
      </c>
      <c r="N158" s="16">
        <v>40.221402214022135</v>
      </c>
      <c r="O158" s="16">
        <v>63.428362086191974</v>
      </c>
      <c r="P158" s="17">
        <v>2.9182987317051525</v>
      </c>
      <c r="Q158" s="62">
        <v>2.5550000000000002</v>
      </c>
    </row>
    <row r="159" spans="1:17">
      <c r="A159" s="47" t="s">
        <v>248</v>
      </c>
      <c r="B159" s="38" t="s">
        <v>262</v>
      </c>
      <c r="C159" s="39" t="s">
        <v>249</v>
      </c>
      <c r="D159" s="15" t="s">
        <v>250</v>
      </c>
      <c r="E159" s="40" t="s">
        <v>274</v>
      </c>
      <c r="F159" s="40" t="s">
        <v>63</v>
      </c>
      <c r="G159" s="39" t="s">
        <v>253</v>
      </c>
      <c r="H159" s="15" t="s">
        <v>254</v>
      </c>
      <c r="I159" s="39" t="s">
        <v>252</v>
      </c>
      <c r="J159" s="48" t="s">
        <v>256</v>
      </c>
      <c r="K159" s="57">
        <v>155</v>
      </c>
      <c r="L159" s="61">
        <v>16.460055096418731</v>
      </c>
      <c r="M159" s="16">
        <v>0</v>
      </c>
      <c r="N159" s="16">
        <v>63.663989581072279</v>
      </c>
      <c r="O159" s="16">
        <v>87.257709984679948</v>
      </c>
      <c r="P159" s="17">
        <v>1.908545178149377</v>
      </c>
      <c r="Q159" s="62">
        <v>2.456</v>
      </c>
    </row>
    <row r="160" spans="1:17">
      <c r="A160" s="47" t="s">
        <v>250</v>
      </c>
      <c r="B160" s="38" t="s">
        <v>270</v>
      </c>
      <c r="C160" s="39" t="s">
        <v>249</v>
      </c>
      <c r="D160" s="15" t="s">
        <v>248</v>
      </c>
      <c r="E160" s="40" t="s">
        <v>271</v>
      </c>
      <c r="F160" s="40" t="s">
        <v>263</v>
      </c>
      <c r="G160" s="39" t="s">
        <v>253</v>
      </c>
      <c r="H160" s="15" t="s">
        <v>254</v>
      </c>
      <c r="I160" s="39" t="s">
        <v>252</v>
      </c>
      <c r="J160" s="48" t="s">
        <v>256</v>
      </c>
      <c r="K160" s="57">
        <v>156</v>
      </c>
      <c r="L160" s="61">
        <v>16.253443526170798</v>
      </c>
      <c r="M160" s="16">
        <v>0</v>
      </c>
      <c r="N160" s="16">
        <v>87.62752333405686</v>
      </c>
      <c r="O160" s="16">
        <v>63.411709851462064</v>
      </c>
      <c r="P160" s="17">
        <v>5.3372687830805248</v>
      </c>
      <c r="Q160" s="62">
        <v>2.3239999999999998</v>
      </c>
    </row>
    <row r="161" spans="1:17">
      <c r="A161" s="47" t="s">
        <v>254</v>
      </c>
      <c r="B161" s="38" t="s">
        <v>262</v>
      </c>
      <c r="C161" s="39" t="s">
        <v>249</v>
      </c>
      <c r="D161" s="15" t="s">
        <v>250</v>
      </c>
      <c r="E161" s="38" t="s">
        <v>251</v>
      </c>
      <c r="F161" s="38" t="s">
        <v>252</v>
      </c>
      <c r="G161" s="39" t="s">
        <v>253</v>
      </c>
      <c r="H161" s="15" t="s">
        <v>248</v>
      </c>
      <c r="I161" s="39" t="s">
        <v>261</v>
      </c>
      <c r="J161" s="48" t="s">
        <v>256</v>
      </c>
      <c r="K161" s="57">
        <v>157</v>
      </c>
      <c r="L161" s="61">
        <v>15.857438016528926</v>
      </c>
      <c r="M161" s="16">
        <v>0</v>
      </c>
      <c r="N161" s="16">
        <v>52.02952029520295</v>
      </c>
      <c r="O161" s="16">
        <v>92.936122027576104</v>
      </c>
      <c r="P161" s="17">
        <v>2.0306033000077677</v>
      </c>
      <c r="Q161" s="62">
        <v>3.843</v>
      </c>
    </row>
    <row r="162" spans="1:17">
      <c r="A162" s="47" t="s">
        <v>254</v>
      </c>
      <c r="B162" s="38" t="s">
        <v>270</v>
      </c>
      <c r="C162" s="39" t="s">
        <v>249</v>
      </c>
      <c r="D162" s="15" t="s">
        <v>250</v>
      </c>
      <c r="E162" s="38" t="s">
        <v>251</v>
      </c>
      <c r="F162" s="38" t="s">
        <v>252</v>
      </c>
      <c r="G162" s="39" t="s">
        <v>253</v>
      </c>
      <c r="H162" s="15" t="s">
        <v>248</v>
      </c>
      <c r="I162" s="39" t="s">
        <v>63</v>
      </c>
      <c r="J162" s="48" t="s">
        <v>256</v>
      </c>
      <c r="K162" s="57">
        <v>158</v>
      </c>
      <c r="L162" s="61">
        <v>15.461432506887054</v>
      </c>
      <c r="M162" s="16">
        <v>1.4504656378926943</v>
      </c>
      <c r="N162" s="16">
        <v>99.218580421098324</v>
      </c>
      <c r="O162" s="16">
        <v>84.410177845866926</v>
      </c>
      <c r="P162" s="17">
        <v>2.8628177672240658</v>
      </c>
      <c r="Q162" s="62">
        <v>4.0179999999999998</v>
      </c>
    </row>
    <row r="163" spans="1:17">
      <c r="A163" s="47" t="s">
        <v>248</v>
      </c>
      <c r="B163" s="38" t="s">
        <v>270</v>
      </c>
      <c r="C163" s="39" t="s">
        <v>249</v>
      </c>
      <c r="D163" s="15" t="s">
        <v>250</v>
      </c>
      <c r="E163" s="40" t="s">
        <v>284</v>
      </c>
      <c r="F163" s="40" t="s">
        <v>285</v>
      </c>
      <c r="G163" s="39" t="s">
        <v>253</v>
      </c>
      <c r="H163" s="15" t="s">
        <v>254</v>
      </c>
      <c r="I163" s="39" t="s">
        <v>59</v>
      </c>
      <c r="J163" s="48" t="s">
        <v>256</v>
      </c>
      <c r="K163" s="57">
        <v>159</v>
      </c>
      <c r="L163" s="61">
        <v>15.444214876033058</v>
      </c>
      <c r="M163" s="16">
        <v>0</v>
      </c>
      <c r="N163" s="16">
        <v>100.32559149120902</v>
      </c>
      <c r="O163" s="16">
        <v>88.573236528342107</v>
      </c>
      <c r="P163" s="17">
        <v>3.561877919685756</v>
      </c>
      <c r="Q163" s="62">
        <f>0.481*6</f>
        <v>2.8860000000000001</v>
      </c>
    </row>
    <row r="164" spans="1:17">
      <c r="A164" s="47" t="s">
        <v>248</v>
      </c>
      <c r="B164" s="38" t="s">
        <v>270</v>
      </c>
      <c r="C164" s="39" t="s">
        <v>249</v>
      </c>
      <c r="D164" s="15" t="s">
        <v>254</v>
      </c>
      <c r="E164" s="38" t="s">
        <v>264</v>
      </c>
      <c r="F164" s="38" t="s">
        <v>265</v>
      </c>
      <c r="G164" s="39" t="s">
        <v>253</v>
      </c>
      <c r="H164" s="15" t="s">
        <v>250</v>
      </c>
      <c r="I164" s="42" t="s">
        <v>266</v>
      </c>
      <c r="J164" s="48" t="s">
        <v>256</v>
      </c>
      <c r="K164" s="57">
        <v>160</v>
      </c>
      <c r="L164" s="61">
        <v>14.979338842975206</v>
      </c>
      <c r="M164" s="16">
        <v>0.76845861610208976</v>
      </c>
      <c r="N164" s="16">
        <v>64.228348165834603</v>
      </c>
      <c r="O164" s="16">
        <v>54.602677679344566</v>
      </c>
      <c r="P164" s="17">
        <v>5.392749747561612</v>
      </c>
      <c r="Q164" s="62">
        <v>2.2879999999999998</v>
      </c>
    </row>
    <row r="165" spans="1:17">
      <c r="A165" s="47" t="s">
        <v>254</v>
      </c>
      <c r="B165" s="38" t="s">
        <v>270</v>
      </c>
      <c r="C165" s="39" t="s">
        <v>249</v>
      </c>
      <c r="D165" s="15" t="s">
        <v>248</v>
      </c>
      <c r="E165" s="38" t="s">
        <v>261</v>
      </c>
      <c r="F165" s="38" t="s">
        <v>259</v>
      </c>
      <c r="G165" s="39" t="s">
        <v>253</v>
      </c>
      <c r="H165" s="15" t="s">
        <v>250</v>
      </c>
      <c r="I165" s="39" t="s">
        <v>263</v>
      </c>
      <c r="J165" s="48" t="s">
        <v>256</v>
      </c>
      <c r="K165" s="57">
        <v>161</v>
      </c>
      <c r="L165" s="61">
        <v>14.53168044077135</v>
      </c>
      <c r="M165" s="16">
        <v>10.412614248183317</v>
      </c>
      <c r="N165" s="16">
        <v>118.71065769481224</v>
      </c>
      <c r="O165" s="16">
        <v>47.242389928728436</v>
      </c>
      <c r="P165" s="17">
        <v>8.3332408650591976</v>
      </c>
      <c r="Q165" s="62">
        <v>2.52</v>
      </c>
    </row>
    <row r="166" spans="1:17">
      <c r="A166" s="47" t="s">
        <v>254</v>
      </c>
      <c r="B166" s="38" t="s">
        <v>262</v>
      </c>
      <c r="C166" s="39" t="s">
        <v>249</v>
      </c>
      <c r="D166" s="15" t="s">
        <v>248</v>
      </c>
      <c r="E166" s="40" t="s">
        <v>251</v>
      </c>
      <c r="F166" s="40" t="s">
        <v>252</v>
      </c>
      <c r="G166" s="39" t="s">
        <v>253</v>
      </c>
      <c r="H166" s="15" t="s">
        <v>250</v>
      </c>
      <c r="I166" s="39" t="s">
        <v>255</v>
      </c>
      <c r="J166" s="48" t="s">
        <v>256</v>
      </c>
      <c r="K166" s="57">
        <v>162</v>
      </c>
      <c r="L166" s="61">
        <v>14.514462809917356</v>
      </c>
      <c r="M166" s="16">
        <v>3.6693898918874783</v>
      </c>
      <c r="N166" s="16">
        <v>60.711960060777081</v>
      </c>
      <c r="O166" s="16">
        <v>78.565243455671762</v>
      </c>
      <c r="P166" s="17">
        <v>3.6062626912706253</v>
      </c>
      <c r="Q166" s="62">
        <v>2.9049999999999998</v>
      </c>
    </row>
    <row r="167" spans="1:17">
      <c r="A167" s="47" t="s">
        <v>254</v>
      </c>
      <c r="B167" s="38" t="s">
        <v>270</v>
      </c>
      <c r="C167" s="39" t="s">
        <v>249</v>
      </c>
      <c r="D167" s="15" t="s">
        <v>248</v>
      </c>
      <c r="E167" s="40" t="s">
        <v>274</v>
      </c>
      <c r="F167" s="40" t="s">
        <v>63</v>
      </c>
      <c r="G167" s="39" t="s">
        <v>253</v>
      </c>
      <c r="H167" s="15" t="s">
        <v>250</v>
      </c>
      <c r="I167" s="39" t="s">
        <v>263</v>
      </c>
      <c r="J167" s="48" t="s">
        <v>256</v>
      </c>
      <c r="K167" s="57">
        <v>163</v>
      </c>
      <c r="L167" s="61">
        <v>14.393939393939393</v>
      </c>
      <c r="M167" s="16">
        <v>6.6183498311792466</v>
      </c>
      <c r="N167" s="16">
        <v>104.77534187106576</v>
      </c>
      <c r="O167" s="16">
        <v>78.848331446080067</v>
      </c>
      <c r="P167" s="17">
        <v>3.8725713207798402</v>
      </c>
      <c r="Q167" s="62">
        <v>2.38</v>
      </c>
    </row>
    <row r="168" spans="1:17">
      <c r="A168" s="47" t="s">
        <v>254</v>
      </c>
      <c r="B168" s="38" t="s">
        <v>59</v>
      </c>
      <c r="C168" s="39" t="s">
        <v>249</v>
      </c>
      <c r="D168" s="15" t="s">
        <v>248</v>
      </c>
      <c r="E168" s="40" t="s">
        <v>263</v>
      </c>
      <c r="F168" s="40" t="s">
        <v>264</v>
      </c>
      <c r="G168" s="39" t="s">
        <v>253</v>
      </c>
      <c r="H168" s="15" t="s">
        <v>250</v>
      </c>
      <c r="I168" s="39" t="s">
        <v>255</v>
      </c>
      <c r="J168" s="48" t="s">
        <v>256</v>
      </c>
      <c r="K168" s="57">
        <v>164</v>
      </c>
      <c r="L168" s="61">
        <v>13.94628099173554</v>
      </c>
      <c r="M168" s="16">
        <v>7.6941918937221736</v>
      </c>
      <c r="N168" s="16">
        <v>72.693726937269375</v>
      </c>
      <c r="O168" s="16">
        <v>62.36261906347832</v>
      </c>
      <c r="P168" s="17">
        <v>8.2000865503045901</v>
      </c>
      <c r="Q168" s="62">
        <v>2.597</v>
      </c>
    </row>
    <row r="169" spans="1:17">
      <c r="A169" s="47" t="s">
        <v>254</v>
      </c>
      <c r="B169" s="38" t="s">
        <v>59</v>
      </c>
      <c r="C169" s="39" t="s">
        <v>249</v>
      </c>
      <c r="D169" s="15" t="s">
        <v>248</v>
      </c>
      <c r="E169" s="40" t="s">
        <v>263</v>
      </c>
      <c r="F169" s="40" t="s">
        <v>264</v>
      </c>
      <c r="G169" s="39" t="s">
        <v>253</v>
      </c>
      <c r="H169" s="15" t="s">
        <v>250</v>
      </c>
      <c r="I169" s="39" t="s">
        <v>255</v>
      </c>
      <c r="J169" s="48" t="s">
        <v>256</v>
      </c>
      <c r="K169" s="57">
        <v>165</v>
      </c>
      <c r="L169" s="61">
        <v>13.326446280991735</v>
      </c>
      <c r="M169" s="16">
        <v>9.9323276131195097</v>
      </c>
      <c r="N169" s="16">
        <v>101.41089646190579</v>
      </c>
      <c r="O169" s="16">
        <v>62.196096716179312</v>
      </c>
      <c r="P169" s="17">
        <v>6.2360604076741275</v>
      </c>
      <c r="Q169" s="62">
        <v>2.548</v>
      </c>
    </row>
    <row r="170" spans="1:17">
      <c r="A170" s="47" t="s">
        <v>254</v>
      </c>
      <c r="B170" s="38" t="s">
        <v>255</v>
      </c>
      <c r="C170" s="39" t="s">
        <v>249</v>
      </c>
      <c r="D170" s="15" t="s">
        <v>248</v>
      </c>
      <c r="E170" s="38" t="s">
        <v>261</v>
      </c>
      <c r="F170" s="38" t="s">
        <v>263</v>
      </c>
      <c r="G170" s="39" t="s">
        <v>253</v>
      </c>
      <c r="H170" s="15" t="s">
        <v>250</v>
      </c>
      <c r="I170" s="42" t="s">
        <v>266</v>
      </c>
      <c r="J170" s="48" t="s">
        <v>256</v>
      </c>
      <c r="K170" s="57">
        <v>166</v>
      </c>
      <c r="L170" s="61">
        <v>13.119834710743802</v>
      </c>
      <c r="M170" s="16">
        <v>9.5000696415620851</v>
      </c>
      <c r="N170" s="16">
        <v>59.648361189494253</v>
      </c>
      <c r="O170" s="16">
        <v>57.233730766668884</v>
      </c>
      <c r="P170" s="17">
        <v>3.7061284273365813</v>
      </c>
      <c r="Q170" s="62">
        <v>1.8</v>
      </c>
    </row>
    <row r="171" spans="1:17">
      <c r="A171" s="47" t="s">
        <v>248</v>
      </c>
      <c r="B171" s="38" t="s">
        <v>255</v>
      </c>
      <c r="C171" s="39" t="s">
        <v>249</v>
      </c>
      <c r="D171" s="15" t="s">
        <v>250</v>
      </c>
      <c r="E171" s="40" t="s">
        <v>281</v>
      </c>
      <c r="F171" s="40" t="s">
        <v>268</v>
      </c>
      <c r="G171" s="39" t="s">
        <v>253</v>
      </c>
      <c r="H171" s="15" t="s">
        <v>254</v>
      </c>
      <c r="I171" s="39" t="s">
        <v>267</v>
      </c>
      <c r="J171" s="48" t="s">
        <v>256</v>
      </c>
      <c r="K171" s="57">
        <v>167</v>
      </c>
      <c r="L171" s="61">
        <v>13.050964187327823</v>
      </c>
      <c r="M171" s="16">
        <v>0</v>
      </c>
      <c r="N171" s="16">
        <v>47.710006511829818</v>
      </c>
      <c r="O171" s="16">
        <v>95.983480983147942</v>
      </c>
      <c r="P171" s="17">
        <v>1.9307375639418116</v>
      </c>
      <c r="Q171" s="62">
        <v>3.052</v>
      </c>
    </row>
    <row r="172" spans="1:17">
      <c r="A172" s="47" t="s">
        <v>250</v>
      </c>
      <c r="B172" s="38" t="s">
        <v>255</v>
      </c>
      <c r="C172" s="39" t="s">
        <v>249</v>
      </c>
      <c r="D172" s="15" t="s">
        <v>254</v>
      </c>
      <c r="E172" s="38" t="s">
        <v>261</v>
      </c>
      <c r="F172" s="38" t="s">
        <v>259</v>
      </c>
      <c r="G172" s="39" t="s">
        <v>253</v>
      </c>
      <c r="H172" s="15" t="s">
        <v>248</v>
      </c>
      <c r="I172" s="41" t="s">
        <v>255</v>
      </c>
      <c r="J172" s="48" t="s">
        <v>256</v>
      </c>
      <c r="K172" s="57">
        <v>168</v>
      </c>
      <c r="L172" s="61">
        <v>12.5</v>
      </c>
      <c r="M172" s="16">
        <v>0</v>
      </c>
      <c r="N172" s="16">
        <v>66.442370306056006</v>
      </c>
      <c r="O172" s="16">
        <v>89.688936255245466</v>
      </c>
      <c r="P172" s="17">
        <v>3.0958378180446293</v>
      </c>
      <c r="Q172" s="62">
        <v>2.3679999999999999</v>
      </c>
    </row>
    <row r="173" spans="1:17">
      <c r="A173" s="47" t="s">
        <v>250</v>
      </c>
      <c r="B173" s="38" t="s">
        <v>270</v>
      </c>
      <c r="C173" s="39" t="s">
        <v>249</v>
      </c>
      <c r="D173" s="15" t="s">
        <v>248</v>
      </c>
      <c r="E173" s="38" t="s">
        <v>264</v>
      </c>
      <c r="F173" s="38" t="s">
        <v>268</v>
      </c>
      <c r="G173" s="39" t="s">
        <v>253</v>
      </c>
      <c r="H173" s="15" t="s">
        <v>254</v>
      </c>
      <c r="I173" s="39" t="s">
        <v>63</v>
      </c>
      <c r="J173" s="48" t="s">
        <v>256</v>
      </c>
      <c r="K173" s="57">
        <v>169</v>
      </c>
      <c r="L173" s="61">
        <v>12.396694214876034</v>
      </c>
      <c r="M173" s="16">
        <v>0</v>
      </c>
      <c r="N173" s="16">
        <v>77.772954200130243</v>
      </c>
      <c r="O173" s="16">
        <v>68.906947312329308</v>
      </c>
      <c r="P173" s="17">
        <v>4.6714972093074865</v>
      </c>
      <c r="Q173" s="62">
        <v>2.5059999999999998</v>
      </c>
    </row>
    <row r="174" spans="1:17">
      <c r="A174" s="47" t="s">
        <v>248</v>
      </c>
      <c r="B174" s="38" t="s">
        <v>270</v>
      </c>
      <c r="C174" s="39" t="s">
        <v>249</v>
      </c>
      <c r="D174" s="15" t="s">
        <v>254</v>
      </c>
      <c r="E174" s="38" t="s">
        <v>255</v>
      </c>
      <c r="F174" s="38" t="s">
        <v>255</v>
      </c>
      <c r="G174" s="39" t="s">
        <v>253</v>
      </c>
      <c r="H174" s="15" t="s">
        <v>250</v>
      </c>
      <c r="I174" s="42" t="s">
        <v>266</v>
      </c>
      <c r="J174" s="48" t="s">
        <v>256</v>
      </c>
      <c r="K174" s="57">
        <v>170</v>
      </c>
      <c r="L174" s="61">
        <v>12.276170798898072</v>
      </c>
      <c r="M174" s="16">
        <v>0</v>
      </c>
      <c r="N174" s="16">
        <v>50.705448230952896</v>
      </c>
      <c r="O174" s="16">
        <v>89.90541530673417</v>
      </c>
      <c r="P174" s="17">
        <v>2.1082766502812884</v>
      </c>
      <c r="Q174" s="62">
        <v>1.9950000000000001</v>
      </c>
    </row>
    <row r="175" spans="1:17">
      <c r="A175" s="47" t="s">
        <v>254</v>
      </c>
      <c r="B175" s="40" t="s">
        <v>59</v>
      </c>
      <c r="C175" s="39" t="s">
        <v>249</v>
      </c>
      <c r="D175" s="15" t="s">
        <v>248</v>
      </c>
      <c r="E175" s="40" t="s">
        <v>286</v>
      </c>
      <c r="F175" s="40" t="s">
        <v>251</v>
      </c>
      <c r="G175" s="39" t="s">
        <v>253</v>
      </c>
      <c r="H175" s="15" t="s">
        <v>250</v>
      </c>
      <c r="I175" s="39" t="s">
        <v>255</v>
      </c>
      <c r="J175" s="48" t="s">
        <v>256</v>
      </c>
      <c r="K175" s="57">
        <v>171</v>
      </c>
      <c r="L175" s="61">
        <v>11.759641873278238</v>
      </c>
      <c r="M175" s="16">
        <v>10.201288128755241</v>
      </c>
      <c r="N175" s="16">
        <v>55.589320599088339</v>
      </c>
      <c r="O175" s="16">
        <v>99.996669553054019</v>
      </c>
      <c r="P175" s="17">
        <v>3.7505131989214506</v>
      </c>
      <c r="Q175" s="62">
        <f>0.335*7</f>
        <v>2.3450000000000002</v>
      </c>
    </row>
    <row r="176" spans="1:17">
      <c r="A176" s="47" t="s">
        <v>250</v>
      </c>
      <c r="B176" s="38" t="s">
        <v>255</v>
      </c>
      <c r="C176" s="39" t="s">
        <v>249</v>
      </c>
      <c r="D176" s="15" t="s">
        <v>254</v>
      </c>
      <c r="E176" s="38" t="s">
        <v>261</v>
      </c>
      <c r="F176" s="38" t="s">
        <v>259</v>
      </c>
      <c r="G176" s="39" t="s">
        <v>253</v>
      </c>
      <c r="H176" s="15" t="s">
        <v>248</v>
      </c>
      <c r="I176" s="41" t="s">
        <v>255</v>
      </c>
      <c r="J176" s="48" t="s">
        <v>256</v>
      </c>
      <c r="K176" s="57">
        <v>172</v>
      </c>
      <c r="L176" s="61">
        <v>11.518595041322316</v>
      </c>
      <c r="M176" s="16">
        <v>1.9883866691641572</v>
      </c>
      <c r="N176" s="16">
        <v>50.379856739743872</v>
      </c>
      <c r="O176" s="16">
        <v>71.454739226004136</v>
      </c>
      <c r="P176" s="17">
        <v>3.4953007623084522</v>
      </c>
      <c r="Q176" s="62">
        <v>2.1070000000000002</v>
      </c>
    </row>
    <row r="177" spans="1:17">
      <c r="A177" s="47" t="s">
        <v>254</v>
      </c>
      <c r="B177" s="40" t="s">
        <v>59</v>
      </c>
      <c r="C177" s="39" t="s">
        <v>249</v>
      </c>
      <c r="D177" s="15" t="s">
        <v>248</v>
      </c>
      <c r="E177" s="40" t="s">
        <v>271</v>
      </c>
      <c r="F177" s="40" t="s">
        <v>263</v>
      </c>
      <c r="G177" s="39" t="s">
        <v>253</v>
      </c>
      <c r="H177" s="15" t="s">
        <v>250</v>
      </c>
      <c r="I177" s="39" t="s">
        <v>63</v>
      </c>
      <c r="J177" s="48" t="s">
        <v>256</v>
      </c>
      <c r="K177" s="57">
        <v>173</v>
      </c>
      <c r="L177" s="61">
        <v>11.363636363636363</v>
      </c>
      <c r="M177" s="16">
        <v>7.1466651297494339</v>
      </c>
      <c r="N177" s="16">
        <v>49.489906663772516</v>
      </c>
      <c r="O177" s="16">
        <v>57.633384400186507</v>
      </c>
      <c r="P177" s="17">
        <v>3.1846073612143675</v>
      </c>
      <c r="Q177" s="62">
        <v>1.5920000000000001</v>
      </c>
    </row>
    <row r="178" spans="1:17">
      <c r="A178" s="47" t="s">
        <v>250</v>
      </c>
      <c r="B178" s="38" t="s">
        <v>270</v>
      </c>
      <c r="C178" s="39" t="s">
        <v>249</v>
      </c>
      <c r="D178" s="15" t="s">
        <v>254</v>
      </c>
      <c r="E178" s="38" t="s">
        <v>255</v>
      </c>
      <c r="F178" s="38" t="s">
        <v>255</v>
      </c>
      <c r="G178" s="39" t="s">
        <v>253</v>
      </c>
      <c r="H178" s="15" t="s">
        <v>248</v>
      </c>
      <c r="I178" s="39" t="s">
        <v>267</v>
      </c>
      <c r="J178" s="48" t="s">
        <v>256</v>
      </c>
      <c r="K178" s="57">
        <v>174</v>
      </c>
      <c r="L178" s="61">
        <v>11.277548209366392</v>
      </c>
      <c r="M178" s="16">
        <v>0</v>
      </c>
      <c r="N178" s="16">
        <v>102.25743433904928</v>
      </c>
      <c r="O178" s="16">
        <v>104.34290281755813</v>
      </c>
      <c r="P178" s="17">
        <v>2.9848758890824563</v>
      </c>
      <c r="Q178" s="62">
        <v>3.3679999999999999</v>
      </c>
    </row>
    <row r="179" spans="1:17">
      <c r="A179" s="47" t="s">
        <v>248</v>
      </c>
      <c r="B179" s="38" t="s">
        <v>59</v>
      </c>
      <c r="C179" s="39" t="s">
        <v>249</v>
      </c>
      <c r="D179" s="15" t="s">
        <v>250</v>
      </c>
      <c r="E179" s="38" t="s">
        <v>257</v>
      </c>
      <c r="F179" s="38" t="s">
        <v>258</v>
      </c>
      <c r="G179" s="39" t="s">
        <v>253</v>
      </c>
      <c r="H179" s="15" t="s">
        <v>254</v>
      </c>
      <c r="I179" s="42" t="s">
        <v>266</v>
      </c>
      <c r="J179" s="48" t="s">
        <v>256</v>
      </c>
      <c r="K179" s="57">
        <v>175</v>
      </c>
      <c r="L179" s="61">
        <v>10.141184573002754</v>
      </c>
      <c r="M179" s="16">
        <v>14.38938758651163</v>
      </c>
      <c r="N179" s="16">
        <v>48.643368786629047</v>
      </c>
      <c r="O179" s="16">
        <v>68.923599547059226</v>
      </c>
      <c r="P179" s="17">
        <v>2.7185672595732404</v>
      </c>
      <c r="Q179" s="62">
        <f>0.327*6</f>
        <v>1.9620000000000002</v>
      </c>
    </row>
    <row r="180" spans="1:17">
      <c r="A180" s="47" t="s">
        <v>248</v>
      </c>
      <c r="B180" s="38" t="s">
        <v>59</v>
      </c>
      <c r="C180" s="39" t="s">
        <v>249</v>
      </c>
      <c r="D180" s="15" t="s">
        <v>254</v>
      </c>
      <c r="E180" s="38" t="s">
        <v>264</v>
      </c>
      <c r="F180" s="38" t="s">
        <v>265</v>
      </c>
      <c r="G180" s="39" t="s">
        <v>253</v>
      </c>
      <c r="H180" s="15" t="s">
        <v>250</v>
      </c>
      <c r="I180" s="39" t="s">
        <v>255</v>
      </c>
      <c r="J180" s="48" t="s">
        <v>256</v>
      </c>
      <c r="K180" s="57">
        <v>176</v>
      </c>
      <c r="L180" s="61">
        <v>10.055096418732782</v>
      </c>
      <c r="M180" s="16">
        <v>1.191110854958239</v>
      </c>
      <c r="N180" s="16">
        <v>66.116778814846967</v>
      </c>
      <c r="O180" s="16">
        <v>88.523279824152397</v>
      </c>
      <c r="P180" s="17">
        <v>2.8406253814316309</v>
      </c>
      <c r="Q180" s="62">
        <v>2.0699999999999998</v>
      </c>
    </row>
    <row r="181" spans="1:17">
      <c r="A181" s="47" t="s">
        <v>248</v>
      </c>
      <c r="B181" s="40" t="s">
        <v>272</v>
      </c>
      <c r="C181" s="39" t="s">
        <v>249</v>
      </c>
      <c r="D181" s="15" t="s">
        <v>250</v>
      </c>
      <c r="E181" s="40" t="s">
        <v>264</v>
      </c>
      <c r="F181" s="40" t="s">
        <v>268</v>
      </c>
      <c r="G181" s="39" t="s">
        <v>253</v>
      </c>
      <c r="H181" s="15" t="s">
        <v>254</v>
      </c>
      <c r="I181" s="41" t="s">
        <v>63</v>
      </c>
      <c r="J181" s="48" t="s">
        <v>256</v>
      </c>
      <c r="K181" s="57">
        <v>177</v>
      </c>
      <c r="L181" s="61">
        <v>9.9862258953168048</v>
      </c>
      <c r="M181" s="16">
        <v>0</v>
      </c>
      <c r="N181" s="16">
        <v>69.568048621662683</v>
      </c>
      <c r="O181" s="16">
        <v>85.625790981149677</v>
      </c>
      <c r="P181" s="17">
        <v>2.3967776655829387</v>
      </c>
      <c r="Q181" s="62">
        <f>0.354*7</f>
        <v>2.4779999999999998</v>
      </c>
    </row>
    <row r="182" spans="1:17">
      <c r="A182" s="47" t="s">
        <v>254</v>
      </c>
      <c r="B182" s="38" t="s">
        <v>59</v>
      </c>
      <c r="C182" s="39" t="s">
        <v>249</v>
      </c>
      <c r="D182" s="15" t="s">
        <v>248</v>
      </c>
      <c r="E182" s="38" t="s">
        <v>257</v>
      </c>
      <c r="F182" s="38" t="s">
        <v>258</v>
      </c>
      <c r="G182" s="39" t="s">
        <v>253</v>
      </c>
      <c r="H182" s="15" t="s">
        <v>250</v>
      </c>
      <c r="I182" s="42" t="s">
        <v>266</v>
      </c>
      <c r="J182" s="48" t="s">
        <v>256</v>
      </c>
      <c r="K182" s="57">
        <v>178</v>
      </c>
      <c r="L182" s="61">
        <v>9.5730027548209371</v>
      </c>
      <c r="M182" s="16">
        <v>2.8432968795777316</v>
      </c>
      <c r="N182" s="16">
        <v>68.200564358584771</v>
      </c>
      <c r="O182" s="16">
        <v>64.111103710117902</v>
      </c>
      <c r="P182" s="17">
        <v>6.7131967022114711</v>
      </c>
      <c r="Q182" s="62">
        <v>2.0579999999999998</v>
      </c>
    </row>
    <row r="183" spans="1:17">
      <c r="A183" s="47" t="s">
        <v>250</v>
      </c>
      <c r="B183" s="38" t="s">
        <v>59</v>
      </c>
      <c r="C183" s="39" t="s">
        <v>249</v>
      </c>
      <c r="D183" s="15" t="s">
        <v>254</v>
      </c>
      <c r="E183" s="40" t="s">
        <v>273</v>
      </c>
      <c r="F183" s="40" t="s">
        <v>255</v>
      </c>
      <c r="G183" s="39" t="s">
        <v>253</v>
      </c>
      <c r="H183" s="15" t="s">
        <v>248</v>
      </c>
      <c r="I183" s="39" t="s">
        <v>263</v>
      </c>
      <c r="J183" s="48" t="s">
        <v>256</v>
      </c>
      <c r="K183" s="57">
        <v>179</v>
      </c>
      <c r="L183" s="61">
        <v>9.5041322314049594</v>
      </c>
      <c r="M183" s="16">
        <v>0</v>
      </c>
      <c r="N183" s="16">
        <v>75.472107662253094</v>
      </c>
      <c r="O183" s="16">
        <v>88.223539599014188</v>
      </c>
      <c r="P183" s="17">
        <v>2.9848758890824563</v>
      </c>
      <c r="Q183" s="62">
        <f>0.866*3</f>
        <v>2.5979999999999999</v>
      </c>
    </row>
    <row r="184" spans="1:17">
      <c r="A184" s="47" t="s">
        <v>250</v>
      </c>
      <c r="B184" s="38" t="s">
        <v>270</v>
      </c>
      <c r="C184" s="39" t="s">
        <v>249</v>
      </c>
      <c r="D184" s="15" t="s">
        <v>254</v>
      </c>
      <c r="E184" s="38" t="s">
        <v>264</v>
      </c>
      <c r="F184" s="38" t="s">
        <v>268</v>
      </c>
      <c r="G184" s="39" t="s">
        <v>253</v>
      </c>
      <c r="H184" s="15" t="s">
        <v>248</v>
      </c>
      <c r="I184" s="39" t="s">
        <v>259</v>
      </c>
      <c r="J184" s="48" t="s">
        <v>256</v>
      </c>
      <c r="K184" s="57">
        <v>180</v>
      </c>
      <c r="L184" s="61">
        <v>8.9876033057851252</v>
      </c>
      <c r="M184" s="16">
        <v>0</v>
      </c>
      <c r="N184" s="16">
        <v>11.373996092902106</v>
      </c>
      <c r="O184" s="16">
        <v>83.777392926130673</v>
      </c>
      <c r="P184" s="17">
        <v>1.2316774114801212</v>
      </c>
      <c r="Q184" s="62">
        <v>1.841</v>
      </c>
    </row>
    <row r="185" spans="1:17">
      <c r="A185" s="47" t="s">
        <v>248</v>
      </c>
      <c r="B185" s="38" t="s">
        <v>270</v>
      </c>
      <c r="C185" s="39" t="s">
        <v>249</v>
      </c>
      <c r="D185" s="15" t="s">
        <v>250</v>
      </c>
      <c r="E185" s="40" t="s">
        <v>263</v>
      </c>
      <c r="F185" s="40" t="s">
        <v>264</v>
      </c>
      <c r="G185" s="39" t="s">
        <v>253</v>
      </c>
      <c r="H185" s="15" t="s">
        <v>254</v>
      </c>
      <c r="I185" s="39" t="s">
        <v>261</v>
      </c>
      <c r="J185" s="48" t="s">
        <v>256</v>
      </c>
      <c r="K185" s="57">
        <v>181</v>
      </c>
      <c r="L185" s="61">
        <v>8.7121212121212128</v>
      </c>
      <c r="M185" s="16">
        <v>0</v>
      </c>
      <c r="N185" s="16">
        <v>82.787063164749298</v>
      </c>
      <c r="O185" s="16">
        <v>69.523079997335643</v>
      </c>
      <c r="P185" s="17">
        <v>5.8698860420989565</v>
      </c>
      <c r="Q185" s="62">
        <v>2.3820000000000001</v>
      </c>
    </row>
    <row r="186" spans="1:17">
      <c r="A186" s="47" t="s">
        <v>250</v>
      </c>
      <c r="B186" s="38" t="s">
        <v>59</v>
      </c>
      <c r="C186" s="39" t="s">
        <v>249</v>
      </c>
      <c r="D186" s="15" t="s">
        <v>254</v>
      </c>
      <c r="E186" s="38" t="s">
        <v>63</v>
      </c>
      <c r="F186" s="38" t="s">
        <v>63</v>
      </c>
      <c r="G186" s="39" t="s">
        <v>253</v>
      </c>
      <c r="H186" s="15" t="s">
        <v>248</v>
      </c>
      <c r="I186" s="39" t="s">
        <v>63</v>
      </c>
      <c r="J186" s="48" t="s">
        <v>256</v>
      </c>
      <c r="K186" s="57">
        <v>182</v>
      </c>
      <c r="L186" s="61">
        <v>8.7809917355371905</v>
      </c>
      <c r="M186" s="16">
        <v>0</v>
      </c>
      <c r="N186" s="16">
        <v>100.28217929238116</v>
      </c>
      <c r="O186" s="16">
        <v>62.279357889828823</v>
      </c>
      <c r="P186" s="17">
        <v>3.8836675136760577</v>
      </c>
      <c r="Q186" s="62">
        <v>2.85</v>
      </c>
    </row>
    <row r="187" spans="1:17">
      <c r="A187" s="47" t="s">
        <v>248</v>
      </c>
      <c r="B187" s="38" t="s">
        <v>262</v>
      </c>
      <c r="C187" s="39" t="s">
        <v>249</v>
      </c>
      <c r="D187" s="15" t="s">
        <v>254</v>
      </c>
      <c r="E187" s="38" t="s">
        <v>63</v>
      </c>
      <c r="F187" s="38" t="s">
        <v>63</v>
      </c>
      <c r="G187" s="39" t="s">
        <v>253</v>
      </c>
      <c r="H187" s="15" t="s">
        <v>250</v>
      </c>
      <c r="I187" s="39" t="s">
        <v>267</v>
      </c>
      <c r="J187" s="48" t="s">
        <v>256</v>
      </c>
      <c r="K187" s="57">
        <v>183</v>
      </c>
      <c r="L187" s="61">
        <v>8.1783746556473815</v>
      </c>
      <c r="M187" s="16">
        <v>0</v>
      </c>
      <c r="N187" s="16">
        <v>53.114825265899718</v>
      </c>
      <c r="O187" s="16">
        <v>85.109571704522736</v>
      </c>
      <c r="P187" s="17">
        <v>1.2871583759612077</v>
      </c>
      <c r="Q187" s="62">
        <v>2.1139999999999999</v>
      </c>
    </row>
    <row r="188" spans="1:17">
      <c r="A188" s="47" t="s">
        <v>248</v>
      </c>
      <c r="B188" s="38" t="s">
        <v>270</v>
      </c>
      <c r="C188" s="39" t="s">
        <v>249</v>
      </c>
      <c r="D188" s="15" t="s">
        <v>250</v>
      </c>
      <c r="E188" s="40" t="s">
        <v>284</v>
      </c>
      <c r="F188" s="40" t="s">
        <v>285</v>
      </c>
      <c r="G188" s="39" t="s">
        <v>253</v>
      </c>
      <c r="H188" s="15" t="s">
        <v>254</v>
      </c>
      <c r="I188" s="39" t="s">
        <v>59</v>
      </c>
      <c r="J188" s="48" t="s">
        <v>256</v>
      </c>
      <c r="K188" s="57">
        <v>184</v>
      </c>
      <c r="L188" s="61">
        <v>7.8512396694214885</v>
      </c>
      <c r="M188" s="16">
        <v>0.50910383316763441</v>
      </c>
      <c r="N188" s="16">
        <v>60.820490557846753</v>
      </c>
      <c r="O188" s="16">
        <v>84.027176447079199</v>
      </c>
      <c r="P188" s="17">
        <v>2.1415652289699403</v>
      </c>
      <c r="Q188" s="62">
        <f>0.368*6</f>
        <v>2.2080000000000002</v>
      </c>
    </row>
    <row r="189" spans="1:17">
      <c r="A189" s="47" t="s">
        <v>250</v>
      </c>
      <c r="B189" s="38" t="s">
        <v>270</v>
      </c>
      <c r="C189" s="39" t="s">
        <v>249</v>
      </c>
      <c r="D189" s="15" t="s">
        <v>254</v>
      </c>
      <c r="E189" s="38" t="s">
        <v>63</v>
      </c>
      <c r="F189" s="38" t="s">
        <v>63</v>
      </c>
      <c r="G189" s="39" t="s">
        <v>253</v>
      </c>
      <c r="H189" s="15" t="s">
        <v>248</v>
      </c>
      <c r="I189" s="39" t="s">
        <v>59</v>
      </c>
      <c r="J189" s="48" t="s">
        <v>256</v>
      </c>
      <c r="K189" s="57">
        <v>185</v>
      </c>
      <c r="L189" s="61">
        <v>7.3519283746556479</v>
      </c>
      <c r="M189" s="16">
        <v>0</v>
      </c>
      <c r="N189" s="16">
        <v>62.88257000217061</v>
      </c>
      <c r="O189" s="16">
        <v>70.122560447612074</v>
      </c>
      <c r="P189" s="17">
        <v>4.7158819808923562</v>
      </c>
      <c r="Q189" s="62">
        <v>2.4079999999999999</v>
      </c>
    </row>
    <row r="190" spans="1:17">
      <c r="A190" s="47" t="s">
        <v>250</v>
      </c>
      <c r="B190" s="40" t="s">
        <v>279</v>
      </c>
      <c r="C190" s="39" t="s">
        <v>249</v>
      </c>
      <c r="D190" s="15" t="s">
        <v>248</v>
      </c>
      <c r="E190" s="38" t="s">
        <v>63</v>
      </c>
      <c r="F190" s="38" t="s">
        <v>63</v>
      </c>
      <c r="G190" s="39" t="s">
        <v>253</v>
      </c>
      <c r="H190" s="15" t="s">
        <v>254</v>
      </c>
      <c r="I190" s="41" t="s">
        <v>287</v>
      </c>
      <c r="J190" s="48" t="s">
        <v>256</v>
      </c>
      <c r="K190" s="57">
        <v>186</v>
      </c>
      <c r="L190" s="61">
        <v>7.059228650137741</v>
      </c>
      <c r="M190" s="16">
        <v>0</v>
      </c>
      <c r="N190" s="16">
        <v>68.26568265682657</v>
      </c>
      <c r="O190" s="16">
        <v>91.553986544994345</v>
      </c>
      <c r="P190" s="17">
        <v>1.9973147213191156</v>
      </c>
      <c r="Q190" s="62">
        <v>2.464</v>
      </c>
    </row>
    <row r="191" spans="1:17">
      <c r="A191" s="47" t="s">
        <v>250</v>
      </c>
      <c r="B191" s="38" t="s">
        <v>270</v>
      </c>
      <c r="C191" s="39" t="s">
        <v>249</v>
      </c>
      <c r="D191" s="15" t="s">
        <v>254</v>
      </c>
      <c r="E191" s="38" t="s">
        <v>63</v>
      </c>
      <c r="F191" s="38" t="s">
        <v>63</v>
      </c>
      <c r="G191" s="39" t="s">
        <v>253</v>
      </c>
      <c r="H191" s="15" t="s">
        <v>248</v>
      </c>
      <c r="I191" s="41" t="s">
        <v>255</v>
      </c>
      <c r="J191" s="48" t="s">
        <v>256</v>
      </c>
      <c r="K191" s="57">
        <v>187</v>
      </c>
      <c r="L191" s="61">
        <v>6.9214876033057857</v>
      </c>
      <c r="M191" s="16">
        <v>0</v>
      </c>
      <c r="N191" s="16">
        <v>115.36791838506622</v>
      </c>
      <c r="O191" s="16">
        <v>61.380137214414177</v>
      </c>
      <c r="P191" s="17">
        <v>6.1805794431930412</v>
      </c>
      <c r="Q191" s="62">
        <v>2.6880000000000002</v>
      </c>
    </row>
    <row r="192" spans="1:17">
      <c r="A192" s="47" t="s">
        <v>254</v>
      </c>
      <c r="B192" s="38" t="s">
        <v>262</v>
      </c>
      <c r="C192" s="39" t="s">
        <v>249</v>
      </c>
      <c r="D192" s="15" t="s">
        <v>250</v>
      </c>
      <c r="E192" s="38" t="s">
        <v>257</v>
      </c>
      <c r="F192" s="38" t="s">
        <v>258</v>
      </c>
      <c r="G192" s="39" t="s">
        <v>253</v>
      </c>
      <c r="H192" s="15" t="s">
        <v>248</v>
      </c>
      <c r="I192" s="39" t="s">
        <v>255</v>
      </c>
      <c r="J192" s="48" t="s">
        <v>256</v>
      </c>
      <c r="K192" s="57">
        <v>188</v>
      </c>
      <c r="L192" s="61">
        <v>6.5771349862258957</v>
      </c>
      <c r="M192" s="16">
        <v>0</v>
      </c>
      <c r="N192" s="16">
        <v>53.700889950075975</v>
      </c>
      <c r="O192" s="16">
        <v>76.633584227003269</v>
      </c>
      <c r="P192" s="17">
        <v>1.3426393404422943</v>
      </c>
      <c r="Q192" s="62">
        <v>2.1629999999999998</v>
      </c>
    </row>
    <row r="193" spans="1:17">
      <c r="A193" s="47" t="s">
        <v>254</v>
      </c>
      <c r="B193" s="38" t="s">
        <v>262</v>
      </c>
      <c r="C193" s="39" t="s">
        <v>249</v>
      </c>
      <c r="D193" s="15" t="s">
        <v>250</v>
      </c>
      <c r="E193" s="38" t="s">
        <v>257</v>
      </c>
      <c r="F193" s="38" t="s">
        <v>258</v>
      </c>
      <c r="G193" s="39" t="s">
        <v>253</v>
      </c>
      <c r="H193" s="15" t="s">
        <v>248</v>
      </c>
      <c r="I193" s="39" t="s">
        <v>255</v>
      </c>
      <c r="J193" s="48" t="s">
        <v>256</v>
      </c>
      <c r="K193" s="57">
        <v>189</v>
      </c>
      <c r="L193" s="61">
        <v>6.5599173553719012</v>
      </c>
      <c r="M193" s="16">
        <v>0</v>
      </c>
      <c r="N193" s="16">
        <v>40.677230301714786</v>
      </c>
      <c r="O193" s="16">
        <v>94.351561979617671</v>
      </c>
      <c r="P193" s="17">
        <v>2.1082766502812884</v>
      </c>
      <c r="Q193" s="62">
        <v>1.9530000000000001</v>
      </c>
    </row>
    <row r="194" spans="1:17">
      <c r="A194" s="47" t="s">
        <v>250</v>
      </c>
      <c r="B194" s="38" t="s">
        <v>270</v>
      </c>
      <c r="C194" s="39" t="s">
        <v>249</v>
      </c>
      <c r="D194" s="15" t="s">
        <v>254</v>
      </c>
      <c r="E194" s="38" t="s">
        <v>257</v>
      </c>
      <c r="F194" s="38" t="s">
        <v>258</v>
      </c>
      <c r="G194" s="39" t="s">
        <v>253</v>
      </c>
      <c r="H194" s="15" t="s">
        <v>248</v>
      </c>
      <c r="I194" s="39" t="s">
        <v>59</v>
      </c>
      <c r="J194" s="48" t="s">
        <v>256</v>
      </c>
      <c r="K194" s="57">
        <v>190</v>
      </c>
      <c r="L194" s="61">
        <v>6.3533057851239665</v>
      </c>
      <c r="M194" s="16">
        <v>0</v>
      </c>
      <c r="N194" s="16">
        <v>67.701324072064253</v>
      </c>
      <c r="O194" s="16">
        <v>82.578432025577825</v>
      </c>
      <c r="P194" s="17">
        <v>4.2387456863550126</v>
      </c>
      <c r="Q194" s="62">
        <v>1.9670000000000001</v>
      </c>
    </row>
    <row r="195" spans="1:17">
      <c r="A195" s="47" t="s">
        <v>254</v>
      </c>
      <c r="B195" s="38" t="s">
        <v>59</v>
      </c>
      <c r="C195" s="39" t="s">
        <v>249</v>
      </c>
      <c r="D195" s="15" t="s">
        <v>248</v>
      </c>
      <c r="E195" s="38" t="s">
        <v>257</v>
      </c>
      <c r="F195" s="38" t="s">
        <v>258</v>
      </c>
      <c r="G195" s="39" t="s">
        <v>253</v>
      </c>
      <c r="H195" s="15" t="s">
        <v>250</v>
      </c>
      <c r="I195" s="42" t="s">
        <v>266</v>
      </c>
      <c r="J195" s="48" t="s">
        <v>256</v>
      </c>
      <c r="K195" s="57">
        <v>191</v>
      </c>
      <c r="L195" s="61">
        <v>6.0606060606060606</v>
      </c>
      <c r="M195" s="16">
        <v>2.7568452852662468</v>
      </c>
      <c r="N195" s="16">
        <v>30.149772085956155</v>
      </c>
      <c r="O195" s="16">
        <v>61.962965429960704</v>
      </c>
      <c r="P195" s="17">
        <v>4.8268439098545297</v>
      </c>
      <c r="Q195" s="62">
        <v>1.2529999999999999</v>
      </c>
    </row>
    <row r="196" spans="1:17">
      <c r="A196" s="47" t="s">
        <v>250</v>
      </c>
      <c r="B196" s="38" t="s">
        <v>270</v>
      </c>
      <c r="C196" s="39" t="s">
        <v>249</v>
      </c>
      <c r="D196" s="15" t="s">
        <v>254</v>
      </c>
      <c r="E196" s="38" t="s">
        <v>63</v>
      </c>
      <c r="F196" s="38" t="s">
        <v>63</v>
      </c>
      <c r="G196" s="39" t="s">
        <v>253</v>
      </c>
      <c r="H196" s="15" t="s">
        <v>248</v>
      </c>
      <c r="I196" s="41" t="s">
        <v>255</v>
      </c>
      <c r="J196" s="48" t="s">
        <v>256</v>
      </c>
      <c r="K196" s="57">
        <v>192</v>
      </c>
      <c r="L196" s="61">
        <v>6.0433884297520661</v>
      </c>
      <c r="M196" s="16">
        <v>0</v>
      </c>
      <c r="N196" s="16">
        <v>78.55437377903192</v>
      </c>
      <c r="O196" s="16">
        <v>75.884233664157733</v>
      </c>
      <c r="P196" s="17">
        <v>5.6146736054859581</v>
      </c>
      <c r="Q196" s="62">
        <v>2.415</v>
      </c>
    </row>
    <row r="197" spans="1:17">
      <c r="A197" s="47" t="s">
        <v>248</v>
      </c>
      <c r="B197" s="38" t="s">
        <v>270</v>
      </c>
      <c r="C197" s="39" t="s">
        <v>249</v>
      </c>
      <c r="D197" s="15" t="s">
        <v>254</v>
      </c>
      <c r="E197" s="38" t="s">
        <v>63</v>
      </c>
      <c r="F197" s="38" t="s">
        <v>63</v>
      </c>
      <c r="G197" s="39" t="s">
        <v>253</v>
      </c>
      <c r="H197" s="15" t="s">
        <v>250</v>
      </c>
      <c r="I197" s="39" t="s">
        <v>255</v>
      </c>
      <c r="J197" s="48" t="s">
        <v>256</v>
      </c>
      <c r="K197" s="57">
        <v>193</v>
      </c>
      <c r="L197" s="61">
        <v>5.991735537190082</v>
      </c>
      <c r="M197" s="16">
        <v>2.6415764928509335</v>
      </c>
      <c r="N197" s="16">
        <v>70.306056001736493</v>
      </c>
      <c r="O197" s="16">
        <v>93.635515886231943</v>
      </c>
      <c r="P197" s="17">
        <v>2.6630862950921541</v>
      </c>
      <c r="Q197" s="62">
        <f>0.358*7</f>
        <v>2.5059999999999998</v>
      </c>
    </row>
    <row r="198" spans="1:17">
      <c r="A198" s="47" t="s">
        <v>248</v>
      </c>
      <c r="B198" s="38" t="s">
        <v>270</v>
      </c>
      <c r="C198" s="39" t="s">
        <v>249</v>
      </c>
      <c r="D198" s="15" t="s">
        <v>254</v>
      </c>
      <c r="E198" s="38" t="s">
        <v>255</v>
      </c>
      <c r="F198" s="38" t="s">
        <v>255</v>
      </c>
      <c r="G198" s="39" t="s">
        <v>253</v>
      </c>
      <c r="H198" s="15" t="s">
        <v>250</v>
      </c>
      <c r="I198" s="42" t="s">
        <v>266</v>
      </c>
      <c r="J198" s="48" t="s">
        <v>256</v>
      </c>
      <c r="K198" s="57">
        <v>194</v>
      </c>
      <c r="L198" s="61">
        <v>5.6646005509641881</v>
      </c>
      <c r="M198" s="16">
        <v>0</v>
      </c>
      <c r="N198" s="16">
        <v>55.719557195571959</v>
      </c>
      <c r="O198" s="16">
        <v>80.996469726237265</v>
      </c>
      <c r="P198" s="17">
        <v>2.0971804573850714</v>
      </c>
      <c r="Q198" s="62">
        <v>1.9319999999999999</v>
      </c>
    </row>
    <row r="199" spans="1:17">
      <c r="A199" s="47" t="s">
        <v>254</v>
      </c>
      <c r="B199" s="38" t="s">
        <v>59</v>
      </c>
      <c r="C199" s="39" t="s">
        <v>249</v>
      </c>
      <c r="D199" s="15" t="s">
        <v>248</v>
      </c>
      <c r="E199" s="38" t="s">
        <v>255</v>
      </c>
      <c r="F199" s="38" t="s">
        <v>255</v>
      </c>
      <c r="G199" s="39" t="s">
        <v>253</v>
      </c>
      <c r="H199" s="15" t="s">
        <v>250</v>
      </c>
      <c r="I199" s="41" t="s">
        <v>283</v>
      </c>
      <c r="J199" s="48" t="s">
        <v>256</v>
      </c>
      <c r="K199" s="57">
        <v>195</v>
      </c>
      <c r="L199" s="61">
        <v>5.3374655647382925</v>
      </c>
      <c r="M199" s="16">
        <v>0</v>
      </c>
      <c r="N199" s="16">
        <v>91.447796830909496</v>
      </c>
      <c r="O199" s="16">
        <v>65.809631652567774</v>
      </c>
      <c r="P199" s="17">
        <v>4.7047857879961388</v>
      </c>
      <c r="Q199" s="62">
        <v>2.6240000000000001</v>
      </c>
    </row>
    <row r="200" spans="1:17">
      <c r="A200" s="47" t="s">
        <v>250</v>
      </c>
      <c r="B200" s="38" t="s">
        <v>270</v>
      </c>
      <c r="C200" s="39" t="s">
        <v>249</v>
      </c>
      <c r="D200" s="15" t="s">
        <v>248</v>
      </c>
      <c r="E200" s="38" t="s">
        <v>264</v>
      </c>
      <c r="F200" s="38" t="s">
        <v>268</v>
      </c>
      <c r="G200" s="39" t="s">
        <v>253</v>
      </c>
      <c r="H200" s="15" t="s">
        <v>254</v>
      </c>
      <c r="I200" s="39" t="s">
        <v>267</v>
      </c>
      <c r="J200" s="48" t="s">
        <v>256</v>
      </c>
      <c r="K200" s="57">
        <v>196</v>
      </c>
      <c r="L200" s="61">
        <v>5.0964187327823689</v>
      </c>
      <c r="M200" s="16">
        <v>0</v>
      </c>
      <c r="N200" s="16">
        <v>79.400911656175381</v>
      </c>
      <c r="O200" s="16">
        <v>73.303137281023112</v>
      </c>
      <c r="P200" s="17">
        <v>2.4744510158564599</v>
      </c>
      <c r="Q200" s="62">
        <v>2.1419999999999999</v>
      </c>
    </row>
    <row r="201" spans="1:17">
      <c r="A201" s="47" t="s">
        <v>248</v>
      </c>
      <c r="B201" s="38" t="s">
        <v>59</v>
      </c>
      <c r="C201" s="39" t="s">
        <v>249</v>
      </c>
      <c r="D201" s="15" t="s">
        <v>250</v>
      </c>
      <c r="E201" s="40" t="s">
        <v>261</v>
      </c>
      <c r="F201" s="40" t="s">
        <v>259</v>
      </c>
      <c r="G201" s="39" t="s">
        <v>253</v>
      </c>
      <c r="H201" s="15" t="s">
        <v>254</v>
      </c>
      <c r="I201" s="39" t="s">
        <v>59</v>
      </c>
      <c r="J201" s="48" t="s">
        <v>256</v>
      </c>
      <c r="K201" s="57">
        <v>197</v>
      </c>
      <c r="L201" s="61">
        <v>4.9414600550964183</v>
      </c>
      <c r="M201" s="16">
        <v>0</v>
      </c>
      <c r="N201" s="16">
        <v>71.934013457781631</v>
      </c>
      <c r="O201" s="16">
        <v>103.77672683674149</v>
      </c>
      <c r="P201" s="17">
        <v>2.8961063459127177</v>
      </c>
      <c r="Q201" s="62">
        <f>0.46*6</f>
        <v>2.7600000000000002</v>
      </c>
    </row>
    <row r="202" spans="1:17">
      <c r="A202" s="47" t="s">
        <v>248</v>
      </c>
      <c r="B202" s="38" t="s">
        <v>270</v>
      </c>
      <c r="C202" s="39" t="s">
        <v>249</v>
      </c>
      <c r="D202" s="15" t="s">
        <v>250</v>
      </c>
      <c r="E202" s="40" t="s">
        <v>271</v>
      </c>
      <c r="F202" s="40" t="s">
        <v>263</v>
      </c>
      <c r="G202" s="39" t="s">
        <v>253</v>
      </c>
      <c r="H202" s="15" t="s">
        <v>254</v>
      </c>
      <c r="I202" s="41" t="s">
        <v>288</v>
      </c>
      <c r="J202" s="48" t="s">
        <v>256</v>
      </c>
      <c r="K202" s="57">
        <v>198</v>
      </c>
      <c r="L202" s="61">
        <v>4.6831955922865021</v>
      </c>
      <c r="M202" s="16">
        <v>7.8767008150464193</v>
      </c>
      <c r="N202" s="16">
        <v>57.521163446928583</v>
      </c>
      <c r="O202" s="16">
        <v>74.069140078598551</v>
      </c>
      <c r="P202" s="17">
        <v>2.696374873780806</v>
      </c>
      <c r="Q202" s="62">
        <v>2.048</v>
      </c>
    </row>
    <row r="203" spans="1:17">
      <c r="A203" s="47" t="s">
        <v>248</v>
      </c>
      <c r="B203" s="40" t="s">
        <v>289</v>
      </c>
      <c r="C203" s="39" t="s">
        <v>249</v>
      </c>
      <c r="D203" s="15" t="s">
        <v>254</v>
      </c>
      <c r="E203" s="38" t="s">
        <v>264</v>
      </c>
      <c r="F203" s="38" t="s">
        <v>268</v>
      </c>
      <c r="G203" s="39" t="s">
        <v>253</v>
      </c>
      <c r="H203" s="15" t="s">
        <v>250</v>
      </c>
      <c r="I203" s="41" t="s">
        <v>252</v>
      </c>
      <c r="J203" s="48" t="s">
        <v>256</v>
      </c>
      <c r="K203" s="57">
        <v>199</v>
      </c>
      <c r="L203" s="61">
        <v>4.6315426997245188</v>
      </c>
      <c r="M203" s="16">
        <v>0</v>
      </c>
      <c r="N203" s="16">
        <v>71.803776861298019</v>
      </c>
      <c r="O203" s="16">
        <v>96.816092719642981</v>
      </c>
      <c r="P203" s="17">
        <v>2.8850101530165002</v>
      </c>
      <c r="Q203" s="62">
        <f>0.356*7</f>
        <v>2.492</v>
      </c>
    </row>
    <row r="204" spans="1:17">
      <c r="A204" s="47" t="s">
        <v>250</v>
      </c>
      <c r="B204" s="38" t="s">
        <v>270</v>
      </c>
      <c r="C204" s="39" t="s">
        <v>249</v>
      </c>
      <c r="D204" s="15" t="s">
        <v>254</v>
      </c>
      <c r="E204" s="38" t="s">
        <v>63</v>
      </c>
      <c r="F204" s="38" t="s">
        <v>63</v>
      </c>
      <c r="G204" s="39" t="s">
        <v>253</v>
      </c>
      <c r="H204" s="15" t="s">
        <v>248</v>
      </c>
      <c r="I204" s="39" t="s">
        <v>259</v>
      </c>
      <c r="J204" s="48" t="s">
        <v>256</v>
      </c>
      <c r="K204" s="57">
        <v>200</v>
      </c>
      <c r="L204" s="61">
        <v>4.5798898071625347</v>
      </c>
      <c r="M204" s="16">
        <v>0</v>
      </c>
      <c r="N204" s="16">
        <v>48.426307792489688</v>
      </c>
      <c r="O204" s="16">
        <v>96.050089922067542</v>
      </c>
      <c r="P204" s="17">
        <v>2.0527956858002017</v>
      </c>
      <c r="Q204" s="62">
        <f>0.64*3</f>
        <v>1.92</v>
      </c>
    </row>
    <row r="205" spans="1:17">
      <c r="A205" s="47" t="s">
        <v>254</v>
      </c>
      <c r="B205" s="38" t="s">
        <v>270</v>
      </c>
      <c r="C205" s="39" t="s">
        <v>249</v>
      </c>
      <c r="D205" s="15" t="s">
        <v>248</v>
      </c>
      <c r="E205" s="40" t="s">
        <v>274</v>
      </c>
      <c r="F205" s="40" t="s">
        <v>63</v>
      </c>
      <c r="G205" s="39" t="s">
        <v>253</v>
      </c>
      <c r="H205" s="15" t="s">
        <v>250</v>
      </c>
      <c r="I205" s="39" t="s">
        <v>255</v>
      </c>
      <c r="J205" s="48" t="s">
        <v>256</v>
      </c>
      <c r="K205" s="57">
        <v>201</v>
      </c>
      <c r="L205" s="61">
        <v>4.5454545454545459</v>
      </c>
      <c r="M205" s="16">
        <v>8.7988511543689274</v>
      </c>
      <c r="N205" s="16">
        <v>57.41263294985891</v>
      </c>
      <c r="O205" s="16">
        <v>56.917338306800779</v>
      </c>
      <c r="P205" s="17">
        <v>3.05145304645976</v>
      </c>
      <c r="Q205" s="62">
        <v>1.952</v>
      </c>
    </row>
    <row r="206" spans="1:17">
      <c r="A206" s="47" t="s">
        <v>250</v>
      </c>
      <c r="B206" s="38" t="s">
        <v>270</v>
      </c>
      <c r="C206" s="39" t="s">
        <v>249</v>
      </c>
      <c r="D206" s="15" t="s">
        <v>254</v>
      </c>
      <c r="E206" s="38" t="s">
        <v>63</v>
      </c>
      <c r="F206" s="38" t="s">
        <v>63</v>
      </c>
      <c r="G206" s="39" t="s">
        <v>253</v>
      </c>
      <c r="H206" s="15" t="s">
        <v>248</v>
      </c>
      <c r="I206" s="39" t="s">
        <v>255</v>
      </c>
      <c r="J206" s="48" t="s">
        <v>256</v>
      </c>
      <c r="K206" s="57">
        <v>202</v>
      </c>
      <c r="L206" s="61">
        <v>4.5110192837465561</v>
      </c>
      <c r="M206" s="16">
        <v>0.60516116018039567</v>
      </c>
      <c r="N206" s="16">
        <v>27.414803559800301</v>
      </c>
      <c r="O206" s="16">
        <v>55.085592486511686</v>
      </c>
      <c r="P206" s="17">
        <v>2.1193728431775063</v>
      </c>
      <c r="Q206" s="62">
        <v>1.526</v>
      </c>
    </row>
    <row r="207" spans="1:17">
      <c r="A207" s="47" t="s">
        <v>248</v>
      </c>
      <c r="B207" s="38" t="s">
        <v>59</v>
      </c>
      <c r="C207" s="39" t="s">
        <v>249</v>
      </c>
      <c r="D207" s="15" t="s">
        <v>254</v>
      </c>
      <c r="E207" s="38" t="s">
        <v>63</v>
      </c>
      <c r="F207" s="38" t="s">
        <v>63</v>
      </c>
      <c r="G207" s="39" t="s">
        <v>253</v>
      </c>
      <c r="H207" s="15" t="s">
        <v>250</v>
      </c>
      <c r="I207" s="39" t="s">
        <v>63</v>
      </c>
      <c r="J207" s="48" t="s">
        <v>256</v>
      </c>
      <c r="K207" s="57">
        <v>203</v>
      </c>
      <c r="L207" s="61">
        <v>4.4765840220385673</v>
      </c>
      <c r="M207" s="16">
        <v>0</v>
      </c>
      <c r="N207" s="16">
        <v>104.84046016930758</v>
      </c>
      <c r="O207" s="16">
        <v>55.451941650569509</v>
      </c>
      <c r="P207" s="17">
        <v>4.6604010164112699</v>
      </c>
      <c r="Q207" s="62">
        <v>2.78</v>
      </c>
    </row>
    <row r="208" spans="1:17">
      <c r="A208" s="47" t="s">
        <v>254</v>
      </c>
      <c r="B208" s="38" t="s">
        <v>262</v>
      </c>
      <c r="C208" s="39" t="s">
        <v>249</v>
      </c>
      <c r="D208" s="15" t="s">
        <v>248</v>
      </c>
      <c r="E208" s="38" t="s">
        <v>261</v>
      </c>
      <c r="F208" s="38" t="s">
        <v>263</v>
      </c>
      <c r="G208" s="39" t="s">
        <v>253</v>
      </c>
      <c r="H208" s="15" t="s">
        <v>250</v>
      </c>
      <c r="I208" s="39" t="s">
        <v>259</v>
      </c>
      <c r="J208" s="48" t="s">
        <v>256</v>
      </c>
      <c r="K208" s="57">
        <v>204</v>
      </c>
      <c r="L208" s="61">
        <v>4.1150137741046828</v>
      </c>
      <c r="M208" s="16">
        <v>0</v>
      </c>
      <c r="N208" s="16">
        <v>81.22422400694596</v>
      </c>
      <c r="O208" s="16">
        <v>74.135749017518151</v>
      </c>
      <c r="P208" s="17">
        <v>4.2498418792512291</v>
      </c>
      <c r="Q208" s="62">
        <v>2.6240000000000001</v>
      </c>
    </row>
    <row r="209" spans="1:17">
      <c r="A209" s="47" t="s">
        <v>250</v>
      </c>
      <c r="B209" s="38" t="s">
        <v>270</v>
      </c>
      <c r="C209" s="39" t="s">
        <v>249</v>
      </c>
      <c r="D209" s="15" t="s">
        <v>248</v>
      </c>
      <c r="E209" s="38" t="s">
        <v>257</v>
      </c>
      <c r="F209" s="38" t="s">
        <v>258</v>
      </c>
      <c r="G209" s="39" t="s">
        <v>253</v>
      </c>
      <c r="H209" s="15" t="s">
        <v>254</v>
      </c>
      <c r="I209" s="39" t="s">
        <v>269</v>
      </c>
      <c r="J209" s="48" t="s">
        <v>256</v>
      </c>
      <c r="K209" s="57">
        <v>205</v>
      </c>
      <c r="L209" s="61">
        <v>3.5812672176308538</v>
      </c>
      <c r="M209" s="16">
        <v>0</v>
      </c>
      <c r="N209" s="16">
        <v>128.58693292815281</v>
      </c>
      <c r="O209" s="16">
        <v>101.16232598414707</v>
      </c>
      <c r="P209" s="17">
        <v>4.4606695442793578</v>
      </c>
      <c r="Q209" s="62">
        <v>5.7329999999999997</v>
      </c>
    </row>
    <row r="210" spans="1:17">
      <c r="A210" s="47" t="s">
        <v>250</v>
      </c>
      <c r="B210" s="38" t="s">
        <v>270</v>
      </c>
      <c r="C210" s="39" t="s">
        <v>249</v>
      </c>
      <c r="D210" s="15" t="s">
        <v>254</v>
      </c>
      <c r="E210" s="38" t="s">
        <v>63</v>
      </c>
      <c r="F210" s="38" t="s">
        <v>63</v>
      </c>
      <c r="G210" s="39" t="s">
        <v>253</v>
      </c>
      <c r="H210" s="15" t="s">
        <v>248</v>
      </c>
      <c r="I210" s="39" t="s">
        <v>259</v>
      </c>
      <c r="J210" s="48" t="s">
        <v>256</v>
      </c>
      <c r="K210" s="57">
        <v>206</v>
      </c>
      <c r="L210" s="61">
        <v>3.3402203856749315</v>
      </c>
      <c r="M210" s="16">
        <v>0</v>
      </c>
      <c r="N210" s="16">
        <v>50.74886042978077</v>
      </c>
      <c r="O210" s="16">
        <v>86.758142942782911</v>
      </c>
      <c r="P210" s="17">
        <v>3.306665483072758</v>
      </c>
      <c r="Q210" s="62">
        <v>1.89</v>
      </c>
    </row>
    <row r="211" spans="1:17">
      <c r="A211" s="47" t="s">
        <v>248</v>
      </c>
      <c r="B211" s="38" t="s">
        <v>270</v>
      </c>
      <c r="C211" s="39" t="s">
        <v>249</v>
      </c>
      <c r="D211" s="15" t="s">
        <v>254</v>
      </c>
      <c r="E211" s="38" t="s">
        <v>264</v>
      </c>
      <c r="F211" s="38" t="s">
        <v>265</v>
      </c>
      <c r="G211" s="39" t="s">
        <v>253</v>
      </c>
      <c r="H211" s="15" t="s">
        <v>250</v>
      </c>
      <c r="I211" s="42" t="s">
        <v>266</v>
      </c>
      <c r="J211" s="48" t="s">
        <v>256</v>
      </c>
      <c r="K211" s="57">
        <v>207</v>
      </c>
      <c r="L211" s="61">
        <v>3.2024793388429753</v>
      </c>
      <c r="M211" s="16">
        <v>0</v>
      </c>
      <c r="N211" s="16">
        <v>78.380724983720427</v>
      </c>
      <c r="O211" s="16">
        <v>76.916672217411573</v>
      </c>
      <c r="P211" s="17">
        <v>6.10290609291952</v>
      </c>
      <c r="Q211" s="62">
        <v>2.3039999999999998</v>
      </c>
    </row>
    <row r="212" spans="1:17">
      <c r="A212" s="47" t="s">
        <v>248</v>
      </c>
      <c r="B212" s="38" t="s">
        <v>255</v>
      </c>
      <c r="C212" s="39" t="s">
        <v>249</v>
      </c>
      <c r="D212" s="15" t="s">
        <v>254</v>
      </c>
      <c r="E212" s="40" t="s">
        <v>264</v>
      </c>
      <c r="F212" s="40" t="s">
        <v>268</v>
      </c>
      <c r="G212" s="39" t="s">
        <v>253</v>
      </c>
      <c r="H212" s="15" t="s">
        <v>250</v>
      </c>
      <c r="I212" s="41" t="s">
        <v>269</v>
      </c>
      <c r="J212" s="48" t="s">
        <v>256</v>
      </c>
      <c r="K212" s="57">
        <v>208</v>
      </c>
      <c r="L212" s="61">
        <v>3.0475206611570247</v>
      </c>
      <c r="M212" s="16">
        <v>0</v>
      </c>
      <c r="N212" s="16">
        <v>71.174299978293902</v>
      </c>
      <c r="O212" s="16">
        <v>75.601145673749414</v>
      </c>
      <c r="P212" s="17">
        <v>2.4078738584791557</v>
      </c>
      <c r="Q212" s="62">
        <v>2.0089999999999999</v>
      </c>
    </row>
    <row r="213" spans="1:17">
      <c r="A213" s="47" t="s">
        <v>248</v>
      </c>
      <c r="B213" s="38" t="s">
        <v>59</v>
      </c>
      <c r="C213" s="39" t="s">
        <v>249</v>
      </c>
      <c r="D213" s="15" t="s">
        <v>254</v>
      </c>
      <c r="E213" s="40" t="s">
        <v>261</v>
      </c>
      <c r="F213" s="40" t="s">
        <v>263</v>
      </c>
      <c r="G213" s="39" t="s">
        <v>253</v>
      </c>
      <c r="H213" s="15" t="s">
        <v>250</v>
      </c>
      <c r="I213" s="39" t="s">
        <v>267</v>
      </c>
      <c r="J213" s="48" t="s">
        <v>256</v>
      </c>
      <c r="K213" s="57">
        <v>209</v>
      </c>
      <c r="L213" s="61">
        <v>2.5654269972451793</v>
      </c>
      <c r="M213" s="16">
        <v>3.2275261876287771</v>
      </c>
      <c r="N213" s="16">
        <v>51.378337312784893</v>
      </c>
      <c r="O213" s="16">
        <v>83.977219742889503</v>
      </c>
      <c r="P213" s="17">
        <v>1.2760621830649905</v>
      </c>
      <c r="Q213" s="62">
        <v>1.855</v>
      </c>
    </row>
    <row r="214" spans="1:17">
      <c r="A214" s="47" t="s">
        <v>248</v>
      </c>
      <c r="B214" s="40" t="s">
        <v>282</v>
      </c>
      <c r="C214" s="39" t="s">
        <v>249</v>
      </c>
      <c r="D214" s="15" t="s">
        <v>254</v>
      </c>
      <c r="E214" s="38" t="s">
        <v>264</v>
      </c>
      <c r="F214" s="38" t="s">
        <v>265</v>
      </c>
      <c r="G214" s="39" t="s">
        <v>253</v>
      </c>
      <c r="H214" s="15" t="s">
        <v>250</v>
      </c>
      <c r="I214" s="39" t="s">
        <v>252</v>
      </c>
      <c r="J214" s="48" t="s">
        <v>256</v>
      </c>
      <c r="K214" s="57">
        <v>210</v>
      </c>
      <c r="L214" s="61">
        <v>2.4449035812672175</v>
      </c>
      <c r="M214" s="16">
        <v>0</v>
      </c>
      <c r="N214" s="16">
        <v>70.436292598220092</v>
      </c>
      <c r="O214" s="16">
        <v>81.845733697462208</v>
      </c>
      <c r="P214" s="17">
        <v>4.2165533005625768</v>
      </c>
      <c r="Q214" s="62">
        <v>2.996</v>
      </c>
    </row>
    <row r="215" spans="1:17">
      <c r="A215" s="47" t="s">
        <v>248</v>
      </c>
      <c r="B215" s="38" t="s">
        <v>290</v>
      </c>
      <c r="C215" s="39" t="s">
        <v>249</v>
      </c>
      <c r="D215" s="15" t="s">
        <v>254</v>
      </c>
      <c r="E215" s="40" t="s">
        <v>273</v>
      </c>
      <c r="F215" s="40" t="s">
        <v>255</v>
      </c>
      <c r="G215" s="39" t="s">
        <v>253</v>
      </c>
      <c r="H215" s="15" t="s">
        <v>250</v>
      </c>
      <c r="I215" s="39" t="s">
        <v>267</v>
      </c>
      <c r="J215" s="48" t="s">
        <v>256</v>
      </c>
      <c r="K215" s="57">
        <v>211</v>
      </c>
      <c r="L215" s="61">
        <v>2.3243801652892562</v>
      </c>
      <c r="M215" s="16">
        <v>0</v>
      </c>
      <c r="N215" s="16">
        <v>59.453006294768834</v>
      </c>
      <c r="O215" s="16">
        <v>101.62858855658429</v>
      </c>
      <c r="P215" s="17">
        <v>2.4300662442715906</v>
      </c>
      <c r="Q215" s="62">
        <f>0.381*7</f>
        <v>2.6669999999999998</v>
      </c>
    </row>
    <row r="216" spans="1:17">
      <c r="A216" s="47" t="s">
        <v>254</v>
      </c>
      <c r="B216" s="38" t="s">
        <v>270</v>
      </c>
      <c r="C216" s="39" t="s">
        <v>249</v>
      </c>
      <c r="D216" s="15" t="s">
        <v>250</v>
      </c>
      <c r="E216" s="40" t="s">
        <v>273</v>
      </c>
      <c r="F216" s="40" t="s">
        <v>255</v>
      </c>
      <c r="G216" s="39" t="s">
        <v>253</v>
      </c>
      <c r="H216" s="15" t="s">
        <v>248</v>
      </c>
      <c r="I216" s="39" t="s">
        <v>63</v>
      </c>
      <c r="J216" s="48" t="s">
        <v>256</v>
      </c>
      <c r="K216" s="57">
        <v>212</v>
      </c>
      <c r="L216" s="61">
        <v>2.3243801652892562</v>
      </c>
      <c r="M216" s="16">
        <v>0</v>
      </c>
      <c r="N216" s="16">
        <v>71.391360972433262</v>
      </c>
      <c r="O216" s="16">
        <v>85.542529807500159</v>
      </c>
      <c r="P216" s="17">
        <v>2.0527956858002017</v>
      </c>
      <c r="Q216" s="62">
        <v>3.7309999999999999</v>
      </c>
    </row>
    <row r="217" spans="1:17">
      <c r="A217" s="47" t="s">
        <v>250</v>
      </c>
      <c r="B217" s="40" t="s">
        <v>291</v>
      </c>
      <c r="C217" s="39" t="s">
        <v>249</v>
      </c>
      <c r="D217" s="15" t="s">
        <v>254</v>
      </c>
      <c r="E217" s="40" t="s">
        <v>263</v>
      </c>
      <c r="F217" s="40" t="s">
        <v>264</v>
      </c>
      <c r="G217" s="39" t="s">
        <v>253</v>
      </c>
      <c r="H217" s="15" t="s">
        <v>248</v>
      </c>
      <c r="I217" s="39" t="s">
        <v>59</v>
      </c>
      <c r="J217" s="48" t="s">
        <v>256</v>
      </c>
      <c r="K217" s="57">
        <v>213</v>
      </c>
      <c r="L217" s="61">
        <v>2.2038567493112948</v>
      </c>
      <c r="M217" s="16">
        <v>0</v>
      </c>
      <c r="N217" s="16">
        <v>111.15693509876276</v>
      </c>
      <c r="O217" s="16">
        <v>105.05894891094384</v>
      </c>
      <c r="P217" s="17">
        <v>3.0292606606673251</v>
      </c>
      <c r="Q217" s="62">
        <v>2.984</v>
      </c>
    </row>
    <row r="218" spans="1:17">
      <c r="A218" s="47" t="s">
        <v>250</v>
      </c>
      <c r="B218" s="40" t="s">
        <v>291</v>
      </c>
      <c r="C218" s="39" t="s">
        <v>249</v>
      </c>
      <c r="D218" s="15" t="s">
        <v>254</v>
      </c>
      <c r="E218" s="40" t="s">
        <v>263</v>
      </c>
      <c r="F218" s="40" t="s">
        <v>264</v>
      </c>
      <c r="G218" s="39" t="s">
        <v>253</v>
      </c>
      <c r="H218" s="15" t="s">
        <v>248</v>
      </c>
      <c r="I218" s="39" t="s">
        <v>59</v>
      </c>
      <c r="J218" s="48" t="s">
        <v>256</v>
      </c>
      <c r="K218" s="57">
        <v>214</v>
      </c>
      <c r="L218" s="61">
        <v>2.2038567493112948</v>
      </c>
      <c r="M218" s="16">
        <v>0</v>
      </c>
      <c r="N218" s="16">
        <v>112.26394616887345</v>
      </c>
      <c r="O218" s="16">
        <v>108.4227003263838</v>
      </c>
      <c r="P218" s="17">
        <v>3.4065312191387136</v>
      </c>
      <c r="Q218" s="62">
        <v>3.1280000000000001</v>
      </c>
    </row>
    <row r="219" spans="1:17">
      <c r="A219" s="47" t="s">
        <v>248</v>
      </c>
      <c r="B219" s="38" t="s">
        <v>59</v>
      </c>
      <c r="C219" s="39" t="s">
        <v>249</v>
      </c>
      <c r="D219" s="15" t="s">
        <v>254</v>
      </c>
      <c r="E219" s="38" t="s">
        <v>264</v>
      </c>
      <c r="F219" s="38" t="s">
        <v>265</v>
      </c>
      <c r="G219" s="39" t="s">
        <v>253</v>
      </c>
      <c r="H219" s="15" t="s">
        <v>250</v>
      </c>
      <c r="I219" s="39" t="s">
        <v>255</v>
      </c>
      <c r="J219" s="48" t="s">
        <v>256</v>
      </c>
      <c r="K219" s="57">
        <v>215</v>
      </c>
      <c r="L219" s="61">
        <v>1.9800275482093666</v>
      </c>
      <c r="M219" s="16">
        <v>0</v>
      </c>
      <c r="N219" s="16">
        <v>120.01302365964835</v>
      </c>
      <c r="O219" s="16">
        <v>92.686338506627592</v>
      </c>
      <c r="P219" s="17">
        <v>5.3039802043918733</v>
      </c>
      <c r="Q219" s="62">
        <v>3.036</v>
      </c>
    </row>
    <row r="220" spans="1:17">
      <c r="A220" s="47" t="s">
        <v>250</v>
      </c>
      <c r="B220" s="38" t="s">
        <v>270</v>
      </c>
      <c r="C220" s="39" t="s">
        <v>249</v>
      </c>
      <c r="D220" s="15" t="s">
        <v>254</v>
      </c>
      <c r="E220" s="38" t="s">
        <v>63</v>
      </c>
      <c r="F220" s="38" t="s">
        <v>63</v>
      </c>
      <c r="G220" s="39" t="s">
        <v>253</v>
      </c>
      <c r="H220" s="15" t="s">
        <v>248</v>
      </c>
      <c r="I220" s="39" t="s">
        <v>259</v>
      </c>
      <c r="J220" s="48" t="s">
        <v>256</v>
      </c>
      <c r="K220" s="57">
        <v>216</v>
      </c>
      <c r="L220" s="61">
        <v>1.9111570247933887</v>
      </c>
      <c r="M220" s="16">
        <v>0</v>
      </c>
      <c r="N220" s="16">
        <v>47.796830909485564</v>
      </c>
      <c r="O220" s="16">
        <v>88.956237927129806</v>
      </c>
      <c r="P220" s="17">
        <v>2.5299319803375466</v>
      </c>
      <c r="Q220" s="62">
        <f>0.664*3</f>
        <v>1.992</v>
      </c>
    </row>
    <row r="221" spans="1:17">
      <c r="A221" s="47" t="s">
        <v>248</v>
      </c>
      <c r="B221" s="38" t="s">
        <v>270</v>
      </c>
      <c r="C221" s="39" t="s">
        <v>249</v>
      </c>
      <c r="D221" s="15" t="s">
        <v>254</v>
      </c>
      <c r="E221" s="38" t="s">
        <v>264</v>
      </c>
      <c r="F221" s="38" t="s">
        <v>265</v>
      </c>
      <c r="G221" s="39" t="s">
        <v>253</v>
      </c>
      <c r="H221" s="15" t="s">
        <v>250</v>
      </c>
      <c r="I221" s="39" t="s">
        <v>259</v>
      </c>
      <c r="J221" s="48" t="s">
        <v>256</v>
      </c>
      <c r="K221" s="57">
        <v>217</v>
      </c>
      <c r="L221" s="61">
        <v>1.6528925619834713</v>
      </c>
      <c r="M221" s="16">
        <v>0</v>
      </c>
      <c r="N221" s="16">
        <v>73.800738007380076</v>
      </c>
      <c r="O221" s="16">
        <v>73.902617731299543</v>
      </c>
      <c r="P221" s="17">
        <v>6.491272844287125</v>
      </c>
      <c r="Q221" s="62">
        <v>2.2719999999999998</v>
      </c>
    </row>
    <row r="222" spans="1:17">
      <c r="A222" s="47" t="s">
        <v>248</v>
      </c>
      <c r="B222" s="38" t="s">
        <v>255</v>
      </c>
      <c r="C222" s="39" t="s">
        <v>249</v>
      </c>
      <c r="D222" s="15" t="s">
        <v>254</v>
      </c>
      <c r="E222" s="40" t="s">
        <v>264</v>
      </c>
      <c r="F222" s="40" t="s">
        <v>268</v>
      </c>
      <c r="G222" s="39" t="s">
        <v>253</v>
      </c>
      <c r="H222" s="15" t="s">
        <v>250</v>
      </c>
      <c r="I222" s="41" t="s">
        <v>269</v>
      </c>
      <c r="J222" s="48" t="s">
        <v>256</v>
      </c>
      <c r="K222" s="57">
        <v>218</v>
      </c>
      <c r="L222" s="61">
        <v>0</v>
      </c>
      <c r="M222" s="16">
        <v>0</v>
      </c>
      <c r="N222" s="16">
        <v>31.0397221619275</v>
      </c>
      <c r="O222" s="16">
        <v>91.803770065942857</v>
      </c>
      <c r="P222" s="17">
        <v>0.79892588852764612</v>
      </c>
      <c r="Q222" s="62">
        <v>1.806</v>
      </c>
    </row>
    <row r="223" spans="1:17">
      <c r="A223" s="47" t="s">
        <v>248</v>
      </c>
      <c r="B223" s="40" t="s">
        <v>279</v>
      </c>
      <c r="C223" s="39" t="s">
        <v>249</v>
      </c>
      <c r="D223" s="15" t="s">
        <v>254</v>
      </c>
      <c r="E223" s="40" t="s">
        <v>274</v>
      </c>
      <c r="F223" s="40" t="s">
        <v>63</v>
      </c>
      <c r="G223" s="39" t="s">
        <v>253</v>
      </c>
      <c r="H223" s="15" t="s">
        <v>250</v>
      </c>
      <c r="I223" s="42" t="s">
        <v>266</v>
      </c>
      <c r="J223" s="48" t="s">
        <v>256</v>
      </c>
      <c r="K223" s="57">
        <v>219</v>
      </c>
      <c r="L223" s="61">
        <v>0</v>
      </c>
      <c r="M223" s="16">
        <v>0</v>
      </c>
      <c r="N223" s="16">
        <v>42.435424354243544</v>
      </c>
      <c r="O223" s="16">
        <v>84.576700193165919</v>
      </c>
      <c r="P223" s="17">
        <v>1.220581218583904</v>
      </c>
      <c r="Q223" s="62">
        <v>1.792</v>
      </c>
    </row>
    <row r="224" spans="1:17">
      <c r="A224" s="47" t="s">
        <v>248</v>
      </c>
      <c r="B224" s="38" t="s">
        <v>262</v>
      </c>
      <c r="C224" s="39" t="s">
        <v>249</v>
      </c>
      <c r="D224" s="15" t="s">
        <v>254</v>
      </c>
      <c r="E224" s="38" t="s">
        <v>63</v>
      </c>
      <c r="F224" s="38" t="s">
        <v>63</v>
      </c>
      <c r="G224" s="39" t="s">
        <v>253</v>
      </c>
      <c r="H224" s="15" t="s">
        <v>250</v>
      </c>
      <c r="I224" s="39" t="s">
        <v>267</v>
      </c>
      <c r="J224" s="48" t="s">
        <v>256</v>
      </c>
      <c r="K224" s="57">
        <v>220</v>
      </c>
      <c r="L224" s="61">
        <v>0</v>
      </c>
      <c r="M224" s="16">
        <v>0</v>
      </c>
      <c r="N224" s="16">
        <v>56.457564575645755</v>
      </c>
      <c r="O224" s="16">
        <v>69.856124691933672</v>
      </c>
      <c r="P224" s="17">
        <v>5.6257697983821755</v>
      </c>
      <c r="Q224" s="62">
        <v>2.04</v>
      </c>
    </row>
    <row r="225" spans="1:17">
      <c r="A225" s="47" t="s">
        <v>248</v>
      </c>
      <c r="B225" s="38" t="s">
        <v>262</v>
      </c>
      <c r="C225" s="39" t="s">
        <v>249</v>
      </c>
      <c r="D225" s="15" t="s">
        <v>254</v>
      </c>
      <c r="E225" s="38" t="s">
        <v>63</v>
      </c>
      <c r="F225" s="38" t="s">
        <v>63</v>
      </c>
      <c r="G225" s="39" t="s">
        <v>253</v>
      </c>
      <c r="H225" s="15" t="s">
        <v>250</v>
      </c>
      <c r="I225" s="39" t="s">
        <v>267</v>
      </c>
      <c r="J225" s="48" t="s">
        <v>256</v>
      </c>
      <c r="K225" s="57">
        <v>221</v>
      </c>
      <c r="L225" s="61">
        <v>0</v>
      </c>
      <c r="M225" s="16">
        <v>0</v>
      </c>
      <c r="N225" s="16">
        <v>49.989146950293033</v>
      </c>
      <c r="O225" s="16">
        <v>79.914074468793714</v>
      </c>
      <c r="P225" s="17">
        <v>2.0638918786964195</v>
      </c>
      <c r="Q225" s="62">
        <v>1.9039999999999999</v>
      </c>
    </row>
    <row r="226" spans="1:17">
      <c r="A226" s="47" t="s">
        <v>248</v>
      </c>
      <c r="B226" s="38" t="s">
        <v>262</v>
      </c>
      <c r="C226" s="39" t="s">
        <v>249</v>
      </c>
      <c r="D226" s="15" t="s">
        <v>254</v>
      </c>
      <c r="E226" s="38" t="s">
        <v>63</v>
      </c>
      <c r="F226" s="38" t="s">
        <v>63</v>
      </c>
      <c r="G226" s="39" t="s">
        <v>253</v>
      </c>
      <c r="H226" s="15" t="s">
        <v>250</v>
      </c>
      <c r="I226" s="39" t="s">
        <v>267</v>
      </c>
      <c r="J226" s="48" t="s">
        <v>256</v>
      </c>
      <c r="K226" s="57">
        <v>222</v>
      </c>
      <c r="L226" s="61">
        <v>0</v>
      </c>
      <c r="M226" s="16">
        <v>0</v>
      </c>
      <c r="N226" s="16">
        <v>51.530280008682439</v>
      </c>
      <c r="O226" s="16">
        <v>77.066542329980678</v>
      </c>
      <c r="P226" s="17">
        <v>1.3315431475460771</v>
      </c>
      <c r="Q226" s="62">
        <v>2.04</v>
      </c>
    </row>
    <row r="227" spans="1:17">
      <c r="A227" s="47" t="s">
        <v>248</v>
      </c>
      <c r="B227" s="40" t="s">
        <v>292</v>
      </c>
      <c r="C227" s="39" t="s">
        <v>249</v>
      </c>
      <c r="D227" s="15" t="s">
        <v>254</v>
      </c>
      <c r="E227" s="38" t="s">
        <v>264</v>
      </c>
      <c r="F227" s="38" t="s">
        <v>265</v>
      </c>
      <c r="G227" s="39" t="s">
        <v>253</v>
      </c>
      <c r="H227" s="15" t="s">
        <v>250</v>
      </c>
      <c r="I227" s="39" t="s">
        <v>263</v>
      </c>
      <c r="J227" s="48" t="s">
        <v>256</v>
      </c>
      <c r="K227" s="57">
        <v>223</v>
      </c>
      <c r="L227" s="61">
        <v>0</v>
      </c>
      <c r="M227" s="16">
        <v>0</v>
      </c>
      <c r="N227" s="16">
        <v>46.255697851096151</v>
      </c>
      <c r="O227" s="16">
        <v>77.382934789848804</v>
      </c>
      <c r="P227" s="17">
        <v>4.1388799502890556</v>
      </c>
      <c r="Q227" s="62">
        <v>1.6160000000000001</v>
      </c>
    </row>
    <row r="228" spans="1:17">
      <c r="A228" s="47" t="s">
        <v>248</v>
      </c>
      <c r="B228" s="40" t="s">
        <v>292</v>
      </c>
      <c r="C228" s="39" t="s">
        <v>249</v>
      </c>
      <c r="D228" s="15" t="s">
        <v>254</v>
      </c>
      <c r="E228" s="38" t="s">
        <v>264</v>
      </c>
      <c r="F228" s="38" t="s">
        <v>265</v>
      </c>
      <c r="G228" s="39" t="s">
        <v>253</v>
      </c>
      <c r="H228" s="15" t="s">
        <v>250</v>
      </c>
      <c r="I228" s="39" t="s">
        <v>263</v>
      </c>
      <c r="J228" s="48" t="s">
        <v>256</v>
      </c>
      <c r="K228" s="57">
        <v>224</v>
      </c>
      <c r="L228" s="61">
        <v>0</v>
      </c>
      <c r="M228" s="16">
        <v>0</v>
      </c>
      <c r="N228" s="16">
        <v>78.87996527024093</v>
      </c>
      <c r="O228" s="16">
        <v>62.595750349696928</v>
      </c>
      <c r="P228" s="17">
        <v>1.5201784267817715</v>
      </c>
      <c r="Q228" s="62">
        <v>2.3199999999999998</v>
      </c>
    </row>
    <row r="229" spans="1:17">
      <c r="A229" s="47" t="s">
        <v>248</v>
      </c>
      <c r="B229" s="40" t="s">
        <v>293</v>
      </c>
      <c r="C229" s="39" t="s">
        <v>249</v>
      </c>
      <c r="D229" s="15" t="s">
        <v>254</v>
      </c>
      <c r="E229" s="38" t="s">
        <v>261</v>
      </c>
      <c r="F229" s="38" t="s">
        <v>259</v>
      </c>
      <c r="G229" s="39" t="s">
        <v>253</v>
      </c>
      <c r="H229" s="15" t="s">
        <v>250</v>
      </c>
      <c r="I229" s="39" t="s">
        <v>263</v>
      </c>
      <c r="J229" s="48" t="s">
        <v>256</v>
      </c>
      <c r="K229" s="57">
        <v>225</v>
      </c>
      <c r="L229" s="61">
        <v>0</v>
      </c>
      <c r="M229" s="16">
        <v>0</v>
      </c>
      <c r="N229" s="16">
        <v>12.394182765357064</v>
      </c>
      <c r="O229" s="16">
        <v>87.274362219409852</v>
      </c>
      <c r="P229" s="17">
        <v>0</v>
      </c>
      <c r="Q229" s="62">
        <v>1.464</v>
      </c>
    </row>
    <row r="230" spans="1:17">
      <c r="A230" s="47" t="s">
        <v>248</v>
      </c>
      <c r="B230" s="40" t="s">
        <v>293</v>
      </c>
      <c r="C230" s="39" t="s">
        <v>249</v>
      </c>
      <c r="D230" s="15" t="s">
        <v>254</v>
      </c>
      <c r="E230" s="38" t="s">
        <v>261</v>
      </c>
      <c r="F230" s="38" t="s">
        <v>259</v>
      </c>
      <c r="G230" s="39" t="s">
        <v>253</v>
      </c>
      <c r="H230" s="15" t="s">
        <v>250</v>
      </c>
      <c r="I230" s="39" t="s">
        <v>263</v>
      </c>
      <c r="J230" s="48" t="s">
        <v>256</v>
      </c>
      <c r="K230" s="57">
        <v>226</v>
      </c>
      <c r="L230" s="61">
        <v>0</v>
      </c>
      <c r="M230" s="16">
        <v>0</v>
      </c>
      <c r="N230" s="16">
        <v>125.22248751899284</v>
      </c>
      <c r="O230" s="16">
        <v>76.716845400652772</v>
      </c>
      <c r="P230" s="17">
        <v>2.2636233508283308</v>
      </c>
      <c r="Q230" s="62">
        <v>3.0640000000000001</v>
      </c>
    </row>
    <row r="231" spans="1:17">
      <c r="A231" s="47" t="s">
        <v>248</v>
      </c>
      <c r="B231" s="40" t="s">
        <v>270</v>
      </c>
      <c r="C231" s="39" t="s">
        <v>249</v>
      </c>
      <c r="D231" s="15" t="s">
        <v>254</v>
      </c>
      <c r="E231" s="38" t="s">
        <v>264</v>
      </c>
      <c r="F231" s="38" t="s">
        <v>265</v>
      </c>
      <c r="G231" s="39" t="s">
        <v>253</v>
      </c>
      <c r="H231" s="15" t="s">
        <v>250</v>
      </c>
      <c r="I231" s="39" t="s">
        <v>63</v>
      </c>
      <c r="J231" s="48" t="s">
        <v>256</v>
      </c>
      <c r="K231" s="57">
        <v>227</v>
      </c>
      <c r="L231" s="61">
        <v>0</v>
      </c>
      <c r="M231" s="16">
        <v>0</v>
      </c>
      <c r="N231" s="16">
        <v>87.432168439331434</v>
      </c>
      <c r="O231" s="16">
        <v>66.875374675281435</v>
      </c>
      <c r="P231" s="17">
        <v>1.9307375639418116</v>
      </c>
      <c r="Q231" s="62">
        <v>2.4319999999999999</v>
      </c>
    </row>
    <row r="232" spans="1:17">
      <c r="A232" s="47" t="s">
        <v>248</v>
      </c>
      <c r="B232" s="38" t="s">
        <v>59</v>
      </c>
      <c r="C232" s="39" t="s">
        <v>249</v>
      </c>
      <c r="D232" s="15" t="s">
        <v>254</v>
      </c>
      <c r="E232" s="38" t="s">
        <v>261</v>
      </c>
      <c r="F232" s="38" t="s">
        <v>259</v>
      </c>
      <c r="G232" s="39" t="s">
        <v>253</v>
      </c>
      <c r="H232" s="15" t="s">
        <v>250</v>
      </c>
      <c r="I232" s="39" t="s">
        <v>259</v>
      </c>
      <c r="J232" s="48" t="s">
        <v>256</v>
      </c>
      <c r="K232" s="57">
        <v>228</v>
      </c>
      <c r="L232" s="61">
        <v>0</v>
      </c>
      <c r="M232" s="16">
        <v>0</v>
      </c>
      <c r="N232" s="16">
        <v>75.428695463425214</v>
      </c>
      <c r="O232" s="16">
        <v>78.681809098781045</v>
      </c>
      <c r="P232" s="17">
        <v>2.5188357874413292</v>
      </c>
      <c r="Q232" s="62">
        <v>1.7989999999999999</v>
      </c>
    </row>
    <row r="233" spans="1:17">
      <c r="A233" s="47" t="s">
        <v>248</v>
      </c>
      <c r="B233" s="38" t="s">
        <v>59</v>
      </c>
      <c r="C233" s="39" t="s">
        <v>249</v>
      </c>
      <c r="D233" s="15" t="s">
        <v>254</v>
      </c>
      <c r="E233" s="40" t="s">
        <v>273</v>
      </c>
      <c r="F233" s="40" t="s">
        <v>255</v>
      </c>
      <c r="G233" s="39" t="s">
        <v>253</v>
      </c>
      <c r="H233" s="15" t="s">
        <v>250</v>
      </c>
      <c r="I233" s="39" t="s">
        <v>267</v>
      </c>
      <c r="J233" s="48" t="s">
        <v>256</v>
      </c>
      <c r="K233" s="57">
        <v>229</v>
      </c>
      <c r="L233" s="61">
        <v>0</v>
      </c>
      <c r="M233" s="16">
        <v>0</v>
      </c>
      <c r="N233" s="16">
        <v>67.375732580855214</v>
      </c>
      <c r="O233" s="16">
        <v>95.533870645440629</v>
      </c>
      <c r="P233" s="17">
        <v>2.7185672595732404</v>
      </c>
      <c r="Q233" s="62">
        <f>0.303*7</f>
        <v>2.121</v>
      </c>
    </row>
    <row r="234" spans="1:17">
      <c r="A234" s="47" t="s">
        <v>248</v>
      </c>
      <c r="B234" s="40" t="s">
        <v>289</v>
      </c>
      <c r="C234" s="39" t="s">
        <v>249</v>
      </c>
      <c r="D234" s="15" t="s">
        <v>254</v>
      </c>
      <c r="E234" s="38" t="s">
        <v>264</v>
      </c>
      <c r="F234" s="38" t="s">
        <v>268</v>
      </c>
      <c r="G234" s="39" t="s">
        <v>253</v>
      </c>
      <c r="H234" s="15" t="s">
        <v>250</v>
      </c>
      <c r="I234" s="41" t="s">
        <v>252</v>
      </c>
      <c r="J234" s="48" t="s">
        <v>256</v>
      </c>
      <c r="K234" s="57">
        <v>230</v>
      </c>
      <c r="L234" s="61">
        <v>0</v>
      </c>
      <c r="M234" s="16">
        <v>0</v>
      </c>
      <c r="N234" s="16">
        <v>99.044931625786845</v>
      </c>
      <c r="O234" s="16">
        <v>107.47352294677945</v>
      </c>
      <c r="P234" s="17">
        <v>5.1708258896372659</v>
      </c>
      <c r="Q234" s="62">
        <f>0.449*7</f>
        <v>3.1430000000000002</v>
      </c>
    </row>
    <row r="235" spans="1:17">
      <c r="A235" s="47" t="s">
        <v>248</v>
      </c>
      <c r="B235" s="38" t="s">
        <v>262</v>
      </c>
      <c r="C235" s="39" t="s">
        <v>249</v>
      </c>
      <c r="D235" s="15" t="s">
        <v>254</v>
      </c>
      <c r="E235" s="38" t="s">
        <v>255</v>
      </c>
      <c r="F235" s="38" t="s">
        <v>255</v>
      </c>
      <c r="G235" s="39" t="s">
        <v>253</v>
      </c>
      <c r="H235" s="15" t="s">
        <v>250</v>
      </c>
      <c r="I235" s="39" t="s">
        <v>252</v>
      </c>
      <c r="J235" s="48" t="s">
        <v>256</v>
      </c>
      <c r="K235" s="57">
        <v>231</v>
      </c>
      <c r="L235" s="61">
        <v>0</v>
      </c>
      <c r="M235" s="16">
        <v>0</v>
      </c>
      <c r="N235" s="16">
        <v>72.129368352507043</v>
      </c>
      <c r="O235" s="16">
        <v>75.101578631852391</v>
      </c>
      <c r="P235" s="17">
        <v>2.4633548229602424</v>
      </c>
      <c r="Q235" s="62">
        <v>1.889</v>
      </c>
    </row>
    <row r="236" spans="1:17">
      <c r="A236" s="47" t="s">
        <v>248</v>
      </c>
      <c r="B236" s="38" t="s">
        <v>262</v>
      </c>
      <c r="C236" s="39" t="s">
        <v>249</v>
      </c>
      <c r="D236" s="15" t="s">
        <v>254</v>
      </c>
      <c r="E236" s="38" t="s">
        <v>255</v>
      </c>
      <c r="F236" s="38" t="s">
        <v>255</v>
      </c>
      <c r="G236" s="39" t="s">
        <v>253</v>
      </c>
      <c r="H236" s="15" t="s">
        <v>250</v>
      </c>
      <c r="I236" s="39" t="s">
        <v>252</v>
      </c>
      <c r="J236" s="48" t="s">
        <v>256</v>
      </c>
      <c r="K236" s="57">
        <v>232</v>
      </c>
      <c r="L236" s="61">
        <v>0</v>
      </c>
      <c r="M236" s="16">
        <v>0</v>
      </c>
      <c r="N236" s="16">
        <v>65.552420230084664</v>
      </c>
      <c r="O236" s="16">
        <v>76.616931992273365</v>
      </c>
      <c r="P236" s="17">
        <v>2.2192385792434619</v>
      </c>
      <c r="Q236" s="62">
        <v>1.7430000000000001</v>
      </c>
    </row>
    <row r="237" spans="1:17">
      <c r="A237" s="47" t="s">
        <v>248</v>
      </c>
      <c r="B237" s="38" t="s">
        <v>59</v>
      </c>
      <c r="C237" s="39" t="s">
        <v>249</v>
      </c>
      <c r="D237" s="15" t="s">
        <v>250</v>
      </c>
      <c r="E237" s="38" t="s">
        <v>257</v>
      </c>
      <c r="F237" s="38" t="s">
        <v>258</v>
      </c>
      <c r="G237" s="39" t="s">
        <v>253</v>
      </c>
      <c r="H237" s="15" t="s">
        <v>254</v>
      </c>
      <c r="I237" s="42" t="s">
        <v>266</v>
      </c>
      <c r="J237" s="48" t="s">
        <v>256</v>
      </c>
      <c r="K237" s="57">
        <v>233</v>
      </c>
      <c r="L237" s="61">
        <v>0</v>
      </c>
      <c r="M237" s="16">
        <v>0</v>
      </c>
      <c r="N237" s="16">
        <v>56.001736487953117</v>
      </c>
      <c r="O237" s="16">
        <v>94.584693265836265</v>
      </c>
      <c r="P237" s="17">
        <v>1.7421022847061174</v>
      </c>
      <c r="Q237" s="62">
        <f>0.382*6</f>
        <v>2.2919999999999998</v>
      </c>
    </row>
    <row r="238" spans="1:17">
      <c r="A238" s="47" t="s">
        <v>248</v>
      </c>
      <c r="B238" s="38" t="s">
        <v>59</v>
      </c>
      <c r="C238" s="39" t="s">
        <v>249</v>
      </c>
      <c r="D238" s="15" t="s">
        <v>250</v>
      </c>
      <c r="E238" s="38" t="s">
        <v>264</v>
      </c>
      <c r="F238" s="38" t="s">
        <v>265</v>
      </c>
      <c r="G238" s="39" t="s">
        <v>253</v>
      </c>
      <c r="H238" s="15" t="s">
        <v>254</v>
      </c>
      <c r="I238" s="41" t="s">
        <v>269</v>
      </c>
      <c r="J238" s="48" t="s">
        <v>256</v>
      </c>
      <c r="K238" s="57">
        <v>234</v>
      </c>
      <c r="L238" s="61">
        <v>0</v>
      </c>
      <c r="M238" s="16">
        <v>0</v>
      </c>
      <c r="N238" s="16">
        <v>70.284349902322546</v>
      </c>
      <c r="O238" s="16">
        <v>68.990208485978812</v>
      </c>
      <c r="P238" s="17">
        <v>4.8712286814393986</v>
      </c>
      <c r="Q238" s="62">
        <v>1.778</v>
      </c>
    </row>
    <row r="239" spans="1:17">
      <c r="A239" s="47" t="s">
        <v>248</v>
      </c>
      <c r="B239" s="38" t="s">
        <v>59</v>
      </c>
      <c r="C239" s="39" t="s">
        <v>249</v>
      </c>
      <c r="D239" s="15" t="s">
        <v>250</v>
      </c>
      <c r="E239" s="38" t="s">
        <v>264</v>
      </c>
      <c r="F239" s="38" t="s">
        <v>265</v>
      </c>
      <c r="G239" s="39" t="s">
        <v>253</v>
      </c>
      <c r="H239" s="15" t="s">
        <v>254</v>
      </c>
      <c r="I239" s="41" t="s">
        <v>269</v>
      </c>
      <c r="J239" s="48" t="s">
        <v>256</v>
      </c>
      <c r="K239" s="57">
        <v>235</v>
      </c>
      <c r="L239" s="61">
        <v>0</v>
      </c>
      <c r="M239" s="16">
        <v>0</v>
      </c>
      <c r="N239" s="16">
        <v>62.10115042326894</v>
      </c>
      <c r="O239" s="16">
        <v>70.788649836808105</v>
      </c>
      <c r="P239" s="17">
        <v>4.2276494934587943</v>
      </c>
      <c r="Q239" s="62">
        <v>2.1629999999999998</v>
      </c>
    </row>
    <row r="240" spans="1:17">
      <c r="A240" s="47" t="s">
        <v>248</v>
      </c>
      <c r="B240" s="38" t="s">
        <v>262</v>
      </c>
      <c r="C240" s="39" t="s">
        <v>249</v>
      </c>
      <c r="D240" s="15" t="s">
        <v>250</v>
      </c>
      <c r="E240" s="40" t="s">
        <v>274</v>
      </c>
      <c r="F240" s="40" t="s">
        <v>63</v>
      </c>
      <c r="G240" s="39" t="s">
        <v>253</v>
      </c>
      <c r="H240" s="15" t="s">
        <v>254</v>
      </c>
      <c r="I240" s="42" t="s">
        <v>266</v>
      </c>
      <c r="J240" s="48" t="s">
        <v>256</v>
      </c>
      <c r="K240" s="57">
        <v>236</v>
      </c>
      <c r="L240" s="61">
        <v>0</v>
      </c>
      <c r="M240" s="16">
        <v>0</v>
      </c>
      <c r="N240" s="16">
        <v>169.37269372693729</v>
      </c>
      <c r="O240" s="16">
        <v>95.583827349630326</v>
      </c>
      <c r="P240" s="17">
        <v>8.8880505098700642</v>
      </c>
      <c r="Q240" s="62">
        <v>4.53</v>
      </c>
    </row>
    <row r="241" spans="1:17">
      <c r="A241" s="47" t="s">
        <v>248</v>
      </c>
      <c r="B241" s="38" t="s">
        <v>262</v>
      </c>
      <c r="C241" s="39" t="s">
        <v>249</v>
      </c>
      <c r="D241" s="15" t="s">
        <v>250</v>
      </c>
      <c r="E241" s="40" t="s">
        <v>264</v>
      </c>
      <c r="F241" s="40" t="s">
        <v>268</v>
      </c>
      <c r="G241" s="39" t="s">
        <v>253</v>
      </c>
      <c r="H241" s="15" t="s">
        <v>254</v>
      </c>
      <c r="I241" s="39" t="s">
        <v>267</v>
      </c>
      <c r="J241" s="48" t="s">
        <v>256</v>
      </c>
      <c r="K241" s="57">
        <v>237</v>
      </c>
      <c r="L241" s="61">
        <v>0</v>
      </c>
      <c r="M241" s="16">
        <v>0</v>
      </c>
      <c r="N241" s="16">
        <v>128.21792923811591</v>
      </c>
      <c r="O241" s="16">
        <v>79.148071671218275</v>
      </c>
      <c r="P241" s="17">
        <v>2.4744510158564599</v>
      </c>
      <c r="Q241" s="62">
        <v>2.96</v>
      </c>
    </row>
    <row r="242" spans="1:17">
      <c r="A242" s="47" t="s">
        <v>248</v>
      </c>
      <c r="B242" s="40" t="s">
        <v>59</v>
      </c>
      <c r="C242" s="39" t="s">
        <v>249</v>
      </c>
      <c r="D242" s="15" t="s">
        <v>250</v>
      </c>
      <c r="E242" s="40" t="s">
        <v>274</v>
      </c>
      <c r="F242" s="40" t="s">
        <v>63</v>
      </c>
      <c r="G242" s="39" t="s">
        <v>253</v>
      </c>
      <c r="H242" s="15" t="s">
        <v>254</v>
      </c>
      <c r="I242" s="39" t="s">
        <v>252</v>
      </c>
      <c r="J242" s="48" t="s">
        <v>256</v>
      </c>
      <c r="K242" s="57">
        <v>238</v>
      </c>
      <c r="L242" s="61">
        <v>0</v>
      </c>
      <c r="M242" s="16">
        <v>0</v>
      </c>
      <c r="N242" s="16">
        <v>102.30084653787715</v>
      </c>
      <c r="O242" s="16">
        <v>95.617131819090119</v>
      </c>
      <c r="P242" s="17">
        <v>3.7394170060252332</v>
      </c>
      <c r="Q242" s="62">
        <f>0.423*7</f>
        <v>2.9609999999999999</v>
      </c>
    </row>
    <row r="243" spans="1:17">
      <c r="A243" s="47" t="s">
        <v>248</v>
      </c>
      <c r="B243" s="38" t="s">
        <v>270</v>
      </c>
      <c r="C243" s="39" t="s">
        <v>249</v>
      </c>
      <c r="D243" s="15" t="s">
        <v>250</v>
      </c>
      <c r="E243" s="40" t="s">
        <v>264</v>
      </c>
      <c r="F243" s="40" t="s">
        <v>268</v>
      </c>
      <c r="G243" s="39" t="s">
        <v>253</v>
      </c>
      <c r="H243" s="15" t="s">
        <v>254</v>
      </c>
      <c r="I243" s="39" t="s">
        <v>259</v>
      </c>
      <c r="J243" s="48" t="s">
        <v>256</v>
      </c>
      <c r="K243" s="57">
        <v>239</v>
      </c>
      <c r="L243" s="61">
        <v>0</v>
      </c>
      <c r="M243" s="16">
        <v>0</v>
      </c>
      <c r="N243" s="16">
        <v>111.91664857825049</v>
      </c>
      <c r="O243" s="16">
        <v>61.613268500632792</v>
      </c>
      <c r="P243" s="17">
        <v>4.6493048235150525</v>
      </c>
      <c r="Q243" s="62">
        <v>1.841</v>
      </c>
    </row>
    <row r="244" spans="1:17">
      <c r="A244" s="47" t="s">
        <v>248</v>
      </c>
      <c r="B244" s="38" t="s">
        <v>270</v>
      </c>
      <c r="C244" s="39" t="s">
        <v>249</v>
      </c>
      <c r="D244" s="15" t="s">
        <v>250</v>
      </c>
      <c r="E244" s="40" t="s">
        <v>271</v>
      </c>
      <c r="F244" s="40" t="s">
        <v>263</v>
      </c>
      <c r="G244" s="39" t="s">
        <v>253</v>
      </c>
      <c r="H244" s="15" t="s">
        <v>254</v>
      </c>
      <c r="I244" s="39" t="s">
        <v>255</v>
      </c>
      <c r="J244" s="48" t="s">
        <v>256</v>
      </c>
      <c r="K244" s="57">
        <v>240</v>
      </c>
      <c r="L244" s="61">
        <v>0</v>
      </c>
      <c r="M244" s="16">
        <v>0</v>
      </c>
      <c r="N244" s="16">
        <v>88.647710006511829</v>
      </c>
      <c r="O244" s="16">
        <v>102.64437487510823</v>
      </c>
      <c r="P244" s="17">
        <v>4.9045172601280509</v>
      </c>
      <c r="Q244" s="62">
        <f>0.408*7</f>
        <v>2.8559999999999999</v>
      </c>
    </row>
    <row r="245" spans="1:17">
      <c r="A245" s="47" t="s">
        <v>254</v>
      </c>
      <c r="B245" s="38" t="s">
        <v>262</v>
      </c>
      <c r="C245" s="39" t="s">
        <v>249</v>
      </c>
      <c r="D245" s="15" t="s">
        <v>248</v>
      </c>
      <c r="E245" s="40" t="s">
        <v>251</v>
      </c>
      <c r="F245" s="40" t="s">
        <v>252</v>
      </c>
      <c r="G245" s="39" t="s">
        <v>253</v>
      </c>
      <c r="H245" s="15" t="s">
        <v>250</v>
      </c>
      <c r="I245" s="39" t="s">
        <v>255</v>
      </c>
      <c r="J245" s="48" t="s">
        <v>256</v>
      </c>
      <c r="K245" s="57">
        <v>241</v>
      </c>
      <c r="L245" s="61">
        <v>0</v>
      </c>
      <c r="M245" s="16">
        <v>0.51870956586891059</v>
      </c>
      <c r="N245" s="16">
        <v>78.98849576731061</v>
      </c>
      <c r="O245" s="16">
        <v>92.569772863518295</v>
      </c>
      <c r="P245" s="17">
        <v>4.172168528977708</v>
      </c>
      <c r="Q245" s="62">
        <v>3.0310000000000001</v>
      </c>
    </row>
    <row r="246" spans="1:17">
      <c r="A246" s="47" t="s">
        <v>254</v>
      </c>
      <c r="B246" s="40" t="s">
        <v>59</v>
      </c>
      <c r="C246" s="39" t="s">
        <v>249</v>
      </c>
      <c r="D246" s="15" t="s">
        <v>248</v>
      </c>
      <c r="E246" s="40" t="s">
        <v>286</v>
      </c>
      <c r="F246" s="40" t="s">
        <v>251</v>
      </c>
      <c r="G246" s="39" t="s">
        <v>253</v>
      </c>
      <c r="H246" s="15" t="s">
        <v>250</v>
      </c>
      <c r="I246" s="39" t="s">
        <v>255</v>
      </c>
      <c r="J246" s="48" t="s">
        <v>256</v>
      </c>
      <c r="K246" s="57">
        <v>242</v>
      </c>
      <c r="L246" s="61">
        <v>0</v>
      </c>
      <c r="M246" s="16">
        <v>0</v>
      </c>
      <c r="N246" s="16">
        <v>68.157152159756905</v>
      </c>
      <c r="O246" s="16">
        <v>96.133351095717032</v>
      </c>
      <c r="P246" s="17">
        <v>3.6839360415441464</v>
      </c>
      <c r="Q246" s="62">
        <f>0.38*7</f>
        <v>2.66</v>
      </c>
    </row>
    <row r="247" spans="1:17">
      <c r="A247" s="47" t="s">
        <v>254</v>
      </c>
      <c r="B247" s="38" t="s">
        <v>270</v>
      </c>
      <c r="C247" s="39" t="s">
        <v>249</v>
      </c>
      <c r="D247" s="15" t="s">
        <v>250</v>
      </c>
      <c r="E247" s="38" t="s">
        <v>251</v>
      </c>
      <c r="F247" s="38" t="s">
        <v>252</v>
      </c>
      <c r="G247" s="39" t="s">
        <v>253</v>
      </c>
      <c r="H247" s="15" t="s">
        <v>248</v>
      </c>
      <c r="I247" s="39" t="s">
        <v>63</v>
      </c>
      <c r="J247" s="48" t="s">
        <v>256</v>
      </c>
      <c r="K247" s="57">
        <v>243</v>
      </c>
      <c r="L247" s="61">
        <v>0</v>
      </c>
      <c r="M247" s="16">
        <v>0</v>
      </c>
      <c r="N247" s="16">
        <v>93.22769698285218</v>
      </c>
      <c r="O247" s="16">
        <v>90.404982348631194</v>
      </c>
      <c r="P247" s="17">
        <v>3.0625492393559774</v>
      </c>
      <c r="Q247" s="62">
        <v>4.2489999999999997</v>
      </c>
    </row>
    <row r="248" spans="1:17">
      <c r="A248" s="47" t="s">
        <v>254</v>
      </c>
      <c r="B248" s="38" t="s">
        <v>59</v>
      </c>
      <c r="C248" s="39" t="s">
        <v>249</v>
      </c>
      <c r="D248" s="15" t="s">
        <v>250</v>
      </c>
      <c r="E248" s="38" t="s">
        <v>251</v>
      </c>
      <c r="F248" s="38" t="s">
        <v>252</v>
      </c>
      <c r="G248" s="39" t="s">
        <v>253</v>
      </c>
      <c r="H248" s="15" t="s">
        <v>248</v>
      </c>
      <c r="I248" s="41" t="s">
        <v>269</v>
      </c>
      <c r="J248" s="48" t="s">
        <v>256</v>
      </c>
      <c r="K248" s="57">
        <v>244</v>
      </c>
      <c r="L248" s="61">
        <v>0</v>
      </c>
      <c r="M248" s="16">
        <v>0</v>
      </c>
      <c r="N248" s="16">
        <v>162.75233340568701</v>
      </c>
      <c r="O248" s="16">
        <v>97.615399986678213</v>
      </c>
      <c r="P248" s="17">
        <v>6.1916756360892586</v>
      </c>
      <c r="Q248" s="62">
        <v>5.5579999999999998</v>
      </c>
    </row>
    <row r="249" spans="1:17">
      <c r="A249" s="47" t="s">
        <v>250</v>
      </c>
      <c r="B249" s="38" t="s">
        <v>270</v>
      </c>
      <c r="C249" s="39" t="s">
        <v>249</v>
      </c>
      <c r="D249" s="15" t="s">
        <v>254</v>
      </c>
      <c r="E249" s="38" t="s">
        <v>264</v>
      </c>
      <c r="F249" s="38" t="s">
        <v>268</v>
      </c>
      <c r="G249" s="39" t="s">
        <v>253</v>
      </c>
      <c r="H249" s="15" t="s">
        <v>248</v>
      </c>
      <c r="I249" s="39" t="s">
        <v>259</v>
      </c>
      <c r="J249" s="48" t="s">
        <v>256</v>
      </c>
      <c r="K249" s="57">
        <v>245</v>
      </c>
      <c r="L249" s="61">
        <v>0</v>
      </c>
      <c r="M249" s="16">
        <v>0</v>
      </c>
      <c r="N249" s="16">
        <v>124.96201432602561</v>
      </c>
      <c r="O249" s="16">
        <v>74.318923599547063</v>
      </c>
      <c r="P249" s="17">
        <v>3.8281865491949709</v>
      </c>
      <c r="Q249" s="62">
        <v>2.0640000000000001</v>
      </c>
    </row>
    <row r="250" spans="1:17">
      <c r="A250" s="47" t="s">
        <v>250</v>
      </c>
      <c r="B250" s="38" t="s">
        <v>270</v>
      </c>
      <c r="C250" s="39" t="s">
        <v>249</v>
      </c>
      <c r="D250" s="15" t="s">
        <v>254</v>
      </c>
      <c r="E250" s="38" t="s">
        <v>264</v>
      </c>
      <c r="F250" s="38" t="s">
        <v>268</v>
      </c>
      <c r="G250" s="39" t="s">
        <v>253</v>
      </c>
      <c r="H250" s="15" t="s">
        <v>248</v>
      </c>
      <c r="I250" s="39" t="s">
        <v>259</v>
      </c>
      <c r="J250" s="48" t="s">
        <v>256</v>
      </c>
      <c r="K250" s="57">
        <v>246</v>
      </c>
      <c r="L250" s="61">
        <v>0</v>
      </c>
      <c r="M250" s="16">
        <v>0</v>
      </c>
      <c r="N250" s="16">
        <v>125.39613631430433</v>
      </c>
      <c r="O250" s="16">
        <v>74.685272763604885</v>
      </c>
      <c r="P250" s="17">
        <v>4.050110407119317</v>
      </c>
      <c r="Q250" s="62">
        <v>3.1360000000000001</v>
      </c>
    </row>
    <row r="251" spans="1:17" ht="15" thickBot="1">
      <c r="A251" s="49" t="s">
        <v>250</v>
      </c>
      <c r="B251" s="50" t="s">
        <v>260</v>
      </c>
      <c r="C251" s="51" t="s">
        <v>249</v>
      </c>
      <c r="D251" s="52" t="s">
        <v>254</v>
      </c>
      <c r="E251" s="53" t="s">
        <v>261</v>
      </c>
      <c r="F251" s="53" t="s">
        <v>259</v>
      </c>
      <c r="G251" s="51" t="s">
        <v>253</v>
      </c>
      <c r="H251" s="52" t="s">
        <v>248</v>
      </c>
      <c r="I251" s="51" t="s">
        <v>259</v>
      </c>
      <c r="J251" s="54" t="s">
        <v>256</v>
      </c>
      <c r="K251" s="58">
        <v>247</v>
      </c>
      <c r="L251" s="63">
        <v>0</v>
      </c>
      <c r="M251" s="64">
        <v>0</v>
      </c>
      <c r="N251" s="64">
        <v>117.10440633818102</v>
      </c>
      <c r="O251" s="64">
        <v>68.956904016519019</v>
      </c>
      <c r="P251" s="65">
        <v>7.7895274131445502</v>
      </c>
      <c r="Q251" s="66">
        <v>2.7789999999999999</v>
      </c>
    </row>
  </sheetData>
  <mergeCells count="2">
    <mergeCell ref="A3:J3"/>
    <mergeCell ref="L3:P3"/>
  </mergeCells>
  <phoneticPr fontId="1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C5CF9-2209-431A-B8AF-38E90BDC8938}">
  <dimension ref="A1:D13"/>
  <sheetViews>
    <sheetView workbookViewId="0"/>
  </sheetViews>
  <sheetFormatPr defaultColWidth="9.140625" defaultRowHeight="14.25"/>
  <cols>
    <col min="1" max="1" width="16" style="1" customWidth="1"/>
    <col min="2" max="2" width="42.5703125" style="1" customWidth="1"/>
    <col min="3" max="3" width="71.140625" style="1" bestFit="1" customWidth="1"/>
    <col min="4" max="4" width="19.5703125" style="1" customWidth="1"/>
    <col min="5" max="5" width="9.140625" style="1"/>
    <col min="6" max="6" width="15.42578125" style="1" bestFit="1" customWidth="1"/>
    <col min="7" max="16384" width="9.140625" style="1"/>
  </cols>
  <sheetData>
    <row r="1" spans="1:4" ht="15.75">
      <c r="A1" s="2" t="s">
        <v>294</v>
      </c>
    </row>
    <row r="3" spans="1:4" ht="15">
      <c r="A3" s="21" t="s">
        <v>295</v>
      </c>
      <c r="B3" s="21" t="s">
        <v>296</v>
      </c>
      <c r="C3" s="21" t="s">
        <v>297</v>
      </c>
      <c r="D3" s="21" t="s">
        <v>298</v>
      </c>
    </row>
    <row r="4" spans="1:4">
      <c r="A4" s="1" t="s">
        <v>299</v>
      </c>
      <c r="B4" s="1" t="s">
        <v>300</v>
      </c>
      <c r="C4" s="1" t="s">
        <v>301</v>
      </c>
      <c r="D4" s="1" t="s">
        <v>302</v>
      </c>
    </row>
    <row r="5" spans="1:4">
      <c r="A5" s="1" t="s">
        <v>309</v>
      </c>
      <c r="B5" s="1" t="s">
        <v>310</v>
      </c>
      <c r="C5" s="1" t="s">
        <v>311</v>
      </c>
      <c r="D5" s="1" t="s">
        <v>312</v>
      </c>
    </row>
    <row r="6" spans="1:4">
      <c r="A6" s="1" t="s">
        <v>313</v>
      </c>
      <c r="B6" s="1" t="s">
        <v>314</v>
      </c>
      <c r="C6" s="1" t="s">
        <v>315</v>
      </c>
      <c r="D6" s="1" t="s">
        <v>316</v>
      </c>
    </row>
    <row r="7" spans="1:4">
      <c r="A7" s="1" t="s">
        <v>317</v>
      </c>
      <c r="B7" s="1" t="s">
        <v>318</v>
      </c>
      <c r="C7" s="1" t="s">
        <v>319</v>
      </c>
      <c r="D7" s="1" t="s">
        <v>320</v>
      </c>
    </row>
    <row r="8" spans="1:4">
      <c r="A8" s="188" t="s">
        <v>321</v>
      </c>
      <c r="B8" s="188" t="s">
        <v>322</v>
      </c>
      <c r="C8" s="1" t="s">
        <v>323</v>
      </c>
      <c r="D8" s="188" t="s">
        <v>302</v>
      </c>
    </row>
    <row r="9" spans="1:4">
      <c r="A9" s="188"/>
      <c r="B9" s="188"/>
      <c r="C9" s="1" t="s">
        <v>324</v>
      </c>
      <c r="D9" s="188"/>
    </row>
    <row r="10" spans="1:4">
      <c r="A10" s="188"/>
      <c r="B10" s="188"/>
      <c r="C10" s="1" t="s">
        <v>325</v>
      </c>
      <c r="D10" s="188"/>
    </row>
    <row r="11" spans="1:4">
      <c r="A11" s="1" t="s">
        <v>303</v>
      </c>
      <c r="B11" s="6" t="s">
        <v>304</v>
      </c>
      <c r="C11" s="6" t="s">
        <v>305</v>
      </c>
      <c r="D11" s="1" t="s">
        <v>306</v>
      </c>
    </row>
    <row r="12" spans="1:4">
      <c r="A12" s="1" t="s">
        <v>307</v>
      </c>
      <c r="B12" s="6" t="s">
        <v>304</v>
      </c>
      <c r="C12" s="6" t="s">
        <v>305</v>
      </c>
      <c r="D12" s="1" t="s">
        <v>306</v>
      </c>
    </row>
    <row r="13" spans="1:4">
      <c r="A13" s="1" t="s">
        <v>308</v>
      </c>
      <c r="B13" s="6" t="s">
        <v>304</v>
      </c>
      <c r="C13" s="6" t="s">
        <v>305</v>
      </c>
      <c r="D13" s="1" t="s">
        <v>306</v>
      </c>
    </row>
  </sheetData>
  <mergeCells count="3">
    <mergeCell ref="A8:A10"/>
    <mergeCell ref="B8:B10"/>
    <mergeCell ref="D8:D10"/>
  </mergeCells>
  <phoneticPr fontId="1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8832F-3CCF-4D19-82D9-242374E1AF8C}">
  <dimension ref="A1:J31"/>
  <sheetViews>
    <sheetView workbookViewId="0">
      <selection activeCell="A2" sqref="A2"/>
    </sheetView>
  </sheetViews>
  <sheetFormatPr defaultColWidth="8.85546875" defaultRowHeight="15"/>
  <cols>
    <col min="1" max="1" width="16" bestFit="1" customWidth="1"/>
    <col min="2" max="2" width="18" customWidth="1"/>
    <col min="3" max="3" width="12.7109375" customWidth="1"/>
    <col min="4" max="4" width="13.28515625" customWidth="1"/>
    <col min="5" max="5" width="16.140625" customWidth="1"/>
    <col min="6" max="6" width="14.28515625" customWidth="1"/>
    <col min="7" max="7" width="12.7109375" customWidth="1"/>
    <col min="8" max="8" width="27.85546875" customWidth="1"/>
    <col min="9" max="9" width="50.7109375" customWidth="1"/>
  </cols>
  <sheetData>
    <row r="1" spans="1:10" ht="15.75">
      <c r="A1" s="2" t="s">
        <v>3</v>
      </c>
    </row>
    <row r="2" spans="1:10" ht="15.75">
      <c r="A2" s="20" t="s">
        <v>326</v>
      </c>
      <c r="B2" s="20"/>
      <c r="C2" s="20"/>
      <c r="D2" s="20"/>
      <c r="E2" s="20"/>
      <c r="F2" s="20"/>
    </row>
    <row r="4" spans="1:10">
      <c r="A4" s="30"/>
      <c r="B4" s="189" t="s">
        <v>327</v>
      </c>
      <c r="C4" s="189"/>
      <c r="D4" s="189"/>
      <c r="E4" s="189" t="s">
        <v>328</v>
      </c>
      <c r="F4" s="189"/>
      <c r="G4" s="189"/>
      <c r="H4" s="19"/>
    </row>
    <row r="5" spans="1:10" ht="15.75">
      <c r="A5" s="25" t="s">
        <v>329</v>
      </c>
      <c r="B5" s="190" t="s">
        <v>330</v>
      </c>
      <c r="C5" s="190"/>
      <c r="D5" s="190"/>
      <c r="E5" s="190" t="s">
        <v>59</v>
      </c>
      <c r="F5" s="190"/>
      <c r="G5" s="190"/>
      <c r="H5" s="19"/>
    </row>
    <row r="6" spans="1:10" ht="15.75">
      <c r="A6" s="25" t="s">
        <v>238</v>
      </c>
      <c r="B6" s="190" t="s">
        <v>59</v>
      </c>
      <c r="C6" s="190"/>
      <c r="D6" s="190"/>
      <c r="E6" s="190" t="s">
        <v>331</v>
      </c>
      <c r="F6" s="190"/>
      <c r="G6" s="190"/>
      <c r="H6" s="19"/>
    </row>
    <row r="7" spans="1:10" ht="15.75">
      <c r="A7" s="25" t="s">
        <v>239</v>
      </c>
      <c r="B7" s="190" t="s">
        <v>59</v>
      </c>
      <c r="C7" s="190"/>
      <c r="D7" s="190"/>
      <c r="E7" s="190" t="s">
        <v>332</v>
      </c>
      <c r="F7" s="190"/>
      <c r="G7" s="190"/>
      <c r="H7" s="19"/>
    </row>
    <row r="8" spans="1:10" ht="15.75">
      <c r="A8" s="25" t="s">
        <v>240</v>
      </c>
      <c r="B8" s="190" t="s">
        <v>333</v>
      </c>
      <c r="C8" s="190"/>
      <c r="D8" s="190"/>
      <c r="E8" s="190" t="s">
        <v>332</v>
      </c>
      <c r="F8" s="190"/>
      <c r="G8" s="190"/>
      <c r="H8" s="19"/>
    </row>
    <row r="9" spans="1:10" ht="15.75">
      <c r="A9" s="25"/>
      <c r="B9" s="168"/>
      <c r="C9" s="168"/>
      <c r="D9" s="168"/>
      <c r="E9" s="168"/>
      <c r="F9" s="168"/>
      <c r="G9" s="168"/>
      <c r="H9" s="19"/>
    </row>
    <row r="10" spans="1:10">
      <c r="A10" s="31" t="s">
        <v>334</v>
      </c>
      <c r="B10" s="31" t="s">
        <v>242</v>
      </c>
      <c r="C10" s="31" t="s">
        <v>335</v>
      </c>
      <c r="D10" s="31" t="s">
        <v>336</v>
      </c>
      <c r="E10" s="31" t="s">
        <v>242</v>
      </c>
      <c r="F10" s="31" t="s">
        <v>335</v>
      </c>
      <c r="G10" s="31" t="s">
        <v>336</v>
      </c>
      <c r="H10" s="74" t="s">
        <v>337</v>
      </c>
      <c r="I10" s="75" t="s">
        <v>338</v>
      </c>
    </row>
    <row r="11" spans="1:10" ht="15.75">
      <c r="A11" s="26" t="s">
        <v>339</v>
      </c>
      <c r="B11" s="27" t="s">
        <v>340</v>
      </c>
      <c r="C11" s="27">
        <v>0</v>
      </c>
      <c r="D11" s="27" t="s">
        <v>341</v>
      </c>
      <c r="E11" s="27" t="s">
        <v>342</v>
      </c>
      <c r="F11" s="27" t="s">
        <v>343</v>
      </c>
      <c r="G11" s="27" t="s">
        <v>341</v>
      </c>
      <c r="H11" s="79" t="s">
        <v>28</v>
      </c>
      <c r="I11" s="79" t="s">
        <v>28</v>
      </c>
      <c r="J11" s="1"/>
    </row>
    <row r="12" spans="1:10">
      <c r="A12" s="28">
        <v>1586</v>
      </c>
      <c r="B12" s="27" t="s">
        <v>344</v>
      </c>
      <c r="C12" s="27" t="s">
        <v>345</v>
      </c>
      <c r="D12" s="27" t="s">
        <v>341</v>
      </c>
      <c r="E12" s="27" t="s">
        <v>346</v>
      </c>
      <c r="F12" s="27" t="s">
        <v>347</v>
      </c>
      <c r="G12" s="27" t="s">
        <v>341</v>
      </c>
      <c r="H12" s="1" t="s">
        <v>348</v>
      </c>
      <c r="I12" s="73" t="s">
        <v>349</v>
      </c>
      <c r="J12" s="1"/>
    </row>
    <row r="13" spans="1:10">
      <c r="A13" s="28">
        <v>2046</v>
      </c>
      <c r="B13" s="27" t="s">
        <v>350</v>
      </c>
      <c r="C13" s="27" t="s">
        <v>351</v>
      </c>
      <c r="D13" s="27" t="s">
        <v>341</v>
      </c>
      <c r="E13" s="27" t="s">
        <v>352</v>
      </c>
      <c r="F13" s="27" t="s">
        <v>353</v>
      </c>
      <c r="G13" s="27" t="s">
        <v>341</v>
      </c>
      <c r="H13" s="1" t="s">
        <v>354</v>
      </c>
      <c r="I13" s="73" t="s">
        <v>355</v>
      </c>
      <c r="J13" s="1"/>
    </row>
    <row r="14" spans="1:10">
      <c r="A14" s="28" t="s">
        <v>356</v>
      </c>
      <c r="B14" s="27" t="s">
        <v>357</v>
      </c>
      <c r="C14" s="27" t="s">
        <v>358</v>
      </c>
      <c r="D14" s="27" t="s">
        <v>341</v>
      </c>
      <c r="E14" s="27" t="s">
        <v>359</v>
      </c>
      <c r="F14" s="27" t="s">
        <v>360</v>
      </c>
      <c r="G14" s="27" t="s">
        <v>341</v>
      </c>
      <c r="H14" s="1" t="s">
        <v>361</v>
      </c>
      <c r="I14" s="73" t="s">
        <v>362</v>
      </c>
      <c r="J14" s="1"/>
    </row>
    <row r="15" spans="1:10">
      <c r="A15" s="28">
        <v>1741</v>
      </c>
      <c r="B15" s="27" t="s">
        <v>363</v>
      </c>
      <c r="C15" s="27" t="s">
        <v>341</v>
      </c>
      <c r="D15" s="27" t="s">
        <v>341</v>
      </c>
      <c r="E15" s="27" t="s">
        <v>364</v>
      </c>
      <c r="F15" s="27" t="s">
        <v>365</v>
      </c>
      <c r="G15" s="27" t="s">
        <v>341</v>
      </c>
      <c r="H15" s="1" t="s">
        <v>366</v>
      </c>
      <c r="I15" s="73" t="s">
        <v>367</v>
      </c>
      <c r="J15" s="1"/>
    </row>
    <row r="16" spans="1:10">
      <c r="A16" s="28" t="s">
        <v>368</v>
      </c>
      <c r="B16" s="27" t="s">
        <v>369</v>
      </c>
      <c r="C16" s="27" t="s">
        <v>341</v>
      </c>
      <c r="D16" s="27" t="s">
        <v>341</v>
      </c>
      <c r="E16" s="27" t="s">
        <v>370</v>
      </c>
      <c r="F16" s="27" t="s">
        <v>341</v>
      </c>
      <c r="G16" s="27" t="s">
        <v>341</v>
      </c>
      <c r="H16" s="1" t="s">
        <v>371</v>
      </c>
      <c r="I16" s="73" t="s">
        <v>372</v>
      </c>
      <c r="J16" s="1"/>
    </row>
    <row r="17" spans="1:10">
      <c r="A17" s="28">
        <v>1841</v>
      </c>
      <c r="B17" s="27" t="s">
        <v>373</v>
      </c>
      <c r="C17" s="27" t="s">
        <v>341</v>
      </c>
      <c r="D17" s="27" t="s">
        <v>341</v>
      </c>
      <c r="E17" s="27" t="s">
        <v>374</v>
      </c>
      <c r="F17" s="27" t="s">
        <v>341</v>
      </c>
      <c r="G17" s="27" t="s">
        <v>341</v>
      </c>
      <c r="H17" s="1" t="s">
        <v>375</v>
      </c>
      <c r="I17" s="73" t="s">
        <v>376</v>
      </c>
      <c r="J17" s="1"/>
    </row>
    <row r="18" spans="1:10">
      <c r="A18" s="28">
        <v>1743</v>
      </c>
      <c r="B18" s="27" t="s">
        <v>377</v>
      </c>
      <c r="C18" s="27" t="s">
        <v>341</v>
      </c>
      <c r="D18" s="27" t="s">
        <v>341</v>
      </c>
      <c r="E18" s="27" t="s">
        <v>378</v>
      </c>
      <c r="F18" s="27" t="s">
        <v>379</v>
      </c>
      <c r="G18" s="27" t="s">
        <v>341</v>
      </c>
      <c r="H18" s="1" t="s">
        <v>380</v>
      </c>
      <c r="I18" s="73" t="s">
        <v>381</v>
      </c>
      <c r="J18" s="1"/>
    </row>
    <row r="19" spans="1:10">
      <c r="A19" s="28" t="s">
        <v>382</v>
      </c>
      <c r="B19" s="27" t="s">
        <v>383</v>
      </c>
      <c r="C19" s="27" t="s">
        <v>341</v>
      </c>
      <c r="D19" s="27" t="s">
        <v>341</v>
      </c>
      <c r="E19" s="27" t="s">
        <v>384</v>
      </c>
      <c r="F19" s="27" t="s">
        <v>385</v>
      </c>
      <c r="G19" s="27" t="s">
        <v>341</v>
      </c>
      <c r="H19" s="1" t="s">
        <v>386</v>
      </c>
      <c r="I19" s="73" t="s">
        <v>387</v>
      </c>
      <c r="J19" s="1"/>
    </row>
    <row r="20" spans="1:10">
      <c r="A20" s="28" t="s">
        <v>388</v>
      </c>
      <c r="B20" s="27" t="s">
        <v>389</v>
      </c>
      <c r="C20" s="27" t="s">
        <v>341</v>
      </c>
      <c r="D20" s="27" t="s">
        <v>341</v>
      </c>
      <c r="E20" s="27" t="s">
        <v>390</v>
      </c>
      <c r="F20" s="27" t="s">
        <v>341</v>
      </c>
      <c r="G20" s="27" t="s">
        <v>341</v>
      </c>
      <c r="H20" s="1" t="s">
        <v>391</v>
      </c>
      <c r="I20" s="73" t="s">
        <v>392</v>
      </c>
      <c r="J20" s="1"/>
    </row>
    <row r="21" spans="1:10">
      <c r="A21" s="28" t="s">
        <v>393</v>
      </c>
      <c r="B21" s="27" t="s">
        <v>394</v>
      </c>
      <c r="C21" s="27" t="s">
        <v>341</v>
      </c>
      <c r="D21" s="27" t="s">
        <v>395</v>
      </c>
      <c r="E21" s="27" t="s">
        <v>396</v>
      </c>
      <c r="F21" s="27" t="s">
        <v>341</v>
      </c>
      <c r="G21" s="27" t="s">
        <v>397</v>
      </c>
      <c r="H21" s="1" t="s">
        <v>205</v>
      </c>
      <c r="I21" s="73" t="s">
        <v>398</v>
      </c>
      <c r="J21" s="1"/>
    </row>
    <row r="22" spans="1:10" ht="15.75">
      <c r="A22" s="29" t="s">
        <v>399</v>
      </c>
      <c r="B22" s="27" t="s">
        <v>400</v>
      </c>
      <c r="C22" s="27" t="s">
        <v>341</v>
      </c>
      <c r="D22" s="27" t="s">
        <v>341</v>
      </c>
      <c r="E22" s="27" t="s">
        <v>401</v>
      </c>
      <c r="F22" s="27" t="s">
        <v>341</v>
      </c>
      <c r="G22" s="27" t="s">
        <v>341</v>
      </c>
      <c r="H22" s="1" t="s">
        <v>402</v>
      </c>
      <c r="I22" s="73" t="s">
        <v>403</v>
      </c>
      <c r="J22" s="1"/>
    </row>
    <row r="23" spans="1:10" ht="15.75">
      <c r="A23" s="29">
        <v>1524</v>
      </c>
      <c r="B23" s="27" t="s">
        <v>404</v>
      </c>
      <c r="C23" s="27" t="s">
        <v>341</v>
      </c>
      <c r="D23" s="27" t="s">
        <v>341</v>
      </c>
      <c r="E23" s="27" t="s">
        <v>405</v>
      </c>
      <c r="F23" s="27" t="s">
        <v>341</v>
      </c>
      <c r="G23" s="27" t="s">
        <v>341</v>
      </c>
      <c r="H23" s="1" t="s">
        <v>406</v>
      </c>
      <c r="I23" s="73" t="s">
        <v>407</v>
      </c>
      <c r="J23" s="1"/>
    </row>
    <row r="24" spans="1:10" ht="15.75">
      <c r="A24" s="29">
        <v>1780</v>
      </c>
      <c r="B24" s="27" t="s">
        <v>408</v>
      </c>
      <c r="C24" s="27" t="s">
        <v>341</v>
      </c>
      <c r="D24" s="27" t="s">
        <v>341</v>
      </c>
      <c r="E24" s="27" t="s">
        <v>409</v>
      </c>
      <c r="F24" s="27" t="s">
        <v>341</v>
      </c>
      <c r="G24" s="27" t="s">
        <v>341</v>
      </c>
      <c r="H24" s="1" t="s">
        <v>410</v>
      </c>
      <c r="I24" s="73" t="s">
        <v>411</v>
      </c>
      <c r="J24" s="1"/>
    </row>
    <row r="25" spans="1:10">
      <c r="A25" s="19"/>
      <c r="B25" s="19"/>
      <c r="C25" s="19"/>
      <c r="D25" s="19"/>
      <c r="E25" s="19"/>
      <c r="F25" s="19"/>
      <c r="G25" s="19"/>
      <c r="H25" s="19"/>
    </row>
    <row r="26" spans="1:10">
      <c r="A26" s="19"/>
      <c r="B26" s="19"/>
      <c r="C26" s="19"/>
      <c r="D26" s="19"/>
      <c r="E26" s="19"/>
      <c r="F26" s="19"/>
      <c r="G26" s="19"/>
      <c r="H26" s="19"/>
    </row>
    <row r="27" spans="1:10">
      <c r="A27" s="19"/>
      <c r="B27" s="19"/>
      <c r="C27" s="19"/>
      <c r="D27" s="19"/>
      <c r="E27" s="19"/>
      <c r="F27" s="19"/>
      <c r="G27" s="19"/>
      <c r="H27" s="19"/>
    </row>
    <row r="28" spans="1:10">
      <c r="A28" s="19"/>
      <c r="B28" s="19"/>
      <c r="C28" s="19"/>
      <c r="D28" s="19"/>
      <c r="E28" s="19"/>
      <c r="F28" s="19"/>
      <c r="G28" s="19"/>
      <c r="H28" s="19"/>
    </row>
    <row r="29" spans="1:10">
      <c r="A29" s="19"/>
      <c r="B29" s="19"/>
      <c r="C29" s="19"/>
      <c r="D29" s="19"/>
      <c r="E29" s="19"/>
      <c r="F29" s="19"/>
      <c r="G29" s="19"/>
      <c r="H29" s="19"/>
    </row>
    <row r="30" spans="1:10">
      <c r="A30" s="19"/>
      <c r="B30" s="19"/>
      <c r="C30" s="19"/>
      <c r="D30" s="19"/>
      <c r="E30" s="19"/>
      <c r="F30" s="19"/>
      <c r="G30" s="19"/>
      <c r="H30" s="19"/>
    </row>
    <row r="31" spans="1:10">
      <c r="A31" s="19"/>
      <c r="B31" s="19"/>
      <c r="C31" s="19"/>
      <c r="D31" s="19"/>
      <c r="E31" s="19"/>
      <c r="F31" s="19"/>
      <c r="G31" s="19"/>
      <c r="H31" s="19"/>
    </row>
  </sheetData>
  <mergeCells count="10">
    <mergeCell ref="E4:G4"/>
    <mergeCell ref="B4:D4"/>
    <mergeCell ref="B5:D5"/>
    <mergeCell ref="B8:D8"/>
    <mergeCell ref="B6:D6"/>
    <mergeCell ref="E5:G5"/>
    <mergeCell ref="E8:G8"/>
    <mergeCell ref="E6:G6"/>
    <mergeCell ref="B7:D7"/>
    <mergeCell ref="E7:G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04308-6D60-4484-96A1-CE9E6A4A053C}">
  <dimension ref="A1:K1699"/>
  <sheetViews>
    <sheetView workbookViewId="0"/>
  </sheetViews>
  <sheetFormatPr defaultRowHeight="14.25"/>
  <cols>
    <col min="1" max="1" width="11" style="104" customWidth="1"/>
    <col min="2" max="2" width="15.42578125" style="104" bestFit="1" customWidth="1"/>
    <col min="3" max="3" width="46.28515625" style="104" customWidth="1"/>
    <col min="4" max="4" width="7.42578125" style="104" customWidth="1"/>
    <col min="5" max="10" width="10.28515625" style="104" customWidth="1"/>
    <col min="11" max="16384" width="9.140625" style="104"/>
  </cols>
  <sheetData>
    <row r="1" spans="1:11" s="141" customFormat="1" ht="15.75">
      <c r="A1" s="80" t="s">
        <v>4</v>
      </c>
    </row>
    <row r="3" spans="1:11" ht="15">
      <c r="A3" s="191" t="s">
        <v>412</v>
      </c>
      <c r="B3" s="196" t="s">
        <v>413</v>
      </c>
      <c r="C3" s="198" t="s">
        <v>414</v>
      </c>
      <c r="D3" s="196" t="s">
        <v>415</v>
      </c>
      <c r="E3" s="193" t="s">
        <v>416</v>
      </c>
      <c r="F3" s="193"/>
      <c r="G3" s="194"/>
      <c r="H3" s="195" t="s">
        <v>417</v>
      </c>
      <c r="I3" s="193"/>
      <c r="J3" s="194"/>
    </row>
    <row r="4" spans="1:11" ht="15">
      <c r="A4" s="192"/>
      <c r="B4" s="197"/>
      <c r="C4" s="199"/>
      <c r="D4" s="197"/>
      <c r="E4" s="169" t="s">
        <v>418</v>
      </c>
      <c r="F4" s="169" t="s">
        <v>419</v>
      </c>
      <c r="G4" s="169" t="s">
        <v>420</v>
      </c>
      <c r="H4" s="121" t="s">
        <v>418</v>
      </c>
      <c r="I4" s="122" t="s">
        <v>419</v>
      </c>
      <c r="J4" s="123" t="s">
        <v>420</v>
      </c>
    </row>
    <row r="5" spans="1:11">
      <c r="A5" s="142"/>
      <c r="B5" s="142" t="s">
        <v>10</v>
      </c>
      <c r="C5" s="142" t="s">
        <v>421</v>
      </c>
      <c r="D5" s="143">
        <v>39.61</v>
      </c>
      <c r="E5" s="133">
        <v>907615000000</v>
      </c>
      <c r="F5" s="134">
        <v>836653000000</v>
      </c>
      <c r="G5" s="135">
        <v>758804000000</v>
      </c>
      <c r="H5" s="144">
        <v>39.72</v>
      </c>
      <c r="I5" s="145">
        <v>39.61</v>
      </c>
      <c r="J5" s="146">
        <v>39.56</v>
      </c>
    </row>
    <row r="6" spans="1:11">
      <c r="B6" s="104" t="s">
        <v>238</v>
      </c>
      <c r="C6" s="104" t="s">
        <v>422</v>
      </c>
      <c r="D6" s="131">
        <v>36</v>
      </c>
      <c r="E6" s="132">
        <v>71775006142</v>
      </c>
      <c r="F6" s="108">
        <v>68876921678</v>
      </c>
      <c r="G6" s="115">
        <v>62371431971</v>
      </c>
      <c r="H6" s="114">
        <v>36.090000000000003</v>
      </c>
      <c r="I6" s="105">
        <v>36</v>
      </c>
      <c r="J6" s="116">
        <v>35.97</v>
      </c>
    </row>
    <row r="7" spans="1:11">
      <c r="B7" s="104" t="s">
        <v>239</v>
      </c>
      <c r="C7" s="104" t="s">
        <v>423</v>
      </c>
      <c r="D7" s="131">
        <v>35.119999999999997</v>
      </c>
      <c r="E7" s="132">
        <v>39273706475</v>
      </c>
      <c r="F7" s="108">
        <v>37280919305</v>
      </c>
      <c r="G7" s="115">
        <v>32623978841</v>
      </c>
      <c r="H7" s="114">
        <v>35.229999999999997</v>
      </c>
      <c r="I7" s="105">
        <v>35.119999999999997</v>
      </c>
      <c r="J7" s="116">
        <v>35.049999999999997</v>
      </c>
    </row>
    <row r="8" spans="1:11">
      <c r="B8" s="104" t="s">
        <v>240</v>
      </c>
      <c r="C8" s="104" t="s">
        <v>424</v>
      </c>
      <c r="D8" s="131">
        <v>39.57</v>
      </c>
      <c r="E8" s="132">
        <v>836726000000</v>
      </c>
      <c r="F8" s="108">
        <v>809144000000</v>
      </c>
      <c r="G8" s="115">
        <v>766337000000</v>
      </c>
      <c r="H8" s="114">
        <v>39.6</v>
      </c>
      <c r="I8" s="105">
        <v>39.56</v>
      </c>
      <c r="J8" s="116">
        <v>39.57</v>
      </c>
    </row>
    <row r="9" spans="1:11">
      <c r="A9" s="148" t="s">
        <v>425</v>
      </c>
      <c r="B9" s="148" t="s">
        <v>299</v>
      </c>
      <c r="C9" s="148" t="s">
        <v>426</v>
      </c>
      <c r="D9" s="136">
        <v>38.26</v>
      </c>
      <c r="E9" s="137">
        <v>323647000000</v>
      </c>
      <c r="F9" s="149">
        <v>330281000000</v>
      </c>
      <c r="G9" s="138">
        <v>322311000000</v>
      </c>
      <c r="H9" s="139">
        <v>38.24</v>
      </c>
      <c r="I9" s="150">
        <v>38.26</v>
      </c>
      <c r="J9" s="140">
        <v>38.33</v>
      </c>
      <c r="K9" s="104" t="s">
        <v>427</v>
      </c>
    </row>
    <row r="10" spans="1:11">
      <c r="A10" s="104" t="s">
        <v>428</v>
      </c>
      <c r="B10" s="104" t="s">
        <v>429</v>
      </c>
      <c r="C10" s="104" t="s">
        <v>430</v>
      </c>
      <c r="D10" s="131">
        <v>29.85</v>
      </c>
      <c r="E10" s="132">
        <v>975387216</v>
      </c>
      <c r="F10" s="147">
        <v>967379618</v>
      </c>
      <c r="G10" s="115">
        <v>696427008</v>
      </c>
      <c r="H10" s="114">
        <v>29.92</v>
      </c>
      <c r="I10" s="105">
        <v>29.85</v>
      </c>
      <c r="J10" s="116">
        <v>29.48</v>
      </c>
    </row>
    <row r="11" spans="1:11">
      <c r="A11" s="104" t="s">
        <v>431</v>
      </c>
      <c r="B11" s="104" t="s">
        <v>432</v>
      </c>
      <c r="C11" s="104" t="s">
        <v>433</v>
      </c>
      <c r="D11" s="131">
        <v>25.42</v>
      </c>
      <c r="E11" s="132">
        <v>58924900.130000003</v>
      </c>
      <c r="F11" s="108">
        <v>44945984</v>
      </c>
      <c r="G11" s="115">
        <v>37826205.950000003</v>
      </c>
      <c r="H11" s="114">
        <v>25.95</v>
      </c>
      <c r="I11" s="105">
        <v>25.42</v>
      </c>
      <c r="J11" s="116">
        <v>25.32</v>
      </c>
    </row>
    <row r="12" spans="1:11">
      <c r="A12" s="104" t="s">
        <v>434</v>
      </c>
      <c r="B12" s="104" t="s">
        <v>435</v>
      </c>
      <c r="C12" s="104" t="s">
        <v>436</v>
      </c>
      <c r="D12" s="131">
        <v>27.61</v>
      </c>
      <c r="E12" s="132">
        <v>195155996</v>
      </c>
      <c r="F12" s="108">
        <v>241794490</v>
      </c>
      <c r="G12" s="115">
        <v>189271536</v>
      </c>
      <c r="H12" s="114">
        <v>27.61</v>
      </c>
      <c r="I12" s="105">
        <v>27.85</v>
      </c>
      <c r="J12" s="116">
        <v>27.61</v>
      </c>
    </row>
    <row r="13" spans="1:11">
      <c r="A13" s="104" t="s">
        <v>437</v>
      </c>
      <c r="B13" s="104" t="s">
        <v>438</v>
      </c>
      <c r="C13" s="104" t="s">
        <v>439</v>
      </c>
      <c r="D13" s="131">
        <v>27.81</v>
      </c>
      <c r="E13" s="132">
        <v>236956600</v>
      </c>
      <c r="F13" s="108">
        <v>235656144</v>
      </c>
      <c r="G13" s="115">
        <v>184574053.5</v>
      </c>
      <c r="H13" s="114">
        <v>27.88</v>
      </c>
      <c r="I13" s="105">
        <v>27.81</v>
      </c>
      <c r="J13" s="116">
        <v>27.57</v>
      </c>
    </row>
    <row r="14" spans="1:11">
      <c r="A14" s="104" t="s">
        <v>440</v>
      </c>
      <c r="B14" s="104" t="s">
        <v>441</v>
      </c>
      <c r="C14" s="104" t="s">
        <v>442</v>
      </c>
      <c r="D14" s="131">
        <v>28.1</v>
      </c>
      <c r="E14" s="132">
        <v>231371918</v>
      </c>
      <c r="F14" s="108">
        <v>288051454</v>
      </c>
      <c r="G14" s="115">
        <v>293339284</v>
      </c>
      <c r="H14" s="114">
        <v>27.84</v>
      </c>
      <c r="I14" s="105">
        <v>28.1</v>
      </c>
      <c r="J14" s="116">
        <v>28.23</v>
      </c>
    </row>
    <row r="15" spans="1:11">
      <c r="A15" s="104" t="s">
        <v>443</v>
      </c>
      <c r="B15" s="104" t="s">
        <v>444</v>
      </c>
      <c r="C15" s="104" t="s">
        <v>445</v>
      </c>
      <c r="D15" s="131">
        <v>31.49</v>
      </c>
      <c r="E15" s="132">
        <v>2795207360</v>
      </c>
      <c r="F15" s="108">
        <v>3010282592</v>
      </c>
      <c r="G15" s="115">
        <v>3038345856</v>
      </c>
      <c r="H15" s="114">
        <v>31.43</v>
      </c>
      <c r="I15" s="105">
        <v>31.49</v>
      </c>
      <c r="J15" s="116">
        <v>31.63</v>
      </c>
    </row>
    <row r="16" spans="1:11">
      <c r="A16" s="104" t="s">
        <v>446</v>
      </c>
      <c r="B16" s="104" t="s">
        <v>447</v>
      </c>
      <c r="C16" s="104" t="s">
        <v>448</v>
      </c>
      <c r="D16" s="131">
        <v>31.96</v>
      </c>
      <c r="E16" s="132">
        <v>3790211300</v>
      </c>
      <c r="F16" s="108">
        <v>4186995122</v>
      </c>
      <c r="G16" s="115">
        <v>4173027900</v>
      </c>
      <c r="H16" s="114">
        <v>31.87</v>
      </c>
      <c r="I16" s="105">
        <v>31.96</v>
      </c>
      <c r="J16" s="116">
        <v>32.090000000000003</v>
      </c>
    </row>
    <row r="17" spans="1:10">
      <c r="A17" s="104" t="s">
        <v>449</v>
      </c>
      <c r="B17" s="104" t="s">
        <v>450</v>
      </c>
      <c r="C17" s="104" t="s">
        <v>451</v>
      </c>
      <c r="D17" s="131">
        <v>31.48</v>
      </c>
      <c r="E17" s="132">
        <v>3154783232</v>
      </c>
      <c r="F17" s="108">
        <v>3004002304</v>
      </c>
      <c r="G17" s="115">
        <v>2056596352</v>
      </c>
      <c r="H17" s="114">
        <v>31.61</v>
      </c>
      <c r="I17" s="105">
        <v>31.48</v>
      </c>
      <c r="J17" s="116">
        <v>31.06</v>
      </c>
    </row>
    <row r="18" spans="1:10">
      <c r="A18" s="104" t="s">
        <v>452</v>
      </c>
      <c r="B18" s="104" t="s">
        <v>453</v>
      </c>
      <c r="C18" s="104" t="s">
        <v>454</v>
      </c>
      <c r="D18" s="131">
        <v>29.58</v>
      </c>
      <c r="E18" s="132">
        <v>710685824</v>
      </c>
      <c r="F18" s="108">
        <v>827342094</v>
      </c>
      <c r="G18" s="115">
        <v>743421376</v>
      </c>
      <c r="H18" s="114">
        <v>29.46</v>
      </c>
      <c r="I18" s="105">
        <v>29.62</v>
      </c>
      <c r="J18" s="116">
        <v>29.58</v>
      </c>
    </row>
    <row r="19" spans="1:10">
      <c r="A19" s="104" t="s">
        <v>455</v>
      </c>
      <c r="B19" s="104" t="s">
        <v>456</v>
      </c>
      <c r="C19" s="104" t="s">
        <v>457</v>
      </c>
      <c r="D19" s="131">
        <v>29.75</v>
      </c>
      <c r="E19" s="132">
        <v>1012762718</v>
      </c>
      <c r="F19" s="108">
        <v>748206264</v>
      </c>
      <c r="G19" s="115">
        <v>838601992</v>
      </c>
      <c r="H19" s="114">
        <v>29.97</v>
      </c>
      <c r="I19" s="105">
        <v>29.48</v>
      </c>
      <c r="J19" s="116">
        <v>29.75</v>
      </c>
    </row>
    <row r="20" spans="1:10">
      <c r="A20" s="104" t="s">
        <v>458</v>
      </c>
      <c r="B20" s="104" t="s">
        <v>459</v>
      </c>
      <c r="C20" s="104" t="s">
        <v>451</v>
      </c>
      <c r="D20" s="131">
        <v>32.520000000000003</v>
      </c>
      <c r="E20" s="132">
        <v>6779458332</v>
      </c>
      <c r="F20" s="108">
        <v>6161572334</v>
      </c>
      <c r="G20" s="115">
        <v>5050653698</v>
      </c>
      <c r="H20" s="114">
        <v>32.71</v>
      </c>
      <c r="I20" s="105">
        <v>32.520000000000003</v>
      </c>
      <c r="J20" s="116">
        <v>32.36</v>
      </c>
    </row>
    <row r="21" spans="1:10">
      <c r="A21" s="104" t="s">
        <v>460</v>
      </c>
      <c r="B21" s="104" t="s">
        <v>461</v>
      </c>
      <c r="C21" s="104" t="s">
        <v>462</v>
      </c>
      <c r="D21" s="131">
        <v>33.090000000000003</v>
      </c>
      <c r="E21" s="132">
        <v>8791581916</v>
      </c>
      <c r="F21" s="108">
        <v>8945390859</v>
      </c>
      <c r="G21" s="115">
        <v>9114917030</v>
      </c>
      <c r="H21" s="114">
        <v>33.090000000000003</v>
      </c>
      <c r="I21" s="105">
        <v>33.06</v>
      </c>
      <c r="J21" s="116">
        <v>33.21</v>
      </c>
    </row>
    <row r="22" spans="1:10">
      <c r="A22" s="104" t="s">
        <v>463</v>
      </c>
      <c r="B22" s="104" t="s">
        <v>464</v>
      </c>
      <c r="C22" s="104" t="s">
        <v>465</v>
      </c>
      <c r="D22" s="131">
        <v>27.15</v>
      </c>
      <c r="E22" s="132">
        <v>131892096</v>
      </c>
      <c r="F22" s="108">
        <v>149351340</v>
      </c>
      <c r="G22" s="115">
        <v>154875054</v>
      </c>
      <c r="H22" s="114">
        <v>27.07</v>
      </c>
      <c r="I22" s="105">
        <v>27.15</v>
      </c>
      <c r="J22" s="116">
        <v>27.31</v>
      </c>
    </row>
    <row r="23" spans="1:10">
      <c r="A23" s="104" t="s">
        <v>466</v>
      </c>
      <c r="B23" s="104" t="s">
        <v>467</v>
      </c>
      <c r="C23" s="104" t="s">
        <v>468</v>
      </c>
      <c r="D23" s="131">
        <v>28.99</v>
      </c>
      <c r="E23" s="132">
        <v>389450912</v>
      </c>
      <c r="F23" s="108">
        <v>532525360</v>
      </c>
      <c r="G23" s="115">
        <v>589050208</v>
      </c>
      <c r="H23" s="114">
        <v>28.57</v>
      </c>
      <c r="I23" s="105">
        <v>28.99</v>
      </c>
      <c r="J23" s="116">
        <v>29.23</v>
      </c>
    </row>
    <row r="24" spans="1:10">
      <c r="A24" s="104" t="s">
        <v>469</v>
      </c>
      <c r="B24" s="104" t="s">
        <v>470</v>
      </c>
      <c r="C24" s="104" t="s">
        <v>471</v>
      </c>
      <c r="D24" s="131">
        <v>25.63</v>
      </c>
      <c r="E24" s="132">
        <v>47192382</v>
      </c>
      <c r="F24" s="108">
        <v>62519754</v>
      </c>
      <c r="G24" s="115">
        <v>39825154</v>
      </c>
      <c r="H24" s="114">
        <v>25.63</v>
      </c>
      <c r="I24" s="105">
        <v>25.9</v>
      </c>
      <c r="J24" s="116">
        <v>25.38</v>
      </c>
    </row>
    <row r="25" spans="1:10">
      <c r="A25" s="104" t="s">
        <v>472</v>
      </c>
      <c r="B25" s="104" t="s">
        <v>473</v>
      </c>
      <c r="C25" s="104" t="s">
        <v>474</v>
      </c>
      <c r="D25" s="131">
        <v>34.72</v>
      </c>
      <c r="E25" s="132">
        <v>27845654919</v>
      </c>
      <c r="F25" s="108">
        <v>28208908941</v>
      </c>
      <c r="G25" s="115">
        <v>24009062020</v>
      </c>
      <c r="H25" s="114">
        <v>34.74</v>
      </c>
      <c r="I25" s="105">
        <v>34.72</v>
      </c>
      <c r="J25" s="116">
        <v>34.61</v>
      </c>
    </row>
    <row r="26" spans="1:10">
      <c r="A26" s="104" t="s">
        <v>475</v>
      </c>
      <c r="B26" s="104" t="s">
        <v>476</v>
      </c>
      <c r="C26" s="104" t="s">
        <v>477</v>
      </c>
      <c r="D26" s="131">
        <v>34.43</v>
      </c>
      <c r="E26" s="132">
        <v>22326676685</v>
      </c>
      <c r="F26" s="108">
        <v>21969657303</v>
      </c>
      <c r="G26" s="115">
        <v>21160621829</v>
      </c>
      <c r="H26" s="114">
        <v>34.43</v>
      </c>
      <c r="I26" s="105">
        <v>34.35</v>
      </c>
      <c r="J26" s="116">
        <v>34.43</v>
      </c>
    </row>
    <row r="27" spans="1:10">
      <c r="A27" s="104" t="s">
        <v>478</v>
      </c>
      <c r="B27" s="104" t="s">
        <v>479</v>
      </c>
      <c r="C27" s="104" t="s">
        <v>480</v>
      </c>
      <c r="D27" s="131">
        <v>26.2</v>
      </c>
      <c r="E27" s="132"/>
      <c r="F27" s="108">
        <v>201015360</v>
      </c>
      <c r="G27" s="115">
        <v>71700768</v>
      </c>
      <c r="H27" s="114">
        <v>22.901299999999999</v>
      </c>
      <c r="I27" s="105">
        <v>27.58</v>
      </c>
      <c r="J27" s="116">
        <v>26.2</v>
      </c>
    </row>
    <row r="28" spans="1:10">
      <c r="A28" s="104" t="s">
        <v>481</v>
      </c>
      <c r="B28" s="104" t="s">
        <v>482</v>
      </c>
      <c r="C28" s="104" t="s">
        <v>471</v>
      </c>
      <c r="D28" s="131">
        <v>26.91</v>
      </c>
      <c r="E28" s="132">
        <v>105963168</v>
      </c>
      <c r="F28" s="108">
        <v>125728092</v>
      </c>
      <c r="G28" s="115">
        <v>130483588</v>
      </c>
      <c r="H28" s="114">
        <v>26.76</v>
      </c>
      <c r="I28" s="105">
        <v>26.91</v>
      </c>
      <c r="J28" s="116">
        <v>27.06</v>
      </c>
    </row>
    <row r="29" spans="1:10">
      <c r="A29" s="104" t="s">
        <v>483</v>
      </c>
      <c r="B29" s="104" t="s">
        <v>484</v>
      </c>
      <c r="C29" s="104" t="s">
        <v>485</v>
      </c>
      <c r="D29" s="131">
        <v>25.99</v>
      </c>
      <c r="E29" s="132">
        <v>168265488</v>
      </c>
      <c r="F29" s="108">
        <v>66638040</v>
      </c>
      <c r="G29" s="115">
        <v>28040878</v>
      </c>
      <c r="H29" s="114">
        <v>27.43</v>
      </c>
      <c r="I29" s="105">
        <v>25.99</v>
      </c>
      <c r="J29" s="116">
        <v>24.88</v>
      </c>
    </row>
    <row r="30" spans="1:10">
      <c r="A30" s="104" t="s">
        <v>486</v>
      </c>
      <c r="B30" s="104" t="s">
        <v>487</v>
      </c>
      <c r="C30" s="104" t="s">
        <v>488</v>
      </c>
      <c r="D30" s="131">
        <v>23.76</v>
      </c>
      <c r="E30" s="132">
        <v>8137819.5</v>
      </c>
      <c r="F30" s="108">
        <v>16860448</v>
      </c>
      <c r="G30" s="115">
        <v>12178991</v>
      </c>
      <c r="H30" s="114">
        <v>23.02</v>
      </c>
      <c r="I30" s="105">
        <v>24.01</v>
      </c>
      <c r="J30" s="116">
        <v>23.76</v>
      </c>
    </row>
    <row r="31" spans="1:10">
      <c r="A31" s="104" t="s">
        <v>489</v>
      </c>
      <c r="B31" s="104" t="s">
        <v>490</v>
      </c>
      <c r="C31" s="104" t="s">
        <v>491</v>
      </c>
      <c r="D31" s="131">
        <v>26.07</v>
      </c>
      <c r="E31" s="132">
        <v>72323864</v>
      </c>
      <c r="F31" s="108">
        <v>70619336</v>
      </c>
      <c r="G31" s="115">
        <v>62838740</v>
      </c>
      <c r="H31" s="114">
        <v>26.23</v>
      </c>
      <c r="I31" s="105">
        <v>26.07</v>
      </c>
      <c r="J31" s="116">
        <v>26.02</v>
      </c>
    </row>
    <row r="32" spans="1:10">
      <c r="A32" s="104" t="s">
        <v>492</v>
      </c>
      <c r="B32" s="104" t="s">
        <v>493</v>
      </c>
      <c r="C32" s="104" t="s">
        <v>471</v>
      </c>
      <c r="D32" s="131">
        <v>26.06</v>
      </c>
      <c r="E32" s="132">
        <v>39856266</v>
      </c>
      <c r="F32" s="108">
        <v>69727864</v>
      </c>
      <c r="G32" s="115">
        <v>89826660</v>
      </c>
      <c r="H32" s="114">
        <v>25.39</v>
      </c>
      <c r="I32" s="105">
        <v>26.06</v>
      </c>
      <c r="J32" s="116">
        <v>26.52</v>
      </c>
    </row>
    <row r="33" spans="1:10">
      <c r="A33" s="104" t="s">
        <v>494</v>
      </c>
      <c r="B33" s="104" t="s">
        <v>495</v>
      </c>
      <c r="C33" s="104" t="s">
        <v>496</v>
      </c>
      <c r="D33" s="131">
        <v>31.22</v>
      </c>
      <c r="E33" s="132">
        <v>2411558592</v>
      </c>
      <c r="F33" s="108">
        <v>2380037248</v>
      </c>
      <c r="G33" s="115">
        <v>2400713728</v>
      </c>
      <c r="H33" s="114">
        <v>31.22</v>
      </c>
      <c r="I33" s="105">
        <v>31.15</v>
      </c>
      <c r="J33" s="116">
        <v>31.29</v>
      </c>
    </row>
    <row r="34" spans="1:10">
      <c r="A34" s="104" t="s">
        <v>497</v>
      </c>
      <c r="B34" s="104" t="s">
        <v>498</v>
      </c>
      <c r="C34" s="104" t="s">
        <v>499</v>
      </c>
      <c r="D34" s="131">
        <v>31.97</v>
      </c>
      <c r="E34" s="132">
        <v>4531444128</v>
      </c>
      <c r="F34" s="108">
        <v>4145010585</v>
      </c>
      <c r="G34" s="115">
        <v>3835708157</v>
      </c>
      <c r="H34" s="114">
        <v>32.130000000000003</v>
      </c>
      <c r="I34" s="105">
        <v>31.95</v>
      </c>
      <c r="J34" s="116">
        <v>31.97</v>
      </c>
    </row>
    <row r="35" spans="1:10">
      <c r="A35" s="104" t="s">
        <v>500</v>
      </c>
      <c r="B35" s="104" t="s">
        <v>501</v>
      </c>
      <c r="C35" s="104" t="s">
        <v>499</v>
      </c>
      <c r="D35" s="131">
        <v>29.17</v>
      </c>
      <c r="E35" s="132">
        <v>670941728</v>
      </c>
      <c r="F35" s="108">
        <v>605583392</v>
      </c>
      <c r="G35" s="115">
        <v>536345984</v>
      </c>
      <c r="H35" s="114">
        <v>29.36</v>
      </c>
      <c r="I35" s="105">
        <v>29.17</v>
      </c>
      <c r="J35" s="116">
        <v>29.1</v>
      </c>
    </row>
    <row r="36" spans="1:10">
      <c r="A36" s="104" t="s">
        <v>502</v>
      </c>
      <c r="B36" s="104" t="s">
        <v>503</v>
      </c>
      <c r="C36" s="104" t="s">
        <v>504</v>
      </c>
      <c r="D36" s="131">
        <v>31.84</v>
      </c>
      <c r="E36" s="132">
        <v>3538017859</v>
      </c>
      <c r="F36" s="108">
        <v>3852935375</v>
      </c>
      <c r="G36" s="115">
        <v>3683091555</v>
      </c>
      <c r="H36" s="114">
        <v>31.77</v>
      </c>
      <c r="I36" s="105">
        <v>31.84</v>
      </c>
      <c r="J36" s="116">
        <v>31.91</v>
      </c>
    </row>
    <row r="37" spans="1:10">
      <c r="A37" s="104" t="s">
        <v>505</v>
      </c>
      <c r="B37" s="104" t="s">
        <v>506</v>
      </c>
      <c r="C37" s="104" t="s">
        <v>507</v>
      </c>
      <c r="D37" s="131">
        <v>31.86</v>
      </c>
      <c r="E37" s="132">
        <v>3772420676</v>
      </c>
      <c r="F37" s="108">
        <v>3713719807</v>
      </c>
      <c r="G37" s="115">
        <v>4438540230</v>
      </c>
      <c r="H37" s="114">
        <v>31.86</v>
      </c>
      <c r="I37" s="105">
        <v>31.79</v>
      </c>
      <c r="J37" s="116">
        <v>32.18</v>
      </c>
    </row>
    <row r="38" spans="1:10">
      <c r="A38" s="104" t="s">
        <v>508</v>
      </c>
      <c r="B38" s="104" t="s">
        <v>509</v>
      </c>
      <c r="C38" s="104" t="s">
        <v>510</v>
      </c>
      <c r="D38" s="131">
        <v>29.23</v>
      </c>
      <c r="E38" s="132">
        <v>647915252</v>
      </c>
      <c r="F38" s="108">
        <v>629781028</v>
      </c>
      <c r="G38" s="115">
        <v>500813414</v>
      </c>
      <c r="H38" s="114">
        <v>29.31</v>
      </c>
      <c r="I38" s="105">
        <v>29.23</v>
      </c>
      <c r="J38" s="116">
        <v>29</v>
      </c>
    </row>
    <row r="39" spans="1:10">
      <c r="A39" s="104" t="s">
        <v>511</v>
      </c>
      <c r="B39" s="104" t="s">
        <v>512</v>
      </c>
      <c r="C39" s="104" t="s">
        <v>513</v>
      </c>
      <c r="D39" s="131">
        <v>37.6</v>
      </c>
      <c r="E39" s="132">
        <v>213596000000</v>
      </c>
      <c r="F39" s="108">
        <v>208412000000</v>
      </c>
      <c r="G39" s="115">
        <v>188287000000</v>
      </c>
      <c r="H39" s="114">
        <v>37.65</v>
      </c>
      <c r="I39" s="105">
        <v>37.6</v>
      </c>
      <c r="J39" s="116">
        <v>37.549999999999997</v>
      </c>
    </row>
    <row r="40" spans="1:10">
      <c r="A40" s="104" t="s">
        <v>514</v>
      </c>
      <c r="B40" s="104" t="s">
        <v>515</v>
      </c>
      <c r="C40" s="104" t="s">
        <v>516</v>
      </c>
      <c r="D40" s="131">
        <v>30.85</v>
      </c>
      <c r="E40" s="132">
        <v>1865862052</v>
      </c>
      <c r="F40" s="108">
        <v>1937121879</v>
      </c>
      <c r="G40" s="115">
        <v>1321933365</v>
      </c>
      <c r="H40" s="114">
        <v>30.85</v>
      </c>
      <c r="I40" s="105">
        <v>30.85</v>
      </c>
      <c r="J40" s="116">
        <v>30.41</v>
      </c>
    </row>
    <row r="41" spans="1:10">
      <c r="A41" s="104" t="s">
        <v>517</v>
      </c>
      <c r="B41" s="104" t="s">
        <v>518</v>
      </c>
      <c r="C41" s="104" t="s">
        <v>519</v>
      </c>
      <c r="D41" s="131">
        <v>28.33</v>
      </c>
      <c r="E41" s="132">
        <v>329929054.30000001</v>
      </c>
      <c r="F41" s="108">
        <v>352799364</v>
      </c>
      <c r="G41" s="115">
        <v>273324332</v>
      </c>
      <c r="H41" s="114">
        <v>28.33</v>
      </c>
      <c r="I41" s="105">
        <v>28.39</v>
      </c>
      <c r="J41" s="116">
        <v>28.13</v>
      </c>
    </row>
    <row r="42" spans="1:10">
      <c r="A42" s="104" t="s">
        <v>520</v>
      </c>
      <c r="B42" s="104" t="s">
        <v>521</v>
      </c>
      <c r="C42" s="104" t="s">
        <v>522</v>
      </c>
      <c r="D42" s="131">
        <v>30.1</v>
      </c>
      <c r="E42" s="132">
        <v>1119909464</v>
      </c>
      <c r="F42" s="108">
        <v>982535968</v>
      </c>
      <c r="G42" s="115">
        <v>1068977896</v>
      </c>
      <c r="H42" s="114">
        <v>30.12</v>
      </c>
      <c r="I42" s="105">
        <v>29.87</v>
      </c>
      <c r="J42" s="116">
        <v>30.1</v>
      </c>
    </row>
    <row r="43" spans="1:10">
      <c r="A43" s="104" t="s">
        <v>523</v>
      </c>
      <c r="B43" s="104" t="s">
        <v>524</v>
      </c>
      <c r="C43" s="104" t="s">
        <v>525</v>
      </c>
      <c r="D43" s="131">
        <v>26.76</v>
      </c>
      <c r="E43" s="132">
        <v>148778620</v>
      </c>
      <c r="F43" s="108">
        <v>58930036</v>
      </c>
      <c r="G43" s="115">
        <v>106111012</v>
      </c>
      <c r="H43" s="114">
        <v>27.26</v>
      </c>
      <c r="I43" s="105">
        <v>25.81</v>
      </c>
      <c r="J43" s="116">
        <v>26.76</v>
      </c>
    </row>
    <row r="44" spans="1:10">
      <c r="A44" s="104" t="s">
        <v>526</v>
      </c>
      <c r="B44" s="104" t="s">
        <v>527</v>
      </c>
      <c r="C44" s="104" t="s">
        <v>528</v>
      </c>
      <c r="D44" s="131">
        <v>32.19</v>
      </c>
      <c r="E44" s="132">
        <v>5119580584</v>
      </c>
      <c r="F44" s="108">
        <v>4887400887</v>
      </c>
      <c r="G44" s="115">
        <v>3749669024</v>
      </c>
      <c r="H44" s="114">
        <v>32.31</v>
      </c>
      <c r="I44" s="105">
        <v>32.19</v>
      </c>
      <c r="J44" s="116">
        <v>31.94</v>
      </c>
    </row>
    <row r="45" spans="1:10">
      <c r="A45" s="104" t="s">
        <v>529</v>
      </c>
      <c r="B45" s="104" t="s">
        <v>530</v>
      </c>
      <c r="C45" s="104" t="s">
        <v>528</v>
      </c>
      <c r="D45" s="131">
        <v>35.25</v>
      </c>
      <c r="E45" s="132">
        <v>43099000650</v>
      </c>
      <c r="F45" s="108">
        <v>38778750453</v>
      </c>
      <c r="G45" s="115">
        <v>37687842579</v>
      </c>
      <c r="H45" s="114">
        <v>35.369999999999997</v>
      </c>
      <c r="I45" s="105">
        <v>35.17</v>
      </c>
      <c r="J45" s="116">
        <v>35.25</v>
      </c>
    </row>
    <row r="46" spans="1:10">
      <c r="A46" s="104" t="s">
        <v>531</v>
      </c>
      <c r="B46" s="104" t="s">
        <v>532</v>
      </c>
      <c r="C46" s="104" t="s">
        <v>533</v>
      </c>
      <c r="D46" s="131">
        <v>29.37</v>
      </c>
      <c r="E46" s="132">
        <v>655179073</v>
      </c>
      <c r="F46" s="108">
        <v>693436732</v>
      </c>
      <c r="G46" s="115">
        <v>909413432</v>
      </c>
      <c r="H46" s="114">
        <v>29.33</v>
      </c>
      <c r="I46" s="105">
        <v>29.37</v>
      </c>
      <c r="J46" s="116">
        <v>29.87</v>
      </c>
    </row>
    <row r="47" spans="1:10">
      <c r="A47" s="104" t="s">
        <v>534</v>
      </c>
      <c r="B47" s="104" t="s">
        <v>535</v>
      </c>
      <c r="C47" s="104" t="s">
        <v>536</v>
      </c>
      <c r="D47" s="131">
        <v>31.03</v>
      </c>
      <c r="E47" s="132">
        <v>2231775632</v>
      </c>
      <c r="F47" s="108">
        <v>2118262576</v>
      </c>
      <c r="G47" s="115">
        <v>2014487571</v>
      </c>
      <c r="H47" s="114">
        <v>31.11</v>
      </c>
      <c r="I47" s="105">
        <v>30.98</v>
      </c>
      <c r="J47" s="116">
        <v>31.03</v>
      </c>
    </row>
    <row r="48" spans="1:10">
      <c r="A48" s="104" t="s">
        <v>537</v>
      </c>
      <c r="B48" s="104" t="s">
        <v>538</v>
      </c>
      <c r="C48" s="104" t="s">
        <v>513</v>
      </c>
      <c r="D48" s="131">
        <v>37.89</v>
      </c>
      <c r="E48" s="132">
        <v>253187000000</v>
      </c>
      <c r="F48" s="108">
        <v>253173000000</v>
      </c>
      <c r="G48" s="115">
        <v>257566000000</v>
      </c>
      <c r="H48" s="114">
        <v>37.89</v>
      </c>
      <c r="I48" s="105">
        <v>37.880000000000003</v>
      </c>
      <c r="J48" s="116">
        <v>38</v>
      </c>
    </row>
    <row r="49" spans="1:10">
      <c r="A49" s="104" t="s">
        <v>539</v>
      </c>
      <c r="B49" s="104" t="s">
        <v>540</v>
      </c>
      <c r="C49" s="104" t="s">
        <v>504</v>
      </c>
      <c r="D49" s="131">
        <v>31.84</v>
      </c>
      <c r="E49" s="132">
        <v>3538017859</v>
      </c>
      <c r="F49" s="108">
        <v>3852935375</v>
      </c>
      <c r="G49" s="115">
        <v>3683091555</v>
      </c>
      <c r="H49" s="114">
        <v>31.77</v>
      </c>
      <c r="I49" s="105">
        <v>31.84</v>
      </c>
      <c r="J49" s="116">
        <v>31.91</v>
      </c>
    </row>
    <row r="50" spans="1:10">
      <c r="A50" s="104" t="s">
        <v>541</v>
      </c>
      <c r="B50" s="104" t="s">
        <v>542</v>
      </c>
      <c r="C50" s="104" t="s">
        <v>507</v>
      </c>
      <c r="D50" s="131">
        <v>31.86</v>
      </c>
      <c r="E50" s="132">
        <v>3772420676</v>
      </c>
      <c r="F50" s="108">
        <v>3713719807</v>
      </c>
      <c r="G50" s="115">
        <v>4438540230</v>
      </c>
      <c r="H50" s="114">
        <v>31.86</v>
      </c>
      <c r="I50" s="105">
        <v>31.79</v>
      </c>
      <c r="J50" s="116">
        <v>32.18</v>
      </c>
    </row>
    <row r="51" spans="1:10">
      <c r="A51" s="104" t="s">
        <v>543</v>
      </c>
      <c r="B51" s="104" t="s">
        <v>544</v>
      </c>
      <c r="C51" s="104" t="s">
        <v>536</v>
      </c>
      <c r="D51" s="131">
        <v>29.76</v>
      </c>
      <c r="E51" s="132">
        <v>877229600.5</v>
      </c>
      <c r="F51" s="108">
        <v>831392580</v>
      </c>
      <c r="G51" s="115">
        <v>839831120.5</v>
      </c>
      <c r="H51" s="114">
        <v>29.76</v>
      </c>
      <c r="I51" s="105">
        <v>29.63</v>
      </c>
      <c r="J51" s="116">
        <v>29.76</v>
      </c>
    </row>
    <row r="52" spans="1:10">
      <c r="A52" s="104" t="s">
        <v>545</v>
      </c>
      <c r="B52" s="104" t="s">
        <v>546</v>
      </c>
      <c r="C52" s="104" t="s">
        <v>547</v>
      </c>
      <c r="D52" s="131">
        <v>28.32</v>
      </c>
      <c r="E52" s="132">
        <v>324499556</v>
      </c>
      <c r="F52" s="108">
        <v>266609188</v>
      </c>
      <c r="G52" s="115">
        <v>355427816</v>
      </c>
      <c r="H52" s="114">
        <v>28.32</v>
      </c>
      <c r="I52" s="105">
        <v>27.99</v>
      </c>
      <c r="J52" s="116">
        <v>28.51</v>
      </c>
    </row>
    <row r="53" spans="1:10">
      <c r="A53" s="104" t="s">
        <v>548</v>
      </c>
      <c r="B53" s="104" t="s">
        <v>549</v>
      </c>
      <c r="C53" s="104" t="s">
        <v>550</v>
      </c>
      <c r="D53" s="131">
        <v>25.87</v>
      </c>
      <c r="E53" s="132">
        <v>57789160</v>
      </c>
      <c r="F53" s="108">
        <v>59070428</v>
      </c>
      <c r="G53" s="115">
        <v>56306216</v>
      </c>
      <c r="H53" s="114">
        <v>25.92</v>
      </c>
      <c r="I53" s="105">
        <v>25.82</v>
      </c>
      <c r="J53" s="116">
        <v>25.87</v>
      </c>
    </row>
    <row r="54" spans="1:10">
      <c r="A54" s="104" t="s">
        <v>551</v>
      </c>
      <c r="B54" s="104" t="s">
        <v>552</v>
      </c>
      <c r="C54" s="104" t="s">
        <v>553</v>
      </c>
      <c r="D54" s="131">
        <v>26.75</v>
      </c>
      <c r="E54" s="132">
        <v>134699604</v>
      </c>
      <c r="F54" s="108">
        <v>112478920</v>
      </c>
      <c r="G54" s="115">
        <v>78529457</v>
      </c>
      <c r="H54" s="114">
        <v>27.1</v>
      </c>
      <c r="I54" s="105">
        <v>26.75</v>
      </c>
      <c r="J54" s="116">
        <v>26.33</v>
      </c>
    </row>
    <row r="55" spans="1:10">
      <c r="A55" s="104" t="s">
        <v>554</v>
      </c>
      <c r="B55" s="104" t="s">
        <v>555</v>
      </c>
      <c r="C55" s="104" t="s">
        <v>471</v>
      </c>
      <c r="D55" s="131">
        <v>24.85</v>
      </c>
      <c r="E55" s="132">
        <v>27358020</v>
      </c>
      <c r="F55" s="108">
        <v>33687072</v>
      </c>
      <c r="G55" s="115">
        <v>26771384</v>
      </c>
      <c r="H55" s="114">
        <v>24.85</v>
      </c>
      <c r="I55" s="105">
        <v>25.01</v>
      </c>
      <c r="J55" s="116">
        <v>24.85</v>
      </c>
    </row>
    <row r="56" spans="1:10">
      <c r="A56" s="104" t="s">
        <v>556</v>
      </c>
      <c r="B56" s="104" t="s">
        <v>557</v>
      </c>
      <c r="C56" s="104" t="s">
        <v>558</v>
      </c>
      <c r="D56" s="131">
        <v>25.15</v>
      </c>
      <c r="E56" s="132">
        <v>25034440</v>
      </c>
      <c r="F56" s="108">
        <v>37288408</v>
      </c>
      <c r="G56" s="115">
        <v>33265030</v>
      </c>
      <c r="H56" s="114">
        <v>24.72</v>
      </c>
      <c r="I56" s="105">
        <v>25.15</v>
      </c>
      <c r="J56" s="116">
        <v>25.15</v>
      </c>
    </row>
    <row r="57" spans="1:10">
      <c r="A57" s="104" t="s">
        <v>559</v>
      </c>
      <c r="B57" s="104" t="s">
        <v>560</v>
      </c>
      <c r="C57" s="104" t="s">
        <v>561</v>
      </c>
      <c r="D57" s="131">
        <v>26.08</v>
      </c>
      <c r="E57" s="132">
        <v>44650458</v>
      </c>
      <c r="F57" s="108">
        <v>80621976</v>
      </c>
      <c r="G57" s="115">
        <v>65942012</v>
      </c>
      <c r="H57" s="114">
        <v>25.55</v>
      </c>
      <c r="I57" s="105">
        <v>26.26</v>
      </c>
      <c r="J57" s="116">
        <v>26.08</v>
      </c>
    </row>
    <row r="58" spans="1:10">
      <c r="A58" s="104" t="s">
        <v>562</v>
      </c>
      <c r="B58" s="104" t="s">
        <v>563</v>
      </c>
      <c r="C58" s="104" t="s">
        <v>564</v>
      </c>
      <c r="D58" s="131">
        <v>26.98</v>
      </c>
      <c r="E58" s="132">
        <v>91771863</v>
      </c>
      <c r="F58" s="108">
        <v>132134922</v>
      </c>
      <c r="G58" s="115">
        <v>130613052.5</v>
      </c>
      <c r="H58" s="114">
        <v>26.56</v>
      </c>
      <c r="I58" s="105">
        <v>26.98</v>
      </c>
      <c r="J58" s="116">
        <v>27.06</v>
      </c>
    </row>
    <row r="59" spans="1:10">
      <c r="A59" s="104" t="s">
        <v>565</v>
      </c>
      <c r="B59" s="104" t="s">
        <v>566</v>
      </c>
      <c r="C59" s="104" t="s">
        <v>567</v>
      </c>
      <c r="D59" s="131">
        <v>32.54</v>
      </c>
      <c r="E59" s="132">
        <v>6025180503</v>
      </c>
      <c r="F59" s="108">
        <v>6150956460</v>
      </c>
      <c r="G59" s="115">
        <v>5852499588</v>
      </c>
      <c r="H59" s="114">
        <v>32.54</v>
      </c>
      <c r="I59" s="105">
        <v>32.520000000000003</v>
      </c>
      <c r="J59" s="116">
        <v>32.58</v>
      </c>
    </row>
    <row r="60" spans="1:10">
      <c r="A60" s="104" t="s">
        <v>568</v>
      </c>
      <c r="B60" s="104" t="s">
        <v>569</v>
      </c>
      <c r="C60" s="104" t="s">
        <v>570</v>
      </c>
      <c r="D60" s="131">
        <v>32.9</v>
      </c>
      <c r="E60" s="132">
        <v>8062866188</v>
      </c>
      <c r="F60" s="108">
        <v>8028041364</v>
      </c>
      <c r="G60" s="115">
        <v>7059041761</v>
      </c>
      <c r="H60" s="114">
        <v>32.97</v>
      </c>
      <c r="I60" s="105">
        <v>32.9</v>
      </c>
      <c r="J60" s="116">
        <v>32.85</v>
      </c>
    </row>
    <row r="61" spans="1:10">
      <c r="A61" s="104" t="s">
        <v>571</v>
      </c>
      <c r="B61" s="104" t="s">
        <v>572</v>
      </c>
      <c r="C61" s="104" t="s">
        <v>573</v>
      </c>
      <c r="D61" s="131">
        <v>29.56</v>
      </c>
      <c r="E61" s="132">
        <v>762403392.5</v>
      </c>
      <c r="F61" s="108">
        <v>820168967</v>
      </c>
      <c r="G61" s="115">
        <v>563690839.5</v>
      </c>
      <c r="H61" s="114">
        <v>29.56</v>
      </c>
      <c r="I61" s="105">
        <v>29.61</v>
      </c>
      <c r="J61" s="116">
        <v>29.17</v>
      </c>
    </row>
    <row r="62" spans="1:10">
      <c r="A62" s="104" t="s">
        <v>574</v>
      </c>
      <c r="B62" s="104" t="s">
        <v>575</v>
      </c>
      <c r="C62" s="104" t="s">
        <v>573</v>
      </c>
      <c r="D62" s="131">
        <v>29.98</v>
      </c>
      <c r="E62" s="132">
        <v>1019142608</v>
      </c>
      <c r="F62" s="108">
        <v>714549216</v>
      </c>
      <c r="G62" s="115">
        <v>1079985760</v>
      </c>
      <c r="H62" s="114">
        <v>29.98</v>
      </c>
      <c r="I62" s="105">
        <v>29.41</v>
      </c>
      <c r="J62" s="116">
        <v>30.12</v>
      </c>
    </row>
    <row r="63" spans="1:10">
      <c r="A63" s="104" t="s">
        <v>576</v>
      </c>
      <c r="B63" s="104" t="s">
        <v>577</v>
      </c>
      <c r="C63" s="104" t="s">
        <v>578</v>
      </c>
      <c r="D63" s="131">
        <v>27.37</v>
      </c>
      <c r="E63" s="132">
        <v>176039120</v>
      </c>
      <c r="F63" s="108">
        <v>173676345.80000001</v>
      </c>
      <c r="G63" s="115">
        <v>139014064</v>
      </c>
      <c r="H63" s="114">
        <v>27.47</v>
      </c>
      <c r="I63" s="105">
        <v>27.37</v>
      </c>
      <c r="J63" s="116">
        <v>27.16</v>
      </c>
    </row>
    <row r="64" spans="1:10">
      <c r="A64" s="104" t="s">
        <v>579</v>
      </c>
      <c r="B64" s="104" t="s">
        <v>580</v>
      </c>
      <c r="C64" s="104" t="s">
        <v>581</v>
      </c>
      <c r="D64" s="131">
        <v>26.34</v>
      </c>
      <c r="E64" s="132">
        <v>78065739</v>
      </c>
      <c r="F64" s="108">
        <v>64748514</v>
      </c>
      <c r="G64" s="115">
        <v>89751801.5</v>
      </c>
      <c r="H64" s="114">
        <v>26.34</v>
      </c>
      <c r="I64" s="105">
        <v>25.95</v>
      </c>
      <c r="J64" s="116">
        <v>26.52</v>
      </c>
    </row>
    <row r="65" spans="1:10">
      <c r="A65" s="104" t="s">
        <v>582</v>
      </c>
      <c r="B65" s="104" t="s">
        <v>583</v>
      </c>
      <c r="C65" s="104" t="s">
        <v>584</v>
      </c>
      <c r="D65" s="131">
        <v>26.95</v>
      </c>
      <c r="E65" s="132">
        <v>121070408</v>
      </c>
      <c r="F65" s="108">
        <v>129380974</v>
      </c>
      <c r="G65" s="115">
        <v>115409380</v>
      </c>
      <c r="H65" s="114">
        <v>26.95</v>
      </c>
      <c r="I65" s="105">
        <v>26.95</v>
      </c>
      <c r="J65" s="116">
        <v>26.88</v>
      </c>
    </row>
    <row r="66" spans="1:10">
      <c r="A66" s="104" t="s">
        <v>585</v>
      </c>
      <c r="B66" s="104" t="s">
        <v>586</v>
      </c>
      <c r="C66" s="104" t="s">
        <v>471</v>
      </c>
      <c r="D66" s="131">
        <v>29.97</v>
      </c>
      <c r="E66" s="132">
        <v>949923088</v>
      </c>
      <c r="F66" s="108">
        <v>1154132432</v>
      </c>
      <c r="G66" s="115">
        <v>978037828</v>
      </c>
      <c r="H66" s="114">
        <v>29.88</v>
      </c>
      <c r="I66" s="105">
        <v>30.1</v>
      </c>
      <c r="J66" s="116">
        <v>29.97</v>
      </c>
    </row>
    <row r="67" spans="1:10">
      <c r="A67" s="104" t="s">
        <v>587</v>
      </c>
      <c r="B67" s="104" t="s">
        <v>588</v>
      </c>
      <c r="C67" s="104" t="s">
        <v>589</v>
      </c>
      <c r="D67" s="131">
        <v>32.200000000000003</v>
      </c>
      <c r="E67" s="132">
        <v>4746362016</v>
      </c>
      <c r="F67" s="108">
        <v>5183530424</v>
      </c>
      <c r="G67" s="115">
        <v>4487119828</v>
      </c>
      <c r="H67" s="114">
        <v>32.200000000000003</v>
      </c>
      <c r="I67" s="105">
        <v>32.270000000000003</v>
      </c>
      <c r="J67" s="116">
        <v>32.19</v>
      </c>
    </row>
    <row r="68" spans="1:10">
      <c r="A68" s="104" t="s">
        <v>590</v>
      </c>
      <c r="B68" s="104" t="s">
        <v>591</v>
      </c>
      <c r="C68" s="104" t="s">
        <v>592</v>
      </c>
      <c r="D68" s="131">
        <v>26.55</v>
      </c>
      <c r="E68" s="132">
        <v>90570232.75</v>
      </c>
      <c r="F68" s="108">
        <v>87204536.379999995</v>
      </c>
      <c r="G68" s="115">
        <v>110710016</v>
      </c>
      <c r="H68" s="114">
        <v>26.55</v>
      </c>
      <c r="I68" s="105">
        <v>26.38</v>
      </c>
      <c r="J68" s="116">
        <v>26.82</v>
      </c>
    </row>
    <row r="69" spans="1:10">
      <c r="A69" s="104" t="s">
        <v>593</v>
      </c>
      <c r="B69" s="104" t="s">
        <v>594</v>
      </c>
      <c r="C69" s="104" t="s">
        <v>595</v>
      </c>
      <c r="D69" s="131">
        <v>29.41</v>
      </c>
      <c r="E69" s="132">
        <v>692480658</v>
      </c>
      <c r="F69" s="108">
        <v>693115000</v>
      </c>
      <c r="G69" s="115">
        <v>738813340</v>
      </c>
      <c r="H69" s="114">
        <v>29.41</v>
      </c>
      <c r="I69" s="105">
        <v>29.37</v>
      </c>
      <c r="J69" s="116">
        <v>29.57</v>
      </c>
    </row>
    <row r="70" spans="1:10">
      <c r="A70" s="104" t="s">
        <v>596</v>
      </c>
      <c r="B70" s="104" t="s">
        <v>597</v>
      </c>
      <c r="C70" s="104" t="s">
        <v>598</v>
      </c>
      <c r="D70" s="131">
        <v>31.55</v>
      </c>
      <c r="E70" s="132">
        <v>314480075</v>
      </c>
      <c r="F70" s="108">
        <v>3134715782</v>
      </c>
      <c r="G70" s="115">
        <v>3291107878</v>
      </c>
      <c r="H70" s="114">
        <v>28.29</v>
      </c>
      <c r="I70" s="105">
        <v>31.55</v>
      </c>
      <c r="J70" s="116">
        <v>31.75</v>
      </c>
    </row>
    <row r="71" spans="1:10">
      <c r="A71" s="104" t="s">
        <v>599</v>
      </c>
      <c r="B71" s="104" t="s">
        <v>600</v>
      </c>
      <c r="C71" s="104" t="s">
        <v>601</v>
      </c>
      <c r="D71" s="131">
        <v>32.96</v>
      </c>
      <c r="E71" s="132">
        <v>8005976829</v>
      </c>
      <c r="F71" s="108">
        <v>8224417989</v>
      </c>
      <c r="G71" s="115">
        <v>7768627681</v>
      </c>
      <c r="H71" s="114">
        <v>32.96</v>
      </c>
      <c r="I71" s="105">
        <v>32.94</v>
      </c>
      <c r="J71" s="116">
        <v>32.979999999999997</v>
      </c>
    </row>
    <row r="72" spans="1:10">
      <c r="A72" s="104" t="s">
        <v>602</v>
      </c>
      <c r="B72" s="104" t="s">
        <v>603</v>
      </c>
      <c r="C72" s="104" t="s">
        <v>604</v>
      </c>
      <c r="D72" s="131">
        <v>25.54</v>
      </c>
      <c r="E72" s="132">
        <v>53510040</v>
      </c>
      <c r="F72" s="108">
        <v>46419632</v>
      </c>
      <c r="G72" s="115">
        <v>44321316</v>
      </c>
      <c r="H72" s="114">
        <v>25.81</v>
      </c>
      <c r="I72" s="105">
        <v>25.47</v>
      </c>
      <c r="J72" s="116">
        <v>25.54</v>
      </c>
    </row>
    <row r="73" spans="1:10">
      <c r="A73" s="104" t="s">
        <v>605</v>
      </c>
      <c r="B73" s="104" t="s">
        <v>606</v>
      </c>
      <c r="C73" s="104" t="s">
        <v>607</v>
      </c>
      <c r="D73" s="131">
        <v>29.24</v>
      </c>
      <c r="E73" s="132">
        <v>783433416</v>
      </c>
      <c r="F73" s="108">
        <v>633308664</v>
      </c>
      <c r="G73" s="115">
        <v>342525352</v>
      </c>
      <c r="H73" s="114">
        <v>29.59</v>
      </c>
      <c r="I73" s="105">
        <v>29.24</v>
      </c>
      <c r="J73" s="116">
        <v>28.45</v>
      </c>
    </row>
    <row r="74" spans="1:10">
      <c r="A74" s="104" t="s">
        <v>608</v>
      </c>
      <c r="B74" s="104" t="s">
        <v>609</v>
      </c>
      <c r="C74" s="104" t="s">
        <v>589</v>
      </c>
      <c r="D74" s="131">
        <v>32.200000000000003</v>
      </c>
      <c r="E74" s="132">
        <v>4746362016</v>
      </c>
      <c r="F74" s="108">
        <v>5183530424</v>
      </c>
      <c r="G74" s="115">
        <v>4487119828</v>
      </c>
      <c r="H74" s="114">
        <v>32.200000000000003</v>
      </c>
      <c r="I74" s="105">
        <v>32.270000000000003</v>
      </c>
      <c r="J74" s="116">
        <v>32.19</v>
      </c>
    </row>
    <row r="75" spans="1:10">
      <c r="A75" s="104" t="s">
        <v>610</v>
      </c>
      <c r="B75" s="104" t="s">
        <v>611</v>
      </c>
      <c r="C75" s="104" t="s">
        <v>592</v>
      </c>
      <c r="D75" s="131">
        <v>31.38</v>
      </c>
      <c r="E75" s="132">
        <v>2702273022</v>
      </c>
      <c r="F75" s="108">
        <v>2540376024</v>
      </c>
      <c r="G75" s="115">
        <v>2748995680</v>
      </c>
      <c r="H75" s="114">
        <v>31.38</v>
      </c>
      <c r="I75" s="105">
        <v>31.24</v>
      </c>
      <c r="J75" s="116">
        <v>31.48</v>
      </c>
    </row>
    <row r="76" spans="1:10">
      <c r="A76" s="104" t="s">
        <v>612</v>
      </c>
      <c r="B76" s="104" t="s">
        <v>613</v>
      </c>
      <c r="C76" s="104" t="s">
        <v>471</v>
      </c>
      <c r="D76" s="131">
        <v>30.39</v>
      </c>
      <c r="E76" s="132">
        <v>1364894584</v>
      </c>
      <c r="F76" s="108">
        <v>1289563558</v>
      </c>
      <c r="G76" s="115">
        <v>1302436425</v>
      </c>
      <c r="H76" s="114">
        <v>30.41</v>
      </c>
      <c r="I76" s="105">
        <v>30.26</v>
      </c>
      <c r="J76" s="116">
        <v>30.39</v>
      </c>
    </row>
    <row r="77" spans="1:10">
      <c r="A77" s="104" t="s">
        <v>614</v>
      </c>
      <c r="B77" s="104" t="s">
        <v>615</v>
      </c>
      <c r="C77" s="104" t="s">
        <v>616</v>
      </c>
      <c r="D77" s="131">
        <v>32.450000000000003</v>
      </c>
      <c r="E77" s="132">
        <v>5458698117</v>
      </c>
      <c r="F77" s="108">
        <v>5853298975</v>
      </c>
      <c r="G77" s="115">
        <v>5414079257</v>
      </c>
      <c r="H77" s="114">
        <v>32.4</v>
      </c>
      <c r="I77" s="105">
        <v>32.450000000000003</v>
      </c>
      <c r="J77" s="116">
        <v>32.46</v>
      </c>
    </row>
    <row r="78" spans="1:10">
      <c r="A78" s="104" t="s">
        <v>617</v>
      </c>
      <c r="B78" s="104" t="s">
        <v>618</v>
      </c>
      <c r="C78" s="104" t="s">
        <v>589</v>
      </c>
      <c r="D78" s="131">
        <v>32.200000000000003</v>
      </c>
      <c r="E78" s="132">
        <v>4746362016</v>
      </c>
      <c r="F78" s="108">
        <v>5183530424</v>
      </c>
      <c r="G78" s="115">
        <v>4487119828</v>
      </c>
      <c r="H78" s="114">
        <v>32.200000000000003</v>
      </c>
      <c r="I78" s="105">
        <v>32.270000000000003</v>
      </c>
      <c r="J78" s="116">
        <v>32.19</v>
      </c>
    </row>
    <row r="79" spans="1:10">
      <c r="A79" s="104" t="s">
        <v>619</v>
      </c>
      <c r="B79" s="104" t="s">
        <v>620</v>
      </c>
      <c r="C79" s="104" t="s">
        <v>592</v>
      </c>
      <c r="D79" s="131">
        <v>32.07</v>
      </c>
      <c r="E79" s="132">
        <v>4829860053</v>
      </c>
      <c r="F79" s="108">
        <v>4514713341</v>
      </c>
      <c r="G79" s="115">
        <v>4031108060</v>
      </c>
      <c r="H79" s="114">
        <v>32.22</v>
      </c>
      <c r="I79" s="105">
        <v>32.07</v>
      </c>
      <c r="J79" s="116">
        <v>32.04</v>
      </c>
    </row>
    <row r="80" spans="1:10">
      <c r="A80" s="104" t="s">
        <v>621</v>
      </c>
      <c r="B80" s="104" t="s">
        <v>622</v>
      </c>
      <c r="C80" s="104" t="s">
        <v>471</v>
      </c>
      <c r="D80" s="131">
        <v>32.04</v>
      </c>
      <c r="E80" s="132">
        <v>4249382780</v>
      </c>
      <c r="F80" s="108">
        <v>4372978419</v>
      </c>
      <c r="G80" s="115">
        <v>4319899775</v>
      </c>
      <c r="H80" s="114">
        <v>32.04</v>
      </c>
      <c r="I80" s="105">
        <v>32.03</v>
      </c>
      <c r="J80" s="116">
        <v>32.14</v>
      </c>
    </row>
    <row r="81" spans="1:10">
      <c r="A81" s="104" t="s">
        <v>623</v>
      </c>
      <c r="B81" s="104" t="s">
        <v>624</v>
      </c>
      <c r="C81" s="104" t="s">
        <v>625</v>
      </c>
      <c r="D81" s="131">
        <v>31.3</v>
      </c>
      <c r="E81" s="132">
        <v>2355070412</v>
      </c>
      <c r="F81" s="108">
        <v>2652853894</v>
      </c>
      <c r="G81" s="115">
        <v>2489592764</v>
      </c>
      <c r="H81" s="114">
        <v>31.18</v>
      </c>
      <c r="I81" s="105">
        <v>31.3</v>
      </c>
      <c r="J81" s="116">
        <v>31.34</v>
      </c>
    </row>
    <row r="82" spans="1:10">
      <c r="A82" s="104" t="s">
        <v>626</v>
      </c>
      <c r="B82" s="104" t="s">
        <v>627</v>
      </c>
      <c r="C82" s="104" t="s">
        <v>628</v>
      </c>
      <c r="D82" s="131">
        <v>26.15</v>
      </c>
      <c r="E82" s="132">
        <v>70316992</v>
      </c>
      <c r="F82" s="108">
        <v>74620956</v>
      </c>
      <c r="G82" s="115">
        <v>66242206</v>
      </c>
      <c r="H82" s="114">
        <v>26.19</v>
      </c>
      <c r="I82" s="105">
        <v>26.15</v>
      </c>
      <c r="J82" s="116">
        <v>26.09</v>
      </c>
    </row>
    <row r="83" spans="1:10">
      <c r="A83" s="104" t="s">
        <v>629</v>
      </c>
      <c r="B83" s="104" t="s">
        <v>630</v>
      </c>
      <c r="C83" s="104" t="s">
        <v>589</v>
      </c>
      <c r="D83" s="131">
        <v>27.38</v>
      </c>
      <c r="E83" s="132">
        <v>165184232</v>
      </c>
      <c r="F83" s="108">
        <v>163341424</v>
      </c>
      <c r="G83" s="115">
        <v>173238960</v>
      </c>
      <c r="H83" s="114">
        <v>27.38</v>
      </c>
      <c r="I83" s="105">
        <v>27.28</v>
      </c>
      <c r="J83" s="116">
        <v>27.48</v>
      </c>
    </row>
    <row r="84" spans="1:10">
      <c r="A84" s="104" t="s">
        <v>631</v>
      </c>
      <c r="B84" s="104" t="s">
        <v>632</v>
      </c>
      <c r="C84" s="104" t="s">
        <v>633</v>
      </c>
      <c r="D84" s="131">
        <v>30.17</v>
      </c>
      <c r="E84" s="132">
        <v>945856230.5</v>
      </c>
      <c r="F84" s="108">
        <v>1209961833</v>
      </c>
      <c r="G84" s="115">
        <v>1323682525</v>
      </c>
      <c r="H84" s="114">
        <v>29.88</v>
      </c>
      <c r="I84" s="105">
        <v>30.17</v>
      </c>
      <c r="J84" s="116">
        <v>30.41</v>
      </c>
    </row>
    <row r="85" spans="1:10">
      <c r="A85" s="104" t="s">
        <v>634</v>
      </c>
      <c r="B85" s="104" t="s">
        <v>635</v>
      </c>
      <c r="C85" s="104" t="s">
        <v>636</v>
      </c>
      <c r="D85" s="131">
        <v>31.24</v>
      </c>
      <c r="E85" s="132">
        <v>2285036562</v>
      </c>
      <c r="F85" s="108">
        <v>2585875280</v>
      </c>
      <c r="G85" s="115">
        <v>2322338623</v>
      </c>
      <c r="H85" s="114">
        <v>31.14</v>
      </c>
      <c r="I85" s="105">
        <v>31.27</v>
      </c>
      <c r="J85" s="116">
        <v>31.24</v>
      </c>
    </row>
    <row r="86" spans="1:10">
      <c r="A86" s="104" t="s">
        <v>637</v>
      </c>
      <c r="B86" s="104" t="s">
        <v>638</v>
      </c>
      <c r="C86" s="104" t="s">
        <v>639</v>
      </c>
      <c r="D86" s="131">
        <v>24.24</v>
      </c>
      <c r="E86" s="132">
        <v>21838442</v>
      </c>
      <c r="F86" s="108">
        <v>19758486</v>
      </c>
      <c r="G86" s="115">
        <v>13305917</v>
      </c>
      <c r="H86" s="114">
        <v>24.51</v>
      </c>
      <c r="I86" s="105">
        <v>24.24</v>
      </c>
      <c r="J86" s="116">
        <v>23.88</v>
      </c>
    </row>
    <row r="87" spans="1:10">
      <c r="A87" s="104" t="s">
        <v>640</v>
      </c>
      <c r="B87" s="104" t="s">
        <v>641</v>
      </c>
      <c r="C87" s="104" t="s">
        <v>642</v>
      </c>
      <c r="D87" s="131">
        <v>30.16</v>
      </c>
      <c r="E87" s="132">
        <v>1244983682</v>
      </c>
      <c r="F87" s="108">
        <v>1196895772</v>
      </c>
      <c r="G87" s="115">
        <v>1087658414</v>
      </c>
      <c r="H87" s="114">
        <v>30.27</v>
      </c>
      <c r="I87" s="105">
        <v>30.16</v>
      </c>
      <c r="J87" s="116">
        <v>30.13</v>
      </c>
    </row>
    <row r="88" spans="1:10">
      <c r="A88" s="104" t="s">
        <v>643</v>
      </c>
      <c r="B88" s="104" t="s">
        <v>644</v>
      </c>
      <c r="C88" s="104" t="s">
        <v>645</v>
      </c>
      <c r="D88" s="131">
        <v>29.86</v>
      </c>
      <c r="E88" s="132">
        <v>738060078</v>
      </c>
      <c r="F88" s="108">
        <v>1016060272</v>
      </c>
      <c r="G88" s="115">
        <v>900763456</v>
      </c>
      <c r="H88" s="114">
        <v>29.52</v>
      </c>
      <c r="I88" s="105">
        <v>29.92</v>
      </c>
      <c r="J88" s="116">
        <v>29.86</v>
      </c>
    </row>
    <row r="89" spans="1:10">
      <c r="A89" s="104" t="s">
        <v>646</v>
      </c>
      <c r="B89" s="104" t="s">
        <v>647</v>
      </c>
      <c r="C89" s="104" t="s">
        <v>471</v>
      </c>
      <c r="D89" s="131">
        <v>27.39</v>
      </c>
      <c r="E89" s="132">
        <v>251742448</v>
      </c>
      <c r="F89" s="108">
        <v>108644320</v>
      </c>
      <c r="G89" s="115">
        <v>164134880</v>
      </c>
      <c r="H89" s="114">
        <v>27.99</v>
      </c>
      <c r="I89" s="105">
        <v>26.7</v>
      </c>
      <c r="J89" s="116">
        <v>27.39</v>
      </c>
    </row>
    <row r="90" spans="1:10">
      <c r="A90" s="104" t="s">
        <v>648</v>
      </c>
      <c r="B90" s="104" t="s">
        <v>649</v>
      </c>
      <c r="C90" s="104" t="s">
        <v>650</v>
      </c>
      <c r="D90" s="131">
        <v>27.36</v>
      </c>
      <c r="E90" s="132">
        <v>186747128</v>
      </c>
      <c r="F90" s="108">
        <v>172300590</v>
      </c>
      <c r="G90" s="115">
        <v>149825950</v>
      </c>
      <c r="H90" s="114">
        <v>27.56</v>
      </c>
      <c r="I90" s="105">
        <v>27.36</v>
      </c>
      <c r="J90" s="116">
        <v>27.26</v>
      </c>
    </row>
    <row r="91" spans="1:10">
      <c r="A91" s="104" t="s">
        <v>651</v>
      </c>
      <c r="B91" s="104" t="s">
        <v>652</v>
      </c>
      <c r="C91" s="104" t="s">
        <v>589</v>
      </c>
      <c r="D91" s="131">
        <v>25.81</v>
      </c>
      <c r="E91" s="132">
        <v>53629512</v>
      </c>
      <c r="F91" s="108">
        <v>72778216</v>
      </c>
      <c r="G91" s="115">
        <v>50478288</v>
      </c>
      <c r="H91" s="114">
        <v>25.81</v>
      </c>
      <c r="I91" s="105">
        <v>26.12</v>
      </c>
      <c r="J91" s="116">
        <v>25.7</v>
      </c>
    </row>
    <row r="92" spans="1:10">
      <c r="A92" s="104" t="s">
        <v>653</v>
      </c>
      <c r="B92" s="104" t="s">
        <v>654</v>
      </c>
      <c r="C92" s="104" t="s">
        <v>655</v>
      </c>
      <c r="D92" s="131">
        <v>24.91</v>
      </c>
      <c r="E92" s="132">
        <v>28462984</v>
      </c>
      <c r="F92" s="108">
        <v>35821820</v>
      </c>
      <c r="G92" s="115">
        <v>10106504</v>
      </c>
      <c r="H92" s="114">
        <v>24.91</v>
      </c>
      <c r="I92" s="105">
        <v>25.09</v>
      </c>
      <c r="J92" s="116">
        <v>23.48</v>
      </c>
    </row>
    <row r="93" spans="1:10">
      <c r="A93" s="104" t="s">
        <v>656</v>
      </c>
      <c r="B93" s="104" t="s">
        <v>657</v>
      </c>
      <c r="C93" s="104" t="s">
        <v>658</v>
      </c>
      <c r="D93" s="131">
        <v>30.68</v>
      </c>
      <c r="E93" s="132">
        <v>1653976808</v>
      </c>
      <c r="F93" s="108">
        <v>1844566960</v>
      </c>
      <c r="G93" s="115">
        <v>1494896776</v>
      </c>
      <c r="H93" s="114">
        <v>30.68</v>
      </c>
      <c r="I93" s="105">
        <v>30.78</v>
      </c>
      <c r="J93" s="116">
        <v>30.59</v>
      </c>
    </row>
    <row r="94" spans="1:10">
      <c r="A94" s="104" t="s">
        <v>659</v>
      </c>
      <c r="B94" s="104" t="s">
        <v>660</v>
      </c>
      <c r="C94" s="104" t="s">
        <v>661</v>
      </c>
      <c r="D94" s="131">
        <v>29.4</v>
      </c>
      <c r="E94" s="132">
        <v>686061792</v>
      </c>
      <c r="F94" s="108">
        <v>714138482</v>
      </c>
      <c r="G94" s="115">
        <v>651385892</v>
      </c>
      <c r="H94" s="114">
        <v>29.4</v>
      </c>
      <c r="I94" s="105">
        <v>29.41</v>
      </c>
      <c r="J94" s="116">
        <v>29.38</v>
      </c>
    </row>
    <row r="95" spans="1:10">
      <c r="A95" s="104" t="s">
        <v>662</v>
      </c>
      <c r="B95" s="104" t="s">
        <v>663</v>
      </c>
      <c r="C95" s="104" t="s">
        <v>664</v>
      </c>
      <c r="D95" s="131">
        <v>28.85</v>
      </c>
      <c r="E95" s="132">
        <v>523093744</v>
      </c>
      <c r="F95" s="108">
        <v>442258768</v>
      </c>
      <c r="G95" s="115">
        <v>451515652</v>
      </c>
      <c r="H95" s="114">
        <v>28.99</v>
      </c>
      <c r="I95" s="105">
        <v>28.72</v>
      </c>
      <c r="J95" s="116">
        <v>28.85</v>
      </c>
    </row>
    <row r="96" spans="1:10">
      <c r="A96" s="104" t="s">
        <v>665</v>
      </c>
      <c r="B96" s="104" t="s">
        <v>666</v>
      </c>
      <c r="C96" s="104" t="s">
        <v>667</v>
      </c>
      <c r="D96" s="131">
        <v>25.39</v>
      </c>
      <c r="E96" s="132">
        <v>41094144</v>
      </c>
      <c r="F96" s="108">
        <v>43915308</v>
      </c>
      <c r="G96" s="115">
        <v>36209652</v>
      </c>
      <c r="H96" s="114">
        <v>25.44</v>
      </c>
      <c r="I96" s="105">
        <v>25.39</v>
      </c>
      <c r="J96" s="116">
        <v>25.26</v>
      </c>
    </row>
    <row r="97" spans="1:10">
      <c r="A97" s="104" t="s">
        <v>668</v>
      </c>
      <c r="B97" s="104" t="s">
        <v>669</v>
      </c>
      <c r="C97" s="104" t="s">
        <v>670</v>
      </c>
      <c r="D97" s="131">
        <v>28.14</v>
      </c>
      <c r="E97" s="132">
        <v>375609860</v>
      </c>
      <c r="F97" s="108">
        <v>296626404</v>
      </c>
      <c r="G97" s="115">
        <v>214158784</v>
      </c>
      <c r="H97" s="114">
        <v>28.52</v>
      </c>
      <c r="I97" s="105">
        <v>28.14</v>
      </c>
      <c r="J97" s="116">
        <v>27.78</v>
      </c>
    </row>
    <row r="98" spans="1:10">
      <c r="A98" s="104" t="s">
        <v>671</v>
      </c>
      <c r="B98" s="104" t="s">
        <v>672</v>
      </c>
      <c r="C98" s="104" t="s">
        <v>673</v>
      </c>
      <c r="D98" s="131">
        <v>29.66</v>
      </c>
      <c r="E98" s="132">
        <v>659698828</v>
      </c>
      <c r="F98" s="108">
        <v>850934609</v>
      </c>
      <c r="G98" s="115">
        <v>788126200</v>
      </c>
      <c r="H98" s="114">
        <v>29.35</v>
      </c>
      <c r="I98" s="105">
        <v>29.66</v>
      </c>
      <c r="J98" s="116">
        <v>29.66</v>
      </c>
    </row>
    <row r="99" spans="1:10">
      <c r="A99" s="104" t="s">
        <v>674</v>
      </c>
      <c r="B99" s="104" t="s">
        <v>675</v>
      </c>
      <c r="C99" s="104" t="s">
        <v>676</v>
      </c>
      <c r="D99" s="131">
        <v>31.3</v>
      </c>
      <c r="E99" s="132">
        <v>2625659227</v>
      </c>
      <c r="F99" s="108">
        <v>2347589185</v>
      </c>
      <c r="G99" s="115">
        <v>2432837960</v>
      </c>
      <c r="H99" s="114">
        <v>31.34</v>
      </c>
      <c r="I99" s="105">
        <v>31.13</v>
      </c>
      <c r="J99" s="116">
        <v>31.3</v>
      </c>
    </row>
    <row r="100" spans="1:10">
      <c r="A100" s="104" t="s">
        <v>677</v>
      </c>
      <c r="B100" s="104" t="s">
        <v>678</v>
      </c>
      <c r="C100" s="104" t="s">
        <v>462</v>
      </c>
      <c r="D100" s="131">
        <v>31.5</v>
      </c>
      <c r="E100" s="132">
        <v>2932050343</v>
      </c>
      <c r="F100" s="108">
        <v>3238191840</v>
      </c>
      <c r="G100" s="115">
        <v>2765499096</v>
      </c>
      <c r="H100" s="114">
        <v>31.5</v>
      </c>
      <c r="I100" s="105">
        <v>31.59</v>
      </c>
      <c r="J100" s="116">
        <v>31.5</v>
      </c>
    </row>
    <row r="101" spans="1:10">
      <c r="A101" s="104" t="s">
        <v>679</v>
      </c>
      <c r="B101" s="104" t="s">
        <v>680</v>
      </c>
      <c r="C101" s="104" t="s">
        <v>681</v>
      </c>
      <c r="D101" s="131">
        <v>34.06</v>
      </c>
      <c r="E101" s="132">
        <v>17246296882</v>
      </c>
      <c r="F101" s="108">
        <v>16719241992</v>
      </c>
      <c r="G101" s="115">
        <v>17173998626</v>
      </c>
      <c r="H101" s="114">
        <v>34.06</v>
      </c>
      <c r="I101" s="105">
        <v>33.96</v>
      </c>
      <c r="J101" s="116">
        <v>34.130000000000003</v>
      </c>
    </row>
    <row r="102" spans="1:10">
      <c r="A102" s="104" t="s">
        <v>682</v>
      </c>
      <c r="B102" s="104" t="s">
        <v>683</v>
      </c>
      <c r="C102" s="104" t="s">
        <v>684</v>
      </c>
      <c r="D102" s="131">
        <v>28.41</v>
      </c>
      <c r="E102" s="132">
        <v>331011520</v>
      </c>
      <c r="F102" s="108">
        <v>357342848</v>
      </c>
      <c r="G102" s="115">
        <v>337333696</v>
      </c>
      <c r="H102" s="114">
        <v>28.34</v>
      </c>
      <c r="I102" s="105">
        <v>28.41</v>
      </c>
      <c r="J102" s="116">
        <v>28.43</v>
      </c>
    </row>
    <row r="103" spans="1:10">
      <c r="A103" s="104" t="s">
        <v>685</v>
      </c>
      <c r="B103" s="104" t="s">
        <v>686</v>
      </c>
      <c r="C103" s="104" t="s">
        <v>687</v>
      </c>
      <c r="D103" s="131">
        <v>35.19</v>
      </c>
      <c r="E103" s="132">
        <v>38235865529</v>
      </c>
      <c r="F103" s="108">
        <v>39627631865</v>
      </c>
      <c r="G103" s="115">
        <v>35901922199</v>
      </c>
      <c r="H103" s="114">
        <v>35.19</v>
      </c>
      <c r="I103" s="105">
        <v>35.21</v>
      </c>
      <c r="J103" s="116">
        <v>35.18</v>
      </c>
    </row>
    <row r="104" spans="1:10">
      <c r="A104" s="104" t="s">
        <v>688</v>
      </c>
      <c r="B104" s="104" t="s">
        <v>689</v>
      </c>
      <c r="C104" s="104" t="s">
        <v>690</v>
      </c>
      <c r="D104" s="131">
        <v>28.51</v>
      </c>
      <c r="E104" s="132">
        <v>373684384</v>
      </c>
      <c r="F104" s="108">
        <v>388303704</v>
      </c>
      <c r="G104" s="115">
        <v>307371048</v>
      </c>
      <c r="H104" s="114">
        <v>28.51</v>
      </c>
      <c r="I104" s="105">
        <v>28.53</v>
      </c>
      <c r="J104" s="116">
        <v>28.3</v>
      </c>
    </row>
    <row r="105" spans="1:10">
      <c r="A105" s="104" t="s">
        <v>691</v>
      </c>
      <c r="B105" s="104" t="s">
        <v>692</v>
      </c>
      <c r="C105" s="104" t="s">
        <v>693</v>
      </c>
      <c r="D105" s="131">
        <v>27.57</v>
      </c>
      <c r="E105" s="132">
        <v>252333308</v>
      </c>
      <c r="F105" s="108">
        <v>199153900</v>
      </c>
      <c r="G105" s="115">
        <v>169151629</v>
      </c>
      <c r="H105" s="114">
        <v>27.98</v>
      </c>
      <c r="I105" s="105">
        <v>27.57</v>
      </c>
      <c r="J105" s="116">
        <v>27.44</v>
      </c>
    </row>
    <row r="106" spans="1:10">
      <c r="A106" s="104" t="s">
        <v>694</v>
      </c>
      <c r="B106" s="104" t="s">
        <v>695</v>
      </c>
      <c r="C106" s="104" t="s">
        <v>696</v>
      </c>
      <c r="D106" s="131">
        <v>32.89</v>
      </c>
      <c r="E106" s="132">
        <v>7650050132</v>
      </c>
      <c r="F106" s="108">
        <v>7581310208</v>
      </c>
      <c r="G106" s="115">
        <v>7506519864</v>
      </c>
      <c r="H106" s="114">
        <v>32.89</v>
      </c>
      <c r="I106" s="105">
        <v>32.82</v>
      </c>
      <c r="J106" s="116">
        <v>32.93</v>
      </c>
    </row>
    <row r="107" spans="1:10">
      <c r="A107" s="104" t="s">
        <v>697</v>
      </c>
      <c r="B107" s="104" t="s">
        <v>698</v>
      </c>
      <c r="C107" s="104" t="s">
        <v>699</v>
      </c>
      <c r="D107" s="131">
        <v>25.77</v>
      </c>
      <c r="E107" s="132">
        <v>59012604</v>
      </c>
      <c r="F107" s="108">
        <v>57284932</v>
      </c>
      <c r="G107" s="115">
        <v>13299652</v>
      </c>
      <c r="H107" s="114">
        <v>25.95</v>
      </c>
      <c r="I107" s="105">
        <v>25.77</v>
      </c>
      <c r="J107" s="116">
        <v>23.85</v>
      </c>
    </row>
    <row r="108" spans="1:10">
      <c r="A108" s="104" t="s">
        <v>700</v>
      </c>
      <c r="B108" s="104" t="s">
        <v>701</v>
      </c>
      <c r="C108" s="104" t="s">
        <v>702</v>
      </c>
      <c r="D108" s="131">
        <v>30.39</v>
      </c>
      <c r="E108" s="132">
        <v>1496373424</v>
      </c>
      <c r="F108" s="108">
        <v>1212090360</v>
      </c>
      <c r="G108" s="115">
        <v>1300751168</v>
      </c>
      <c r="H108" s="114">
        <v>30.54</v>
      </c>
      <c r="I108" s="105">
        <v>30.17</v>
      </c>
      <c r="J108" s="116">
        <v>30.39</v>
      </c>
    </row>
    <row r="109" spans="1:10">
      <c r="A109" s="104" t="s">
        <v>703</v>
      </c>
      <c r="B109" s="104" t="s">
        <v>704</v>
      </c>
      <c r="C109" s="104" t="s">
        <v>705</v>
      </c>
      <c r="D109" s="131">
        <v>29.34</v>
      </c>
      <c r="E109" s="132">
        <v>660977396</v>
      </c>
      <c r="F109" s="108">
        <v>667501248</v>
      </c>
      <c r="G109" s="115">
        <v>711397296</v>
      </c>
      <c r="H109" s="114">
        <v>29.34</v>
      </c>
      <c r="I109" s="105">
        <v>29.31</v>
      </c>
      <c r="J109" s="116">
        <v>29.51</v>
      </c>
    </row>
    <row r="110" spans="1:10">
      <c r="A110" s="104" t="s">
        <v>706</v>
      </c>
      <c r="B110" s="104" t="s">
        <v>707</v>
      </c>
      <c r="C110" s="104" t="s">
        <v>708</v>
      </c>
      <c r="D110" s="131">
        <v>26.88</v>
      </c>
      <c r="E110" s="132">
        <v>115217768</v>
      </c>
      <c r="F110" s="108">
        <v>122169384</v>
      </c>
      <c r="G110" s="115">
        <v>137191008</v>
      </c>
      <c r="H110" s="114">
        <v>26.88</v>
      </c>
      <c r="I110" s="105">
        <v>26.86</v>
      </c>
      <c r="J110" s="116">
        <v>27.13</v>
      </c>
    </row>
    <row r="111" spans="1:10">
      <c r="A111" s="104" t="s">
        <v>709</v>
      </c>
      <c r="B111" s="104" t="s">
        <v>710</v>
      </c>
      <c r="C111" s="104" t="s">
        <v>711</v>
      </c>
      <c r="D111" s="131">
        <v>27.6</v>
      </c>
      <c r="E111" s="132">
        <v>192522416</v>
      </c>
      <c r="F111" s="108">
        <v>204075072</v>
      </c>
      <c r="G111" s="115">
        <v>192405604</v>
      </c>
      <c r="H111" s="114">
        <v>27.59</v>
      </c>
      <c r="I111" s="105">
        <v>27.6</v>
      </c>
      <c r="J111" s="116">
        <v>27.63</v>
      </c>
    </row>
    <row r="112" spans="1:10">
      <c r="A112" s="104" t="s">
        <v>712</v>
      </c>
      <c r="B112" s="104" t="s">
        <v>713</v>
      </c>
      <c r="C112" s="104" t="s">
        <v>714</v>
      </c>
      <c r="D112" s="131">
        <v>23.096800000000002</v>
      </c>
      <c r="E112" s="132"/>
      <c r="F112" s="108">
        <v>31943878</v>
      </c>
      <c r="G112" s="115"/>
      <c r="H112" s="114">
        <v>23.096800000000002</v>
      </c>
      <c r="I112" s="105">
        <v>24.93</v>
      </c>
      <c r="J112" s="116">
        <v>23.043800000000001</v>
      </c>
    </row>
    <row r="113" spans="1:10">
      <c r="A113" s="104" t="s">
        <v>715</v>
      </c>
      <c r="B113" s="104" t="s">
        <v>716</v>
      </c>
      <c r="C113" s="104" t="s">
        <v>717</v>
      </c>
      <c r="D113" s="131">
        <v>23.06</v>
      </c>
      <c r="E113" s="132">
        <v>8599746</v>
      </c>
      <c r="F113" s="108"/>
      <c r="G113" s="115">
        <v>18598576</v>
      </c>
      <c r="H113" s="114">
        <v>23.06</v>
      </c>
      <c r="I113" s="105">
        <v>21.097999999999999</v>
      </c>
      <c r="J113" s="116">
        <v>24.36</v>
      </c>
    </row>
    <row r="114" spans="1:10">
      <c r="A114" s="104" t="s">
        <v>718</v>
      </c>
      <c r="B114" s="104" t="s">
        <v>719</v>
      </c>
      <c r="C114" s="104" t="s">
        <v>720</v>
      </c>
      <c r="D114" s="131">
        <v>31.32</v>
      </c>
      <c r="E114" s="132">
        <v>2644674557</v>
      </c>
      <c r="F114" s="108">
        <v>2507853192</v>
      </c>
      <c r="G114" s="115">
        <v>2460918532</v>
      </c>
      <c r="H114" s="114">
        <v>31.35</v>
      </c>
      <c r="I114" s="105">
        <v>31.22</v>
      </c>
      <c r="J114" s="116">
        <v>31.32</v>
      </c>
    </row>
    <row r="115" spans="1:10">
      <c r="A115" s="104" t="s">
        <v>721</v>
      </c>
      <c r="B115" s="104" t="s">
        <v>722</v>
      </c>
      <c r="C115" s="104" t="s">
        <v>723</v>
      </c>
      <c r="D115" s="131">
        <v>27.14</v>
      </c>
      <c r="E115" s="132">
        <v>158857704</v>
      </c>
      <c r="F115" s="108">
        <v>44348908</v>
      </c>
      <c r="G115" s="115">
        <v>137696456</v>
      </c>
      <c r="H115" s="114">
        <v>27.36</v>
      </c>
      <c r="I115" s="105">
        <v>25.4</v>
      </c>
      <c r="J115" s="116">
        <v>27.14</v>
      </c>
    </row>
    <row r="116" spans="1:10">
      <c r="A116" s="104" t="s">
        <v>724</v>
      </c>
      <c r="B116" s="104" t="s">
        <v>725</v>
      </c>
      <c r="C116" s="104" t="s">
        <v>726</v>
      </c>
      <c r="D116" s="131">
        <v>29.48</v>
      </c>
      <c r="E116" s="132">
        <v>722021976</v>
      </c>
      <c r="F116" s="108">
        <v>751259444</v>
      </c>
      <c r="G116" s="115">
        <v>778417104</v>
      </c>
      <c r="H116" s="114">
        <v>29.48</v>
      </c>
      <c r="I116" s="105">
        <v>29.48</v>
      </c>
      <c r="J116" s="116">
        <v>29.64</v>
      </c>
    </row>
    <row r="117" spans="1:10">
      <c r="A117" s="104" t="s">
        <v>727</v>
      </c>
      <c r="B117" s="104" t="s">
        <v>728</v>
      </c>
      <c r="C117" s="104" t="s">
        <v>729</v>
      </c>
      <c r="D117" s="131">
        <v>28.21</v>
      </c>
      <c r="E117" s="132">
        <v>275358179</v>
      </c>
      <c r="F117" s="108">
        <v>313394832</v>
      </c>
      <c r="G117" s="115">
        <v>289105944.5</v>
      </c>
      <c r="H117" s="114">
        <v>28.08</v>
      </c>
      <c r="I117" s="105">
        <v>28.22</v>
      </c>
      <c r="J117" s="116">
        <v>28.21</v>
      </c>
    </row>
    <row r="118" spans="1:10">
      <c r="A118" s="104" t="s">
        <v>730</v>
      </c>
      <c r="B118" s="104" t="s">
        <v>731</v>
      </c>
      <c r="C118" s="104" t="s">
        <v>732</v>
      </c>
      <c r="D118" s="131">
        <v>27.26</v>
      </c>
      <c r="E118" s="132">
        <v>151106168</v>
      </c>
      <c r="F118" s="108">
        <v>135362636</v>
      </c>
      <c r="G118" s="115">
        <v>184975420</v>
      </c>
      <c r="H118" s="114">
        <v>27.26</v>
      </c>
      <c r="I118" s="105">
        <v>27.01</v>
      </c>
      <c r="J118" s="116">
        <v>27.57</v>
      </c>
    </row>
    <row r="119" spans="1:10">
      <c r="A119" s="104" t="s">
        <v>733</v>
      </c>
      <c r="B119" s="104" t="s">
        <v>734</v>
      </c>
      <c r="C119" s="104" t="s">
        <v>735</v>
      </c>
      <c r="D119" s="131">
        <v>28.86</v>
      </c>
      <c r="E119" s="132">
        <v>381945360</v>
      </c>
      <c r="F119" s="108">
        <v>487009048</v>
      </c>
      <c r="G119" s="115">
        <v>521983480</v>
      </c>
      <c r="H119" s="114">
        <v>28.54</v>
      </c>
      <c r="I119" s="105">
        <v>28.86</v>
      </c>
      <c r="J119" s="116">
        <v>29.06</v>
      </c>
    </row>
    <row r="120" spans="1:10">
      <c r="A120" s="104" t="s">
        <v>736</v>
      </c>
      <c r="B120" s="104" t="s">
        <v>737</v>
      </c>
      <c r="C120" s="104" t="s">
        <v>738</v>
      </c>
      <c r="D120" s="131">
        <v>26.71</v>
      </c>
      <c r="E120" s="132">
        <v>127737544</v>
      </c>
      <c r="F120" s="108">
        <v>102253784</v>
      </c>
      <c r="G120" s="115">
        <v>102613472</v>
      </c>
      <c r="H120" s="114">
        <v>27.03</v>
      </c>
      <c r="I120" s="105">
        <v>26.61</v>
      </c>
      <c r="J120" s="116">
        <v>26.71</v>
      </c>
    </row>
    <row r="121" spans="1:10">
      <c r="A121" s="104" t="s">
        <v>739</v>
      </c>
      <c r="B121" s="104" t="s">
        <v>740</v>
      </c>
      <c r="C121" s="104" t="s">
        <v>741</v>
      </c>
      <c r="D121" s="131">
        <v>27.82</v>
      </c>
      <c r="E121" s="132">
        <v>245811448</v>
      </c>
      <c r="F121" s="108">
        <v>237099160</v>
      </c>
      <c r="G121" s="115">
        <v>205934668</v>
      </c>
      <c r="H121" s="114">
        <v>27.94</v>
      </c>
      <c r="I121" s="105">
        <v>27.82</v>
      </c>
      <c r="J121" s="116">
        <v>27.73</v>
      </c>
    </row>
    <row r="122" spans="1:10">
      <c r="A122" s="104" t="s">
        <v>742</v>
      </c>
      <c r="B122" s="104" t="s">
        <v>743</v>
      </c>
      <c r="C122" s="104" t="s">
        <v>744</v>
      </c>
      <c r="D122" s="131">
        <v>33.33</v>
      </c>
      <c r="E122" s="132">
        <v>11174480876</v>
      </c>
      <c r="F122" s="108">
        <v>10688353560</v>
      </c>
      <c r="G122" s="115">
        <v>9880117564</v>
      </c>
      <c r="H122" s="114">
        <v>33.44</v>
      </c>
      <c r="I122" s="105">
        <v>33.32</v>
      </c>
      <c r="J122" s="116">
        <v>33.33</v>
      </c>
    </row>
    <row r="123" spans="1:10">
      <c r="A123" s="104" t="s">
        <v>745</v>
      </c>
      <c r="B123" s="104" t="s">
        <v>746</v>
      </c>
      <c r="C123" s="104" t="s">
        <v>747</v>
      </c>
      <c r="D123" s="131">
        <v>33.14</v>
      </c>
      <c r="E123" s="132">
        <v>9090627704</v>
      </c>
      <c r="F123" s="108">
        <v>9794070459</v>
      </c>
      <c r="G123" s="115">
        <v>8351516019</v>
      </c>
      <c r="H123" s="114">
        <v>33.14</v>
      </c>
      <c r="I123" s="105">
        <v>33.19</v>
      </c>
      <c r="J123" s="116">
        <v>33.090000000000003</v>
      </c>
    </row>
    <row r="124" spans="1:10">
      <c r="A124" s="104" t="s">
        <v>748</v>
      </c>
      <c r="B124" s="104" t="s">
        <v>749</v>
      </c>
      <c r="C124" s="104" t="s">
        <v>750</v>
      </c>
      <c r="D124" s="131">
        <v>32.36</v>
      </c>
      <c r="E124" s="132">
        <v>5430193207</v>
      </c>
      <c r="F124" s="108">
        <v>5184358309</v>
      </c>
      <c r="G124" s="115">
        <v>5034331327</v>
      </c>
      <c r="H124" s="114">
        <v>32.39</v>
      </c>
      <c r="I124" s="105">
        <v>32.270000000000003</v>
      </c>
      <c r="J124" s="116">
        <v>32.36</v>
      </c>
    </row>
    <row r="125" spans="1:10">
      <c r="A125" s="104" t="s">
        <v>751</v>
      </c>
      <c r="B125" s="104" t="s">
        <v>752</v>
      </c>
      <c r="C125" s="104" t="s">
        <v>471</v>
      </c>
      <c r="D125" s="131">
        <v>28.81</v>
      </c>
      <c r="E125" s="132">
        <v>474270456</v>
      </c>
      <c r="F125" s="108">
        <v>469316324</v>
      </c>
      <c r="G125" s="115">
        <v>345208444</v>
      </c>
      <c r="H125" s="114">
        <v>28.85</v>
      </c>
      <c r="I125" s="105">
        <v>28.81</v>
      </c>
      <c r="J125" s="116">
        <v>28.46</v>
      </c>
    </row>
    <row r="126" spans="1:10">
      <c r="A126" s="104" t="s">
        <v>753</v>
      </c>
      <c r="B126" s="104" t="s">
        <v>754</v>
      </c>
      <c r="C126" s="104" t="s">
        <v>755</v>
      </c>
      <c r="D126" s="131">
        <v>32.18</v>
      </c>
      <c r="E126" s="132">
        <v>4773981134</v>
      </c>
      <c r="F126" s="108">
        <v>4831859904</v>
      </c>
      <c r="G126" s="115">
        <v>4453192510</v>
      </c>
      <c r="H126" s="114">
        <v>32.200000000000003</v>
      </c>
      <c r="I126" s="105">
        <v>32.17</v>
      </c>
      <c r="J126" s="116">
        <v>32.18</v>
      </c>
    </row>
    <row r="127" spans="1:10">
      <c r="A127" s="104" t="s">
        <v>756</v>
      </c>
      <c r="B127" s="104" t="s">
        <v>757</v>
      </c>
      <c r="C127" s="104" t="s">
        <v>471</v>
      </c>
      <c r="D127" s="131">
        <v>31.53</v>
      </c>
      <c r="E127" s="132">
        <v>2991664256</v>
      </c>
      <c r="F127" s="108">
        <v>3142193760</v>
      </c>
      <c r="G127" s="115">
        <v>2745477600</v>
      </c>
      <c r="H127" s="114">
        <v>31.53</v>
      </c>
      <c r="I127" s="105">
        <v>31.55</v>
      </c>
      <c r="J127" s="116">
        <v>31.48</v>
      </c>
    </row>
    <row r="128" spans="1:10">
      <c r="A128" s="104" t="s">
        <v>758</v>
      </c>
      <c r="B128" s="104" t="s">
        <v>759</v>
      </c>
      <c r="C128" s="104" t="s">
        <v>760</v>
      </c>
      <c r="D128" s="131">
        <v>28.28</v>
      </c>
      <c r="E128" s="132">
        <v>290252002</v>
      </c>
      <c r="F128" s="108">
        <v>325091576</v>
      </c>
      <c r="G128" s="115">
        <v>306440988</v>
      </c>
      <c r="H128" s="114">
        <v>28.16</v>
      </c>
      <c r="I128" s="105">
        <v>28.28</v>
      </c>
      <c r="J128" s="116">
        <v>28.29</v>
      </c>
    </row>
    <row r="129" spans="1:10">
      <c r="A129" s="104" t="s">
        <v>761</v>
      </c>
      <c r="B129" s="104" t="s">
        <v>762</v>
      </c>
      <c r="C129" s="104" t="s">
        <v>763</v>
      </c>
      <c r="D129" s="131">
        <v>30.68</v>
      </c>
      <c r="E129" s="132">
        <v>1550507582</v>
      </c>
      <c r="F129" s="108">
        <v>1715282174</v>
      </c>
      <c r="G129" s="115">
        <v>1651648793</v>
      </c>
      <c r="H129" s="114">
        <v>30.59</v>
      </c>
      <c r="I129" s="105">
        <v>30.68</v>
      </c>
      <c r="J129" s="116">
        <v>30.74</v>
      </c>
    </row>
    <row r="130" spans="1:10">
      <c r="A130" s="104" t="s">
        <v>764</v>
      </c>
      <c r="B130" s="104" t="s">
        <v>765</v>
      </c>
      <c r="C130" s="104" t="s">
        <v>766</v>
      </c>
      <c r="D130" s="131">
        <v>25.95</v>
      </c>
      <c r="E130" s="132">
        <v>59450708</v>
      </c>
      <c r="F130" s="108">
        <v>81786776</v>
      </c>
      <c r="G130" s="115">
        <v>42123480</v>
      </c>
      <c r="H130" s="114">
        <v>25.95</v>
      </c>
      <c r="I130" s="105">
        <v>26.29</v>
      </c>
      <c r="J130" s="116">
        <v>25.45</v>
      </c>
    </row>
    <row r="131" spans="1:10">
      <c r="A131" s="104" t="s">
        <v>767</v>
      </c>
      <c r="B131" s="104" t="s">
        <v>768</v>
      </c>
      <c r="C131" s="104" t="s">
        <v>471</v>
      </c>
      <c r="D131" s="131">
        <v>30.29</v>
      </c>
      <c r="E131" s="132">
        <v>1153354744</v>
      </c>
      <c r="F131" s="108">
        <v>1316509000</v>
      </c>
      <c r="G131" s="115">
        <v>1249572192</v>
      </c>
      <c r="H131" s="114">
        <v>30.16</v>
      </c>
      <c r="I131" s="105">
        <v>30.29</v>
      </c>
      <c r="J131" s="116">
        <v>30.33</v>
      </c>
    </row>
    <row r="132" spans="1:10">
      <c r="A132" s="104" t="s">
        <v>769</v>
      </c>
      <c r="B132" s="104" t="s">
        <v>770</v>
      </c>
      <c r="C132" s="104" t="s">
        <v>471</v>
      </c>
      <c r="D132" s="131">
        <v>30.08</v>
      </c>
      <c r="E132" s="132">
        <v>1090071936</v>
      </c>
      <c r="F132" s="108">
        <v>63008468</v>
      </c>
      <c r="G132" s="115">
        <v>1210951552</v>
      </c>
      <c r="H132" s="114">
        <v>30.08</v>
      </c>
      <c r="I132" s="105">
        <v>25.91</v>
      </c>
      <c r="J132" s="116">
        <v>30.28</v>
      </c>
    </row>
    <row r="133" spans="1:10">
      <c r="A133" s="104" t="s">
        <v>771</v>
      </c>
      <c r="B133" s="104" t="s">
        <v>772</v>
      </c>
      <c r="C133" s="104" t="s">
        <v>773</v>
      </c>
      <c r="D133" s="131">
        <v>27.79</v>
      </c>
      <c r="E133" s="132">
        <v>198184672</v>
      </c>
      <c r="F133" s="108">
        <v>239433472</v>
      </c>
      <c r="G133" s="115">
        <v>215843472</v>
      </c>
      <c r="H133" s="114">
        <v>27.63</v>
      </c>
      <c r="I133" s="105">
        <v>27.84</v>
      </c>
      <c r="J133" s="116">
        <v>27.79</v>
      </c>
    </row>
    <row r="134" spans="1:10">
      <c r="A134" s="104" t="s">
        <v>774</v>
      </c>
      <c r="B134" s="104" t="s">
        <v>775</v>
      </c>
      <c r="C134" s="104" t="s">
        <v>776</v>
      </c>
      <c r="D134" s="131">
        <v>27.69</v>
      </c>
      <c r="E134" s="132">
        <v>205805802</v>
      </c>
      <c r="F134" s="108">
        <v>236555708</v>
      </c>
      <c r="G134" s="115">
        <v>177046026</v>
      </c>
      <c r="H134" s="114">
        <v>27.69</v>
      </c>
      <c r="I134" s="105">
        <v>27.82</v>
      </c>
      <c r="J134" s="116">
        <v>27.51</v>
      </c>
    </row>
    <row r="135" spans="1:10">
      <c r="A135" s="104" t="s">
        <v>777</v>
      </c>
      <c r="B135" s="104" t="s">
        <v>778</v>
      </c>
      <c r="C135" s="104" t="s">
        <v>779</v>
      </c>
      <c r="D135" s="131">
        <v>28.25</v>
      </c>
      <c r="E135" s="132">
        <v>302180416</v>
      </c>
      <c r="F135" s="108">
        <v>107432768</v>
      </c>
      <c r="G135" s="115">
        <v>362311552</v>
      </c>
      <c r="H135" s="114">
        <v>28.25</v>
      </c>
      <c r="I135" s="105">
        <v>26.68</v>
      </c>
      <c r="J135" s="116">
        <v>28.54</v>
      </c>
    </row>
    <row r="136" spans="1:10">
      <c r="A136" s="104" t="s">
        <v>780</v>
      </c>
      <c r="B136" s="104" t="s">
        <v>781</v>
      </c>
      <c r="C136" s="104" t="s">
        <v>782</v>
      </c>
      <c r="D136" s="131">
        <v>28.06</v>
      </c>
      <c r="E136" s="132">
        <v>270855616</v>
      </c>
      <c r="F136" s="108">
        <v>284501632</v>
      </c>
      <c r="G136" s="115">
        <v>223518016</v>
      </c>
      <c r="H136" s="114">
        <v>28.06</v>
      </c>
      <c r="I136" s="105">
        <v>28.08</v>
      </c>
      <c r="J136" s="116">
        <v>27.84</v>
      </c>
    </row>
    <row r="137" spans="1:10">
      <c r="A137" s="104" t="s">
        <v>783</v>
      </c>
      <c r="B137" s="104" t="s">
        <v>784</v>
      </c>
      <c r="C137" s="104" t="s">
        <v>785</v>
      </c>
      <c r="D137" s="131">
        <v>30.61</v>
      </c>
      <c r="E137" s="132">
        <v>1700161676</v>
      </c>
      <c r="F137" s="108">
        <v>1643092700</v>
      </c>
      <c r="G137" s="115">
        <v>1468262471</v>
      </c>
      <c r="H137" s="114">
        <v>30.72</v>
      </c>
      <c r="I137" s="105">
        <v>30.61</v>
      </c>
      <c r="J137" s="116">
        <v>30.56</v>
      </c>
    </row>
    <row r="138" spans="1:10">
      <c r="A138" s="104" t="s">
        <v>786</v>
      </c>
      <c r="B138" s="104" t="s">
        <v>787</v>
      </c>
      <c r="C138" s="104" t="s">
        <v>788</v>
      </c>
      <c r="D138" s="131">
        <v>26.96</v>
      </c>
      <c r="E138" s="132">
        <v>121620136</v>
      </c>
      <c r="F138" s="108">
        <v>99090384</v>
      </c>
      <c r="G138" s="115">
        <v>123205984</v>
      </c>
      <c r="H138" s="114">
        <v>26.96</v>
      </c>
      <c r="I138" s="105">
        <v>26.56</v>
      </c>
      <c r="J138" s="116">
        <v>26.98</v>
      </c>
    </row>
    <row r="139" spans="1:10">
      <c r="A139" s="104" t="s">
        <v>789</v>
      </c>
      <c r="B139" s="104" t="s">
        <v>790</v>
      </c>
      <c r="C139" s="104" t="s">
        <v>791</v>
      </c>
      <c r="D139" s="131">
        <v>34.700000000000003</v>
      </c>
      <c r="E139" s="132">
        <v>27108885137</v>
      </c>
      <c r="F139" s="108">
        <v>25905492292</v>
      </c>
      <c r="G139" s="115">
        <v>27128080143</v>
      </c>
      <c r="H139" s="114">
        <v>34.700000000000003</v>
      </c>
      <c r="I139" s="105">
        <v>34.590000000000003</v>
      </c>
      <c r="J139" s="116">
        <v>34.78</v>
      </c>
    </row>
    <row r="140" spans="1:10">
      <c r="A140" s="104" t="s">
        <v>792</v>
      </c>
      <c r="B140" s="104" t="s">
        <v>793</v>
      </c>
      <c r="C140" s="104" t="s">
        <v>794</v>
      </c>
      <c r="D140" s="131">
        <v>26.75</v>
      </c>
      <c r="E140" s="132">
        <v>109716009</v>
      </c>
      <c r="F140" s="108">
        <v>92899451.25</v>
      </c>
      <c r="G140" s="115">
        <v>105240102</v>
      </c>
      <c r="H140" s="114">
        <v>26.82</v>
      </c>
      <c r="I140" s="105">
        <v>26.47</v>
      </c>
      <c r="J140" s="116">
        <v>26.75</v>
      </c>
    </row>
    <row r="141" spans="1:10">
      <c r="A141" s="104" t="s">
        <v>795</v>
      </c>
      <c r="B141" s="104" t="s">
        <v>796</v>
      </c>
      <c r="C141" s="104" t="s">
        <v>797</v>
      </c>
      <c r="D141" s="131">
        <v>30.48</v>
      </c>
      <c r="E141" s="132">
        <v>1434398191</v>
      </c>
      <c r="F141" s="108">
        <v>1351854333</v>
      </c>
      <c r="G141" s="115">
        <v>1421510710</v>
      </c>
      <c r="H141" s="114">
        <v>30.48</v>
      </c>
      <c r="I141" s="105">
        <v>30.33</v>
      </c>
      <c r="J141" s="116">
        <v>30.52</v>
      </c>
    </row>
    <row r="142" spans="1:10">
      <c r="A142" s="104" t="s">
        <v>798</v>
      </c>
      <c r="B142" s="104" t="s">
        <v>799</v>
      </c>
      <c r="C142" s="104" t="s">
        <v>800</v>
      </c>
      <c r="D142" s="131">
        <v>26.49</v>
      </c>
      <c r="E142" s="132">
        <v>87119332</v>
      </c>
      <c r="F142" s="108">
        <v>115838408</v>
      </c>
      <c r="G142" s="115">
        <v>60464278</v>
      </c>
      <c r="H142" s="114">
        <v>26.49</v>
      </c>
      <c r="I142" s="105">
        <v>26.79</v>
      </c>
      <c r="J142" s="116">
        <v>25.95</v>
      </c>
    </row>
    <row r="143" spans="1:10">
      <c r="A143" s="104" t="s">
        <v>801</v>
      </c>
      <c r="B143" s="104" t="s">
        <v>802</v>
      </c>
      <c r="C143" s="104" t="s">
        <v>803</v>
      </c>
      <c r="D143" s="131">
        <v>27.28</v>
      </c>
      <c r="E143" s="132">
        <v>166730432</v>
      </c>
      <c r="F143" s="108">
        <v>163244176</v>
      </c>
      <c r="G143" s="115">
        <v>141859968</v>
      </c>
      <c r="H143" s="114">
        <v>27.4</v>
      </c>
      <c r="I143" s="105">
        <v>27.28</v>
      </c>
      <c r="J143" s="116">
        <v>27.19</v>
      </c>
    </row>
    <row r="144" spans="1:10">
      <c r="A144" s="104" t="s">
        <v>804</v>
      </c>
      <c r="B144" s="104" t="s">
        <v>805</v>
      </c>
      <c r="C144" s="104" t="s">
        <v>806</v>
      </c>
      <c r="D144" s="131">
        <v>29.9</v>
      </c>
      <c r="E144" s="132">
        <v>963550606</v>
      </c>
      <c r="F144" s="108">
        <v>838280900</v>
      </c>
      <c r="G144" s="115">
        <v>1060741379</v>
      </c>
      <c r="H144" s="114">
        <v>29.9</v>
      </c>
      <c r="I144" s="105">
        <v>29.64</v>
      </c>
      <c r="J144" s="116">
        <v>30.09</v>
      </c>
    </row>
    <row r="145" spans="1:10">
      <c r="A145" s="104" t="s">
        <v>807</v>
      </c>
      <c r="B145" s="104" t="s">
        <v>808</v>
      </c>
      <c r="C145" s="104" t="s">
        <v>809</v>
      </c>
      <c r="D145" s="131">
        <v>25.51</v>
      </c>
      <c r="E145" s="132">
        <v>47663819</v>
      </c>
      <c r="F145" s="108">
        <v>47663680</v>
      </c>
      <c r="G145" s="115">
        <v>41211718</v>
      </c>
      <c r="H145" s="114">
        <v>25.65</v>
      </c>
      <c r="I145" s="105">
        <v>25.51</v>
      </c>
      <c r="J145" s="116">
        <v>25.44</v>
      </c>
    </row>
    <row r="146" spans="1:10">
      <c r="A146" s="104" t="s">
        <v>810</v>
      </c>
      <c r="B146" s="104" t="s">
        <v>811</v>
      </c>
      <c r="C146" s="104" t="s">
        <v>812</v>
      </c>
      <c r="D146" s="131">
        <v>26.88</v>
      </c>
      <c r="E146" s="132">
        <v>208362892</v>
      </c>
      <c r="F146" s="108">
        <v>103807568</v>
      </c>
      <c r="G146" s="115">
        <v>114904984</v>
      </c>
      <c r="H146" s="114">
        <v>27.72</v>
      </c>
      <c r="I146" s="105">
        <v>26.63</v>
      </c>
      <c r="J146" s="116">
        <v>26.88</v>
      </c>
    </row>
    <row r="147" spans="1:10">
      <c r="A147" s="104" t="s">
        <v>813</v>
      </c>
      <c r="B147" s="104" t="s">
        <v>814</v>
      </c>
      <c r="C147" s="104" t="s">
        <v>564</v>
      </c>
      <c r="D147" s="131">
        <v>25.06</v>
      </c>
      <c r="E147" s="132">
        <v>31578251</v>
      </c>
      <c r="F147" s="108">
        <v>41752933</v>
      </c>
      <c r="G147" s="115">
        <v>17011287.5</v>
      </c>
      <c r="H147" s="114">
        <v>25.06</v>
      </c>
      <c r="I147" s="105">
        <v>25.32</v>
      </c>
      <c r="J147" s="116">
        <v>24.2</v>
      </c>
    </row>
    <row r="148" spans="1:10">
      <c r="A148" s="104" t="s">
        <v>815</v>
      </c>
      <c r="B148" s="104" t="s">
        <v>816</v>
      </c>
      <c r="C148" s="104" t="s">
        <v>817</v>
      </c>
      <c r="D148" s="131">
        <v>31.47</v>
      </c>
      <c r="E148" s="132">
        <v>2761738502</v>
      </c>
      <c r="F148" s="108">
        <v>3015884256</v>
      </c>
      <c r="G148" s="115">
        <v>2720435763</v>
      </c>
      <c r="H148" s="114">
        <v>31.41</v>
      </c>
      <c r="I148" s="105">
        <v>31.49</v>
      </c>
      <c r="J148" s="116">
        <v>31.47</v>
      </c>
    </row>
    <row r="149" spans="1:10">
      <c r="A149" s="104" t="s">
        <v>818</v>
      </c>
      <c r="B149" s="104" t="s">
        <v>819</v>
      </c>
      <c r="C149" s="104" t="s">
        <v>820</v>
      </c>
      <c r="D149" s="131">
        <v>26.98</v>
      </c>
      <c r="E149" s="132">
        <v>64019692</v>
      </c>
      <c r="F149" s="108">
        <v>148327988</v>
      </c>
      <c r="G149" s="115">
        <v>123599032</v>
      </c>
      <c r="H149" s="114">
        <v>26.04</v>
      </c>
      <c r="I149" s="105">
        <v>27.14</v>
      </c>
      <c r="J149" s="116">
        <v>26.98</v>
      </c>
    </row>
    <row r="150" spans="1:10">
      <c r="A150" s="104" t="s">
        <v>821</v>
      </c>
      <c r="B150" s="104" t="s">
        <v>822</v>
      </c>
      <c r="C150" s="104" t="s">
        <v>823</v>
      </c>
      <c r="D150" s="131">
        <v>25.57</v>
      </c>
      <c r="E150" s="132">
        <v>45163880</v>
      </c>
      <c r="F150" s="108">
        <v>35212000</v>
      </c>
      <c r="G150" s="115">
        <v>75031416</v>
      </c>
      <c r="H150" s="114">
        <v>25.57</v>
      </c>
      <c r="I150" s="105">
        <v>25.07</v>
      </c>
      <c r="J150" s="116">
        <v>26.29</v>
      </c>
    </row>
    <row r="151" spans="1:10">
      <c r="A151" s="104" t="s">
        <v>824</v>
      </c>
      <c r="B151" s="104" t="s">
        <v>825</v>
      </c>
      <c r="C151" s="104" t="s">
        <v>826</v>
      </c>
      <c r="D151" s="131">
        <v>22.49</v>
      </c>
      <c r="E151" s="132">
        <v>5424854.5</v>
      </c>
      <c r="F151" s="108">
        <v>72323496</v>
      </c>
      <c r="G151" s="115"/>
      <c r="H151" s="114">
        <v>22.49</v>
      </c>
      <c r="I151" s="105">
        <v>26.11</v>
      </c>
      <c r="J151" s="116">
        <v>22.196300000000001</v>
      </c>
    </row>
    <row r="152" spans="1:10">
      <c r="A152" s="104" t="s">
        <v>827</v>
      </c>
      <c r="B152" s="104" t="s">
        <v>828</v>
      </c>
      <c r="C152" s="104" t="s">
        <v>829</v>
      </c>
      <c r="D152" s="131">
        <v>25.87</v>
      </c>
      <c r="E152" s="132">
        <v>59095664</v>
      </c>
      <c r="F152" s="108">
        <v>57230284</v>
      </c>
      <c r="G152" s="115">
        <v>56525996</v>
      </c>
      <c r="H152" s="114">
        <v>25.95</v>
      </c>
      <c r="I152" s="105">
        <v>25.77</v>
      </c>
      <c r="J152" s="116">
        <v>25.87</v>
      </c>
    </row>
    <row r="153" spans="1:10">
      <c r="A153" s="104" t="s">
        <v>830</v>
      </c>
      <c r="B153" s="104" t="s">
        <v>831</v>
      </c>
      <c r="C153" s="104" t="s">
        <v>832</v>
      </c>
      <c r="D153" s="131">
        <v>27.28</v>
      </c>
      <c r="E153" s="132">
        <v>153585390</v>
      </c>
      <c r="F153" s="108">
        <v>175802808</v>
      </c>
      <c r="G153" s="115">
        <v>149997030</v>
      </c>
      <c r="H153" s="114">
        <v>27.28</v>
      </c>
      <c r="I153" s="105">
        <v>27.39</v>
      </c>
      <c r="J153" s="116">
        <v>27.27</v>
      </c>
    </row>
    <row r="154" spans="1:10">
      <c r="A154" s="104" t="s">
        <v>833</v>
      </c>
      <c r="B154" s="104" t="s">
        <v>834</v>
      </c>
      <c r="C154" s="104" t="s">
        <v>835</v>
      </c>
      <c r="D154" s="131">
        <v>28.48</v>
      </c>
      <c r="E154" s="132">
        <v>327910583</v>
      </c>
      <c r="F154" s="108">
        <v>374491897.30000001</v>
      </c>
      <c r="G154" s="115">
        <v>360373084</v>
      </c>
      <c r="H154" s="114">
        <v>28.32</v>
      </c>
      <c r="I154" s="105">
        <v>28.48</v>
      </c>
      <c r="J154" s="116">
        <v>28.52</v>
      </c>
    </row>
    <row r="155" spans="1:10">
      <c r="A155" s="104" t="s">
        <v>836</v>
      </c>
      <c r="B155" s="104" t="s">
        <v>837</v>
      </c>
      <c r="C155" s="104" t="s">
        <v>832</v>
      </c>
      <c r="D155" s="131">
        <v>24.92</v>
      </c>
      <c r="E155" s="132">
        <v>28972652</v>
      </c>
      <c r="F155" s="108">
        <v>31768788</v>
      </c>
      <c r="G155" s="115">
        <v>17753898</v>
      </c>
      <c r="H155" s="114">
        <v>24.93</v>
      </c>
      <c r="I155" s="105">
        <v>24.92</v>
      </c>
      <c r="J155" s="116">
        <v>24.27</v>
      </c>
    </row>
    <row r="156" spans="1:10">
      <c r="A156" s="104" t="s">
        <v>838</v>
      </c>
      <c r="B156" s="104" t="s">
        <v>839</v>
      </c>
      <c r="C156" s="104" t="s">
        <v>840</v>
      </c>
      <c r="D156" s="131">
        <v>32.159999999999997</v>
      </c>
      <c r="E156" s="132">
        <v>4629964176</v>
      </c>
      <c r="F156" s="108">
        <v>4147531258</v>
      </c>
      <c r="G156" s="115">
        <v>4880309420</v>
      </c>
      <c r="H156" s="114">
        <v>32.159999999999997</v>
      </c>
      <c r="I156" s="105">
        <v>31.95</v>
      </c>
      <c r="J156" s="116">
        <v>32.32</v>
      </c>
    </row>
    <row r="157" spans="1:10">
      <c r="A157" s="104" t="s">
        <v>841</v>
      </c>
      <c r="B157" s="104" t="s">
        <v>842</v>
      </c>
      <c r="C157" s="104" t="s">
        <v>843</v>
      </c>
      <c r="D157" s="131">
        <v>30.57</v>
      </c>
      <c r="E157" s="132">
        <v>1381533380</v>
      </c>
      <c r="F157" s="108">
        <v>1591107656</v>
      </c>
      <c r="G157" s="115">
        <v>1552428612</v>
      </c>
      <c r="H157" s="114">
        <v>30.42</v>
      </c>
      <c r="I157" s="105">
        <v>30.57</v>
      </c>
      <c r="J157" s="116">
        <v>30.64</v>
      </c>
    </row>
    <row r="158" spans="1:10">
      <c r="A158" s="104" t="s">
        <v>844</v>
      </c>
      <c r="B158" s="104" t="s">
        <v>845</v>
      </c>
      <c r="C158" s="104" t="s">
        <v>846</v>
      </c>
      <c r="D158" s="131">
        <v>25.51</v>
      </c>
      <c r="E158" s="132">
        <v>12027894</v>
      </c>
      <c r="F158" s="108">
        <v>47861978</v>
      </c>
      <c r="G158" s="115">
        <v>47957736</v>
      </c>
      <c r="H158" s="114">
        <v>23.65</v>
      </c>
      <c r="I158" s="105">
        <v>25.51</v>
      </c>
      <c r="J158" s="116">
        <v>25.65</v>
      </c>
    </row>
    <row r="159" spans="1:10">
      <c r="A159" s="104" t="s">
        <v>847</v>
      </c>
      <c r="B159" s="104" t="s">
        <v>848</v>
      </c>
      <c r="C159" s="104" t="s">
        <v>439</v>
      </c>
      <c r="D159" s="131">
        <v>26.86</v>
      </c>
      <c r="E159" s="132">
        <v>115964948</v>
      </c>
      <c r="F159" s="108">
        <v>121954742</v>
      </c>
      <c r="G159" s="115">
        <v>94231100</v>
      </c>
      <c r="H159" s="114">
        <v>26.89</v>
      </c>
      <c r="I159" s="105">
        <v>26.86</v>
      </c>
      <c r="J159" s="116">
        <v>26.59</v>
      </c>
    </row>
    <row r="160" spans="1:10">
      <c r="A160" s="104" t="s">
        <v>849</v>
      </c>
      <c r="B160" s="104" t="s">
        <v>850</v>
      </c>
      <c r="C160" s="104" t="s">
        <v>488</v>
      </c>
      <c r="D160" s="131">
        <v>32.43</v>
      </c>
      <c r="E160" s="132">
        <v>6423903360</v>
      </c>
      <c r="F160" s="108">
        <v>5785690752</v>
      </c>
      <c r="G160" s="115">
        <v>5132262687</v>
      </c>
      <c r="H160" s="114">
        <v>32.64</v>
      </c>
      <c r="I160" s="105">
        <v>32.43</v>
      </c>
      <c r="J160" s="116">
        <v>32.39</v>
      </c>
    </row>
    <row r="161" spans="1:10">
      <c r="A161" s="104" t="s">
        <v>851</v>
      </c>
      <c r="B161" s="104" t="s">
        <v>852</v>
      </c>
      <c r="C161" s="104" t="s">
        <v>853</v>
      </c>
      <c r="D161" s="131">
        <v>31.08</v>
      </c>
      <c r="E161" s="132">
        <v>2416525986</v>
      </c>
      <c r="F161" s="108">
        <v>2273711332</v>
      </c>
      <c r="G161" s="115">
        <v>2047898290</v>
      </c>
      <c r="H161" s="114">
        <v>31.22</v>
      </c>
      <c r="I161" s="105">
        <v>31.08</v>
      </c>
      <c r="J161" s="116">
        <v>31.05</v>
      </c>
    </row>
    <row r="162" spans="1:10">
      <c r="A162" s="104" t="s">
        <v>854</v>
      </c>
      <c r="B162" s="104" t="s">
        <v>855</v>
      </c>
      <c r="C162" s="104" t="s">
        <v>564</v>
      </c>
      <c r="D162" s="131">
        <v>27.7</v>
      </c>
      <c r="E162" s="132">
        <v>207006568</v>
      </c>
      <c r="F162" s="108">
        <v>200883136</v>
      </c>
      <c r="G162" s="115">
        <v>257886976</v>
      </c>
      <c r="H162" s="114">
        <v>27.7</v>
      </c>
      <c r="I162" s="105">
        <v>27.58</v>
      </c>
      <c r="J162" s="116">
        <v>28.05</v>
      </c>
    </row>
    <row r="163" spans="1:10">
      <c r="A163" s="104" t="s">
        <v>856</v>
      </c>
      <c r="B163" s="104" t="s">
        <v>857</v>
      </c>
      <c r="C163" s="104" t="s">
        <v>858</v>
      </c>
      <c r="D163" s="131">
        <v>26.09</v>
      </c>
      <c r="E163" s="132">
        <v>71024128</v>
      </c>
      <c r="F163" s="108">
        <v>65761976</v>
      </c>
      <c r="G163" s="115">
        <v>66118964</v>
      </c>
      <c r="H163" s="114">
        <v>26.21</v>
      </c>
      <c r="I163" s="105">
        <v>25.97</v>
      </c>
      <c r="J163" s="116">
        <v>26.09</v>
      </c>
    </row>
    <row r="164" spans="1:10">
      <c r="A164" s="104" t="s">
        <v>859</v>
      </c>
      <c r="B164" s="104" t="s">
        <v>860</v>
      </c>
      <c r="C164" s="104" t="s">
        <v>861</v>
      </c>
      <c r="D164" s="131">
        <v>26.93</v>
      </c>
      <c r="E164" s="132">
        <v>120064176</v>
      </c>
      <c r="F164" s="108">
        <v>158781340</v>
      </c>
      <c r="G164" s="115">
        <v>110239616</v>
      </c>
      <c r="H164" s="114">
        <v>26.93</v>
      </c>
      <c r="I164" s="105">
        <v>27.24</v>
      </c>
      <c r="J164" s="116">
        <v>26.82</v>
      </c>
    </row>
    <row r="165" spans="1:10">
      <c r="A165" s="104" t="s">
        <v>862</v>
      </c>
      <c r="B165" s="104" t="s">
        <v>863</v>
      </c>
      <c r="C165" s="104" t="s">
        <v>861</v>
      </c>
      <c r="D165" s="131">
        <v>25.05</v>
      </c>
      <c r="E165" s="132">
        <v>27265189</v>
      </c>
      <c r="F165" s="108">
        <v>48564367</v>
      </c>
      <c r="G165" s="115">
        <v>31378137</v>
      </c>
      <c r="H165" s="114">
        <v>24.85</v>
      </c>
      <c r="I165" s="105">
        <v>25.53</v>
      </c>
      <c r="J165" s="116">
        <v>25.05</v>
      </c>
    </row>
    <row r="166" spans="1:10">
      <c r="A166" s="104" t="s">
        <v>864</v>
      </c>
      <c r="B166" s="104" t="s">
        <v>865</v>
      </c>
      <c r="C166" s="104" t="s">
        <v>866</v>
      </c>
      <c r="D166" s="131">
        <v>31.37</v>
      </c>
      <c r="E166" s="132">
        <v>3015895240</v>
      </c>
      <c r="F166" s="108">
        <v>2631275848</v>
      </c>
      <c r="G166" s="115">
        <v>2548109616</v>
      </c>
      <c r="H166" s="114">
        <v>31.54</v>
      </c>
      <c r="I166" s="105">
        <v>31.29</v>
      </c>
      <c r="J166" s="116">
        <v>31.37</v>
      </c>
    </row>
    <row r="167" spans="1:10">
      <c r="A167" s="104" t="s">
        <v>867</v>
      </c>
      <c r="B167" s="104" t="s">
        <v>868</v>
      </c>
      <c r="C167" s="104" t="s">
        <v>866</v>
      </c>
      <c r="D167" s="131">
        <v>29.61</v>
      </c>
      <c r="E167" s="132">
        <v>789853888</v>
      </c>
      <c r="F167" s="108">
        <v>859780956</v>
      </c>
      <c r="G167" s="115">
        <v>643466272</v>
      </c>
      <c r="H167" s="114">
        <v>29.61</v>
      </c>
      <c r="I167" s="105">
        <v>29.68</v>
      </c>
      <c r="J167" s="116">
        <v>29.37</v>
      </c>
    </row>
    <row r="168" spans="1:10">
      <c r="A168" s="104" t="s">
        <v>869</v>
      </c>
      <c r="B168" s="104" t="s">
        <v>870</v>
      </c>
      <c r="C168" s="104" t="s">
        <v>871</v>
      </c>
      <c r="D168" s="131">
        <v>32.729999999999997</v>
      </c>
      <c r="E168" s="132">
        <v>7390204515</v>
      </c>
      <c r="F168" s="108">
        <v>7028079210</v>
      </c>
      <c r="G168" s="115">
        <v>6522923689</v>
      </c>
      <c r="H168" s="114">
        <v>32.840000000000003</v>
      </c>
      <c r="I168" s="105">
        <v>32.71</v>
      </c>
      <c r="J168" s="116">
        <v>32.729999999999997</v>
      </c>
    </row>
    <row r="169" spans="1:10">
      <c r="A169" s="104" t="s">
        <v>872</v>
      </c>
      <c r="B169" s="104" t="s">
        <v>873</v>
      </c>
      <c r="C169" s="104" t="s">
        <v>874</v>
      </c>
      <c r="D169" s="131">
        <v>33.65</v>
      </c>
      <c r="E169" s="132">
        <v>12641895704</v>
      </c>
      <c r="F169" s="108">
        <v>13499815113</v>
      </c>
      <c r="G169" s="115">
        <v>12985428059</v>
      </c>
      <c r="H169" s="114">
        <v>33.619999999999997</v>
      </c>
      <c r="I169" s="105">
        <v>33.65</v>
      </c>
      <c r="J169" s="116">
        <v>33.729999999999997</v>
      </c>
    </row>
    <row r="170" spans="1:10">
      <c r="A170" s="104" t="s">
        <v>875</v>
      </c>
      <c r="B170" s="104" t="s">
        <v>876</v>
      </c>
      <c r="C170" s="104" t="s">
        <v>877</v>
      </c>
      <c r="D170" s="131">
        <v>32.26</v>
      </c>
      <c r="E170" s="132">
        <v>4968769152</v>
      </c>
      <c r="F170" s="108">
        <v>5615597696</v>
      </c>
      <c r="G170" s="115">
        <v>3920991104</v>
      </c>
      <c r="H170" s="114">
        <v>32.26</v>
      </c>
      <c r="I170" s="105">
        <v>32.39</v>
      </c>
      <c r="J170" s="116">
        <v>32</v>
      </c>
    </row>
    <row r="171" spans="1:10">
      <c r="A171" s="104" t="s">
        <v>878</v>
      </c>
      <c r="B171" s="104" t="s">
        <v>879</v>
      </c>
      <c r="C171" s="104" t="s">
        <v>880</v>
      </c>
      <c r="D171" s="131">
        <v>31.26</v>
      </c>
      <c r="E171" s="132">
        <v>2477500976</v>
      </c>
      <c r="F171" s="108">
        <v>3189449771</v>
      </c>
      <c r="G171" s="115">
        <v>2212136210</v>
      </c>
      <c r="H171" s="114">
        <v>31.26</v>
      </c>
      <c r="I171" s="105">
        <v>31.57</v>
      </c>
      <c r="J171" s="116">
        <v>31.17</v>
      </c>
    </row>
    <row r="172" spans="1:10">
      <c r="A172" s="104" t="s">
        <v>881</v>
      </c>
      <c r="B172" s="104" t="s">
        <v>882</v>
      </c>
      <c r="C172" s="104" t="s">
        <v>883</v>
      </c>
      <c r="D172" s="131">
        <v>30.84</v>
      </c>
      <c r="E172" s="132">
        <v>2160942360</v>
      </c>
      <c r="F172" s="108">
        <v>1928495981</v>
      </c>
      <c r="G172" s="115">
        <v>1639268543</v>
      </c>
      <c r="H172" s="114">
        <v>31.06</v>
      </c>
      <c r="I172" s="105">
        <v>30.84</v>
      </c>
      <c r="J172" s="116">
        <v>30.73</v>
      </c>
    </row>
    <row r="173" spans="1:10">
      <c r="A173" s="104" t="s">
        <v>884</v>
      </c>
      <c r="B173" s="104" t="s">
        <v>885</v>
      </c>
      <c r="C173" s="104" t="s">
        <v>866</v>
      </c>
      <c r="D173" s="131">
        <v>31.87</v>
      </c>
      <c r="E173" s="132">
        <v>3787892256</v>
      </c>
      <c r="F173" s="108">
        <v>3181034591</v>
      </c>
      <c r="G173" s="115">
        <v>3602903191</v>
      </c>
      <c r="H173" s="114">
        <v>31.87</v>
      </c>
      <c r="I173" s="105">
        <v>31.57</v>
      </c>
      <c r="J173" s="116">
        <v>31.88</v>
      </c>
    </row>
    <row r="174" spans="1:10">
      <c r="A174" s="104" t="s">
        <v>886</v>
      </c>
      <c r="B174" s="104" t="s">
        <v>887</v>
      </c>
      <c r="C174" s="104" t="s">
        <v>866</v>
      </c>
      <c r="D174" s="131">
        <v>31.27</v>
      </c>
      <c r="E174" s="132">
        <v>2493374865</v>
      </c>
      <c r="F174" s="108">
        <v>2759231565</v>
      </c>
      <c r="G174" s="115">
        <v>2052258837</v>
      </c>
      <c r="H174" s="114">
        <v>31.27</v>
      </c>
      <c r="I174" s="105">
        <v>31.36</v>
      </c>
      <c r="J174" s="116">
        <v>31.06</v>
      </c>
    </row>
    <row r="175" spans="1:10">
      <c r="A175" s="104" t="s">
        <v>888</v>
      </c>
      <c r="B175" s="104" t="s">
        <v>889</v>
      </c>
      <c r="C175" s="104" t="s">
        <v>871</v>
      </c>
      <c r="D175" s="131">
        <v>32.1</v>
      </c>
      <c r="E175" s="132">
        <v>5494299920</v>
      </c>
      <c r="F175" s="108">
        <v>4452211652</v>
      </c>
      <c r="G175" s="115">
        <v>4209699050</v>
      </c>
      <c r="H175" s="114">
        <v>32.409999999999997</v>
      </c>
      <c r="I175" s="105">
        <v>32.049999999999997</v>
      </c>
      <c r="J175" s="116">
        <v>32.1</v>
      </c>
    </row>
    <row r="176" spans="1:10">
      <c r="A176" s="104" t="s">
        <v>890</v>
      </c>
      <c r="B176" s="104" t="s">
        <v>891</v>
      </c>
      <c r="C176" s="104" t="s">
        <v>892</v>
      </c>
      <c r="D176" s="131">
        <v>29.31</v>
      </c>
      <c r="E176" s="132">
        <v>650485728</v>
      </c>
      <c r="F176" s="108">
        <v>616261728</v>
      </c>
      <c r="G176" s="115">
        <v>619922992.5</v>
      </c>
      <c r="H176" s="114">
        <v>29.32</v>
      </c>
      <c r="I176" s="105">
        <v>29.2</v>
      </c>
      <c r="J176" s="116">
        <v>29.31</v>
      </c>
    </row>
    <row r="177" spans="1:10">
      <c r="A177" s="104" t="s">
        <v>893</v>
      </c>
      <c r="B177" s="104" t="s">
        <v>894</v>
      </c>
      <c r="C177" s="104" t="s">
        <v>895</v>
      </c>
      <c r="D177" s="131">
        <v>26.54</v>
      </c>
      <c r="E177" s="132">
        <v>91648368</v>
      </c>
      <c r="F177" s="108">
        <v>97445440</v>
      </c>
      <c r="G177" s="115">
        <v>86252016</v>
      </c>
      <c r="H177" s="114">
        <v>26.56</v>
      </c>
      <c r="I177" s="105">
        <v>26.54</v>
      </c>
      <c r="J177" s="116">
        <v>26.46</v>
      </c>
    </row>
    <row r="178" spans="1:10">
      <c r="A178" s="104" t="s">
        <v>896</v>
      </c>
      <c r="B178" s="104" t="s">
        <v>897</v>
      </c>
      <c r="C178" s="104" t="s">
        <v>898</v>
      </c>
      <c r="D178" s="131">
        <v>26.48</v>
      </c>
      <c r="E178" s="132">
        <v>44685657</v>
      </c>
      <c r="F178" s="108">
        <v>159458372</v>
      </c>
      <c r="G178" s="115">
        <v>87253464</v>
      </c>
      <c r="H178" s="114">
        <v>25.53</v>
      </c>
      <c r="I178" s="105">
        <v>27.25</v>
      </c>
      <c r="J178" s="116">
        <v>26.48</v>
      </c>
    </row>
    <row r="179" spans="1:10">
      <c r="A179" s="104" t="s">
        <v>899</v>
      </c>
      <c r="B179" s="104" t="s">
        <v>900</v>
      </c>
      <c r="C179" s="104" t="s">
        <v>901</v>
      </c>
      <c r="D179" s="131">
        <v>26.91</v>
      </c>
      <c r="E179" s="132">
        <v>119772213</v>
      </c>
      <c r="F179" s="108">
        <v>125919030</v>
      </c>
      <c r="G179" s="115">
        <v>107036956</v>
      </c>
      <c r="H179" s="114">
        <v>26.93</v>
      </c>
      <c r="I179" s="105">
        <v>26.91</v>
      </c>
      <c r="J179" s="116">
        <v>26.78</v>
      </c>
    </row>
    <row r="180" spans="1:10">
      <c r="A180" s="104" t="s">
        <v>902</v>
      </c>
      <c r="B180" s="104" t="s">
        <v>903</v>
      </c>
      <c r="C180" s="104" t="s">
        <v>904</v>
      </c>
      <c r="D180" s="131">
        <v>31.57</v>
      </c>
      <c r="E180" s="132">
        <v>3525776444</v>
      </c>
      <c r="F180" s="108">
        <v>3166593024</v>
      </c>
      <c r="G180" s="115">
        <v>2917513472</v>
      </c>
      <c r="H180" s="114">
        <v>31.77</v>
      </c>
      <c r="I180" s="105">
        <v>31.56</v>
      </c>
      <c r="J180" s="116">
        <v>31.57</v>
      </c>
    </row>
    <row r="181" spans="1:10">
      <c r="A181" s="104" t="s">
        <v>905</v>
      </c>
      <c r="B181" s="104" t="s">
        <v>906</v>
      </c>
      <c r="C181" s="104" t="s">
        <v>519</v>
      </c>
      <c r="D181" s="131">
        <v>24.76</v>
      </c>
      <c r="E181" s="132">
        <v>25870642</v>
      </c>
      <c r="F181" s="108">
        <v>28267944</v>
      </c>
      <c r="G181" s="115">
        <v>30475344</v>
      </c>
      <c r="H181" s="114">
        <v>24.76</v>
      </c>
      <c r="I181" s="105">
        <v>24.75</v>
      </c>
      <c r="J181" s="116">
        <v>25.04</v>
      </c>
    </row>
    <row r="182" spans="1:10">
      <c r="A182" s="104" t="s">
        <v>907</v>
      </c>
      <c r="B182" s="104" t="s">
        <v>908</v>
      </c>
      <c r="C182" s="104" t="s">
        <v>909</v>
      </c>
      <c r="D182" s="131">
        <v>29.53</v>
      </c>
      <c r="E182" s="132">
        <v>747592960</v>
      </c>
      <c r="F182" s="108">
        <v>688444928</v>
      </c>
      <c r="G182" s="115">
        <v>744197952</v>
      </c>
      <c r="H182" s="114">
        <v>29.53</v>
      </c>
      <c r="I182" s="105">
        <v>29.36</v>
      </c>
      <c r="J182" s="116">
        <v>29.58</v>
      </c>
    </row>
    <row r="183" spans="1:10">
      <c r="A183" s="104" t="s">
        <v>910</v>
      </c>
      <c r="B183" s="104" t="s">
        <v>911</v>
      </c>
      <c r="C183" s="104" t="s">
        <v>912</v>
      </c>
      <c r="D183" s="131">
        <v>29.78</v>
      </c>
      <c r="E183" s="132">
        <v>805091342</v>
      </c>
      <c r="F183" s="108">
        <v>990495836</v>
      </c>
      <c r="G183" s="115">
        <v>855886298</v>
      </c>
      <c r="H183" s="114">
        <v>29.64</v>
      </c>
      <c r="I183" s="105">
        <v>29.88</v>
      </c>
      <c r="J183" s="116">
        <v>29.78</v>
      </c>
    </row>
    <row r="184" spans="1:10">
      <c r="A184" s="104" t="s">
        <v>913</v>
      </c>
      <c r="B184" s="104" t="s">
        <v>914</v>
      </c>
      <c r="C184" s="104" t="s">
        <v>471</v>
      </c>
      <c r="D184" s="131">
        <v>28.01</v>
      </c>
      <c r="E184" s="132">
        <v>260696334</v>
      </c>
      <c r="F184" s="108">
        <v>259794196</v>
      </c>
      <c r="G184" s="115">
        <v>289861172.89999998</v>
      </c>
      <c r="H184" s="114">
        <v>28.01</v>
      </c>
      <c r="I184" s="105">
        <v>27.95</v>
      </c>
      <c r="J184" s="116">
        <v>28.22</v>
      </c>
    </row>
    <row r="185" spans="1:10">
      <c r="A185" s="104" t="s">
        <v>915</v>
      </c>
      <c r="B185" s="104" t="s">
        <v>916</v>
      </c>
      <c r="C185" s="104" t="s">
        <v>917</v>
      </c>
      <c r="D185" s="131">
        <v>31.38</v>
      </c>
      <c r="E185" s="132">
        <v>2510336398</v>
      </c>
      <c r="F185" s="108">
        <v>2894792729</v>
      </c>
      <c r="G185" s="115">
        <v>2559352182</v>
      </c>
      <c r="H185" s="114">
        <v>31.28</v>
      </c>
      <c r="I185" s="105">
        <v>31.43</v>
      </c>
      <c r="J185" s="116">
        <v>31.38</v>
      </c>
    </row>
    <row r="186" spans="1:10">
      <c r="A186" s="104" t="s">
        <v>918</v>
      </c>
      <c r="B186" s="104" t="s">
        <v>919</v>
      </c>
      <c r="C186" s="104" t="s">
        <v>920</v>
      </c>
      <c r="D186" s="131">
        <v>27.98</v>
      </c>
      <c r="E186" s="132">
        <v>260504228</v>
      </c>
      <c r="F186" s="108">
        <v>264361366</v>
      </c>
      <c r="G186" s="115">
        <v>236620106</v>
      </c>
      <c r="H186" s="114">
        <v>28.01</v>
      </c>
      <c r="I186" s="105">
        <v>27.98</v>
      </c>
      <c r="J186" s="116">
        <v>27.93</v>
      </c>
    </row>
    <row r="187" spans="1:10">
      <c r="A187" s="104" t="s">
        <v>921</v>
      </c>
      <c r="B187" s="104" t="s">
        <v>922</v>
      </c>
      <c r="C187" s="104" t="s">
        <v>920</v>
      </c>
      <c r="D187" s="131">
        <v>28.83</v>
      </c>
      <c r="E187" s="132">
        <v>468568286.5</v>
      </c>
      <c r="F187" s="108">
        <v>408241257</v>
      </c>
      <c r="G187" s="115">
        <v>490633727</v>
      </c>
      <c r="H187" s="114">
        <v>28.83</v>
      </c>
      <c r="I187" s="105">
        <v>28.6</v>
      </c>
      <c r="J187" s="116">
        <v>28.97</v>
      </c>
    </row>
    <row r="188" spans="1:10">
      <c r="A188" s="104" t="s">
        <v>923</v>
      </c>
      <c r="B188" s="104" t="s">
        <v>924</v>
      </c>
      <c r="C188" s="104" t="s">
        <v>439</v>
      </c>
      <c r="D188" s="131">
        <v>27.87</v>
      </c>
      <c r="E188" s="132">
        <v>201214777</v>
      </c>
      <c r="F188" s="108">
        <v>278285586</v>
      </c>
      <c r="G188" s="115">
        <v>227713890</v>
      </c>
      <c r="H188" s="114">
        <v>27.65</v>
      </c>
      <c r="I188" s="105">
        <v>28.05</v>
      </c>
      <c r="J188" s="116">
        <v>27.87</v>
      </c>
    </row>
    <row r="189" spans="1:10">
      <c r="A189" s="104" t="s">
        <v>925</v>
      </c>
      <c r="B189" s="104" t="s">
        <v>926</v>
      </c>
      <c r="C189" s="104" t="s">
        <v>927</v>
      </c>
      <c r="D189" s="131">
        <v>30.23</v>
      </c>
      <c r="E189" s="132">
        <v>1204821536</v>
      </c>
      <c r="F189" s="108">
        <v>1171583350</v>
      </c>
      <c r="G189" s="115">
        <v>1335928502</v>
      </c>
      <c r="H189" s="114">
        <v>30.23</v>
      </c>
      <c r="I189" s="105">
        <v>30.13</v>
      </c>
      <c r="J189" s="116">
        <v>30.42</v>
      </c>
    </row>
    <row r="190" spans="1:10">
      <c r="A190" s="104" t="s">
        <v>928</v>
      </c>
      <c r="B190" s="104" t="s">
        <v>929</v>
      </c>
      <c r="C190" s="104" t="s">
        <v>471</v>
      </c>
      <c r="D190" s="131">
        <v>31.81</v>
      </c>
      <c r="E190" s="132">
        <v>3560854374</v>
      </c>
      <c r="F190" s="108">
        <v>3767896606</v>
      </c>
      <c r="G190" s="115">
        <v>3465785811</v>
      </c>
      <c r="H190" s="114">
        <v>31.78</v>
      </c>
      <c r="I190" s="105">
        <v>31.81</v>
      </c>
      <c r="J190" s="116">
        <v>31.82</v>
      </c>
    </row>
    <row r="191" spans="1:10">
      <c r="A191" s="104" t="s">
        <v>930</v>
      </c>
      <c r="B191" s="104" t="s">
        <v>931</v>
      </c>
      <c r="C191" s="104" t="s">
        <v>932</v>
      </c>
      <c r="D191" s="131">
        <v>27.02</v>
      </c>
      <c r="E191" s="132">
        <v>127340128</v>
      </c>
      <c r="F191" s="108">
        <v>140595024</v>
      </c>
      <c r="G191" s="115">
        <v>117924328</v>
      </c>
      <c r="H191" s="114">
        <v>27.02</v>
      </c>
      <c r="I191" s="105">
        <v>27.07</v>
      </c>
      <c r="J191" s="116">
        <v>26.92</v>
      </c>
    </row>
    <row r="192" spans="1:10">
      <c r="A192" s="104" t="s">
        <v>933</v>
      </c>
      <c r="B192" s="104" t="s">
        <v>934</v>
      </c>
      <c r="C192" s="104" t="s">
        <v>935</v>
      </c>
      <c r="D192" s="131">
        <v>33</v>
      </c>
      <c r="E192" s="132">
        <v>8243479632</v>
      </c>
      <c r="F192" s="108">
        <v>8249910176</v>
      </c>
      <c r="G192" s="115">
        <v>8172146504</v>
      </c>
      <c r="H192" s="114">
        <v>33</v>
      </c>
      <c r="I192" s="105">
        <v>32.94</v>
      </c>
      <c r="J192" s="116">
        <v>33.06</v>
      </c>
    </row>
    <row r="193" spans="1:10">
      <c r="A193" s="104" t="s">
        <v>936</v>
      </c>
      <c r="B193" s="104" t="s">
        <v>937</v>
      </c>
      <c r="C193" s="104" t="s">
        <v>573</v>
      </c>
      <c r="D193" s="131">
        <v>30.29</v>
      </c>
      <c r="E193" s="132">
        <v>1261807120</v>
      </c>
      <c r="F193" s="108">
        <v>1328110099</v>
      </c>
      <c r="G193" s="115">
        <v>820794862.79999995</v>
      </c>
      <c r="H193" s="114">
        <v>30.29</v>
      </c>
      <c r="I193" s="105">
        <v>30.31</v>
      </c>
      <c r="J193" s="116">
        <v>29.72</v>
      </c>
    </row>
    <row r="194" spans="1:10">
      <c r="A194" s="104" t="s">
        <v>938</v>
      </c>
      <c r="B194" s="104" t="s">
        <v>939</v>
      </c>
      <c r="C194" s="104" t="s">
        <v>471</v>
      </c>
      <c r="D194" s="131">
        <v>25.94</v>
      </c>
      <c r="E194" s="132">
        <v>13456193</v>
      </c>
      <c r="F194" s="108">
        <v>64540988</v>
      </c>
      <c r="G194" s="115">
        <v>288011248</v>
      </c>
      <c r="H194" s="114">
        <v>23.82</v>
      </c>
      <c r="I194" s="105">
        <v>25.94</v>
      </c>
      <c r="J194" s="116">
        <v>28.21</v>
      </c>
    </row>
    <row r="195" spans="1:10">
      <c r="A195" s="104" t="s">
        <v>940</v>
      </c>
      <c r="B195" s="104" t="s">
        <v>941</v>
      </c>
      <c r="C195" s="104" t="s">
        <v>471</v>
      </c>
      <c r="D195" s="131">
        <v>25.94</v>
      </c>
      <c r="E195" s="132">
        <v>13456193</v>
      </c>
      <c r="F195" s="108">
        <v>64540988</v>
      </c>
      <c r="G195" s="115">
        <v>288011248</v>
      </c>
      <c r="H195" s="114">
        <v>23.82</v>
      </c>
      <c r="I195" s="105">
        <v>25.94</v>
      </c>
      <c r="J195" s="116">
        <v>28.21</v>
      </c>
    </row>
    <row r="196" spans="1:10">
      <c r="A196" s="104" t="s">
        <v>942</v>
      </c>
      <c r="B196" s="104" t="s">
        <v>943</v>
      </c>
      <c r="C196" s="104" t="s">
        <v>944</v>
      </c>
      <c r="D196" s="131">
        <v>33.840000000000003</v>
      </c>
      <c r="E196" s="132">
        <v>14804161186</v>
      </c>
      <c r="F196" s="108">
        <v>15835297289</v>
      </c>
      <c r="G196" s="115">
        <v>14065887469</v>
      </c>
      <c r="H196" s="114">
        <v>33.840000000000003</v>
      </c>
      <c r="I196" s="105">
        <v>33.880000000000003</v>
      </c>
      <c r="J196" s="116">
        <v>33.840000000000003</v>
      </c>
    </row>
    <row r="197" spans="1:10">
      <c r="A197" s="104" t="s">
        <v>945</v>
      </c>
      <c r="B197" s="104" t="s">
        <v>946</v>
      </c>
      <c r="C197" s="104" t="s">
        <v>947</v>
      </c>
      <c r="D197" s="131">
        <v>30.14</v>
      </c>
      <c r="E197" s="132">
        <v>1132572491</v>
      </c>
      <c r="F197" s="108">
        <v>1205043690</v>
      </c>
      <c r="G197" s="115">
        <v>1017635047</v>
      </c>
      <c r="H197" s="114">
        <v>30.14</v>
      </c>
      <c r="I197" s="105">
        <v>30.17</v>
      </c>
      <c r="J197" s="116">
        <v>30.03</v>
      </c>
    </row>
    <row r="198" spans="1:10">
      <c r="A198" s="104" t="s">
        <v>948</v>
      </c>
      <c r="B198" s="104" t="s">
        <v>949</v>
      </c>
      <c r="C198" s="104" t="s">
        <v>950</v>
      </c>
      <c r="D198" s="131">
        <v>32.22</v>
      </c>
      <c r="E198" s="132">
        <v>4827809050</v>
      </c>
      <c r="F198" s="108">
        <v>4782370682</v>
      </c>
      <c r="G198" s="115">
        <v>4606411281</v>
      </c>
      <c r="H198" s="114">
        <v>32.22</v>
      </c>
      <c r="I198" s="105">
        <v>32.159999999999997</v>
      </c>
      <c r="J198" s="116">
        <v>32.229999999999997</v>
      </c>
    </row>
    <row r="199" spans="1:10">
      <c r="A199" s="104" t="s">
        <v>951</v>
      </c>
      <c r="B199" s="104" t="s">
        <v>952</v>
      </c>
      <c r="C199" s="104" t="s">
        <v>953</v>
      </c>
      <c r="D199" s="131">
        <v>31.6</v>
      </c>
      <c r="E199" s="132">
        <v>3246030848</v>
      </c>
      <c r="F199" s="108">
        <v>3255116716</v>
      </c>
      <c r="G199" s="115">
        <v>2701609778</v>
      </c>
      <c r="H199" s="114">
        <v>31.65</v>
      </c>
      <c r="I199" s="105">
        <v>31.6</v>
      </c>
      <c r="J199" s="116">
        <v>31.46</v>
      </c>
    </row>
    <row r="200" spans="1:10">
      <c r="A200" s="104" t="s">
        <v>954</v>
      </c>
      <c r="B200" s="104" t="s">
        <v>955</v>
      </c>
      <c r="C200" s="104" t="s">
        <v>956</v>
      </c>
      <c r="D200" s="131">
        <v>28.12</v>
      </c>
      <c r="E200" s="132">
        <v>281097728</v>
      </c>
      <c r="F200" s="108">
        <v>261531616</v>
      </c>
      <c r="G200" s="115">
        <v>276250656</v>
      </c>
      <c r="H200" s="114">
        <v>28.12</v>
      </c>
      <c r="I200" s="105">
        <v>27.96</v>
      </c>
      <c r="J200" s="116">
        <v>28.15</v>
      </c>
    </row>
    <row r="201" spans="1:10">
      <c r="A201" s="104" t="s">
        <v>957</v>
      </c>
      <c r="B201" s="104" t="s">
        <v>958</v>
      </c>
      <c r="C201" s="104" t="s">
        <v>959</v>
      </c>
      <c r="D201" s="131">
        <v>24.68</v>
      </c>
      <c r="E201" s="132">
        <v>24323308</v>
      </c>
      <c r="F201" s="108">
        <v>40416312</v>
      </c>
      <c r="G201" s="115">
        <v>23845756</v>
      </c>
      <c r="H201" s="114">
        <v>24.68</v>
      </c>
      <c r="I201" s="105">
        <v>25.27</v>
      </c>
      <c r="J201" s="116">
        <v>24.68</v>
      </c>
    </row>
    <row r="202" spans="1:10">
      <c r="A202" s="104" t="s">
        <v>960</v>
      </c>
      <c r="B202" s="104" t="s">
        <v>961</v>
      </c>
      <c r="C202" s="104" t="s">
        <v>962</v>
      </c>
      <c r="D202" s="131">
        <v>27.59</v>
      </c>
      <c r="E202" s="132">
        <v>204560382</v>
      </c>
      <c r="F202" s="108">
        <v>134666540</v>
      </c>
      <c r="G202" s="115">
        <v>188208674</v>
      </c>
      <c r="H202" s="114">
        <v>27.69</v>
      </c>
      <c r="I202" s="105">
        <v>27</v>
      </c>
      <c r="J202" s="116">
        <v>27.59</v>
      </c>
    </row>
    <row r="203" spans="1:10">
      <c r="A203" s="104" t="s">
        <v>963</v>
      </c>
      <c r="B203" s="104" t="s">
        <v>964</v>
      </c>
      <c r="C203" s="104" t="s">
        <v>965</v>
      </c>
      <c r="D203" s="131">
        <v>30.75</v>
      </c>
      <c r="E203" s="132">
        <v>1730387392</v>
      </c>
      <c r="F203" s="108">
        <v>1752905920</v>
      </c>
      <c r="G203" s="115">
        <v>2155499750</v>
      </c>
      <c r="H203" s="114">
        <v>30.75</v>
      </c>
      <c r="I203" s="105">
        <v>30.71</v>
      </c>
      <c r="J203" s="116">
        <v>31.12</v>
      </c>
    </row>
    <row r="204" spans="1:10">
      <c r="A204" s="104" t="s">
        <v>966</v>
      </c>
      <c r="B204" s="104" t="s">
        <v>967</v>
      </c>
      <c r="C204" s="104" t="s">
        <v>968</v>
      </c>
      <c r="D204" s="131">
        <v>30.18</v>
      </c>
      <c r="E204" s="132">
        <v>1180215110</v>
      </c>
      <c r="F204" s="108">
        <v>1196276344</v>
      </c>
      <c r="G204" s="115">
        <v>1125710565</v>
      </c>
      <c r="H204" s="114">
        <v>30.2</v>
      </c>
      <c r="I204" s="105">
        <v>30.16</v>
      </c>
      <c r="J204" s="116">
        <v>30.18</v>
      </c>
    </row>
    <row r="205" spans="1:10">
      <c r="A205" s="104" t="s">
        <v>969</v>
      </c>
      <c r="B205" s="104" t="s">
        <v>970</v>
      </c>
      <c r="C205" s="104" t="s">
        <v>971</v>
      </c>
      <c r="D205" s="131">
        <v>31.57</v>
      </c>
      <c r="E205" s="132">
        <v>3077216598</v>
      </c>
      <c r="F205" s="108">
        <v>2993089178</v>
      </c>
      <c r="G205" s="115">
        <v>3143124016</v>
      </c>
      <c r="H205" s="114">
        <v>31.57</v>
      </c>
      <c r="I205" s="105">
        <v>31.48</v>
      </c>
      <c r="J205" s="116">
        <v>31.68</v>
      </c>
    </row>
    <row r="206" spans="1:10">
      <c r="A206" s="104" t="s">
        <v>972</v>
      </c>
      <c r="B206" s="104" t="s">
        <v>973</v>
      </c>
      <c r="C206" s="104" t="s">
        <v>974</v>
      </c>
      <c r="D206" s="131">
        <v>30.05</v>
      </c>
      <c r="E206" s="132">
        <v>1042425632</v>
      </c>
      <c r="F206" s="108">
        <v>1108467744</v>
      </c>
      <c r="G206" s="115">
        <v>1132235494</v>
      </c>
      <c r="H206" s="114">
        <v>30.02</v>
      </c>
      <c r="I206" s="105">
        <v>30.05</v>
      </c>
      <c r="J206" s="116">
        <v>30.18</v>
      </c>
    </row>
    <row r="207" spans="1:10">
      <c r="A207" s="104" t="s">
        <v>975</v>
      </c>
      <c r="B207" s="104" t="s">
        <v>976</v>
      </c>
      <c r="C207" s="104" t="s">
        <v>977</v>
      </c>
      <c r="D207" s="131">
        <v>31.19</v>
      </c>
      <c r="E207" s="132">
        <v>2378800042</v>
      </c>
      <c r="F207" s="108">
        <v>2325322152</v>
      </c>
      <c r="G207" s="115">
        <v>2255630051</v>
      </c>
      <c r="H207" s="114">
        <v>31.2</v>
      </c>
      <c r="I207" s="105">
        <v>31.11</v>
      </c>
      <c r="J207" s="116">
        <v>31.19</v>
      </c>
    </row>
    <row r="208" spans="1:10">
      <c r="A208" s="104" t="s">
        <v>978</v>
      </c>
      <c r="B208" s="104" t="s">
        <v>979</v>
      </c>
      <c r="C208" s="104" t="s">
        <v>980</v>
      </c>
      <c r="D208" s="131">
        <v>32.229999999999997</v>
      </c>
      <c r="E208" s="132">
        <v>4792252065</v>
      </c>
      <c r="F208" s="108">
        <v>5020180014</v>
      </c>
      <c r="G208" s="115">
        <v>5049549075</v>
      </c>
      <c r="H208" s="114">
        <v>32.21</v>
      </c>
      <c r="I208" s="105">
        <v>32.229999999999997</v>
      </c>
      <c r="J208" s="116">
        <v>32.36</v>
      </c>
    </row>
    <row r="209" spans="1:10">
      <c r="A209" s="104" t="s">
        <v>981</v>
      </c>
      <c r="B209" s="104" t="s">
        <v>982</v>
      </c>
      <c r="C209" s="104" t="s">
        <v>983</v>
      </c>
      <c r="D209" s="131">
        <v>24.3</v>
      </c>
      <c r="E209" s="132">
        <v>14428558</v>
      </c>
      <c r="F209" s="108">
        <v>20663722</v>
      </c>
      <c r="G209" s="115">
        <v>19515038</v>
      </c>
      <c r="H209" s="114">
        <v>23.89</v>
      </c>
      <c r="I209" s="105">
        <v>24.3</v>
      </c>
      <c r="J209" s="116">
        <v>24.42</v>
      </c>
    </row>
    <row r="210" spans="1:10">
      <c r="A210" s="104" t="s">
        <v>984</v>
      </c>
      <c r="B210" s="104" t="s">
        <v>985</v>
      </c>
      <c r="C210" s="104" t="s">
        <v>986</v>
      </c>
      <c r="D210" s="131">
        <v>29.04</v>
      </c>
      <c r="E210" s="132">
        <v>540392664</v>
      </c>
      <c r="F210" s="108">
        <v>518180304</v>
      </c>
      <c r="G210" s="115">
        <v>528563748</v>
      </c>
      <c r="H210" s="114">
        <v>29.04</v>
      </c>
      <c r="I210" s="105">
        <v>28.95</v>
      </c>
      <c r="J210" s="116">
        <v>29.08</v>
      </c>
    </row>
    <row r="211" spans="1:10">
      <c r="A211" s="104" t="s">
        <v>987</v>
      </c>
      <c r="B211" s="104" t="s">
        <v>988</v>
      </c>
      <c r="C211" s="104" t="s">
        <v>989</v>
      </c>
      <c r="D211" s="131">
        <v>31.03</v>
      </c>
      <c r="E211" s="132">
        <v>1746526532</v>
      </c>
      <c r="F211" s="108">
        <v>2192496024</v>
      </c>
      <c r="G211" s="115">
        <v>2090355768</v>
      </c>
      <c r="H211" s="114">
        <v>30.76</v>
      </c>
      <c r="I211" s="105">
        <v>31.03</v>
      </c>
      <c r="J211" s="116">
        <v>31.08</v>
      </c>
    </row>
    <row r="212" spans="1:10">
      <c r="A212" s="104" t="s">
        <v>990</v>
      </c>
      <c r="B212" s="104" t="s">
        <v>991</v>
      </c>
      <c r="C212" s="104" t="s">
        <v>992</v>
      </c>
      <c r="D212" s="131">
        <v>27.58</v>
      </c>
      <c r="E212" s="132">
        <v>365694816</v>
      </c>
      <c r="F212" s="108">
        <v>138834368</v>
      </c>
      <c r="G212" s="115">
        <v>185856960</v>
      </c>
      <c r="H212" s="114">
        <v>28.51</v>
      </c>
      <c r="I212" s="105">
        <v>27.05</v>
      </c>
      <c r="J212" s="116">
        <v>27.58</v>
      </c>
    </row>
    <row r="213" spans="1:10">
      <c r="A213" s="104" t="s">
        <v>993</v>
      </c>
      <c r="B213" s="104" t="s">
        <v>994</v>
      </c>
      <c r="C213" s="104" t="s">
        <v>995</v>
      </c>
      <c r="D213" s="131">
        <v>31.29</v>
      </c>
      <c r="E213" s="132">
        <v>2306512622</v>
      </c>
      <c r="F213" s="108">
        <v>2623993368</v>
      </c>
      <c r="G213" s="115">
        <v>2490910900</v>
      </c>
      <c r="H213" s="114">
        <v>31.15</v>
      </c>
      <c r="I213" s="105">
        <v>31.29</v>
      </c>
      <c r="J213" s="116">
        <v>31.34</v>
      </c>
    </row>
    <row r="214" spans="1:10">
      <c r="A214" s="104" t="s">
        <v>996</v>
      </c>
      <c r="B214" s="104" t="s">
        <v>997</v>
      </c>
      <c r="C214" s="104" t="s">
        <v>998</v>
      </c>
      <c r="D214" s="131">
        <v>30.63</v>
      </c>
      <c r="E214" s="132">
        <v>1599884813</v>
      </c>
      <c r="F214" s="108">
        <v>1373372528</v>
      </c>
      <c r="G214" s="115">
        <v>1808344328</v>
      </c>
      <c r="H214" s="114">
        <v>30.63</v>
      </c>
      <c r="I214" s="105">
        <v>30.36</v>
      </c>
      <c r="J214" s="116">
        <v>30.87</v>
      </c>
    </row>
    <row r="215" spans="1:10">
      <c r="A215" s="104" t="s">
        <v>999</v>
      </c>
      <c r="B215" s="104" t="s">
        <v>1000</v>
      </c>
      <c r="C215" s="104" t="s">
        <v>1001</v>
      </c>
      <c r="D215" s="131">
        <v>24.78</v>
      </c>
      <c r="E215" s="132">
        <v>26223106</v>
      </c>
      <c r="F215" s="108">
        <v>23526890</v>
      </c>
      <c r="G215" s="115">
        <v>25602414</v>
      </c>
      <c r="H215" s="114">
        <v>24.78</v>
      </c>
      <c r="I215" s="105">
        <v>24.49</v>
      </c>
      <c r="J215" s="116">
        <v>24.8</v>
      </c>
    </row>
    <row r="216" spans="1:10">
      <c r="A216" s="104" t="s">
        <v>1002</v>
      </c>
      <c r="B216" s="104" t="s">
        <v>1003</v>
      </c>
      <c r="C216" s="104" t="s">
        <v>1004</v>
      </c>
      <c r="D216" s="131">
        <v>27.86</v>
      </c>
      <c r="E216" s="132">
        <v>233408548</v>
      </c>
      <c r="F216" s="108">
        <v>250590112</v>
      </c>
      <c r="G216" s="115">
        <v>207283016</v>
      </c>
      <c r="H216" s="114">
        <v>27.86</v>
      </c>
      <c r="I216" s="105">
        <v>27.9</v>
      </c>
      <c r="J216" s="116">
        <v>27.74</v>
      </c>
    </row>
    <row r="217" spans="1:10">
      <c r="A217" s="104" t="s">
        <v>1005</v>
      </c>
      <c r="B217" s="104" t="s">
        <v>1006</v>
      </c>
      <c r="C217" s="104" t="s">
        <v>1007</v>
      </c>
      <c r="D217" s="131">
        <v>28.15</v>
      </c>
      <c r="E217" s="132">
        <v>444557638</v>
      </c>
      <c r="F217" s="108">
        <v>297713076</v>
      </c>
      <c r="G217" s="115">
        <v>217532206</v>
      </c>
      <c r="H217" s="114">
        <v>28.76</v>
      </c>
      <c r="I217" s="105">
        <v>28.15</v>
      </c>
      <c r="J217" s="116">
        <v>27.8</v>
      </c>
    </row>
    <row r="218" spans="1:10">
      <c r="A218" s="104" t="s">
        <v>1008</v>
      </c>
      <c r="B218" s="104" t="s">
        <v>1009</v>
      </c>
      <c r="C218" s="104" t="s">
        <v>1010</v>
      </c>
      <c r="D218" s="131">
        <v>29.02</v>
      </c>
      <c r="E218" s="132">
        <v>312405408</v>
      </c>
      <c r="F218" s="108">
        <v>545227056.5</v>
      </c>
      <c r="G218" s="115">
        <v>534891891</v>
      </c>
      <c r="H218" s="114">
        <v>28.25</v>
      </c>
      <c r="I218" s="105">
        <v>29.02</v>
      </c>
      <c r="J218" s="116">
        <v>29.09</v>
      </c>
    </row>
    <row r="219" spans="1:10">
      <c r="A219" s="104" t="s">
        <v>1011</v>
      </c>
      <c r="B219" s="104" t="s">
        <v>1012</v>
      </c>
      <c r="C219" s="104" t="s">
        <v>519</v>
      </c>
      <c r="D219" s="131">
        <v>28.51</v>
      </c>
      <c r="E219" s="132">
        <v>370038429</v>
      </c>
      <c r="F219" s="108">
        <v>260644874</v>
      </c>
      <c r="G219" s="115">
        <v>386100661.5</v>
      </c>
      <c r="H219" s="114">
        <v>28.51</v>
      </c>
      <c r="I219" s="105">
        <v>27.96</v>
      </c>
      <c r="J219" s="116">
        <v>28.63</v>
      </c>
    </row>
    <row r="220" spans="1:10">
      <c r="A220" s="104" t="s">
        <v>1013</v>
      </c>
      <c r="B220" s="104" t="s">
        <v>1014</v>
      </c>
      <c r="C220" s="104" t="s">
        <v>1015</v>
      </c>
      <c r="D220" s="131">
        <v>28.79</v>
      </c>
      <c r="E220" s="132">
        <v>455303376</v>
      </c>
      <c r="F220" s="108">
        <v>370039589</v>
      </c>
      <c r="G220" s="115">
        <v>463353136</v>
      </c>
      <c r="H220" s="114">
        <v>28.79</v>
      </c>
      <c r="I220" s="105">
        <v>28.46</v>
      </c>
      <c r="J220" s="116">
        <v>28.88</v>
      </c>
    </row>
    <row r="221" spans="1:10">
      <c r="A221" s="104" t="s">
        <v>1016</v>
      </c>
      <c r="B221" s="104" t="s">
        <v>1017</v>
      </c>
      <c r="C221" s="104" t="s">
        <v>1018</v>
      </c>
      <c r="D221" s="131">
        <v>29.13</v>
      </c>
      <c r="E221" s="132">
        <v>571454735.5</v>
      </c>
      <c r="F221" s="108">
        <v>558788591.79999995</v>
      </c>
      <c r="G221" s="115">
        <v>648822770</v>
      </c>
      <c r="H221" s="114">
        <v>29.13</v>
      </c>
      <c r="I221" s="105">
        <v>29.06</v>
      </c>
      <c r="J221" s="116">
        <v>29.37</v>
      </c>
    </row>
    <row r="222" spans="1:10">
      <c r="A222" s="104" t="s">
        <v>1019</v>
      </c>
      <c r="B222" s="104" t="s">
        <v>1020</v>
      </c>
      <c r="C222" s="104" t="s">
        <v>1021</v>
      </c>
      <c r="D222" s="131">
        <v>31.66</v>
      </c>
      <c r="E222" s="132">
        <v>3267652462</v>
      </c>
      <c r="F222" s="108">
        <v>3239086232</v>
      </c>
      <c r="G222" s="115">
        <v>3199001666</v>
      </c>
      <c r="H222" s="114">
        <v>31.66</v>
      </c>
      <c r="I222" s="105">
        <v>31.59</v>
      </c>
      <c r="J222" s="116">
        <v>31.71</v>
      </c>
    </row>
    <row r="223" spans="1:10">
      <c r="A223" s="104" t="s">
        <v>1022</v>
      </c>
      <c r="B223" s="104" t="s">
        <v>1023</v>
      </c>
      <c r="C223" s="104" t="s">
        <v>1024</v>
      </c>
      <c r="D223" s="131">
        <v>24.76</v>
      </c>
      <c r="E223" s="132">
        <v>25938648</v>
      </c>
      <c r="F223" s="108">
        <v>28370932</v>
      </c>
      <c r="G223" s="115">
        <v>12982499</v>
      </c>
      <c r="H223" s="114">
        <v>24.77</v>
      </c>
      <c r="I223" s="105">
        <v>24.76</v>
      </c>
      <c r="J223" s="116">
        <v>23.84</v>
      </c>
    </row>
    <row r="224" spans="1:10">
      <c r="A224" s="104" t="s">
        <v>1025</v>
      </c>
      <c r="B224" s="104" t="s">
        <v>1026</v>
      </c>
      <c r="C224" s="104" t="s">
        <v>471</v>
      </c>
      <c r="D224" s="131">
        <v>26.39</v>
      </c>
      <c r="E224" s="132">
        <v>81305812</v>
      </c>
      <c r="F224" s="108">
        <v>80229872</v>
      </c>
      <c r="G224" s="115">
        <v>82015376</v>
      </c>
      <c r="H224" s="114">
        <v>26.4</v>
      </c>
      <c r="I224" s="105">
        <v>26.26</v>
      </c>
      <c r="J224" s="116">
        <v>26.39</v>
      </c>
    </row>
    <row r="225" spans="1:10">
      <c r="A225" s="104" t="s">
        <v>1027</v>
      </c>
      <c r="B225" s="104" t="s">
        <v>1028</v>
      </c>
      <c r="C225" s="104" t="s">
        <v>519</v>
      </c>
      <c r="D225" s="131">
        <v>25.53</v>
      </c>
      <c r="E225" s="132">
        <v>43732288</v>
      </c>
      <c r="F225" s="108">
        <v>50637884</v>
      </c>
      <c r="G225" s="115">
        <v>36288644</v>
      </c>
      <c r="H225" s="114">
        <v>25.53</v>
      </c>
      <c r="I225" s="105">
        <v>25.59</v>
      </c>
      <c r="J225" s="116">
        <v>25.26</v>
      </c>
    </row>
    <row r="226" spans="1:10">
      <c r="A226" s="104" t="s">
        <v>1029</v>
      </c>
      <c r="B226" s="104" t="s">
        <v>1030</v>
      </c>
      <c r="C226" s="104" t="s">
        <v>1031</v>
      </c>
      <c r="D226" s="131">
        <v>32.049999999999997</v>
      </c>
      <c r="E226" s="132">
        <v>4985009551</v>
      </c>
      <c r="F226" s="108">
        <v>4452245194</v>
      </c>
      <c r="G226" s="115">
        <v>4067790570</v>
      </c>
      <c r="H226" s="114">
        <v>32.270000000000003</v>
      </c>
      <c r="I226" s="105">
        <v>32.049999999999997</v>
      </c>
      <c r="J226" s="116">
        <v>32.049999999999997</v>
      </c>
    </row>
    <row r="227" spans="1:10">
      <c r="A227" s="104" t="s">
        <v>1032</v>
      </c>
      <c r="B227" s="104" t="s">
        <v>1033</v>
      </c>
      <c r="C227" s="104" t="s">
        <v>1034</v>
      </c>
      <c r="D227" s="131">
        <v>28.82</v>
      </c>
      <c r="E227" s="132">
        <v>489760056</v>
      </c>
      <c r="F227" s="108">
        <v>472859300</v>
      </c>
      <c r="G227" s="115">
        <v>413328586</v>
      </c>
      <c r="H227" s="114">
        <v>28.9</v>
      </c>
      <c r="I227" s="105">
        <v>28.82</v>
      </c>
      <c r="J227" s="116">
        <v>28.72</v>
      </c>
    </row>
    <row r="228" spans="1:10">
      <c r="A228" s="104" t="s">
        <v>1035</v>
      </c>
      <c r="B228" s="104" t="s">
        <v>1036</v>
      </c>
      <c r="C228" s="104" t="s">
        <v>1037</v>
      </c>
      <c r="D228" s="131">
        <v>30.92</v>
      </c>
      <c r="E228" s="132">
        <v>2158215104</v>
      </c>
      <c r="F228" s="108">
        <v>1840103552</v>
      </c>
      <c r="G228" s="115">
        <v>1879303744</v>
      </c>
      <c r="H228" s="114">
        <v>31.06</v>
      </c>
      <c r="I228" s="105">
        <v>30.78</v>
      </c>
      <c r="J228" s="116">
        <v>30.92</v>
      </c>
    </row>
    <row r="229" spans="1:10">
      <c r="A229" s="104" t="s">
        <v>1038</v>
      </c>
      <c r="B229" s="104" t="s">
        <v>1039</v>
      </c>
      <c r="C229" s="104" t="s">
        <v>1040</v>
      </c>
      <c r="D229" s="131">
        <v>31.82</v>
      </c>
      <c r="E229" s="132">
        <v>3667946296</v>
      </c>
      <c r="F229" s="108">
        <v>3837865138</v>
      </c>
      <c r="G229" s="115">
        <v>3357112860</v>
      </c>
      <c r="H229" s="114">
        <v>31.82</v>
      </c>
      <c r="I229" s="105">
        <v>31.84</v>
      </c>
      <c r="J229" s="116">
        <v>31.78</v>
      </c>
    </row>
    <row r="230" spans="1:10">
      <c r="A230" s="104" t="s">
        <v>1041</v>
      </c>
      <c r="B230" s="104" t="s">
        <v>1042</v>
      </c>
      <c r="C230" s="104" t="s">
        <v>1043</v>
      </c>
      <c r="D230" s="131">
        <v>30.79</v>
      </c>
      <c r="E230" s="132">
        <v>1784146410</v>
      </c>
      <c r="F230" s="108">
        <v>2056675941</v>
      </c>
      <c r="G230" s="115">
        <v>653015309.29999995</v>
      </c>
      <c r="H230" s="114">
        <v>30.79</v>
      </c>
      <c r="I230" s="105">
        <v>30.94</v>
      </c>
      <c r="J230" s="116">
        <v>29.39</v>
      </c>
    </row>
    <row r="231" spans="1:10">
      <c r="A231" s="104" t="s">
        <v>1044</v>
      </c>
      <c r="B231" s="104" t="s">
        <v>1045</v>
      </c>
      <c r="C231" s="104" t="s">
        <v>1046</v>
      </c>
      <c r="D231" s="131">
        <v>29.32</v>
      </c>
      <c r="E231" s="132">
        <v>638238828</v>
      </c>
      <c r="F231" s="108">
        <v>743033576</v>
      </c>
      <c r="G231" s="115">
        <v>622307644</v>
      </c>
      <c r="H231" s="114">
        <v>29.3</v>
      </c>
      <c r="I231" s="105">
        <v>29.47</v>
      </c>
      <c r="J231" s="116">
        <v>29.32</v>
      </c>
    </row>
    <row r="232" spans="1:10">
      <c r="A232" s="104" t="s">
        <v>1047</v>
      </c>
      <c r="B232" s="104" t="s">
        <v>1048</v>
      </c>
      <c r="C232" s="104" t="s">
        <v>1049</v>
      </c>
      <c r="D232" s="131">
        <v>31.36</v>
      </c>
      <c r="E232" s="132">
        <v>2598738059</v>
      </c>
      <c r="F232" s="108">
        <v>2902823354</v>
      </c>
      <c r="G232" s="115">
        <v>2526109128</v>
      </c>
      <c r="H232" s="114">
        <v>31.33</v>
      </c>
      <c r="I232" s="105">
        <v>31.43</v>
      </c>
      <c r="J232" s="116">
        <v>31.36</v>
      </c>
    </row>
    <row r="233" spans="1:10">
      <c r="A233" s="104" t="s">
        <v>1050</v>
      </c>
      <c r="B233" s="104" t="s">
        <v>1051</v>
      </c>
      <c r="C233" s="104" t="s">
        <v>1052</v>
      </c>
      <c r="D233" s="131">
        <v>29.64</v>
      </c>
      <c r="E233" s="132">
        <v>823074900</v>
      </c>
      <c r="F233" s="108">
        <v>836448216</v>
      </c>
      <c r="G233" s="115">
        <v>716236613</v>
      </c>
      <c r="H233" s="114">
        <v>29.67</v>
      </c>
      <c r="I233" s="105">
        <v>29.64</v>
      </c>
      <c r="J233" s="116">
        <v>29.52</v>
      </c>
    </row>
    <row r="234" spans="1:10">
      <c r="A234" s="104" t="s">
        <v>1053</v>
      </c>
      <c r="B234" s="104" t="s">
        <v>1054</v>
      </c>
      <c r="C234" s="104" t="s">
        <v>1055</v>
      </c>
      <c r="D234" s="131">
        <v>25.67</v>
      </c>
      <c r="E234" s="132">
        <v>51651206</v>
      </c>
      <c r="F234" s="108">
        <v>53566116</v>
      </c>
      <c r="G234" s="115">
        <v>38000847</v>
      </c>
      <c r="H234" s="114">
        <v>25.76</v>
      </c>
      <c r="I234" s="105">
        <v>25.67</v>
      </c>
      <c r="J234" s="116">
        <v>25.32</v>
      </c>
    </row>
    <row r="235" spans="1:10">
      <c r="A235" s="104" t="s">
        <v>1056</v>
      </c>
      <c r="B235" s="104" t="s">
        <v>1057</v>
      </c>
      <c r="C235" s="104" t="s">
        <v>471</v>
      </c>
      <c r="D235" s="131">
        <v>28.87</v>
      </c>
      <c r="E235" s="132">
        <v>481093416.5</v>
      </c>
      <c r="F235" s="108">
        <v>441783109.89999998</v>
      </c>
      <c r="G235" s="115">
        <v>491493139</v>
      </c>
      <c r="H235" s="114">
        <v>28.87</v>
      </c>
      <c r="I235" s="105">
        <v>28.72</v>
      </c>
      <c r="J235" s="116">
        <v>28.97</v>
      </c>
    </row>
    <row r="236" spans="1:10">
      <c r="A236" s="104" t="s">
        <v>1058</v>
      </c>
      <c r="B236" s="104" t="s">
        <v>1059</v>
      </c>
      <c r="C236" s="104" t="s">
        <v>1060</v>
      </c>
      <c r="D236" s="131">
        <v>28.2</v>
      </c>
      <c r="E236" s="132">
        <v>321407362</v>
      </c>
      <c r="F236" s="108">
        <v>307222960</v>
      </c>
      <c r="G236" s="115">
        <v>287778456</v>
      </c>
      <c r="H236" s="114">
        <v>28.3</v>
      </c>
      <c r="I236" s="105">
        <v>28.19</v>
      </c>
      <c r="J236" s="116">
        <v>28.2</v>
      </c>
    </row>
    <row r="237" spans="1:10">
      <c r="A237" s="104" t="s">
        <v>1061</v>
      </c>
      <c r="B237" s="104" t="s">
        <v>1062</v>
      </c>
      <c r="C237" s="104" t="s">
        <v>1063</v>
      </c>
      <c r="D237" s="131">
        <v>22.92</v>
      </c>
      <c r="E237" s="132">
        <v>7920480.5</v>
      </c>
      <c r="F237" s="108">
        <v>7935982.5</v>
      </c>
      <c r="G237" s="115">
        <v>4615135.5</v>
      </c>
      <c r="H237" s="114">
        <v>22.92</v>
      </c>
      <c r="I237" s="105">
        <v>22.92</v>
      </c>
      <c r="J237" s="116">
        <v>22.4</v>
      </c>
    </row>
    <row r="238" spans="1:10">
      <c r="A238" s="104" t="s">
        <v>1064</v>
      </c>
      <c r="B238" s="104" t="s">
        <v>1065</v>
      </c>
      <c r="C238" s="104" t="s">
        <v>564</v>
      </c>
      <c r="D238" s="131">
        <v>27.35</v>
      </c>
      <c r="E238" s="132">
        <v>159510328</v>
      </c>
      <c r="F238" s="108">
        <v>175909488</v>
      </c>
      <c r="G238" s="115">
        <v>158526040.09999999</v>
      </c>
      <c r="H238" s="114">
        <v>27.33</v>
      </c>
      <c r="I238" s="105">
        <v>27.39</v>
      </c>
      <c r="J238" s="116">
        <v>27.35</v>
      </c>
    </row>
    <row r="239" spans="1:10">
      <c r="A239" s="104" t="s">
        <v>1066</v>
      </c>
      <c r="B239" s="104" t="s">
        <v>1067</v>
      </c>
      <c r="C239" s="104" t="s">
        <v>1068</v>
      </c>
      <c r="D239" s="131">
        <v>24.68</v>
      </c>
      <c r="E239" s="132">
        <v>24708454</v>
      </c>
      <c r="F239" s="108">
        <v>17549040</v>
      </c>
      <c r="G239" s="115">
        <v>23838424</v>
      </c>
      <c r="H239" s="114">
        <v>24.68</v>
      </c>
      <c r="I239" s="105">
        <v>24.06</v>
      </c>
      <c r="J239" s="116">
        <v>24.71</v>
      </c>
    </row>
    <row r="240" spans="1:10">
      <c r="A240" s="104" t="s">
        <v>1069</v>
      </c>
      <c r="B240" s="104" t="s">
        <v>1070</v>
      </c>
      <c r="C240" s="104" t="s">
        <v>1071</v>
      </c>
      <c r="D240" s="131">
        <v>28.2</v>
      </c>
      <c r="E240" s="132">
        <v>316034832</v>
      </c>
      <c r="F240" s="108">
        <v>307649396</v>
      </c>
      <c r="G240" s="115">
        <v>273194288</v>
      </c>
      <c r="H240" s="114">
        <v>28.28</v>
      </c>
      <c r="I240" s="105">
        <v>28.2</v>
      </c>
      <c r="J240" s="116">
        <v>28.13</v>
      </c>
    </row>
    <row r="241" spans="1:10">
      <c r="A241" s="104" t="s">
        <v>1072</v>
      </c>
      <c r="B241" s="104" t="s">
        <v>1073</v>
      </c>
      <c r="C241" s="104" t="s">
        <v>471</v>
      </c>
      <c r="D241" s="131">
        <v>25.03</v>
      </c>
      <c r="E241" s="132">
        <v>30974440</v>
      </c>
      <c r="F241" s="108">
        <v>25876032.5</v>
      </c>
      <c r="G241" s="115">
        <v>34427552</v>
      </c>
      <c r="H241" s="114">
        <v>25.03</v>
      </c>
      <c r="I241" s="105">
        <v>24.63</v>
      </c>
      <c r="J241" s="116">
        <v>25.21</v>
      </c>
    </row>
    <row r="242" spans="1:10">
      <c r="A242" s="104" t="s">
        <v>1074</v>
      </c>
      <c r="B242" s="104" t="s">
        <v>1075</v>
      </c>
      <c r="C242" s="104" t="s">
        <v>1076</v>
      </c>
      <c r="D242" s="131">
        <v>30.02</v>
      </c>
      <c r="E242" s="132">
        <v>1050071625</v>
      </c>
      <c r="F242" s="108">
        <v>3866796158</v>
      </c>
      <c r="G242" s="115">
        <v>1002411904</v>
      </c>
      <c r="H242" s="114">
        <v>30.02</v>
      </c>
      <c r="I242" s="105">
        <v>31.85</v>
      </c>
      <c r="J242" s="116">
        <v>30.02</v>
      </c>
    </row>
    <row r="243" spans="1:10">
      <c r="A243" s="104" t="s">
        <v>1077</v>
      </c>
      <c r="B243" s="104" t="s">
        <v>1078</v>
      </c>
      <c r="C243" s="104" t="s">
        <v>832</v>
      </c>
      <c r="D243" s="131">
        <v>32.630000000000003</v>
      </c>
      <c r="E243" s="132">
        <v>6496900280</v>
      </c>
      <c r="F243" s="108">
        <v>6627910624</v>
      </c>
      <c r="G243" s="115">
        <v>5907704920</v>
      </c>
      <c r="H243" s="114">
        <v>32.65</v>
      </c>
      <c r="I243" s="105">
        <v>32.630000000000003</v>
      </c>
      <c r="J243" s="116">
        <v>32.590000000000003</v>
      </c>
    </row>
    <row r="244" spans="1:10">
      <c r="A244" s="104" t="s">
        <v>1079</v>
      </c>
      <c r="B244" s="104" t="s">
        <v>1080</v>
      </c>
      <c r="C244" s="104" t="s">
        <v>488</v>
      </c>
      <c r="D244" s="131">
        <v>31</v>
      </c>
      <c r="E244" s="132">
        <v>1863770224</v>
      </c>
      <c r="F244" s="108">
        <v>2157508695</v>
      </c>
      <c r="G244" s="115">
        <v>1970748324</v>
      </c>
      <c r="H244" s="114">
        <v>30.85</v>
      </c>
      <c r="I244" s="105">
        <v>31.01</v>
      </c>
      <c r="J244" s="116">
        <v>31</v>
      </c>
    </row>
    <row r="245" spans="1:10">
      <c r="A245" s="104" t="s">
        <v>1081</v>
      </c>
      <c r="B245" s="104" t="s">
        <v>1082</v>
      </c>
      <c r="C245" s="104" t="s">
        <v>1083</v>
      </c>
      <c r="D245" s="131">
        <v>32.33</v>
      </c>
      <c r="E245" s="132">
        <v>6647657300</v>
      </c>
      <c r="F245" s="108">
        <v>5391732536</v>
      </c>
      <c r="G245" s="115">
        <v>4898949693</v>
      </c>
      <c r="H245" s="114">
        <v>32.68</v>
      </c>
      <c r="I245" s="105">
        <v>32.33</v>
      </c>
      <c r="J245" s="116">
        <v>32.32</v>
      </c>
    </row>
    <row r="246" spans="1:10">
      <c r="A246" s="104" t="s">
        <v>1084</v>
      </c>
      <c r="B246" s="104" t="s">
        <v>1085</v>
      </c>
      <c r="C246" s="104" t="s">
        <v>843</v>
      </c>
      <c r="D246" s="131">
        <v>24.96</v>
      </c>
      <c r="E246" s="132">
        <v>32986082</v>
      </c>
      <c r="F246" s="108">
        <v>32654858</v>
      </c>
      <c r="G246" s="115">
        <v>24668528</v>
      </c>
      <c r="H246" s="114">
        <v>25.12</v>
      </c>
      <c r="I246" s="105">
        <v>24.96</v>
      </c>
      <c r="J246" s="116">
        <v>24.73</v>
      </c>
    </row>
    <row r="247" spans="1:10">
      <c r="A247" s="104" t="s">
        <v>1086</v>
      </c>
      <c r="B247" s="104" t="s">
        <v>1087</v>
      </c>
      <c r="C247" s="104" t="s">
        <v>516</v>
      </c>
      <c r="D247" s="131">
        <v>25.23</v>
      </c>
      <c r="E247" s="132">
        <v>40169432</v>
      </c>
      <c r="F247" s="108">
        <v>39422916</v>
      </c>
      <c r="G247" s="115">
        <v>33398692</v>
      </c>
      <c r="H247" s="114">
        <v>25.41</v>
      </c>
      <c r="I247" s="105">
        <v>25.23</v>
      </c>
      <c r="J247" s="116">
        <v>25.15</v>
      </c>
    </row>
    <row r="248" spans="1:10">
      <c r="A248" s="104" t="s">
        <v>1088</v>
      </c>
      <c r="B248" s="104" t="s">
        <v>1089</v>
      </c>
      <c r="C248" s="104" t="s">
        <v>516</v>
      </c>
      <c r="D248" s="131">
        <v>26.92</v>
      </c>
      <c r="E248" s="132">
        <v>98498524.5</v>
      </c>
      <c r="F248" s="108">
        <v>127061022.5</v>
      </c>
      <c r="G248" s="115">
        <v>137433102.80000001</v>
      </c>
      <c r="H248" s="114">
        <v>26.66</v>
      </c>
      <c r="I248" s="105">
        <v>26.92</v>
      </c>
      <c r="J248" s="116">
        <v>27.14</v>
      </c>
    </row>
    <row r="249" spans="1:10">
      <c r="A249" s="104" t="s">
        <v>1090</v>
      </c>
      <c r="B249" s="104" t="s">
        <v>1091</v>
      </c>
      <c r="C249" s="104" t="s">
        <v>1092</v>
      </c>
      <c r="D249" s="131">
        <v>34.32</v>
      </c>
      <c r="E249" s="132">
        <v>20690844726</v>
      </c>
      <c r="F249" s="108">
        <v>21581624392</v>
      </c>
      <c r="G249" s="115">
        <v>17993840483</v>
      </c>
      <c r="H249" s="114">
        <v>34.32</v>
      </c>
      <c r="I249" s="105">
        <v>34.33</v>
      </c>
      <c r="J249" s="116">
        <v>34.200000000000003</v>
      </c>
    </row>
    <row r="250" spans="1:10">
      <c r="A250" s="104" t="s">
        <v>1093</v>
      </c>
      <c r="B250" s="104" t="s">
        <v>1094</v>
      </c>
      <c r="C250" s="104" t="s">
        <v>1095</v>
      </c>
      <c r="D250" s="131">
        <v>28.6</v>
      </c>
      <c r="E250" s="132">
        <v>427075716.80000001</v>
      </c>
      <c r="F250" s="108">
        <v>407642564</v>
      </c>
      <c r="G250" s="115">
        <v>229006386.80000001</v>
      </c>
      <c r="H250" s="114">
        <v>28.7</v>
      </c>
      <c r="I250" s="105">
        <v>28.6</v>
      </c>
      <c r="J250" s="116">
        <v>27.87</v>
      </c>
    </row>
    <row r="251" spans="1:10">
      <c r="A251" s="104" t="s">
        <v>1096</v>
      </c>
      <c r="B251" s="104" t="s">
        <v>1097</v>
      </c>
      <c r="C251" s="104" t="s">
        <v>1098</v>
      </c>
      <c r="D251" s="131">
        <v>28.87</v>
      </c>
      <c r="E251" s="132">
        <v>479416728</v>
      </c>
      <c r="F251" s="108">
        <v>283218916</v>
      </c>
      <c r="G251" s="115">
        <v>671554891</v>
      </c>
      <c r="H251" s="114">
        <v>28.87</v>
      </c>
      <c r="I251" s="105">
        <v>28.08</v>
      </c>
      <c r="J251" s="116">
        <v>29.42</v>
      </c>
    </row>
    <row r="252" spans="1:10">
      <c r="A252" s="104" t="s">
        <v>1099</v>
      </c>
      <c r="B252" s="104" t="s">
        <v>1100</v>
      </c>
      <c r="C252" s="104" t="s">
        <v>1101</v>
      </c>
      <c r="D252" s="131">
        <v>26.55</v>
      </c>
      <c r="E252" s="132">
        <v>120572636</v>
      </c>
      <c r="F252" s="108">
        <v>95937668</v>
      </c>
      <c r="G252" s="115">
        <v>91878563</v>
      </c>
      <c r="H252" s="114">
        <v>26.95</v>
      </c>
      <c r="I252" s="105">
        <v>26.52</v>
      </c>
      <c r="J252" s="116">
        <v>26.55</v>
      </c>
    </row>
    <row r="253" spans="1:10">
      <c r="A253" s="104" t="s">
        <v>1102</v>
      </c>
      <c r="B253" s="104" t="s">
        <v>1103</v>
      </c>
      <c r="C253" s="104" t="s">
        <v>1104</v>
      </c>
      <c r="D253" s="131">
        <v>28.45</v>
      </c>
      <c r="E253" s="132">
        <v>358016800</v>
      </c>
      <c r="F253" s="108">
        <v>397728832</v>
      </c>
      <c r="G253" s="115">
        <v>283265184</v>
      </c>
      <c r="H253" s="114">
        <v>28.45</v>
      </c>
      <c r="I253" s="105">
        <v>28.57</v>
      </c>
      <c r="J253" s="116">
        <v>28.18</v>
      </c>
    </row>
    <row r="254" spans="1:10">
      <c r="A254" s="104" t="s">
        <v>1105</v>
      </c>
      <c r="B254" s="104" t="s">
        <v>1106</v>
      </c>
      <c r="C254" s="104" t="s">
        <v>1107</v>
      </c>
      <c r="D254" s="131">
        <v>26.71</v>
      </c>
      <c r="E254" s="132">
        <v>92579352</v>
      </c>
      <c r="F254" s="108">
        <v>109850124</v>
      </c>
      <c r="G254" s="115">
        <v>120237144</v>
      </c>
      <c r="H254" s="114">
        <v>26.57</v>
      </c>
      <c r="I254" s="105">
        <v>26.71</v>
      </c>
      <c r="J254" s="116">
        <v>26.94</v>
      </c>
    </row>
    <row r="255" spans="1:10">
      <c r="A255" s="104" t="s">
        <v>1108</v>
      </c>
      <c r="B255" s="104" t="s">
        <v>1109</v>
      </c>
      <c r="C255" s="104" t="s">
        <v>592</v>
      </c>
      <c r="D255" s="131">
        <v>25.81</v>
      </c>
      <c r="E255" s="132">
        <v>108717104</v>
      </c>
      <c r="F255" s="108">
        <v>58745568</v>
      </c>
      <c r="G255" s="115"/>
      <c r="H255" s="114">
        <v>26.82</v>
      </c>
      <c r="I255" s="105">
        <v>25.81</v>
      </c>
      <c r="J255" s="116">
        <v>22.583600000000001</v>
      </c>
    </row>
    <row r="256" spans="1:10">
      <c r="A256" s="104" t="s">
        <v>1110</v>
      </c>
      <c r="B256" s="104" t="s">
        <v>1111</v>
      </c>
      <c r="C256" s="104" t="s">
        <v>1112</v>
      </c>
      <c r="D256" s="131">
        <v>30.1</v>
      </c>
      <c r="E256" s="132">
        <v>1118786584</v>
      </c>
      <c r="F256" s="108">
        <v>1152972848</v>
      </c>
      <c r="G256" s="115">
        <v>1027278486</v>
      </c>
      <c r="H256" s="114">
        <v>30.12</v>
      </c>
      <c r="I256" s="105">
        <v>30.1</v>
      </c>
      <c r="J256" s="116">
        <v>30.04</v>
      </c>
    </row>
    <row r="257" spans="1:10">
      <c r="A257" s="104" t="s">
        <v>1113</v>
      </c>
      <c r="B257" s="104" t="s">
        <v>1114</v>
      </c>
      <c r="C257" s="104" t="s">
        <v>471</v>
      </c>
      <c r="D257" s="131">
        <v>25.19</v>
      </c>
      <c r="E257" s="132">
        <v>34540216</v>
      </c>
      <c r="F257" s="108">
        <v>36056860</v>
      </c>
      <c r="G257" s="115">
        <v>38899452</v>
      </c>
      <c r="H257" s="114">
        <v>25.19</v>
      </c>
      <c r="I257" s="105">
        <v>25.1</v>
      </c>
      <c r="J257" s="116">
        <v>25.37</v>
      </c>
    </row>
    <row r="258" spans="1:10">
      <c r="A258" s="104" t="s">
        <v>1115</v>
      </c>
      <c r="B258" s="104" t="s">
        <v>1116</v>
      </c>
      <c r="C258" s="104" t="s">
        <v>471</v>
      </c>
      <c r="D258" s="131">
        <v>27.04</v>
      </c>
      <c r="E258" s="132">
        <v>185159920</v>
      </c>
      <c r="F258" s="108">
        <v>65282784</v>
      </c>
      <c r="G258" s="115">
        <v>129162348</v>
      </c>
      <c r="H258" s="114">
        <v>27.57</v>
      </c>
      <c r="I258" s="105">
        <v>25.96</v>
      </c>
      <c r="J258" s="116">
        <v>27.04</v>
      </c>
    </row>
    <row r="259" spans="1:10">
      <c r="A259" s="104" t="s">
        <v>1117</v>
      </c>
      <c r="B259" s="104" t="s">
        <v>1118</v>
      </c>
      <c r="C259" s="104" t="s">
        <v>533</v>
      </c>
      <c r="D259" s="131">
        <v>32.58</v>
      </c>
      <c r="E259" s="132">
        <v>6145067830</v>
      </c>
      <c r="F259" s="108">
        <v>6423014632</v>
      </c>
      <c r="G259" s="115">
        <v>6564336956</v>
      </c>
      <c r="H259" s="114">
        <v>32.57</v>
      </c>
      <c r="I259" s="105">
        <v>32.58</v>
      </c>
      <c r="J259" s="116">
        <v>32.74</v>
      </c>
    </row>
    <row r="260" spans="1:10">
      <c r="A260" s="104" t="s">
        <v>1119</v>
      </c>
      <c r="B260" s="104" t="s">
        <v>1120</v>
      </c>
      <c r="C260" s="104" t="s">
        <v>1121</v>
      </c>
      <c r="D260" s="131">
        <v>32.26</v>
      </c>
      <c r="E260" s="132">
        <v>4967384988</v>
      </c>
      <c r="F260" s="108">
        <v>5160897209</v>
      </c>
      <c r="G260" s="115">
        <v>4879646416</v>
      </c>
      <c r="H260" s="114">
        <v>32.26</v>
      </c>
      <c r="I260" s="105">
        <v>32.26</v>
      </c>
      <c r="J260" s="116">
        <v>32.32</v>
      </c>
    </row>
    <row r="261" spans="1:10">
      <c r="A261" s="104" t="s">
        <v>1122</v>
      </c>
      <c r="B261" s="104" t="s">
        <v>1123</v>
      </c>
      <c r="C261" s="104" t="s">
        <v>1124</v>
      </c>
      <c r="D261" s="131">
        <v>33.74</v>
      </c>
      <c r="E261" s="132">
        <v>13214065490</v>
      </c>
      <c r="F261" s="108">
        <v>14395396238</v>
      </c>
      <c r="G261" s="115">
        <v>14254831778</v>
      </c>
      <c r="H261" s="114">
        <v>33.68</v>
      </c>
      <c r="I261" s="105">
        <v>33.74</v>
      </c>
      <c r="J261" s="116">
        <v>33.86</v>
      </c>
    </row>
    <row r="262" spans="1:10">
      <c r="A262" s="104" t="s">
        <v>1125</v>
      </c>
      <c r="B262" s="104" t="s">
        <v>1126</v>
      </c>
      <c r="C262" s="104" t="s">
        <v>1127</v>
      </c>
      <c r="D262" s="131">
        <v>27.43</v>
      </c>
      <c r="E262" s="132">
        <v>105096830</v>
      </c>
      <c r="F262" s="108">
        <v>182352040</v>
      </c>
      <c r="G262" s="115">
        <v>167489768</v>
      </c>
      <c r="H262" s="114">
        <v>26.74</v>
      </c>
      <c r="I262" s="105">
        <v>27.44</v>
      </c>
      <c r="J262" s="116">
        <v>27.43</v>
      </c>
    </row>
    <row r="263" spans="1:10">
      <c r="A263" s="104" t="s">
        <v>1128</v>
      </c>
      <c r="B263" s="104" t="s">
        <v>1129</v>
      </c>
      <c r="C263" s="104" t="s">
        <v>1130</v>
      </c>
      <c r="D263" s="131">
        <v>28.29</v>
      </c>
      <c r="E263" s="132">
        <v>330596336</v>
      </c>
      <c r="F263" s="108">
        <v>327741248</v>
      </c>
      <c r="G263" s="115">
        <v>245672514</v>
      </c>
      <c r="H263" s="114">
        <v>28.34</v>
      </c>
      <c r="I263" s="105">
        <v>28.29</v>
      </c>
      <c r="J263" s="116">
        <v>27.98</v>
      </c>
    </row>
    <row r="264" spans="1:10">
      <c r="A264" s="104" t="s">
        <v>1131</v>
      </c>
      <c r="B264" s="104" t="s">
        <v>1132</v>
      </c>
      <c r="C264" s="104" t="s">
        <v>1133</v>
      </c>
      <c r="D264" s="131">
        <v>28.88</v>
      </c>
      <c r="E264" s="132">
        <v>481419920</v>
      </c>
      <c r="F264" s="108">
        <v>543158160</v>
      </c>
      <c r="G264" s="115">
        <v>403533234</v>
      </c>
      <c r="H264" s="114">
        <v>28.88</v>
      </c>
      <c r="I264" s="105">
        <v>29.02</v>
      </c>
      <c r="J264" s="116">
        <v>28.68</v>
      </c>
    </row>
    <row r="265" spans="1:10">
      <c r="A265" s="104" t="s">
        <v>1134</v>
      </c>
      <c r="B265" s="104" t="s">
        <v>1135</v>
      </c>
      <c r="C265" s="104" t="s">
        <v>480</v>
      </c>
      <c r="D265" s="131">
        <v>26.53</v>
      </c>
      <c r="E265" s="132">
        <v>100611280</v>
      </c>
      <c r="F265" s="108">
        <v>89248512</v>
      </c>
      <c r="G265" s="115">
        <v>90245928</v>
      </c>
      <c r="H265" s="114">
        <v>26.7</v>
      </c>
      <c r="I265" s="105">
        <v>26.41</v>
      </c>
      <c r="J265" s="116">
        <v>26.53</v>
      </c>
    </row>
    <row r="266" spans="1:10">
      <c r="A266" s="104" t="s">
        <v>1136</v>
      </c>
      <c r="B266" s="104" t="s">
        <v>1137</v>
      </c>
      <c r="C266" s="104" t="s">
        <v>1138</v>
      </c>
      <c r="D266" s="131">
        <v>28.42</v>
      </c>
      <c r="E266" s="132">
        <v>251855264</v>
      </c>
      <c r="F266" s="108">
        <v>368985216</v>
      </c>
      <c r="G266" s="115">
        <v>334069120</v>
      </c>
      <c r="H266" s="114">
        <v>27.95</v>
      </c>
      <c r="I266" s="105">
        <v>28.46</v>
      </c>
      <c r="J266" s="116">
        <v>28.42</v>
      </c>
    </row>
    <row r="267" spans="1:10">
      <c r="A267" s="104" t="s">
        <v>1139</v>
      </c>
      <c r="B267" s="104" t="s">
        <v>1140</v>
      </c>
      <c r="C267" s="104" t="s">
        <v>1141</v>
      </c>
      <c r="D267" s="131">
        <v>28.62</v>
      </c>
      <c r="E267" s="132">
        <v>405936038</v>
      </c>
      <c r="F267" s="108">
        <v>427642748</v>
      </c>
      <c r="G267" s="115">
        <v>352069440</v>
      </c>
      <c r="H267" s="114">
        <v>28.62</v>
      </c>
      <c r="I267" s="105">
        <v>28.67</v>
      </c>
      <c r="J267" s="116">
        <v>28.49</v>
      </c>
    </row>
    <row r="268" spans="1:10">
      <c r="A268" s="104" t="s">
        <v>1142</v>
      </c>
      <c r="B268" s="104" t="s">
        <v>1143</v>
      </c>
      <c r="C268" s="104" t="s">
        <v>1144</v>
      </c>
      <c r="D268" s="131">
        <v>33.22</v>
      </c>
      <c r="E268" s="132">
        <v>9824171006</v>
      </c>
      <c r="F268" s="108">
        <v>9202679740</v>
      </c>
      <c r="G268" s="115">
        <v>9155267820</v>
      </c>
      <c r="H268" s="114">
        <v>33.26</v>
      </c>
      <c r="I268" s="105">
        <v>33.1</v>
      </c>
      <c r="J268" s="116">
        <v>33.22</v>
      </c>
    </row>
    <row r="269" spans="1:10">
      <c r="A269" s="104" t="s">
        <v>1145</v>
      </c>
      <c r="B269" s="104" t="s">
        <v>1146</v>
      </c>
      <c r="C269" s="104" t="s">
        <v>1147</v>
      </c>
      <c r="D269" s="131">
        <v>30.38</v>
      </c>
      <c r="E269" s="132">
        <v>1356701820</v>
      </c>
      <c r="F269" s="108">
        <v>1345254348</v>
      </c>
      <c r="G269" s="115">
        <v>1298453064</v>
      </c>
      <c r="H269" s="114">
        <v>30.4</v>
      </c>
      <c r="I269" s="105">
        <v>30.33</v>
      </c>
      <c r="J269" s="116">
        <v>30.38</v>
      </c>
    </row>
    <row r="270" spans="1:10">
      <c r="A270" s="104" t="s">
        <v>1148</v>
      </c>
      <c r="B270" s="104" t="s">
        <v>1149</v>
      </c>
      <c r="C270" s="104" t="s">
        <v>1150</v>
      </c>
      <c r="D270" s="131">
        <v>33.75</v>
      </c>
      <c r="E270" s="132">
        <v>14359466112</v>
      </c>
      <c r="F270" s="108">
        <v>13515746322</v>
      </c>
      <c r="G270" s="115">
        <v>13242748544</v>
      </c>
      <c r="H270" s="114">
        <v>33.799999999999997</v>
      </c>
      <c r="I270" s="105">
        <v>33.65</v>
      </c>
      <c r="J270" s="116">
        <v>33.75</v>
      </c>
    </row>
    <row r="271" spans="1:10">
      <c r="A271" s="104" t="s">
        <v>1151</v>
      </c>
      <c r="B271" s="104" t="s">
        <v>1152</v>
      </c>
      <c r="C271" s="104" t="s">
        <v>1153</v>
      </c>
      <c r="D271" s="131">
        <v>29.64</v>
      </c>
      <c r="E271" s="132">
        <v>804722168</v>
      </c>
      <c r="F271" s="108">
        <v>837510256</v>
      </c>
      <c r="G271" s="115">
        <v>672366764</v>
      </c>
      <c r="H271" s="114">
        <v>29.64</v>
      </c>
      <c r="I271" s="105">
        <v>29.64</v>
      </c>
      <c r="J271" s="116">
        <v>29.43</v>
      </c>
    </row>
    <row r="272" spans="1:10">
      <c r="A272" s="104" t="s">
        <v>1154</v>
      </c>
      <c r="B272" s="104" t="s">
        <v>1155</v>
      </c>
      <c r="C272" s="104" t="s">
        <v>1156</v>
      </c>
      <c r="D272" s="131">
        <v>26.28</v>
      </c>
      <c r="E272" s="132">
        <v>12520420</v>
      </c>
      <c r="F272" s="108">
        <v>81422312</v>
      </c>
      <c r="G272" s="115">
        <v>79240160</v>
      </c>
      <c r="H272" s="114">
        <v>23.72</v>
      </c>
      <c r="I272" s="105">
        <v>26.28</v>
      </c>
      <c r="J272" s="116">
        <v>26.34</v>
      </c>
    </row>
    <row r="273" spans="1:10">
      <c r="A273" s="104" t="s">
        <v>1157</v>
      </c>
      <c r="B273" s="104" t="s">
        <v>1158</v>
      </c>
      <c r="C273" s="104" t="s">
        <v>794</v>
      </c>
      <c r="D273" s="131">
        <v>27.09</v>
      </c>
      <c r="E273" s="132">
        <v>134351504</v>
      </c>
      <c r="F273" s="108">
        <v>156709411</v>
      </c>
      <c r="G273" s="115">
        <v>119132560</v>
      </c>
      <c r="H273" s="114">
        <v>27.09</v>
      </c>
      <c r="I273" s="105">
        <v>27.22</v>
      </c>
      <c r="J273" s="116">
        <v>26.93</v>
      </c>
    </row>
    <row r="274" spans="1:10">
      <c r="A274" s="104" t="s">
        <v>1159</v>
      </c>
      <c r="B274" s="104" t="s">
        <v>1160</v>
      </c>
      <c r="C274" s="104" t="s">
        <v>471</v>
      </c>
      <c r="D274" s="131">
        <v>24.68</v>
      </c>
      <c r="E274" s="132">
        <v>25009344.5</v>
      </c>
      <c r="F274" s="108">
        <v>26851218</v>
      </c>
      <c r="G274" s="115">
        <v>22161360</v>
      </c>
      <c r="H274" s="114">
        <v>24.71</v>
      </c>
      <c r="I274" s="105">
        <v>24.68</v>
      </c>
      <c r="J274" s="116">
        <v>24.59</v>
      </c>
    </row>
    <row r="275" spans="1:10">
      <c r="A275" s="104" t="s">
        <v>1161</v>
      </c>
      <c r="B275" s="104" t="s">
        <v>1162</v>
      </c>
      <c r="C275" s="104" t="s">
        <v>1163</v>
      </c>
      <c r="D275" s="131">
        <v>25.48</v>
      </c>
      <c r="E275" s="132">
        <v>42357092</v>
      </c>
      <c r="F275" s="108">
        <v>28035548</v>
      </c>
      <c r="G275" s="115">
        <v>43434020</v>
      </c>
      <c r="H275" s="114">
        <v>25.48</v>
      </c>
      <c r="I275" s="105">
        <v>24.74</v>
      </c>
      <c r="J275" s="116">
        <v>25.53</v>
      </c>
    </row>
    <row r="276" spans="1:10">
      <c r="A276" s="104" t="s">
        <v>1164</v>
      </c>
      <c r="B276" s="104" t="s">
        <v>1165</v>
      </c>
      <c r="C276" s="104" t="s">
        <v>1166</v>
      </c>
      <c r="D276" s="131">
        <v>26.13</v>
      </c>
      <c r="E276" s="132">
        <v>78134672</v>
      </c>
      <c r="F276" s="108">
        <v>47410780</v>
      </c>
      <c r="G276" s="115">
        <v>67561264</v>
      </c>
      <c r="H276" s="114">
        <v>26.35</v>
      </c>
      <c r="I276" s="105">
        <v>25.5</v>
      </c>
      <c r="J276" s="116">
        <v>26.13</v>
      </c>
    </row>
    <row r="277" spans="1:10">
      <c r="A277" s="104" t="s">
        <v>1167</v>
      </c>
      <c r="B277" s="104" t="s">
        <v>1168</v>
      </c>
      <c r="C277" s="104" t="s">
        <v>1169</v>
      </c>
      <c r="D277" s="131">
        <v>28.03</v>
      </c>
      <c r="E277" s="132">
        <v>262282902</v>
      </c>
      <c r="F277" s="108">
        <v>274354262</v>
      </c>
      <c r="G277" s="115">
        <v>308742712</v>
      </c>
      <c r="H277" s="114">
        <v>28.02</v>
      </c>
      <c r="I277" s="105">
        <v>28.03</v>
      </c>
      <c r="J277" s="116">
        <v>28.31</v>
      </c>
    </row>
    <row r="278" spans="1:10">
      <c r="A278" s="104" t="s">
        <v>1170</v>
      </c>
      <c r="B278" s="104" t="s">
        <v>1171</v>
      </c>
      <c r="C278" s="104" t="s">
        <v>1172</v>
      </c>
      <c r="D278" s="131">
        <v>25.05</v>
      </c>
      <c r="E278" s="132">
        <v>35796324</v>
      </c>
      <c r="F278" s="108">
        <v>34844268</v>
      </c>
      <c r="G278" s="115">
        <v>29517036</v>
      </c>
      <c r="H278" s="114">
        <v>25.24</v>
      </c>
      <c r="I278" s="105">
        <v>25.05</v>
      </c>
      <c r="J278" s="116">
        <v>24.98</v>
      </c>
    </row>
    <row r="279" spans="1:10">
      <c r="A279" s="104" t="s">
        <v>1173</v>
      </c>
      <c r="B279" s="104" t="s">
        <v>1174</v>
      </c>
      <c r="C279" s="104" t="s">
        <v>1175</v>
      </c>
      <c r="D279" s="131">
        <v>28.35</v>
      </c>
      <c r="E279" s="132">
        <v>399208064</v>
      </c>
      <c r="F279" s="108">
        <v>320272625</v>
      </c>
      <c r="G279" s="115">
        <v>318319866</v>
      </c>
      <c r="H279" s="114">
        <v>28.61</v>
      </c>
      <c r="I279" s="105">
        <v>28.25</v>
      </c>
      <c r="J279" s="116">
        <v>28.35</v>
      </c>
    </row>
    <row r="280" spans="1:10">
      <c r="A280" s="104" t="s">
        <v>1176</v>
      </c>
      <c r="B280" s="104" t="s">
        <v>1177</v>
      </c>
      <c r="C280" s="104" t="s">
        <v>471</v>
      </c>
      <c r="D280" s="131">
        <v>27.54</v>
      </c>
      <c r="E280" s="132">
        <v>200426171.5</v>
      </c>
      <c r="F280" s="108">
        <v>194857277</v>
      </c>
      <c r="G280" s="115">
        <v>173473016.30000001</v>
      </c>
      <c r="H280" s="114">
        <v>27.65</v>
      </c>
      <c r="I280" s="105">
        <v>27.54</v>
      </c>
      <c r="J280" s="116">
        <v>27.48</v>
      </c>
    </row>
    <row r="281" spans="1:10">
      <c r="A281" s="104" t="s">
        <v>1178</v>
      </c>
      <c r="B281" s="104" t="s">
        <v>1179</v>
      </c>
      <c r="C281" s="104" t="s">
        <v>1180</v>
      </c>
      <c r="D281" s="131">
        <v>29.06</v>
      </c>
      <c r="E281" s="132">
        <v>546995264</v>
      </c>
      <c r="F281" s="108">
        <v>518117344</v>
      </c>
      <c r="G281" s="115">
        <v>564405504</v>
      </c>
      <c r="H281" s="114">
        <v>29.06</v>
      </c>
      <c r="I281" s="105">
        <v>28.95</v>
      </c>
      <c r="J281" s="116">
        <v>29.17</v>
      </c>
    </row>
    <row r="282" spans="1:10">
      <c r="A282" s="104" t="s">
        <v>1181</v>
      </c>
      <c r="B282" s="104" t="s">
        <v>1182</v>
      </c>
      <c r="C282" s="104" t="s">
        <v>471</v>
      </c>
      <c r="D282" s="131">
        <v>29.66</v>
      </c>
      <c r="E282" s="132">
        <v>858031496</v>
      </c>
      <c r="F282" s="108">
        <v>824460704</v>
      </c>
      <c r="G282" s="115">
        <v>784143680</v>
      </c>
      <c r="H282" s="114">
        <v>29.73</v>
      </c>
      <c r="I282" s="105">
        <v>29.62</v>
      </c>
      <c r="J282" s="116">
        <v>29.66</v>
      </c>
    </row>
    <row r="283" spans="1:10">
      <c r="A283" s="104" t="s">
        <v>1183</v>
      </c>
      <c r="B283" s="104" t="s">
        <v>1184</v>
      </c>
      <c r="C283" s="104" t="s">
        <v>1185</v>
      </c>
      <c r="D283" s="131">
        <v>28.47</v>
      </c>
      <c r="E283" s="132">
        <v>366340968</v>
      </c>
      <c r="F283" s="108">
        <v>354340104</v>
      </c>
      <c r="G283" s="115">
        <v>345707032</v>
      </c>
      <c r="H283" s="114">
        <v>28.48</v>
      </c>
      <c r="I283" s="105">
        <v>28.4</v>
      </c>
      <c r="J283" s="116">
        <v>28.47</v>
      </c>
    </row>
    <row r="284" spans="1:10">
      <c r="A284" s="104" t="s">
        <v>1186</v>
      </c>
      <c r="B284" s="104" t="s">
        <v>1187</v>
      </c>
      <c r="C284" s="104" t="s">
        <v>639</v>
      </c>
      <c r="D284" s="131">
        <v>26.49</v>
      </c>
      <c r="E284" s="132">
        <v>85988416</v>
      </c>
      <c r="F284" s="108">
        <v>37368428</v>
      </c>
      <c r="G284" s="115">
        <v>130124764</v>
      </c>
      <c r="H284" s="114">
        <v>26.49</v>
      </c>
      <c r="I284" s="105">
        <v>25.16</v>
      </c>
      <c r="J284" s="116">
        <v>27.06</v>
      </c>
    </row>
    <row r="285" spans="1:10">
      <c r="A285" s="104" t="s">
        <v>1188</v>
      </c>
      <c r="B285" s="104" t="s">
        <v>1189</v>
      </c>
      <c r="C285" s="104" t="s">
        <v>1190</v>
      </c>
      <c r="D285" s="131">
        <v>28.39</v>
      </c>
      <c r="E285" s="132">
        <v>323856224</v>
      </c>
      <c r="F285" s="108">
        <v>353691712</v>
      </c>
      <c r="G285" s="115">
        <v>327588408</v>
      </c>
      <c r="H285" s="114">
        <v>28.31</v>
      </c>
      <c r="I285" s="105">
        <v>28.4</v>
      </c>
      <c r="J285" s="116">
        <v>28.39</v>
      </c>
    </row>
    <row r="286" spans="1:10">
      <c r="A286" s="104" t="s">
        <v>1191</v>
      </c>
      <c r="B286" s="104" t="s">
        <v>1192</v>
      </c>
      <c r="C286" s="104" t="s">
        <v>1007</v>
      </c>
      <c r="D286" s="131">
        <v>27.24</v>
      </c>
      <c r="E286" s="132">
        <v>149774000</v>
      </c>
      <c r="F286" s="108">
        <v>190281357.59999999</v>
      </c>
      <c r="G286" s="115">
        <v>26502599.75</v>
      </c>
      <c r="H286" s="114">
        <v>27.24</v>
      </c>
      <c r="I286" s="105">
        <v>27.5</v>
      </c>
      <c r="J286" s="116">
        <v>24.77</v>
      </c>
    </row>
    <row r="287" spans="1:10">
      <c r="A287" s="104" t="s">
        <v>1193</v>
      </c>
      <c r="B287" s="104" t="s">
        <v>1194</v>
      </c>
      <c r="C287" s="104" t="s">
        <v>471</v>
      </c>
      <c r="D287" s="131">
        <v>32.32</v>
      </c>
      <c r="E287" s="132">
        <v>5190473446</v>
      </c>
      <c r="F287" s="108">
        <v>5351665611</v>
      </c>
      <c r="G287" s="115">
        <v>4195949151</v>
      </c>
      <c r="H287" s="114">
        <v>32.33</v>
      </c>
      <c r="I287" s="105">
        <v>32.32</v>
      </c>
      <c r="J287" s="116">
        <v>32.1</v>
      </c>
    </row>
    <row r="288" spans="1:10">
      <c r="A288" s="104" t="s">
        <v>1195</v>
      </c>
      <c r="B288" s="104" t="s">
        <v>1196</v>
      </c>
      <c r="C288" s="104" t="s">
        <v>1197</v>
      </c>
      <c r="D288" s="131">
        <v>27.9</v>
      </c>
      <c r="E288" s="132">
        <v>267191312</v>
      </c>
      <c r="F288" s="108">
        <v>223689920</v>
      </c>
      <c r="G288" s="115">
        <v>232227168</v>
      </c>
      <c r="H288" s="114">
        <v>28.05</v>
      </c>
      <c r="I288" s="105">
        <v>27.74</v>
      </c>
      <c r="J288" s="116">
        <v>27.9</v>
      </c>
    </row>
    <row r="289" spans="1:10">
      <c r="A289" s="104" t="s">
        <v>1198</v>
      </c>
      <c r="B289" s="104" t="s">
        <v>1199</v>
      </c>
      <c r="C289" s="104" t="s">
        <v>1200</v>
      </c>
      <c r="D289" s="131">
        <v>29.51</v>
      </c>
      <c r="E289" s="132">
        <v>699113140</v>
      </c>
      <c r="F289" s="108">
        <v>782769200</v>
      </c>
      <c r="G289" s="115">
        <v>707289752</v>
      </c>
      <c r="H289" s="114">
        <v>29.43</v>
      </c>
      <c r="I289" s="105">
        <v>29.54</v>
      </c>
      <c r="J289" s="116">
        <v>29.51</v>
      </c>
    </row>
    <row r="290" spans="1:10">
      <c r="A290" s="104" t="s">
        <v>1201</v>
      </c>
      <c r="B290" s="104" t="s">
        <v>1202</v>
      </c>
      <c r="C290" s="104" t="s">
        <v>471</v>
      </c>
      <c r="D290" s="131">
        <v>25.62</v>
      </c>
      <c r="E290" s="132">
        <v>46686360</v>
      </c>
      <c r="F290" s="108">
        <v>51010580</v>
      </c>
      <c r="G290" s="115">
        <v>51521144</v>
      </c>
      <c r="H290" s="114">
        <v>25.62</v>
      </c>
      <c r="I290" s="105">
        <v>25.6</v>
      </c>
      <c r="J290" s="116">
        <v>25.75</v>
      </c>
    </row>
    <row r="291" spans="1:10">
      <c r="A291" s="104" t="s">
        <v>1203</v>
      </c>
      <c r="B291" s="104" t="s">
        <v>1204</v>
      </c>
      <c r="C291" s="104" t="s">
        <v>1205</v>
      </c>
      <c r="D291" s="131">
        <v>27.3</v>
      </c>
      <c r="E291" s="132">
        <v>155403430</v>
      </c>
      <c r="F291" s="108">
        <v>132925608</v>
      </c>
      <c r="G291" s="115">
        <v>168311010</v>
      </c>
      <c r="H291" s="114">
        <v>27.3</v>
      </c>
      <c r="I291" s="105">
        <v>26.99</v>
      </c>
      <c r="J291" s="116">
        <v>27.43</v>
      </c>
    </row>
    <row r="292" spans="1:10">
      <c r="A292" s="104" t="s">
        <v>1206</v>
      </c>
      <c r="B292" s="104" t="s">
        <v>1207</v>
      </c>
      <c r="C292" s="104" t="s">
        <v>1205</v>
      </c>
      <c r="D292" s="131">
        <v>26.34</v>
      </c>
      <c r="E292" s="132">
        <v>78425304.5</v>
      </c>
      <c r="F292" s="108">
        <v>85623207</v>
      </c>
      <c r="G292" s="115">
        <v>79144367</v>
      </c>
      <c r="H292" s="114">
        <v>26.34</v>
      </c>
      <c r="I292" s="105">
        <v>26.35</v>
      </c>
      <c r="J292" s="116">
        <v>26.34</v>
      </c>
    </row>
    <row r="293" spans="1:10">
      <c r="A293" s="104" t="s">
        <v>1208</v>
      </c>
      <c r="B293" s="104" t="s">
        <v>1209</v>
      </c>
      <c r="C293" s="104" t="s">
        <v>1210</v>
      </c>
      <c r="D293" s="131">
        <v>29.48</v>
      </c>
      <c r="E293" s="132">
        <v>722083044</v>
      </c>
      <c r="F293" s="108">
        <v>727892772</v>
      </c>
      <c r="G293" s="115">
        <v>701636818</v>
      </c>
      <c r="H293" s="114">
        <v>29.48</v>
      </c>
      <c r="I293" s="105">
        <v>29.44</v>
      </c>
      <c r="J293" s="116">
        <v>29.49</v>
      </c>
    </row>
    <row r="294" spans="1:10">
      <c r="A294" s="104" t="s">
        <v>1211</v>
      </c>
      <c r="B294" s="104" t="s">
        <v>1212</v>
      </c>
      <c r="C294" s="104" t="s">
        <v>471</v>
      </c>
      <c r="D294" s="131">
        <v>27.48</v>
      </c>
      <c r="E294" s="132">
        <v>179470496</v>
      </c>
      <c r="F294" s="108">
        <v>166052304</v>
      </c>
      <c r="G294" s="115">
        <v>173412848</v>
      </c>
      <c r="H294" s="114">
        <v>27.5</v>
      </c>
      <c r="I294" s="105">
        <v>27.31</v>
      </c>
      <c r="J294" s="116">
        <v>27.48</v>
      </c>
    </row>
    <row r="295" spans="1:10">
      <c r="A295" s="104" t="s">
        <v>1213</v>
      </c>
      <c r="B295" s="104" t="s">
        <v>1214</v>
      </c>
      <c r="C295" s="104" t="s">
        <v>1215</v>
      </c>
      <c r="D295" s="131">
        <v>24.37</v>
      </c>
      <c r="E295" s="132">
        <v>19713367.75</v>
      </c>
      <c r="F295" s="108">
        <v>34318350.310000002</v>
      </c>
      <c r="G295" s="115">
        <v>2818311.25</v>
      </c>
      <c r="H295" s="114">
        <v>24.37</v>
      </c>
      <c r="I295" s="105">
        <v>25.03</v>
      </c>
      <c r="J295" s="116">
        <v>21.67</v>
      </c>
    </row>
    <row r="296" spans="1:10">
      <c r="A296" s="104" t="s">
        <v>1216</v>
      </c>
      <c r="B296" s="104" t="s">
        <v>1217</v>
      </c>
      <c r="C296" s="104" t="s">
        <v>1218</v>
      </c>
      <c r="D296" s="131">
        <v>26.51</v>
      </c>
      <c r="E296" s="132">
        <v>88619248</v>
      </c>
      <c r="F296" s="108">
        <v>98000272</v>
      </c>
      <c r="G296" s="115">
        <v>84323393.75</v>
      </c>
      <c r="H296" s="114">
        <v>26.51</v>
      </c>
      <c r="I296" s="105">
        <v>26.55</v>
      </c>
      <c r="J296" s="116">
        <v>26.43</v>
      </c>
    </row>
    <row r="297" spans="1:10">
      <c r="A297" s="104" t="s">
        <v>1219</v>
      </c>
      <c r="B297" s="104" t="s">
        <v>1220</v>
      </c>
      <c r="C297" s="104" t="s">
        <v>471</v>
      </c>
      <c r="D297" s="131">
        <v>31.07</v>
      </c>
      <c r="E297" s="132">
        <v>2173830862</v>
      </c>
      <c r="F297" s="108">
        <v>2231310217</v>
      </c>
      <c r="G297" s="115">
        <v>2080730216</v>
      </c>
      <c r="H297" s="114">
        <v>31.07</v>
      </c>
      <c r="I297" s="105">
        <v>31.06</v>
      </c>
      <c r="J297" s="116">
        <v>31.08</v>
      </c>
    </row>
    <row r="298" spans="1:10">
      <c r="A298" s="104" t="s">
        <v>1221</v>
      </c>
      <c r="B298" s="104" t="s">
        <v>1222</v>
      </c>
      <c r="C298" s="104" t="s">
        <v>1223</v>
      </c>
      <c r="D298" s="131">
        <v>30.11</v>
      </c>
      <c r="E298" s="132">
        <v>1115139872</v>
      </c>
      <c r="F298" s="108">
        <v>1863275152</v>
      </c>
      <c r="G298" s="115">
        <v>559296244</v>
      </c>
      <c r="H298" s="114">
        <v>30.11</v>
      </c>
      <c r="I298" s="105">
        <v>30.8</v>
      </c>
      <c r="J298" s="116">
        <v>29.17</v>
      </c>
    </row>
    <row r="299" spans="1:10">
      <c r="A299" s="104" t="s">
        <v>1224</v>
      </c>
      <c r="B299" s="104" t="s">
        <v>1225</v>
      </c>
      <c r="C299" s="104" t="s">
        <v>471</v>
      </c>
      <c r="D299" s="131">
        <v>27.04</v>
      </c>
      <c r="E299" s="132">
        <v>129105916</v>
      </c>
      <c r="F299" s="108">
        <v>126045724</v>
      </c>
      <c r="G299" s="115">
        <v>135676380</v>
      </c>
      <c r="H299" s="114">
        <v>27.04</v>
      </c>
      <c r="I299" s="105">
        <v>26.91</v>
      </c>
      <c r="J299" s="116">
        <v>27.12</v>
      </c>
    </row>
    <row r="300" spans="1:10">
      <c r="A300" s="104" t="s">
        <v>1226</v>
      </c>
      <c r="B300" s="104" t="s">
        <v>1227</v>
      </c>
      <c r="C300" s="104" t="s">
        <v>1228</v>
      </c>
      <c r="D300" s="131">
        <v>29.8</v>
      </c>
      <c r="E300" s="132">
        <v>906662236</v>
      </c>
      <c r="F300" s="108">
        <v>932500512</v>
      </c>
      <c r="G300" s="115">
        <v>853533812</v>
      </c>
      <c r="H300" s="114">
        <v>29.81</v>
      </c>
      <c r="I300" s="105">
        <v>29.8</v>
      </c>
      <c r="J300" s="116">
        <v>29.78</v>
      </c>
    </row>
    <row r="301" spans="1:10">
      <c r="A301" s="104" t="s">
        <v>1229</v>
      </c>
      <c r="B301" s="104" t="s">
        <v>1230</v>
      </c>
      <c r="C301" s="104" t="s">
        <v>1231</v>
      </c>
      <c r="D301" s="131">
        <v>26.08</v>
      </c>
      <c r="E301" s="132">
        <v>64881048</v>
      </c>
      <c r="F301" s="108">
        <v>73602992</v>
      </c>
      <c r="G301" s="115">
        <v>50899500</v>
      </c>
      <c r="H301" s="114">
        <v>26.08</v>
      </c>
      <c r="I301" s="105">
        <v>26.13</v>
      </c>
      <c r="J301" s="116">
        <v>25.72</v>
      </c>
    </row>
    <row r="302" spans="1:10">
      <c r="A302" s="104" t="s">
        <v>1232</v>
      </c>
      <c r="B302" s="104" t="s">
        <v>1233</v>
      </c>
      <c r="C302" s="104" t="s">
        <v>1234</v>
      </c>
      <c r="D302" s="131">
        <v>32.94</v>
      </c>
      <c r="E302" s="132">
        <v>7886282926</v>
      </c>
      <c r="F302" s="108">
        <v>7922492312</v>
      </c>
      <c r="G302" s="115">
        <v>7588329796</v>
      </c>
      <c r="H302" s="114">
        <v>32.94</v>
      </c>
      <c r="I302" s="105">
        <v>32.880000000000003</v>
      </c>
      <c r="J302" s="116">
        <v>32.950000000000003</v>
      </c>
    </row>
    <row r="303" spans="1:10">
      <c r="A303" s="104" t="s">
        <v>1235</v>
      </c>
      <c r="B303" s="104" t="s">
        <v>1236</v>
      </c>
      <c r="C303" s="104" t="s">
        <v>564</v>
      </c>
      <c r="D303" s="131">
        <v>32.67</v>
      </c>
      <c r="E303" s="132">
        <v>6072532696</v>
      </c>
      <c r="F303" s="108">
        <v>6893404224</v>
      </c>
      <c r="G303" s="115">
        <v>6224730132</v>
      </c>
      <c r="H303" s="114">
        <v>32.56</v>
      </c>
      <c r="I303" s="105">
        <v>32.68</v>
      </c>
      <c r="J303" s="116">
        <v>32.67</v>
      </c>
    </row>
    <row r="304" spans="1:10">
      <c r="A304" s="104" t="s">
        <v>1237</v>
      </c>
      <c r="B304" s="104" t="s">
        <v>1238</v>
      </c>
      <c r="C304" s="104" t="s">
        <v>1239</v>
      </c>
      <c r="D304" s="131">
        <v>31.66</v>
      </c>
      <c r="E304" s="132">
        <v>2936663864</v>
      </c>
      <c r="F304" s="108">
        <v>3682972905</v>
      </c>
      <c r="G304" s="115">
        <v>3089355343</v>
      </c>
      <c r="H304" s="114">
        <v>31.5</v>
      </c>
      <c r="I304" s="105">
        <v>31.78</v>
      </c>
      <c r="J304" s="116">
        <v>31.66</v>
      </c>
    </row>
    <row r="305" spans="1:10">
      <c r="A305" s="104" t="s">
        <v>1240</v>
      </c>
      <c r="B305" s="104" t="s">
        <v>1241</v>
      </c>
      <c r="C305" s="104" t="s">
        <v>1242</v>
      </c>
      <c r="D305" s="131">
        <v>31.21</v>
      </c>
      <c r="E305" s="132">
        <v>2574553316</v>
      </c>
      <c r="F305" s="108">
        <v>2487035457</v>
      </c>
      <c r="G305" s="115">
        <v>2267908100</v>
      </c>
      <c r="H305" s="114">
        <v>31.31</v>
      </c>
      <c r="I305" s="105">
        <v>31.21</v>
      </c>
      <c r="J305" s="116">
        <v>31.2</v>
      </c>
    </row>
    <row r="306" spans="1:10">
      <c r="A306" s="104" t="s">
        <v>1243</v>
      </c>
      <c r="B306" s="104" t="s">
        <v>1244</v>
      </c>
      <c r="C306" s="104" t="s">
        <v>1245</v>
      </c>
      <c r="D306" s="131">
        <v>30.7</v>
      </c>
      <c r="E306" s="132">
        <v>1180413610</v>
      </c>
      <c r="F306" s="108">
        <v>1821876768</v>
      </c>
      <c r="G306" s="115">
        <v>1614735220</v>
      </c>
      <c r="H306" s="114">
        <v>30.2</v>
      </c>
      <c r="I306" s="105">
        <v>30.76</v>
      </c>
      <c r="J306" s="116">
        <v>30.7</v>
      </c>
    </row>
    <row r="307" spans="1:10">
      <c r="A307" s="104" t="s">
        <v>1246</v>
      </c>
      <c r="B307" s="104" t="s">
        <v>1247</v>
      </c>
      <c r="C307" s="104" t="s">
        <v>1248</v>
      </c>
      <c r="D307" s="131">
        <v>33.130000000000003</v>
      </c>
      <c r="E307" s="132">
        <v>8993717599</v>
      </c>
      <c r="F307" s="108">
        <v>8501954513</v>
      </c>
      <c r="G307" s="115">
        <v>9211927878</v>
      </c>
      <c r="H307" s="114">
        <v>33.130000000000003</v>
      </c>
      <c r="I307" s="105">
        <v>32.99</v>
      </c>
      <c r="J307" s="116">
        <v>33.229999999999997</v>
      </c>
    </row>
    <row r="308" spans="1:10">
      <c r="A308" s="104" t="s">
        <v>1249</v>
      </c>
      <c r="B308" s="104" t="s">
        <v>1250</v>
      </c>
      <c r="C308" s="104" t="s">
        <v>1251</v>
      </c>
      <c r="D308" s="131">
        <v>31.26</v>
      </c>
      <c r="E308" s="132">
        <v>2464575626</v>
      </c>
      <c r="F308" s="108">
        <v>2577679237</v>
      </c>
      <c r="G308" s="115">
        <v>2364544301</v>
      </c>
      <c r="H308" s="114">
        <v>31.25</v>
      </c>
      <c r="I308" s="105">
        <v>31.26</v>
      </c>
      <c r="J308" s="116">
        <v>31.26</v>
      </c>
    </row>
    <row r="309" spans="1:10">
      <c r="A309" s="104" t="s">
        <v>1252</v>
      </c>
      <c r="B309" s="104" t="s">
        <v>1253</v>
      </c>
      <c r="C309" s="104" t="s">
        <v>1254</v>
      </c>
      <c r="D309" s="131">
        <v>32.1</v>
      </c>
      <c r="E309" s="132">
        <v>4270800024</v>
      </c>
      <c r="F309" s="108">
        <v>4905870746</v>
      </c>
      <c r="G309" s="115">
        <v>4203610180</v>
      </c>
      <c r="H309" s="114">
        <v>32.04</v>
      </c>
      <c r="I309" s="105">
        <v>32.19</v>
      </c>
      <c r="J309" s="116">
        <v>32.1</v>
      </c>
    </row>
    <row r="310" spans="1:10">
      <c r="A310" s="104" t="s">
        <v>1255</v>
      </c>
      <c r="B310" s="104" t="s">
        <v>1256</v>
      </c>
      <c r="C310" s="104" t="s">
        <v>1257</v>
      </c>
      <c r="D310" s="131">
        <v>25.15</v>
      </c>
      <c r="E310" s="132">
        <v>33828260</v>
      </c>
      <c r="F310" s="108">
        <v>22633104</v>
      </c>
      <c r="G310" s="115">
        <v>36699748</v>
      </c>
      <c r="H310" s="114">
        <v>25.15</v>
      </c>
      <c r="I310" s="105">
        <v>24.43</v>
      </c>
      <c r="J310" s="116">
        <v>25.31</v>
      </c>
    </row>
    <row r="311" spans="1:10">
      <c r="A311" s="104" t="s">
        <v>1258</v>
      </c>
      <c r="B311" s="104" t="s">
        <v>1259</v>
      </c>
      <c r="C311" s="104" t="s">
        <v>1260</v>
      </c>
      <c r="D311" s="131">
        <v>31.33</v>
      </c>
      <c r="E311" s="132">
        <v>2610297257</v>
      </c>
      <c r="F311" s="108">
        <v>2715894532</v>
      </c>
      <c r="G311" s="115">
        <v>1667191717</v>
      </c>
      <c r="H311" s="114">
        <v>31.33</v>
      </c>
      <c r="I311" s="105">
        <v>31.34</v>
      </c>
      <c r="J311" s="116">
        <v>30.76</v>
      </c>
    </row>
    <row r="312" spans="1:10">
      <c r="A312" s="104" t="s">
        <v>1261</v>
      </c>
      <c r="B312" s="104" t="s">
        <v>1262</v>
      </c>
      <c r="C312" s="104" t="s">
        <v>1133</v>
      </c>
      <c r="D312" s="131">
        <v>32.51</v>
      </c>
      <c r="E312" s="132">
        <v>6019603570</v>
      </c>
      <c r="F312" s="108">
        <v>5697453211</v>
      </c>
      <c r="G312" s="115">
        <v>5586591390</v>
      </c>
      <c r="H312" s="114">
        <v>32.54</v>
      </c>
      <c r="I312" s="105">
        <v>32.409999999999997</v>
      </c>
      <c r="J312" s="116">
        <v>32.51</v>
      </c>
    </row>
    <row r="313" spans="1:10">
      <c r="A313" s="104" t="s">
        <v>1263</v>
      </c>
      <c r="B313" s="104" t="s">
        <v>1264</v>
      </c>
      <c r="C313" s="104" t="s">
        <v>1265</v>
      </c>
      <c r="D313" s="131">
        <v>28.43</v>
      </c>
      <c r="E313" s="132">
        <v>353852029</v>
      </c>
      <c r="F313" s="108">
        <v>386179264</v>
      </c>
      <c r="G313" s="115">
        <v>297648987</v>
      </c>
      <c r="H313" s="114">
        <v>28.43</v>
      </c>
      <c r="I313" s="105">
        <v>28.52</v>
      </c>
      <c r="J313" s="116">
        <v>28.25</v>
      </c>
    </row>
    <row r="314" spans="1:10">
      <c r="A314" s="104" t="s">
        <v>1266</v>
      </c>
      <c r="B314" s="104" t="s">
        <v>1267</v>
      </c>
      <c r="C314" s="104" t="s">
        <v>471</v>
      </c>
      <c r="D314" s="131">
        <v>31.65</v>
      </c>
      <c r="E314" s="132">
        <v>2401228421</v>
      </c>
      <c r="F314" s="108">
        <v>3365916945</v>
      </c>
      <c r="G314" s="115">
        <v>3718639780</v>
      </c>
      <c r="H314" s="114">
        <v>31.21</v>
      </c>
      <c r="I314" s="105">
        <v>31.65</v>
      </c>
      <c r="J314" s="116">
        <v>31.92</v>
      </c>
    </row>
    <row r="315" spans="1:10">
      <c r="A315" s="104" t="s">
        <v>1268</v>
      </c>
      <c r="B315" s="104" t="s">
        <v>1269</v>
      </c>
      <c r="C315" s="104" t="s">
        <v>1185</v>
      </c>
      <c r="D315" s="131">
        <v>28.66</v>
      </c>
      <c r="E315" s="132">
        <v>417178016</v>
      </c>
      <c r="F315" s="108">
        <v>445090240</v>
      </c>
      <c r="G315" s="115">
        <v>385241952</v>
      </c>
      <c r="H315" s="114">
        <v>28.66</v>
      </c>
      <c r="I315" s="105">
        <v>28.73</v>
      </c>
      <c r="J315" s="116">
        <v>28.62</v>
      </c>
    </row>
    <row r="316" spans="1:10">
      <c r="A316" s="104" t="s">
        <v>1270</v>
      </c>
      <c r="B316" s="104" t="s">
        <v>1271</v>
      </c>
      <c r="C316" s="104" t="s">
        <v>1272</v>
      </c>
      <c r="D316" s="131">
        <v>30.74</v>
      </c>
      <c r="E316" s="132">
        <v>1729483888</v>
      </c>
      <c r="F316" s="108">
        <v>1894387365</v>
      </c>
      <c r="G316" s="115">
        <v>1644733688</v>
      </c>
      <c r="H316" s="114">
        <v>30.74</v>
      </c>
      <c r="I316" s="105">
        <v>30.82</v>
      </c>
      <c r="J316" s="116">
        <v>30.73</v>
      </c>
    </row>
    <row r="317" spans="1:10">
      <c r="A317" s="104" t="s">
        <v>1273</v>
      </c>
      <c r="B317" s="104" t="s">
        <v>1274</v>
      </c>
      <c r="C317" s="104" t="s">
        <v>1275</v>
      </c>
      <c r="D317" s="131">
        <v>25.12</v>
      </c>
      <c r="E317" s="132">
        <v>44602154</v>
      </c>
      <c r="F317" s="108">
        <v>36258968</v>
      </c>
      <c r="G317" s="115">
        <v>32607429.75</v>
      </c>
      <c r="H317" s="114">
        <v>25.56</v>
      </c>
      <c r="I317" s="105">
        <v>25.11</v>
      </c>
      <c r="J317" s="116">
        <v>25.12</v>
      </c>
    </row>
    <row r="318" spans="1:10">
      <c r="A318" s="104" t="s">
        <v>1276</v>
      </c>
      <c r="B318" s="104" t="s">
        <v>1277</v>
      </c>
      <c r="C318" s="104" t="s">
        <v>1278</v>
      </c>
      <c r="D318" s="131">
        <v>28.66</v>
      </c>
      <c r="E318" s="132">
        <v>412944636</v>
      </c>
      <c r="F318" s="108">
        <v>307287544</v>
      </c>
      <c r="G318" s="115">
        <v>419360256</v>
      </c>
      <c r="H318" s="114">
        <v>28.66</v>
      </c>
      <c r="I318" s="105">
        <v>28.2</v>
      </c>
      <c r="J318" s="116">
        <v>28.74</v>
      </c>
    </row>
    <row r="319" spans="1:10">
      <c r="A319" s="104" t="s">
        <v>1279</v>
      </c>
      <c r="B319" s="104" t="s">
        <v>1280</v>
      </c>
      <c r="C319" s="104" t="s">
        <v>1281</v>
      </c>
      <c r="D319" s="131">
        <v>35.18</v>
      </c>
      <c r="E319" s="132">
        <v>37764452121</v>
      </c>
      <c r="F319" s="108">
        <v>38074545623</v>
      </c>
      <c r="G319" s="115">
        <v>37348997233</v>
      </c>
      <c r="H319" s="114">
        <v>35.18</v>
      </c>
      <c r="I319" s="105">
        <v>35.15</v>
      </c>
      <c r="J319" s="116">
        <v>35.24</v>
      </c>
    </row>
    <row r="320" spans="1:10">
      <c r="A320" s="104" t="s">
        <v>1282</v>
      </c>
      <c r="B320" s="104" t="s">
        <v>1283</v>
      </c>
      <c r="C320" s="104" t="s">
        <v>1284</v>
      </c>
      <c r="D320" s="131">
        <v>32.729999999999997</v>
      </c>
      <c r="E320" s="132">
        <v>6848165008</v>
      </c>
      <c r="F320" s="108">
        <v>7820597792</v>
      </c>
      <c r="G320" s="115">
        <v>6321851472</v>
      </c>
      <c r="H320" s="114">
        <v>32.729999999999997</v>
      </c>
      <c r="I320" s="105">
        <v>32.86</v>
      </c>
      <c r="J320" s="116">
        <v>32.69</v>
      </c>
    </row>
    <row r="321" spans="1:10">
      <c r="A321" s="104" t="s">
        <v>1285</v>
      </c>
      <c r="B321" s="104" t="s">
        <v>1286</v>
      </c>
      <c r="C321" s="104" t="s">
        <v>1287</v>
      </c>
      <c r="D321" s="131">
        <v>31.61</v>
      </c>
      <c r="E321" s="132">
        <v>3167399696</v>
      </c>
      <c r="F321" s="108">
        <v>4145952800</v>
      </c>
      <c r="G321" s="115">
        <v>2581350163</v>
      </c>
      <c r="H321" s="114">
        <v>31.61</v>
      </c>
      <c r="I321" s="105">
        <v>31.95</v>
      </c>
      <c r="J321" s="116">
        <v>31.4</v>
      </c>
    </row>
    <row r="322" spans="1:10">
      <c r="A322" s="104" t="s">
        <v>1288</v>
      </c>
      <c r="B322" s="104" t="s">
        <v>1289</v>
      </c>
      <c r="C322" s="104" t="s">
        <v>1290</v>
      </c>
      <c r="D322" s="131">
        <v>31.01</v>
      </c>
      <c r="E322" s="132">
        <v>1153509138</v>
      </c>
      <c r="F322" s="108">
        <v>2166544976</v>
      </c>
      <c r="G322" s="115">
        <v>2144888029</v>
      </c>
      <c r="H322" s="114">
        <v>30.16</v>
      </c>
      <c r="I322" s="105">
        <v>31.01</v>
      </c>
      <c r="J322" s="116">
        <v>31.12</v>
      </c>
    </row>
    <row r="323" spans="1:10">
      <c r="A323" s="104" t="s">
        <v>1291</v>
      </c>
      <c r="B323" s="104" t="s">
        <v>1292</v>
      </c>
      <c r="C323" s="104" t="s">
        <v>1293</v>
      </c>
      <c r="D323" s="131">
        <v>32.85</v>
      </c>
      <c r="E323" s="132">
        <v>7417660430</v>
      </c>
      <c r="F323" s="108">
        <v>8692949936</v>
      </c>
      <c r="G323" s="115">
        <v>6622417826</v>
      </c>
      <c r="H323" s="114">
        <v>32.85</v>
      </c>
      <c r="I323" s="105">
        <v>33.020000000000003</v>
      </c>
      <c r="J323" s="116">
        <v>32.75</v>
      </c>
    </row>
    <row r="324" spans="1:10">
      <c r="A324" s="104" t="s">
        <v>1294</v>
      </c>
      <c r="B324" s="104" t="s">
        <v>1295</v>
      </c>
      <c r="C324" s="104" t="s">
        <v>1296</v>
      </c>
      <c r="D324" s="131">
        <v>26.78</v>
      </c>
      <c r="E324" s="132">
        <v>106909128</v>
      </c>
      <c r="F324" s="108">
        <v>111761984</v>
      </c>
      <c r="G324" s="115">
        <v>145406784</v>
      </c>
      <c r="H324" s="114">
        <v>26.78</v>
      </c>
      <c r="I324" s="105">
        <v>26.74</v>
      </c>
      <c r="J324" s="116">
        <v>27.22</v>
      </c>
    </row>
    <row r="325" spans="1:10">
      <c r="A325" s="104" t="s">
        <v>1297</v>
      </c>
      <c r="B325" s="104" t="s">
        <v>1298</v>
      </c>
      <c r="C325" s="104" t="s">
        <v>1299</v>
      </c>
      <c r="D325" s="131">
        <v>33.409999999999997</v>
      </c>
      <c r="E325" s="132">
        <v>10944089530</v>
      </c>
      <c r="F325" s="108">
        <v>13678828501</v>
      </c>
      <c r="G325" s="115">
        <v>9649507262</v>
      </c>
      <c r="H325" s="114">
        <v>33.409999999999997</v>
      </c>
      <c r="I325" s="105">
        <v>33.67</v>
      </c>
      <c r="J325" s="116">
        <v>33.299999999999997</v>
      </c>
    </row>
    <row r="326" spans="1:10">
      <c r="A326" s="104" t="s">
        <v>1300</v>
      </c>
      <c r="B326" s="104" t="s">
        <v>1301</v>
      </c>
      <c r="C326" s="104" t="s">
        <v>1302</v>
      </c>
      <c r="D326" s="131">
        <v>29.2</v>
      </c>
      <c r="E326" s="132">
        <v>600458984</v>
      </c>
      <c r="F326" s="108">
        <v>523022532.30000001</v>
      </c>
      <c r="G326" s="115">
        <v>619272709</v>
      </c>
      <c r="H326" s="114">
        <v>29.2</v>
      </c>
      <c r="I326" s="105">
        <v>28.96</v>
      </c>
      <c r="J326" s="116">
        <v>29.3</v>
      </c>
    </row>
    <row r="327" spans="1:10">
      <c r="A327" s="104" t="s">
        <v>1303</v>
      </c>
      <c r="B327" s="104" t="s">
        <v>1304</v>
      </c>
      <c r="C327" s="104" t="s">
        <v>1305</v>
      </c>
      <c r="D327" s="131">
        <v>28.53</v>
      </c>
      <c r="E327" s="132">
        <v>387373328</v>
      </c>
      <c r="F327" s="108">
        <v>371932496</v>
      </c>
      <c r="G327" s="115">
        <v>361808352</v>
      </c>
      <c r="H327" s="114">
        <v>28.56</v>
      </c>
      <c r="I327" s="105">
        <v>28.47</v>
      </c>
      <c r="J327" s="116">
        <v>28.53</v>
      </c>
    </row>
    <row r="328" spans="1:10">
      <c r="A328" s="104" t="s">
        <v>1306</v>
      </c>
      <c r="B328" s="104" t="s">
        <v>1307</v>
      </c>
      <c r="C328" s="104" t="s">
        <v>471</v>
      </c>
      <c r="D328" s="131">
        <v>31.12</v>
      </c>
      <c r="E328" s="132">
        <v>2211846048</v>
      </c>
      <c r="F328" s="108">
        <v>2331785623</v>
      </c>
      <c r="G328" s="115">
        <v>2359506896</v>
      </c>
      <c r="H328" s="114">
        <v>31.09</v>
      </c>
      <c r="I328" s="105">
        <v>31.12</v>
      </c>
      <c r="J328" s="116">
        <v>31.26</v>
      </c>
    </row>
    <row r="329" spans="1:10">
      <c r="A329" s="104" t="s">
        <v>1308</v>
      </c>
      <c r="B329" s="104" t="s">
        <v>1309</v>
      </c>
      <c r="C329" s="104" t="s">
        <v>1310</v>
      </c>
      <c r="D329" s="131">
        <v>32.020000000000003</v>
      </c>
      <c r="E329" s="132">
        <v>4197730304</v>
      </c>
      <c r="F329" s="108">
        <v>4164990688</v>
      </c>
      <c r="G329" s="115">
        <v>4029674904</v>
      </c>
      <c r="H329" s="114">
        <v>32.020000000000003</v>
      </c>
      <c r="I329" s="105">
        <v>31.96</v>
      </c>
      <c r="J329" s="116">
        <v>32.04</v>
      </c>
    </row>
    <row r="330" spans="1:10">
      <c r="A330" s="104" t="s">
        <v>1311</v>
      </c>
      <c r="B330" s="104" t="s">
        <v>1312</v>
      </c>
      <c r="C330" s="104" t="s">
        <v>1313</v>
      </c>
      <c r="D330" s="131">
        <v>29.9</v>
      </c>
      <c r="E330" s="132">
        <v>920603328</v>
      </c>
      <c r="F330" s="108">
        <v>1158232896</v>
      </c>
      <c r="G330" s="115">
        <v>932831088</v>
      </c>
      <c r="H330" s="114">
        <v>29.84</v>
      </c>
      <c r="I330" s="105">
        <v>30.11</v>
      </c>
      <c r="J330" s="116">
        <v>29.9</v>
      </c>
    </row>
    <row r="331" spans="1:10">
      <c r="A331" s="104" t="s">
        <v>1314</v>
      </c>
      <c r="B331" s="104" t="s">
        <v>1315</v>
      </c>
      <c r="C331" s="104" t="s">
        <v>1316</v>
      </c>
      <c r="D331" s="131">
        <v>30.69</v>
      </c>
      <c r="E331" s="132">
        <v>1660037844</v>
      </c>
      <c r="F331" s="108">
        <v>1628352940</v>
      </c>
      <c r="G331" s="115">
        <v>1596305588</v>
      </c>
      <c r="H331" s="114">
        <v>30.69</v>
      </c>
      <c r="I331" s="105">
        <v>30.6</v>
      </c>
      <c r="J331" s="116">
        <v>30.69</v>
      </c>
    </row>
    <row r="332" spans="1:10">
      <c r="A332" s="104" t="s">
        <v>1317</v>
      </c>
      <c r="B332" s="104" t="s">
        <v>1318</v>
      </c>
      <c r="C332" s="104" t="s">
        <v>794</v>
      </c>
      <c r="D332" s="131">
        <v>30.65</v>
      </c>
      <c r="E332" s="132">
        <v>1985858048</v>
      </c>
      <c r="F332" s="108">
        <v>1684400000</v>
      </c>
      <c r="G332" s="115">
        <v>1476564864</v>
      </c>
      <c r="H332" s="114">
        <v>30.94</v>
      </c>
      <c r="I332" s="105">
        <v>30.65</v>
      </c>
      <c r="J332" s="116">
        <v>30.57</v>
      </c>
    </row>
    <row r="333" spans="1:10">
      <c r="A333" s="104" t="s">
        <v>1319</v>
      </c>
      <c r="B333" s="104" t="s">
        <v>1320</v>
      </c>
      <c r="C333" s="104" t="s">
        <v>1321</v>
      </c>
      <c r="D333" s="131">
        <v>31.98</v>
      </c>
      <c r="E333" s="132">
        <v>4095975756</v>
      </c>
      <c r="F333" s="108">
        <v>4775211399</v>
      </c>
      <c r="G333" s="115">
        <v>2821259720</v>
      </c>
      <c r="H333" s="114">
        <v>31.98</v>
      </c>
      <c r="I333" s="105">
        <v>32.15</v>
      </c>
      <c r="J333" s="116">
        <v>31.53</v>
      </c>
    </row>
    <row r="334" spans="1:10">
      <c r="A334" s="104" t="s">
        <v>1322</v>
      </c>
      <c r="B334" s="104" t="s">
        <v>1323</v>
      </c>
      <c r="C334" s="104" t="s">
        <v>1324</v>
      </c>
      <c r="D334" s="131">
        <v>28.08</v>
      </c>
      <c r="E334" s="132">
        <v>272177132</v>
      </c>
      <c r="F334" s="108">
        <v>238356532</v>
      </c>
      <c r="G334" s="115">
        <v>295488712</v>
      </c>
      <c r="H334" s="114">
        <v>28.08</v>
      </c>
      <c r="I334" s="105">
        <v>27.83</v>
      </c>
      <c r="J334" s="116">
        <v>28.24</v>
      </c>
    </row>
    <row r="335" spans="1:10">
      <c r="A335" s="104" t="s">
        <v>1325</v>
      </c>
      <c r="B335" s="104" t="s">
        <v>1326</v>
      </c>
      <c r="C335" s="104" t="s">
        <v>471</v>
      </c>
      <c r="D335" s="131">
        <v>27.27</v>
      </c>
      <c r="E335" s="132">
        <v>153868440</v>
      </c>
      <c r="F335" s="108">
        <v>228132768</v>
      </c>
      <c r="G335" s="115">
        <v>124995465.8</v>
      </c>
      <c r="H335" s="114">
        <v>27.27</v>
      </c>
      <c r="I335" s="105">
        <v>27.77</v>
      </c>
      <c r="J335" s="116">
        <v>27</v>
      </c>
    </row>
    <row r="336" spans="1:10">
      <c r="A336" s="104" t="s">
        <v>1327</v>
      </c>
      <c r="B336" s="104" t="s">
        <v>1328</v>
      </c>
      <c r="C336" s="104" t="s">
        <v>1329</v>
      </c>
      <c r="D336" s="131">
        <v>27.38</v>
      </c>
      <c r="E336" s="132">
        <v>163887724</v>
      </c>
      <c r="F336" s="108">
        <v>121171844</v>
      </c>
      <c r="G336" s="115">
        <v>191983264</v>
      </c>
      <c r="H336" s="114">
        <v>27.38</v>
      </c>
      <c r="I336" s="105">
        <v>26.85</v>
      </c>
      <c r="J336" s="116">
        <v>27.62</v>
      </c>
    </row>
    <row r="337" spans="1:10">
      <c r="A337" s="104" t="s">
        <v>1330</v>
      </c>
      <c r="B337" s="104" t="s">
        <v>1331</v>
      </c>
      <c r="C337" s="104" t="s">
        <v>1332</v>
      </c>
      <c r="D337" s="131">
        <v>31.72</v>
      </c>
      <c r="E337" s="132">
        <v>3422704480</v>
      </c>
      <c r="F337" s="108">
        <v>3581041392</v>
      </c>
      <c r="G337" s="115">
        <v>3217253664</v>
      </c>
      <c r="H337" s="114">
        <v>31.72</v>
      </c>
      <c r="I337" s="105">
        <v>31.74</v>
      </c>
      <c r="J337" s="116">
        <v>31.72</v>
      </c>
    </row>
    <row r="338" spans="1:10">
      <c r="A338" s="104" t="s">
        <v>1333</v>
      </c>
      <c r="B338" s="104" t="s">
        <v>1334</v>
      </c>
      <c r="C338" s="104" t="s">
        <v>471</v>
      </c>
      <c r="D338" s="131">
        <v>28.76</v>
      </c>
      <c r="E338" s="132">
        <v>445806720</v>
      </c>
      <c r="F338" s="108">
        <v>536499088</v>
      </c>
      <c r="G338" s="115">
        <v>415823560</v>
      </c>
      <c r="H338" s="114">
        <v>28.76</v>
      </c>
      <c r="I338" s="105">
        <v>29</v>
      </c>
      <c r="J338" s="116">
        <v>28.73</v>
      </c>
    </row>
    <row r="339" spans="1:10">
      <c r="A339" s="104" t="s">
        <v>1335</v>
      </c>
      <c r="B339" s="104" t="s">
        <v>1336</v>
      </c>
      <c r="C339" s="104" t="s">
        <v>1337</v>
      </c>
      <c r="D339" s="131">
        <v>29.45</v>
      </c>
      <c r="E339" s="132">
        <v>711350508</v>
      </c>
      <c r="F339" s="108">
        <v>692356692</v>
      </c>
      <c r="G339" s="115">
        <v>761347676</v>
      </c>
      <c r="H339" s="114">
        <v>29.45</v>
      </c>
      <c r="I339" s="105">
        <v>29.37</v>
      </c>
      <c r="J339" s="116">
        <v>29.61</v>
      </c>
    </row>
    <row r="340" spans="1:10">
      <c r="A340" s="104" t="s">
        <v>1338</v>
      </c>
      <c r="B340" s="104" t="s">
        <v>1339</v>
      </c>
      <c r="C340" s="104" t="s">
        <v>832</v>
      </c>
      <c r="D340" s="131">
        <v>29.67</v>
      </c>
      <c r="E340" s="132">
        <v>808641235</v>
      </c>
      <c r="F340" s="108">
        <v>853497605.29999995</v>
      </c>
      <c r="G340" s="115">
        <v>1096296946</v>
      </c>
      <c r="H340" s="114">
        <v>29.65</v>
      </c>
      <c r="I340" s="105">
        <v>29.67</v>
      </c>
      <c r="J340" s="116">
        <v>30.14</v>
      </c>
    </row>
    <row r="341" spans="1:10">
      <c r="A341" s="104" t="s">
        <v>1340</v>
      </c>
      <c r="B341" s="104" t="s">
        <v>1341</v>
      </c>
      <c r="C341" s="104" t="s">
        <v>1342</v>
      </c>
      <c r="D341" s="131">
        <v>26.57</v>
      </c>
      <c r="E341" s="132">
        <v>93125496</v>
      </c>
      <c r="F341" s="108">
        <v>154813784</v>
      </c>
      <c r="G341" s="115">
        <v>72176722</v>
      </c>
      <c r="H341" s="114">
        <v>26.57</v>
      </c>
      <c r="I341" s="105">
        <v>27.21</v>
      </c>
      <c r="J341" s="116">
        <v>26.21</v>
      </c>
    </row>
    <row r="342" spans="1:10">
      <c r="A342" s="104" t="s">
        <v>1343</v>
      </c>
      <c r="B342" s="104" t="s">
        <v>1344</v>
      </c>
      <c r="C342" s="104" t="s">
        <v>1345</v>
      </c>
      <c r="D342" s="131">
        <v>25.33</v>
      </c>
      <c r="E342" s="132">
        <v>38320404</v>
      </c>
      <c r="F342" s="108">
        <v>75009728</v>
      </c>
      <c r="G342" s="115">
        <v>12222461</v>
      </c>
      <c r="H342" s="114">
        <v>25.33</v>
      </c>
      <c r="I342" s="105">
        <v>26.16</v>
      </c>
      <c r="J342" s="116">
        <v>23.72</v>
      </c>
    </row>
    <row r="343" spans="1:10">
      <c r="A343" s="104" t="s">
        <v>1346</v>
      </c>
      <c r="B343" s="104" t="s">
        <v>1347</v>
      </c>
      <c r="C343" s="104" t="s">
        <v>1348</v>
      </c>
      <c r="D343" s="131">
        <v>23.45</v>
      </c>
      <c r="E343" s="132"/>
      <c r="F343" s="108">
        <v>11457483</v>
      </c>
      <c r="G343" s="115">
        <v>6408438</v>
      </c>
      <c r="H343" s="114">
        <v>23.536200000000001</v>
      </c>
      <c r="I343" s="105">
        <v>23.45</v>
      </c>
      <c r="J343" s="116">
        <v>22.86</v>
      </c>
    </row>
    <row r="344" spans="1:10">
      <c r="A344" s="104" t="s">
        <v>1349</v>
      </c>
      <c r="B344" s="104" t="s">
        <v>1350</v>
      </c>
      <c r="C344" s="104" t="s">
        <v>1351</v>
      </c>
      <c r="D344" s="131">
        <v>33.380000000000003</v>
      </c>
      <c r="E344" s="132">
        <v>10689799214</v>
      </c>
      <c r="F344" s="108">
        <v>11488105321</v>
      </c>
      <c r="G344" s="115">
        <v>9629620296</v>
      </c>
      <c r="H344" s="114">
        <v>33.380000000000003</v>
      </c>
      <c r="I344" s="105">
        <v>33.42</v>
      </c>
      <c r="J344" s="116">
        <v>33.29</v>
      </c>
    </row>
    <row r="345" spans="1:10">
      <c r="A345" s="104" t="s">
        <v>1352</v>
      </c>
      <c r="B345" s="104" t="s">
        <v>1353</v>
      </c>
      <c r="C345" s="104" t="s">
        <v>1112</v>
      </c>
      <c r="D345" s="131">
        <v>28.67</v>
      </c>
      <c r="E345" s="132">
        <v>400173008</v>
      </c>
      <c r="F345" s="108">
        <v>444116144</v>
      </c>
      <c r="G345" s="115">
        <v>400180656</v>
      </c>
      <c r="H345" s="114">
        <v>28.6</v>
      </c>
      <c r="I345" s="105">
        <v>28.73</v>
      </c>
      <c r="J345" s="116">
        <v>28.67</v>
      </c>
    </row>
    <row r="346" spans="1:10">
      <c r="A346" s="104" t="s">
        <v>1354</v>
      </c>
      <c r="B346" s="104" t="s">
        <v>1355</v>
      </c>
      <c r="C346" s="104" t="s">
        <v>1356</v>
      </c>
      <c r="D346" s="131">
        <v>28.6</v>
      </c>
      <c r="E346" s="132">
        <v>609250992</v>
      </c>
      <c r="F346" s="108">
        <v>406787456</v>
      </c>
      <c r="G346" s="115">
        <v>255638008</v>
      </c>
      <c r="H346" s="114">
        <v>29.21</v>
      </c>
      <c r="I346" s="105">
        <v>28.6</v>
      </c>
      <c r="J346" s="116">
        <v>28.03</v>
      </c>
    </row>
    <row r="347" spans="1:10">
      <c r="A347" s="104" t="s">
        <v>1357</v>
      </c>
      <c r="B347" s="104" t="s">
        <v>1358</v>
      </c>
      <c r="C347" s="104" t="s">
        <v>471</v>
      </c>
      <c r="D347" s="131">
        <v>29.5</v>
      </c>
      <c r="E347" s="132">
        <v>733984512</v>
      </c>
      <c r="F347" s="108">
        <v>695222012</v>
      </c>
      <c r="G347" s="115">
        <v>730512800</v>
      </c>
      <c r="H347" s="114">
        <v>29.5</v>
      </c>
      <c r="I347" s="105">
        <v>29.37</v>
      </c>
      <c r="J347" s="116">
        <v>29.55</v>
      </c>
    </row>
    <row r="348" spans="1:10">
      <c r="A348" s="104" t="s">
        <v>1359</v>
      </c>
      <c r="B348" s="104" t="s">
        <v>1360</v>
      </c>
      <c r="C348" s="104" t="s">
        <v>1361</v>
      </c>
      <c r="D348" s="131">
        <v>28.1</v>
      </c>
      <c r="E348" s="132">
        <v>328868880</v>
      </c>
      <c r="F348" s="108">
        <v>287656344</v>
      </c>
      <c r="G348" s="115">
        <v>73386744</v>
      </c>
      <c r="H348" s="114">
        <v>28.34</v>
      </c>
      <c r="I348" s="105">
        <v>28.1</v>
      </c>
      <c r="J348" s="116">
        <v>26.23</v>
      </c>
    </row>
    <row r="349" spans="1:10">
      <c r="A349" s="104" t="s">
        <v>1362</v>
      </c>
      <c r="B349" s="104" t="s">
        <v>1363</v>
      </c>
      <c r="C349" s="104" t="s">
        <v>1364</v>
      </c>
      <c r="D349" s="131">
        <v>33.11</v>
      </c>
      <c r="E349" s="132">
        <v>9103004733</v>
      </c>
      <c r="F349" s="108">
        <v>9221532601</v>
      </c>
      <c r="G349" s="115">
        <v>8480555453</v>
      </c>
      <c r="H349" s="114">
        <v>33.14</v>
      </c>
      <c r="I349" s="105">
        <v>33.1</v>
      </c>
      <c r="J349" s="116">
        <v>33.11</v>
      </c>
    </row>
    <row r="350" spans="1:10">
      <c r="A350" s="104" t="s">
        <v>1365</v>
      </c>
      <c r="B350" s="104" t="s">
        <v>1366</v>
      </c>
      <c r="C350" s="104" t="s">
        <v>1367</v>
      </c>
      <c r="D350" s="131">
        <v>31.59</v>
      </c>
      <c r="E350" s="132">
        <v>3110555936</v>
      </c>
      <c r="F350" s="108">
        <v>2801287171</v>
      </c>
      <c r="G350" s="115">
        <v>3120220768</v>
      </c>
      <c r="H350" s="114">
        <v>31.59</v>
      </c>
      <c r="I350" s="105">
        <v>31.38</v>
      </c>
      <c r="J350" s="116">
        <v>31.67</v>
      </c>
    </row>
    <row r="351" spans="1:10">
      <c r="A351" s="104" t="s">
        <v>1368</v>
      </c>
      <c r="B351" s="104" t="s">
        <v>1369</v>
      </c>
      <c r="C351" s="104" t="s">
        <v>1370</v>
      </c>
      <c r="D351" s="131">
        <v>27.52</v>
      </c>
      <c r="E351" s="132">
        <v>180786992</v>
      </c>
      <c r="F351" s="108">
        <v>192641840</v>
      </c>
      <c r="G351" s="115">
        <v>180049552</v>
      </c>
      <c r="H351" s="114">
        <v>27.51</v>
      </c>
      <c r="I351" s="105">
        <v>27.52</v>
      </c>
      <c r="J351" s="116">
        <v>27.53</v>
      </c>
    </row>
    <row r="352" spans="1:10">
      <c r="A352" s="104" t="s">
        <v>1371</v>
      </c>
      <c r="B352" s="104" t="s">
        <v>1372</v>
      </c>
      <c r="C352" s="104" t="s">
        <v>1373</v>
      </c>
      <c r="D352" s="131">
        <v>27.75</v>
      </c>
      <c r="E352" s="132">
        <v>215721484</v>
      </c>
      <c r="F352" s="108">
        <v>242479340</v>
      </c>
      <c r="G352" s="115">
        <v>198642780</v>
      </c>
      <c r="H352" s="114">
        <v>27.75</v>
      </c>
      <c r="I352" s="105">
        <v>27.85</v>
      </c>
      <c r="J352" s="116">
        <v>27.68</v>
      </c>
    </row>
    <row r="353" spans="1:10">
      <c r="A353" s="104" t="s">
        <v>1374</v>
      </c>
      <c r="B353" s="104" t="s">
        <v>1375</v>
      </c>
      <c r="C353" s="104" t="s">
        <v>1376</v>
      </c>
      <c r="D353" s="131">
        <v>31.75</v>
      </c>
      <c r="E353" s="132">
        <v>3569164745</v>
      </c>
      <c r="F353" s="108">
        <v>3519266532</v>
      </c>
      <c r="G353" s="115">
        <v>3296274534</v>
      </c>
      <c r="H353" s="114">
        <v>31.78</v>
      </c>
      <c r="I353" s="105">
        <v>31.71</v>
      </c>
      <c r="J353" s="116">
        <v>31.75</v>
      </c>
    </row>
    <row r="354" spans="1:10">
      <c r="A354" s="104" t="s">
        <v>1377</v>
      </c>
      <c r="B354" s="104" t="s">
        <v>1378</v>
      </c>
      <c r="C354" s="104" t="s">
        <v>1379</v>
      </c>
      <c r="D354" s="131">
        <v>31.55</v>
      </c>
      <c r="E354" s="132">
        <v>3343030059</v>
      </c>
      <c r="F354" s="108">
        <v>2897035380</v>
      </c>
      <c r="G354" s="115">
        <v>2868808328</v>
      </c>
      <c r="H354" s="114">
        <v>31.69</v>
      </c>
      <c r="I354" s="105">
        <v>31.43</v>
      </c>
      <c r="J354" s="116">
        <v>31.55</v>
      </c>
    </row>
    <row r="355" spans="1:10">
      <c r="A355" s="104" t="s">
        <v>1380</v>
      </c>
      <c r="B355" s="104" t="s">
        <v>1381</v>
      </c>
      <c r="C355" s="104" t="s">
        <v>1382</v>
      </c>
      <c r="D355" s="131">
        <v>30.86</v>
      </c>
      <c r="E355" s="132">
        <v>1950528635</v>
      </c>
      <c r="F355" s="108">
        <v>1942555683</v>
      </c>
      <c r="G355" s="115">
        <v>1711585574</v>
      </c>
      <c r="H355" s="114">
        <v>30.92</v>
      </c>
      <c r="I355" s="105">
        <v>30.86</v>
      </c>
      <c r="J355" s="116">
        <v>30.79</v>
      </c>
    </row>
    <row r="356" spans="1:10">
      <c r="A356" s="104" t="s">
        <v>1383</v>
      </c>
      <c r="B356" s="104" t="s">
        <v>1384</v>
      </c>
      <c r="C356" s="104" t="s">
        <v>1385</v>
      </c>
      <c r="D356" s="131">
        <v>30.14</v>
      </c>
      <c r="E356" s="132">
        <v>1319398296</v>
      </c>
      <c r="F356" s="108">
        <v>1186453565</v>
      </c>
      <c r="G356" s="115">
        <v>1039652558</v>
      </c>
      <c r="H356" s="114">
        <v>30.36</v>
      </c>
      <c r="I356" s="105">
        <v>30.14</v>
      </c>
      <c r="J356" s="116">
        <v>30.06</v>
      </c>
    </row>
    <row r="357" spans="1:10">
      <c r="A357" s="104" t="s">
        <v>1386</v>
      </c>
      <c r="B357" s="104" t="s">
        <v>1387</v>
      </c>
      <c r="C357" s="104" t="s">
        <v>1388</v>
      </c>
      <c r="D357" s="131">
        <v>33.840000000000003</v>
      </c>
      <c r="E357" s="132">
        <v>13872996115</v>
      </c>
      <c r="F357" s="108">
        <v>15383501898</v>
      </c>
      <c r="G357" s="115">
        <v>14452208846</v>
      </c>
      <c r="H357" s="114">
        <v>33.75</v>
      </c>
      <c r="I357" s="105">
        <v>33.840000000000003</v>
      </c>
      <c r="J357" s="116">
        <v>33.880000000000003</v>
      </c>
    </row>
    <row r="358" spans="1:10">
      <c r="A358" s="104" t="s">
        <v>1389</v>
      </c>
      <c r="B358" s="104" t="s">
        <v>1390</v>
      </c>
      <c r="C358" s="104" t="s">
        <v>1391</v>
      </c>
      <c r="D358" s="131">
        <v>29.02</v>
      </c>
      <c r="E358" s="132">
        <v>539684012</v>
      </c>
      <c r="F358" s="108">
        <v>518701627</v>
      </c>
      <c r="G358" s="115">
        <v>509998460</v>
      </c>
      <c r="H358" s="114">
        <v>29.04</v>
      </c>
      <c r="I358" s="105">
        <v>28.95</v>
      </c>
      <c r="J358" s="116">
        <v>29.02</v>
      </c>
    </row>
    <row r="359" spans="1:10">
      <c r="A359" s="104" t="s">
        <v>1392</v>
      </c>
      <c r="B359" s="104" t="s">
        <v>1393</v>
      </c>
      <c r="C359" s="104" t="s">
        <v>1394</v>
      </c>
      <c r="D359" s="131">
        <v>33.369999999999997</v>
      </c>
      <c r="E359" s="132">
        <v>10656605584</v>
      </c>
      <c r="F359" s="108">
        <v>10746697498</v>
      </c>
      <c r="G359" s="115">
        <v>10126856710</v>
      </c>
      <c r="H359" s="114">
        <v>33.369999999999997</v>
      </c>
      <c r="I359" s="105">
        <v>33.32</v>
      </c>
      <c r="J359" s="116">
        <v>33.369999999999997</v>
      </c>
    </row>
    <row r="360" spans="1:10">
      <c r="A360" s="104" t="s">
        <v>1395</v>
      </c>
      <c r="B360" s="104" t="s">
        <v>1396</v>
      </c>
      <c r="C360" s="104" t="s">
        <v>1397</v>
      </c>
      <c r="D360" s="131">
        <v>28.49</v>
      </c>
      <c r="E360" s="132">
        <v>196552233.80000001</v>
      </c>
      <c r="F360" s="108">
        <v>376122115.30000001</v>
      </c>
      <c r="G360" s="115">
        <v>434571910</v>
      </c>
      <c r="H360" s="114">
        <v>27.6</v>
      </c>
      <c r="I360" s="105">
        <v>28.49</v>
      </c>
      <c r="J360" s="116">
        <v>28.79</v>
      </c>
    </row>
    <row r="361" spans="1:10">
      <c r="A361" s="104" t="s">
        <v>1398</v>
      </c>
      <c r="B361" s="104" t="s">
        <v>1399</v>
      </c>
      <c r="C361" s="104" t="s">
        <v>1400</v>
      </c>
      <c r="D361" s="131">
        <v>31.69</v>
      </c>
      <c r="E361" s="132">
        <v>3356088269</v>
      </c>
      <c r="F361" s="108">
        <v>3515067339</v>
      </c>
      <c r="G361" s="115">
        <v>2327500505</v>
      </c>
      <c r="H361" s="114">
        <v>31.69</v>
      </c>
      <c r="I361" s="105">
        <v>31.71</v>
      </c>
      <c r="J361" s="116">
        <v>31.25</v>
      </c>
    </row>
    <row r="362" spans="1:10">
      <c r="A362" s="104" t="s">
        <v>1401</v>
      </c>
      <c r="B362" s="104" t="s">
        <v>1402</v>
      </c>
      <c r="C362" s="104" t="s">
        <v>1403</v>
      </c>
      <c r="D362" s="131">
        <v>32.06</v>
      </c>
      <c r="E362" s="132">
        <v>4300064180</v>
      </c>
      <c r="F362" s="108">
        <v>4549944864</v>
      </c>
      <c r="G362" s="115">
        <v>4074646390</v>
      </c>
      <c r="H362" s="114">
        <v>32.049999999999997</v>
      </c>
      <c r="I362" s="105">
        <v>32.08</v>
      </c>
      <c r="J362" s="116">
        <v>32.06</v>
      </c>
    </row>
    <row r="363" spans="1:10">
      <c r="A363" s="104" t="s">
        <v>1404</v>
      </c>
      <c r="B363" s="104" t="s">
        <v>1405</v>
      </c>
      <c r="C363" s="104" t="s">
        <v>1406</v>
      </c>
      <c r="D363" s="131">
        <v>28.15</v>
      </c>
      <c r="E363" s="132">
        <v>289818544</v>
      </c>
      <c r="F363" s="108">
        <v>417361576</v>
      </c>
      <c r="G363" s="115">
        <v>241336480</v>
      </c>
      <c r="H363" s="114">
        <v>28.15</v>
      </c>
      <c r="I363" s="105">
        <v>28.64</v>
      </c>
      <c r="J363" s="116">
        <v>27.95</v>
      </c>
    </row>
    <row r="364" spans="1:10">
      <c r="A364" s="104" t="s">
        <v>1407</v>
      </c>
      <c r="B364" s="104" t="s">
        <v>1408</v>
      </c>
      <c r="C364" s="104" t="s">
        <v>564</v>
      </c>
      <c r="D364" s="131">
        <v>31.16</v>
      </c>
      <c r="E364" s="132">
        <v>2306758998</v>
      </c>
      <c r="F364" s="108">
        <v>2335974063</v>
      </c>
      <c r="G364" s="115">
        <v>2391374675</v>
      </c>
      <c r="H364" s="114">
        <v>31.16</v>
      </c>
      <c r="I364" s="105">
        <v>31.12</v>
      </c>
      <c r="J364" s="116">
        <v>31.28</v>
      </c>
    </row>
    <row r="365" spans="1:10">
      <c r="A365" s="104" t="s">
        <v>1409</v>
      </c>
      <c r="B365" s="104" t="s">
        <v>1410</v>
      </c>
      <c r="C365" s="104" t="s">
        <v>471</v>
      </c>
      <c r="D365" s="131">
        <v>29.07</v>
      </c>
      <c r="E365" s="132">
        <v>548136864</v>
      </c>
      <c r="F365" s="108">
        <v>567877196</v>
      </c>
      <c r="G365" s="115">
        <v>487499868</v>
      </c>
      <c r="H365" s="114">
        <v>29.07</v>
      </c>
      <c r="I365" s="105">
        <v>29.08</v>
      </c>
      <c r="J365" s="116">
        <v>28.96</v>
      </c>
    </row>
    <row r="366" spans="1:10">
      <c r="A366" s="104" t="s">
        <v>1411</v>
      </c>
      <c r="B366" s="104" t="s">
        <v>1412</v>
      </c>
      <c r="C366" s="104" t="s">
        <v>1413</v>
      </c>
      <c r="D366" s="131">
        <v>27.31</v>
      </c>
      <c r="E366" s="132">
        <v>164717432</v>
      </c>
      <c r="F366" s="108">
        <v>164265104</v>
      </c>
      <c r="G366" s="115">
        <v>154746644</v>
      </c>
      <c r="H366" s="114">
        <v>27.38</v>
      </c>
      <c r="I366" s="105">
        <v>27.29</v>
      </c>
      <c r="J366" s="116">
        <v>27.31</v>
      </c>
    </row>
    <row r="367" spans="1:10">
      <c r="A367" s="104" t="s">
        <v>1414</v>
      </c>
      <c r="B367" s="104" t="s">
        <v>1415</v>
      </c>
      <c r="C367" s="104" t="s">
        <v>1416</v>
      </c>
      <c r="D367" s="131">
        <v>25.17</v>
      </c>
      <c r="E367" s="132">
        <v>35902996.5</v>
      </c>
      <c r="F367" s="108">
        <v>37711333.75</v>
      </c>
      <c r="G367" s="115">
        <v>30318895</v>
      </c>
      <c r="H367" s="114">
        <v>25.24</v>
      </c>
      <c r="I367" s="105">
        <v>25.17</v>
      </c>
      <c r="J367" s="116">
        <v>25.02</v>
      </c>
    </row>
    <row r="368" spans="1:10">
      <c r="A368" s="104" t="s">
        <v>1417</v>
      </c>
      <c r="B368" s="104" t="s">
        <v>1418</v>
      </c>
      <c r="C368" s="104" t="s">
        <v>1419</v>
      </c>
      <c r="D368" s="131">
        <v>29.27</v>
      </c>
      <c r="E368" s="132">
        <v>572175696</v>
      </c>
      <c r="F368" s="108">
        <v>647153516</v>
      </c>
      <c r="G368" s="115">
        <v>657725144</v>
      </c>
      <c r="H368" s="114">
        <v>29.13</v>
      </c>
      <c r="I368" s="105">
        <v>29.27</v>
      </c>
      <c r="J368" s="116">
        <v>29.4</v>
      </c>
    </row>
    <row r="369" spans="1:10">
      <c r="A369" s="104" t="s">
        <v>1420</v>
      </c>
      <c r="B369" s="104" t="s">
        <v>1421</v>
      </c>
      <c r="C369" s="104" t="s">
        <v>491</v>
      </c>
      <c r="D369" s="131">
        <v>32.07</v>
      </c>
      <c r="E369" s="132">
        <v>4159008792</v>
      </c>
      <c r="F369" s="108">
        <v>4505926223</v>
      </c>
      <c r="G369" s="115">
        <v>4324749729</v>
      </c>
      <c r="H369" s="114">
        <v>32.01</v>
      </c>
      <c r="I369" s="105">
        <v>32.07</v>
      </c>
      <c r="J369" s="116">
        <v>32.14</v>
      </c>
    </row>
    <row r="370" spans="1:10">
      <c r="A370" s="104" t="s">
        <v>1422</v>
      </c>
      <c r="B370" s="104" t="s">
        <v>1423</v>
      </c>
      <c r="C370" s="104" t="s">
        <v>471</v>
      </c>
      <c r="D370" s="131">
        <v>28.88</v>
      </c>
      <c r="E370" s="132">
        <v>342515780.80000001</v>
      </c>
      <c r="F370" s="108">
        <v>663733826</v>
      </c>
      <c r="G370" s="115">
        <v>462273862</v>
      </c>
      <c r="H370" s="114">
        <v>28.38</v>
      </c>
      <c r="I370" s="105">
        <v>29.31</v>
      </c>
      <c r="J370" s="116">
        <v>28.88</v>
      </c>
    </row>
    <row r="371" spans="1:10">
      <c r="A371" s="104" t="s">
        <v>1424</v>
      </c>
      <c r="B371" s="104" t="s">
        <v>1425</v>
      </c>
      <c r="C371" s="104" t="s">
        <v>1426</v>
      </c>
      <c r="D371" s="131">
        <v>27.45</v>
      </c>
      <c r="E371" s="132">
        <v>174285354</v>
      </c>
      <c r="F371" s="108">
        <v>198950208</v>
      </c>
      <c r="G371" s="115">
        <v>169948002</v>
      </c>
      <c r="H371" s="114">
        <v>27.45</v>
      </c>
      <c r="I371" s="105">
        <v>27.57</v>
      </c>
      <c r="J371" s="116">
        <v>27.45</v>
      </c>
    </row>
    <row r="372" spans="1:10">
      <c r="A372" s="104" t="s">
        <v>1427</v>
      </c>
      <c r="B372" s="104" t="s">
        <v>1428</v>
      </c>
      <c r="C372" s="104" t="s">
        <v>1429</v>
      </c>
      <c r="D372" s="131">
        <v>32.04</v>
      </c>
      <c r="E372" s="132">
        <v>4269699252</v>
      </c>
      <c r="F372" s="108">
        <v>4251435538</v>
      </c>
      <c r="G372" s="115">
        <v>4308963347</v>
      </c>
      <c r="H372" s="114">
        <v>32.04</v>
      </c>
      <c r="I372" s="105">
        <v>31.99</v>
      </c>
      <c r="J372" s="116">
        <v>32.14</v>
      </c>
    </row>
    <row r="373" spans="1:10">
      <c r="A373" s="104" t="s">
        <v>1430</v>
      </c>
      <c r="B373" s="104" t="s">
        <v>1431</v>
      </c>
      <c r="C373" s="104" t="s">
        <v>1156</v>
      </c>
      <c r="D373" s="131">
        <v>24.43</v>
      </c>
      <c r="E373" s="132">
        <v>20236628</v>
      </c>
      <c r="F373" s="108">
        <v>22581266</v>
      </c>
      <c r="G373" s="115">
        <v>22250788</v>
      </c>
      <c r="H373" s="114">
        <v>24.4</v>
      </c>
      <c r="I373" s="105">
        <v>24.43</v>
      </c>
      <c r="J373" s="116">
        <v>24.6</v>
      </c>
    </row>
    <row r="374" spans="1:10">
      <c r="A374" s="104" t="s">
        <v>1432</v>
      </c>
      <c r="B374" s="104" t="s">
        <v>1433</v>
      </c>
      <c r="C374" s="104" t="s">
        <v>1434</v>
      </c>
      <c r="D374" s="131">
        <v>27.59</v>
      </c>
      <c r="E374" s="132">
        <v>206804288</v>
      </c>
      <c r="F374" s="108">
        <v>183813656</v>
      </c>
      <c r="G374" s="115">
        <v>187353016</v>
      </c>
      <c r="H374" s="114">
        <v>27.7</v>
      </c>
      <c r="I374" s="105">
        <v>27.45</v>
      </c>
      <c r="J374" s="116">
        <v>27.59</v>
      </c>
    </row>
    <row r="375" spans="1:10">
      <c r="A375" s="104" t="s">
        <v>1435</v>
      </c>
      <c r="B375" s="104" t="s">
        <v>1436</v>
      </c>
      <c r="C375" s="104" t="s">
        <v>1437</v>
      </c>
      <c r="D375" s="131">
        <v>24.62</v>
      </c>
      <c r="E375" s="132">
        <v>26658082</v>
      </c>
      <c r="F375" s="108">
        <v>25700668</v>
      </c>
      <c r="G375" s="115">
        <v>6396078</v>
      </c>
      <c r="H375" s="114">
        <v>24.81</v>
      </c>
      <c r="I375" s="105">
        <v>24.62</v>
      </c>
      <c r="J375" s="116">
        <v>22.84</v>
      </c>
    </row>
    <row r="376" spans="1:10">
      <c r="A376" s="104" t="s">
        <v>1438</v>
      </c>
      <c r="B376" s="104" t="s">
        <v>1439</v>
      </c>
      <c r="C376" s="104" t="s">
        <v>1440</v>
      </c>
      <c r="D376" s="131">
        <v>23.79</v>
      </c>
      <c r="E376" s="132">
        <v>14791200</v>
      </c>
      <c r="F376" s="108">
        <v>14469946</v>
      </c>
      <c r="G376" s="115">
        <v>7438830.5</v>
      </c>
      <c r="H376" s="114">
        <v>23.91</v>
      </c>
      <c r="I376" s="105">
        <v>23.79</v>
      </c>
      <c r="J376" s="116">
        <v>23.07</v>
      </c>
    </row>
    <row r="377" spans="1:10">
      <c r="A377" s="104" t="s">
        <v>1441</v>
      </c>
      <c r="B377" s="104" t="s">
        <v>1442</v>
      </c>
      <c r="C377" s="104" t="s">
        <v>471</v>
      </c>
      <c r="D377" s="131">
        <v>27.89</v>
      </c>
      <c r="E377" s="132">
        <v>240926306</v>
      </c>
      <c r="F377" s="108">
        <v>365521732</v>
      </c>
      <c r="G377" s="115">
        <v>204943232</v>
      </c>
      <c r="H377" s="114">
        <v>27.89</v>
      </c>
      <c r="I377" s="105">
        <v>28.45</v>
      </c>
      <c r="J377" s="116">
        <v>27.72</v>
      </c>
    </row>
    <row r="378" spans="1:10">
      <c r="A378" s="104" t="s">
        <v>1443</v>
      </c>
      <c r="B378" s="104" t="s">
        <v>1444</v>
      </c>
      <c r="C378" s="104" t="s">
        <v>471</v>
      </c>
      <c r="D378" s="131">
        <v>26.67</v>
      </c>
      <c r="E378" s="132">
        <v>99863072</v>
      </c>
      <c r="F378" s="108">
        <v>156620752</v>
      </c>
      <c r="G378" s="115">
        <v>51918788</v>
      </c>
      <c r="H378" s="114">
        <v>26.67</v>
      </c>
      <c r="I378" s="105">
        <v>27.22</v>
      </c>
      <c r="J378" s="116">
        <v>25.73</v>
      </c>
    </row>
    <row r="379" spans="1:10">
      <c r="A379" s="104" t="s">
        <v>1445</v>
      </c>
      <c r="B379" s="104" t="s">
        <v>1446</v>
      </c>
      <c r="C379" s="104" t="s">
        <v>1447</v>
      </c>
      <c r="D379" s="131">
        <v>28.23</v>
      </c>
      <c r="E379" s="132">
        <v>215854020</v>
      </c>
      <c r="F379" s="108">
        <v>315385256</v>
      </c>
      <c r="G379" s="115">
        <v>331159220</v>
      </c>
      <c r="H379" s="114">
        <v>27.74</v>
      </c>
      <c r="I379" s="105">
        <v>28.23</v>
      </c>
      <c r="J379" s="116">
        <v>28.41</v>
      </c>
    </row>
    <row r="380" spans="1:10">
      <c r="A380" s="104" t="s">
        <v>1448</v>
      </c>
      <c r="B380" s="104" t="s">
        <v>1449</v>
      </c>
      <c r="C380" s="104" t="s">
        <v>1083</v>
      </c>
      <c r="D380" s="131">
        <v>33.619999999999997</v>
      </c>
      <c r="E380" s="132">
        <v>13069306281</v>
      </c>
      <c r="F380" s="108">
        <v>13001767132</v>
      </c>
      <c r="G380" s="115">
        <v>12052814540</v>
      </c>
      <c r="H380" s="114">
        <v>33.67</v>
      </c>
      <c r="I380" s="105">
        <v>33.6</v>
      </c>
      <c r="J380" s="116">
        <v>33.619999999999997</v>
      </c>
    </row>
    <row r="381" spans="1:10">
      <c r="A381" s="104" t="s">
        <v>1450</v>
      </c>
      <c r="B381" s="104" t="s">
        <v>1451</v>
      </c>
      <c r="C381" s="104" t="s">
        <v>661</v>
      </c>
      <c r="D381" s="131">
        <v>33.97</v>
      </c>
      <c r="E381" s="132">
        <v>17237037995</v>
      </c>
      <c r="F381" s="108">
        <v>16830301275</v>
      </c>
      <c r="G381" s="115">
        <v>15161579333</v>
      </c>
      <c r="H381" s="114">
        <v>34.06</v>
      </c>
      <c r="I381" s="105">
        <v>33.97</v>
      </c>
      <c r="J381" s="116">
        <v>33.950000000000003</v>
      </c>
    </row>
    <row r="382" spans="1:10">
      <c r="A382" s="104" t="s">
        <v>1452</v>
      </c>
      <c r="B382" s="104" t="s">
        <v>1453</v>
      </c>
      <c r="C382" s="104" t="s">
        <v>1454</v>
      </c>
      <c r="D382" s="131">
        <v>26.57</v>
      </c>
      <c r="E382" s="132"/>
      <c r="F382" s="108">
        <v>99950680</v>
      </c>
      <c r="G382" s="115">
        <v>108386952</v>
      </c>
      <c r="H382" s="114">
        <v>22.374400000000001</v>
      </c>
      <c r="I382" s="105">
        <v>26.57</v>
      </c>
      <c r="J382" s="116">
        <v>26.79</v>
      </c>
    </row>
    <row r="383" spans="1:10">
      <c r="A383" s="104" t="s">
        <v>1455</v>
      </c>
      <c r="B383" s="104" t="s">
        <v>1456</v>
      </c>
      <c r="C383" s="104" t="s">
        <v>995</v>
      </c>
      <c r="D383" s="131">
        <v>27.58</v>
      </c>
      <c r="E383" s="132">
        <v>365694816</v>
      </c>
      <c r="F383" s="108">
        <v>138834368</v>
      </c>
      <c r="G383" s="115">
        <v>185856960</v>
      </c>
      <c r="H383" s="114">
        <v>28.51</v>
      </c>
      <c r="I383" s="105">
        <v>27.05</v>
      </c>
      <c r="J383" s="116">
        <v>27.58</v>
      </c>
    </row>
    <row r="384" spans="1:10">
      <c r="A384" s="104" t="s">
        <v>1457</v>
      </c>
      <c r="B384" s="104" t="s">
        <v>1458</v>
      </c>
      <c r="C384" s="104" t="s">
        <v>1130</v>
      </c>
      <c r="D384" s="131">
        <v>29.94</v>
      </c>
      <c r="E384" s="132">
        <v>990151913</v>
      </c>
      <c r="F384" s="108">
        <v>957619784</v>
      </c>
      <c r="G384" s="115">
        <v>1039985152</v>
      </c>
      <c r="H384" s="114">
        <v>29.94</v>
      </c>
      <c r="I384" s="105">
        <v>29.83</v>
      </c>
      <c r="J384" s="116">
        <v>30.06</v>
      </c>
    </row>
    <row r="385" spans="1:10">
      <c r="A385" s="104" t="s">
        <v>1459</v>
      </c>
      <c r="B385" s="104" t="s">
        <v>1460</v>
      </c>
      <c r="C385" s="104" t="s">
        <v>1275</v>
      </c>
      <c r="D385" s="131">
        <v>24.77</v>
      </c>
      <c r="E385" s="132">
        <v>26015374</v>
      </c>
      <c r="F385" s="108">
        <v>23158936</v>
      </c>
      <c r="G385" s="115">
        <v>27844272</v>
      </c>
      <c r="H385" s="114">
        <v>24.77</v>
      </c>
      <c r="I385" s="105">
        <v>24.47</v>
      </c>
      <c r="J385" s="116">
        <v>24.92</v>
      </c>
    </row>
    <row r="386" spans="1:10">
      <c r="A386" s="104" t="s">
        <v>1461</v>
      </c>
      <c r="B386" s="104" t="s">
        <v>1462</v>
      </c>
      <c r="C386" s="104" t="s">
        <v>1018</v>
      </c>
      <c r="D386" s="131">
        <v>23.676500000000001</v>
      </c>
      <c r="E386" s="132">
        <v>4883309</v>
      </c>
      <c r="F386" s="108">
        <v>19276696</v>
      </c>
      <c r="G386" s="115"/>
      <c r="H386" s="114">
        <v>22.26</v>
      </c>
      <c r="I386" s="105">
        <v>24.2</v>
      </c>
      <c r="J386" s="116">
        <v>23.676500000000001</v>
      </c>
    </row>
    <row r="387" spans="1:10">
      <c r="A387" s="104" t="s">
        <v>1463</v>
      </c>
      <c r="B387" s="104" t="s">
        <v>1464</v>
      </c>
      <c r="C387" s="104" t="s">
        <v>1465</v>
      </c>
      <c r="D387" s="131">
        <v>26.04</v>
      </c>
      <c r="E387" s="132">
        <v>76989304</v>
      </c>
      <c r="F387" s="108">
        <v>69033928</v>
      </c>
      <c r="G387" s="115">
        <v>63201620</v>
      </c>
      <c r="H387" s="114">
        <v>26.32</v>
      </c>
      <c r="I387" s="105">
        <v>26.04</v>
      </c>
      <c r="J387" s="116">
        <v>26.02</v>
      </c>
    </row>
    <row r="388" spans="1:10">
      <c r="A388" s="104" t="s">
        <v>1466</v>
      </c>
      <c r="B388" s="104" t="s">
        <v>1467</v>
      </c>
      <c r="C388" s="104" t="s">
        <v>1468</v>
      </c>
      <c r="D388" s="131">
        <v>25.93</v>
      </c>
      <c r="E388" s="132">
        <v>71273368</v>
      </c>
      <c r="F388" s="108">
        <v>64120172</v>
      </c>
      <c r="G388" s="115">
        <v>24075666</v>
      </c>
      <c r="H388" s="114">
        <v>26.22</v>
      </c>
      <c r="I388" s="105">
        <v>25.93</v>
      </c>
      <c r="J388" s="116">
        <v>24.67</v>
      </c>
    </row>
    <row r="389" spans="1:10">
      <c r="A389" s="104" t="s">
        <v>1469</v>
      </c>
      <c r="B389" s="104" t="s">
        <v>1470</v>
      </c>
      <c r="C389" s="104" t="s">
        <v>1471</v>
      </c>
      <c r="D389" s="131">
        <v>23.29</v>
      </c>
      <c r="E389" s="132">
        <v>9986115</v>
      </c>
      <c r="F389" s="108"/>
      <c r="G389" s="115">
        <v>4549697</v>
      </c>
      <c r="H389" s="114">
        <v>23.29</v>
      </c>
      <c r="I389" s="105">
        <v>23.698899999999998</v>
      </c>
      <c r="J389" s="116">
        <v>22.39</v>
      </c>
    </row>
    <row r="390" spans="1:10">
      <c r="A390" s="104" t="s">
        <v>1472</v>
      </c>
      <c r="B390" s="104" t="s">
        <v>1473</v>
      </c>
      <c r="C390" s="104" t="s">
        <v>1166</v>
      </c>
      <c r="D390" s="131">
        <v>26.13</v>
      </c>
      <c r="E390" s="132">
        <v>78134672</v>
      </c>
      <c r="F390" s="108">
        <v>47410780</v>
      </c>
      <c r="G390" s="115">
        <v>67561264</v>
      </c>
      <c r="H390" s="114">
        <v>26.35</v>
      </c>
      <c r="I390" s="105">
        <v>25.5</v>
      </c>
      <c r="J390" s="116">
        <v>26.13</v>
      </c>
    </row>
    <row r="391" spans="1:10">
      <c r="A391" s="104" t="s">
        <v>1474</v>
      </c>
      <c r="B391" s="104" t="s">
        <v>1475</v>
      </c>
      <c r="C391" s="104" t="s">
        <v>480</v>
      </c>
      <c r="D391" s="131">
        <v>28.34</v>
      </c>
      <c r="E391" s="132">
        <v>331374190</v>
      </c>
      <c r="F391" s="108">
        <v>351237446</v>
      </c>
      <c r="G391" s="115">
        <v>315120820</v>
      </c>
      <c r="H391" s="114">
        <v>28.34</v>
      </c>
      <c r="I391" s="105">
        <v>28.39</v>
      </c>
      <c r="J391" s="116">
        <v>28.33</v>
      </c>
    </row>
    <row r="392" spans="1:10">
      <c r="A392" s="104" t="s">
        <v>1476</v>
      </c>
      <c r="B392" s="104" t="s">
        <v>1477</v>
      </c>
      <c r="C392" s="104" t="s">
        <v>1141</v>
      </c>
      <c r="D392" s="131">
        <v>29.65</v>
      </c>
      <c r="E392" s="132">
        <v>817406370</v>
      </c>
      <c r="F392" s="108">
        <v>844924792.79999995</v>
      </c>
      <c r="G392" s="115">
        <v>668282756</v>
      </c>
      <c r="H392" s="114">
        <v>29.66</v>
      </c>
      <c r="I392" s="105">
        <v>29.65</v>
      </c>
      <c r="J392" s="116">
        <v>29.42</v>
      </c>
    </row>
    <row r="393" spans="1:10">
      <c r="A393" s="104" t="s">
        <v>1478</v>
      </c>
      <c r="B393" s="104" t="s">
        <v>1479</v>
      </c>
      <c r="C393" s="104" t="s">
        <v>1480</v>
      </c>
      <c r="D393" s="131">
        <v>29.17</v>
      </c>
      <c r="E393" s="132">
        <v>589798405</v>
      </c>
      <c r="F393" s="108">
        <v>581364474.5</v>
      </c>
      <c r="G393" s="115">
        <v>607139120</v>
      </c>
      <c r="H393" s="114">
        <v>29.17</v>
      </c>
      <c r="I393" s="105">
        <v>29.11</v>
      </c>
      <c r="J393" s="116">
        <v>29.28</v>
      </c>
    </row>
    <row r="394" spans="1:10">
      <c r="A394" s="104" t="s">
        <v>1481</v>
      </c>
      <c r="B394" s="104" t="s">
        <v>1482</v>
      </c>
      <c r="C394" s="104" t="s">
        <v>564</v>
      </c>
      <c r="D394" s="131">
        <v>25.05</v>
      </c>
      <c r="E394" s="132">
        <v>34890608</v>
      </c>
      <c r="F394" s="108">
        <v>34748788</v>
      </c>
      <c r="G394" s="115">
        <v>4832110.5</v>
      </c>
      <c r="H394" s="114">
        <v>25.2</v>
      </c>
      <c r="I394" s="105">
        <v>25.05</v>
      </c>
      <c r="J394" s="116">
        <v>22.43</v>
      </c>
    </row>
    <row r="395" spans="1:10">
      <c r="A395" s="104" t="s">
        <v>1483</v>
      </c>
      <c r="B395" s="104" t="s">
        <v>1484</v>
      </c>
      <c r="C395" s="104" t="s">
        <v>1485</v>
      </c>
      <c r="D395" s="131">
        <v>29.31</v>
      </c>
      <c r="E395" s="132">
        <v>1123180868</v>
      </c>
      <c r="F395" s="108">
        <v>665635602</v>
      </c>
      <c r="G395" s="115">
        <v>567258036</v>
      </c>
      <c r="H395" s="114">
        <v>30.12</v>
      </c>
      <c r="I395" s="105">
        <v>29.31</v>
      </c>
      <c r="J395" s="116">
        <v>29.18</v>
      </c>
    </row>
    <row r="396" spans="1:10">
      <c r="A396" s="104" t="s">
        <v>1486</v>
      </c>
      <c r="B396" s="104" t="s">
        <v>1487</v>
      </c>
      <c r="C396" s="104" t="s">
        <v>564</v>
      </c>
      <c r="D396" s="131">
        <v>30.35</v>
      </c>
      <c r="E396" s="132">
        <v>1396161312</v>
      </c>
      <c r="F396" s="108">
        <v>1058221868</v>
      </c>
      <c r="G396" s="115">
        <v>1266766216</v>
      </c>
      <c r="H396" s="114">
        <v>30.44</v>
      </c>
      <c r="I396" s="105">
        <v>29.98</v>
      </c>
      <c r="J396" s="116">
        <v>30.35</v>
      </c>
    </row>
    <row r="397" spans="1:10">
      <c r="A397" s="104" t="s">
        <v>1488</v>
      </c>
      <c r="B397" s="104" t="s">
        <v>1489</v>
      </c>
      <c r="C397" s="104" t="s">
        <v>1490</v>
      </c>
      <c r="D397" s="131">
        <v>30.69</v>
      </c>
      <c r="E397" s="132">
        <v>1666065772</v>
      </c>
      <c r="F397" s="108">
        <v>2240058080</v>
      </c>
      <c r="G397" s="115">
        <v>1526683744</v>
      </c>
      <c r="H397" s="114">
        <v>30.69</v>
      </c>
      <c r="I397" s="105">
        <v>31.06</v>
      </c>
      <c r="J397" s="116">
        <v>30.62</v>
      </c>
    </row>
    <row r="398" spans="1:10">
      <c r="A398" s="104" t="s">
        <v>1491</v>
      </c>
      <c r="B398" s="104" t="s">
        <v>1492</v>
      </c>
      <c r="C398" s="104" t="s">
        <v>485</v>
      </c>
      <c r="D398" s="131">
        <v>29.46</v>
      </c>
      <c r="E398" s="132">
        <v>846933212</v>
      </c>
      <c r="F398" s="108">
        <v>563104232</v>
      </c>
      <c r="G398" s="115">
        <v>687346960</v>
      </c>
      <c r="H398" s="114">
        <v>29.7</v>
      </c>
      <c r="I398" s="105">
        <v>29.07</v>
      </c>
      <c r="J398" s="116">
        <v>29.46</v>
      </c>
    </row>
    <row r="399" spans="1:10">
      <c r="A399" s="104" t="s">
        <v>1493</v>
      </c>
      <c r="B399" s="104" t="s">
        <v>1494</v>
      </c>
      <c r="C399" s="104" t="s">
        <v>1305</v>
      </c>
      <c r="D399" s="131">
        <v>29.81</v>
      </c>
      <c r="E399" s="132">
        <v>907617432</v>
      </c>
      <c r="F399" s="108">
        <v>624525008</v>
      </c>
      <c r="G399" s="115">
        <v>940539036</v>
      </c>
      <c r="H399" s="114">
        <v>29.81</v>
      </c>
      <c r="I399" s="105">
        <v>29.22</v>
      </c>
      <c r="J399" s="116">
        <v>29.92</v>
      </c>
    </row>
    <row r="400" spans="1:10">
      <c r="A400" s="104" t="s">
        <v>1495</v>
      </c>
      <c r="B400" s="104" t="s">
        <v>1496</v>
      </c>
      <c r="C400" s="104" t="s">
        <v>1497</v>
      </c>
      <c r="D400" s="131">
        <v>29.9</v>
      </c>
      <c r="E400" s="132">
        <v>964399359.10000002</v>
      </c>
      <c r="F400" s="108">
        <v>1005686259</v>
      </c>
      <c r="G400" s="115">
        <v>901111361.29999995</v>
      </c>
      <c r="H400" s="114">
        <v>29.9</v>
      </c>
      <c r="I400" s="105">
        <v>29.91</v>
      </c>
      <c r="J400" s="116">
        <v>29.86</v>
      </c>
    </row>
    <row r="401" spans="1:10">
      <c r="A401" s="104" t="s">
        <v>1498</v>
      </c>
      <c r="B401" s="104" t="s">
        <v>1499</v>
      </c>
      <c r="C401" s="104" t="s">
        <v>1500</v>
      </c>
      <c r="D401" s="131">
        <v>29.56</v>
      </c>
      <c r="E401" s="132">
        <v>760440168</v>
      </c>
      <c r="F401" s="108">
        <v>838227408</v>
      </c>
      <c r="G401" s="115">
        <v>700918664</v>
      </c>
      <c r="H401" s="114">
        <v>29.56</v>
      </c>
      <c r="I401" s="105">
        <v>29.64</v>
      </c>
      <c r="J401" s="116">
        <v>29.49</v>
      </c>
    </row>
    <row r="402" spans="1:10">
      <c r="A402" s="104" t="s">
        <v>1501</v>
      </c>
      <c r="B402" s="104" t="s">
        <v>1502</v>
      </c>
      <c r="C402" s="104" t="s">
        <v>471</v>
      </c>
      <c r="D402" s="131">
        <v>31.88</v>
      </c>
      <c r="E402" s="132">
        <v>3772301480</v>
      </c>
      <c r="F402" s="108">
        <v>3957099671</v>
      </c>
      <c r="G402" s="115">
        <v>3668821158</v>
      </c>
      <c r="H402" s="114">
        <v>31.86</v>
      </c>
      <c r="I402" s="105">
        <v>31.88</v>
      </c>
      <c r="J402" s="116">
        <v>31.91</v>
      </c>
    </row>
    <row r="403" spans="1:10">
      <c r="A403" s="104" t="s">
        <v>1503</v>
      </c>
      <c r="B403" s="104" t="s">
        <v>1504</v>
      </c>
      <c r="C403" s="104" t="s">
        <v>1092</v>
      </c>
      <c r="D403" s="131">
        <v>27.84</v>
      </c>
      <c r="E403" s="132">
        <v>262009688</v>
      </c>
      <c r="F403" s="108">
        <v>240105592</v>
      </c>
      <c r="G403" s="115">
        <v>196084128</v>
      </c>
      <c r="H403" s="114">
        <v>28.02</v>
      </c>
      <c r="I403" s="105">
        <v>27.84</v>
      </c>
      <c r="J403" s="116">
        <v>27.66</v>
      </c>
    </row>
    <row r="404" spans="1:10">
      <c r="A404" s="104" t="s">
        <v>1505</v>
      </c>
      <c r="B404" s="104" t="s">
        <v>1506</v>
      </c>
      <c r="C404" s="104" t="s">
        <v>661</v>
      </c>
      <c r="D404" s="131">
        <v>27.12</v>
      </c>
      <c r="E404" s="132">
        <v>155453440</v>
      </c>
      <c r="F404" s="108">
        <v>146263440</v>
      </c>
      <c r="G404" s="115">
        <v>105261396</v>
      </c>
      <c r="H404" s="114">
        <v>27.3</v>
      </c>
      <c r="I404" s="105">
        <v>27.12</v>
      </c>
      <c r="J404" s="116">
        <v>26.75</v>
      </c>
    </row>
    <row r="405" spans="1:10">
      <c r="A405" s="104" t="s">
        <v>1507</v>
      </c>
      <c r="B405" s="104" t="s">
        <v>1508</v>
      </c>
      <c r="C405" s="104" t="s">
        <v>1296</v>
      </c>
      <c r="D405" s="131">
        <v>25.63</v>
      </c>
      <c r="E405" s="132">
        <v>46715530</v>
      </c>
      <c r="F405" s="108">
        <v>114512012</v>
      </c>
      <c r="G405" s="115">
        <v>48119188</v>
      </c>
      <c r="H405" s="114">
        <v>25.6</v>
      </c>
      <c r="I405" s="105">
        <v>26.77</v>
      </c>
      <c r="J405" s="116">
        <v>25.63</v>
      </c>
    </row>
    <row r="406" spans="1:10">
      <c r="A406" s="104" t="s">
        <v>1509</v>
      </c>
      <c r="B406" s="104" t="s">
        <v>1510</v>
      </c>
      <c r="C406" s="104" t="s">
        <v>1083</v>
      </c>
      <c r="D406" s="131">
        <v>29.97</v>
      </c>
      <c r="E406" s="132">
        <v>1005210256</v>
      </c>
      <c r="F406" s="108">
        <v>1096842754</v>
      </c>
      <c r="G406" s="115">
        <v>975582896</v>
      </c>
      <c r="H406" s="114">
        <v>29.96</v>
      </c>
      <c r="I406" s="105">
        <v>30.03</v>
      </c>
      <c r="J406" s="116">
        <v>29.97</v>
      </c>
    </row>
    <row r="407" spans="1:10">
      <c r="A407" s="104" t="s">
        <v>1511</v>
      </c>
      <c r="B407" s="104" t="s">
        <v>1512</v>
      </c>
      <c r="C407" s="104" t="s">
        <v>832</v>
      </c>
      <c r="D407" s="131">
        <v>25.09</v>
      </c>
      <c r="E407" s="132">
        <v>4200480.5</v>
      </c>
      <c r="F407" s="108">
        <v>35813124</v>
      </c>
      <c r="G407" s="115">
        <v>32674942</v>
      </c>
      <c r="H407" s="114">
        <v>22.07</v>
      </c>
      <c r="I407" s="105">
        <v>25.09</v>
      </c>
      <c r="J407" s="116">
        <v>25.12</v>
      </c>
    </row>
    <row r="408" spans="1:10">
      <c r="A408" s="104" t="s">
        <v>1513</v>
      </c>
      <c r="B408" s="104" t="s">
        <v>1514</v>
      </c>
      <c r="C408" s="104" t="s">
        <v>471</v>
      </c>
      <c r="D408" s="131">
        <v>28.04</v>
      </c>
      <c r="E408" s="132">
        <v>267841216</v>
      </c>
      <c r="F408" s="108">
        <v>312442592</v>
      </c>
      <c r="G408" s="115">
        <v>244958848</v>
      </c>
      <c r="H408" s="114">
        <v>28.04</v>
      </c>
      <c r="I408" s="105">
        <v>28.22</v>
      </c>
      <c r="J408" s="116">
        <v>27.97</v>
      </c>
    </row>
    <row r="409" spans="1:10">
      <c r="A409" s="104" t="s">
        <v>1515</v>
      </c>
      <c r="B409" s="104" t="s">
        <v>1516</v>
      </c>
      <c r="C409" s="104" t="s">
        <v>471</v>
      </c>
      <c r="D409" s="131">
        <v>29.48</v>
      </c>
      <c r="E409" s="132">
        <v>730503210</v>
      </c>
      <c r="F409" s="108">
        <v>748096194.5</v>
      </c>
      <c r="G409" s="115">
        <v>605674811</v>
      </c>
      <c r="H409" s="114">
        <v>29.5</v>
      </c>
      <c r="I409" s="105">
        <v>29.48</v>
      </c>
      <c r="J409" s="116">
        <v>29.28</v>
      </c>
    </row>
    <row r="410" spans="1:10">
      <c r="A410" s="104" t="s">
        <v>1517</v>
      </c>
      <c r="B410" s="104" t="s">
        <v>1518</v>
      </c>
      <c r="C410" s="104" t="s">
        <v>1519</v>
      </c>
      <c r="D410" s="131">
        <v>33.130000000000003</v>
      </c>
      <c r="E410" s="132">
        <v>8993578681</v>
      </c>
      <c r="F410" s="108">
        <v>9700585691</v>
      </c>
      <c r="G410" s="115">
        <v>8413294077</v>
      </c>
      <c r="H410" s="114">
        <v>33.130000000000003</v>
      </c>
      <c r="I410" s="105">
        <v>33.18</v>
      </c>
      <c r="J410" s="116">
        <v>33.1</v>
      </c>
    </row>
    <row r="411" spans="1:10">
      <c r="A411" s="104" t="s">
        <v>1520</v>
      </c>
      <c r="B411" s="104" t="s">
        <v>1521</v>
      </c>
      <c r="C411" s="104" t="s">
        <v>1522</v>
      </c>
      <c r="D411" s="131">
        <v>29.94</v>
      </c>
      <c r="E411" s="132">
        <v>989700192</v>
      </c>
      <c r="F411" s="108">
        <v>880754032</v>
      </c>
      <c r="G411" s="115">
        <v>1016303424</v>
      </c>
      <c r="H411" s="114">
        <v>29.94</v>
      </c>
      <c r="I411" s="105">
        <v>29.71</v>
      </c>
      <c r="J411" s="116">
        <v>30.03</v>
      </c>
    </row>
    <row r="412" spans="1:10">
      <c r="A412" s="104" t="s">
        <v>1523</v>
      </c>
      <c r="B412" s="104" t="s">
        <v>1524</v>
      </c>
      <c r="C412" s="104" t="s">
        <v>1525</v>
      </c>
      <c r="D412" s="131">
        <v>31.5</v>
      </c>
      <c r="E412" s="132">
        <v>3198740672</v>
      </c>
      <c r="F412" s="108">
        <v>2974946301</v>
      </c>
      <c r="G412" s="115">
        <v>2776796286</v>
      </c>
      <c r="H412" s="114">
        <v>31.63</v>
      </c>
      <c r="I412" s="105">
        <v>31.47</v>
      </c>
      <c r="J412" s="116">
        <v>31.5</v>
      </c>
    </row>
    <row r="413" spans="1:10">
      <c r="A413" s="104" t="s">
        <v>1526</v>
      </c>
      <c r="B413" s="104" t="s">
        <v>1527</v>
      </c>
      <c r="C413" s="104" t="s">
        <v>1528</v>
      </c>
      <c r="D413" s="131">
        <v>31.98</v>
      </c>
      <c r="E413" s="132">
        <v>4108599272</v>
      </c>
      <c r="F413" s="108">
        <v>4122448020</v>
      </c>
      <c r="G413" s="115">
        <v>3872353240</v>
      </c>
      <c r="H413" s="114">
        <v>31.99</v>
      </c>
      <c r="I413" s="105">
        <v>31.94</v>
      </c>
      <c r="J413" s="116">
        <v>31.98</v>
      </c>
    </row>
    <row r="414" spans="1:10">
      <c r="A414" s="104" t="s">
        <v>1529</v>
      </c>
      <c r="B414" s="104" t="s">
        <v>1530</v>
      </c>
      <c r="C414" s="104" t="s">
        <v>1531</v>
      </c>
      <c r="D414" s="131">
        <v>29.64</v>
      </c>
      <c r="E414" s="132">
        <v>805979282</v>
      </c>
      <c r="F414" s="108">
        <v>991071816</v>
      </c>
      <c r="G414" s="115">
        <v>695974384</v>
      </c>
      <c r="H414" s="114">
        <v>29.64</v>
      </c>
      <c r="I414" s="105">
        <v>29.88</v>
      </c>
      <c r="J414" s="116">
        <v>29.48</v>
      </c>
    </row>
    <row r="415" spans="1:10">
      <c r="A415" s="104" t="s">
        <v>1532</v>
      </c>
      <c r="B415" s="104" t="s">
        <v>1533</v>
      </c>
      <c r="C415" s="104" t="s">
        <v>1534</v>
      </c>
      <c r="D415" s="131">
        <v>29.51</v>
      </c>
      <c r="E415" s="132">
        <v>827889504</v>
      </c>
      <c r="F415" s="108">
        <v>764139880</v>
      </c>
      <c r="G415" s="115">
        <v>669515007</v>
      </c>
      <c r="H415" s="114">
        <v>29.68</v>
      </c>
      <c r="I415" s="105">
        <v>29.51</v>
      </c>
      <c r="J415" s="116">
        <v>29.43</v>
      </c>
    </row>
    <row r="416" spans="1:10">
      <c r="A416" s="104" t="s">
        <v>1535</v>
      </c>
      <c r="B416" s="104" t="s">
        <v>1536</v>
      </c>
      <c r="C416" s="104" t="s">
        <v>1537</v>
      </c>
      <c r="D416" s="131">
        <v>32.82</v>
      </c>
      <c r="E416" s="132">
        <v>6548486934</v>
      </c>
      <c r="F416" s="108">
        <v>7710003798</v>
      </c>
      <c r="G416" s="115">
        <v>6945989003</v>
      </c>
      <c r="H416" s="114">
        <v>32.67</v>
      </c>
      <c r="I416" s="105">
        <v>32.840000000000003</v>
      </c>
      <c r="J416" s="116">
        <v>32.82</v>
      </c>
    </row>
    <row r="417" spans="1:10">
      <c r="A417" s="104" t="s">
        <v>1538</v>
      </c>
      <c r="B417" s="104" t="s">
        <v>1539</v>
      </c>
      <c r="C417" s="104" t="s">
        <v>1540</v>
      </c>
      <c r="D417" s="131">
        <v>33.11</v>
      </c>
      <c r="E417" s="132">
        <v>9392828300</v>
      </c>
      <c r="F417" s="108">
        <v>8710640279</v>
      </c>
      <c r="G417" s="115">
        <v>8495815576</v>
      </c>
      <c r="H417" s="114">
        <v>33.19</v>
      </c>
      <c r="I417" s="105">
        <v>33.020000000000003</v>
      </c>
      <c r="J417" s="116">
        <v>33.11</v>
      </c>
    </row>
    <row r="418" spans="1:10">
      <c r="A418" s="104" t="s">
        <v>1541</v>
      </c>
      <c r="B418" s="104" t="s">
        <v>1542</v>
      </c>
      <c r="C418" s="104" t="s">
        <v>1543</v>
      </c>
      <c r="D418" s="131">
        <v>31.66</v>
      </c>
      <c r="E418" s="132">
        <v>3280314496</v>
      </c>
      <c r="F418" s="108">
        <v>3246873344</v>
      </c>
      <c r="G418" s="115">
        <v>3182881664</v>
      </c>
      <c r="H418" s="114">
        <v>31.66</v>
      </c>
      <c r="I418" s="105">
        <v>31.6</v>
      </c>
      <c r="J418" s="116">
        <v>31.7</v>
      </c>
    </row>
    <row r="419" spans="1:10">
      <c r="A419" s="104" t="s">
        <v>1544</v>
      </c>
      <c r="B419" s="104" t="s">
        <v>1545</v>
      </c>
      <c r="C419" s="104" t="s">
        <v>1546</v>
      </c>
      <c r="D419" s="131">
        <v>32.770000000000003</v>
      </c>
      <c r="E419" s="132">
        <v>7059257232</v>
      </c>
      <c r="F419" s="108">
        <v>7134488332</v>
      </c>
      <c r="G419" s="115">
        <v>6923477408</v>
      </c>
      <c r="H419" s="114">
        <v>32.770000000000003</v>
      </c>
      <c r="I419" s="105">
        <v>32.729999999999997</v>
      </c>
      <c r="J419" s="116">
        <v>32.82</v>
      </c>
    </row>
    <row r="420" spans="1:10">
      <c r="A420" s="104" t="s">
        <v>1547</v>
      </c>
      <c r="B420" s="104" t="s">
        <v>1548</v>
      </c>
      <c r="C420" s="104" t="s">
        <v>1549</v>
      </c>
      <c r="D420" s="131">
        <v>31.14</v>
      </c>
      <c r="E420" s="132">
        <v>2390419256</v>
      </c>
      <c r="F420" s="108">
        <v>2366840028</v>
      </c>
      <c r="G420" s="115">
        <v>2147484178</v>
      </c>
      <c r="H420" s="114">
        <v>31.21</v>
      </c>
      <c r="I420" s="105">
        <v>31.14</v>
      </c>
      <c r="J420" s="116">
        <v>31.12</v>
      </c>
    </row>
    <row r="421" spans="1:10">
      <c r="A421" s="104" t="s">
        <v>1550</v>
      </c>
      <c r="B421" s="104" t="s">
        <v>1551</v>
      </c>
      <c r="C421" s="104" t="s">
        <v>1552</v>
      </c>
      <c r="D421" s="131">
        <v>33.700000000000003</v>
      </c>
      <c r="E421" s="132">
        <v>13398276562</v>
      </c>
      <c r="F421" s="108">
        <v>13610026683</v>
      </c>
      <c r="G421" s="115">
        <v>12855132155</v>
      </c>
      <c r="H421" s="114">
        <v>33.700000000000003</v>
      </c>
      <c r="I421" s="105">
        <v>33.659999999999997</v>
      </c>
      <c r="J421" s="116">
        <v>33.71</v>
      </c>
    </row>
    <row r="422" spans="1:10">
      <c r="A422" s="104" t="s">
        <v>1553</v>
      </c>
      <c r="B422" s="104" t="s">
        <v>1554</v>
      </c>
      <c r="C422" s="104" t="s">
        <v>1555</v>
      </c>
      <c r="D422" s="131">
        <v>34.31</v>
      </c>
      <c r="E422" s="132">
        <v>20601054668</v>
      </c>
      <c r="F422" s="108">
        <v>21382427984</v>
      </c>
      <c r="G422" s="115">
        <v>19518564855</v>
      </c>
      <c r="H422" s="114">
        <v>34.31</v>
      </c>
      <c r="I422" s="105">
        <v>34.32</v>
      </c>
      <c r="J422" s="116">
        <v>34.31</v>
      </c>
    </row>
    <row r="423" spans="1:10">
      <c r="A423" s="104" t="s">
        <v>1556</v>
      </c>
      <c r="B423" s="104" t="s">
        <v>1557</v>
      </c>
      <c r="C423" s="104" t="s">
        <v>1558</v>
      </c>
      <c r="D423" s="131">
        <v>32.299999999999997</v>
      </c>
      <c r="E423" s="132">
        <v>5137461882</v>
      </c>
      <c r="F423" s="108">
        <v>5160843709</v>
      </c>
      <c r="G423" s="115">
        <v>4838522285</v>
      </c>
      <c r="H423" s="114">
        <v>32.31</v>
      </c>
      <c r="I423" s="105">
        <v>32.26</v>
      </c>
      <c r="J423" s="116">
        <v>32.299999999999997</v>
      </c>
    </row>
    <row r="424" spans="1:10">
      <c r="A424" s="104" t="s">
        <v>1559</v>
      </c>
      <c r="B424" s="104" t="s">
        <v>1560</v>
      </c>
      <c r="C424" s="104" t="s">
        <v>1561</v>
      </c>
      <c r="D424" s="131">
        <v>32.950000000000003</v>
      </c>
      <c r="E424" s="132">
        <v>7587244477</v>
      </c>
      <c r="F424" s="108">
        <v>8277507195</v>
      </c>
      <c r="G424" s="115">
        <v>7592586776</v>
      </c>
      <c r="H424" s="114">
        <v>32.880000000000003</v>
      </c>
      <c r="I424" s="105">
        <v>32.950000000000003</v>
      </c>
      <c r="J424" s="116">
        <v>32.950000000000003</v>
      </c>
    </row>
    <row r="425" spans="1:10">
      <c r="A425" s="104" t="s">
        <v>1562</v>
      </c>
      <c r="B425" s="104" t="s">
        <v>1563</v>
      </c>
      <c r="C425" s="104" t="s">
        <v>1564</v>
      </c>
      <c r="D425" s="131">
        <v>33.32</v>
      </c>
      <c r="E425" s="132">
        <v>10091319178</v>
      </c>
      <c r="F425" s="108">
        <v>11361177185</v>
      </c>
      <c r="G425" s="115">
        <v>9838519567</v>
      </c>
      <c r="H425" s="114">
        <v>33.29</v>
      </c>
      <c r="I425" s="105">
        <v>33.4</v>
      </c>
      <c r="J425" s="116">
        <v>33.32</v>
      </c>
    </row>
    <row r="426" spans="1:10">
      <c r="A426" s="104" t="s">
        <v>1565</v>
      </c>
      <c r="B426" s="104" t="s">
        <v>1566</v>
      </c>
      <c r="C426" s="104" t="s">
        <v>1567</v>
      </c>
      <c r="D426" s="131">
        <v>32.979999999999997</v>
      </c>
      <c r="E426" s="132">
        <v>7780787861</v>
      </c>
      <c r="F426" s="108">
        <v>9799594148</v>
      </c>
      <c r="G426" s="115">
        <v>7751060796</v>
      </c>
      <c r="H426" s="114">
        <v>32.92</v>
      </c>
      <c r="I426" s="105">
        <v>33.19</v>
      </c>
      <c r="J426" s="116">
        <v>32.979999999999997</v>
      </c>
    </row>
    <row r="427" spans="1:10">
      <c r="A427" s="104" t="s">
        <v>1568</v>
      </c>
      <c r="B427" s="104" t="s">
        <v>1569</v>
      </c>
      <c r="C427" s="104" t="s">
        <v>1570</v>
      </c>
      <c r="D427" s="131">
        <v>27.89</v>
      </c>
      <c r="E427" s="132">
        <v>239993220</v>
      </c>
      <c r="F427" s="108">
        <v>290407024</v>
      </c>
      <c r="G427" s="115">
        <v>168799747.5</v>
      </c>
      <c r="H427" s="114">
        <v>27.89</v>
      </c>
      <c r="I427" s="105">
        <v>28.11</v>
      </c>
      <c r="J427" s="116">
        <v>27.44</v>
      </c>
    </row>
    <row r="428" spans="1:10">
      <c r="A428" s="104" t="s">
        <v>1571</v>
      </c>
      <c r="B428" s="104" t="s">
        <v>1572</v>
      </c>
      <c r="C428" s="104" t="s">
        <v>1573</v>
      </c>
      <c r="D428" s="131">
        <v>30.68</v>
      </c>
      <c r="E428" s="132">
        <v>1652443518</v>
      </c>
      <c r="F428" s="108">
        <v>1451203748</v>
      </c>
      <c r="G428" s="115">
        <v>1650076106</v>
      </c>
      <c r="H428" s="114">
        <v>30.68</v>
      </c>
      <c r="I428" s="105">
        <v>30.43</v>
      </c>
      <c r="J428" s="116">
        <v>30.73</v>
      </c>
    </row>
    <row r="429" spans="1:10">
      <c r="A429" s="104" t="s">
        <v>1574</v>
      </c>
      <c r="B429" s="104" t="s">
        <v>1575</v>
      </c>
      <c r="C429" s="104" t="s">
        <v>1576</v>
      </c>
      <c r="D429" s="131">
        <v>23.97</v>
      </c>
      <c r="E429" s="132">
        <v>14367830</v>
      </c>
      <c r="F429" s="108">
        <v>22765678</v>
      </c>
      <c r="G429" s="115">
        <v>14212486</v>
      </c>
      <c r="H429" s="114">
        <v>23.89</v>
      </c>
      <c r="I429" s="105">
        <v>24.44</v>
      </c>
      <c r="J429" s="116">
        <v>23.97</v>
      </c>
    </row>
    <row r="430" spans="1:10">
      <c r="A430" s="104" t="s">
        <v>1577</v>
      </c>
      <c r="B430" s="104" t="s">
        <v>1578</v>
      </c>
      <c r="C430" s="104" t="s">
        <v>1579</v>
      </c>
      <c r="D430" s="131">
        <v>34.19</v>
      </c>
      <c r="E430" s="132">
        <v>20521946670</v>
      </c>
      <c r="F430" s="108">
        <v>19454595447</v>
      </c>
      <c r="G430" s="115">
        <v>17945448695</v>
      </c>
      <c r="H430" s="114">
        <v>34.31</v>
      </c>
      <c r="I430" s="105">
        <v>34.18</v>
      </c>
      <c r="J430" s="116">
        <v>34.19</v>
      </c>
    </row>
    <row r="431" spans="1:10">
      <c r="A431" s="104" t="s">
        <v>1580</v>
      </c>
      <c r="B431" s="104" t="s">
        <v>1581</v>
      </c>
      <c r="C431" s="104" t="s">
        <v>912</v>
      </c>
      <c r="D431" s="131">
        <v>31.37</v>
      </c>
      <c r="E431" s="132">
        <v>2936241162</v>
      </c>
      <c r="F431" s="108">
        <v>2780739984</v>
      </c>
      <c r="G431" s="115">
        <v>2491967385</v>
      </c>
      <c r="H431" s="114">
        <v>31.5</v>
      </c>
      <c r="I431" s="105">
        <v>31.37</v>
      </c>
      <c r="J431" s="116">
        <v>31.34</v>
      </c>
    </row>
    <row r="432" spans="1:10">
      <c r="A432" s="104" t="s">
        <v>1582</v>
      </c>
      <c r="B432" s="104" t="s">
        <v>1583</v>
      </c>
      <c r="C432" s="104" t="s">
        <v>1584</v>
      </c>
      <c r="D432" s="131">
        <v>28.26</v>
      </c>
      <c r="E432" s="132">
        <v>318227488</v>
      </c>
      <c r="F432" s="108">
        <v>321299936</v>
      </c>
      <c r="G432" s="115">
        <v>285169632</v>
      </c>
      <c r="H432" s="114">
        <v>28.29</v>
      </c>
      <c r="I432" s="105">
        <v>28.26</v>
      </c>
      <c r="J432" s="116">
        <v>28.19</v>
      </c>
    </row>
    <row r="433" spans="1:10">
      <c r="A433" s="104" t="s">
        <v>1585</v>
      </c>
      <c r="B433" s="104" t="s">
        <v>1586</v>
      </c>
      <c r="C433" s="104" t="s">
        <v>1587</v>
      </c>
      <c r="D433" s="131">
        <v>29.96</v>
      </c>
      <c r="E433" s="132">
        <v>1011517392</v>
      </c>
      <c r="F433" s="108">
        <v>925925338.5</v>
      </c>
      <c r="G433" s="115">
        <v>967313057.5</v>
      </c>
      <c r="H433" s="114">
        <v>29.97</v>
      </c>
      <c r="I433" s="105">
        <v>29.79</v>
      </c>
      <c r="J433" s="116">
        <v>29.96</v>
      </c>
    </row>
    <row r="434" spans="1:10">
      <c r="A434" s="104" t="s">
        <v>1588</v>
      </c>
      <c r="B434" s="104" t="s">
        <v>1589</v>
      </c>
      <c r="C434" s="104" t="s">
        <v>1590</v>
      </c>
      <c r="D434" s="131">
        <v>27.68</v>
      </c>
      <c r="E434" s="132">
        <v>174011208</v>
      </c>
      <c r="F434" s="108">
        <v>220800454.30000001</v>
      </c>
      <c r="G434" s="115">
        <v>199301542</v>
      </c>
      <c r="H434" s="114">
        <v>27.45</v>
      </c>
      <c r="I434" s="105">
        <v>27.72</v>
      </c>
      <c r="J434" s="116">
        <v>27.68</v>
      </c>
    </row>
    <row r="435" spans="1:10">
      <c r="A435" s="104" t="s">
        <v>1591</v>
      </c>
      <c r="B435" s="104" t="s">
        <v>1592</v>
      </c>
      <c r="C435" s="104" t="s">
        <v>1593</v>
      </c>
      <c r="D435" s="131">
        <v>29.09</v>
      </c>
      <c r="E435" s="132">
        <v>366103776</v>
      </c>
      <c r="F435" s="108">
        <v>828433305</v>
      </c>
      <c r="G435" s="115">
        <v>531131756</v>
      </c>
      <c r="H435" s="114">
        <v>28.48</v>
      </c>
      <c r="I435" s="105">
        <v>29.63</v>
      </c>
      <c r="J435" s="116">
        <v>29.09</v>
      </c>
    </row>
    <row r="436" spans="1:10">
      <c r="A436" s="104" t="s">
        <v>1594</v>
      </c>
      <c r="B436" s="104" t="s">
        <v>1595</v>
      </c>
      <c r="C436" s="104" t="s">
        <v>1596</v>
      </c>
      <c r="D436" s="131">
        <v>31.48</v>
      </c>
      <c r="E436" s="132">
        <v>2980919756</v>
      </c>
      <c r="F436" s="108">
        <v>2871124354</v>
      </c>
      <c r="G436" s="115">
        <v>2744384857</v>
      </c>
      <c r="H436" s="114">
        <v>31.52</v>
      </c>
      <c r="I436" s="105">
        <v>31.42</v>
      </c>
      <c r="J436" s="116">
        <v>31.48</v>
      </c>
    </row>
    <row r="437" spans="1:10">
      <c r="A437" s="104" t="s">
        <v>1597</v>
      </c>
      <c r="B437" s="104" t="s">
        <v>1598</v>
      </c>
      <c r="C437" s="104" t="s">
        <v>1599</v>
      </c>
      <c r="D437" s="131">
        <v>30.1</v>
      </c>
      <c r="E437" s="132">
        <v>1141793216</v>
      </c>
      <c r="F437" s="108">
        <v>1148333995</v>
      </c>
      <c r="G437" s="115">
        <v>766840915.70000005</v>
      </c>
      <c r="H437" s="114">
        <v>30.15</v>
      </c>
      <c r="I437" s="105">
        <v>30.1</v>
      </c>
      <c r="J437" s="116">
        <v>29.62</v>
      </c>
    </row>
    <row r="438" spans="1:10">
      <c r="A438" s="104" t="s">
        <v>1600</v>
      </c>
      <c r="B438" s="104" t="s">
        <v>1601</v>
      </c>
      <c r="C438" s="104" t="s">
        <v>491</v>
      </c>
      <c r="D438" s="131">
        <v>30.1</v>
      </c>
      <c r="E438" s="132">
        <v>1174953268</v>
      </c>
      <c r="F438" s="108">
        <v>1110996713</v>
      </c>
      <c r="G438" s="115">
        <v>1066081342</v>
      </c>
      <c r="H438" s="114">
        <v>30.19</v>
      </c>
      <c r="I438" s="105">
        <v>30.05</v>
      </c>
      <c r="J438" s="116">
        <v>30.1</v>
      </c>
    </row>
    <row r="439" spans="1:10">
      <c r="A439" s="104" t="s">
        <v>1602</v>
      </c>
      <c r="B439" s="104" t="s">
        <v>313</v>
      </c>
      <c r="C439" s="104" t="s">
        <v>1603</v>
      </c>
      <c r="D439" s="131">
        <v>31.49</v>
      </c>
      <c r="E439" s="132">
        <v>2915812404</v>
      </c>
      <c r="F439" s="108">
        <v>3132641298</v>
      </c>
      <c r="G439" s="115">
        <v>2674929548</v>
      </c>
      <c r="H439" s="114">
        <v>31.49</v>
      </c>
      <c r="I439" s="105">
        <v>31.54</v>
      </c>
      <c r="J439" s="116">
        <v>31.45</v>
      </c>
    </row>
    <row r="440" spans="1:10">
      <c r="A440" s="104" t="s">
        <v>1604</v>
      </c>
      <c r="B440" s="104" t="s">
        <v>1605</v>
      </c>
      <c r="C440" s="104" t="s">
        <v>1606</v>
      </c>
      <c r="D440" s="131">
        <v>28.82</v>
      </c>
      <c r="E440" s="132">
        <v>464766328</v>
      </c>
      <c r="F440" s="108">
        <v>443340928</v>
      </c>
      <c r="G440" s="115">
        <v>942432320</v>
      </c>
      <c r="H440" s="114">
        <v>28.82</v>
      </c>
      <c r="I440" s="105">
        <v>28.72</v>
      </c>
      <c r="J440" s="116">
        <v>29.91</v>
      </c>
    </row>
    <row r="441" spans="1:10">
      <c r="A441" s="104" t="s">
        <v>1607</v>
      </c>
      <c r="B441" s="104" t="s">
        <v>1608</v>
      </c>
      <c r="C441" s="104" t="s">
        <v>1609</v>
      </c>
      <c r="D441" s="131">
        <v>29.85</v>
      </c>
      <c r="E441" s="132">
        <v>974347296</v>
      </c>
      <c r="F441" s="108">
        <v>964847818</v>
      </c>
      <c r="G441" s="115">
        <v>726938622.5</v>
      </c>
      <c r="H441" s="114">
        <v>29.92</v>
      </c>
      <c r="I441" s="105">
        <v>29.85</v>
      </c>
      <c r="J441" s="116">
        <v>29.55</v>
      </c>
    </row>
    <row r="442" spans="1:10">
      <c r="A442" s="104" t="s">
        <v>1610</v>
      </c>
      <c r="B442" s="104" t="s">
        <v>1611</v>
      </c>
      <c r="C442" s="104" t="s">
        <v>471</v>
      </c>
      <c r="D442" s="131">
        <v>27.47</v>
      </c>
      <c r="E442" s="132">
        <v>155941840</v>
      </c>
      <c r="F442" s="108">
        <v>185682832</v>
      </c>
      <c r="G442" s="115">
        <v>173226256</v>
      </c>
      <c r="H442" s="114">
        <v>27.3</v>
      </c>
      <c r="I442" s="105">
        <v>27.47</v>
      </c>
      <c r="J442" s="116">
        <v>27.48</v>
      </c>
    </row>
    <row r="443" spans="1:10">
      <c r="A443" s="104" t="s">
        <v>1612</v>
      </c>
      <c r="B443" s="104" t="s">
        <v>1613</v>
      </c>
      <c r="C443" s="104" t="s">
        <v>1614</v>
      </c>
      <c r="D443" s="131">
        <v>34.869999999999997</v>
      </c>
      <c r="E443" s="132">
        <v>30485735192</v>
      </c>
      <c r="F443" s="108">
        <v>27146454576</v>
      </c>
      <c r="G443" s="115">
        <v>29603035586</v>
      </c>
      <c r="H443" s="114">
        <v>34.869999999999997</v>
      </c>
      <c r="I443" s="105">
        <v>34.659999999999997</v>
      </c>
      <c r="J443" s="116">
        <v>34.909999999999997</v>
      </c>
    </row>
    <row r="444" spans="1:10">
      <c r="A444" s="104" t="s">
        <v>1615</v>
      </c>
      <c r="B444" s="104" t="s">
        <v>1616</v>
      </c>
      <c r="C444" s="104" t="s">
        <v>1617</v>
      </c>
      <c r="D444" s="131">
        <v>29.41</v>
      </c>
      <c r="E444" s="132">
        <v>692734720</v>
      </c>
      <c r="F444" s="108">
        <v>632142464</v>
      </c>
      <c r="G444" s="115">
        <v>697419008</v>
      </c>
      <c r="H444" s="114">
        <v>29.41</v>
      </c>
      <c r="I444" s="105">
        <v>29.24</v>
      </c>
      <c r="J444" s="116">
        <v>29.48</v>
      </c>
    </row>
    <row r="445" spans="1:10">
      <c r="A445" s="104" t="s">
        <v>1618</v>
      </c>
      <c r="B445" s="104" t="s">
        <v>1619</v>
      </c>
      <c r="C445" s="104" t="s">
        <v>1620</v>
      </c>
      <c r="D445" s="131">
        <v>22.1995</v>
      </c>
      <c r="E445" s="132">
        <v>3774555</v>
      </c>
      <c r="F445" s="108"/>
      <c r="G445" s="115">
        <v>15471090</v>
      </c>
      <c r="H445" s="114">
        <v>21.69</v>
      </c>
      <c r="I445" s="105">
        <v>22.1995</v>
      </c>
      <c r="J445" s="116">
        <v>24.1</v>
      </c>
    </row>
    <row r="446" spans="1:10">
      <c r="A446" s="104" t="s">
        <v>1621</v>
      </c>
      <c r="B446" s="104" t="s">
        <v>1622</v>
      </c>
      <c r="C446" s="104" t="s">
        <v>1112</v>
      </c>
      <c r="D446" s="131">
        <v>29.74</v>
      </c>
      <c r="E446" s="132">
        <v>861026224.5</v>
      </c>
      <c r="F446" s="108">
        <v>825716904</v>
      </c>
      <c r="G446" s="115">
        <v>866678288</v>
      </c>
      <c r="H446" s="114">
        <v>29.74</v>
      </c>
      <c r="I446" s="105">
        <v>29.62</v>
      </c>
      <c r="J446" s="116">
        <v>29.8</v>
      </c>
    </row>
    <row r="447" spans="1:10">
      <c r="A447" s="104" t="s">
        <v>1623</v>
      </c>
      <c r="B447" s="104" t="s">
        <v>1624</v>
      </c>
      <c r="C447" s="104" t="s">
        <v>564</v>
      </c>
      <c r="D447" s="131">
        <v>27.83</v>
      </c>
      <c r="E447" s="132">
        <v>245796128</v>
      </c>
      <c r="F447" s="108">
        <v>239019456</v>
      </c>
      <c r="G447" s="115">
        <v>195199192</v>
      </c>
      <c r="H447" s="114">
        <v>27.94</v>
      </c>
      <c r="I447" s="105">
        <v>27.83</v>
      </c>
      <c r="J447" s="116">
        <v>27.65</v>
      </c>
    </row>
    <row r="448" spans="1:10">
      <c r="A448" s="104" t="s">
        <v>1625</v>
      </c>
      <c r="B448" s="104" t="s">
        <v>1626</v>
      </c>
      <c r="C448" s="104" t="s">
        <v>1627</v>
      </c>
      <c r="D448" s="131">
        <v>30.47</v>
      </c>
      <c r="E448" s="132">
        <v>1538034046</v>
      </c>
      <c r="F448" s="108">
        <v>1491210086</v>
      </c>
      <c r="G448" s="115">
        <v>1250764509</v>
      </c>
      <c r="H448" s="114">
        <v>30.58</v>
      </c>
      <c r="I448" s="105">
        <v>30.47</v>
      </c>
      <c r="J448" s="116">
        <v>30.33</v>
      </c>
    </row>
    <row r="449" spans="1:10">
      <c r="A449" s="104" t="s">
        <v>1628</v>
      </c>
      <c r="B449" s="104" t="s">
        <v>1629</v>
      </c>
      <c r="C449" s="104" t="s">
        <v>1305</v>
      </c>
      <c r="D449" s="131">
        <v>27.99</v>
      </c>
      <c r="E449" s="132">
        <v>265502914</v>
      </c>
      <c r="F449" s="108">
        <v>250648700</v>
      </c>
      <c r="G449" s="115">
        <v>247246564</v>
      </c>
      <c r="H449" s="114">
        <v>28.04</v>
      </c>
      <c r="I449" s="105">
        <v>27.9</v>
      </c>
      <c r="J449" s="116">
        <v>27.99</v>
      </c>
    </row>
    <row r="450" spans="1:10">
      <c r="A450" s="104" t="s">
        <v>1630</v>
      </c>
      <c r="B450" s="104" t="s">
        <v>1631</v>
      </c>
      <c r="C450" s="104" t="s">
        <v>1632</v>
      </c>
      <c r="D450" s="131">
        <v>33.950000000000003</v>
      </c>
      <c r="E450" s="132">
        <v>15969950827</v>
      </c>
      <c r="F450" s="108">
        <v>16766374354</v>
      </c>
      <c r="G450" s="115">
        <v>14515215200</v>
      </c>
      <c r="H450" s="114">
        <v>33.950000000000003</v>
      </c>
      <c r="I450" s="105">
        <v>33.96</v>
      </c>
      <c r="J450" s="116">
        <v>33.89</v>
      </c>
    </row>
    <row r="451" spans="1:10">
      <c r="A451" s="104" t="s">
        <v>1633</v>
      </c>
      <c r="B451" s="104" t="s">
        <v>1634</v>
      </c>
      <c r="C451" s="104" t="s">
        <v>1635</v>
      </c>
      <c r="D451" s="131">
        <v>31.25</v>
      </c>
      <c r="E451" s="132">
        <v>2799372872</v>
      </c>
      <c r="F451" s="108">
        <v>2555756196</v>
      </c>
      <c r="G451" s="115">
        <v>2205744696</v>
      </c>
      <c r="H451" s="114">
        <v>31.43</v>
      </c>
      <c r="I451" s="105">
        <v>31.25</v>
      </c>
      <c r="J451" s="116">
        <v>31.16</v>
      </c>
    </row>
    <row r="452" spans="1:10">
      <c r="A452" s="104" t="s">
        <v>1636</v>
      </c>
      <c r="B452" s="104" t="s">
        <v>1637</v>
      </c>
      <c r="C452" s="104" t="s">
        <v>1638</v>
      </c>
      <c r="D452" s="131">
        <v>28.12</v>
      </c>
      <c r="E452" s="132">
        <v>281413720</v>
      </c>
      <c r="F452" s="108">
        <v>291757108</v>
      </c>
      <c r="G452" s="115">
        <v>285617432</v>
      </c>
      <c r="H452" s="114">
        <v>28.12</v>
      </c>
      <c r="I452" s="105">
        <v>28.12</v>
      </c>
      <c r="J452" s="116">
        <v>28.19</v>
      </c>
    </row>
    <row r="453" spans="1:10">
      <c r="A453" s="104" t="s">
        <v>1639</v>
      </c>
      <c r="B453" s="104" t="s">
        <v>1640</v>
      </c>
      <c r="C453" s="104" t="s">
        <v>1641</v>
      </c>
      <c r="D453" s="131">
        <v>32.020000000000003</v>
      </c>
      <c r="E453" s="132">
        <v>4480187832</v>
      </c>
      <c r="F453" s="108">
        <v>3995057895</v>
      </c>
      <c r="G453" s="115">
        <v>3959079310</v>
      </c>
      <c r="H453" s="114">
        <v>32.11</v>
      </c>
      <c r="I453" s="105">
        <v>31.9</v>
      </c>
      <c r="J453" s="116">
        <v>32.020000000000003</v>
      </c>
    </row>
    <row r="454" spans="1:10">
      <c r="A454" s="104" t="s">
        <v>1642</v>
      </c>
      <c r="B454" s="104" t="s">
        <v>1643</v>
      </c>
      <c r="C454" s="104" t="s">
        <v>451</v>
      </c>
      <c r="D454" s="131">
        <v>35.43</v>
      </c>
      <c r="E454" s="132">
        <v>89935219502</v>
      </c>
      <c r="F454" s="108">
        <v>46221212290</v>
      </c>
      <c r="G454" s="115">
        <v>31086571343</v>
      </c>
      <c r="H454" s="114">
        <v>36.42</v>
      </c>
      <c r="I454" s="105">
        <v>35.43</v>
      </c>
      <c r="J454" s="116">
        <v>34.979999999999997</v>
      </c>
    </row>
    <row r="455" spans="1:10">
      <c r="A455" s="104" t="s">
        <v>1644</v>
      </c>
      <c r="B455" s="104" t="s">
        <v>1645</v>
      </c>
      <c r="C455" s="104" t="s">
        <v>1646</v>
      </c>
      <c r="D455" s="131">
        <v>27.94</v>
      </c>
      <c r="E455" s="132">
        <v>249332024</v>
      </c>
      <c r="F455" s="108">
        <v>336303704</v>
      </c>
      <c r="G455" s="115">
        <v>184951552</v>
      </c>
      <c r="H455" s="114">
        <v>27.94</v>
      </c>
      <c r="I455" s="105">
        <v>28.33</v>
      </c>
      <c r="J455" s="116">
        <v>27.57</v>
      </c>
    </row>
    <row r="456" spans="1:10">
      <c r="A456" s="104" t="s">
        <v>1647</v>
      </c>
      <c r="B456" s="104" t="s">
        <v>1648</v>
      </c>
      <c r="C456" s="104" t="s">
        <v>1649</v>
      </c>
      <c r="D456" s="131">
        <v>26.42</v>
      </c>
      <c r="E456" s="132">
        <v>82732014.5</v>
      </c>
      <c r="F456" s="108">
        <v>82113648</v>
      </c>
      <c r="G456" s="115">
        <v>83907410</v>
      </c>
      <c r="H456" s="114">
        <v>26.42</v>
      </c>
      <c r="I456" s="105">
        <v>26.29</v>
      </c>
      <c r="J456" s="116">
        <v>26.42</v>
      </c>
    </row>
    <row r="457" spans="1:10">
      <c r="A457" s="104" t="s">
        <v>1650</v>
      </c>
      <c r="B457" s="104" t="s">
        <v>1651</v>
      </c>
      <c r="C457" s="104" t="s">
        <v>1652</v>
      </c>
      <c r="D457" s="131">
        <v>26.67</v>
      </c>
      <c r="E457" s="132">
        <v>99112608</v>
      </c>
      <c r="F457" s="108">
        <v>113394966</v>
      </c>
      <c r="G457" s="115">
        <v>68841659</v>
      </c>
      <c r="H457" s="114">
        <v>26.67</v>
      </c>
      <c r="I457" s="105">
        <v>26.76</v>
      </c>
      <c r="J457" s="116">
        <v>26.14</v>
      </c>
    </row>
    <row r="458" spans="1:10">
      <c r="A458" s="104" t="s">
        <v>1653</v>
      </c>
      <c r="B458" s="104" t="s">
        <v>1654</v>
      </c>
      <c r="C458" s="104" t="s">
        <v>1655</v>
      </c>
      <c r="D458" s="131">
        <v>30.96</v>
      </c>
      <c r="E458" s="132">
        <v>2075019772</v>
      </c>
      <c r="F458" s="108">
        <v>1983987712</v>
      </c>
      <c r="G458" s="115">
        <v>1920260144</v>
      </c>
      <c r="H458" s="114">
        <v>31</v>
      </c>
      <c r="I458" s="105">
        <v>30.89</v>
      </c>
      <c r="J458" s="116">
        <v>30.96</v>
      </c>
    </row>
    <row r="459" spans="1:10">
      <c r="A459" s="104" t="s">
        <v>1656</v>
      </c>
      <c r="B459" s="104" t="s">
        <v>1657</v>
      </c>
      <c r="C459" s="104" t="s">
        <v>1658</v>
      </c>
      <c r="D459" s="131">
        <v>31.92</v>
      </c>
      <c r="E459" s="132">
        <v>4169313524</v>
      </c>
      <c r="F459" s="108">
        <v>3862284696</v>
      </c>
      <c r="G459" s="115">
        <v>3707892796</v>
      </c>
      <c r="H459" s="114">
        <v>32.01</v>
      </c>
      <c r="I459" s="105">
        <v>31.85</v>
      </c>
      <c r="J459" s="116">
        <v>31.92</v>
      </c>
    </row>
    <row r="460" spans="1:10">
      <c r="A460" s="104" t="s">
        <v>1659</v>
      </c>
      <c r="B460" s="104" t="s">
        <v>1660</v>
      </c>
      <c r="C460" s="104" t="s">
        <v>1609</v>
      </c>
      <c r="D460" s="131">
        <v>30.33</v>
      </c>
      <c r="E460" s="132">
        <v>1295170480</v>
      </c>
      <c r="F460" s="108">
        <v>817895840</v>
      </c>
      <c r="G460" s="115">
        <v>2034177472</v>
      </c>
      <c r="H460" s="114">
        <v>30.33</v>
      </c>
      <c r="I460" s="105">
        <v>29.61</v>
      </c>
      <c r="J460" s="116">
        <v>31.03</v>
      </c>
    </row>
    <row r="461" spans="1:10">
      <c r="A461" s="104" t="s">
        <v>1661</v>
      </c>
      <c r="B461" s="104" t="s">
        <v>1662</v>
      </c>
      <c r="C461" s="104" t="s">
        <v>1663</v>
      </c>
      <c r="D461" s="131">
        <v>27.7</v>
      </c>
      <c r="E461" s="132">
        <v>208245136</v>
      </c>
      <c r="F461" s="108">
        <v>219238840</v>
      </c>
      <c r="G461" s="115">
        <v>197473896</v>
      </c>
      <c r="H461" s="114">
        <v>27.7</v>
      </c>
      <c r="I461" s="105">
        <v>27.71</v>
      </c>
      <c r="J461" s="116">
        <v>27.67</v>
      </c>
    </row>
    <row r="462" spans="1:10">
      <c r="A462" s="104" t="s">
        <v>1664</v>
      </c>
      <c r="B462" s="104" t="s">
        <v>1665</v>
      </c>
      <c r="C462" s="104" t="s">
        <v>564</v>
      </c>
      <c r="D462" s="131">
        <v>27</v>
      </c>
      <c r="E462" s="132">
        <v>143922272</v>
      </c>
      <c r="F462" s="108">
        <v>110081736</v>
      </c>
      <c r="G462" s="115">
        <v>125254696</v>
      </c>
      <c r="H462" s="114">
        <v>27.2</v>
      </c>
      <c r="I462" s="105">
        <v>26.71</v>
      </c>
      <c r="J462" s="116">
        <v>27</v>
      </c>
    </row>
    <row r="463" spans="1:10">
      <c r="A463" s="104" t="s">
        <v>1666</v>
      </c>
      <c r="B463" s="104" t="s">
        <v>1667</v>
      </c>
      <c r="C463" s="104" t="s">
        <v>1668</v>
      </c>
      <c r="D463" s="131">
        <v>30.15</v>
      </c>
      <c r="E463" s="132">
        <v>1146285602</v>
      </c>
      <c r="F463" s="108">
        <v>1477916143</v>
      </c>
      <c r="G463" s="115">
        <v>976013137</v>
      </c>
      <c r="H463" s="114">
        <v>30.15</v>
      </c>
      <c r="I463" s="105">
        <v>30.46</v>
      </c>
      <c r="J463" s="116">
        <v>29.97</v>
      </c>
    </row>
    <row r="464" spans="1:10">
      <c r="A464" s="104" t="s">
        <v>1669</v>
      </c>
      <c r="B464" s="104" t="s">
        <v>1670</v>
      </c>
      <c r="C464" s="104" t="s">
        <v>1671</v>
      </c>
      <c r="D464" s="131">
        <v>26.38</v>
      </c>
      <c r="E464" s="132">
        <v>93090704</v>
      </c>
      <c r="F464" s="108">
        <v>87390224</v>
      </c>
      <c r="G464" s="115">
        <v>66772244</v>
      </c>
      <c r="H464" s="114">
        <v>26.59</v>
      </c>
      <c r="I464" s="105">
        <v>26.38</v>
      </c>
      <c r="J464" s="116">
        <v>26.1</v>
      </c>
    </row>
    <row r="465" spans="1:10">
      <c r="A465" s="104" t="s">
        <v>1672</v>
      </c>
      <c r="B465" s="104" t="s">
        <v>1673</v>
      </c>
      <c r="C465" s="104" t="s">
        <v>1674</v>
      </c>
      <c r="D465" s="131">
        <v>30.09</v>
      </c>
      <c r="E465" s="132">
        <v>1071612920</v>
      </c>
      <c r="F465" s="108">
        <v>1141078388</v>
      </c>
      <c r="G465" s="115">
        <v>1270251240</v>
      </c>
      <c r="H465" s="114">
        <v>30.06</v>
      </c>
      <c r="I465" s="105">
        <v>30.09</v>
      </c>
      <c r="J465" s="116">
        <v>30.35</v>
      </c>
    </row>
    <row r="466" spans="1:10">
      <c r="A466" s="104" t="s">
        <v>1675</v>
      </c>
      <c r="B466" s="104" t="s">
        <v>1676</v>
      </c>
      <c r="C466" s="104" t="s">
        <v>1677</v>
      </c>
      <c r="D466" s="131">
        <v>30.67</v>
      </c>
      <c r="E466" s="132">
        <v>1470714256</v>
      </c>
      <c r="F466" s="108">
        <v>1707779338</v>
      </c>
      <c r="G466" s="115">
        <v>1632096731</v>
      </c>
      <c r="H466" s="114">
        <v>30.51</v>
      </c>
      <c r="I466" s="105">
        <v>30.67</v>
      </c>
      <c r="J466" s="116">
        <v>30.72</v>
      </c>
    </row>
    <row r="467" spans="1:10">
      <c r="A467" s="104" t="s">
        <v>1678</v>
      </c>
      <c r="B467" s="104" t="s">
        <v>1679</v>
      </c>
      <c r="C467" s="104" t="s">
        <v>471</v>
      </c>
      <c r="D467" s="131">
        <v>30.11</v>
      </c>
      <c r="E467" s="132">
        <v>1046396292</v>
      </c>
      <c r="F467" s="108">
        <v>1155044860</v>
      </c>
      <c r="G467" s="115">
        <v>1092948384</v>
      </c>
      <c r="H467" s="114">
        <v>30.02</v>
      </c>
      <c r="I467" s="105">
        <v>30.11</v>
      </c>
      <c r="J467" s="116">
        <v>30.13</v>
      </c>
    </row>
    <row r="468" spans="1:10">
      <c r="A468" s="104" t="s">
        <v>1680</v>
      </c>
      <c r="B468" s="104" t="s">
        <v>1681</v>
      </c>
      <c r="C468" s="104" t="s">
        <v>1682</v>
      </c>
      <c r="D468" s="131">
        <v>34.119999999999997</v>
      </c>
      <c r="E468" s="132">
        <v>18311926439</v>
      </c>
      <c r="F468" s="108">
        <v>18637694322</v>
      </c>
      <c r="G468" s="115">
        <v>16555238608</v>
      </c>
      <c r="H468" s="114">
        <v>34.15</v>
      </c>
      <c r="I468" s="105">
        <v>34.119999999999997</v>
      </c>
      <c r="J468" s="116">
        <v>34.08</v>
      </c>
    </row>
    <row r="469" spans="1:10">
      <c r="A469" s="104" t="s">
        <v>1683</v>
      </c>
      <c r="B469" s="104" t="s">
        <v>1684</v>
      </c>
      <c r="C469" s="104" t="s">
        <v>1685</v>
      </c>
      <c r="D469" s="131">
        <v>32.33</v>
      </c>
      <c r="E469" s="132">
        <v>5197829347</v>
      </c>
      <c r="F469" s="108">
        <v>5689838276</v>
      </c>
      <c r="G469" s="115">
        <v>4844849479</v>
      </c>
      <c r="H469" s="114">
        <v>32.33</v>
      </c>
      <c r="I469" s="105">
        <v>32.409999999999997</v>
      </c>
      <c r="J469" s="116">
        <v>32.299999999999997</v>
      </c>
    </row>
    <row r="470" spans="1:10">
      <c r="A470" s="104" t="s">
        <v>1686</v>
      </c>
      <c r="B470" s="104" t="s">
        <v>1687</v>
      </c>
      <c r="C470" s="104" t="s">
        <v>1688</v>
      </c>
      <c r="D470" s="131">
        <v>28.41</v>
      </c>
      <c r="E470" s="132">
        <v>375295326</v>
      </c>
      <c r="F470" s="108">
        <v>348739066</v>
      </c>
      <c r="G470" s="115">
        <v>331510214</v>
      </c>
      <c r="H470" s="114">
        <v>28.52</v>
      </c>
      <c r="I470" s="105">
        <v>28.38</v>
      </c>
      <c r="J470" s="116">
        <v>28.41</v>
      </c>
    </row>
    <row r="471" spans="1:10">
      <c r="A471" s="104" t="s">
        <v>1689</v>
      </c>
      <c r="B471" s="104" t="s">
        <v>1690</v>
      </c>
      <c r="C471" s="104" t="s">
        <v>791</v>
      </c>
      <c r="D471" s="131">
        <v>31.28</v>
      </c>
      <c r="E471" s="132">
        <v>2502157286</v>
      </c>
      <c r="F471" s="108">
        <v>2616020830</v>
      </c>
      <c r="G471" s="115">
        <v>2484204740</v>
      </c>
      <c r="H471" s="114">
        <v>31.27</v>
      </c>
      <c r="I471" s="105">
        <v>31.28</v>
      </c>
      <c r="J471" s="116">
        <v>31.34</v>
      </c>
    </row>
    <row r="472" spans="1:10">
      <c r="A472" s="104" t="s">
        <v>1691</v>
      </c>
      <c r="B472" s="104" t="s">
        <v>1692</v>
      </c>
      <c r="C472" s="104" t="s">
        <v>1693</v>
      </c>
      <c r="D472" s="131">
        <v>29.86</v>
      </c>
      <c r="E472" s="132">
        <v>937004552</v>
      </c>
      <c r="F472" s="108">
        <v>894986548</v>
      </c>
      <c r="G472" s="115">
        <v>981014248.5</v>
      </c>
      <c r="H472" s="114">
        <v>29.86</v>
      </c>
      <c r="I472" s="105">
        <v>29.74</v>
      </c>
      <c r="J472" s="116">
        <v>29.98</v>
      </c>
    </row>
    <row r="473" spans="1:10">
      <c r="A473" s="104" t="s">
        <v>1694</v>
      </c>
      <c r="B473" s="104" t="s">
        <v>1695</v>
      </c>
      <c r="C473" s="104" t="s">
        <v>1696</v>
      </c>
      <c r="D473" s="131">
        <v>30.78</v>
      </c>
      <c r="E473" s="132">
        <v>1768493568</v>
      </c>
      <c r="F473" s="108">
        <v>1996852166</v>
      </c>
      <c r="G473" s="115">
        <v>1705662110</v>
      </c>
      <c r="H473" s="114">
        <v>30.78</v>
      </c>
      <c r="I473" s="105">
        <v>30.9</v>
      </c>
      <c r="J473" s="116">
        <v>30.78</v>
      </c>
    </row>
    <row r="474" spans="1:10">
      <c r="A474" s="104" t="s">
        <v>1697</v>
      </c>
      <c r="B474" s="104" t="s">
        <v>1698</v>
      </c>
      <c r="C474" s="104" t="s">
        <v>1699</v>
      </c>
      <c r="D474" s="131">
        <v>32.51</v>
      </c>
      <c r="E474" s="132">
        <v>5893735659</v>
      </c>
      <c r="F474" s="108">
        <v>5936760539</v>
      </c>
      <c r="G474" s="115">
        <v>5756195919</v>
      </c>
      <c r="H474" s="114">
        <v>32.51</v>
      </c>
      <c r="I474" s="105">
        <v>32.47</v>
      </c>
      <c r="J474" s="116">
        <v>32.549999999999997</v>
      </c>
    </row>
    <row r="475" spans="1:10">
      <c r="A475" s="104" t="s">
        <v>1700</v>
      </c>
      <c r="B475" s="104" t="s">
        <v>1701</v>
      </c>
      <c r="C475" s="104" t="s">
        <v>1702</v>
      </c>
      <c r="D475" s="131">
        <v>27.77</v>
      </c>
      <c r="E475" s="132">
        <v>194470506</v>
      </c>
      <c r="F475" s="108">
        <v>228667724</v>
      </c>
      <c r="G475" s="115">
        <v>234625776</v>
      </c>
      <c r="H475" s="114">
        <v>27.61</v>
      </c>
      <c r="I475" s="105">
        <v>27.77</v>
      </c>
      <c r="J475" s="116">
        <v>27.91</v>
      </c>
    </row>
    <row r="476" spans="1:10">
      <c r="A476" s="104" t="s">
        <v>1703</v>
      </c>
      <c r="B476" s="104" t="s">
        <v>1704</v>
      </c>
      <c r="C476" s="104" t="s">
        <v>1705</v>
      </c>
      <c r="D476" s="131">
        <v>30.71</v>
      </c>
      <c r="E476" s="132">
        <v>1684916840</v>
      </c>
      <c r="F476" s="108">
        <v>1760047320</v>
      </c>
      <c r="G476" s="115">
        <v>1768570888</v>
      </c>
      <c r="H476" s="114">
        <v>30.71</v>
      </c>
      <c r="I476" s="105">
        <v>30.71</v>
      </c>
      <c r="J476" s="116">
        <v>30.84</v>
      </c>
    </row>
    <row r="477" spans="1:10">
      <c r="A477" s="104" t="s">
        <v>1706</v>
      </c>
      <c r="B477" s="104" t="s">
        <v>1707</v>
      </c>
      <c r="C477" s="104" t="s">
        <v>1708</v>
      </c>
      <c r="D477" s="131">
        <v>31.84</v>
      </c>
      <c r="E477" s="132">
        <v>3706331002</v>
      </c>
      <c r="F477" s="108">
        <v>3991554282</v>
      </c>
      <c r="G477" s="115">
        <v>2955167485</v>
      </c>
      <c r="H477" s="114">
        <v>31.84</v>
      </c>
      <c r="I477" s="105">
        <v>31.89</v>
      </c>
      <c r="J477" s="116">
        <v>31.59</v>
      </c>
    </row>
    <row r="478" spans="1:10">
      <c r="A478" s="104" t="s">
        <v>1709</v>
      </c>
      <c r="B478" s="104" t="s">
        <v>1710</v>
      </c>
      <c r="C478" s="104" t="s">
        <v>1711</v>
      </c>
      <c r="D478" s="131">
        <v>29.51</v>
      </c>
      <c r="E478" s="132">
        <v>520625404</v>
      </c>
      <c r="F478" s="108">
        <v>852690980</v>
      </c>
      <c r="G478" s="115">
        <v>709824854</v>
      </c>
      <c r="H478" s="114">
        <v>29</v>
      </c>
      <c r="I478" s="105">
        <v>29.67</v>
      </c>
      <c r="J478" s="116">
        <v>29.51</v>
      </c>
    </row>
    <row r="479" spans="1:10">
      <c r="A479" s="104" t="s">
        <v>1712</v>
      </c>
      <c r="B479" s="104" t="s">
        <v>1713</v>
      </c>
      <c r="C479" s="104" t="s">
        <v>1714</v>
      </c>
      <c r="D479" s="131">
        <v>33.49</v>
      </c>
      <c r="E479" s="132">
        <v>11582574080</v>
      </c>
      <c r="F479" s="108">
        <v>11318340989</v>
      </c>
      <c r="G479" s="115">
        <v>11052958710</v>
      </c>
      <c r="H479" s="114">
        <v>33.49</v>
      </c>
      <c r="I479" s="105">
        <v>33.4</v>
      </c>
      <c r="J479" s="116">
        <v>33.49</v>
      </c>
    </row>
    <row r="480" spans="1:10">
      <c r="A480" s="104" t="s">
        <v>1715</v>
      </c>
      <c r="B480" s="104" t="s">
        <v>1716</v>
      </c>
      <c r="C480" s="104" t="s">
        <v>1717</v>
      </c>
      <c r="D480" s="131">
        <v>28.22</v>
      </c>
      <c r="E480" s="132">
        <v>309497547</v>
      </c>
      <c r="F480" s="108">
        <v>312163267</v>
      </c>
      <c r="G480" s="115">
        <v>173285812</v>
      </c>
      <c r="H480" s="114">
        <v>28.25</v>
      </c>
      <c r="I480" s="105">
        <v>28.22</v>
      </c>
      <c r="J480" s="116">
        <v>27.48</v>
      </c>
    </row>
    <row r="481" spans="1:10">
      <c r="A481" s="104" t="s">
        <v>1718</v>
      </c>
      <c r="B481" s="104" t="s">
        <v>1719</v>
      </c>
      <c r="C481" s="104" t="s">
        <v>1720</v>
      </c>
      <c r="D481" s="131">
        <v>29.77</v>
      </c>
      <c r="E481" s="132">
        <v>877557472</v>
      </c>
      <c r="F481" s="108">
        <v>843720440</v>
      </c>
      <c r="G481" s="115">
        <v>873555984</v>
      </c>
      <c r="H481" s="114">
        <v>29.77</v>
      </c>
      <c r="I481" s="105">
        <v>29.65</v>
      </c>
      <c r="J481" s="116">
        <v>29.81</v>
      </c>
    </row>
    <row r="482" spans="1:10">
      <c r="A482" s="104" t="s">
        <v>1721</v>
      </c>
      <c r="B482" s="104" t="s">
        <v>1722</v>
      </c>
      <c r="C482" s="104" t="s">
        <v>1723</v>
      </c>
      <c r="D482" s="131">
        <v>28.94</v>
      </c>
      <c r="E482" s="132">
        <v>520862208</v>
      </c>
      <c r="F482" s="108">
        <v>514814476</v>
      </c>
      <c r="G482" s="115">
        <v>451492992</v>
      </c>
      <c r="H482" s="114">
        <v>28.99</v>
      </c>
      <c r="I482" s="105">
        <v>28.94</v>
      </c>
      <c r="J482" s="116">
        <v>28.85</v>
      </c>
    </row>
    <row r="483" spans="1:10">
      <c r="A483" s="104" t="s">
        <v>1724</v>
      </c>
      <c r="B483" s="104" t="s">
        <v>1725</v>
      </c>
      <c r="C483" s="104" t="s">
        <v>1726</v>
      </c>
      <c r="D483" s="131">
        <v>23.232399999999998</v>
      </c>
      <c r="E483" s="132"/>
      <c r="F483" s="108"/>
      <c r="G483" s="115">
        <v>58969968</v>
      </c>
      <c r="H483" s="114">
        <v>21.959</v>
      </c>
      <c r="I483" s="105">
        <v>23.232399999999998</v>
      </c>
      <c r="J483" s="116">
        <v>25.93</v>
      </c>
    </row>
    <row r="484" spans="1:10">
      <c r="A484" s="104" t="s">
        <v>1727</v>
      </c>
      <c r="B484" s="104" t="s">
        <v>1728</v>
      </c>
      <c r="C484" s="104" t="s">
        <v>1729</v>
      </c>
      <c r="D484" s="131">
        <v>29.16</v>
      </c>
      <c r="E484" s="132">
        <v>577107628</v>
      </c>
      <c r="F484" s="108">
        <v>1019464490</v>
      </c>
      <c r="G484" s="115">
        <v>474816983.5</v>
      </c>
      <c r="H484" s="114">
        <v>29.16</v>
      </c>
      <c r="I484" s="105">
        <v>29.93</v>
      </c>
      <c r="J484" s="116">
        <v>28.93</v>
      </c>
    </row>
    <row r="485" spans="1:10">
      <c r="A485" s="104" t="s">
        <v>1730</v>
      </c>
      <c r="B485" s="104" t="s">
        <v>1731</v>
      </c>
      <c r="C485" s="104" t="s">
        <v>1732</v>
      </c>
      <c r="D485" s="131">
        <v>27.7</v>
      </c>
      <c r="E485" s="132">
        <v>207306380.5</v>
      </c>
      <c r="F485" s="108">
        <v>218616663.30000001</v>
      </c>
      <c r="G485" s="115">
        <v>119731275.8</v>
      </c>
      <c r="H485" s="114">
        <v>27.7</v>
      </c>
      <c r="I485" s="105">
        <v>27.7</v>
      </c>
      <c r="J485" s="116">
        <v>26.94</v>
      </c>
    </row>
    <row r="486" spans="1:10">
      <c r="A486" s="104" t="s">
        <v>1733</v>
      </c>
      <c r="B486" s="104" t="s">
        <v>1734</v>
      </c>
      <c r="C486" s="104" t="s">
        <v>471</v>
      </c>
      <c r="D486" s="131">
        <v>31.1</v>
      </c>
      <c r="E486" s="132">
        <v>2213538212</v>
      </c>
      <c r="F486" s="108">
        <v>2200035443</v>
      </c>
      <c r="G486" s="115">
        <v>2170209765</v>
      </c>
      <c r="H486" s="114">
        <v>31.1</v>
      </c>
      <c r="I486" s="105">
        <v>31.03</v>
      </c>
      <c r="J486" s="116">
        <v>31.14</v>
      </c>
    </row>
    <row r="487" spans="1:10">
      <c r="A487" s="104" t="s">
        <v>1735</v>
      </c>
      <c r="B487" s="104" t="s">
        <v>1736</v>
      </c>
      <c r="C487" s="104" t="s">
        <v>1737</v>
      </c>
      <c r="D487" s="131">
        <v>31.41</v>
      </c>
      <c r="E487" s="132">
        <v>2759676780</v>
      </c>
      <c r="F487" s="108">
        <v>2739686942</v>
      </c>
      <c r="G487" s="115">
        <v>2799136724</v>
      </c>
      <c r="H487" s="114">
        <v>31.41</v>
      </c>
      <c r="I487" s="105">
        <v>31.35</v>
      </c>
      <c r="J487" s="116">
        <v>31.51</v>
      </c>
    </row>
    <row r="488" spans="1:10">
      <c r="A488" s="104" t="s">
        <v>1738</v>
      </c>
      <c r="B488" s="104" t="s">
        <v>1739</v>
      </c>
      <c r="C488" s="104" t="s">
        <v>1740</v>
      </c>
      <c r="D488" s="131">
        <v>30.53</v>
      </c>
      <c r="E488" s="132">
        <v>1483409898</v>
      </c>
      <c r="F488" s="108">
        <v>1408785824</v>
      </c>
      <c r="G488" s="115">
        <v>1527914660</v>
      </c>
      <c r="H488" s="114">
        <v>30.53</v>
      </c>
      <c r="I488" s="105">
        <v>30.39</v>
      </c>
      <c r="J488" s="116">
        <v>30.62</v>
      </c>
    </row>
    <row r="489" spans="1:10">
      <c r="A489" s="104" t="s">
        <v>1741</v>
      </c>
      <c r="B489" s="104" t="s">
        <v>1742</v>
      </c>
      <c r="C489" s="104" t="s">
        <v>1743</v>
      </c>
      <c r="D489" s="131">
        <v>29.62</v>
      </c>
      <c r="E489" s="132">
        <v>795420766</v>
      </c>
      <c r="F489" s="108">
        <v>813228274</v>
      </c>
      <c r="G489" s="115">
        <v>848277246</v>
      </c>
      <c r="H489" s="114">
        <v>29.62</v>
      </c>
      <c r="I489" s="105">
        <v>29.6</v>
      </c>
      <c r="J489" s="116">
        <v>29.77</v>
      </c>
    </row>
    <row r="490" spans="1:10">
      <c r="A490" s="104" t="s">
        <v>1744</v>
      </c>
      <c r="B490" s="104" t="s">
        <v>1745</v>
      </c>
      <c r="C490" s="104" t="s">
        <v>1746</v>
      </c>
      <c r="D490" s="131">
        <v>30.01</v>
      </c>
      <c r="E490" s="132">
        <v>1037487552</v>
      </c>
      <c r="F490" s="108">
        <v>1316421184</v>
      </c>
      <c r="G490" s="115">
        <v>917193280</v>
      </c>
      <c r="H490" s="114">
        <v>30.01</v>
      </c>
      <c r="I490" s="105">
        <v>30.29</v>
      </c>
      <c r="J490" s="116">
        <v>29.88</v>
      </c>
    </row>
    <row r="491" spans="1:10">
      <c r="A491" s="104" t="s">
        <v>1747</v>
      </c>
      <c r="B491" s="104" t="s">
        <v>1748</v>
      </c>
      <c r="C491" s="104" t="s">
        <v>1749</v>
      </c>
      <c r="D491" s="131">
        <v>22.444700000000001</v>
      </c>
      <c r="E491" s="132"/>
      <c r="F491" s="108">
        <v>37963116</v>
      </c>
      <c r="G491" s="115"/>
      <c r="H491" s="114">
        <v>22.367899999999999</v>
      </c>
      <c r="I491" s="105">
        <v>25.18</v>
      </c>
      <c r="J491" s="116">
        <v>22.444700000000001</v>
      </c>
    </row>
    <row r="492" spans="1:10">
      <c r="A492" s="104" t="s">
        <v>1750</v>
      </c>
      <c r="B492" s="104" t="s">
        <v>1751</v>
      </c>
      <c r="C492" s="104" t="s">
        <v>1752</v>
      </c>
      <c r="D492" s="131">
        <v>28.3</v>
      </c>
      <c r="E492" s="132">
        <v>326939440</v>
      </c>
      <c r="F492" s="108">
        <v>239835384</v>
      </c>
      <c r="G492" s="115">
        <v>306481790</v>
      </c>
      <c r="H492" s="114">
        <v>28.33</v>
      </c>
      <c r="I492" s="105">
        <v>27.84</v>
      </c>
      <c r="J492" s="116">
        <v>28.3</v>
      </c>
    </row>
    <row r="493" spans="1:10">
      <c r="A493" s="104" t="s">
        <v>1753</v>
      </c>
      <c r="B493" s="104" t="s">
        <v>1754</v>
      </c>
      <c r="C493" s="104" t="s">
        <v>471</v>
      </c>
      <c r="D493" s="131">
        <v>27.51</v>
      </c>
      <c r="E493" s="132">
        <v>180728048</v>
      </c>
      <c r="F493" s="108">
        <v>178354672</v>
      </c>
      <c r="G493" s="115">
        <v>182607872</v>
      </c>
      <c r="H493" s="114">
        <v>27.51</v>
      </c>
      <c r="I493" s="105">
        <v>27.41</v>
      </c>
      <c r="J493" s="116">
        <v>27.55</v>
      </c>
    </row>
    <row r="494" spans="1:10">
      <c r="A494" s="104" t="s">
        <v>1755</v>
      </c>
      <c r="B494" s="104" t="s">
        <v>1756</v>
      </c>
      <c r="C494" s="104" t="s">
        <v>1757</v>
      </c>
      <c r="D494" s="131">
        <v>30.76</v>
      </c>
      <c r="E494" s="132">
        <v>1744600505</v>
      </c>
      <c r="F494" s="108">
        <v>2011968839</v>
      </c>
      <c r="G494" s="115">
        <v>1450527084</v>
      </c>
      <c r="H494" s="114">
        <v>30.76</v>
      </c>
      <c r="I494" s="105">
        <v>30.91</v>
      </c>
      <c r="J494" s="116">
        <v>30.55</v>
      </c>
    </row>
    <row r="495" spans="1:10">
      <c r="A495" s="104" t="s">
        <v>1758</v>
      </c>
      <c r="B495" s="104" t="s">
        <v>1759</v>
      </c>
      <c r="C495" s="104" t="s">
        <v>1760</v>
      </c>
      <c r="D495" s="131">
        <v>28.91</v>
      </c>
      <c r="E495" s="132">
        <v>394424296</v>
      </c>
      <c r="F495" s="108">
        <v>526034404</v>
      </c>
      <c r="G495" s="115">
        <v>472290579.5</v>
      </c>
      <c r="H495" s="114">
        <v>28.58</v>
      </c>
      <c r="I495" s="105">
        <v>28.97</v>
      </c>
      <c r="J495" s="116">
        <v>28.91</v>
      </c>
    </row>
    <row r="496" spans="1:10">
      <c r="A496" s="104" t="s">
        <v>1761</v>
      </c>
      <c r="B496" s="104" t="s">
        <v>1762</v>
      </c>
      <c r="C496" s="104" t="s">
        <v>1763</v>
      </c>
      <c r="D496" s="131">
        <v>32.74</v>
      </c>
      <c r="E496" s="132">
        <v>6149947924</v>
      </c>
      <c r="F496" s="108">
        <v>7308689312</v>
      </c>
      <c r="G496" s="115">
        <v>6580063582</v>
      </c>
      <c r="H496" s="114">
        <v>32.57</v>
      </c>
      <c r="I496" s="105">
        <v>32.770000000000003</v>
      </c>
      <c r="J496" s="116">
        <v>32.74</v>
      </c>
    </row>
    <row r="497" spans="1:10">
      <c r="A497" s="104" t="s">
        <v>1764</v>
      </c>
      <c r="B497" s="104" t="s">
        <v>1765</v>
      </c>
      <c r="C497" s="104" t="s">
        <v>1766</v>
      </c>
      <c r="D497" s="131">
        <v>33.49</v>
      </c>
      <c r="E497" s="132">
        <v>11738573894</v>
      </c>
      <c r="F497" s="108">
        <v>11920891885</v>
      </c>
      <c r="G497" s="115">
        <v>11011925360</v>
      </c>
      <c r="H497" s="114">
        <v>33.51</v>
      </c>
      <c r="I497" s="105">
        <v>33.47</v>
      </c>
      <c r="J497" s="116">
        <v>33.49</v>
      </c>
    </row>
    <row r="498" spans="1:10">
      <c r="A498" s="104" t="s">
        <v>1767</v>
      </c>
      <c r="B498" s="104" t="s">
        <v>1768</v>
      </c>
      <c r="C498" s="104" t="s">
        <v>471</v>
      </c>
      <c r="D498" s="131">
        <v>31.63</v>
      </c>
      <c r="E498" s="132">
        <v>3564842816</v>
      </c>
      <c r="F498" s="108">
        <v>3314295381</v>
      </c>
      <c r="G498" s="115">
        <v>2973324900</v>
      </c>
      <c r="H498" s="114">
        <v>31.78</v>
      </c>
      <c r="I498" s="105">
        <v>31.63</v>
      </c>
      <c r="J498" s="116">
        <v>31.6</v>
      </c>
    </row>
    <row r="499" spans="1:10">
      <c r="A499" s="104" t="s">
        <v>1769</v>
      </c>
      <c r="B499" s="104" t="s">
        <v>1770</v>
      </c>
      <c r="C499" s="104" t="s">
        <v>471</v>
      </c>
      <c r="D499" s="131">
        <v>28.26</v>
      </c>
      <c r="E499" s="132">
        <v>334747104</v>
      </c>
      <c r="F499" s="108">
        <v>283219168</v>
      </c>
      <c r="G499" s="115">
        <v>298554592</v>
      </c>
      <c r="H499" s="114">
        <v>28.36</v>
      </c>
      <c r="I499" s="105">
        <v>28.08</v>
      </c>
      <c r="J499" s="116">
        <v>28.26</v>
      </c>
    </row>
    <row r="500" spans="1:10">
      <c r="A500" s="104" t="s">
        <v>1771</v>
      </c>
      <c r="B500" s="104" t="s">
        <v>1772</v>
      </c>
      <c r="C500" s="104" t="s">
        <v>1671</v>
      </c>
      <c r="D500" s="131">
        <v>29.77</v>
      </c>
      <c r="E500" s="132">
        <v>878627588</v>
      </c>
      <c r="F500" s="108">
        <v>984108960</v>
      </c>
      <c r="G500" s="115">
        <v>621210728</v>
      </c>
      <c r="H500" s="114">
        <v>29.77</v>
      </c>
      <c r="I500" s="105">
        <v>29.87</v>
      </c>
      <c r="J500" s="116">
        <v>29.32</v>
      </c>
    </row>
    <row r="501" spans="1:10">
      <c r="A501" s="104" t="s">
        <v>1773</v>
      </c>
      <c r="B501" s="104" t="s">
        <v>1774</v>
      </c>
      <c r="C501" s="104" t="s">
        <v>1775</v>
      </c>
      <c r="D501" s="131">
        <v>29.03</v>
      </c>
      <c r="E501" s="132">
        <v>536671472</v>
      </c>
      <c r="F501" s="108">
        <v>521344840</v>
      </c>
      <c r="G501" s="115">
        <v>556909464</v>
      </c>
      <c r="H501" s="114">
        <v>29.03</v>
      </c>
      <c r="I501" s="105">
        <v>28.96</v>
      </c>
      <c r="J501" s="116">
        <v>29.15</v>
      </c>
    </row>
    <row r="502" spans="1:10">
      <c r="A502" s="104" t="s">
        <v>1776</v>
      </c>
      <c r="B502" s="104" t="s">
        <v>1777</v>
      </c>
      <c r="C502" s="104" t="s">
        <v>1752</v>
      </c>
      <c r="D502" s="131">
        <v>26.27</v>
      </c>
      <c r="E502" s="132">
        <v>54953576</v>
      </c>
      <c r="F502" s="108">
        <v>81190232</v>
      </c>
      <c r="G502" s="115">
        <v>92864616</v>
      </c>
      <c r="H502" s="114">
        <v>25.84</v>
      </c>
      <c r="I502" s="105">
        <v>26.27</v>
      </c>
      <c r="J502" s="116">
        <v>26.57</v>
      </c>
    </row>
    <row r="503" spans="1:10">
      <c r="A503" s="104" t="s">
        <v>1778</v>
      </c>
      <c r="B503" s="104" t="s">
        <v>1779</v>
      </c>
      <c r="C503" s="104" t="s">
        <v>1780</v>
      </c>
      <c r="D503" s="131">
        <v>28.38</v>
      </c>
      <c r="E503" s="132">
        <v>351080352</v>
      </c>
      <c r="F503" s="108">
        <v>344556352</v>
      </c>
      <c r="G503" s="115">
        <v>326103648</v>
      </c>
      <c r="H503" s="114">
        <v>28.42</v>
      </c>
      <c r="I503" s="105">
        <v>28.36</v>
      </c>
      <c r="J503" s="116">
        <v>28.38</v>
      </c>
    </row>
    <row r="504" spans="1:10">
      <c r="A504" s="104" t="s">
        <v>1781</v>
      </c>
      <c r="B504" s="104" t="s">
        <v>1782</v>
      </c>
      <c r="C504" s="104" t="s">
        <v>1783</v>
      </c>
      <c r="D504" s="131">
        <v>30.09</v>
      </c>
      <c r="E504" s="132">
        <v>1071010806</v>
      </c>
      <c r="F504" s="108">
        <v>1399408610</v>
      </c>
      <c r="G504" s="115">
        <v>1060417152</v>
      </c>
      <c r="H504" s="114">
        <v>30.06</v>
      </c>
      <c r="I504" s="105">
        <v>30.38</v>
      </c>
      <c r="J504" s="116">
        <v>30.09</v>
      </c>
    </row>
    <row r="505" spans="1:10">
      <c r="A505" s="104" t="s">
        <v>1784</v>
      </c>
      <c r="B505" s="104" t="s">
        <v>1785</v>
      </c>
      <c r="C505" s="104" t="s">
        <v>1786</v>
      </c>
      <c r="D505" s="131">
        <v>32.01</v>
      </c>
      <c r="E505" s="132">
        <v>4156439232</v>
      </c>
      <c r="F505" s="108">
        <v>4338145344</v>
      </c>
      <c r="G505" s="115">
        <v>3945204114</v>
      </c>
      <c r="H505" s="114">
        <v>32</v>
      </c>
      <c r="I505" s="105">
        <v>32.01</v>
      </c>
      <c r="J505" s="116">
        <v>32.01</v>
      </c>
    </row>
    <row r="506" spans="1:10">
      <c r="A506" s="104" t="s">
        <v>1787</v>
      </c>
      <c r="B506" s="104" t="s">
        <v>1788</v>
      </c>
      <c r="C506" s="104" t="s">
        <v>1789</v>
      </c>
      <c r="D506" s="131">
        <v>28.82</v>
      </c>
      <c r="E506" s="132">
        <v>449422832</v>
      </c>
      <c r="F506" s="108">
        <v>473178742</v>
      </c>
      <c r="G506" s="115">
        <v>460932545.5</v>
      </c>
      <c r="H506" s="114">
        <v>28.77</v>
      </c>
      <c r="I506" s="105">
        <v>28.82</v>
      </c>
      <c r="J506" s="116">
        <v>28.88</v>
      </c>
    </row>
    <row r="507" spans="1:10">
      <c r="A507" s="104" t="s">
        <v>1790</v>
      </c>
      <c r="B507" s="104" t="s">
        <v>1791</v>
      </c>
      <c r="C507" s="104" t="s">
        <v>1367</v>
      </c>
      <c r="D507" s="131">
        <v>32.07</v>
      </c>
      <c r="E507" s="132">
        <v>4558187456</v>
      </c>
      <c r="F507" s="108">
        <v>4519669127</v>
      </c>
      <c r="G507" s="115">
        <v>3893086533</v>
      </c>
      <c r="H507" s="114">
        <v>32.14</v>
      </c>
      <c r="I507" s="105">
        <v>32.07</v>
      </c>
      <c r="J507" s="116">
        <v>31.99</v>
      </c>
    </row>
    <row r="508" spans="1:10">
      <c r="A508" s="104" t="s">
        <v>1792</v>
      </c>
      <c r="B508" s="104" t="s">
        <v>1793</v>
      </c>
      <c r="C508" s="104" t="s">
        <v>471</v>
      </c>
      <c r="D508" s="131">
        <v>30.16</v>
      </c>
      <c r="E508" s="132">
        <v>285138578</v>
      </c>
      <c r="F508" s="108">
        <v>1200114712</v>
      </c>
      <c r="G508" s="115">
        <v>2257598688</v>
      </c>
      <c r="H508" s="114">
        <v>28.13</v>
      </c>
      <c r="I508" s="105">
        <v>30.16</v>
      </c>
      <c r="J508" s="116">
        <v>31.19</v>
      </c>
    </row>
    <row r="509" spans="1:10">
      <c r="A509" s="104" t="s">
        <v>1794</v>
      </c>
      <c r="B509" s="104" t="s">
        <v>1795</v>
      </c>
      <c r="C509" s="104" t="s">
        <v>1796</v>
      </c>
      <c r="D509" s="131">
        <v>33.18</v>
      </c>
      <c r="E509" s="132">
        <v>9453207372</v>
      </c>
      <c r="F509" s="108">
        <v>9374738829</v>
      </c>
      <c r="G509" s="115">
        <v>8879054377</v>
      </c>
      <c r="H509" s="114">
        <v>33.200000000000003</v>
      </c>
      <c r="I509" s="105">
        <v>33.130000000000003</v>
      </c>
      <c r="J509" s="116">
        <v>33.18</v>
      </c>
    </row>
    <row r="510" spans="1:10">
      <c r="A510" s="104" t="s">
        <v>1797</v>
      </c>
      <c r="B510" s="104" t="s">
        <v>1798</v>
      </c>
      <c r="C510" s="104" t="s">
        <v>1799</v>
      </c>
      <c r="D510" s="131">
        <v>29.35</v>
      </c>
      <c r="E510" s="132">
        <v>931474991.5</v>
      </c>
      <c r="F510" s="108">
        <v>684292128</v>
      </c>
      <c r="G510" s="115">
        <v>437437866.80000001</v>
      </c>
      <c r="H510" s="114">
        <v>29.85</v>
      </c>
      <c r="I510" s="105">
        <v>29.35</v>
      </c>
      <c r="J510" s="116">
        <v>28.8</v>
      </c>
    </row>
    <row r="511" spans="1:10">
      <c r="A511" s="104" t="s">
        <v>1800</v>
      </c>
      <c r="B511" s="104" t="s">
        <v>1801</v>
      </c>
      <c r="C511" s="104" t="s">
        <v>471</v>
      </c>
      <c r="D511" s="131">
        <v>29.31</v>
      </c>
      <c r="E511" s="132">
        <v>651626320</v>
      </c>
      <c r="F511" s="108">
        <v>665437104</v>
      </c>
      <c r="G511" s="115">
        <v>438079680</v>
      </c>
      <c r="H511" s="114">
        <v>29.32</v>
      </c>
      <c r="I511" s="105">
        <v>29.31</v>
      </c>
      <c r="J511" s="116">
        <v>28.8</v>
      </c>
    </row>
    <row r="512" spans="1:10">
      <c r="A512" s="104" t="s">
        <v>1802</v>
      </c>
      <c r="B512" s="104" t="s">
        <v>1803</v>
      </c>
      <c r="C512" s="104" t="s">
        <v>1804</v>
      </c>
      <c r="D512" s="131">
        <v>32.369999999999997</v>
      </c>
      <c r="E512" s="132">
        <v>5029292824</v>
      </c>
      <c r="F512" s="108">
        <v>5976643331</v>
      </c>
      <c r="G512" s="115">
        <v>5053590619</v>
      </c>
      <c r="H512" s="114">
        <v>32.28</v>
      </c>
      <c r="I512" s="105">
        <v>32.479999999999997</v>
      </c>
      <c r="J512" s="116">
        <v>32.369999999999997</v>
      </c>
    </row>
    <row r="513" spans="1:10">
      <c r="A513" s="104" t="s">
        <v>1805</v>
      </c>
      <c r="B513" s="104" t="s">
        <v>1806</v>
      </c>
      <c r="C513" s="104" t="s">
        <v>1807</v>
      </c>
      <c r="D513" s="131">
        <v>31.11</v>
      </c>
      <c r="E513" s="132">
        <v>1666948796</v>
      </c>
      <c r="F513" s="108">
        <v>2919240409</v>
      </c>
      <c r="G513" s="115">
        <v>2121794288</v>
      </c>
      <c r="H513" s="114">
        <v>30.69</v>
      </c>
      <c r="I513" s="105">
        <v>31.44</v>
      </c>
      <c r="J513" s="116">
        <v>31.11</v>
      </c>
    </row>
    <row r="514" spans="1:10">
      <c r="A514" s="104" t="s">
        <v>1808</v>
      </c>
      <c r="B514" s="104" t="s">
        <v>1809</v>
      </c>
      <c r="C514" s="104" t="s">
        <v>1810</v>
      </c>
      <c r="D514" s="131">
        <v>34.020000000000003</v>
      </c>
      <c r="E514" s="132">
        <v>16488993673</v>
      </c>
      <c r="F514" s="108">
        <v>17459673648</v>
      </c>
      <c r="G514" s="115">
        <v>16660485640</v>
      </c>
      <c r="H514" s="114">
        <v>34</v>
      </c>
      <c r="I514" s="105">
        <v>34.020000000000003</v>
      </c>
      <c r="J514" s="116">
        <v>34.090000000000003</v>
      </c>
    </row>
    <row r="515" spans="1:10">
      <c r="A515" s="104" t="s">
        <v>1811</v>
      </c>
      <c r="B515" s="104" t="s">
        <v>1812</v>
      </c>
      <c r="C515" s="104" t="s">
        <v>1813</v>
      </c>
      <c r="D515" s="131">
        <v>23.3</v>
      </c>
      <c r="E515" s="132">
        <v>10904678</v>
      </c>
      <c r="F515" s="108">
        <v>8569455.5</v>
      </c>
      <c r="G515" s="115">
        <v>8696938.5</v>
      </c>
      <c r="H515" s="114">
        <v>23.42</v>
      </c>
      <c r="I515" s="105">
        <v>23.03</v>
      </c>
      <c r="J515" s="116">
        <v>23.3</v>
      </c>
    </row>
    <row r="516" spans="1:10">
      <c r="A516" s="104" t="s">
        <v>1814</v>
      </c>
      <c r="B516" s="104" t="s">
        <v>1815</v>
      </c>
      <c r="C516" s="104" t="s">
        <v>636</v>
      </c>
      <c r="D516" s="131">
        <v>30.67</v>
      </c>
      <c r="E516" s="132">
        <v>1641944207</v>
      </c>
      <c r="F516" s="108">
        <v>1732266020</v>
      </c>
      <c r="G516" s="115">
        <v>1202446009</v>
      </c>
      <c r="H516" s="114">
        <v>30.67</v>
      </c>
      <c r="I516" s="105">
        <v>30.69</v>
      </c>
      <c r="J516" s="116">
        <v>30.27</v>
      </c>
    </row>
    <row r="517" spans="1:10">
      <c r="A517" s="104" t="s">
        <v>1816</v>
      </c>
      <c r="B517" s="104" t="s">
        <v>1817</v>
      </c>
      <c r="C517" s="104" t="s">
        <v>1818</v>
      </c>
      <c r="D517" s="131">
        <v>33.369999999999997</v>
      </c>
      <c r="E517" s="132">
        <v>11038854284</v>
      </c>
      <c r="F517" s="108">
        <v>11073500764</v>
      </c>
      <c r="G517" s="115">
        <v>9998585632</v>
      </c>
      <c r="H517" s="114">
        <v>33.42</v>
      </c>
      <c r="I517" s="105">
        <v>33.369999999999997</v>
      </c>
      <c r="J517" s="116">
        <v>33.35</v>
      </c>
    </row>
    <row r="518" spans="1:10">
      <c r="A518" s="104" t="s">
        <v>1819</v>
      </c>
      <c r="B518" s="104" t="s">
        <v>1820</v>
      </c>
      <c r="C518" s="104" t="s">
        <v>681</v>
      </c>
      <c r="D518" s="131">
        <v>31.02</v>
      </c>
      <c r="E518" s="132">
        <v>2153757192</v>
      </c>
      <c r="F518" s="108">
        <v>2117687520</v>
      </c>
      <c r="G518" s="115">
        <v>2002085336</v>
      </c>
      <c r="H518" s="114">
        <v>31.06</v>
      </c>
      <c r="I518" s="105">
        <v>30.98</v>
      </c>
      <c r="J518" s="116">
        <v>31.02</v>
      </c>
    </row>
    <row r="519" spans="1:10">
      <c r="A519" s="104" t="s">
        <v>1821</v>
      </c>
      <c r="B519" s="104" t="s">
        <v>1822</v>
      </c>
      <c r="C519" s="104" t="s">
        <v>1823</v>
      </c>
      <c r="D519" s="131">
        <v>31.41</v>
      </c>
      <c r="E519" s="132">
        <v>2758983293</v>
      </c>
      <c r="F519" s="108">
        <v>2568202985</v>
      </c>
      <c r="G519" s="115">
        <v>2714929060</v>
      </c>
      <c r="H519" s="114">
        <v>31.41</v>
      </c>
      <c r="I519" s="105">
        <v>31.26</v>
      </c>
      <c r="J519" s="116">
        <v>31.47</v>
      </c>
    </row>
    <row r="520" spans="1:10">
      <c r="A520" s="104" t="s">
        <v>1824</v>
      </c>
      <c r="B520" s="104" t="s">
        <v>1825</v>
      </c>
      <c r="C520" s="104" t="s">
        <v>1826</v>
      </c>
      <c r="D520" s="131">
        <v>31.5</v>
      </c>
      <c r="E520" s="132">
        <v>2922119924</v>
      </c>
      <c r="F520" s="108">
        <v>3027993824</v>
      </c>
      <c r="G520" s="115">
        <v>2568557568</v>
      </c>
      <c r="H520" s="114">
        <v>31.5</v>
      </c>
      <c r="I520" s="105">
        <v>31.5</v>
      </c>
      <c r="J520" s="116">
        <v>31.39</v>
      </c>
    </row>
    <row r="521" spans="1:10">
      <c r="A521" s="104" t="s">
        <v>1827</v>
      </c>
      <c r="B521" s="104" t="s">
        <v>1828</v>
      </c>
      <c r="C521" s="104" t="s">
        <v>1829</v>
      </c>
      <c r="D521" s="131">
        <v>34.04</v>
      </c>
      <c r="E521" s="132">
        <v>17029194624</v>
      </c>
      <c r="F521" s="108">
        <v>17057314685</v>
      </c>
      <c r="G521" s="115">
        <v>17605389883</v>
      </c>
      <c r="H521" s="114">
        <v>34.04</v>
      </c>
      <c r="I521" s="105">
        <v>33.99</v>
      </c>
      <c r="J521" s="116">
        <v>34.17</v>
      </c>
    </row>
    <row r="522" spans="1:10">
      <c r="A522" s="104" t="s">
        <v>1830</v>
      </c>
      <c r="B522" s="104" t="s">
        <v>1831</v>
      </c>
      <c r="C522" s="104" t="s">
        <v>1832</v>
      </c>
      <c r="D522" s="131">
        <v>30.54</v>
      </c>
      <c r="E522" s="132">
        <v>1494535326</v>
      </c>
      <c r="F522" s="108">
        <v>1488402319</v>
      </c>
      <c r="G522" s="115">
        <v>1444700040</v>
      </c>
      <c r="H522" s="114">
        <v>30.54</v>
      </c>
      <c r="I522" s="105">
        <v>30.47</v>
      </c>
      <c r="J522" s="116">
        <v>30.54</v>
      </c>
    </row>
    <row r="523" spans="1:10">
      <c r="A523" s="104" t="s">
        <v>1833</v>
      </c>
      <c r="B523" s="104" t="s">
        <v>1834</v>
      </c>
      <c r="C523" s="104" t="s">
        <v>1835</v>
      </c>
      <c r="D523" s="131">
        <v>32.950000000000003</v>
      </c>
      <c r="E523" s="132">
        <v>8352241478</v>
      </c>
      <c r="F523" s="108">
        <v>8155745429</v>
      </c>
      <c r="G523" s="115">
        <v>7603067797</v>
      </c>
      <c r="H523" s="114">
        <v>33.020000000000003</v>
      </c>
      <c r="I523" s="105">
        <v>32.93</v>
      </c>
      <c r="J523" s="116">
        <v>32.950000000000003</v>
      </c>
    </row>
    <row r="524" spans="1:10">
      <c r="A524" s="104" t="s">
        <v>1836</v>
      </c>
      <c r="B524" s="104" t="s">
        <v>1837</v>
      </c>
      <c r="C524" s="104" t="s">
        <v>1838</v>
      </c>
      <c r="D524" s="131">
        <v>30.32</v>
      </c>
      <c r="E524" s="132">
        <v>1345372344</v>
      </c>
      <c r="F524" s="108">
        <v>1342636760</v>
      </c>
      <c r="G524" s="115">
        <v>1191583440</v>
      </c>
      <c r="H524" s="114">
        <v>30.38</v>
      </c>
      <c r="I524" s="105">
        <v>30.32</v>
      </c>
      <c r="J524" s="116">
        <v>30.26</v>
      </c>
    </row>
    <row r="525" spans="1:10">
      <c r="A525" s="104" t="s">
        <v>1839</v>
      </c>
      <c r="B525" s="104" t="s">
        <v>1840</v>
      </c>
      <c r="C525" s="104" t="s">
        <v>471</v>
      </c>
      <c r="D525" s="131">
        <v>29.09</v>
      </c>
      <c r="E525" s="132">
        <v>555917072</v>
      </c>
      <c r="F525" s="108">
        <v>593898984</v>
      </c>
      <c r="G525" s="115">
        <v>494359488</v>
      </c>
      <c r="H525" s="114">
        <v>29.09</v>
      </c>
      <c r="I525" s="105">
        <v>29.15</v>
      </c>
      <c r="J525" s="116">
        <v>28.98</v>
      </c>
    </row>
    <row r="526" spans="1:10">
      <c r="A526" s="104" t="s">
        <v>1841</v>
      </c>
      <c r="B526" s="104" t="s">
        <v>1842</v>
      </c>
      <c r="C526" s="104" t="s">
        <v>1843</v>
      </c>
      <c r="D526" s="131">
        <v>30.94</v>
      </c>
      <c r="E526" s="132">
        <v>1976377958</v>
      </c>
      <c r="F526" s="108">
        <v>1970248124</v>
      </c>
      <c r="G526" s="115">
        <v>1979420744</v>
      </c>
      <c r="H526" s="114">
        <v>30.94</v>
      </c>
      <c r="I526" s="105">
        <v>30.88</v>
      </c>
      <c r="J526" s="116">
        <v>31</v>
      </c>
    </row>
    <row r="527" spans="1:10">
      <c r="A527" s="104" t="s">
        <v>1844</v>
      </c>
      <c r="B527" s="104" t="s">
        <v>1845</v>
      </c>
      <c r="C527" s="104" t="s">
        <v>1846</v>
      </c>
      <c r="D527" s="131">
        <v>32.97</v>
      </c>
      <c r="E527" s="132">
        <v>8411499608</v>
      </c>
      <c r="F527" s="108">
        <v>8430408057</v>
      </c>
      <c r="G527" s="115">
        <v>7264667248</v>
      </c>
      <c r="H527" s="114">
        <v>33.03</v>
      </c>
      <c r="I527" s="105">
        <v>32.97</v>
      </c>
      <c r="J527" s="116">
        <v>32.89</v>
      </c>
    </row>
    <row r="528" spans="1:10">
      <c r="A528" s="104" t="s">
        <v>1847</v>
      </c>
      <c r="B528" s="104" t="s">
        <v>1848</v>
      </c>
      <c r="C528" s="104" t="s">
        <v>592</v>
      </c>
      <c r="D528" s="131">
        <v>28.57</v>
      </c>
      <c r="E528" s="132">
        <v>321065417</v>
      </c>
      <c r="F528" s="108">
        <v>397700504</v>
      </c>
      <c r="G528" s="115">
        <v>393572808</v>
      </c>
      <c r="H528" s="114">
        <v>28.29</v>
      </c>
      <c r="I528" s="105">
        <v>28.57</v>
      </c>
      <c r="J528" s="116">
        <v>28.65</v>
      </c>
    </row>
    <row r="529" spans="1:10">
      <c r="A529" s="104" t="s">
        <v>1849</v>
      </c>
      <c r="B529" s="104" t="s">
        <v>1850</v>
      </c>
      <c r="C529" s="104" t="s">
        <v>1851</v>
      </c>
      <c r="D529" s="131">
        <v>28.14</v>
      </c>
      <c r="E529" s="132">
        <v>285671575</v>
      </c>
      <c r="F529" s="108">
        <v>301714140</v>
      </c>
      <c r="G529" s="115">
        <v>217212858.80000001</v>
      </c>
      <c r="H529" s="114">
        <v>28.14</v>
      </c>
      <c r="I529" s="105">
        <v>28.17</v>
      </c>
      <c r="J529" s="116">
        <v>27.8</v>
      </c>
    </row>
    <row r="530" spans="1:10">
      <c r="A530" s="104" t="s">
        <v>1852</v>
      </c>
      <c r="B530" s="104" t="s">
        <v>1853</v>
      </c>
      <c r="C530" s="104" t="s">
        <v>1854</v>
      </c>
      <c r="D530" s="131">
        <v>25.32</v>
      </c>
      <c r="E530" s="132"/>
      <c r="F530" s="108">
        <v>70174044</v>
      </c>
      <c r="G530" s="115">
        <v>38281252</v>
      </c>
      <c r="H530" s="114">
        <v>22.369800000000001</v>
      </c>
      <c r="I530" s="105">
        <v>26.06</v>
      </c>
      <c r="J530" s="116">
        <v>25.32</v>
      </c>
    </row>
    <row r="531" spans="1:10">
      <c r="A531" s="104" t="s">
        <v>1855</v>
      </c>
      <c r="B531" s="104" t="s">
        <v>1856</v>
      </c>
      <c r="C531" s="104" t="s">
        <v>1857</v>
      </c>
      <c r="D531" s="131">
        <v>29.06</v>
      </c>
      <c r="E531" s="132">
        <v>543919936</v>
      </c>
      <c r="F531" s="108">
        <v>556285920</v>
      </c>
      <c r="G531" s="115">
        <v>559129296</v>
      </c>
      <c r="H531" s="114">
        <v>29.06</v>
      </c>
      <c r="I531" s="105">
        <v>29.05</v>
      </c>
      <c r="J531" s="116">
        <v>29.16</v>
      </c>
    </row>
    <row r="532" spans="1:10">
      <c r="A532" s="104" t="s">
        <v>1858</v>
      </c>
      <c r="B532" s="104" t="s">
        <v>1859</v>
      </c>
      <c r="C532" s="104" t="s">
        <v>471</v>
      </c>
      <c r="D532" s="131">
        <v>25.87</v>
      </c>
      <c r="E532" s="132">
        <v>64117203</v>
      </c>
      <c r="F532" s="108">
        <v>61483280</v>
      </c>
      <c r="G532" s="115">
        <v>25233972</v>
      </c>
      <c r="H532" s="114">
        <v>26.07</v>
      </c>
      <c r="I532" s="105">
        <v>25.87</v>
      </c>
      <c r="J532" s="116">
        <v>24.74</v>
      </c>
    </row>
    <row r="533" spans="1:10">
      <c r="A533" s="104" t="s">
        <v>1860</v>
      </c>
      <c r="B533" s="104" t="s">
        <v>1861</v>
      </c>
      <c r="C533" s="104" t="s">
        <v>1862</v>
      </c>
      <c r="D533" s="131">
        <v>27.33</v>
      </c>
      <c r="E533" s="132">
        <v>157662984</v>
      </c>
      <c r="F533" s="108">
        <v>97226296</v>
      </c>
      <c r="G533" s="115">
        <v>202161728</v>
      </c>
      <c r="H533" s="114">
        <v>27.33</v>
      </c>
      <c r="I533" s="105">
        <v>26.53</v>
      </c>
      <c r="J533" s="116">
        <v>27.7</v>
      </c>
    </row>
    <row r="534" spans="1:10">
      <c r="A534" s="104" t="s">
        <v>1863</v>
      </c>
      <c r="B534" s="104" t="s">
        <v>1864</v>
      </c>
      <c r="C534" s="104" t="s">
        <v>471</v>
      </c>
      <c r="D534" s="131">
        <v>20.71</v>
      </c>
      <c r="E534" s="132">
        <v>2085932.375</v>
      </c>
      <c r="F534" s="108">
        <v>1715384.25</v>
      </c>
      <c r="G534" s="115">
        <v>1435621.875</v>
      </c>
      <c r="H534" s="114">
        <v>20.64</v>
      </c>
      <c r="I534" s="105">
        <v>20.71</v>
      </c>
      <c r="J534" s="116">
        <v>20.74</v>
      </c>
    </row>
    <row r="535" spans="1:10">
      <c r="A535" s="104" t="s">
        <v>1865</v>
      </c>
      <c r="B535" s="104" t="s">
        <v>1866</v>
      </c>
      <c r="C535" s="104" t="s">
        <v>1867</v>
      </c>
      <c r="D535" s="131">
        <v>27.86</v>
      </c>
      <c r="E535" s="132">
        <v>342930176</v>
      </c>
      <c r="F535" s="108">
        <v>154284212</v>
      </c>
      <c r="G535" s="115">
        <v>226679868</v>
      </c>
      <c r="H535" s="114">
        <v>28.42</v>
      </c>
      <c r="I535" s="105">
        <v>27.2</v>
      </c>
      <c r="J535" s="116">
        <v>27.86</v>
      </c>
    </row>
    <row r="536" spans="1:10">
      <c r="A536" s="104" t="s">
        <v>1868</v>
      </c>
      <c r="B536" s="104" t="s">
        <v>1869</v>
      </c>
      <c r="C536" s="104" t="s">
        <v>791</v>
      </c>
      <c r="D536" s="131">
        <v>27.38</v>
      </c>
      <c r="E536" s="132">
        <v>171519738</v>
      </c>
      <c r="F536" s="108">
        <v>175047420</v>
      </c>
      <c r="G536" s="115">
        <v>150170290</v>
      </c>
      <c r="H536" s="114">
        <v>27.43</v>
      </c>
      <c r="I536" s="105">
        <v>27.38</v>
      </c>
      <c r="J536" s="116">
        <v>27.27</v>
      </c>
    </row>
    <row r="537" spans="1:10">
      <c r="A537" s="104" t="s">
        <v>1870</v>
      </c>
      <c r="B537" s="104" t="s">
        <v>1871</v>
      </c>
      <c r="C537" s="104" t="s">
        <v>1872</v>
      </c>
      <c r="D537" s="131">
        <v>29.14</v>
      </c>
      <c r="E537" s="132">
        <v>577378732</v>
      </c>
      <c r="F537" s="108">
        <v>562824092</v>
      </c>
      <c r="G537" s="115">
        <v>580857416</v>
      </c>
      <c r="H537" s="114">
        <v>29.14</v>
      </c>
      <c r="I537" s="105">
        <v>29.07</v>
      </c>
      <c r="J537" s="116">
        <v>29.21</v>
      </c>
    </row>
    <row r="538" spans="1:10">
      <c r="A538" s="104" t="s">
        <v>1873</v>
      </c>
      <c r="B538" s="104" t="s">
        <v>1874</v>
      </c>
      <c r="C538" s="104" t="s">
        <v>1875</v>
      </c>
      <c r="D538" s="131">
        <v>27.6</v>
      </c>
      <c r="E538" s="132">
        <v>188892271</v>
      </c>
      <c r="F538" s="108">
        <v>203238860</v>
      </c>
      <c r="G538" s="115">
        <v>206146066</v>
      </c>
      <c r="H538" s="114">
        <v>27.57</v>
      </c>
      <c r="I538" s="105">
        <v>27.6</v>
      </c>
      <c r="J538" s="116">
        <v>27.73</v>
      </c>
    </row>
    <row r="539" spans="1:10">
      <c r="A539" s="104" t="s">
        <v>1876</v>
      </c>
      <c r="B539" s="104" t="s">
        <v>1877</v>
      </c>
      <c r="C539" s="104" t="s">
        <v>858</v>
      </c>
      <c r="D539" s="131">
        <v>31.77</v>
      </c>
      <c r="E539" s="132">
        <v>3540827164</v>
      </c>
      <c r="F539" s="108">
        <v>3440691336</v>
      </c>
      <c r="G539" s="115">
        <v>3358430532</v>
      </c>
      <c r="H539" s="114">
        <v>31.77</v>
      </c>
      <c r="I539" s="105">
        <v>31.68</v>
      </c>
      <c r="J539" s="116">
        <v>31.78</v>
      </c>
    </row>
    <row r="540" spans="1:10">
      <c r="A540" s="104" t="s">
        <v>1878</v>
      </c>
      <c r="B540" s="104" t="s">
        <v>1879</v>
      </c>
      <c r="C540" s="104" t="s">
        <v>471</v>
      </c>
      <c r="D540" s="131">
        <v>29.25</v>
      </c>
      <c r="E540" s="132">
        <v>622535048</v>
      </c>
      <c r="F540" s="108">
        <v>442142149.5</v>
      </c>
      <c r="G540" s="115">
        <v>685258592.5</v>
      </c>
      <c r="H540" s="114">
        <v>29.25</v>
      </c>
      <c r="I540" s="105">
        <v>28.72</v>
      </c>
      <c r="J540" s="116">
        <v>29.45</v>
      </c>
    </row>
    <row r="541" spans="1:10">
      <c r="A541" s="104" t="s">
        <v>1880</v>
      </c>
      <c r="B541" s="104" t="s">
        <v>1881</v>
      </c>
      <c r="C541" s="104" t="s">
        <v>858</v>
      </c>
      <c r="D541" s="131">
        <v>29.31</v>
      </c>
      <c r="E541" s="132">
        <v>646140496</v>
      </c>
      <c r="F541" s="108">
        <v>508403188</v>
      </c>
      <c r="G541" s="115">
        <v>685690164</v>
      </c>
      <c r="H541" s="114">
        <v>29.31</v>
      </c>
      <c r="I541" s="105">
        <v>28.92</v>
      </c>
      <c r="J541" s="116">
        <v>29.45</v>
      </c>
    </row>
    <row r="542" spans="1:10">
      <c r="A542" s="104" t="s">
        <v>1882</v>
      </c>
      <c r="B542" s="104" t="s">
        <v>1883</v>
      </c>
      <c r="C542" s="104" t="s">
        <v>491</v>
      </c>
      <c r="D542" s="131">
        <v>29.23</v>
      </c>
      <c r="E542" s="132">
        <v>689458712</v>
      </c>
      <c r="F542" s="108">
        <v>603718724</v>
      </c>
      <c r="G542" s="115">
        <v>588043844</v>
      </c>
      <c r="H542" s="114">
        <v>29.4</v>
      </c>
      <c r="I542" s="105">
        <v>29.17</v>
      </c>
      <c r="J542" s="116">
        <v>29.23</v>
      </c>
    </row>
    <row r="543" spans="1:10">
      <c r="A543" s="104" t="s">
        <v>1884</v>
      </c>
      <c r="B543" s="104" t="s">
        <v>1885</v>
      </c>
      <c r="C543" s="104" t="s">
        <v>1886</v>
      </c>
      <c r="D543" s="131">
        <v>28.06</v>
      </c>
      <c r="E543" s="132">
        <v>271092912</v>
      </c>
      <c r="F543" s="108">
        <v>288836880</v>
      </c>
      <c r="G543" s="115">
        <v>258043944</v>
      </c>
      <c r="H543" s="114">
        <v>28.06</v>
      </c>
      <c r="I543" s="105">
        <v>28.11</v>
      </c>
      <c r="J543" s="116">
        <v>28.05</v>
      </c>
    </row>
    <row r="544" spans="1:10">
      <c r="A544" s="104" t="s">
        <v>1887</v>
      </c>
      <c r="B544" s="104" t="s">
        <v>1888</v>
      </c>
      <c r="C544" s="104" t="s">
        <v>1278</v>
      </c>
      <c r="D544" s="131">
        <v>27.89</v>
      </c>
      <c r="E544" s="132">
        <v>248225176</v>
      </c>
      <c r="F544" s="108">
        <v>224919240</v>
      </c>
      <c r="G544" s="115">
        <v>230301824</v>
      </c>
      <c r="H544" s="114">
        <v>27.95</v>
      </c>
      <c r="I544" s="105">
        <v>27.74</v>
      </c>
      <c r="J544" s="116">
        <v>27.89</v>
      </c>
    </row>
    <row r="545" spans="1:10">
      <c r="A545" s="104" t="s">
        <v>1889</v>
      </c>
      <c r="B545" s="104" t="s">
        <v>1890</v>
      </c>
      <c r="C545" s="104" t="s">
        <v>832</v>
      </c>
      <c r="D545" s="131">
        <v>26.16</v>
      </c>
      <c r="E545" s="132">
        <v>68453034</v>
      </c>
      <c r="F545" s="108">
        <v>51443284</v>
      </c>
      <c r="G545" s="115">
        <v>69517172.25</v>
      </c>
      <c r="H545" s="114">
        <v>26.16</v>
      </c>
      <c r="I545" s="105">
        <v>25.62</v>
      </c>
      <c r="J545" s="116">
        <v>26.17</v>
      </c>
    </row>
    <row r="546" spans="1:10">
      <c r="A546" s="104" t="s">
        <v>1891</v>
      </c>
      <c r="B546" s="104" t="s">
        <v>1892</v>
      </c>
      <c r="C546" s="104" t="s">
        <v>1893</v>
      </c>
      <c r="D546" s="131">
        <v>25.55</v>
      </c>
      <c r="E546" s="132">
        <v>7425562.5</v>
      </c>
      <c r="F546" s="108">
        <v>49125517</v>
      </c>
      <c r="G546" s="115">
        <v>83035478</v>
      </c>
      <c r="H546" s="114">
        <v>22.94</v>
      </c>
      <c r="I546" s="105">
        <v>25.55</v>
      </c>
      <c r="J546" s="116">
        <v>26.42</v>
      </c>
    </row>
    <row r="547" spans="1:10">
      <c r="A547" s="104" t="s">
        <v>1894</v>
      </c>
      <c r="B547" s="104" t="s">
        <v>1895</v>
      </c>
      <c r="C547" s="104" t="s">
        <v>1896</v>
      </c>
      <c r="D547" s="131">
        <v>34.6</v>
      </c>
      <c r="E547" s="132">
        <v>16775575942</v>
      </c>
      <c r="F547" s="108">
        <v>27798926428</v>
      </c>
      <c r="G547" s="115">
        <v>23927491146</v>
      </c>
      <c r="H547" s="114">
        <v>34.020000000000003</v>
      </c>
      <c r="I547" s="105">
        <v>34.69</v>
      </c>
      <c r="J547" s="116">
        <v>34.6</v>
      </c>
    </row>
    <row r="548" spans="1:10">
      <c r="A548" s="104" t="s">
        <v>1897</v>
      </c>
      <c r="B548" s="104" t="s">
        <v>1898</v>
      </c>
      <c r="C548" s="104" t="s">
        <v>491</v>
      </c>
      <c r="D548" s="131">
        <v>32.85</v>
      </c>
      <c r="E548" s="132">
        <v>7445369784</v>
      </c>
      <c r="F548" s="108">
        <v>7166196636</v>
      </c>
      <c r="G548" s="115">
        <v>7244532247</v>
      </c>
      <c r="H548" s="114">
        <v>32.85</v>
      </c>
      <c r="I548" s="105">
        <v>32.74</v>
      </c>
      <c r="J548" s="116">
        <v>32.880000000000003</v>
      </c>
    </row>
    <row r="549" spans="1:10">
      <c r="A549" s="104" t="s">
        <v>1899</v>
      </c>
      <c r="B549" s="104" t="s">
        <v>1900</v>
      </c>
      <c r="C549" s="104" t="s">
        <v>1133</v>
      </c>
      <c r="D549" s="131">
        <v>28.05</v>
      </c>
      <c r="E549" s="132">
        <v>287885888</v>
      </c>
      <c r="F549" s="108">
        <v>277965856</v>
      </c>
      <c r="G549" s="115">
        <v>250331904</v>
      </c>
      <c r="H549" s="114">
        <v>28.15</v>
      </c>
      <c r="I549" s="105">
        <v>28.05</v>
      </c>
      <c r="J549" s="116">
        <v>28.01</v>
      </c>
    </row>
    <row r="550" spans="1:10">
      <c r="A550" s="104" t="s">
        <v>1901</v>
      </c>
      <c r="B550" s="104" t="s">
        <v>1902</v>
      </c>
      <c r="C550" s="104" t="s">
        <v>1903</v>
      </c>
      <c r="D550" s="131">
        <v>30.66</v>
      </c>
      <c r="E550" s="132">
        <v>1630903409</v>
      </c>
      <c r="F550" s="108">
        <v>1968868427</v>
      </c>
      <c r="G550" s="115">
        <v>1569091855</v>
      </c>
      <c r="H550" s="114">
        <v>30.66</v>
      </c>
      <c r="I550" s="105">
        <v>30.87</v>
      </c>
      <c r="J550" s="116">
        <v>30.66</v>
      </c>
    </row>
    <row r="551" spans="1:10">
      <c r="A551" s="104" t="s">
        <v>1904</v>
      </c>
      <c r="B551" s="104" t="s">
        <v>1905</v>
      </c>
      <c r="C551" s="104" t="s">
        <v>1906</v>
      </c>
      <c r="D551" s="131">
        <v>27.19</v>
      </c>
      <c r="E551" s="132">
        <v>145359038</v>
      </c>
      <c r="F551" s="108">
        <v>240636396</v>
      </c>
      <c r="G551" s="115">
        <v>135859686</v>
      </c>
      <c r="H551" s="114">
        <v>27.19</v>
      </c>
      <c r="I551" s="105">
        <v>27.84</v>
      </c>
      <c r="J551" s="116">
        <v>27.13</v>
      </c>
    </row>
    <row r="552" spans="1:10">
      <c r="A552" s="104" t="s">
        <v>1907</v>
      </c>
      <c r="B552" s="104" t="s">
        <v>1908</v>
      </c>
      <c r="C552" s="104" t="s">
        <v>1909</v>
      </c>
      <c r="D552" s="131">
        <v>24.06</v>
      </c>
      <c r="E552" s="132">
        <v>15803787</v>
      </c>
      <c r="F552" s="108">
        <v>81988556</v>
      </c>
      <c r="G552" s="115">
        <v>11781859</v>
      </c>
      <c r="H552" s="114">
        <v>24.06</v>
      </c>
      <c r="I552" s="105">
        <v>26.29</v>
      </c>
      <c r="J552" s="116">
        <v>23.66</v>
      </c>
    </row>
    <row r="553" spans="1:10">
      <c r="A553" s="104" t="s">
        <v>1910</v>
      </c>
      <c r="B553" s="104" t="s">
        <v>1911</v>
      </c>
      <c r="C553" s="104" t="s">
        <v>1912</v>
      </c>
      <c r="D553" s="131">
        <v>24.47</v>
      </c>
      <c r="E553" s="132">
        <v>21050068</v>
      </c>
      <c r="F553" s="108">
        <v>32361670</v>
      </c>
      <c r="G553" s="115"/>
      <c r="H553" s="114">
        <v>24.47</v>
      </c>
      <c r="I553" s="105">
        <v>24.95</v>
      </c>
      <c r="J553" s="116">
        <v>21.855499999999999</v>
      </c>
    </row>
    <row r="554" spans="1:10">
      <c r="A554" s="104" t="s">
        <v>1913</v>
      </c>
      <c r="B554" s="104" t="s">
        <v>1914</v>
      </c>
      <c r="C554" s="104" t="s">
        <v>1915</v>
      </c>
      <c r="D554" s="131">
        <v>30.11</v>
      </c>
      <c r="E554" s="132">
        <v>1247991720</v>
      </c>
      <c r="F554" s="108">
        <v>1159500000</v>
      </c>
      <c r="G554" s="115">
        <v>1033044858</v>
      </c>
      <c r="H554" s="114">
        <v>30.28</v>
      </c>
      <c r="I554" s="105">
        <v>30.11</v>
      </c>
      <c r="J554" s="116">
        <v>30.05</v>
      </c>
    </row>
    <row r="555" spans="1:10">
      <c r="A555" s="104" t="s">
        <v>1916</v>
      </c>
      <c r="B555" s="104" t="s">
        <v>1917</v>
      </c>
      <c r="C555" s="104" t="s">
        <v>1215</v>
      </c>
      <c r="D555" s="131">
        <v>33.020000000000003</v>
      </c>
      <c r="E555" s="132">
        <v>8510080497</v>
      </c>
      <c r="F555" s="108">
        <v>7487645023</v>
      </c>
      <c r="G555" s="115">
        <v>7940601380</v>
      </c>
      <c r="H555" s="114">
        <v>33.049999999999997</v>
      </c>
      <c r="I555" s="105">
        <v>32.799999999999997</v>
      </c>
      <c r="J555" s="116">
        <v>33.020000000000003</v>
      </c>
    </row>
    <row r="556" spans="1:10">
      <c r="A556" s="104" t="s">
        <v>1918</v>
      </c>
      <c r="B556" s="104" t="s">
        <v>1919</v>
      </c>
      <c r="C556" s="104" t="s">
        <v>1920</v>
      </c>
      <c r="D556" s="131">
        <v>27.6</v>
      </c>
      <c r="E556" s="132">
        <v>431687604</v>
      </c>
      <c r="F556" s="108">
        <v>203330432</v>
      </c>
      <c r="G556" s="115">
        <v>96975138</v>
      </c>
      <c r="H556" s="114">
        <v>28.73</v>
      </c>
      <c r="I556" s="105">
        <v>27.6</v>
      </c>
      <c r="J556" s="116">
        <v>26.64</v>
      </c>
    </row>
    <row r="557" spans="1:10">
      <c r="A557" s="104" t="s">
        <v>1921</v>
      </c>
      <c r="B557" s="104" t="s">
        <v>1922</v>
      </c>
      <c r="C557" s="104" t="s">
        <v>1923</v>
      </c>
      <c r="D557" s="131">
        <v>26.04</v>
      </c>
      <c r="E557" s="132">
        <v>62994256</v>
      </c>
      <c r="F557" s="108">
        <v>60929666</v>
      </c>
      <c r="G557" s="115">
        <v>67817796</v>
      </c>
      <c r="H557" s="114">
        <v>26.04</v>
      </c>
      <c r="I557" s="105">
        <v>25.86</v>
      </c>
      <c r="J557" s="116">
        <v>26.13</v>
      </c>
    </row>
    <row r="558" spans="1:10">
      <c r="A558" s="104" t="s">
        <v>1924</v>
      </c>
      <c r="B558" s="104" t="s">
        <v>1925</v>
      </c>
      <c r="C558" s="104" t="s">
        <v>1926</v>
      </c>
      <c r="D558" s="131">
        <v>28.94</v>
      </c>
      <c r="E558" s="132">
        <v>806005732</v>
      </c>
      <c r="F558" s="108">
        <v>502670680</v>
      </c>
      <c r="G558" s="115">
        <v>481041391.30000001</v>
      </c>
      <c r="H558" s="114">
        <v>29.63</v>
      </c>
      <c r="I558" s="105">
        <v>28.91</v>
      </c>
      <c r="J558" s="116">
        <v>28.94</v>
      </c>
    </row>
    <row r="559" spans="1:10">
      <c r="A559" s="104" t="s">
        <v>1927</v>
      </c>
      <c r="B559" s="104" t="s">
        <v>1928</v>
      </c>
      <c r="C559" s="104" t="s">
        <v>1926</v>
      </c>
      <c r="D559" s="131">
        <v>30.84</v>
      </c>
      <c r="E559" s="132">
        <v>2106049120</v>
      </c>
      <c r="F559" s="108">
        <v>1920651984</v>
      </c>
      <c r="G559" s="115">
        <v>440419072</v>
      </c>
      <c r="H559" s="114">
        <v>31.03</v>
      </c>
      <c r="I559" s="105">
        <v>30.84</v>
      </c>
      <c r="J559" s="116">
        <v>28.82</v>
      </c>
    </row>
    <row r="560" spans="1:10">
      <c r="A560" s="104" t="s">
        <v>1929</v>
      </c>
      <c r="B560" s="104" t="s">
        <v>1930</v>
      </c>
      <c r="C560" s="104" t="s">
        <v>1931</v>
      </c>
      <c r="D560" s="131">
        <v>28.14</v>
      </c>
      <c r="E560" s="132">
        <v>287990056</v>
      </c>
      <c r="F560" s="108">
        <v>327805392</v>
      </c>
      <c r="G560" s="115">
        <v>261095288</v>
      </c>
      <c r="H560" s="114">
        <v>28.14</v>
      </c>
      <c r="I560" s="105">
        <v>28.29</v>
      </c>
      <c r="J560" s="116">
        <v>28.06</v>
      </c>
    </row>
    <row r="561" spans="1:10">
      <c r="A561" s="104" t="s">
        <v>1932</v>
      </c>
      <c r="B561" s="104" t="s">
        <v>1933</v>
      </c>
      <c r="C561" s="104" t="s">
        <v>1934</v>
      </c>
      <c r="D561" s="131">
        <v>27.77</v>
      </c>
      <c r="E561" s="132">
        <v>218917152</v>
      </c>
      <c r="F561" s="108">
        <v>235588368</v>
      </c>
      <c r="G561" s="115">
        <v>173796924</v>
      </c>
      <c r="H561" s="114">
        <v>27.77</v>
      </c>
      <c r="I561" s="105">
        <v>27.81</v>
      </c>
      <c r="J561" s="116">
        <v>27.48</v>
      </c>
    </row>
    <row r="562" spans="1:10">
      <c r="A562" s="104" t="s">
        <v>1935</v>
      </c>
      <c r="B562" s="104" t="s">
        <v>1936</v>
      </c>
      <c r="C562" s="104" t="s">
        <v>1015</v>
      </c>
      <c r="D562" s="131">
        <v>26.92</v>
      </c>
      <c r="E562" s="132">
        <v>118315148</v>
      </c>
      <c r="F562" s="108">
        <v>98106944</v>
      </c>
      <c r="G562" s="115">
        <v>225305888</v>
      </c>
      <c r="H562" s="114">
        <v>26.92</v>
      </c>
      <c r="I562" s="105">
        <v>26.55</v>
      </c>
      <c r="J562" s="116">
        <v>27.85</v>
      </c>
    </row>
    <row r="563" spans="1:10">
      <c r="A563" s="104" t="s">
        <v>1937</v>
      </c>
      <c r="B563" s="104" t="s">
        <v>1938</v>
      </c>
      <c r="C563" s="104" t="s">
        <v>1939</v>
      </c>
      <c r="D563" s="131">
        <v>29.23</v>
      </c>
      <c r="E563" s="132">
        <v>601093680</v>
      </c>
      <c r="F563" s="108">
        <v>631603296</v>
      </c>
      <c r="G563" s="115">
        <v>585708440</v>
      </c>
      <c r="H563" s="114">
        <v>29.2</v>
      </c>
      <c r="I563" s="105">
        <v>29.23</v>
      </c>
      <c r="J563" s="116">
        <v>29.23</v>
      </c>
    </row>
    <row r="564" spans="1:10">
      <c r="A564" s="104" t="s">
        <v>1940</v>
      </c>
      <c r="B564" s="104" t="s">
        <v>1941</v>
      </c>
      <c r="C564" s="104" t="s">
        <v>1942</v>
      </c>
      <c r="D564" s="131">
        <v>27.99</v>
      </c>
      <c r="E564" s="132">
        <v>227165766</v>
      </c>
      <c r="F564" s="108">
        <v>266961448</v>
      </c>
      <c r="G564" s="115">
        <v>247790904</v>
      </c>
      <c r="H564" s="114">
        <v>27.82</v>
      </c>
      <c r="I564" s="105">
        <v>27.99</v>
      </c>
      <c r="J564" s="116">
        <v>27.99</v>
      </c>
    </row>
    <row r="565" spans="1:10">
      <c r="A565" s="104" t="s">
        <v>1943</v>
      </c>
      <c r="B565" s="104" t="s">
        <v>1944</v>
      </c>
      <c r="C565" s="104" t="s">
        <v>1945</v>
      </c>
      <c r="D565" s="131">
        <v>28.47</v>
      </c>
      <c r="E565" s="132">
        <v>364235390</v>
      </c>
      <c r="F565" s="108">
        <v>371348848</v>
      </c>
      <c r="G565" s="115">
        <v>357178788</v>
      </c>
      <c r="H565" s="114">
        <v>28.47</v>
      </c>
      <c r="I565" s="105">
        <v>28.47</v>
      </c>
      <c r="J565" s="116">
        <v>28.51</v>
      </c>
    </row>
    <row r="566" spans="1:10">
      <c r="A566" s="104" t="s">
        <v>1946</v>
      </c>
      <c r="B566" s="104" t="s">
        <v>1947</v>
      </c>
      <c r="C566" s="104" t="s">
        <v>1948</v>
      </c>
      <c r="D566" s="131">
        <v>31.66</v>
      </c>
      <c r="E566" s="132">
        <v>3260034200</v>
      </c>
      <c r="F566" s="108">
        <v>3394651264</v>
      </c>
      <c r="G566" s="115">
        <v>3474564996</v>
      </c>
      <c r="H566" s="114">
        <v>31.65</v>
      </c>
      <c r="I566" s="105">
        <v>31.66</v>
      </c>
      <c r="J566" s="116">
        <v>31.83</v>
      </c>
    </row>
    <row r="567" spans="1:10">
      <c r="A567" s="104" t="s">
        <v>1949</v>
      </c>
      <c r="B567" s="104" t="s">
        <v>1950</v>
      </c>
      <c r="C567" s="104" t="s">
        <v>1951</v>
      </c>
      <c r="D567" s="131">
        <v>34.369999999999997</v>
      </c>
      <c r="E567" s="132">
        <v>20982161572</v>
      </c>
      <c r="F567" s="108">
        <v>22262294296</v>
      </c>
      <c r="G567" s="115">
        <v>23840872289</v>
      </c>
      <c r="H567" s="114">
        <v>34.340000000000003</v>
      </c>
      <c r="I567" s="105">
        <v>34.369999999999997</v>
      </c>
      <c r="J567" s="116">
        <v>34.6</v>
      </c>
    </row>
    <row r="568" spans="1:10">
      <c r="A568" s="104" t="s">
        <v>1952</v>
      </c>
      <c r="B568" s="104" t="s">
        <v>1953</v>
      </c>
      <c r="C568" s="104" t="s">
        <v>1614</v>
      </c>
      <c r="D568" s="131">
        <v>33.85</v>
      </c>
      <c r="E568" s="132">
        <v>14829956459</v>
      </c>
      <c r="F568" s="108">
        <v>14321557355</v>
      </c>
      <c r="G568" s="115">
        <v>18161350138</v>
      </c>
      <c r="H568" s="114">
        <v>33.85</v>
      </c>
      <c r="I568" s="105">
        <v>33.74</v>
      </c>
      <c r="J568" s="116">
        <v>34.21</v>
      </c>
    </row>
    <row r="569" spans="1:10">
      <c r="A569" s="104" t="s">
        <v>1954</v>
      </c>
      <c r="B569" s="104" t="s">
        <v>1955</v>
      </c>
      <c r="C569" s="104" t="s">
        <v>1956</v>
      </c>
      <c r="D569" s="131">
        <v>35.72</v>
      </c>
      <c r="E569" s="132">
        <v>55444198786</v>
      </c>
      <c r="F569" s="108">
        <v>58109349796</v>
      </c>
      <c r="G569" s="115">
        <v>51044002022</v>
      </c>
      <c r="H569" s="114">
        <v>35.72</v>
      </c>
      <c r="I569" s="105">
        <v>35.76</v>
      </c>
      <c r="J569" s="116">
        <v>35.69</v>
      </c>
    </row>
    <row r="570" spans="1:10">
      <c r="A570" s="104" t="s">
        <v>1957</v>
      </c>
      <c r="B570" s="104" t="s">
        <v>1958</v>
      </c>
      <c r="C570" s="104" t="s">
        <v>471</v>
      </c>
      <c r="D570" s="131">
        <v>32.06</v>
      </c>
      <c r="E570" s="132">
        <v>4315148646</v>
      </c>
      <c r="F570" s="108">
        <v>5083854188</v>
      </c>
      <c r="G570" s="115">
        <v>3796514002</v>
      </c>
      <c r="H570" s="114">
        <v>32.06</v>
      </c>
      <c r="I570" s="105">
        <v>32.24</v>
      </c>
      <c r="J570" s="116">
        <v>31.95</v>
      </c>
    </row>
    <row r="571" spans="1:10">
      <c r="A571" s="104" t="s">
        <v>1959</v>
      </c>
      <c r="B571" s="104" t="s">
        <v>1960</v>
      </c>
      <c r="C571" s="104" t="s">
        <v>1961</v>
      </c>
      <c r="D571" s="131">
        <v>32.85</v>
      </c>
      <c r="E571" s="132">
        <v>5826997856</v>
      </c>
      <c r="F571" s="108">
        <v>7715189300</v>
      </c>
      <c r="G571" s="115">
        <v>7315480318</v>
      </c>
      <c r="H571" s="114">
        <v>32.5</v>
      </c>
      <c r="I571" s="105">
        <v>32.85</v>
      </c>
      <c r="J571" s="116">
        <v>32.9</v>
      </c>
    </row>
    <row r="572" spans="1:10">
      <c r="A572" s="104" t="s">
        <v>1962</v>
      </c>
      <c r="B572" s="104" t="s">
        <v>1963</v>
      </c>
      <c r="C572" s="104" t="s">
        <v>1964</v>
      </c>
      <c r="D572" s="131">
        <v>28.1</v>
      </c>
      <c r="E572" s="132">
        <v>273512768</v>
      </c>
      <c r="F572" s="108">
        <v>295693696</v>
      </c>
      <c r="G572" s="115">
        <v>268377440</v>
      </c>
      <c r="H572" s="114">
        <v>28.07</v>
      </c>
      <c r="I572" s="105">
        <v>28.14</v>
      </c>
      <c r="J572" s="116">
        <v>28.1</v>
      </c>
    </row>
    <row r="573" spans="1:10">
      <c r="A573" s="104" t="s">
        <v>1965</v>
      </c>
      <c r="B573" s="104" t="s">
        <v>1966</v>
      </c>
      <c r="C573" s="104" t="s">
        <v>1967</v>
      </c>
      <c r="D573" s="131">
        <v>26.61</v>
      </c>
      <c r="E573" s="132">
        <v>95305704</v>
      </c>
      <c r="F573" s="108">
        <v>122146936</v>
      </c>
      <c r="G573" s="115">
        <v>34037250</v>
      </c>
      <c r="H573" s="114">
        <v>26.61</v>
      </c>
      <c r="I573" s="105">
        <v>26.86</v>
      </c>
      <c r="J573" s="116">
        <v>25.13</v>
      </c>
    </row>
    <row r="574" spans="1:10">
      <c r="A574" s="104" t="s">
        <v>1968</v>
      </c>
      <c r="B574" s="104" t="s">
        <v>1969</v>
      </c>
      <c r="C574" s="104" t="s">
        <v>1970</v>
      </c>
      <c r="D574" s="131">
        <v>31</v>
      </c>
      <c r="E574" s="132">
        <v>2076407542</v>
      </c>
      <c r="F574" s="108">
        <v>2528412226</v>
      </c>
      <c r="G574" s="115">
        <v>1808156816</v>
      </c>
      <c r="H574" s="114">
        <v>31</v>
      </c>
      <c r="I574" s="105">
        <v>31.24</v>
      </c>
      <c r="J574" s="116">
        <v>30.87</v>
      </c>
    </row>
    <row r="575" spans="1:10">
      <c r="A575" s="104" t="s">
        <v>1971</v>
      </c>
      <c r="B575" s="104" t="s">
        <v>1972</v>
      </c>
      <c r="C575" s="104" t="s">
        <v>1973</v>
      </c>
      <c r="D575" s="131">
        <v>31.9</v>
      </c>
      <c r="E575" s="132">
        <v>3790034978</v>
      </c>
      <c r="F575" s="108">
        <v>4087897657</v>
      </c>
      <c r="G575" s="115">
        <v>3644121648</v>
      </c>
      <c r="H575" s="114">
        <v>31.87</v>
      </c>
      <c r="I575" s="105">
        <v>31.93</v>
      </c>
      <c r="J575" s="116">
        <v>31.9</v>
      </c>
    </row>
    <row r="576" spans="1:10">
      <c r="A576" s="104" t="s">
        <v>1974</v>
      </c>
      <c r="B576" s="104" t="s">
        <v>1975</v>
      </c>
      <c r="C576" s="104" t="s">
        <v>1976</v>
      </c>
      <c r="D576" s="131">
        <v>33.08</v>
      </c>
      <c r="E576" s="132">
        <v>8677921021</v>
      </c>
      <c r="F576" s="108">
        <v>10685661750</v>
      </c>
      <c r="G576" s="115">
        <v>7943904449</v>
      </c>
      <c r="H576" s="114">
        <v>33.08</v>
      </c>
      <c r="I576" s="105">
        <v>33.31</v>
      </c>
      <c r="J576" s="116">
        <v>33.020000000000003</v>
      </c>
    </row>
    <row r="577" spans="1:10">
      <c r="A577" s="104" t="s">
        <v>1977</v>
      </c>
      <c r="B577" s="104" t="s">
        <v>1978</v>
      </c>
      <c r="C577" s="104" t="s">
        <v>1979</v>
      </c>
      <c r="D577" s="131">
        <v>25.15</v>
      </c>
      <c r="E577" s="132">
        <v>40286848</v>
      </c>
      <c r="F577" s="108">
        <v>37148856</v>
      </c>
      <c r="G577" s="115">
        <v>27484250</v>
      </c>
      <c r="H577" s="114">
        <v>25.41</v>
      </c>
      <c r="I577" s="105">
        <v>25.15</v>
      </c>
      <c r="J577" s="116">
        <v>24.88</v>
      </c>
    </row>
    <row r="578" spans="1:10">
      <c r="A578" s="104" t="s">
        <v>1980</v>
      </c>
      <c r="B578" s="104" t="s">
        <v>1981</v>
      </c>
      <c r="C578" s="104" t="s">
        <v>1982</v>
      </c>
      <c r="D578" s="131">
        <v>29.86</v>
      </c>
      <c r="E578" s="132">
        <v>928092832</v>
      </c>
      <c r="F578" s="108">
        <v>976133424</v>
      </c>
      <c r="G578" s="115">
        <v>1028559770</v>
      </c>
      <c r="H578" s="114">
        <v>29.85</v>
      </c>
      <c r="I578" s="105">
        <v>29.86</v>
      </c>
      <c r="J578" s="116">
        <v>30.05</v>
      </c>
    </row>
    <row r="579" spans="1:10">
      <c r="A579" s="104" t="s">
        <v>1983</v>
      </c>
      <c r="B579" s="104" t="s">
        <v>1984</v>
      </c>
      <c r="C579" s="104" t="s">
        <v>1004</v>
      </c>
      <c r="D579" s="131">
        <v>25.13</v>
      </c>
      <c r="E579" s="132"/>
      <c r="F579" s="108">
        <v>36592468</v>
      </c>
      <c r="G579" s="115">
        <v>51377080</v>
      </c>
      <c r="H579" s="114">
        <v>21.241900000000001</v>
      </c>
      <c r="I579" s="105">
        <v>25.13</v>
      </c>
      <c r="J579" s="116">
        <v>25.76</v>
      </c>
    </row>
    <row r="580" spans="1:10">
      <c r="A580" s="104" t="s">
        <v>1985</v>
      </c>
      <c r="B580" s="104" t="s">
        <v>1986</v>
      </c>
      <c r="C580" s="104" t="s">
        <v>1987</v>
      </c>
      <c r="D580" s="131">
        <v>26.33</v>
      </c>
      <c r="E580" s="132">
        <v>82895536</v>
      </c>
      <c r="F580" s="108">
        <v>84250784</v>
      </c>
      <c r="G580" s="115">
        <v>59729656</v>
      </c>
      <c r="H580" s="114">
        <v>26.42</v>
      </c>
      <c r="I580" s="105">
        <v>26.33</v>
      </c>
      <c r="J580" s="116">
        <v>25.94</v>
      </c>
    </row>
    <row r="581" spans="1:10">
      <c r="A581" s="104" t="s">
        <v>1988</v>
      </c>
      <c r="B581" s="104" t="s">
        <v>1989</v>
      </c>
      <c r="C581" s="104" t="s">
        <v>1990</v>
      </c>
      <c r="D581" s="131">
        <v>30.85</v>
      </c>
      <c r="E581" s="132">
        <v>1796431172</v>
      </c>
      <c r="F581" s="108">
        <v>1930008620</v>
      </c>
      <c r="G581" s="115">
        <v>1787184536</v>
      </c>
      <c r="H581" s="114">
        <v>30.8</v>
      </c>
      <c r="I581" s="105">
        <v>30.85</v>
      </c>
      <c r="J581" s="116">
        <v>30.85</v>
      </c>
    </row>
    <row r="582" spans="1:10">
      <c r="A582" s="104" t="s">
        <v>1991</v>
      </c>
      <c r="B582" s="104" t="s">
        <v>1992</v>
      </c>
      <c r="C582" s="104" t="s">
        <v>1993</v>
      </c>
      <c r="D582" s="131">
        <v>29.3</v>
      </c>
      <c r="E582" s="132">
        <v>627101814</v>
      </c>
      <c r="F582" s="108">
        <v>661832870</v>
      </c>
      <c r="G582" s="115">
        <v>643194900</v>
      </c>
      <c r="H582" s="114">
        <v>29.27</v>
      </c>
      <c r="I582" s="105">
        <v>29.3</v>
      </c>
      <c r="J582" s="116">
        <v>29.36</v>
      </c>
    </row>
    <row r="583" spans="1:10">
      <c r="A583" s="104" t="s">
        <v>1994</v>
      </c>
      <c r="B583" s="104" t="s">
        <v>1995</v>
      </c>
      <c r="C583" s="104" t="s">
        <v>1996</v>
      </c>
      <c r="D583" s="131">
        <v>29.19</v>
      </c>
      <c r="E583" s="132">
        <v>636512544</v>
      </c>
      <c r="F583" s="108">
        <v>611426040</v>
      </c>
      <c r="G583" s="115">
        <v>371894139</v>
      </c>
      <c r="H583" s="114">
        <v>29.29</v>
      </c>
      <c r="I583" s="105">
        <v>29.19</v>
      </c>
      <c r="J583" s="116">
        <v>28.57</v>
      </c>
    </row>
    <row r="584" spans="1:10">
      <c r="A584" s="104" t="s">
        <v>1997</v>
      </c>
      <c r="B584" s="104" t="s">
        <v>1998</v>
      </c>
      <c r="C584" s="104" t="s">
        <v>471</v>
      </c>
      <c r="D584" s="131">
        <v>27.59</v>
      </c>
      <c r="E584" s="132">
        <v>191658738.5</v>
      </c>
      <c r="F584" s="108">
        <v>178713830</v>
      </c>
      <c r="G584" s="115">
        <v>241262496.5</v>
      </c>
      <c r="H584" s="114">
        <v>27.59</v>
      </c>
      <c r="I584" s="105">
        <v>27.41</v>
      </c>
      <c r="J584" s="116">
        <v>27.96</v>
      </c>
    </row>
    <row r="585" spans="1:10">
      <c r="A585" s="104" t="s">
        <v>1999</v>
      </c>
      <c r="B585" s="104" t="s">
        <v>2000</v>
      </c>
      <c r="C585" s="104" t="s">
        <v>2001</v>
      </c>
      <c r="D585" s="131">
        <v>25.84</v>
      </c>
      <c r="E585" s="132">
        <v>54030208</v>
      </c>
      <c r="F585" s="108">
        <v>69175640</v>
      </c>
      <c r="G585" s="115">
        <v>55463620</v>
      </c>
      <c r="H585" s="114">
        <v>25.82</v>
      </c>
      <c r="I585" s="105">
        <v>26.04</v>
      </c>
      <c r="J585" s="116">
        <v>25.84</v>
      </c>
    </row>
    <row r="586" spans="1:10">
      <c r="A586" s="104" t="s">
        <v>2002</v>
      </c>
      <c r="B586" s="104" t="s">
        <v>2003</v>
      </c>
      <c r="C586" s="104" t="s">
        <v>755</v>
      </c>
      <c r="D586" s="131">
        <v>26.57</v>
      </c>
      <c r="E586" s="132">
        <v>93044512</v>
      </c>
      <c r="F586" s="108">
        <v>138819024</v>
      </c>
      <c r="G586" s="115">
        <v>64561824</v>
      </c>
      <c r="H586" s="114">
        <v>26.57</v>
      </c>
      <c r="I586" s="105">
        <v>27.05</v>
      </c>
      <c r="J586" s="116">
        <v>26.04</v>
      </c>
    </row>
    <row r="587" spans="1:10">
      <c r="A587" s="104" t="s">
        <v>2004</v>
      </c>
      <c r="B587" s="104" t="s">
        <v>321</v>
      </c>
      <c r="C587" s="104" t="s">
        <v>2005</v>
      </c>
      <c r="D587" s="131">
        <v>28.57</v>
      </c>
      <c r="E587" s="132">
        <v>391070086</v>
      </c>
      <c r="F587" s="108">
        <v>451845614</v>
      </c>
      <c r="G587" s="115">
        <v>353171142</v>
      </c>
      <c r="H587" s="114">
        <v>28.57</v>
      </c>
      <c r="I587" s="105">
        <v>28.75</v>
      </c>
      <c r="J587" s="116">
        <v>28.49</v>
      </c>
    </row>
    <row r="588" spans="1:10">
      <c r="A588" s="104" t="s">
        <v>2006</v>
      </c>
      <c r="B588" s="104" t="s">
        <v>2007</v>
      </c>
      <c r="C588" s="104" t="s">
        <v>471</v>
      </c>
      <c r="D588" s="131">
        <v>30.41</v>
      </c>
      <c r="E588" s="132">
        <v>1372034969</v>
      </c>
      <c r="F588" s="108">
        <v>1516519064</v>
      </c>
      <c r="G588" s="115">
        <v>866408494.20000005</v>
      </c>
      <c r="H588" s="114">
        <v>30.41</v>
      </c>
      <c r="I588" s="105">
        <v>30.5</v>
      </c>
      <c r="J588" s="116">
        <v>29.8</v>
      </c>
    </row>
    <row r="589" spans="1:10">
      <c r="A589" s="104" t="s">
        <v>2008</v>
      </c>
      <c r="B589" s="104" t="s">
        <v>2009</v>
      </c>
      <c r="C589" s="104" t="s">
        <v>2010</v>
      </c>
      <c r="D589" s="131">
        <v>26.21</v>
      </c>
      <c r="E589" s="132">
        <v>79371764</v>
      </c>
      <c r="F589" s="108">
        <v>77514492</v>
      </c>
      <c r="G589" s="115">
        <v>70952538</v>
      </c>
      <c r="H589" s="114">
        <v>26.36</v>
      </c>
      <c r="I589" s="105">
        <v>26.21</v>
      </c>
      <c r="J589" s="116">
        <v>26.19</v>
      </c>
    </row>
    <row r="590" spans="1:10">
      <c r="A590" s="104" t="s">
        <v>2011</v>
      </c>
      <c r="B590" s="104" t="s">
        <v>2012</v>
      </c>
      <c r="C590" s="104" t="s">
        <v>471</v>
      </c>
      <c r="D590" s="131">
        <v>25.71</v>
      </c>
      <c r="E590" s="132">
        <v>52364781</v>
      </c>
      <c r="F590" s="108">
        <v>54671314</v>
      </c>
      <c r="G590" s="115">
        <v>50496969.5</v>
      </c>
      <c r="H590" s="114">
        <v>25.78</v>
      </c>
      <c r="I590" s="105">
        <v>25.7</v>
      </c>
      <c r="J590" s="116">
        <v>25.71</v>
      </c>
    </row>
    <row r="591" spans="1:10">
      <c r="A591" s="104" t="s">
        <v>2013</v>
      </c>
      <c r="B591" s="104" t="s">
        <v>2014</v>
      </c>
      <c r="C591" s="104" t="s">
        <v>832</v>
      </c>
      <c r="D591" s="131">
        <v>29.95</v>
      </c>
      <c r="E591" s="132">
        <v>994684294</v>
      </c>
      <c r="F591" s="108">
        <v>944761236.5</v>
      </c>
      <c r="G591" s="115">
        <v>988429925</v>
      </c>
      <c r="H591" s="114">
        <v>29.95</v>
      </c>
      <c r="I591" s="105">
        <v>29.82</v>
      </c>
      <c r="J591" s="116">
        <v>29.99</v>
      </c>
    </row>
    <row r="592" spans="1:10">
      <c r="A592" s="104" t="s">
        <v>2015</v>
      </c>
      <c r="B592" s="104" t="s">
        <v>2016</v>
      </c>
      <c r="C592" s="104" t="s">
        <v>2017</v>
      </c>
      <c r="D592" s="131">
        <v>26.84</v>
      </c>
      <c r="E592" s="132">
        <v>112400975.3</v>
      </c>
      <c r="F592" s="108">
        <v>162922199</v>
      </c>
      <c r="G592" s="115">
        <v>94863484.75</v>
      </c>
      <c r="H592" s="114">
        <v>26.84</v>
      </c>
      <c r="I592" s="105">
        <v>27.28</v>
      </c>
      <c r="J592" s="116">
        <v>26.6</v>
      </c>
    </row>
    <row r="593" spans="1:10">
      <c r="A593" s="104" t="s">
        <v>2018</v>
      </c>
      <c r="B593" s="104" t="s">
        <v>2019</v>
      </c>
      <c r="C593" s="104" t="s">
        <v>2020</v>
      </c>
      <c r="D593" s="131">
        <v>29.99</v>
      </c>
      <c r="E593" s="132">
        <v>999306480</v>
      </c>
      <c r="F593" s="108">
        <v>1193497888</v>
      </c>
      <c r="G593" s="115">
        <v>986682304</v>
      </c>
      <c r="H593" s="114">
        <v>29.96</v>
      </c>
      <c r="I593" s="105">
        <v>30.15</v>
      </c>
      <c r="J593" s="116">
        <v>29.99</v>
      </c>
    </row>
    <row r="594" spans="1:10">
      <c r="A594" s="104" t="s">
        <v>2021</v>
      </c>
      <c r="B594" s="104" t="s">
        <v>2022</v>
      </c>
      <c r="C594" s="104" t="s">
        <v>2023</v>
      </c>
      <c r="D594" s="131">
        <v>29.3</v>
      </c>
      <c r="E594" s="132">
        <v>437718348.5</v>
      </c>
      <c r="F594" s="108">
        <v>722064708</v>
      </c>
      <c r="G594" s="115">
        <v>613591496</v>
      </c>
      <c r="H594" s="114">
        <v>28.74</v>
      </c>
      <c r="I594" s="105">
        <v>29.43</v>
      </c>
      <c r="J594" s="116">
        <v>29.3</v>
      </c>
    </row>
    <row r="595" spans="1:10">
      <c r="A595" s="104" t="s">
        <v>2024</v>
      </c>
      <c r="B595" s="104" t="s">
        <v>2025</v>
      </c>
      <c r="C595" s="104" t="s">
        <v>2026</v>
      </c>
      <c r="D595" s="131">
        <v>28.3</v>
      </c>
      <c r="E595" s="132">
        <v>394547474</v>
      </c>
      <c r="F595" s="108">
        <v>323535250</v>
      </c>
      <c r="G595" s="115">
        <v>307483250</v>
      </c>
      <c r="H595" s="114">
        <v>28.59</v>
      </c>
      <c r="I595" s="105">
        <v>28.27</v>
      </c>
      <c r="J595" s="116">
        <v>28.3</v>
      </c>
    </row>
    <row r="596" spans="1:10">
      <c r="A596" s="104" t="s">
        <v>2027</v>
      </c>
      <c r="B596" s="104" t="s">
        <v>2028</v>
      </c>
      <c r="C596" s="104" t="s">
        <v>2029</v>
      </c>
      <c r="D596" s="131">
        <v>28.99</v>
      </c>
      <c r="E596" s="132">
        <v>565329322</v>
      </c>
      <c r="F596" s="108">
        <v>504824746</v>
      </c>
      <c r="G596" s="115">
        <v>499856011</v>
      </c>
      <c r="H596" s="114">
        <v>29.11</v>
      </c>
      <c r="I596" s="105">
        <v>28.91</v>
      </c>
      <c r="J596" s="116">
        <v>28.99</v>
      </c>
    </row>
    <row r="597" spans="1:10">
      <c r="A597" s="104" t="s">
        <v>2030</v>
      </c>
      <c r="B597" s="104" t="s">
        <v>2031</v>
      </c>
      <c r="C597" s="104" t="s">
        <v>2032</v>
      </c>
      <c r="D597" s="131">
        <v>26.19</v>
      </c>
      <c r="E597" s="132">
        <v>78114359</v>
      </c>
      <c r="F597" s="108">
        <v>65233154.5</v>
      </c>
      <c r="G597" s="115">
        <v>70894695.5</v>
      </c>
      <c r="H597" s="114">
        <v>26.34</v>
      </c>
      <c r="I597" s="105">
        <v>25.96</v>
      </c>
      <c r="J597" s="116">
        <v>26.19</v>
      </c>
    </row>
    <row r="598" spans="1:10">
      <c r="A598" s="104" t="s">
        <v>2033</v>
      </c>
      <c r="B598" s="104" t="s">
        <v>2034</v>
      </c>
      <c r="C598" s="104" t="s">
        <v>699</v>
      </c>
      <c r="D598" s="131">
        <v>28.36</v>
      </c>
      <c r="E598" s="132">
        <v>362275684</v>
      </c>
      <c r="F598" s="108">
        <v>299911088</v>
      </c>
      <c r="G598" s="115">
        <v>321119704</v>
      </c>
      <c r="H598" s="114">
        <v>28.47</v>
      </c>
      <c r="I598" s="105">
        <v>28.16</v>
      </c>
      <c r="J598" s="116">
        <v>28.36</v>
      </c>
    </row>
    <row r="599" spans="1:10">
      <c r="A599" s="104" t="s">
        <v>2035</v>
      </c>
      <c r="B599" s="104" t="s">
        <v>2036</v>
      </c>
      <c r="C599" s="104" t="s">
        <v>2037</v>
      </c>
      <c r="D599" s="131">
        <v>25.6</v>
      </c>
      <c r="E599" s="132">
        <v>16377544</v>
      </c>
      <c r="F599" s="108">
        <v>50818750</v>
      </c>
      <c r="G599" s="115">
        <v>70757370</v>
      </c>
      <c r="H599" s="114">
        <v>24.11</v>
      </c>
      <c r="I599" s="105">
        <v>25.6</v>
      </c>
      <c r="J599" s="116">
        <v>26.19</v>
      </c>
    </row>
    <row r="600" spans="1:10">
      <c r="A600" s="104" t="s">
        <v>2038</v>
      </c>
      <c r="B600" s="104" t="s">
        <v>2039</v>
      </c>
      <c r="C600" s="104" t="s">
        <v>2040</v>
      </c>
      <c r="D600" s="131">
        <v>24.98</v>
      </c>
      <c r="E600" s="132">
        <v>30876455.809999999</v>
      </c>
      <c r="F600" s="108">
        <v>8470623.8129999992</v>
      </c>
      <c r="G600" s="115">
        <v>53531956.219999999</v>
      </c>
      <c r="H600" s="114">
        <v>24.98</v>
      </c>
      <c r="I600" s="105">
        <v>23.01</v>
      </c>
      <c r="J600" s="116">
        <v>25.87</v>
      </c>
    </row>
    <row r="601" spans="1:10">
      <c r="A601" s="104" t="s">
        <v>2041</v>
      </c>
      <c r="B601" s="104" t="s">
        <v>2042</v>
      </c>
      <c r="C601" s="104" t="s">
        <v>956</v>
      </c>
      <c r="D601" s="131">
        <v>31.1</v>
      </c>
      <c r="E601" s="132">
        <v>2221507496</v>
      </c>
      <c r="F601" s="108">
        <v>2338438584</v>
      </c>
      <c r="G601" s="115">
        <v>1818164845</v>
      </c>
      <c r="H601" s="114">
        <v>31.1</v>
      </c>
      <c r="I601" s="105">
        <v>31.12</v>
      </c>
      <c r="J601" s="116">
        <v>30.88</v>
      </c>
    </row>
    <row r="602" spans="1:10">
      <c r="A602" s="104" t="s">
        <v>2043</v>
      </c>
      <c r="B602" s="104" t="s">
        <v>2044</v>
      </c>
      <c r="C602" s="104" t="s">
        <v>2045</v>
      </c>
      <c r="D602" s="131">
        <v>26.93</v>
      </c>
      <c r="E602" s="132">
        <v>102939242</v>
      </c>
      <c r="F602" s="108">
        <v>225701456.30000001</v>
      </c>
      <c r="G602" s="115">
        <v>118610517</v>
      </c>
      <c r="H602" s="114">
        <v>26.7</v>
      </c>
      <c r="I602" s="105">
        <v>27.75</v>
      </c>
      <c r="J602" s="116">
        <v>26.93</v>
      </c>
    </row>
    <row r="603" spans="1:10">
      <c r="A603" s="104" t="s">
        <v>2046</v>
      </c>
      <c r="B603" s="104" t="s">
        <v>2047</v>
      </c>
      <c r="C603" s="104" t="s">
        <v>564</v>
      </c>
      <c r="D603" s="131">
        <v>30.29</v>
      </c>
      <c r="E603" s="132">
        <v>1296251808</v>
      </c>
      <c r="F603" s="108">
        <v>1309112400</v>
      </c>
      <c r="G603" s="115">
        <v>1111510868</v>
      </c>
      <c r="H603" s="114">
        <v>30.33</v>
      </c>
      <c r="I603" s="105">
        <v>30.29</v>
      </c>
      <c r="J603" s="116">
        <v>30.16</v>
      </c>
    </row>
    <row r="604" spans="1:10">
      <c r="A604" s="104" t="s">
        <v>2048</v>
      </c>
      <c r="B604" s="104" t="s">
        <v>2049</v>
      </c>
      <c r="C604" s="104" t="s">
        <v>2050</v>
      </c>
      <c r="D604" s="131">
        <v>34.18</v>
      </c>
      <c r="E604" s="132">
        <v>18836368138</v>
      </c>
      <c r="F604" s="108">
        <v>19527030413</v>
      </c>
      <c r="G604" s="115">
        <v>17193340054</v>
      </c>
      <c r="H604" s="114">
        <v>34.19</v>
      </c>
      <c r="I604" s="105">
        <v>34.18</v>
      </c>
      <c r="J604" s="116">
        <v>34.130000000000003</v>
      </c>
    </row>
    <row r="605" spans="1:10">
      <c r="A605" s="104" t="s">
        <v>2051</v>
      </c>
      <c r="B605" s="104" t="s">
        <v>2052</v>
      </c>
      <c r="C605" s="104" t="s">
        <v>2053</v>
      </c>
      <c r="D605" s="131">
        <v>34.85</v>
      </c>
      <c r="E605" s="132">
        <v>29922842619</v>
      </c>
      <c r="F605" s="108">
        <v>30865944325</v>
      </c>
      <c r="G605" s="115">
        <v>28949044355</v>
      </c>
      <c r="H605" s="114">
        <v>34.840000000000003</v>
      </c>
      <c r="I605" s="105">
        <v>34.85</v>
      </c>
      <c r="J605" s="116">
        <v>34.880000000000003</v>
      </c>
    </row>
    <row r="606" spans="1:10">
      <c r="A606" s="104" t="s">
        <v>2054</v>
      </c>
      <c r="B606" s="104" t="s">
        <v>2055</v>
      </c>
      <c r="C606" s="104" t="s">
        <v>2056</v>
      </c>
      <c r="D606" s="131">
        <v>38.89</v>
      </c>
      <c r="E606" s="132">
        <v>509227000000</v>
      </c>
      <c r="F606" s="108">
        <v>537088000000</v>
      </c>
      <c r="G606" s="115">
        <v>449574000000</v>
      </c>
      <c r="H606" s="114">
        <v>38.89</v>
      </c>
      <c r="I606" s="105">
        <v>38.97</v>
      </c>
      <c r="J606" s="116">
        <v>38.799999999999997</v>
      </c>
    </row>
    <row r="607" spans="1:10">
      <c r="A607" s="104" t="s">
        <v>2057</v>
      </c>
      <c r="B607" s="104" t="s">
        <v>2058</v>
      </c>
      <c r="C607" s="104" t="s">
        <v>2059</v>
      </c>
      <c r="D607" s="131">
        <v>36.08</v>
      </c>
      <c r="E607" s="132">
        <v>73979600420</v>
      </c>
      <c r="F607" s="108">
        <v>71775166851</v>
      </c>
      <c r="G607" s="115">
        <v>67203348855</v>
      </c>
      <c r="H607" s="114">
        <v>36.130000000000003</v>
      </c>
      <c r="I607" s="105">
        <v>36.06</v>
      </c>
      <c r="J607" s="116">
        <v>36.08</v>
      </c>
    </row>
    <row r="608" spans="1:10">
      <c r="A608" s="104" t="s">
        <v>2060</v>
      </c>
      <c r="B608" s="104" t="s">
        <v>2061</v>
      </c>
      <c r="C608" s="104" t="s">
        <v>2062</v>
      </c>
      <c r="D608" s="131">
        <v>33.79</v>
      </c>
      <c r="E608" s="132">
        <v>14217388030</v>
      </c>
      <c r="F608" s="108">
        <v>14320880501</v>
      </c>
      <c r="G608" s="115">
        <v>14209720749</v>
      </c>
      <c r="H608" s="114">
        <v>33.79</v>
      </c>
      <c r="I608" s="105">
        <v>33.74</v>
      </c>
      <c r="J608" s="116">
        <v>33.86</v>
      </c>
    </row>
    <row r="609" spans="1:10">
      <c r="A609" s="104" t="s">
        <v>2063</v>
      </c>
      <c r="B609" s="104" t="s">
        <v>2064</v>
      </c>
      <c r="C609" s="104" t="s">
        <v>2065</v>
      </c>
      <c r="D609" s="131">
        <v>34.159999999999997</v>
      </c>
      <c r="E609" s="132">
        <v>18557535526</v>
      </c>
      <c r="F609" s="108">
        <v>22338751951</v>
      </c>
      <c r="G609" s="115">
        <v>17391606302</v>
      </c>
      <c r="H609" s="114">
        <v>34.159999999999997</v>
      </c>
      <c r="I609" s="105">
        <v>34.380000000000003</v>
      </c>
      <c r="J609" s="116">
        <v>34.15</v>
      </c>
    </row>
    <row r="610" spans="1:10">
      <c r="A610" s="104" t="s">
        <v>2066</v>
      </c>
      <c r="B610" s="104" t="s">
        <v>2067</v>
      </c>
      <c r="C610" s="104" t="s">
        <v>2068</v>
      </c>
      <c r="D610" s="131">
        <v>33.25</v>
      </c>
      <c r="E610" s="132">
        <v>9788726144</v>
      </c>
      <c r="F610" s="108">
        <v>10033037808</v>
      </c>
      <c r="G610" s="115">
        <v>9845443296</v>
      </c>
      <c r="H610" s="114">
        <v>33.25</v>
      </c>
      <c r="I610" s="105">
        <v>33.22</v>
      </c>
      <c r="J610" s="116">
        <v>33.33</v>
      </c>
    </row>
    <row r="611" spans="1:10">
      <c r="A611" s="104" t="s">
        <v>2069</v>
      </c>
      <c r="B611" s="104" t="s">
        <v>2070</v>
      </c>
      <c r="C611" s="104" t="s">
        <v>2071</v>
      </c>
      <c r="D611" s="131">
        <v>27.41</v>
      </c>
      <c r="E611" s="132">
        <v>196779732.5</v>
      </c>
      <c r="F611" s="108">
        <v>133931566</v>
      </c>
      <c r="G611" s="115">
        <v>165527194</v>
      </c>
      <c r="H611" s="114">
        <v>27.64</v>
      </c>
      <c r="I611" s="105">
        <v>27</v>
      </c>
      <c r="J611" s="116">
        <v>27.41</v>
      </c>
    </row>
    <row r="612" spans="1:10">
      <c r="A612" s="104" t="s">
        <v>2072</v>
      </c>
      <c r="B612" s="104" t="s">
        <v>2073</v>
      </c>
      <c r="C612" s="104" t="s">
        <v>2074</v>
      </c>
      <c r="D612" s="131">
        <v>36.82</v>
      </c>
      <c r="E612" s="132">
        <v>115786000000</v>
      </c>
      <c r="F612" s="108">
        <v>121173000000</v>
      </c>
      <c r="G612" s="115">
        <v>115925000000</v>
      </c>
      <c r="H612" s="114">
        <v>36.770000000000003</v>
      </c>
      <c r="I612" s="105">
        <v>36.82</v>
      </c>
      <c r="J612" s="116">
        <v>36.86</v>
      </c>
    </row>
    <row r="613" spans="1:10">
      <c r="A613" s="104" t="s">
        <v>2075</v>
      </c>
      <c r="B613" s="104" t="s">
        <v>2076</v>
      </c>
      <c r="C613" s="104" t="s">
        <v>2077</v>
      </c>
      <c r="D613" s="131">
        <v>30.61</v>
      </c>
      <c r="E613" s="132">
        <v>1570485470</v>
      </c>
      <c r="F613" s="108">
        <v>1703031251</v>
      </c>
      <c r="G613" s="115">
        <v>1513112762</v>
      </c>
      <c r="H613" s="114">
        <v>30.61</v>
      </c>
      <c r="I613" s="105">
        <v>30.67</v>
      </c>
      <c r="J613" s="116">
        <v>30.61</v>
      </c>
    </row>
    <row r="614" spans="1:10">
      <c r="A614" s="104" t="s">
        <v>2078</v>
      </c>
      <c r="B614" s="104" t="s">
        <v>2079</v>
      </c>
      <c r="C614" s="104" t="s">
        <v>1133</v>
      </c>
      <c r="D614" s="131">
        <v>30</v>
      </c>
      <c r="E614" s="132">
        <v>1015378514</v>
      </c>
      <c r="F614" s="108">
        <v>1148856967</v>
      </c>
      <c r="G614" s="115">
        <v>997564898</v>
      </c>
      <c r="H614" s="114">
        <v>29.98</v>
      </c>
      <c r="I614" s="105">
        <v>30.1</v>
      </c>
      <c r="J614" s="116">
        <v>30</v>
      </c>
    </row>
    <row r="615" spans="1:10">
      <c r="A615" s="104" t="s">
        <v>2080</v>
      </c>
      <c r="B615" s="104" t="s">
        <v>2081</v>
      </c>
      <c r="C615" s="104" t="s">
        <v>2082</v>
      </c>
      <c r="D615" s="131">
        <v>26.89</v>
      </c>
      <c r="E615" s="132">
        <v>132625568</v>
      </c>
      <c r="F615" s="108">
        <v>124427091</v>
      </c>
      <c r="G615" s="115">
        <v>113284420</v>
      </c>
      <c r="H615" s="114">
        <v>27.08</v>
      </c>
      <c r="I615" s="105">
        <v>26.89</v>
      </c>
      <c r="J615" s="116">
        <v>26.86</v>
      </c>
    </row>
    <row r="616" spans="1:10">
      <c r="A616" s="104" t="s">
        <v>2083</v>
      </c>
      <c r="B616" s="104" t="s">
        <v>2084</v>
      </c>
      <c r="C616" s="104" t="s">
        <v>2085</v>
      </c>
      <c r="D616" s="131">
        <v>31.24</v>
      </c>
      <c r="E616" s="132">
        <v>2455605541</v>
      </c>
      <c r="F616" s="108">
        <v>2533424440</v>
      </c>
      <c r="G616" s="115">
        <v>2482890312</v>
      </c>
      <c r="H616" s="114">
        <v>31.24</v>
      </c>
      <c r="I616" s="105">
        <v>31.24</v>
      </c>
      <c r="J616" s="116">
        <v>31.34</v>
      </c>
    </row>
    <row r="617" spans="1:10">
      <c r="A617" s="104" t="s">
        <v>2086</v>
      </c>
      <c r="B617" s="104" t="s">
        <v>2087</v>
      </c>
      <c r="C617" s="104" t="s">
        <v>2088</v>
      </c>
      <c r="D617" s="131">
        <v>31.36</v>
      </c>
      <c r="E617" s="132">
        <v>2653277848</v>
      </c>
      <c r="F617" s="108">
        <v>2124479552</v>
      </c>
      <c r="G617" s="115">
        <v>2764344544</v>
      </c>
      <c r="H617" s="114">
        <v>31.36</v>
      </c>
      <c r="I617" s="105">
        <v>30.98</v>
      </c>
      <c r="J617" s="116">
        <v>31.49</v>
      </c>
    </row>
    <row r="618" spans="1:10">
      <c r="A618" s="104" t="s">
        <v>2089</v>
      </c>
      <c r="B618" s="104" t="s">
        <v>2090</v>
      </c>
      <c r="C618" s="104" t="s">
        <v>1130</v>
      </c>
      <c r="D618" s="131">
        <v>29.66</v>
      </c>
      <c r="E618" s="132">
        <v>777812972</v>
      </c>
      <c r="F618" s="108">
        <v>870118668</v>
      </c>
      <c r="G618" s="115">
        <v>787237380</v>
      </c>
      <c r="H618" s="114">
        <v>29.59</v>
      </c>
      <c r="I618" s="105">
        <v>29.7</v>
      </c>
      <c r="J618" s="116">
        <v>29.66</v>
      </c>
    </row>
    <row r="619" spans="1:10">
      <c r="A619" s="104" t="s">
        <v>2091</v>
      </c>
      <c r="B619" s="104" t="s">
        <v>2092</v>
      </c>
      <c r="C619" s="104" t="s">
        <v>2093</v>
      </c>
      <c r="D619" s="131">
        <v>30.37</v>
      </c>
      <c r="E619" s="132">
        <v>1335507012</v>
      </c>
      <c r="F619" s="108">
        <v>2384223741</v>
      </c>
      <c r="G619" s="115">
        <v>1112562427</v>
      </c>
      <c r="H619" s="114">
        <v>30.37</v>
      </c>
      <c r="I619" s="105">
        <v>31.15</v>
      </c>
      <c r="J619" s="116">
        <v>30.16</v>
      </c>
    </row>
    <row r="620" spans="1:10">
      <c r="A620" s="104" t="s">
        <v>2094</v>
      </c>
      <c r="B620" s="104" t="s">
        <v>2095</v>
      </c>
      <c r="C620" s="104" t="s">
        <v>2093</v>
      </c>
      <c r="D620" s="131">
        <v>34.04</v>
      </c>
      <c r="E620" s="132">
        <v>18949332830</v>
      </c>
      <c r="F620" s="108">
        <v>17682120137</v>
      </c>
      <c r="G620" s="115">
        <v>14068543463</v>
      </c>
      <c r="H620" s="114">
        <v>34.200000000000003</v>
      </c>
      <c r="I620" s="105">
        <v>34.04</v>
      </c>
      <c r="J620" s="116">
        <v>33.840000000000003</v>
      </c>
    </row>
    <row r="621" spans="1:10">
      <c r="A621" s="104" t="s">
        <v>2096</v>
      </c>
      <c r="B621" s="104" t="s">
        <v>2097</v>
      </c>
      <c r="C621" s="104" t="s">
        <v>2098</v>
      </c>
      <c r="D621" s="131">
        <v>33.19</v>
      </c>
      <c r="E621" s="132">
        <v>9578934769</v>
      </c>
      <c r="F621" s="108">
        <v>9774897893</v>
      </c>
      <c r="G621" s="115">
        <v>8481087489</v>
      </c>
      <c r="H621" s="114">
        <v>33.22</v>
      </c>
      <c r="I621" s="105">
        <v>33.19</v>
      </c>
      <c r="J621" s="116">
        <v>33.11</v>
      </c>
    </row>
    <row r="622" spans="1:10">
      <c r="A622" s="104" t="s">
        <v>2099</v>
      </c>
      <c r="B622" s="104" t="s">
        <v>2100</v>
      </c>
      <c r="C622" s="104" t="s">
        <v>2101</v>
      </c>
      <c r="D622" s="131">
        <v>30.71</v>
      </c>
      <c r="E622" s="132">
        <v>1688192440</v>
      </c>
      <c r="F622" s="108">
        <v>1902943132</v>
      </c>
      <c r="G622" s="115">
        <v>1544798256</v>
      </c>
      <c r="H622" s="114">
        <v>30.71</v>
      </c>
      <c r="I622" s="105">
        <v>30.83</v>
      </c>
      <c r="J622" s="116">
        <v>30.64</v>
      </c>
    </row>
    <row r="623" spans="1:10">
      <c r="A623" s="104" t="s">
        <v>2102</v>
      </c>
      <c r="B623" s="104" t="s">
        <v>2103</v>
      </c>
      <c r="C623" s="104" t="s">
        <v>2104</v>
      </c>
      <c r="D623" s="131">
        <v>34.32</v>
      </c>
      <c r="E623" s="132">
        <v>21861436382</v>
      </c>
      <c r="F623" s="108">
        <v>21416256957</v>
      </c>
      <c r="G623" s="115">
        <v>18974120632</v>
      </c>
      <c r="H623" s="114">
        <v>34.4</v>
      </c>
      <c r="I623" s="105">
        <v>34.32</v>
      </c>
      <c r="J623" s="116">
        <v>34.270000000000003</v>
      </c>
    </row>
    <row r="624" spans="1:10">
      <c r="A624" s="104" t="s">
        <v>2105</v>
      </c>
      <c r="B624" s="104" t="s">
        <v>2106</v>
      </c>
      <c r="C624" s="104" t="s">
        <v>2107</v>
      </c>
      <c r="D624" s="131">
        <v>27.35</v>
      </c>
      <c r="E624" s="132">
        <v>164369054</v>
      </c>
      <c r="F624" s="108">
        <v>170634902</v>
      </c>
      <c r="G624" s="115">
        <v>99425565.5</v>
      </c>
      <c r="H624" s="114">
        <v>27.38</v>
      </c>
      <c r="I624" s="105">
        <v>27.35</v>
      </c>
      <c r="J624" s="116">
        <v>26.67</v>
      </c>
    </row>
    <row r="625" spans="1:10">
      <c r="A625" s="104" t="s">
        <v>2108</v>
      </c>
      <c r="B625" s="104" t="s">
        <v>2109</v>
      </c>
      <c r="C625" s="104" t="s">
        <v>471</v>
      </c>
      <c r="D625" s="131">
        <v>28.79</v>
      </c>
      <c r="E625" s="132">
        <v>453952384</v>
      </c>
      <c r="F625" s="108">
        <v>614939072</v>
      </c>
      <c r="G625" s="115">
        <v>266521920</v>
      </c>
      <c r="H625" s="114">
        <v>28.79</v>
      </c>
      <c r="I625" s="105">
        <v>29.2</v>
      </c>
      <c r="J625" s="116">
        <v>28.09</v>
      </c>
    </row>
    <row r="626" spans="1:10">
      <c r="A626" s="104" t="s">
        <v>2110</v>
      </c>
      <c r="B626" s="104" t="s">
        <v>2111</v>
      </c>
      <c r="C626" s="104" t="s">
        <v>2112</v>
      </c>
      <c r="D626" s="131">
        <v>27.96</v>
      </c>
      <c r="E626" s="132">
        <v>252456172</v>
      </c>
      <c r="F626" s="108">
        <v>347469946</v>
      </c>
      <c r="G626" s="115">
        <v>199643826</v>
      </c>
      <c r="H626" s="114">
        <v>27.96</v>
      </c>
      <c r="I626" s="105">
        <v>28.37</v>
      </c>
      <c r="J626" s="116">
        <v>27.68</v>
      </c>
    </row>
    <row r="627" spans="1:10">
      <c r="A627" s="104" t="s">
        <v>2113</v>
      </c>
      <c r="B627" s="104" t="s">
        <v>2114</v>
      </c>
      <c r="C627" s="104" t="s">
        <v>2001</v>
      </c>
      <c r="D627" s="131">
        <v>30.41</v>
      </c>
      <c r="E627" s="132">
        <v>1392627092</v>
      </c>
      <c r="F627" s="108">
        <v>1428562938</v>
      </c>
      <c r="G627" s="115">
        <v>1156949064</v>
      </c>
      <c r="H627" s="114">
        <v>30.43</v>
      </c>
      <c r="I627" s="105">
        <v>30.41</v>
      </c>
      <c r="J627" s="116">
        <v>30.22</v>
      </c>
    </row>
    <row r="628" spans="1:10">
      <c r="A628" s="104" t="s">
        <v>2115</v>
      </c>
      <c r="B628" s="104" t="s">
        <v>2116</v>
      </c>
      <c r="C628" s="104" t="s">
        <v>471</v>
      </c>
      <c r="D628" s="131">
        <v>31.58</v>
      </c>
      <c r="E628" s="132">
        <v>3106677578</v>
      </c>
      <c r="F628" s="108">
        <v>3369160296</v>
      </c>
      <c r="G628" s="115">
        <v>2785526456</v>
      </c>
      <c r="H628" s="114">
        <v>31.58</v>
      </c>
      <c r="I628" s="105">
        <v>31.65</v>
      </c>
      <c r="J628" s="116">
        <v>31.51</v>
      </c>
    </row>
    <row r="629" spans="1:10">
      <c r="A629" s="104" t="s">
        <v>2117</v>
      </c>
      <c r="B629" s="104" t="s">
        <v>2118</v>
      </c>
      <c r="C629" s="104" t="s">
        <v>2119</v>
      </c>
      <c r="D629" s="131">
        <v>31.63</v>
      </c>
      <c r="E629" s="132">
        <v>3583695004</v>
      </c>
      <c r="F629" s="108">
        <v>3138015920</v>
      </c>
      <c r="G629" s="115">
        <v>3028642632</v>
      </c>
      <c r="H629" s="114">
        <v>31.79</v>
      </c>
      <c r="I629" s="105">
        <v>31.55</v>
      </c>
      <c r="J629" s="116">
        <v>31.63</v>
      </c>
    </row>
    <row r="630" spans="1:10">
      <c r="A630" s="104" t="s">
        <v>2120</v>
      </c>
      <c r="B630" s="104" t="s">
        <v>2121</v>
      </c>
      <c r="C630" s="104" t="s">
        <v>625</v>
      </c>
      <c r="D630" s="131">
        <v>32.590000000000003</v>
      </c>
      <c r="E630" s="132">
        <v>6369806975</v>
      </c>
      <c r="F630" s="108">
        <v>5648542766</v>
      </c>
      <c r="G630" s="115">
        <v>5895782932</v>
      </c>
      <c r="H630" s="114">
        <v>32.619999999999997</v>
      </c>
      <c r="I630" s="105">
        <v>32.4</v>
      </c>
      <c r="J630" s="116">
        <v>32.590000000000003</v>
      </c>
    </row>
    <row r="631" spans="1:10">
      <c r="A631" s="104" t="s">
        <v>2122</v>
      </c>
      <c r="B631" s="104" t="s">
        <v>2123</v>
      </c>
      <c r="C631" s="104" t="s">
        <v>1037</v>
      </c>
      <c r="D631" s="131">
        <v>36.340000000000003</v>
      </c>
      <c r="E631" s="132">
        <v>85507829753</v>
      </c>
      <c r="F631" s="108">
        <v>81578081728</v>
      </c>
      <c r="G631" s="115">
        <v>81960796000</v>
      </c>
      <c r="H631" s="114">
        <v>36.340000000000003</v>
      </c>
      <c r="I631" s="105">
        <v>36.25</v>
      </c>
      <c r="J631" s="116">
        <v>36.36</v>
      </c>
    </row>
    <row r="632" spans="1:10">
      <c r="A632" s="104" t="s">
        <v>2124</v>
      </c>
      <c r="B632" s="104" t="s">
        <v>2125</v>
      </c>
      <c r="C632" s="104" t="s">
        <v>2126</v>
      </c>
      <c r="D632" s="131">
        <v>38.840000000000003</v>
      </c>
      <c r="E632" s="132">
        <v>459033000000</v>
      </c>
      <c r="F632" s="108">
        <v>492777000000</v>
      </c>
      <c r="G632" s="115">
        <v>467438000000</v>
      </c>
      <c r="H632" s="114">
        <v>38.74</v>
      </c>
      <c r="I632" s="105">
        <v>38.840000000000003</v>
      </c>
      <c r="J632" s="116">
        <v>38.86</v>
      </c>
    </row>
    <row r="633" spans="1:10">
      <c r="A633" s="104" t="s">
        <v>2127</v>
      </c>
      <c r="B633" s="104" t="s">
        <v>2128</v>
      </c>
      <c r="C633" s="104" t="s">
        <v>616</v>
      </c>
      <c r="D633" s="131">
        <v>38.549999999999997</v>
      </c>
      <c r="E633" s="132">
        <v>390407000000</v>
      </c>
      <c r="F633" s="108">
        <v>409030000000</v>
      </c>
      <c r="G633" s="115">
        <v>377541000000</v>
      </c>
      <c r="H633" s="114">
        <v>38.51</v>
      </c>
      <c r="I633" s="105">
        <v>38.57</v>
      </c>
      <c r="J633" s="116">
        <v>38.549999999999997</v>
      </c>
    </row>
    <row r="634" spans="1:10">
      <c r="A634" s="104" t="s">
        <v>2129</v>
      </c>
      <c r="B634" s="104" t="s">
        <v>2130</v>
      </c>
      <c r="C634" s="104" t="s">
        <v>2131</v>
      </c>
      <c r="D634" s="131">
        <v>39.409999999999997</v>
      </c>
      <c r="E634" s="132">
        <v>733214000000</v>
      </c>
      <c r="F634" s="108">
        <v>734565000000</v>
      </c>
      <c r="G634" s="115">
        <v>674256000000</v>
      </c>
      <c r="H634" s="114">
        <v>39.409999999999997</v>
      </c>
      <c r="I634" s="105">
        <v>39.42</v>
      </c>
      <c r="J634" s="116">
        <v>39.39</v>
      </c>
    </row>
    <row r="635" spans="1:10">
      <c r="A635" s="104" t="s">
        <v>2132</v>
      </c>
      <c r="B635" s="104" t="s">
        <v>2133</v>
      </c>
      <c r="C635" s="104" t="s">
        <v>2131</v>
      </c>
      <c r="D635" s="131">
        <v>37.4</v>
      </c>
      <c r="E635" s="132">
        <v>180096000000</v>
      </c>
      <c r="F635" s="108">
        <v>196028000000</v>
      </c>
      <c r="G635" s="115">
        <v>160961000000</v>
      </c>
      <c r="H635" s="114">
        <v>37.4</v>
      </c>
      <c r="I635" s="105">
        <v>37.51</v>
      </c>
      <c r="J635" s="116">
        <v>37.33</v>
      </c>
    </row>
    <row r="636" spans="1:10">
      <c r="A636" s="104" t="s">
        <v>2134</v>
      </c>
      <c r="B636" s="104" t="s">
        <v>2135</v>
      </c>
      <c r="C636" s="104" t="s">
        <v>2136</v>
      </c>
      <c r="D636" s="131">
        <v>31.7</v>
      </c>
      <c r="E636" s="132">
        <v>3377305007</v>
      </c>
      <c r="F636" s="108">
        <v>4083332196</v>
      </c>
      <c r="G636" s="115">
        <v>2582634652</v>
      </c>
      <c r="H636" s="114">
        <v>31.7</v>
      </c>
      <c r="I636" s="105">
        <v>31.93</v>
      </c>
      <c r="J636" s="116">
        <v>31.4</v>
      </c>
    </row>
    <row r="637" spans="1:10">
      <c r="A637" s="104" t="s">
        <v>2137</v>
      </c>
      <c r="B637" s="104" t="s">
        <v>2138</v>
      </c>
      <c r="C637" s="104" t="s">
        <v>2139</v>
      </c>
      <c r="D637" s="131">
        <v>38.81</v>
      </c>
      <c r="E637" s="132">
        <v>481637000000</v>
      </c>
      <c r="F637" s="108">
        <v>466172000000</v>
      </c>
      <c r="G637" s="115">
        <v>487137000000</v>
      </c>
      <c r="H637" s="114">
        <v>38.81</v>
      </c>
      <c r="I637" s="105">
        <v>38.76</v>
      </c>
      <c r="J637" s="116">
        <v>38.92</v>
      </c>
    </row>
    <row r="638" spans="1:10">
      <c r="A638" s="104" t="s">
        <v>2140</v>
      </c>
      <c r="B638" s="104" t="s">
        <v>2141</v>
      </c>
      <c r="C638" s="104" t="s">
        <v>2142</v>
      </c>
      <c r="D638" s="131">
        <v>37.630000000000003</v>
      </c>
      <c r="E638" s="132">
        <v>210865000000</v>
      </c>
      <c r="F638" s="108">
        <v>196061000000</v>
      </c>
      <c r="G638" s="115">
        <v>212144000000</v>
      </c>
      <c r="H638" s="114">
        <v>37.630000000000003</v>
      </c>
      <c r="I638" s="105">
        <v>37.51</v>
      </c>
      <c r="J638" s="116">
        <v>37.729999999999997</v>
      </c>
    </row>
    <row r="639" spans="1:10">
      <c r="A639" s="104" t="s">
        <v>2143</v>
      </c>
      <c r="B639" s="104" t="s">
        <v>2144</v>
      </c>
      <c r="C639" s="104" t="s">
        <v>2145</v>
      </c>
      <c r="D639" s="131">
        <v>36.54</v>
      </c>
      <c r="E639" s="132">
        <v>98054358049</v>
      </c>
      <c r="F639" s="108">
        <v>94400102548</v>
      </c>
      <c r="G639" s="115">
        <v>96598532846</v>
      </c>
      <c r="H639" s="114">
        <v>36.54</v>
      </c>
      <c r="I639" s="105">
        <v>36.46</v>
      </c>
      <c r="J639" s="116">
        <v>36.6</v>
      </c>
    </row>
    <row r="640" spans="1:10">
      <c r="A640" s="104" t="s">
        <v>2146</v>
      </c>
      <c r="B640" s="104" t="s">
        <v>2147</v>
      </c>
      <c r="C640" s="104" t="s">
        <v>2148</v>
      </c>
      <c r="D640" s="131">
        <v>37.049999999999997</v>
      </c>
      <c r="E640" s="132">
        <v>140626000000</v>
      </c>
      <c r="F640" s="108">
        <v>136857000000</v>
      </c>
      <c r="G640" s="115">
        <v>146555000000</v>
      </c>
      <c r="H640" s="114">
        <v>37.049999999999997</v>
      </c>
      <c r="I640" s="105">
        <v>36.99</v>
      </c>
      <c r="J640" s="116">
        <v>37.200000000000003</v>
      </c>
    </row>
    <row r="641" spans="1:10">
      <c r="A641" s="104" t="s">
        <v>2149</v>
      </c>
      <c r="B641" s="104" t="s">
        <v>2150</v>
      </c>
      <c r="C641" s="104" t="s">
        <v>2151</v>
      </c>
      <c r="D641" s="131">
        <v>36.15</v>
      </c>
      <c r="E641" s="132">
        <v>74969884903</v>
      </c>
      <c r="F641" s="108">
        <v>76330621201</v>
      </c>
      <c r="G641" s="115">
        <v>67355973753</v>
      </c>
      <c r="H641" s="114">
        <v>36.15</v>
      </c>
      <c r="I641" s="105">
        <v>36.15</v>
      </c>
      <c r="J641" s="116">
        <v>36.08</v>
      </c>
    </row>
    <row r="642" spans="1:10">
      <c r="A642" s="104" t="s">
        <v>2152</v>
      </c>
      <c r="B642" s="104" t="s">
        <v>2153</v>
      </c>
      <c r="C642" s="104" t="s">
        <v>2154</v>
      </c>
      <c r="D642" s="131">
        <v>40.840000000000003</v>
      </c>
      <c r="E642" s="132">
        <v>1981610000000</v>
      </c>
      <c r="F642" s="108">
        <v>1962040000000</v>
      </c>
      <c r="G642" s="115">
        <v>1767250000000</v>
      </c>
      <c r="H642" s="114">
        <v>40.840000000000003</v>
      </c>
      <c r="I642" s="105">
        <v>40.840000000000003</v>
      </c>
      <c r="J642" s="116">
        <v>40.770000000000003</v>
      </c>
    </row>
    <row r="643" spans="1:10">
      <c r="A643" s="104" t="s">
        <v>2155</v>
      </c>
      <c r="B643" s="104" t="s">
        <v>2156</v>
      </c>
      <c r="C643" s="104" t="s">
        <v>2136</v>
      </c>
      <c r="D643" s="131">
        <v>33.520000000000003</v>
      </c>
      <c r="E643" s="132">
        <v>11852490013</v>
      </c>
      <c r="F643" s="108">
        <v>12536674833</v>
      </c>
      <c r="G643" s="115">
        <v>10818307374</v>
      </c>
      <c r="H643" s="114">
        <v>33.520000000000003</v>
      </c>
      <c r="I643" s="105">
        <v>33.549999999999997</v>
      </c>
      <c r="J643" s="116">
        <v>33.46</v>
      </c>
    </row>
    <row r="644" spans="1:10">
      <c r="A644" s="104" t="s">
        <v>2157</v>
      </c>
      <c r="B644" s="104" t="s">
        <v>2158</v>
      </c>
      <c r="C644" s="104" t="s">
        <v>992</v>
      </c>
      <c r="D644" s="131">
        <v>33.29</v>
      </c>
      <c r="E644" s="132">
        <v>20789989984</v>
      </c>
      <c r="F644" s="108">
        <v>10522467441</v>
      </c>
      <c r="G644" s="115">
        <v>9328592263</v>
      </c>
      <c r="H644" s="114">
        <v>34.33</v>
      </c>
      <c r="I644" s="105">
        <v>33.29</v>
      </c>
      <c r="J644" s="116">
        <v>33.25</v>
      </c>
    </row>
    <row r="645" spans="1:10">
      <c r="A645" s="104" t="s">
        <v>2159</v>
      </c>
      <c r="B645" s="104" t="s">
        <v>2160</v>
      </c>
      <c r="C645" s="104" t="s">
        <v>992</v>
      </c>
      <c r="D645" s="131">
        <v>36.64</v>
      </c>
      <c r="E645" s="132">
        <v>105584000000</v>
      </c>
      <c r="F645" s="108">
        <v>109161000000</v>
      </c>
      <c r="G645" s="115">
        <v>93164641841</v>
      </c>
      <c r="H645" s="114">
        <v>36.64</v>
      </c>
      <c r="I645" s="105">
        <v>36.67</v>
      </c>
      <c r="J645" s="116">
        <v>36.549999999999997</v>
      </c>
    </row>
    <row r="646" spans="1:10">
      <c r="A646" s="104" t="s">
        <v>2161</v>
      </c>
      <c r="B646" s="104" t="s">
        <v>2162</v>
      </c>
      <c r="C646" s="104" t="s">
        <v>1617</v>
      </c>
      <c r="D646" s="131">
        <v>31.04</v>
      </c>
      <c r="E646" s="132">
        <v>2129831580</v>
      </c>
      <c r="F646" s="108">
        <v>1946563308</v>
      </c>
      <c r="G646" s="115">
        <v>2141174842</v>
      </c>
      <c r="H646" s="114">
        <v>31.04</v>
      </c>
      <c r="I646" s="105">
        <v>30.86</v>
      </c>
      <c r="J646" s="116">
        <v>31.12</v>
      </c>
    </row>
    <row r="647" spans="1:10">
      <c r="A647" s="104" t="s">
        <v>2163</v>
      </c>
      <c r="B647" s="104" t="s">
        <v>2164</v>
      </c>
      <c r="C647" s="104" t="s">
        <v>2165</v>
      </c>
      <c r="D647" s="131">
        <v>36.53</v>
      </c>
      <c r="E647" s="132">
        <v>97326033756</v>
      </c>
      <c r="F647" s="108">
        <v>94890564168</v>
      </c>
      <c r="G647" s="115">
        <v>98441036587</v>
      </c>
      <c r="H647" s="114">
        <v>36.53</v>
      </c>
      <c r="I647" s="105">
        <v>36.47</v>
      </c>
      <c r="J647" s="116">
        <v>36.630000000000003</v>
      </c>
    </row>
    <row r="648" spans="1:10">
      <c r="A648" s="104" t="s">
        <v>2166</v>
      </c>
      <c r="B648" s="104" t="s">
        <v>2167</v>
      </c>
      <c r="C648" s="104" t="s">
        <v>2168</v>
      </c>
      <c r="D648" s="131">
        <v>26.91</v>
      </c>
      <c r="E648" s="132">
        <v>536900834</v>
      </c>
      <c r="F648" s="108">
        <v>58297155</v>
      </c>
      <c r="G648" s="115">
        <v>117944396</v>
      </c>
      <c r="H648" s="114">
        <v>29.08</v>
      </c>
      <c r="I648" s="105">
        <v>25.8</v>
      </c>
      <c r="J648" s="116">
        <v>26.91</v>
      </c>
    </row>
    <row r="649" spans="1:10">
      <c r="A649" s="104" t="s">
        <v>2169</v>
      </c>
      <c r="B649" s="104" t="s">
        <v>2170</v>
      </c>
      <c r="C649" s="104" t="s">
        <v>2171</v>
      </c>
      <c r="D649" s="131">
        <v>34.53</v>
      </c>
      <c r="E649" s="132">
        <v>26581729244</v>
      </c>
      <c r="F649" s="108">
        <v>24851131042</v>
      </c>
      <c r="G649" s="115">
        <v>21501794577</v>
      </c>
      <c r="H649" s="114">
        <v>34.68</v>
      </c>
      <c r="I649" s="105">
        <v>34.53</v>
      </c>
      <c r="J649" s="116">
        <v>34.450000000000003</v>
      </c>
    </row>
    <row r="650" spans="1:10">
      <c r="A650" s="104" t="s">
        <v>2172</v>
      </c>
      <c r="B650" s="104" t="s">
        <v>2173</v>
      </c>
      <c r="C650" s="104" t="s">
        <v>2174</v>
      </c>
      <c r="D650" s="131">
        <v>31.87</v>
      </c>
      <c r="E650" s="132">
        <v>3839679192</v>
      </c>
      <c r="F650" s="108">
        <v>3872679504</v>
      </c>
      <c r="G650" s="115">
        <v>3578727864</v>
      </c>
      <c r="H650" s="114">
        <v>31.89</v>
      </c>
      <c r="I650" s="105">
        <v>31.85</v>
      </c>
      <c r="J650" s="116">
        <v>31.87</v>
      </c>
    </row>
    <row r="651" spans="1:10">
      <c r="A651" s="104" t="s">
        <v>2175</v>
      </c>
      <c r="B651" s="104" t="s">
        <v>2176</v>
      </c>
      <c r="C651" s="104" t="s">
        <v>1260</v>
      </c>
      <c r="D651" s="131">
        <v>31.33</v>
      </c>
      <c r="E651" s="132">
        <v>2610297257</v>
      </c>
      <c r="F651" s="108">
        <v>2715894532</v>
      </c>
      <c r="G651" s="115">
        <v>1667191717</v>
      </c>
      <c r="H651" s="114">
        <v>31.33</v>
      </c>
      <c r="I651" s="105">
        <v>31.34</v>
      </c>
      <c r="J651" s="116">
        <v>30.76</v>
      </c>
    </row>
    <row r="652" spans="1:10">
      <c r="A652" s="104" t="s">
        <v>2177</v>
      </c>
      <c r="B652" s="104" t="s">
        <v>2178</v>
      </c>
      <c r="C652" s="104" t="s">
        <v>1133</v>
      </c>
      <c r="D652" s="131">
        <v>32.549999999999997</v>
      </c>
      <c r="E652" s="132">
        <v>6148138522</v>
      </c>
      <c r="F652" s="108">
        <v>5828341555</v>
      </c>
      <c r="G652" s="115">
        <v>5740724222</v>
      </c>
      <c r="H652" s="114">
        <v>32.57</v>
      </c>
      <c r="I652" s="105">
        <v>32.44</v>
      </c>
      <c r="J652" s="116">
        <v>32.549999999999997</v>
      </c>
    </row>
    <row r="653" spans="1:10">
      <c r="A653" s="104" t="s">
        <v>2179</v>
      </c>
      <c r="B653" s="104" t="s">
        <v>2180</v>
      </c>
      <c r="C653" s="104" t="s">
        <v>533</v>
      </c>
      <c r="D653" s="131">
        <v>29.45</v>
      </c>
      <c r="E653" s="132">
        <v>764659568</v>
      </c>
      <c r="F653" s="108">
        <v>724390400</v>
      </c>
      <c r="G653" s="115">
        <v>681698784</v>
      </c>
      <c r="H653" s="114">
        <v>29.56</v>
      </c>
      <c r="I653" s="105">
        <v>29.43</v>
      </c>
      <c r="J653" s="116">
        <v>29.45</v>
      </c>
    </row>
    <row r="654" spans="1:10">
      <c r="A654" s="104" t="s">
        <v>2181</v>
      </c>
      <c r="B654" s="104" t="s">
        <v>2182</v>
      </c>
      <c r="C654" s="104" t="s">
        <v>471</v>
      </c>
      <c r="D654" s="131">
        <v>25.96</v>
      </c>
      <c r="E654" s="132">
        <v>59584124</v>
      </c>
      <c r="F654" s="108">
        <v>70631692</v>
      </c>
      <c r="G654" s="115">
        <v>29766925</v>
      </c>
      <c r="H654" s="114">
        <v>25.96</v>
      </c>
      <c r="I654" s="105">
        <v>26.07</v>
      </c>
      <c r="J654" s="116">
        <v>24.96</v>
      </c>
    </row>
    <row r="655" spans="1:10">
      <c r="A655" s="104" t="s">
        <v>2183</v>
      </c>
      <c r="B655" s="104" t="s">
        <v>2184</v>
      </c>
      <c r="C655" s="104" t="s">
        <v>471</v>
      </c>
      <c r="D655" s="131">
        <v>31.78</v>
      </c>
      <c r="E655" s="132">
        <v>1792981300</v>
      </c>
      <c r="F655" s="108">
        <v>4056806510</v>
      </c>
      <c r="G655" s="115">
        <v>3368160898</v>
      </c>
      <c r="H655" s="114">
        <v>30.79</v>
      </c>
      <c r="I655" s="105">
        <v>31.92</v>
      </c>
      <c r="J655" s="116">
        <v>31.78</v>
      </c>
    </row>
    <row r="656" spans="1:10">
      <c r="A656" s="104" t="s">
        <v>2185</v>
      </c>
      <c r="B656" s="104" t="s">
        <v>2186</v>
      </c>
      <c r="C656" s="104" t="s">
        <v>2187</v>
      </c>
      <c r="D656" s="131">
        <v>29.2</v>
      </c>
      <c r="E656" s="132">
        <v>479249467.80000001</v>
      </c>
      <c r="F656" s="108">
        <v>714877940</v>
      </c>
      <c r="G656" s="115">
        <v>574478780</v>
      </c>
      <c r="H656" s="114">
        <v>28.88</v>
      </c>
      <c r="I656" s="105">
        <v>29.41</v>
      </c>
      <c r="J656" s="116">
        <v>29.2</v>
      </c>
    </row>
    <row r="657" spans="1:10">
      <c r="A657" s="104" t="s">
        <v>2188</v>
      </c>
      <c r="B657" s="104" t="s">
        <v>2189</v>
      </c>
      <c r="C657" s="104" t="s">
        <v>1205</v>
      </c>
      <c r="D657" s="131">
        <v>28.95</v>
      </c>
      <c r="E657" s="132">
        <v>506056224</v>
      </c>
      <c r="F657" s="108">
        <v>479903936</v>
      </c>
      <c r="G657" s="115">
        <v>558023040</v>
      </c>
      <c r="H657" s="114">
        <v>28.95</v>
      </c>
      <c r="I657" s="105">
        <v>28.84</v>
      </c>
      <c r="J657" s="116">
        <v>29.15</v>
      </c>
    </row>
    <row r="658" spans="1:10">
      <c r="A658" s="104" t="s">
        <v>2190</v>
      </c>
      <c r="B658" s="104" t="s">
        <v>2191</v>
      </c>
      <c r="C658" s="104" t="s">
        <v>471</v>
      </c>
      <c r="D658" s="131">
        <v>26.24</v>
      </c>
      <c r="E658" s="132">
        <v>62076138</v>
      </c>
      <c r="F658" s="108">
        <v>79366074</v>
      </c>
      <c r="G658" s="115">
        <v>77578064</v>
      </c>
      <c r="H658" s="114">
        <v>26.01</v>
      </c>
      <c r="I658" s="105">
        <v>26.24</v>
      </c>
      <c r="J658" s="116">
        <v>26.31</v>
      </c>
    </row>
    <row r="659" spans="1:10">
      <c r="A659" s="104" t="s">
        <v>2192</v>
      </c>
      <c r="B659" s="104" t="s">
        <v>2193</v>
      </c>
      <c r="C659" s="104" t="s">
        <v>2194</v>
      </c>
      <c r="D659" s="131">
        <v>31.25</v>
      </c>
      <c r="E659" s="132">
        <v>2470345779</v>
      </c>
      <c r="F659" s="108">
        <v>2726930204</v>
      </c>
      <c r="G659" s="115">
        <v>2137423264</v>
      </c>
      <c r="H659" s="114">
        <v>31.25</v>
      </c>
      <c r="I659" s="105">
        <v>31.34</v>
      </c>
      <c r="J659" s="116">
        <v>31.12</v>
      </c>
    </row>
    <row r="660" spans="1:10">
      <c r="A660" s="104" t="s">
        <v>2195</v>
      </c>
      <c r="B660" s="104" t="s">
        <v>2196</v>
      </c>
      <c r="C660" s="104" t="s">
        <v>471</v>
      </c>
      <c r="D660" s="131">
        <v>25.19</v>
      </c>
      <c r="E660" s="132">
        <v>111452946</v>
      </c>
      <c r="F660" s="108">
        <v>38329728</v>
      </c>
      <c r="G660" s="115">
        <v>31312749</v>
      </c>
      <c r="H660" s="114">
        <v>26.86</v>
      </c>
      <c r="I660" s="105">
        <v>25.19</v>
      </c>
      <c r="J660" s="116">
        <v>25.06</v>
      </c>
    </row>
    <row r="661" spans="1:10">
      <c r="A661" s="104" t="s">
        <v>2197</v>
      </c>
      <c r="B661" s="104" t="s">
        <v>2198</v>
      </c>
      <c r="C661" s="104" t="s">
        <v>471</v>
      </c>
      <c r="D661" s="131">
        <v>26.33</v>
      </c>
      <c r="E661" s="132">
        <v>78337416</v>
      </c>
      <c r="F661" s="108">
        <v>165518720</v>
      </c>
      <c r="G661" s="115">
        <v>44981852</v>
      </c>
      <c r="H661" s="114">
        <v>26.33</v>
      </c>
      <c r="I661" s="105">
        <v>27.3</v>
      </c>
      <c r="J661" s="116">
        <v>25.52</v>
      </c>
    </row>
    <row r="662" spans="1:10">
      <c r="A662" s="104" t="s">
        <v>2199</v>
      </c>
      <c r="B662" s="104" t="s">
        <v>2200</v>
      </c>
      <c r="C662" s="104" t="s">
        <v>471</v>
      </c>
      <c r="D662" s="131">
        <v>28.66</v>
      </c>
      <c r="E662" s="132">
        <v>415999792</v>
      </c>
      <c r="F662" s="108">
        <v>425041028</v>
      </c>
      <c r="G662" s="115">
        <v>375542372</v>
      </c>
      <c r="H662" s="114">
        <v>28.66</v>
      </c>
      <c r="I662" s="105">
        <v>28.66</v>
      </c>
      <c r="J662" s="116">
        <v>28.58</v>
      </c>
    </row>
    <row r="663" spans="1:10">
      <c r="A663" s="104" t="s">
        <v>2201</v>
      </c>
      <c r="B663" s="104" t="s">
        <v>2202</v>
      </c>
      <c r="C663" s="104" t="s">
        <v>2203</v>
      </c>
      <c r="D663" s="131">
        <v>26.11</v>
      </c>
      <c r="E663" s="132">
        <v>44456789</v>
      </c>
      <c r="F663" s="108">
        <v>75955648</v>
      </c>
      <c r="G663" s="115">
        <v>67288580</v>
      </c>
      <c r="H663" s="114">
        <v>25.54</v>
      </c>
      <c r="I663" s="105">
        <v>26.18</v>
      </c>
      <c r="J663" s="116">
        <v>26.11</v>
      </c>
    </row>
    <row r="664" spans="1:10">
      <c r="A664" s="104" t="s">
        <v>2204</v>
      </c>
      <c r="B664" s="104" t="s">
        <v>2205</v>
      </c>
      <c r="C664" s="104" t="s">
        <v>823</v>
      </c>
      <c r="D664" s="131">
        <v>26.27</v>
      </c>
      <c r="E664" s="132">
        <v>74816712</v>
      </c>
      <c r="F664" s="108">
        <v>92692676</v>
      </c>
      <c r="G664" s="115">
        <v>60247020</v>
      </c>
      <c r="H664" s="114">
        <v>26.27</v>
      </c>
      <c r="I664" s="105">
        <v>26.47</v>
      </c>
      <c r="J664" s="116">
        <v>25.95</v>
      </c>
    </row>
    <row r="665" spans="1:10">
      <c r="A665" s="104" t="s">
        <v>2206</v>
      </c>
      <c r="B665" s="104" t="s">
        <v>2207</v>
      </c>
      <c r="C665" s="104" t="s">
        <v>1018</v>
      </c>
      <c r="D665" s="131">
        <v>31.29</v>
      </c>
      <c r="E665" s="132">
        <v>2534569920</v>
      </c>
      <c r="F665" s="108">
        <v>2643597277</v>
      </c>
      <c r="G665" s="115">
        <v>2100469529</v>
      </c>
      <c r="H665" s="114">
        <v>31.29</v>
      </c>
      <c r="I665" s="105">
        <v>31.3</v>
      </c>
      <c r="J665" s="116">
        <v>31.09</v>
      </c>
    </row>
    <row r="666" spans="1:10">
      <c r="A666" s="104" t="s">
        <v>2208</v>
      </c>
      <c r="B666" s="104" t="s">
        <v>2209</v>
      </c>
      <c r="C666" s="104" t="s">
        <v>2210</v>
      </c>
      <c r="D666" s="131">
        <v>27.55</v>
      </c>
      <c r="E666" s="132">
        <v>146420448</v>
      </c>
      <c r="F666" s="108">
        <v>202258800</v>
      </c>
      <c r="G666" s="115">
        <v>182733536</v>
      </c>
      <c r="H666" s="114">
        <v>27.21</v>
      </c>
      <c r="I666" s="105">
        <v>27.59</v>
      </c>
      <c r="J666" s="116">
        <v>27.55</v>
      </c>
    </row>
    <row r="667" spans="1:10">
      <c r="A667" s="104" t="s">
        <v>2211</v>
      </c>
      <c r="B667" s="104" t="s">
        <v>2212</v>
      </c>
      <c r="C667" s="104" t="s">
        <v>2213</v>
      </c>
      <c r="D667" s="131">
        <v>28.54</v>
      </c>
      <c r="E667" s="132">
        <v>395034808</v>
      </c>
      <c r="F667" s="108">
        <v>390173568</v>
      </c>
      <c r="G667" s="115">
        <v>358910288</v>
      </c>
      <c r="H667" s="114">
        <v>28.59</v>
      </c>
      <c r="I667" s="105">
        <v>28.54</v>
      </c>
      <c r="J667" s="116">
        <v>28.52</v>
      </c>
    </row>
    <row r="668" spans="1:10">
      <c r="A668" s="104" t="s">
        <v>2214</v>
      </c>
      <c r="B668" s="104" t="s">
        <v>2215</v>
      </c>
      <c r="C668" s="104" t="s">
        <v>2216</v>
      </c>
      <c r="D668" s="131">
        <v>30.94</v>
      </c>
      <c r="E668" s="132">
        <v>1978911020</v>
      </c>
      <c r="F668" s="108">
        <v>2102596900</v>
      </c>
      <c r="G668" s="115">
        <v>1817514533</v>
      </c>
      <c r="H668" s="114">
        <v>30.94</v>
      </c>
      <c r="I668" s="105">
        <v>30.97</v>
      </c>
      <c r="J668" s="116">
        <v>30.88</v>
      </c>
    </row>
    <row r="669" spans="1:10">
      <c r="A669" s="104" t="s">
        <v>2217</v>
      </c>
      <c r="B669" s="104" t="s">
        <v>2218</v>
      </c>
      <c r="C669" s="104" t="s">
        <v>2219</v>
      </c>
      <c r="D669" s="131">
        <v>32.31</v>
      </c>
      <c r="E669" s="132">
        <v>5116001160</v>
      </c>
      <c r="F669" s="108">
        <v>5263691068</v>
      </c>
      <c r="G669" s="115">
        <v>5115672694</v>
      </c>
      <c r="H669" s="114">
        <v>32.31</v>
      </c>
      <c r="I669" s="105">
        <v>32.29</v>
      </c>
      <c r="J669" s="116">
        <v>32.380000000000003</v>
      </c>
    </row>
    <row r="670" spans="1:10">
      <c r="A670" s="104" t="s">
        <v>2220</v>
      </c>
      <c r="B670" s="104" t="s">
        <v>2221</v>
      </c>
      <c r="C670" s="104" t="s">
        <v>2222</v>
      </c>
      <c r="D670" s="131">
        <v>25.52</v>
      </c>
      <c r="E670" s="132">
        <v>43501536</v>
      </c>
      <c r="F670" s="108">
        <v>48821348</v>
      </c>
      <c r="G670" s="115">
        <v>32964424</v>
      </c>
      <c r="H670" s="114">
        <v>25.52</v>
      </c>
      <c r="I670" s="105">
        <v>25.54</v>
      </c>
      <c r="J670" s="116">
        <v>25.12</v>
      </c>
    </row>
    <row r="671" spans="1:10">
      <c r="A671" s="104" t="s">
        <v>2223</v>
      </c>
      <c r="B671" s="104" t="s">
        <v>2224</v>
      </c>
      <c r="C671" s="104" t="s">
        <v>2225</v>
      </c>
      <c r="D671" s="131">
        <v>31.67</v>
      </c>
      <c r="E671" s="132">
        <v>3408857842</v>
      </c>
      <c r="F671" s="108">
        <v>3416277140</v>
      </c>
      <c r="G671" s="115">
        <v>2986220942</v>
      </c>
      <c r="H671" s="114">
        <v>31.72</v>
      </c>
      <c r="I671" s="105">
        <v>31.67</v>
      </c>
      <c r="J671" s="116">
        <v>31.61</v>
      </c>
    </row>
    <row r="672" spans="1:10">
      <c r="A672" s="104" t="s">
        <v>2226</v>
      </c>
      <c r="B672" s="104" t="s">
        <v>2227</v>
      </c>
      <c r="C672" s="104" t="s">
        <v>2228</v>
      </c>
      <c r="D672" s="131">
        <v>29.62</v>
      </c>
      <c r="E672" s="132">
        <v>790969568</v>
      </c>
      <c r="F672" s="108">
        <v>994687776</v>
      </c>
      <c r="G672" s="115">
        <v>673547132</v>
      </c>
      <c r="H672" s="114">
        <v>29.62</v>
      </c>
      <c r="I672" s="105">
        <v>29.89</v>
      </c>
      <c r="J672" s="116">
        <v>29.44</v>
      </c>
    </row>
    <row r="673" spans="1:10">
      <c r="A673" s="104" t="s">
        <v>2229</v>
      </c>
      <c r="B673" s="104" t="s">
        <v>2230</v>
      </c>
      <c r="C673" s="104" t="s">
        <v>2231</v>
      </c>
      <c r="D673" s="131">
        <v>30.11</v>
      </c>
      <c r="E673" s="132">
        <v>1135158816</v>
      </c>
      <c r="F673" s="108">
        <v>1135618896</v>
      </c>
      <c r="G673" s="115">
        <v>1077115196</v>
      </c>
      <c r="H673" s="114">
        <v>30.14</v>
      </c>
      <c r="I673" s="105">
        <v>30.08</v>
      </c>
      <c r="J673" s="116">
        <v>30.11</v>
      </c>
    </row>
    <row r="674" spans="1:10">
      <c r="A674" s="104" t="s">
        <v>2232</v>
      </c>
      <c r="B674" s="104" t="s">
        <v>2233</v>
      </c>
      <c r="C674" s="104" t="s">
        <v>2234</v>
      </c>
      <c r="D674" s="131">
        <v>30.47</v>
      </c>
      <c r="E674" s="132">
        <v>1410062990</v>
      </c>
      <c r="F674" s="108">
        <v>1722019652</v>
      </c>
      <c r="G674" s="115">
        <v>1380238575</v>
      </c>
      <c r="H674" s="114">
        <v>30.45</v>
      </c>
      <c r="I674" s="105">
        <v>30.68</v>
      </c>
      <c r="J674" s="116">
        <v>30.47</v>
      </c>
    </row>
    <row r="675" spans="1:10">
      <c r="A675" s="104" t="s">
        <v>2235</v>
      </c>
      <c r="B675" s="104" t="s">
        <v>2236</v>
      </c>
      <c r="C675" s="104" t="s">
        <v>2237</v>
      </c>
      <c r="D675" s="131">
        <v>28.26</v>
      </c>
      <c r="E675" s="132">
        <v>522866576</v>
      </c>
      <c r="F675" s="108">
        <v>321547872</v>
      </c>
      <c r="G675" s="115">
        <v>257258464</v>
      </c>
      <c r="H675" s="114">
        <v>28.99</v>
      </c>
      <c r="I675" s="105">
        <v>28.26</v>
      </c>
      <c r="J675" s="116">
        <v>28.04</v>
      </c>
    </row>
    <row r="676" spans="1:10">
      <c r="A676" s="104" t="s">
        <v>2238</v>
      </c>
      <c r="B676" s="104" t="s">
        <v>2239</v>
      </c>
      <c r="C676" s="104" t="s">
        <v>2240</v>
      </c>
      <c r="D676" s="131">
        <v>27.11</v>
      </c>
      <c r="E676" s="132">
        <v>136408784</v>
      </c>
      <c r="F676" s="108">
        <v>181856144</v>
      </c>
      <c r="G676" s="115">
        <v>87853384</v>
      </c>
      <c r="H676" s="114">
        <v>27.11</v>
      </c>
      <c r="I676" s="105">
        <v>27.44</v>
      </c>
      <c r="J676" s="116">
        <v>26.49</v>
      </c>
    </row>
    <row r="677" spans="1:10">
      <c r="A677" s="104" t="s">
        <v>2241</v>
      </c>
      <c r="B677" s="104" t="s">
        <v>2242</v>
      </c>
      <c r="C677" s="104" t="s">
        <v>794</v>
      </c>
      <c r="D677" s="131">
        <v>29.79</v>
      </c>
      <c r="E677" s="132">
        <v>951841403.20000005</v>
      </c>
      <c r="F677" s="108">
        <v>930329356.60000002</v>
      </c>
      <c r="G677" s="115">
        <v>801807281.39999998</v>
      </c>
      <c r="H677" s="114">
        <v>29.88</v>
      </c>
      <c r="I677" s="105">
        <v>29.79</v>
      </c>
      <c r="J677" s="116">
        <v>29.69</v>
      </c>
    </row>
    <row r="678" spans="1:10">
      <c r="A678" s="104" t="s">
        <v>2243</v>
      </c>
      <c r="B678" s="104" t="s">
        <v>2244</v>
      </c>
      <c r="C678" s="104" t="s">
        <v>2245</v>
      </c>
      <c r="D678" s="131">
        <v>28.77</v>
      </c>
      <c r="E678" s="132">
        <v>448097003</v>
      </c>
      <c r="F678" s="108">
        <v>441154321.5</v>
      </c>
      <c r="G678" s="115">
        <v>467103044</v>
      </c>
      <c r="H678" s="114">
        <v>28.77</v>
      </c>
      <c r="I678" s="105">
        <v>28.72</v>
      </c>
      <c r="J678" s="116">
        <v>28.9</v>
      </c>
    </row>
    <row r="679" spans="1:10">
      <c r="A679" s="104" t="s">
        <v>2246</v>
      </c>
      <c r="B679" s="104" t="s">
        <v>2247</v>
      </c>
      <c r="C679" s="104" t="s">
        <v>2248</v>
      </c>
      <c r="D679" s="131">
        <v>32.9</v>
      </c>
      <c r="E679" s="132">
        <v>7688694606</v>
      </c>
      <c r="F679" s="108">
        <v>7820236261</v>
      </c>
      <c r="G679" s="115">
        <v>8085670248</v>
      </c>
      <c r="H679" s="114">
        <v>32.9</v>
      </c>
      <c r="I679" s="105">
        <v>32.86</v>
      </c>
      <c r="J679" s="116">
        <v>33.04</v>
      </c>
    </row>
    <row r="680" spans="1:10">
      <c r="A680" s="104" t="s">
        <v>2249</v>
      </c>
      <c r="B680" s="104" t="s">
        <v>2250</v>
      </c>
      <c r="C680" s="104" t="s">
        <v>2251</v>
      </c>
      <c r="D680" s="131">
        <v>27.13</v>
      </c>
      <c r="E680" s="132">
        <v>136982992</v>
      </c>
      <c r="F680" s="108">
        <v>111972296</v>
      </c>
      <c r="G680" s="115">
        <v>150553376</v>
      </c>
      <c r="H680" s="114">
        <v>27.13</v>
      </c>
      <c r="I680" s="105">
        <v>26.74</v>
      </c>
      <c r="J680" s="116">
        <v>27.27</v>
      </c>
    </row>
    <row r="681" spans="1:10">
      <c r="A681" s="104" t="s">
        <v>2252</v>
      </c>
      <c r="B681" s="104" t="s">
        <v>2253</v>
      </c>
      <c r="C681" s="104" t="s">
        <v>2254</v>
      </c>
      <c r="D681" s="131">
        <v>25.12</v>
      </c>
      <c r="E681" s="132">
        <v>14505121</v>
      </c>
      <c r="F681" s="108">
        <v>36371076.5</v>
      </c>
      <c r="G681" s="115">
        <v>47101432</v>
      </c>
      <c r="H681" s="114">
        <v>23.92</v>
      </c>
      <c r="I681" s="105">
        <v>25.12</v>
      </c>
      <c r="J681" s="116">
        <v>25.64</v>
      </c>
    </row>
    <row r="682" spans="1:10">
      <c r="A682" s="104" t="s">
        <v>2255</v>
      </c>
      <c r="B682" s="104" t="s">
        <v>2256</v>
      </c>
      <c r="C682" s="104" t="s">
        <v>1130</v>
      </c>
      <c r="D682" s="131">
        <v>24.05</v>
      </c>
      <c r="E682" s="132">
        <v>36886428</v>
      </c>
      <c r="F682" s="108">
        <v>17314418</v>
      </c>
      <c r="G682" s="115"/>
      <c r="H682" s="114">
        <v>25.27</v>
      </c>
      <c r="I682" s="105">
        <v>24.05</v>
      </c>
      <c r="J682" s="116">
        <v>22.872199999999999</v>
      </c>
    </row>
    <row r="683" spans="1:10">
      <c r="A683" s="104" t="s">
        <v>2257</v>
      </c>
      <c r="B683" s="104" t="s">
        <v>2258</v>
      </c>
      <c r="C683" s="104" t="s">
        <v>2259</v>
      </c>
      <c r="D683" s="131">
        <v>27.96</v>
      </c>
      <c r="E683" s="132">
        <v>301360060</v>
      </c>
      <c r="F683" s="108">
        <v>177036476</v>
      </c>
      <c r="G683" s="115">
        <v>241845200</v>
      </c>
      <c r="H683" s="114">
        <v>28.23</v>
      </c>
      <c r="I683" s="105">
        <v>27.4</v>
      </c>
      <c r="J683" s="116">
        <v>27.96</v>
      </c>
    </row>
    <row r="684" spans="1:10">
      <c r="A684" s="104" t="s">
        <v>2260</v>
      </c>
      <c r="B684" s="104" t="s">
        <v>2261</v>
      </c>
      <c r="C684" s="104" t="s">
        <v>2262</v>
      </c>
      <c r="D684" s="131">
        <v>25.78</v>
      </c>
      <c r="E684" s="132">
        <v>47374639.5</v>
      </c>
      <c r="F684" s="108">
        <v>73284478</v>
      </c>
      <c r="G684" s="115">
        <v>53067880.130000003</v>
      </c>
      <c r="H684" s="114">
        <v>25.63</v>
      </c>
      <c r="I684" s="105">
        <v>26.13</v>
      </c>
      <c r="J684" s="116">
        <v>25.78</v>
      </c>
    </row>
    <row r="685" spans="1:10">
      <c r="A685" s="104" t="s">
        <v>2263</v>
      </c>
      <c r="B685" s="104" t="s">
        <v>2264</v>
      </c>
      <c r="C685" s="104" t="s">
        <v>471</v>
      </c>
      <c r="D685" s="131">
        <v>26.14</v>
      </c>
      <c r="E685" s="132">
        <v>66833712</v>
      </c>
      <c r="F685" s="108">
        <v>24119268</v>
      </c>
      <c r="G685" s="115">
        <v>129303824</v>
      </c>
      <c r="H685" s="114">
        <v>26.14</v>
      </c>
      <c r="I685" s="105">
        <v>24.52</v>
      </c>
      <c r="J685" s="116">
        <v>27.07</v>
      </c>
    </row>
    <row r="686" spans="1:10">
      <c r="A686" s="104" t="s">
        <v>2265</v>
      </c>
      <c r="B686" s="104" t="s">
        <v>2266</v>
      </c>
      <c r="C686" s="104" t="s">
        <v>573</v>
      </c>
      <c r="D686" s="131">
        <v>29.8</v>
      </c>
      <c r="E686" s="132">
        <v>898118024</v>
      </c>
      <c r="F686" s="108">
        <v>1148255188</v>
      </c>
      <c r="G686" s="115">
        <v>868326204.29999995</v>
      </c>
      <c r="H686" s="114">
        <v>29.8</v>
      </c>
      <c r="I686" s="105">
        <v>30.1</v>
      </c>
      <c r="J686" s="116">
        <v>29.8</v>
      </c>
    </row>
    <row r="687" spans="1:10">
      <c r="A687" s="104" t="s">
        <v>2267</v>
      </c>
      <c r="B687" s="104" t="s">
        <v>2268</v>
      </c>
      <c r="C687" s="104" t="s">
        <v>2269</v>
      </c>
      <c r="D687" s="131">
        <v>30.57</v>
      </c>
      <c r="E687" s="132">
        <v>1532732108</v>
      </c>
      <c r="F687" s="108">
        <v>1375482850</v>
      </c>
      <c r="G687" s="115">
        <v>1614895262</v>
      </c>
      <c r="H687" s="114">
        <v>30.57</v>
      </c>
      <c r="I687" s="105">
        <v>30.36</v>
      </c>
      <c r="J687" s="116">
        <v>30.7</v>
      </c>
    </row>
    <row r="688" spans="1:10">
      <c r="A688" s="104" t="s">
        <v>2270</v>
      </c>
      <c r="B688" s="104" t="s">
        <v>2271</v>
      </c>
      <c r="C688" s="104" t="s">
        <v>2272</v>
      </c>
      <c r="D688" s="131">
        <v>27.75</v>
      </c>
      <c r="E688" s="132">
        <v>215835816</v>
      </c>
      <c r="F688" s="108">
        <v>231801980</v>
      </c>
      <c r="G688" s="115">
        <v>175489868</v>
      </c>
      <c r="H688" s="114">
        <v>27.75</v>
      </c>
      <c r="I688" s="105">
        <v>27.79</v>
      </c>
      <c r="J688" s="116">
        <v>27.5</v>
      </c>
    </row>
    <row r="689" spans="1:10">
      <c r="A689" s="104" t="s">
        <v>2273</v>
      </c>
      <c r="B689" s="104" t="s">
        <v>2274</v>
      </c>
      <c r="C689" s="104" t="s">
        <v>2275</v>
      </c>
      <c r="D689" s="131">
        <v>27.5</v>
      </c>
      <c r="E689" s="132">
        <v>318413781.5</v>
      </c>
      <c r="F689" s="108">
        <v>189356575</v>
      </c>
      <c r="G689" s="115">
        <v>164023089</v>
      </c>
      <c r="H689" s="114">
        <v>28.31</v>
      </c>
      <c r="I689" s="105">
        <v>27.5</v>
      </c>
      <c r="J689" s="116">
        <v>27.4</v>
      </c>
    </row>
    <row r="690" spans="1:10">
      <c r="A690" s="104" t="s">
        <v>2276</v>
      </c>
      <c r="B690" s="104" t="s">
        <v>2277</v>
      </c>
      <c r="C690" s="104" t="s">
        <v>2278</v>
      </c>
      <c r="D690" s="131">
        <v>34.68</v>
      </c>
      <c r="E690" s="132">
        <v>26639712432</v>
      </c>
      <c r="F690" s="108">
        <v>27518464654</v>
      </c>
      <c r="G690" s="115">
        <v>23053126407</v>
      </c>
      <c r="H690" s="114">
        <v>34.68</v>
      </c>
      <c r="I690" s="105">
        <v>34.68</v>
      </c>
      <c r="J690" s="116">
        <v>34.549999999999997</v>
      </c>
    </row>
    <row r="691" spans="1:10">
      <c r="A691" s="104" t="s">
        <v>2279</v>
      </c>
      <c r="B691" s="104" t="s">
        <v>2280</v>
      </c>
      <c r="C691" s="104" t="s">
        <v>2281</v>
      </c>
      <c r="D691" s="131">
        <v>31.58</v>
      </c>
      <c r="E691" s="132">
        <v>3092192525</v>
      </c>
      <c r="F691" s="108">
        <v>3703531058</v>
      </c>
      <c r="G691" s="115">
        <v>2749362961</v>
      </c>
      <c r="H691" s="114">
        <v>31.58</v>
      </c>
      <c r="I691" s="105">
        <v>31.79</v>
      </c>
      <c r="J691" s="116">
        <v>31.49</v>
      </c>
    </row>
    <row r="692" spans="1:10">
      <c r="A692" s="104" t="s">
        <v>2282</v>
      </c>
      <c r="B692" s="104" t="s">
        <v>2283</v>
      </c>
      <c r="C692" s="104" t="s">
        <v>2284</v>
      </c>
      <c r="D692" s="131">
        <v>33.97</v>
      </c>
      <c r="E692" s="132">
        <v>16314267458</v>
      </c>
      <c r="F692" s="108">
        <v>16781772736</v>
      </c>
      <c r="G692" s="115">
        <v>13557820496</v>
      </c>
      <c r="H692" s="114">
        <v>33.979999999999997</v>
      </c>
      <c r="I692" s="105">
        <v>33.97</v>
      </c>
      <c r="J692" s="116">
        <v>33.79</v>
      </c>
    </row>
    <row r="693" spans="1:10">
      <c r="A693" s="104" t="s">
        <v>2285</v>
      </c>
      <c r="B693" s="104" t="s">
        <v>2286</v>
      </c>
      <c r="C693" s="104" t="s">
        <v>2287</v>
      </c>
      <c r="D693" s="131">
        <v>34.369999999999997</v>
      </c>
      <c r="E693" s="132">
        <v>21430302090</v>
      </c>
      <c r="F693" s="108">
        <v>21133997346</v>
      </c>
      <c r="G693" s="115">
        <v>21203773382</v>
      </c>
      <c r="H693" s="114">
        <v>34.369999999999997</v>
      </c>
      <c r="I693" s="105">
        <v>34.299999999999997</v>
      </c>
      <c r="J693" s="116">
        <v>34.43</v>
      </c>
    </row>
    <row r="694" spans="1:10">
      <c r="A694" s="104" t="s">
        <v>2288</v>
      </c>
      <c r="B694" s="104" t="s">
        <v>2289</v>
      </c>
      <c r="C694" s="104" t="s">
        <v>2290</v>
      </c>
      <c r="D694" s="131">
        <v>34.94</v>
      </c>
      <c r="E694" s="132">
        <v>33014687728</v>
      </c>
      <c r="F694" s="108">
        <v>32918391197</v>
      </c>
      <c r="G694" s="115">
        <v>27436346497</v>
      </c>
      <c r="H694" s="114">
        <v>34.979999999999997</v>
      </c>
      <c r="I694" s="105">
        <v>34.94</v>
      </c>
      <c r="J694" s="116">
        <v>34.799999999999997</v>
      </c>
    </row>
    <row r="695" spans="1:10">
      <c r="A695" s="104" t="s">
        <v>2291</v>
      </c>
      <c r="B695" s="104" t="s">
        <v>2292</v>
      </c>
      <c r="C695" s="104" t="s">
        <v>1049</v>
      </c>
      <c r="D695" s="131">
        <v>27.22</v>
      </c>
      <c r="E695" s="132">
        <v>147730028</v>
      </c>
      <c r="F695" s="108">
        <v>204644616</v>
      </c>
      <c r="G695" s="115">
        <v>75119896</v>
      </c>
      <c r="H695" s="114">
        <v>27.22</v>
      </c>
      <c r="I695" s="105">
        <v>27.61</v>
      </c>
      <c r="J695" s="116">
        <v>26.27</v>
      </c>
    </row>
    <row r="696" spans="1:10">
      <c r="A696" s="104" t="s">
        <v>2293</v>
      </c>
      <c r="B696" s="104" t="s">
        <v>2294</v>
      </c>
      <c r="C696" s="104" t="s">
        <v>2295</v>
      </c>
      <c r="D696" s="131">
        <v>29.62</v>
      </c>
      <c r="E696" s="132">
        <v>792604552</v>
      </c>
      <c r="F696" s="108">
        <v>761550347</v>
      </c>
      <c r="G696" s="115">
        <v>831839657.29999995</v>
      </c>
      <c r="H696" s="114">
        <v>29.62</v>
      </c>
      <c r="I696" s="105">
        <v>29.5</v>
      </c>
      <c r="J696" s="116">
        <v>29.74</v>
      </c>
    </row>
    <row r="697" spans="1:10">
      <c r="A697" s="104" t="s">
        <v>2296</v>
      </c>
      <c r="B697" s="104" t="s">
        <v>2297</v>
      </c>
      <c r="C697" s="104" t="s">
        <v>1107</v>
      </c>
      <c r="D697" s="131">
        <v>28.89</v>
      </c>
      <c r="E697" s="132">
        <v>492238916</v>
      </c>
      <c r="F697" s="108">
        <v>354972370</v>
      </c>
      <c r="G697" s="115">
        <v>465507924</v>
      </c>
      <c r="H697" s="114">
        <v>28.9</v>
      </c>
      <c r="I697" s="105">
        <v>28.4</v>
      </c>
      <c r="J697" s="116">
        <v>28.89</v>
      </c>
    </row>
    <row r="698" spans="1:10">
      <c r="A698" s="104" t="s">
        <v>2298</v>
      </c>
      <c r="B698" s="104" t="s">
        <v>2299</v>
      </c>
      <c r="C698" s="104" t="s">
        <v>2300</v>
      </c>
      <c r="D698" s="131">
        <v>30.03</v>
      </c>
      <c r="E698" s="132">
        <v>1129304748</v>
      </c>
      <c r="F698" s="108">
        <v>1068990326</v>
      </c>
      <c r="G698" s="115">
        <v>1017064024</v>
      </c>
      <c r="H698" s="114">
        <v>30.13</v>
      </c>
      <c r="I698" s="105">
        <v>29.99</v>
      </c>
      <c r="J698" s="116">
        <v>30.03</v>
      </c>
    </row>
    <row r="699" spans="1:10">
      <c r="A699" s="104" t="s">
        <v>2301</v>
      </c>
      <c r="B699" s="104" t="s">
        <v>2302</v>
      </c>
      <c r="C699" s="104" t="s">
        <v>2303</v>
      </c>
      <c r="D699" s="131">
        <v>25.77</v>
      </c>
      <c r="E699" s="132">
        <v>51914020</v>
      </c>
      <c r="F699" s="108">
        <v>57125508</v>
      </c>
      <c r="G699" s="115">
        <v>67115192</v>
      </c>
      <c r="H699" s="114">
        <v>25.77</v>
      </c>
      <c r="I699" s="105">
        <v>25.77</v>
      </c>
      <c r="J699" s="116">
        <v>26.11</v>
      </c>
    </row>
    <row r="700" spans="1:10">
      <c r="A700" s="104" t="s">
        <v>2304</v>
      </c>
      <c r="B700" s="104" t="s">
        <v>2305</v>
      </c>
      <c r="C700" s="104" t="s">
        <v>2306</v>
      </c>
      <c r="D700" s="131">
        <v>31.17</v>
      </c>
      <c r="E700" s="132">
        <v>2323335706</v>
      </c>
      <c r="F700" s="108">
        <v>2318586782</v>
      </c>
      <c r="G700" s="115">
        <v>2296036550</v>
      </c>
      <c r="H700" s="114">
        <v>31.17</v>
      </c>
      <c r="I700" s="105">
        <v>31.11</v>
      </c>
      <c r="J700" s="116">
        <v>31.22</v>
      </c>
    </row>
    <row r="701" spans="1:10">
      <c r="A701" s="104" t="s">
        <v>2307</v>
      </c>
      <c r="B701" s="104" t="s">
        <v>2308</v>
      </c>
      <c r="C701" s="104" t="s">
        <v>2071</v>
      </c>
      <c r="D701" s="131">
        <v>27.06</v>
      </c>
      <c r="E701" s="132">
        <v>131571280</v>
      </c>
      <c r="F701" s="108">
        <v>142519376</v>
      </c>
      <c r="G701" s="115">
        <v>130409720</v>
      </c>
      <c r="H701" s="114">
        <v>27.06</v>
      </c>
      <c r="I701" s="105">
        <v>27.09</v>
      </c>
      <c r="J701" s="116">
        <v>27.06</v>
      </c>
    </row>
    <row r="702" spans="1:10">
      <c r="A702" s="104" t="s">
        <v>2309</v>
      </c>
      <c r="B702" s="104" t="s">
        <v>2310</v>
      </c>
      <c r="C702" s="104" t="s">
        <v>2311</v>
      </c>
      <c r="D702" s="131">
        <v>31.97</v>
      </c>
      <c r="E702" s="132">
        <v>4066730026</v>
      </c>
      <c r="F702" s="108">
        <v>5138851194</v>
      </c>
      <c r="G702" s="115">
        <v>2867974400</v>
      </c>
      <c r="H702" s="114">
        <v>31.97</v>
      </c>
      <c r="I702" s="105">
        <v>32.26</v>
      </c>
      <c r="J702" s="116">
        <v>31.55</v>
      </c>
    </row>
    <row r="703" spans="1:10">
      <c r="A703" s="104" t="s">
        <v>2312</v>
      </c>
      <c r="B703" s="104" t="s">
        <v>2313</v>
      </c>
      <c r="C703" s="104" t="s">
        <v>2314</v>
      </c>
      <c r="D703" s="131">
        <v>28.57</v>
      </c>
      <c r="E703" s="132">
        <v>389384480</v>
      </c>
      <c r="F703" s="108">
        <v>420966208</v>
      </c>
      <c r="G703" s="115">
        <v>303455712</v>
      </c>
      <c r="H703" s="114">
        <v>28.57</v>
      </c>
      <c r="I703" s="105">
        <v>28.65</v>
      </c>
      <c r="J703" s="116">
        <v>28.28</v>
      </c>
    </row>
    <row r="704" spans="1:10">
      <c r="A704" s="104" t="s">
        <v>2315</v>
      </c>
      <c r="B704" s="104" t="s">
        <v>2316</v>
      </c>
      <c r="C704" s="104" t="s">
        <v>2317</v>
      </c>
      <c r="D704" s="131">
        <v>34.1</v>
      </c>
      <c r="E704" s="132">
        <v>17796997976</v>
      </c>
      <c r="F704" s="108">
        <v>20525639668</v>
      </c>
      <c r="G704" s="115">
        <v>14392707257</v>
      </c>
      <c r="H704" s="114">
        <v>34.1</v>
      </c>
      <c r="I704" s="105">
        <v>34.26</v>
      </c>
      <c r="J704" s="116">
        <v>33.880000000000003</v>
      </c>
    </row>
    <row r="705" spans="1:10">
      <c r="A705" s="104" t="s">
        <v>2318</v>
      </c>
      <c r="B705" s="104" t="s">
        <v>2319</v>
      </c>
      <c r="C705" s="104" t="s">
        <v>2320</v>
      </c>
      <c r="D705" s="131">
        <v>31.17</v>
      </c>
      <c r="E705" s="132">
        <v>2336683840</v>
      </c>
      <c r="F705" s="108">
        <v>2196353736</v>
      </c>
      <c r="G705" s="115">
        <v>2238020424</v>
      </c>
      <c r="H705" s="114">
        <v>31.17</v>
      </c>
      <c r="I705" s="105">
        <v>31.03</v>
      </c>
      <c r="J705" s="116">
        <v>31.18</v>
      </c>
    </row>
    <row r="706" spans="1:10">
      <c r="A706" s="104" t="s">
        <v>2321</v>
      </c>
      <c r="B706" s="104" t="s">
        <v>2322</v>
      </c>
      <c r="C706" s="104" t="s">
        <v>1351</v>
      </c>
      <c r="D706" s="131">
        <v>34.65</v>
      </c>
      <c r="E706" s="132">
        <v>25442114831</v>
      </c>
      <c r="F706" s="108">
        <v>28861666181</v>
      </c>
      <c r="G706" s="115">
        <v>24782918818</v>
      </c>
      <c r="H706" s="114">
        <v>34.61</v>
      </c>
      <c r="I706" s="105">
        <v>34.75</v>
      </c>
      <c r="J706" s="116">
        <v>34.65</v>
      </c>
    </row>
    <row r="707" spans="1:10">
      <c r="A707" s="104" t="s">
        <v>2323</v>
      </c>
      <c r="B707" s="104" t="s">
        <v>2324</v>
      </c>
      <c r="C707" s="104" t="s">
        <v>2325</v>
      </c>
      <c r="D707" s="131">
        <v>28.1</v>
      </c>
      <c r="E707" s="132">
        <v>275357112</v>
      </c>
      <c r="F707" s="108">
        <v>313728936</v>
      </c>
      <c r="G707" s="115">
        <v>267468648</v>
      </c>
      <c r="H707" s="114">
        <v>28.08</v>
      </c>
      <c r="I707" s="105">
        <v>28.22</v>
      </c>
      <c r="J707" s="116">
        <v>28.1</v>
      </c>
    </row>
    <row r="708" spans="1:10">
      <c r="A708" s="104" t="s">
        <v>2326</v>
      </c>
      <c r="B708" s="104" t="s">
        <v>2327</v>
      </c>
      <c r="C708" s="104" t="s">
        <v>2328</v>
      </c>
      <c r="D708" s="131">
        <v>27.77</v>
      </c>
      <c r="E708" s="132">
        <v>218704884</v>
      </c>
      <c r="F708" s="108">
        <v>237803570</v>
      </c>
      <c r="G708" s="115">
        <v>151908844</v>
      </c>
      <c r="H708" s="114">
        <v>27.77</v>
      </c>
      <c r="I708" s="105">
        <v>27.83</v>
      </c>
      <c r="J708" s="116">
        <v>27.29</v>
      </c>
    </row>
    <row r="709" spans="1:10">
      <c r="A709" s="104" t="s">
        <v>2329</v>
      </c>
      <c r="B709" s="104" t="s">
        <v>2330</v>
      </c>
      <c r="C709" s="104" t="s">
        <v>471</v>
      </c>
      <c r="D709" s="131">
        <v>28.27</v>
      </c>
      <c r="E709" s="132">
        <v>316899840</v>
      </c>
      <c r="F709" s="108">
        <v>294586336</v>
      </c>
      <c r="G709" s="115">
        <v>301095680</v>
      </c>
      <c r="H709" s="114">
        <v>28.28</v>
      </c>
      <c r="I709" s="105">
        <v>28.13</v>
      </c>
      <c r="J709" s="116">
        <v>28.27</v>
      </c>
    </row>
    <row r="710" spans="1:10">
      <c r="A710" s="104" t="s">
        <v>2331</v>
      </c>
      <c r="B710" s="104" t="s">
        <v>2332</v>
      </c>
      <c r="C710" s="104" t="s">
        <v>2333</v>
      </c>
      <c r="D710" s="131">
        <v>29.74</v>
      </c>
      <c r="E710" s="132">
        <v>862444728</v>
      </c>
      <c r="F710" s="108">
        <v>1239134800</v>
      </c>
      <c r="G710" s="115">
        <v>666892112</v>
      </c>
      <c r="H710" s="114">
        <v>29.74</v>
      </c>
      <c r="I710" s="105">
        <v>30.21</v>
      </c>
      <c r="J710" s="116">
        <v>29.42</v>
      </c>
    </row>
    <row r="711" spans="1:10">
      <c r="A711" s="104" t="s">
        <v>2334</v>
      </c>
      <c r="B711" s="104" t="s">
        <v>2335</v>
      </c>
      <c r="C711" s="104" t="s">
        <v>2336</v>
      </c>
      <c r="D711" s="131">
        <v>27.75</v>
      </c>
      <c r="E711" s="132">
        <v>215630504</v>
      </c>
      <c r="F711" s="108">
        <v>227533652</v>
      </c>
      <c r="G711" s="115">
        <v>162436320</v>
      </c>
      <c r="H711" s="114">
        <v>27.75</v>
      </c>
      <c r="I711" s="105">
        <v>27.76</v>
      </c>
      <c r="J711" s="116">
        <v>27.38</v>
      </c>
    </row>
    <row r="712" spans="1:10">
      <c r="A712" s="104" t="s">
        <v>2337</v>
      </c>
      <c r="B712" s="104" t="s">
        <v>2338</v>
      </c>
      <c r="C712" s="104" t="s">
        <v>2339</v>
      </c>
      <c r="D712" s="131">
        <v>24.86</v>
      </c>
      <c r="E712" s="132">
        <v>27623782</v>
      </c>
      <c r="F712" s="108">
        <v>30042598</v>
      </c>
      <c r="G712" s="115">
        <v>31039008</v>
      </c>
      <c r="H712" s="114">
        <v>24.86</v>
      </c>
      <c r="I712" s="105">
        <v>24.84</v>
      </c>
      <c r="J712" s="116">
        <v>25.06</v>
      </c>
    </row>
    <row r="713" spans="1:10">
      <c r="A713" s="104" t="s">
        <v>2340</v>
      </c>
      <c r="B713" s="104" t="s">
        <v>2341</v>
      </c>
      <c r="C713" s="104" t="s">
        <v>2342</v>
      </c>
      <c r="D713" s="131">
        <v>30.87</v>
      </c>
      <c r="E713" s="132">
        <v>1888698671</v>
      </c>
      <c r="F713" s="108">
        <v>1998811608</v>
      </c>
      <c r="G713" s="115">
        <v>1773175816</v>
      </c>
      <c r="H713" s="114">
        <v>30.87</v>
      </c>
      <c r="I713" s="105">
        <v>30.9</v>
      </c>
      <c r="J713" s="116">
        <v>30.84</v>
      </c>
    </row>
    <row r="714" spans="1:10">
      <c r="A714" s="104" t="s">
        <v>2343</v>
      </c>
      <c r="B714" s="104" t="s">
        <v>2344</v>
      </c>
      <c r="C714" s="104" t="s">
        <v>2345</v>
      </c>
      <c r="D714" s="131">
        <v>34.36</v>
      </c>
      <c r="E714" s="132">
        <v>22272536093</v>
      </c>
      <c r="F714" s="108">
        <v>22001121406</v>
      </c>
      <c r="G714" s="115">
        <v>17917570890</v>
      </c>
      <c r="H714" s="114">
        <v>34.43</v>
      </c>
      <c r="I714" s="105">
        <v>34.36</v>
      </c>
      <c r="J714" s="116">
        <v>34.19</v>
      </c>
    </row>
    <row r="715" spans="1:10">
      <c r="A715" s="104" t="s">
        <v>2346</v>
      </c>
      <c r="B715" s="104" t="s">
        <v>2347</v>
      </c>
      <c r="C715" s="104" t="s">
        <v>471</v>
      </c>
      <c r="D715" s="131">
        <v>28.77</v>
      </c>
      <c r="E715" s="132">
        <v>449940722</v>
      </c>
      <c r="F715" s="108">
        <v>398318847</v>
      </c>
      <c r="G715" s="115">
        <v>484666462</v>
      </c>
      <c r="H715" s="114">
        <v>28.77</v>
      </c>
      <c r="I715" s="105">
        <v>28.57</v>
      </c>
      <c r="J715" s="116">
        <v>28.95</v>
      </c>
    </row>
    <row r="716" spans="1:10">
      <c r="A716" s="104" t="s">
        <v>2348</v>
      </c>
      <c r="B716" s="104" t="s">
        <v>2349</v>
      </c>
      <c r="C716" s="104" t="s">
        <v>1092</v>
      </c>
      <c r="D716" s="131">
        <v>31.74</v>
      </c>
      <c r="E716" s="132">
        <v>3796892292</v>
      </c>
      <c r="F716" s="108">
        <v>3422436540</v>
      </c>
      <c r="G716" s="115">
        <v>3266434172</v>
      </c>
      <c r="H716" s="114">
        <v>31.87</v>
      </c>
      <c r="I716" s="105">
        <v>31.67</v>
      </c>
      <c r="J716" s="116">
        <v>31.74</v>
      </c>
    </row>
    <row r="717" spans="1:10">
      <c r="A717" s="104" t="s">
        <v>2350</v>
      </c>
      <c r="B717" s="104" t="s">
        <v>2351</v>
      </c>
      <c r="C717" s="104" t="s">
        <v>2352</v>
      </c>
      <c r="D717" s="131">
        <v>27.97</v>
      </c>
      <c r="E717" s="132">
        <v>185122496</v>
      </c>
      <c r="F717" s="108">
        <v>262712416</v>
      </c>
      <c r="G717" s="115">
        <v>343963512</v>
      </c>
      <c r="H717" s="114">
        <v>27.53</v>
      </c>
      <c r="I717" s="105">
        <v>27.97</v>
      </c>
      <c r="J717" s="116">
        <v>28.46</v>
      </c>
    </row>
    <row r="718" spans="1:10">
      <c r="A718" s="104" t="s">
        <v>2353</v>
      </c>
      <c r="B718" s="104" t="s">
        <v>2354</v>
      </c>
      <c r="C718" s="104" t="s">
        <v>846</v>
      </c>
      <c r="D718" s="131">
        <v>31.44</v>
      </c>
      <c r="E718" s="132">
        <v>2820686473</v>
      </c>
      <c r="F718" s="108">
        <v>3085051362</v>
      </c>
      <c r="G718" s="115">
        <v>2293970710</v>
      </c>
      <c r="H718" s="114">
        <v>31.44</v>
      </c>
      <c r="I718" s="105">
        <v>31.52</v>
      </c>
      <c r="J718" s="116">
        <v>31.22</v>
      </c>
    </row>
    <row r="719" spans="1:10">
      <c r="A719" s="104" t="s">
        <v>2355</v>
      </c>
      <c r="B719" s="104" t="s">
        <v>2356</v>
      </c>
      <c r="C719" s="104" t="s">
        <v>2357</v>
      </c>
      <c r="D719" s="131">
        <v>29.34</v>
      </c>
      <c r="E719" s="132">
        <v>659203340</v>
      </c>
      <c r="F719" s="108">
        <v>744041952</v>
      </c>
      <c r="G719" s="115">
        <v>600084976</v>
      </c>
      <c r="H719" s="114">
        <v>29.34</v>
      </c>
      <c r="I719" s="105">
        <v>29.47</v>
      </c>
      <c r="J719" s="116">
        <v>29.26</v>
      </c>
    </row>
    <row r="720" spans="1:10">
      <c r="A720" s="104" t="s">
        <v>2358</v>
      </c>
      <c r="B720" s="104" t="s">
        <v>308</v>
      </c>
      <c r="C720" s="104" t="s">
        <v>2359</v>
      </c>
      <c r="D720" s="131">
        <v>32.99</v>
      </c>
      <c r="E720" s="132">
        <v>8391666336</v>
      </c>
      <c r="F720" s="108">
        <v>8531331567</v>
      </c>
      <c r="G720" s="115">
        <v>7534439445</v>
      </c>
      <c r="H720" s="114">
        <v>33.03</v>
      </c>
      <c r="I720" s="105">
        <v>32.99</v>
      </c>
      <c r="J720" s="116">
        <v>32.94</v>
      </c>
    </row>
    <row r="721" spans="1:10">
      <c r="A721" s="104" t="s">
        <v>2360</v>
      </c>
      <c r="B721" s="104" t="s">
        <v>2361</v>
      </c>
      <c r="C721" s="104" t="s">
        <v>2362</v>
      </c>
      <c r="D721" s="131">
        <v>31.03</v>
      </c>
      <c r="E721" s="132">
        <v>2109861086</v>
      </c>
      <c r="F721" s="108">
        <v>2154418436</v>
      </c>
      <c r="G721" s="115">
        <v>2585517312</v>
      </c>
      <c r="H721" s="114">
        <v>31.03</v>
      </c>
      <c r="I721" s="105">
        <v>31</v>
      </c>
      <c r="J721" s="116">
        <v>31.39</v>
      </c>
    </row>
    <row r="722" spans="1:10">
      <c r="A722" s="104" t="s">
        <v>2363</v>
      </c>
      <c r="B722" s="104" t="s">
        <v>2364</v>
      </c>
      <c r="C722" s="104" t="s">
        <v>846</v>
      </c>
      <c r="D722" s="131">
        <v>28.53</v>
      </c>
      <c r="E722" s="132">
        <v>379248780</v>
      </c>
      <c r="F722" s="108">
        <v>339729370</v>
      </c>
      <c r="G722" s="115">
        <v>427886344</v>
      </c>
      <c r="H722" s="114">
        <v>28.53</v>
      </c>
      <c r="I722" s="105">
        <v>28.34</v>
      </c>
      <c r="J722" s="116">
        <v>28.77</v>
      </c>
    </row>
    <row r="723" spans="1:10">
      <c r="A723" s="104" t="s">
        <v>2365</v>
      </c>
      <c r="B723" s="104" t="s">
        <v>2366</v>
      </c>
      <c r="C723" s="104" t="s">
        <v>2367</v>
      </c>
      <c r="D723" s="131">
        <v>28.87</v>
      </c>
      <c r="E723" s="132">
        <v>477782624</v>
      </c>
      <c r="F723" s="108">
        <v>610415200</v>
      </c>
      <c r="G723" s="115">
        <v>419959216</v>
      </c>
      <c r="H723" s="114">
        <v>28.87</v>
      </c>
      <c r="I723" s="105">
        <v>29.19</v>
      </c>
      <c r="J723" s="116">
        <v>28.74</v>
      </c>
    </row>
    <row r="724" spans="1:10">
      <c r="A724" s="104" t="s">
        <v>2368</v>
      </c>
      <c r="B724" s="104" t="s">
        <v>2369</v>
      </c>
      <c r="C724" s="104" t="s">
        <v>2370</v>
      </c>
      <c r="D724" s="131">
        <v>26.64</v>
      </c>
      <c r="E724" s="132">
        <v>115700928</v>
      </c>
      <c r="F724" s="108">
        <v>104779856</v>
      </c>
      <c r="G724" s="115">
        <v>96232148</v>
      </c>
      <c r="H724" s="114">
        <v>26.89</v>
      </c>
      <c r="I724" s="105">
        <v>26.64</v>
      </c>
      <c r="J724" s="116">
        <v>26.62</v>
      </c>
    </row>
    <row r="725" spans="1:10">
      <c r="A725" s="104" t="s">
        <v>2371</v>
      </c>
      <c r="B725" s="104" t="s">
        <v>2372</v>
      </c>
      <c r="C725" s="104" t="s">
        <v>2373</v>
      </c>
      <c r="D725" s="131">
        <v>33.450000000000003</v>
      </c>
      <c r="E725" s="132">
        <v>11217708503</v>
      </c>
      <c r="F725" s="108">
        <v>11791118898</v>
      </c>
      <c r="G725" s="115">
        <v>9881773688</v>
      </c>
      <c r="H725" s="114">
        <v>33.450000000000003</v>
      </c>
      <c r="I725" s="105">
        <v>33.46</v>
      </c>
      <c r="J725" s="116">
        <v>33.33</v>
      </c>
    </row>
    <row r="726" spans="1:10">
      <c r="A726" s="104" t="s">
        <v>2374</v>
      </c>
      <c r="B726" s="104" t="s">
        <v>303</v>
      </c>
      <c r="C726" s="104" t="s">
        <v>2359</v>
      </c>
      <c r="D726" s="131">
        <v>27.56</v>
      </c>
      <c r="E726" s="132">
        <v>187405560</v>
      </c>
      <c r="F726" s="108">
        <v>202008956</v>
      </c>
      <c r="G726" s="115">
        <v>161126542</v>
      </c>
      <c r="H726" s="114">
        <v>27.56</v>
      </c>
      <c r="I726" s="105">
        <v>27.59</v>
      </c>
      <c r="J726" s="116">
        <v>27.37</v>
      </c>
    </row>
    <row r="727" spans="1:10">
      <c r="A727" s="104" t="s">
        <v>2375</v>
      </c>
      <c r="B727" s="104" t="s">
        <v>2376</v>
      </c>
      <c r="C727" s="104" t="s">
        <v>846</v>
      </c>
      <c r="D727" s="131">
        <v>27.6</v>
      </c>
      <c r="E727" s="132">
        <v>196612844</v>
      </c>
      <c r="F727" s="108">
        <v>203322208</v>
      </c>
      <c r="G727" s="115">
        <v>185613488</v>
      </c>
      <c r="H727" s="114">
        <v>27.62</v>
      </c>
      <c r="I727" s="105">
        <v>27.6</v>
      </c>
      <c r="J727" s="116">
        <v>27.58</v>
      </c>
    </row>
    <row r="728" spans="1:10">
      <c r="A728" s="104" t="s">
        <v>2377</v>
      </c>
      <c r="B728" s="104" t="s">
        <v>2378</v>
      </c>
      <c r="C728" s="104" t="s">
        <v>846</v>
      </c>
      <c r="D728" s="131">
        <v>28.86</v>
      </c>
      <c r="E728" s="132">
        <v>442671648</v>
      </c>
      <c r="F728" s="108">
        <v>485748480</v>
      </c>
      <c r="G728" s="115">
        <v>468411328</v>
      </c>
      <c r="H728" s="114">
        <v>28.75</v>
      </c>
      <c r="I728" s="105">
        <v>28.86</v>
      </c>
      <c r="J728" s="116">
        <v>28.9</v>
      </c>
    </row>
    <row r="729" spans="1:10">
      <c r="A729" s="104" t="s">
        <v>2379</v>
      </c>
      <c r="B729" s="104" t="s">
        <v>2380</v>
      </c>
      <c r="C729" s="104" t="s">
        <v>1004</v>
      </c>
      <c r="D729" s="131">
        <v>30.11</v>
      </c>
      <c r="E729" s="132">
        <v>1163774104</v>
      </c>
      <c r="F729" s="108">
        <v>1155606060</v>
      </c>
      <c r="G729" s="115">
        <v>1002507556</v>
      </c>
      <c r="H729" s="114">
        <v>30.18</v>
      </c>
      <c r="I729" s="105">
        <v>30.11</v>
      </c>
      <c r="J729" s="116">
        <v>30.01</v>
      </c>
    </row>
    <row r="730" spans="1:10">
      <c r="A730" s="104" t="s">
        <v>2381</v>
      </c>
      <c r="B730" s="104" t="s">
        <v>2382</v>
      </c>
      <c r="C730" s="104" t="s">
        <v>1092</v>
      </c>
      <c r="D730" s="131">
        <v>38.729999999999997</v>
      </c>
      <c r="E730" s="132">
        <v>454131000000</v>
      </c>
      <c r="F730" s="108">
        <v>414345000000</v>
      </c>
      <c r="G730" s="115">
        <v>463027000000</v>
      </c>
      <c r="H730" s="114">
        <v>38.729999999999997</v>
      </c>
      <c r="I730" s="105">
        <v>38.590000000000003</v>
      </c>
      <c r="J730" s="116">
        <v>38.85</v>
      </c>
    </row>
    <row r="731" spans="1:10">
      <c r="A731" s="104" t="s">
        <v>2383</v>
      </c>
      <c r="B731" s="104" t="s">
        <v>2384</v>
      </c>
      <c r="C731" s="104" t="s">
        <v>1133</v>
      </c>
      <c r="D731" s="131">
        <v>23.84</v>
      </c>
      <c r="E731" s="132">
        <v>13559424</v>
      </c>
      <c r="F731" s="108">
        <v>63601538</v>
      </c>
      <c r="G731" s="115">
        <v>7819105</v>
      </c>
      <c r="H731" s="114">
        <v>23.84</v>
      </c>
      <c r="I731" s="105">
        <v>25.92</v>
      </c>
      <c r="J731" s="116">
        <v>23.09</v>
      </c>
    </row>
    <row r="732" spans="1:10">
      <c r="A732" s="104" t="s">
        <v>2385</v>
      </c>
      <c r="B732" s="104" t="s">
        <v>2386</v>
      </c>
      <c r="C732" s="104" t="s">
        <v>1185</v>
      </c>
      <c r="D732" s="131">
        <v>27.17</v>
      </c>
      <c r="E732" s="132">
        <v>148392784</v>
      </c>
      <c r="F732" s="108">
        <v>132074312</v>
      </c>
      <c r="G732" s="115">
        <v>140644944</v>
      </c>
      <c r="H732" s="114">
        <v>27.24</v>
      </c>
      <c r="I732" s="105">
        <v>26.98</v>
      </c>
      <c r="J732" s="116">
        <v>27.17</v>
      </c>
    </row>
    <row r="733" spans="1:10">
      <c r="A733" s="104" t="s">
        <v>2387</v>
      </c>
      <c r="B733" s="104" t="s">
        <v>2388</v>
      </c>
      <c r="C733" s="104" t="s">
        <v>2389</v>
      </c>
      <c r="D733" s="131">
        <v>31.92</v>
      </c>
      <c r="E733" s="132">
        <v>3886971398</v>
      </c>
      <c r="F733" s="108">
        <v>4099924106</v>
      </c>
      <c r="G733" s="115">
        <v>3717943705</v>
      </c>
      <c r="H733" s="114">
        <v>31.91</v>
      </c>
      <c r="I733" s="105">
        <v>31.93</v>
      </c>
      <c r="J733" s="116">
        <v>31.92</v>
      </c>
    </row>
    <row r="734" spans="1:10">
      <c r="A734" s="104" t="s">
        <v>2390</v>
      </c>
      <c r="B734" s="104" t="s">
        <v>2391</v>
      </c>
      <c r="C734" s="104" t="s">
        <v>2392</v>
      </c>
      <c r="D734" s="131">
        <v>27.87</v>
      </c>
      <c r="E734" s="132">
        <v>239160640</v>
      </c>
      <c r="F734" s="108">
        <v>244718512</v>
      </c>
      <c r="G734" s="115">
        <v>222947392</v>
      </c>
      <c r="H734" s="114">
        <v>27.9</v>
      </c>
      <c r="I734" s="105">
        <v>27.87</v>
      </c>
      <c r="J734" s="116">
        <v>27.84</v>
      </c>
    </row>
    <row r="735" spans="1:10">
      <c r="A735" s="104" t="s">
        <v>2393</v>
      </c>
      <c r="B735" s="104" t="s">
        <v>2394</v>
      </c>
      <c r="C735" s="104" t="s">
        <v>1632</v>
      </c>
      <c r="D735" s="131">
        <v>27.02</v>
      </c>
      <c r="E735" s="132">
        <v>129757764</v>
      </c>
      <c r="F735" s="108">
        <v>136093044</v>
      </c>
      <c r="G735" s="115">
        <v>108319990</v>
      </c>
      <c r="H735" s="114">
        <v>27.05</v>
      </c>
      <c r="I735" s="105">
        <v>27.02</v>
      </c>
      <c r="J735" s="116">
        <v>26.79</v>
      </c>
    </row>
    <row r="736" spans="1:10">
      <c r="A736" s="104" t="s">
        <v>2395</v>
      </c>
      <c r="B736" s="104" t="s">
        <v>2396</v>
      </c>
      <c r="C736" s="104" t="s">
        <v>516</v>
      </c>
      <c r="D736" s="131">
        <v>25.38</v>
      </c>
      <c r="E736" s="132">
        <v>39284180</v>
      </c>
      <c r="F736" s="108">
        <v>109577016</v>
      </c>
      <c r="G736" s="115">
        <v>40377404</v>
      </c>
      <c r="H736" s="114">
        <v>25.36</v>
      </c>
      <c r="I736" s="105">
        <v>26.71</v>
      </c>
      <c r="J736" s="116">
        <v>25.38</v>
      </c>
    </row>
    <row r="737" spans="1:10">
      <c r="A737" s="104" t="s">
        <v>2397</v>
      </c>
      <c r="B737" s="104" t="s">
        <v>2398</v>
      </c>
      <c r="C737" s="104" t="s">
        <v>2399</v>
      </c>
      <c r="D737" s="131">
        <v>33.64</v>
      </c>
      <c r="E737" s="132">
        <v>13139028976</v>
      </c>
      <c r="F737" s="108">
        <v>13330257173</v>
      </c>
      <c r="G737" s="115">
        <v>12229454848</v>
      </c>
      <c r="H737" s="114">
        <v>33.67</v>
      </c>
      <c r="I737" s="105">
        <v>33.630000000000003</v>
      </c>
      <c r="J737" s="116">
        <v>33.64</v>
      </c>
    </row>
    <row r="738" spans="1:10">
      <c r="A738" s="104" t="s">
        <v>2400</v>
      </c>
      <c r="B738" s="104" t="s">
        <v>2401</v>
      </c>
      <c r="C738" s="104" t="s">
        <v>2402</v>
      </c>
      <c r="D738" s="131">
        <v>32.11</v>
      </c>
      <c r="E738" s="132">
        <v>4427777462</v>
      </c>
      <c r="F738" s="108">
        <v>4872848562</v>
      </c>
      <c r="G738" s="115">
        <v>4244027353</v>
      </c>
      <c r="H738" s="114">
        <v>32.1</v>
      </c>
      <c r="I738" s="105">
        <v>32.18</v>
      </c>
      <c r="J738" s="116">
        <v>32.11</v>
      </c>
    </row>
    <row r="739" spans="1:10">
      <c r="A739" s="104" t="s">
        <v>2403</v>
      </c>
      <c r="B739" s="104" t="s">
        <v>2404</v>
      </c>
      <c r="C739" s="104" t="s">
        <v>693</v>
      </c>
      <c r="D739" s="131">
        <v>29.48</v>
      </c>
      <c r="E739" s="132">
        <v>691947024</v>
      </c>
      <c r="F739" s="108">
        <v>946308811.5</v>
      </c>
      <c r="G739" s="115">
        <v>694173920.29999995</v>
      </c>
      <c r="H739" s="114">
        <v>29.42</v>
      </c>
      <c r="I739" s="105">
        <v>29.82</v>
      </c>
      <c r="J739" s="116">
        <v>29.48</v>
      </c>
    </row>
    <row r="740" spans="1:10">
      <c r="A740" s="104" t="s">
        <v>2405</v>
      </c>
      <c r="B740" s="104" t="s">
        <v>2406</v>
      </c>
      <c r="C740" s="104" t="s">
        <v>2407</v>
      </c>
      <c r="D740" s="131">
        <v>28.09</v>
      </c>
      <c r="E740" s="132">
        <v>273689241</v>
      </c>
      <c r="F740" s="108">
        <v>200385412.5</v>
      </c>
      <c r="G740" s="115">
        <v>733629808.5</v>
      </c>
      <c r="H740" s="114">
        <v>28.09</v>
      </c>
      <c r="I740" s="105">
        <v>27.58</v>
      </c>
      <c r="J740" s="116">
        <v>29.55</v>
      </c>
    </row>
    <row r="741" spans="1:10">
      <c r="A741" s="104" t="s">
        <v>2408</v>
      </c>
      <c r="B741" s="104" t="s">
        <v>2409</v>
      </c>
      <c r="C741" s="104" t="s">
        <v>2410</v>
      </c>
      <c r="D741" s="131">
        <v>32.840000000000003</v>
      </c>
      <c r="E741" s="132">
        <v>7540440039</v>
      </c>
      <c r="F741" s="108">
        <v>7685208815</v>
      </c>
      <c r="G741" s="115">
        <v>6495525958</v>
      </c>
      <c r="H741" s="114">
        <v>32.869999999999997</v>
      </c>
      <c r="I741" s="105">
        <v>32.840000000000003</v>
      </c>
      <c r="J741" s="116">
        <v>32.729999999999997</v>
      </c>
    </row>
    <row r="742" spans="1:10">
      <c r="A742" s="104" t="s">
        <v>2411</v>
      </c>
      <c r="B742" s="104" t="s">
        <v>2412</v>
      </c>
      <c r="C742" s="104" t="s">
        <v>2413</v>
      </c>
      <c r="D742" s="131">
        <v>34.64</v>
      </c>
      <c r="E742" s="132">
        <v>25988342832</v>
      </c>
      <c r="F742" s="108">
        <v>25299456844</v>
      </c>
      <c r="G742" s="115">
        <v>24800187602</v>
      </c>
      <c r="H742" s="114">
        <v>34.64</v>
      </c>
      <c r="I742" s="105">
        <v>34.56</v>
      </c>
      <c r="J742" s="116">
        <v>34.659999999999997</v>
      </c>
    </row>
    <row r="743" spans="1:10">
      <c r="A743" s="104" t="s">
        <v>2414</v>
      </c>
      <c r="B743" s="104" t="s">
        <v>2415</v>
      </c>
      <c r="C743" s="104" t="s">
        <v>2416</v>
      </c>
      <c r="D743" s="131">
        <v>24.23</v>
      </c>
      <c r="E743" s="132">
        <v>17981340</v>
      </c>
      <c r="F743" s="108">
        <v>25448836</v>
      </c>
      <c r="G743" s="115">
        <v>16008142</v>
      </c>
      <c r="H743" s="114">
        <v>24.23</v>
      </c>
      <c r="I743" s="105">
        <v>24.6</v>
      </c>
      <c r="J743" s="116">
        <v>24.14</v>
      </c>
    </row>
    <row r="744" spans="1:10">
      <c r="A744" s="104" t="s">
        <v>2417</v>
      </c>
      <c r="B744" s="104" t="s">
        <v>2418</v>
      </c>
      <c r="C744" s="104" t="s">
        <v>471</v>
      </c>
      <c r="D744" s="131">
        <v>27</v>
      </c>
      <c r="E744" s="132">
        <v>125447432</v>
      </c>
      <c r="F744" s="108">
        <v>148821586</v>
      </c>
      <c r="G744" s="115">
        <v>76397144</v>
      </c>
      <c r="H744" s="114">
        <v>27</v>
      </c>
      <c r="I744" s="105">
        <v>27.15</v>
      </c>
      <c r="J744" s="116">
        <v>26.29</v>
      </c>
    </row>
    <row r="745" spans="1:10">
      <c r="A745" s="104" t="s">
        <v>2419</v>
      </c>
      <c r="B745" s="104" t="s">
        <v>2420</v>
      </c>
      <c r="C745" s="104" t="s">
        <v>2421</v>
      </c>
      <c r="D745" s="131">
        <v>31.18</v>
      </c>
      <c r="E745" s="132">
        <v>2237734804</v>
      </c>
      <c r="F745" s="108">
        <v>2433868912</v>
      </c>
      <c r="G745" s="115">
        <v>2267460280</v>
      </c>
      <c r="H745" s="114">
        <v>31.11</v>
      </c>
      <c r="I745" s="105">
        <v>31.18</v>
      </c>
      <c r="J745" s="116">
        <v>31.2</v>
      </c>
    </row>
    <row r="746" spans="1:10">
      <c r="A746" s="104" t="s">
        <v>2422</v>
      </c>
      <c r="B746" s="104" t="s">
        <v>2423</v>
      </c>
      <c r="C746" s="104" t="s">
        <v>2416</v>
      </c>
      <c r="D746" s="131">
        <v>25.76</v>
      </c>
      <c r="E746" s="132">
        <v>51545828</v>
      </c>
      <c r="F746" s="108">
        <v>35289640</v>
      </c>
      <c r="G746" s="115">
        <v>55826460</v>
      </c>
      <c r="H746" s="114">
        <v>25.76</v>
      </c>
      <c r="I746" s="105">
        <v>25.07</v>
      </c>
      <c r="J746" s="116">
        <v>25.87</v>
      </c>
    </row>
    <row r="747" spans="1:10">
      <c r="A747" s="104" t="s">
        <v>2424</v>
      </c>
      <c r="B747" s="104" t="s">
        <v>2425</v>
      </c>
      <c r="C747" s="104" t="s">
        <v>2426</v>
      </c>
      <c r="D747" s="131">
        <v>25.43</v>
      </c>
      <c r="E747" s="132">
        <v>35300352</v>
      </c>
      <c r="F747" s="108">
        <v>45251464</v>
      </c>
      <c r="G747" s="115">
        <v>41045767</v>
      </c>
      <c r="H747" s="114">
        <v>25.22</v>
      </c>
      <c r="I747" s="105">
        <v>25.43</v>
      </c>
      <c r="J747" s="116">
        <v>25.43</v>
      </c>
    </row>
    <row r="748" spans="1:10">
      <c r="A748" s="104" t="s">
        <v>2427</v>
      </c>
      <c r="B748" s="104" t="s">
        <v>2428</v>
      </c>
      <c r="C748" s="104" t="s">
        <v>1166</v>
      </c>
      <c r="D748" s="131">
        <v>31.9</v>
      </c>
      <c r="E748" s="132">
        <v>4698238861</v>
      </c>
      <c r="F748" s="108">
        <v>4019522272</v>
      </c>
      <c r="G748" s="115">
        <v>3448772257</v>
      </c>
      <c r="H748" s="114">
        <v>32.18</v>
      </c>
      <c r="I748" s="105">
        <v>31.9</v>
      </c>
      <c r="J748" s="116">
        <v>31.82</v>
      </c>
    </row>
    <row r="749" spans="1:10">
      <c r="A749" s="104" t="s">
        <v>2429</v>
      </c>
      <c r="B749" s="104" t="s">
        <v>2430</v>
      </c>
      <c r="C749" s="104" t="s">
        <v>2431</v>
      </c>
      <c r="D749" s="131">
        <v>29.03</v>
      </c>
      <c r="E749" s="132">
        <v>536474029</v>
      </c>
      <c r="F749" s="108">
        <v>529319910</v>
      </c>
      <c r="G749" s="115">
        <v>539101936.5</v>
      </c>
      <c r="H749" s="114">
        <v>29.03</v>
      </c>
      <c r="I749" s="105">
        <v>28.98</v>
      </c>
      <c r="J749" s="116">
        <v>29.1</v>
      </c>
    </row>
    <row r="750" spans="1:10">
      <c r="A750" s="104" t="s">
        <v>2432</v>
      </c>
      <c r="B750" s="104" t="s">
        <v>2433</v>
      </c>
      <c r="C750" s="104" t="s">
        <v>2434</v>
      </c>
      <c r="D750" s="131">
        <v>31.58</v>
      </c>
      <c r="E750" s="132">
        <v>3109564299</v>
      </c>
      <c r="F750" s="108">
        <v>3242587311</v>
      </c>
      <c r="G750" s="115">
        <v>2811237452</v>
      </c>
      <c r="H750" s="114">
        <v>31.58</v>
      </c>
      <c r="I750" s="105">
        <v>31.59</v>
      </c>
      <c r="J750" s="116">
        <v>31.52</v>
      </c>
    </row>
    <row r="751" spans="1:10">
      <c r="A751" s="104" t="s">
        <v>2435</v>
      </c>
      <c r="B751" s="104" t="s">
        <v>2436</v>
      </c>
      <c r="C751" s="104" t="s">
        <v>2437</v>
      </c>
      <c r="D751" s="131">
        <v>31.93</v>
      </c>
      <c r="E751" s="132">
        <v>3957891168</v>
      </c>
      <c r="F751" s="108">
        <v>3997617472</v>
      </c>
      <c r="G751" s="115">
        <v>3769604288</v>
      </c>
      <c r="H751" s="114">
        <v>31.93</v>
      </c>
      <c r="I751" s="105">
        <v>31.9</v>
      </c>
      <c r="J751" s="116">
        <v>31.94</v>
      </c>
    </row>
    <row r="752" spans="1:10">
      <c r="A752" s="104" t="s">
        <v>2438</v>
      </c>
      <c r="B752" s="104" t="s">
        <v>2439</v>
      </c>
      <c r="C752" s="104" t="s">
        <v>2440</v>
      </c>
      <c r="D752" s="131">
        <v>33.28</v>
      </c>
      <c r="E752" s="132">
        <v>10005626005</v>
      </c>
      <c r="F752" s="108">
        <v>10092501966</v>
      </c>
      <c r="G752" s="115">
        <v>10479836088</v>
      </c>
      <c r="H752" s="114">
        <v>33.28</v>
      </c>
      <c r="I752" s="105">
        <v>33.229999999999997</v>
      </c>
      <c r="J752" s="116">
        <v>33.42</v>
      </c>
    </row>
    <row r="753" spans="1:10">
      <c r="A753" s="104" t="s">
        <v>2441</v>
      </c>
      <c r="B753" s="104" t="s">
        <v>2442</v>
      </c>
      <c r="C753" s="104" t="s">
        <v>2443</v>
      </c>
      <c r="D753" s="131">
        <v>33.47</v>
      </c>
      <c r="E753" s="132">
        <v>13542981428</v>
      </c>
      <c r="F753" s="108">
        <v>11612773224</v>
      </c>
      <c r="G753" s="115">
        <v>10853726956</v>
      </c>
      <c r="H753" s="114">
        <v>33.72</v>
      </c>
      <c r="I753" s="105">
        <v>33.43</v>
      </c>
      <c r="J753" s="116">
        <v>33.47</v>
      </c>
    </row>
    <row r="754" spans="1:10">
      <c r="A754" s="104" t="s">
        <v>2444</v>
      </c>
      <c r="B754" s="104" t="s">
        <v>2445</v>
      </c>
      <c r="C754" s="104" t="s">
        <v>471</v>
      </c>
      <c r="D754" s="131">
        <v>30.04</v>
      </c>
      <c r="E754" s="132">
        <v>1059572500</v>
      </c>
      <c r="F754" s="108">
        <v>1192437449</v>
      </c>
      <c r="G754" s="115">
        <v>867431722</v>
      </c>
      <c r="H754" s="114">
        <v>30.04</v>
      </c>
      <c r="I754" s="105">
        <v>30.15</v>
      </c>
      <c r="J754" s="116">
        <v>29.8</v>
      </c>
    </row>
    <row r="755" spans="1:10">
      <c r="A755" s="104" t="s">
        <v>2446</v>
      </c>
      <c r="B755" s="104" t="s">
        <v>2447</v>
      </c>
      <c r="C755" s="104" t="s">
        <v>2448</v>
      </c>
      <c r="D755" s="131">
        <v>29.45</v>
      </c>
      <c r="E755" s="132">
        <v>839319432</v>
      </c>
      <c r="F755" s="108">
        <v>730897088</v>
      </c>
      <c r="G755" s="115">
        <v>660243904</v>
      </c>
      <c r="H755" s="114">
        <v>29.7</v>
      </c>
      <c r="I755" s="105">
        <v>29.45</v>
      </c>
      <c r="J755" s="116">
        <v>29.4</v>
      </c>
    </row>
    <row r="756" spans="1:10">
      <c r="A756" s="104" t="s">
        <v>2449</v>
      </c>
      <c r="B756" s="104" t="s">
        <v>2450</v>
      </c>
      <c r="C756" s="104" t="s">
        <v>480</v>
      </c>
      <c r="D756" s="131">
        <v>27.69</v>
      </c>
      <c r="E756" s="132">
        <v>282456078</v>
      </c>
      <c r="F756" s="108">
        <v>216019468</v>
      </c>
      <c r="G756" s="115">
        <v>115905386.5</v>
      </c>
      <c r="H756" s="114">
        <v>28.13</v>
      </c>
      <c r="I756" s="105">
        <v>27.69</v>
      </c>
      <c r="J756" s="116">
        <v>26.89</v>
      </c>
    </row>
    <row r="757" spans="1:10">
      <c r="A757" s="104" t="s">
        <v>2451</v>
      </c>
      <c r="B757" s="104" t="s">
        <v>2452</v>
      </c>
      <c r="C757" s="104" t="s">
        <v>2453</v>
      </c>
      <c r="D757" s="131">
        <v>34.380000000000003</v>
      </c>
      <c r="E757" s="132">
        <v>21646783157</v>
      </c>
      <c r="F757" s="108">
        <v>23280605662</v>
      </c>
      <c r="G757" s="115">
        <v>19925434533</v>
      </c>
      <c r="H757" s="114">
        <v>34.380000000000003</v>
      </c>
      <c r="I757" s="105">
        <v>34.44</v>
      </c>
      <c r="J757" s="116">
        <v>34.340000000000003</v>
      </c>
    </row>
    <row r="758" spans="1:10">
      <c r="A758" s="104" t="s">
        <v>2454</v>
      </c>
      <c r="B758" s="104" t="s">
        <v>2455</v>
      </c>
      <c r="C758" s="104" t="s">
        <v>2456</v>
      </c>
      <c r="D758" s="131">
        <v>35.549999999999997</v>
      </c>
      <c r="E758" s="132">
        <v>52404803292</v>
      </c>
      <c r="F758" s="108">
        <v>50346743296</v>
      </c>
      <c r="G758" s="115">
        <v>46278846148</v>
      </c>
      <c r="H758" s="114">
        <v>35.64</v>
      </c>
      <c r="I758" s="105">
        <v>35.549999999999997</v>
      </c>
      <c r="J758" s="116">
        <v>35.549999999999997</v>
      </c>
    </row>
    <row r="759" spans="1:10">
      <c r="A759" s="104" t="s">
        <v>2457</v>
      </c>
      <c r="B759" s="104" t="s">
        <v>2458</v>
      </c>
      <c r="C759" s="104" t="s">
        <v>2459</v>
      </c>
      <c r="D759" s="131">
        <v>28.06</v>
      </c>
      <c r="E759" s="132">
        <v>242472696</v>
      </c>
      <c r="F759" s="108">
        <v>339156912</v>
      </c>
      <c r="G759" s="115">
        <v>260707395</v>
      </c>
      <c r="H759" s="114">
        <v>27.9</v>
      </c>
      <c r="I759" s="105">
        <v>28.34</v>
      </c>
      <c r="J759" s="116">
        <v>28.06</v>
      </c>
    </row>
    <row r="760" spans="1:10">
      <c r="A760" s="104" t="s">
        <v>2460</v>
      </c>
      <c r="B760" s="104" t="s">
        <v>2461</v>
      </c>
      <c r="C760" s="104" t="s">
        <v>2462</v>
      </c>
      <c r="D760" s="131">
        <v>32.25</v>
      </c>
      <c r="E760" s="132">
        <v>4931160243</v>
      </c>
      <c r="F760" s="108">
        <v>4963267147</v>
      </c>
      <c r="G760" s="115">
        <v>6291508355</v>
      </c>
      <c r="H760" s="114">
        <v>32.25</v>
      </c>
      <c r="I760" s="105">
        <v>32.21</v>
      </c>
      <c r="J760" s="116">
        <v>32.68</v>
      </c>
    </row>
    <row r="761" spans="1:10">
      <c r="A761" s="104" t="s">
        <v>2463</v>
      </c>
      <c r="B761" s="104" t="s">
        <v>2464</v>
      </c>
      <c r="C761" s="104" t="s">
        <v>2462</v>
      </c>
      <c r="D761" s="131">
        <v>24.96</v>
      </c>
      <c r="E761" s="132">
        <v>23137208</v>
      </c>
      <c r="F761" s="108">
        <v>32707920</v>
      </c>
      <c r="G761" s="115">
        <v>100899221</v>
      </c>
      <c r="H761" s="114">
        <v>24.6</v>
      </c>
      <c r="I761" s="105">
        <v>24.96</v>
      </c>
      <c r="J761" s="116">
        <v>26.71</v>
      </c>
    </row>
    <row r="762" spans="1:10">
      <c r="A762" s="104" t="s">
        <v>2465</v>
      </c>
      <c r="B762" s="104" t="s">
        <v>2466</v>
      </c>
      <c r="C762" s="104" t="s">
        <v>2467</v>
      </c>
      <c r="D762" s="131">
        <v>35.35</v>
      </c>
      <c r="E762" s="132">
        <v>42643408808</v>
      </c>
      <c r="F762" s="108">
        <v>41215921696</v>
      </c>
      <c r="G762" s="115">
        <v>40927191552</v>
      </c>
      <c r="H762" s="114">
        <v>35.35</v>
      </c>
      <c r="I762" s="105">
        <v>35.26</v>
      </c>
      <c r="J762" s="116">
        <v>35.369999999999997</v>
      </c>
    </row>
    <row r="763" spans="1:10">
      <c r="A763" s="104" t="s">
        <v>2468</v>
      </c>
      <c r="B763" s="104" t="s">
        <v>2469</v>
      </c>
      <c r="C763" s="104" t="s">
        <v>2470</v>
      </c>
      <c r="D763" s="131">
        <v>35.03</v>
      </c>
      <c r="E763" s="132">
        <v>34193962090</v>
      </c>
      <c r="F763" s="108">
        <v>35129860050</v>
      </c>
      <c r="G763" s="115">
        <v>32018596248</v>
      </c>
      <c r="H763" s="114">
        <v>35.03</v>
      </c>
      <c r="I763" s="105">
        <v>35.03</v>
      </c>
      <c r="J763" s="116">
        <v>35.020000000000003</v>
      </c>
    </row>
    <row r="764" spans="1:10">
      <c r="A764" s="104" t="s">
        <v>2471</v>
      </c>
      <c r="B764" s="104" t="s">
        <v>2472</v>
      </c>
      <c r="C764" s="104" t="s">
        <v>2473</v>
      </c>
      <c r="D764" s="131">
        <v>34.409999999999997</v>
      </c>
      <c r="E764" s="132">
        <v>21214365290</v>
      </c>
      <c r="F764" s="108">
        <v>24151652412</v>
      </c>
      <c r="G764" s="115">
        <v>20813355576</v>
      </c>
      <c r="H764" s="114">
        <v>34.35</v>
      </c>
      <c r="I764" s="105">
        <v>34.49</v>
      </c>
      <c r="J764" s="116">
        <v>34.409999999999997</v>
      </c>
    </row>
    <row r="765" spans="1:10">
      <c r="A765" s="104" t="s">
        <v>2474</v>
      </c>
      <c r="B765" s="104" t="s">
        <v>2475</v>
      </c>
      <c r="C765" s="104" t="s">
        <v>2476</v>
      </c>
      <c r="D765" s="131">
        <v>35.409999999999997</v>
      </c>
      <c r="E765" s="132">
        <v>44668007928</v>
      </c>
      <c r="F765" s="108">
        <v>48753718880</v>
      </c>
      <c r="G765" s="115">
        <v>41558114168</v>
      </c>
      <c r="H765" s="114">
        <v>35.409999999999997</v>
      </c>
      <c r="I765" s="105">
        <v>35.5</v>
      </c>
      <c r="J765" s="116">
        <v>35.39</v>
      </c>
    </row>
    <row r="766" spans="1:10">
      <c r="A766" s="104" t="s">
        <v>2477</v>
      </c>
      <c r="B766" s="104" t="s">
        <v>2478</v>
      </c>
      <c r="C766" s="104" t="s">
        <v>2479</v>
      </c>
      <c r="D766" s="131">
        <v>30.76</v>
      </c>
      <c r="E766" s="132">
        <v>1764592640</v>
      </c>
      <c r="F766" s="108">
        <v>1677504000</v>
      </c>
      <c r="G766" s="115">
        <v>1685642624</v>
      </c>
      <c r="H766" s="114">
        <v>30.77</v>
      </c>
      <c r="I766" s="105">
        <v>30.64</v>
      </c>
      <c r="J766" s="116">
        <v>30.76</v>
      </c>
    </row>
    <row r="767" spans="1:10">
      <c r="A767" s="104" t="s">
        <v>2480</v>
      </c>
      <c r="B767" s="104" t="s">
        <v>2481</v>
      </c>
      <c r="C767" s="104" t="s">
        <v>2482</v>
      </c>
      <c r="D767" s="131">
        <v>33.49</v>
      </c>
      <c r="E767" s="132">
        <v>11558543526</v>
      </c>
      <c r="F767" s="108">
        <v>11507866294</v>
      </c>
      <c r="G767" s="115">
        <v>12270455764</v>
      </c>
      <c r="H767" s="114">
        <v>33.49</v>
      </c>
      <c r="I767" s="105">
        <v>33.42</v>
      </c>
      <c r="J767" s="116">
        <v>33.64</v>
      </c>
    </row>
    <row r="768" spans="1:10">
      <c r="A768" s="104" t="s">
        <v>2483</v>
      </c>
      <c r="B768" s="104" t="s">
        <v>2484</v>
      </c>
      <c r="C768" s="104" t="s">
        <v>2485</v>
      </c>
      <c r="D768" s="131">
        <v>34.53</v>
      </c>
      <c r="E768" s="132">
        <v>23906100489</v>
      </c>
      <c r="F768" s="108">
        <v>25079670860</v>
      </c>
      <c r="G768" s="115">
        <v>21887632458</v>
      </c>
      <c r="H768" s="114">
        <v>34.53</v>
      </c>
      <c r="I768" s="105">
        <v>34.549999999999997</v>
      </c>
      <c r="J768" s="116">
        <v>34.479999999999997</v>
      </c>
    </row>
    <row r="769" spans="1:10">
      <c r="A769" s="104" t="s">
        <v>2486</v>
      </c>
      <c r="B769" s="104" t="s">
        <v>2487</v>
      </c>
      <c r="C769" s="104" t="s">
        <v>2488</v>
      </c>
      <c r="D769" s="131">
        <v>32.229999999999997</v>
      </c>
      <c r="E769" s="132">
        <v>4844319309</v>
      </c>
      <c r="F769" s="108">
        <v>5836873693</v>
      </c>
      <c r="G769" s="115">
        <v>4606339819</v>
      </c>
      <c r="H769" s="114">
        <v>32.229999999999997</v>
      </c>
      <c r="I769" s="105">
        <v>32.44</v>
      </c>
      <c r="J769" s="116">
        <v>32.229999999999997</v>
      </c>
    </row>
    <row r="770" spans="1:10">
      <c r="A770" s="104" t="s">
        <v>2489</v>
      </c>
      <c r="B770" s="104" t="s">
        <v>2490</v>
      </c>
      <c r="C770" s="104" t="s">
        <v>2491</v>
      </c>
      <c r="D770" s="131">
        <v>36.22</v>
      </c>
      <c r="E770" s="132">
        <v>82074094788</v>
      </c>
      <c r="F770" s="108">
        <v>80043796461</v>
      </c>
      <c r="G770" s="115">
        <v>73136824442</v>
      </c>
      <c r="H770" s="114">
        <v>36.28</v>
      </c>
      <c r="I770" s="105">
        <v>36.22</v>
      </c>
      <c r="J770" s="116">
        <v>36.200000000000003</v>
      </c>
    </row>
    <row r="771" spans="1:10">
      <c r="A771" s="104" t="s">
        <v>2492</v>
      </c>
      <c r="B771" s="104" t="s">
        <v>2493</v>
      </c>
      <c r="C771" s="104" t="s">
        <v>2494</v>
      </c>
      <c r="D771" s="131">
        <v>34.06</v>
      </c>
      <c r="E771" s="132">
        <v>17124629045</v>
      </c>
      <c r="F771" s="108">
        <v>18303257990</v>
      </c>
      <c r="G771" s="115">
        <v>16313371163</v>
      </c>
      <c r="H771" s="114">
        <v>34.049999999999997</v>
      </c>
      <c r="I771" s="105">
        <v>34.090000000000003</v>
      </c>
      <c r="J771" s="116">
        <v>34.06</v>
      </c>
    </row>
    <row r="772" spans="1:10">
      <c r="A772" s="104" t="s">
        <v>2495</v>
      </c>
      <c r="B772" s="104" t="s">
        <v>2496</v>
      </c>
      <c r="C772" s="104" t="s">
        <v>2497</v>
      </c>
      <c r="D772" s="131">
        <v>34.29</v>
      </c>
      <c r="E772" s="132">
        <v>22564916397</v>
      </c>
      <c r="F772" s="108">
        <v>20968013003</v>
      </c>
      <c r="G772" s="115">
        <v>17585819971</v>
      </c>
      <c r="H772" s="114">
        <v>34.44</v>
      </c>
      <c r="I772" s="105">
        <v>34.29</v>
      </c>
      <c r="J772" s="116">
        <v>34.159999999999997</v>
      </c>
    </row>
    <row r="773" spans="1:10">
      <c r="A773" s="104" t="s">
        <v>2498</v>
      </c>
      <c r="B773" s="104" t="s">
        <v>2499</v>
      </c>
      <c r="C773" s="104" t="s">
        <v>2500</v>
      </c>
      <c r="D773" s="131">
        <v>33.409999999999997</v>
      </c>
      <c r="E773" s="132">
        <v>10951370089</v>
      </c>
      <c r="F773" s="108">
        <v>11935835046</v>
      </c>
      <c r="G773" s="115">
        <v>10133428351</v>
      </c>
      <c r="H773" s="114">
        <v>33.409999999999997</v>
      </c>
      <c r="I773" s="105">
        <v>33.47</v>
      </c>
      <c r="J773" s="116">
        <v>33.369999999999997</v>
      </c>
    </row>
    <row r="774" spans="1:10">
      <c r="A774" s="104" t="s">
        <v>2501</v>
      </c>
      <c r="B774" s="104" t="s">
        <v>2502</v>
      </c>
      <c r="C774" s="104" t="s">
        <v>2503</v>
      </c>
      <c r="D774" s="131">
        <v>36.06</v>
      </c>
      <c r="E774" s="132">
        <v>69184396207</v>
      </c>
      <c r="F774" s="108">
        <v>71948502544</v>
      </c>
      <c r="G774" s="115">
        <v>66111891104</v>
      </c>
      <c r="H774" s="114">
        <v>36.04</v>
      </c>
      <c r="I774" s="105">
        <v>36.07</v>
      </c>
      <c r="J774" s="116">
        <v>36.06</v>
      </c>
    </row>
    <row r="775" spans="1:10">
      <c r="A775" s="104" t="s">
        <v>2504</v>
      </c>
      <c r="B775" s="104" t="s">
        <v>2505</v>
      </c>
      <c r="C775" s="104" t="s">
        <v>2506</v>
      </c>
      <c r="D775" s="131">
        <v>28.31</v>
      </c>
      <c r="E775" s="132">
        <v>462275030</v>
      </c>
      <c r="F775" s="108">
        <v>331974486.30000001</v>
      </c>
      <c r="G775" s="115">
        <v>189502516.5</v>
      </c>
      <c r="H775" s="114">
        <v>28.81</v>
      </c>
      <c r="I775" s="105">
        <v>28.31</v>
      </c>
      <c r="J775" s="116">
        <v>27.61</v>
      </c>
    </row>
    <row r="776" spans="1:10">
      <c r="A776" s="104" t="s">
        <v>2507</v>
      </c>
      <c r="B776" s="104" t="s">
        <v>2508</v>
      </c>
      <c r="C776" s="104" t="s">
        <v>2509</v>
      </c>
      <c r="D776" s="131">
        <v>34.020000000000003</v>
      </c>
      <c r="E776" s="132">
        <v>16739624967</v>
      </c>
      <c r="F776" s="108">
        <v>16285950643</v>
      </c>
      <c r="G776" s="115">
        <v>17156635956</v>
      </c>
      <c r="H776" s="114">
        <v>34.020000000000003</v>
      </c>
      <c r="I776" s="105">
        <v>33.92</v>
      </c>
      <c r="J776" s="116">
        <v>34.130000000000003</v>
      </c>
    </row>
    <row r="777" spans="1:10">
      <c r="A777" s="104" t="s">
        <v>2510</v>
      </c>
      <c r="B777" s="104" t="s">
        <v>2511</v>
      </c>
      <c r="C777" s="104" t="s">
        <v>2512</v>
      </c>
      <c r="D777" s="131">
        <v>32.46</v>
      </c>
      <c r="E777" s="132">
        <v>6817569052</v>
      </c>
      <c r="F777" s="108">
        <v>5615265423</v>
      </c>
      <c r="G777" s="115">
        <v>5379746765</v>
      </c>
      <c r="H777" s="114">
        <v>32.72</v>
      </c>
      <c r="I777" s="105">
        <v>32.39</v>
      </c>
      <c r="J777" s="116">
        <v>32.46</v>
      </c>
    </row>
    <row r="778" spans="1:10">
      <c r="A778" s="104" t="s">
        <v>2513</v>
      </c>
      <c r="B778" s="104" t="s">
        <v>2514</v>
      </c>
      <c r="C778" s="104" t="s">
        <v>2515</v>
      </c>
      <c r="D778" s="131">
        <v>33.18</v>
      </c>
      <c r="E778" s="132">
        <v>9321296192</v>
      </c>
      <c r="F778" s="108">
        <v>9191504720</v>
      </c>
      <c r="G778" s="115">
        <v>9304267595</v>
      </c>
      <c r="H778" s="114">
        <v>33.18</v>
      </c>
      <c r="I778" s="105">
        <v>33.1</v>
      </c>
      <c r="J778" s="116">
        <v>33.24</v>
      </c>
    </row>
    <row r="779" spans="1:10">
      <c r="A779" s="104" t="s">
        <v>2516</v>
      </c>
      <c r="B779" s="104" t="s">
        <v>2517</v>
      </c>
      <c r="C779" s="104" t="s">
        <v>2518</v>
      </c>
      <c r="D779" s="131">
        <v>34</v>
      </c>
      <c r="E779" s="132">
        <v>16603593140</v>
      </c>
      <c r="F779" s="108">
        <v>17176499572</v>
      </c>
      <c r="G779" s="115">
        <v>15480897543</v>
      </c>
      <c r="H779" s="114">
        <v>34.01</v>
      </c>
      <c r="I779" s="105">
        <v>34</v>
      </c>
      <c r="J779" s="116">
        <v>33.979999999999997</v>
      </c>
    </row>
    <row r="780" spans="1:10">
      <c r="A780" s="104" t="s">
        <v>2519</v>
      </c>
      <c r="B780" s="104" t="s">
        <v>2520</v>
      </c>
      <c r="C780" s="104" t="s">
        <v>2521</v>
      </c>
      <c r="D780" s="131">
        <v>35.22</v>
      </c>
      <c r="E780" s="132">
        <v>39043728174</v>
      </c>
      <c r="F780" s="108">
        <v>39271537303</v>
      </c>
      <c r="G780" s="115">
        <v>37590498444</v>
      </c>
      <c r="H780" s="114">
        <v>35.22</v>
      </c>
      <c r="I780" s="105">
        <v>35.19</v>
      </c>
      <c r="J780" s="116">
        <v>35.25</v>
      </c>
    </row>
    <row r="781" spans="1:10">
      <c r="A781" s="104" t="s">
        <v>2522</v>
      </c>
      <c r="B781" s="104" t="s">
        <v>2523</v>
      </c>
      <c r="C781" s="104" t="s">
        <v>2524</v>
      </c>
      <c r="D781" s="131">
        <v>33.909999999999997</v>
      </c>
      <c r="E781" s="132">
        <v>15569206197</v>
      </c>
      <c r="F781" s="108">
        <v>16168736785</v>
      </c>
      <c r="G781" s="115">
        <v>15398366588</v>
      </c>
      <c r="H781" s="114">
        <v>33.909999999999997</v>
      </c>
      <c r="I781" s="105">
        <v>33.909999999999997</v>
      </c>
      <c r="J781" s="116">
        <v>33.97</v>
      </c>
    </row>
    <row r="782" spans="1:10">
      <c r="A782" s="104" t="s">
        <v>2525</v>
      </c>
      <c r="B782" s="104" t="s">
        <v>2526</v>
      </c>
      <c r="C782" s="104" t="s">
        <v>2527</v>
      </c>
      <c r="D782" s="131">
        <v>34.81</v>
      </c>
      <c r="E782" s="132">
        <v>29062070327</v>
      </c>
      <c r="F782" s="108">
        <v>37483928723</v>
      </c>
      <c r="G782" s="115">
        <v>27576673982</v>
      </c>
      <c r="H782" s="114">
        <v>34.799999999999997</v>
      </c>
      <c r="I782" s="105">
        <v>35.130000000000003</v>
      </c>
      <c r="J782" s="116">
        <v>34.81</v>
      </c>
    </row>
    <row r="783" spans="1:10">
      <c r="A783" s="104" t="s">
        <v>2528</v>
      </c>
      <c r="B783" s="104" t="s">
        <v>2529</v>
      </c>
      <c r="C783" s="104" t="s">
        <v>2530</v>
      </c>
      <c r="D783" s="131">
        <v>35.130000000000003</v>
      </c>
      <c r="E783" s="132">
        <v>38614785391</v>
      </c>
      <c r="F783" s="108">
        <v>37705013262</v>
      </c>
      <c r="G783" s="115">
        <v>30654977791</v>
      </c>
      <c r="H783" s="114">
        <v>35.21</v>
      </c>
      <c r="I783" s="105">
        <v>35.130000000000003</v>
      </c>
      <c r="J783" s="116">
        <v>34.96</v>
      </c>
    </row>
    <row r="784" spans="1:10">
      <c r="A784" s="104" t="s">
        <v>2531</v>
      </c>
      <c r="B784" s="104" t="s">
        <v>2532</v>
      </c>
      <c r="C784" s="104" t="s">
        <v>2533</v>
      </c>
      <c r="D784" s="131">
        <v>33.520000000000003</v>
      </c>
      <c r="E784" s="132">
        <v>11842764889</v>
      </c>
      <c r="F784" s="108">
        <v>14870093059</v>
      </c>
      <c r="G784" s="115">
        <v>6544729208</v>
      </c>
      <c r="H784" s="114">
        <v>33.520000000000003</v>
      </c>
      <c r="I784" s="105">
        <v>33.79</v>
      </c>
      <c r="J784" s="116">
        <v>32.74</v>
      </c>
    </row>
    <row r="785" spans="1:10">
      <c r="A785" s="104" t="s">
        <v>2534</v>
      </c>
      <c r="B785" s="104" t="s">
        <v>2535</v>
      </c>
      <c r="C785" s="104" t="s">
        <v>2536</v>
      </c>
      <c r="D785" s="131">
        <v>32.15</v>
      </c>
      <c r="E785" s="132">
        <v>4921764920</v>
      </c>
      <c r="F785" s="108">
        <v>4778455240</v>
      </c>
      <c r="G785" s="115">
        <v>3823780497</v>
      </c>
      <c r="H785" s="114">
        <v>32.25</v>
      </c>
      <c r="I785" s="105">
        <v>32.15</v>
      </c>
      <c r="J785" s="116">
        <v>31.96</v>
      </c>
    </row>
    <row r="786" spans="1:10">
      <c r="A786" s="104" t="s">
        <v>2537</v>
      </c>
      <c r="B786" s="104" t="s">
        <v>2538</v>
      </c>
      <c r="C786" s="104" t="s">
        <v>2539</v>
      </c>
      <c r="D786" s="131">
        <v>33.56</v>
      </c>
      <c r="E786" s="132">
        <v>12138474298</v>
      </c>
      <c r="F786" s="108">
        <v>12459462019</v>
      </c>
      <c r="G786" s="115">
        <v>11837467428</v>
      </c>
      <c r="H786" s="114">
        <v>33.56</v>
      </c>
      <c r="I786" s="105">
        <v>33.54</v>
      </c>
      <c r="J786" s="116">
        <v>33.590000000000003</v>
      </c>
    </row>
    <row r="787" spans="1:10">
      <c r="A787" s="104" t="s">
        <v>2540</v>
      </c>
      <c r="B787" s="104" t="s">
        <v>2541</v>
      </c>
      <c r="C787" s="104" t="s">
        <v>2542</v>
      </c>
      <c r="D787" s="131">
        <v>35.18</v>
      </c>
      <c r="E787" s="132">
        <v>48664508011</v>
      </c>
      <c r="F787" s="108">
        <v>37864112453</v>
      </c>
      <c r="G787" s="115">
        <v>35847533188</v>
      </c>
      <c r="H787" s="114">
        <v>35.54</v>
      </c>
      <c r="I787" s="105">
        <v>35.14</v>
      </c>
      <c r="J787" s="116">
        <v>35.18</v>
      </c>
    </row>
    <row r="788" spans="1:10">
      <c r="A788" s="104" t="s">
        <v>2543</v>
      </c>
      <c r="B788" s="104" t="s">
        <v>2544</v>
      </c>
      <c r="C788" s="104" t="s">
        <v>2545</v>
      </c>
      <c r="D788" s="131">
        <v>36.43</v>
      </c>
      <c r="E788" s="132">
        <v>93376314525</v>
      </c>
      <c r="F788" s="108">
        <v>92891410241</v>
      </c>
      <c r="G788" s="115">
        <v>84532530149</v>
      </c>
      <c r="H788" s="114">
        <v>36.47</v>
      </c>
      <c r="I788" s="105">
        <v>36.43</v>
      </c>
      <c r="J788" s="116">
        <v>36.409999999999997</v>
      </c>
    </row>
    <row r="789" spans="1:10">
      <c r="A789" s="104" t="s">
        <v>2546</v>
      </c>
      <c r="B789" s="104" t="s">
        <v>2547</v>
      </c>
      <c r="C789" s="104" t="s">
        <v>2548</v>
      </c>
      <c r="D789" s="131">
        <v>35.549999999999997</v>
      </c>
      <c r="E789" s="132">
        <v>49271494936</v>
      </c>
      <c r="F789" s="108">
        <v>49885001204</v>
      </c>
      <c r="G789" s="115">
        <v>48620622888</v>
      </c>
      <c r="H789" s="114">
        <v>35.549999999999997</v>
      </c>
      <c r="I789" s="105">
        <v>35.54</v>
      </c>
      <c r="J789" s="116">
        <v>35.619999999999997</v>
      </c>
    </row>
    <row r="790" spans="1:10">
      <c r="A790" s="104" t="s">
        <v>2549</v>
      </c>
      <c r="B790" s="104" t="s">
        <v>2550</v>
      </c>
      <c r="C790" s="104" t="s">
        <v>2551</v>
      </c>
      <c r="D790" s="131">
        <v>27.64</v>
      </c>
      <c r="E790" s="132">
        <v>202099268</v>
      </c>
      <c r="F790" s="108">
        <v>208651992</v>
      </c>
      <c r="G790" s="115">
        <v>8286942.5</v>
      </c>
      <c r="H790" s="114">
        <v>27.66</v>
      </c>
      <c r="I790" s="105">
        <v>27.64</v>
      </c>
      <c r="J790" s="116">
        <v>23.13</v>
      </c>
    </row>
    <row r="791" spans="1:10">
      <c r="A791" s="104" t="s">
        <v>2552</v>
      </c>
      <c r="B791" s="104" t="s">
        <v>2553</v>
      </c>
      <c r="C791" s="104" t="s">
        <v>2554</v>
      </c>
      <c r="D791" s="131">
        <v>28.57</v>
      </c>
      <c r="E791" s="132">
        <v>423195160</v>
      </c>
      <c r="F791" s="108">
        <v>397433240</v>
      </c>
      <c r="G791" s="115">
        <v>330398568</v>
      </c>
      <c r="H791" s="114">
        <v>28.69</v>
      </c>
      <c r="I791" s="105">
        <v>28.57</v>
      </c>
      <c r="J791" s="116">
        <v>28.4</v>
      </c>
    </row>
    <row r="792" spans="1:10">
      <c r="A792" s="104" t="s">
        <v>2555</v>
      </c>
      <c r="B792" s="104" t="s">
        <v>2556</v>
      </c>
      <c r="C792" s="104" t="s">
        <v>2557</v>
      </c>
      <c r="D792" s="131">
        <v>34.89</v>
      </c>
      <c r="E792" s="132">
        <v>30971116497</v>
      </c>
      <c r="F792" s="108">
        <v>32033366068</v>
      </c>
      <c r="G792" s="115">
        <v>29305365863</v>
      </c>
      <c r="H792" s="114">
        <v>34.89</v>
      </c>
      <c r="I792" s="105">
        <v>34.9</v>
      </c>
      <c r="J792" s="116">
        <v>34.89</v>
      </c>
    </row>
    <row r="793" spans="1:10">
      <c r="A793" s="104" t="s">
        <v>2558</v>
      </c>
      <c r="B793" s="104" t="s">
        <v>2559</v>
      </c>
      <c r="C793" s="104" t="s">
        <v>2560</v>
      </c>
      <c r="D793" s="131">
        <v>34.04</v>
      </c>
      <c r="E793" s="132">
        <v>17225930775</v>
      </c>
      <c r="F793" s="108">
        <v>16967769971</v>
      </c>
      <c r="G793" s="115">
        <v>16085041047</v>
      </c>
      <c r="H793" s="114">
        <v>34.06</v>
      </c>
      <c r="I793" s="105">
        <v>33.979999999999997</v>
      </c>
      <c r="J793" s="116">
        <v>34.04</v>
      </c>
    </row>
    <row r="794" spans="1:10">
      <c r="A794" s="104" t="s">
        <v>2561</v>
      </c>
      <c r="B794" s="104" t="s">
        <v>2562</v>
      </c>
      <c r="C794" s="104" t="s">
        <v>2563</v>
      </c>
      <c r="D794" s="131">
        <v>35.950000000000003</v>
      </c>
      <c r="E794" s="132">
        <v>71192377927</v>
      </c>
      <c r="F794" s="108">
        <v>64220560773</v>
      </c>
      <c r="G794" s="115">
        <v>61512842276</v>
      </c>
      <c r="H794" s="114">
        <v>36.08</v>
      </c>
      <c r="I794" s="105">
        <v>35.9</v>
      </c>
      <c r="J794" s="116">
        <v>35.950000000000003</v>
      </c>
    </row>
    <row r="795" spans="1:10">
      <c r="A795" s="104" t="s">
        <v>2564</v>
      </c>
      <c r="B795" s="104" t="s">
        <v>2565</v>
      </c>
      <c r="C795" s="104" t="s">
        <v>2566</v>
      </c>
      <c r="D795" s="131">
        <v>33.61</v>
      </c>
      <c r="E795" s="132">
        <v>11507929756</v>
      </c>
      <c r="F795" s="108">
        <v>13421685797</v>
      </c>
      <c r="G795" s="115">
        <v>11962086022</v>
      </c>
      <c r="H795" s="114">
        <v>33.479999999999997</v>
      </c>
      <c r="I795" s="105">
        <v>33.64</v>
      </c>
      <c r="J795" s="116">
        <v>33.61</v>
      </c>
    </row>
    <row r="796" spans="1:10">
      <c r="A796" s="104" t="s">
        <v>2567</v>
      </c>
      <c r="B796" s="104" t="s">
        <v>2568</v>
      </c>
      <c r="C796" s="104" t="s">
        <v>2569</v>
      </c>
      <c r="D796" s="131">
        <v>34.69</v>
      </c>
      <c r="E796" s="132">
        <v>30188271170</v>
      </c>
      <c r="F796" s="108">
        <v>27760220623</v>
      </c>
      <c r="G796" s="115">
        <v>22264585839</v>
      </c>
      <c r="H796" s="114">
        <v>34.86</v>
      </c>
      <c r="I796" s="105">
        <v>34.69</v>
      </c>
      <c r="J796" s="116">
        <v>34.5</v>
      </c>
    </row>
    <row r="797" spans="1:10">
      <c r="A797" s="104" t="s">
        <v>2570</v>
      </c>
      <c r="B797" s="104" t="s">
        <v>2571</v>
      </c>
      <c r="C797" s="104" t="s">
        <v>2572</v>
      </c>
      <c r="D797" s="131">
        <v>34.14</v>
      </c>
      <c r="E797" s="132">
        <v>18249448972</v>
      </c>
      <c r="F797" s="108">
        <v>18714747752</v>
      </c>
      <c r="G797" s="115">
        <v>17868046059</v>
      </c>
      <c r="H797" s="114">
        <v>34.14</v>
      </c>
      <c r="I797" s="105">
        <v>34.119999999999997</v>
      </c>
      <c r="J797" s="116">
        <v>34.19</v>
      </c>
    </row>
    <row r="798" spans="1:10">
      <c r="A798" s="104" t="s">
        <v>2573</v>
      </c>
      <c r="B798" s="104" t="s">
        <v>2574</v>
      </c>
      <c r="C798" s="104" t="s">
        <v>2575</v>
      </c>
      <c r="D798" s="131">
        <v>32.049999999999997</v>
      </c>
      <c r="E798" s="132">
        <v>4721149272</v>
      </c>
      <c r="F798" s="108">
        <v>3989037672</v>
      </c>
      <c r="G798" s="115">
        <v>4055537056</v>
      </c>
      <c r="H798" s="114">
        <v>32.19</v>
      </c>
      <c r="I798" s="105">
        <v>31.89</v>
      </c>
      <c r="J798" s="116">
        <v>32.049999999999997</v>
      </c>
    </row>
    <row r="799" spans="1:10">
      <c r="A799" s="104" t="s">
        <v>2576</v>
      </c>
      <c r="B799" s="104" t="s">
        <v>2577</v>
      </c>
      <c r="C799" s="104" t="s">
        <v>2578</v>
      </c>
      <c r="D799" s="131">
        <v>38.03</v>
      </c>
      <c r="E799" s="132">
        <v>278524000000</v>
      </c>
      <c r="F799" s="108">
        <v>285632000000</v>
      </c>
      <c r="G799" s="115">
        <v>254660000000</v>
      </c>
      <c r="H799" s="114">
        <v>38.03</v>
      </c>
      <c r="I799" s="105">
        <v>38.06</v>
      </c>
      <c r="J799" s="116">
        <v>37.99</v>
      </c>
    </row>
    <row r="800" spans="1:10">
      <c r="A800" s="104" t="s">
        <v>2579</v>
      </c>
      <c r="B800" s="104" t="s">
        <v>2580</v>
      </c>
      <c r="C800" s="104" t="s">
        <v>2581</v>
      </c>
      <c r="D800" s="131">
        <v>29.54</v>
      </c>
      <c r="E800" s="132">
        <v>749745048</v>
      </c>
      <c r="F800" s="108">
        <v>936860947.5</v>
      </c>
      <c r="G800" s="115">
        <v>677343504</v>
      </c>
      <c r="H800" s="114">
        <v>29.54</v>
      </c>
      <c r="I800" s="105">
        <v>29.8</v>
      </c>
      <c r="J800" s="116">
        <v>29.44</v>
      </c>
    </row>
    <row r="801" spans="1:10">
      <c r="A801" s="104" t="s">
        <v>2582</v>
      </c>
      <c r="B801" s="104" t="s">
        <v>2583</v>
      </c>
      <c r="C801" s="104" t="s">
        <v>2584</v>
      </c>
      <c r="D801" s="131">
        <v>23.41</v>
      </c>
      <c r="E801" s="132">
        <v>67751360</v>
      </c>
      <c r="F801" s="108"/>
      <c r="G801" s="115">
        <v>9401684</v>
      </c>
      <c r="H801" s="114">
        <v>26.14</v>
      </c>
      <c r="I801" s="105">
        <v>22.126799999999999</v>
      </c>
      <c r="J801" s="116">
        <v>23.41</v>
      </c>
    </row>
    <row r="802" spans="1:10">
      <c r="A802" s="104" t="s">
        <v>2585</v>
      </c>
      <c r="B802" s="104" t="s">
        <v>2586</v>
      </c>
      <c r="C802" s="104" t="s">
        <v>642</v>
      </c>
      <c r="D802" s="131">
        <v>32.49</v>
      </c>
      <c r="E802" s="132">
        <v>5563098396</v>
      </c>
      <c r="F802" s="108">
        <v>6027304524</v>
      </c>
      <c r="G802" s="115">
        <v>5636814116</v>
      </c>
      <c r="H802" s="114">
        <v>32.43</v>
      </c>
      <c r="I802" s="105">
        <v>32.49</v>
      </c>
      <c r="J802" s="116">
        <v>32.520000000000003</v>
      </c>
    </row>
    <row r="803" spans="1:10">
      <c r="A803" s="104" t="s">
        <v>2587</v>
      </c>
      <c r="B803" s="104" t="s">
        <v>2588</v>
      </c>
      <c r="C803" s="104" t="s">
        <v>2589</v>
      </c>
      <c r="D803" s="131">
        <v>29.72</v>
      </c>
      <c r="E803" s="132">
        <v>958687056</v>
      </c>
      <c r="F803" s="108">
        <v>868176560</v>
      </c>
      <c r="G803" s="115">
        <v>820146088</v>
      </c>
      <c r="H803" s="114">
        <v>29.89</v>
      </c>
      <c r="I803" s="105">
        <v>29.69</v>
      </c>
      <c r="J803" s="116">
        <v>29.72</v>
      </c>
    </row>
    <row r="804" spans="1:10">
      <c r="A804" s="104" t="s">
        <v>2590</v>
      </c>
      <c r="B804" s="104" t="s">
        <v>2591</v>
      </c>
      <c r="C804" s="104" t="s">
        <v>471</v>
      </c>
      <c r="D804" s="131">
        <v>31.6</v>
      </c>
      <c r="E804" s="132">
        <v>3141542380</v>
      </c>
      <c r="F804" s="108">
        <v>2850977324</v>
      </c>
      <c r="G804" s="115">
        <v>3039201068</v>
      </c>
      <c r="H804" s="114">
        <v>31.6</v>
      </c>
      <c r="I804" s="105">
        <v>31.41</v>
      </c>
      <c r="J804" s="116">
        <v>31.63</v>
      </c>
    </row>
    <row r="805" spans="1:10">
      <c r="A805" s="104" t="s">
        <v>2592</v>
      </c>
      <c r="B805" s="104" t="s">
        <v>2593</v>
      </c>
      <c r="C805" s="104" t="s">
        <v>2594</v>
      </c>
      <c r="D805" s="131">
        <v>30.77</v>
      </c>
      <c r="E805" s="132">
        <v>1762787264</v>
      </c>
      <c r="F805" s="108">
        <v>1630687062</v>
      </c>
      <c r="G805" s="115">
        <v>1695909367</v>
      </c>
      <c r="H805" s="114">
        <v>30.77</v>
      </c>
      <c r="I805" s="105">
        <v>30.6</v>
      </c>
      <c r="J805" s="116">
        <v>30.77</v>
      </c>
    </row>
    <row r="806" spans="1:10">
      <c r="A806" s="104" t="s">
        <v>2595</v>
      </c>
      <c r="B806" s="104" t="s">
        <v>2596</v>
      </c>
      <c r="C806" s="104" t="s">
        <v>2597</v>
      </c>
      <c r="D806" s="131">
        <v>26.23</v>
      </c>
      <c r="E806" s="132">
        <v>84260280</v>
      </c>
      <c r="F806" s="108">
        <v>78634184</v>
      </c>
      <c r="G806" s="115"/>
      <c r="H806" s="114">
        <v>26.45</v>
      </c>
      <c r="I806" s="105">
        <v>26.23</v>
      </c>
      <c r="J806" s="116">
        <v>22.2254</v>
      </c>
    </row>
    <row r="807" spans="1:10">
      <c r="A807" s="104" t="s">
        <v>2598</v>
      </c>
      <c r="B807" s="104" t="s">
        <v>2599</v>
      </c>
      <c r="C807" s="104" t="s">
        <v>2600</v>
      </c>
      <c r="D807" s="131">
        <v>34.75</v>
      </c>
      <c r="E807" s="132">
        <v>31693987951</v>
      </c>
      <c r="F807" s="108">
        <v>28845612090</v>
      </c>
      <c r="G807" s="115">
        <v>25351516866</v>
      </c>
      <c r="H807" s="114">
        <v>34.93</v>
      </c>
      <c r="I807" s="105">
        <v>34.75</v>
      </c>
      <c r="J807" s="116">
        <v>34.69</v>
      </c>
    </row>
    <row r="808" spans="1:10">
      <c r="A808" s="104" t="s">
        <v>2601</v>
      </c>
      <c r="B808" s="104" t="s">
        <v>2602</v>
      </c>
      <c r="C808" s="104" t="s">
        <v>2603</v>
      </c>
      <c r="D808" s="131">
        <v>31.85</v>
      </c>
      <c r="E808" s="132">
        <v>3876399521</v>
      </c>
      <c r="F808" s="108">
        <v>3871984698</v>
      </c>
      <c r="G808" s="115">
        <v>3049882017</v>
      </c>
      <c r="H808" s="114">
        <v>31.9</v>
      </c>
      <c r="I808" s="105">
        <v>31.85</v>
      </c>
      <c r="J808" s="116">
        <v>31.64</v>
      </c>
    </row>
    <row r="809" spans="1:10">
      <c r="A809" s="104" t="s">
        <v>2604</v>
      </c>
      <c r="B809" s="104" t="s">
        <v>2605</v>
      </c>
      <c r="C809" s="104" t="s">
        <v>2606</v>
      </c>
      <c r="D809" s="131">
        <v>29.52</v>
      </c>
      <c r="E809" s="132">
        <v>818833664</v>
      </c>
      <c r="F809" s="108">
        <v>612248256</v>
      </c>
      <c r="G809" s="115">
        <v>717556736</v>
      </c>
      <c r="H809" s="114">
        <v>29.66</v>
      </c>
      <c r="I809" s="105">
        <v>29.19</v>
      </c>
      <c r="J809" s="116">
        <v>29.52</v>
      </c>
    </row>
    <row r="810" spans="1:10">
      <c r="A810" s="104" t="s">
        <v>2607</v>
      </c>
      <c r="B810" s="104" t="s">
        <v>2608</v>
      </c>
      <c r="C810" s="104" t="s">
        <v>2609</v>
      </c>
      <c r="D810" s="131">
        <v>29.67</v>
      </c>
      <c r="E810" s="132">
        <v>823277671</v>
      </c>
      <c r="F810" s="108">
        <v>774188064</v>
      </c>
      <c r="G810" s="115">
        <v>973408339.5</v>
      </c>
      <c r="H810" s="114">
        <v>29.67</v>
      </c>
      <c r="I810" s="105">
        <v>29.53</v>
      </c>
      <c r="J810" s="116">
        <v>29.97</v>
      </c>
    </row>
    <row r="811" spans="1:10">
      <c r="A811" s="104" t="s">
        <v>2610</v>
      </c>
      <c r="B811" s="104" t="s">
        <v>2611</v>
      </c>
      <c r="C811" s="104" t="s">
        <v>2612</v>
      </c>
      <c r="D811" s="131">
        <v>31.72</v>
      </c>
      <c r="E811" s="132">
        <v>3407579885</v>
      </c>
      <c r="F811" s="108">
        <v>3701478596</v>
      </c>
      <c r="G811" s="115">
        <v>3157933211</v>
      </c>
      <c r="H811" s="114">
        <v>31.72</v>
      </c>
      <c r="I811" s="105">
        <v>31.79</v>
      </c>
      <c r="J811" s="116">
        <v>31.69</v>
      </c>
    </row>
    <row r="812" spans="1:10">
      <c r="A812" s="104" t="s">
        <v>2613</v>
      </c>
      <c r="B812" s="104" t="s">
        <v>2614</v>
      </c>
      <c r="C812" s="104" t="s">
        <v>2615</v>
      </c>
      <c r="D812" s="131">
        <v>33.17</v>
      </c>
      <c r="E812" s="132">
        <v>9278146598</v>
      </c>
      <c r="F812" s="108">
        <v>9170563456</v>
      </c>
      <c r="G812" s="115">
        <v>9085100014</v>
      </c>
      <c r="H812" s="114">
        <v>33.17</v>
      </c>
      <c r="I812" s="105">
        <v>33.090000000000003</v>
      </c>
      <c r="J812" s="116">
        <v>33.21</v>
      </c>
    </row>
    <row r="813" spans="1:10">
      <c r="A813" s="104" t="s">
        <v>2616</v>
      </c>
      <c r="B813" s="104" t="s">
        <v>2617</v>
      </c>
      <c r="C813" s="104" t="s">
        <v>2618</v>
      </c>
      <c r="D813" s="131">
        <v>34.61</v>
      </c>
      <c r="E813" s="132">
        <v>25405405594</v>
      </c>
      <c r="F813" s="108">
        <v>26528985962</v>
      </c>
      <c r="G813" s="115">
        <v>23384052337</v>
      </c>
      <c r="H813" s="114">
        <v>34.61</v>
      </c>
      <c r="I813" s="105">
        <v>34.630000000000003</v>
      </c>
      <c r="J813" s="116">
        <v>34.57</v>
      </c>
    </row>
    <row r="814" spans="1:10">
      <c r="A814" s="104" t="s">
        <v>2619</v>
      </c>
      <c r="B814" s="104" t="s">
        <v>2620</v>
      </c>
      <c r="C814" s="104" t="s">
        <v>1215</v>
      </c>
      <c r="D814" s="131">
        <v>33.36</v>
      </c>
      <c r="E814" s="132">
        <v>10549750877</v>
      </c>
      <c r="F814" s="108">
        <v>11747410648</v>
      </c>
      <c r="G814" s="115">
        <v>9576827680</v>
      </c>
      <c r="H814" s="114">
        <v>33.36</v>
      </c>
      <c r="I814" s="105">
        <v>33.450000000000003</v>
      </c>
      <c r="J814" s="116">
        <v>33.29</v>
      </c>
    </row>
    <row r="815" spans="1:10">
      <c r="A815" s="104" t="s">
        <v>2621</v>
      </c>
      <c r="B815" s="104" t="s">
        <v>2622</v>
      </c>
      <c r="C815" s="104" t="s">
        <v>2623</v>
      </c>
      <c r="D815" s="131">
        <v>28.56</v>
      </c>
      <c r="E815" s="132">
        <v>387003508.80000001</v>
      </c>
      <c r="F815" s="108">
        <v>413404442</v>
      </c>
      <c r="G815" s="115">
        <v>365929767.39999998</v>
      </c>
      <c r="H815" s="114">
        <v>28.56</v>
      </c>
      <c r="I815" s="105">
        <v>28.62</v>
      </c>
      <c r="J815" s="116">
        <v>28.54</v>
      </c>
    </row>
    <row r="816" spans="1:10">
      <c r="A816" s="104" t="s">
        <v>2624</v>
      </c>
      <c r="B816" s="104" t="s">
        <v>2625</v>
      </c>
      <c r="C816" s="104" t="s">
        <v>2245</v>
      </c>
      <c r="D816" s="131">
        <v>33.799999999999997</v>
      </c>
      <c r="E816" s="132">
        <v>14661553948</v>
      </c>
      <c r="F816" s="108">
        <v>14945405389</v>
      </c>
      <c r="G816" s="115">
        <v>13108810416</v>
      </c>
      <c r="H816" s="114">
        <v>33.83</v>
      </c>
      <c r="I816" s="105">
        <v>33.799999999999997</v>
      </c>
      <c r="J816" s="116">
        <v>33.74</v>
      </c>
    </row>
    <row r="817" spans="1:10">
      <c r="A817" s="104" t="s">
        <v>2626</v>
      </c>
      <c r="B817" s="104" t="s">
        <v>2627</v>
      </c>
      <c r="C817" s="104" t="s">
        <v>1740</v>
      </c>
      <c r="D817" s="131">
        <v>30.22</v>
      </c>
      <c r="E817" s="132">
        <v>1201007003</v>
      </c>
      <c r="F817" s="108">
        <v>1131112168</v>
      </c>
      <c r="G817" s="115">
        <v>1299090752</v>
      </c>
      <c r="H817" s="114">
        <v>30.22</v>
      </c>
      <c r="I817" s="105">
        <v>30.08</v>
      </c>
      <c r="J817" s="116">
        <v>30.38</v>
      </c>
    </row>
    <row r="818" spans="1:10">
      <c r="A818" s="104" t="s">
        <v>2628</v>
      </c>
      <c r="B818" s="104" t="s">
        <v>2629</v>
      </c>
      <c r="C818" s="104" t="s">
        <v>2630</v>
      </c>
      <c r="D818" s="131">
        <v>28.36</v>
      </c>
      <c r="E818" s="132">
        <v>332771066</v>
      </c>
      <c r="F818" s="108">
        <v>234453282</v>
      </c>
      <c r="G818" s="115">
        <v>496459291.5</v>
      </c>
      <c r="H818" s="114">
        <v>28.36</v>
      </c>
      <c r="I818" s="105">
        <v>27.8</v>
      </c>
      <c r="J818" s="116">
        <v>28.99</v>
      </c>
    </row>
    <row r="819" spans="1:10">
      <c r="A819" s="104" t="s">
        <v>2631</v>
      </c>
      <c r="B819" s="104" t="s">
        <v>2632</v>
      </c>
      <c r="C819" s="104" t="s">
        <v>1332</v>
      </c>
      <c r="D819" s="131">
        <v>32.049999999999997</v>
      </c>
      <c r="E819" s="132">
        <v>3831092312</v>
      </c>
      <c r="F819" s="108">
        <v>4435160134</v>
      </c>
      <c r="G819" s="115">
        <v>4067131816</v>
      </c>
      <c r="H819" s="114">
        <v>31.89</v>
      </c>
      <c r="I819" s="105">
        <v>32.049999999999997</v>
      </c>
      <c r="J819" s="116">
        <v>32.049999999999997</v>
      </c>
    </row>
    <row r="820" spans="1:10">
      <c r="A820" s="104" t="s">
        <v>2633</v>
      </c>
      <c r="B820" s="104" t="s">
        <v>2634</v>
      </c>
      <c r="C820" s="104" t="s">
        <v>2635</v>
      </c>
      <c r="D820" s="131">
        <v>28.41</v>
      </c>
      <c r="E820" s="132">
        <v>1200487315</v>
      </c>
      <c r="F820" s="108">
        <v>356574649</v>
      </c>
      <c r="G820" s="115">
        <v>307469440</v>
      </c>
      <c r="H820" s="114">
        <v>30.2</v>
      </c>
      <c r="I820" s="105">
        <v>28.41</v>
      </c>
      <c r="J820" s="116">
        <v>28.3</v>
      </c>
    </row>
    <row r="821" spans="1:10">
      <c r="A821" s="104" t="s">
        <v>2636</v>
      </c>
      <c r="B821" s="104" t="s">
        <v>2637</v>
      </c>
      <c r="C821" s="104" t="s">
        <v>2638</v>
      </c>
      <c r="D821" s="131">
        <v>37.409999999999997</v>
      </c>
      <c r="E821" s="132">
        <v>190639000000</v>
      </c>
      <c r="F821" s="108">
        <v>178523000000</v>
      </c>
      <c r="G821" s="115">
        <v>170629000000</v>
      </c>
      <c r="H821" s="114">
        <v>37.49</v>
      </c>
      <c r="I821" s="105">
        <v>37.380000000000003</v>
      </c>
      <c r="J821" s="116">
        <v>37.409999999999997</v>
      </c>
    </row>
    <row r="822" spans="1:10">
      <c r="A822" s="104" t="s">
        <v>2639</v>
      </c>
      <c r="B822" s="104" t="s">
        <v>2640</v>
      </c>
      <c r="C822" s="104" t="s">
        <v>2641</v>
      </c>
      <c r="D822" s="131">
        <v>30.6</v>
      </c>
      <c r="E822" s="132">
        <v>1629212192</v>
      </c>
      <c r="F822" s="108">
        <v>1613108296</v>
      </c>
      <c r="G822" s="115">
        <v>1506031552</v>
      </c>
      <c r="H822" s="114">
        <v>30.66</v>
      </c>
      <c r="I822" s="105">
        <v>30.59</v>
      </c>
      <c r="J822" s="116">
        <v>30.6</v>
      </c>
    </row>
    <row r="823" spans="1:10">
      <c r="A823" s="104" t="s">
        <v>2642</v>
      </c>
      <c r="B823" s="104" t="s">
        <v>2643</v>
      </c>
      <c r="C823" s="104" t="s">
        <v>2644</v>
      </c>
      <c r="D823" s="131">
        <v>33.86</v>
      </c>
      <c r="E823" s="132">
        <v>14960783824</v>
      </c>
      <c r="F823" s="108">
        <v>15067217365</v>
      </c>
      <c r="G823" s="115">
        <v>14807686186</v>
      </c>
      <c r="H823" s="114">
        <v>33.86</v>
      </c>
      <c r="I823" s="105">
        <v>33.81</v>
      </c>
      <c r="J823" s="116">
        <v>33.92</v>
      </c>
    </row>
    <row r="824" spans="1:10">
      <c r="A824" s="104" t="s">
        <v>2645</v>
      </c>
      <c r="B824" s="104" t="s">
        <v>2646</v>
      </c>
      <c r="C824" s="104" t="s">
        <v>2647</v>
      </c>
      <c r="D824" s="131">
        <v>30.1</v>
      </c>
      <c r="E824" s="132">
        <v>1170491284</v>
      </c>
      <c r="F824" s="108">
        <v>1149845262</v>
      </c>
      <c r="G824" s="115">
        <v>1010324425</v>
      </c>
      <c r="H824" s="114">
        <v>30.18</v>
      </c>
      <c r="I824" s="105">
        <v>30.1</v>
      </c>
      <c r="J824" s="116">
        <v>30.02</v>
      </c>
    </row>
    <row r="825" spans="1:10">
      <c r="A825" s="104" t="s">
        <v>2648</v>
      </c>
      <c r="B825" s="104" t="s">
        <v>2649</v>
      </c>
      <c r="C825" s="104" t="s">
        <v>2650</v>
      </c>
      <c r="D825" s="131">
        <v>27.87</v>
      </c>
      <c r="E825" s="132">
        <v>219483938</v>
      </c>
      <c r="F825" s="108">
        <v>246032828</v>
      </c>
      <c r="G825" s="115">
        <v>231515305.40000001</v>
      </c>
      <c r="H825" s="114">
        <v>27.78</v>
      </c>
      <c r="I825" s="105">
        <v>27.87</v>
      </c>
      <c r="J825" s="116">
        <v>27.89</v>
      </c>
    </row>
    <row r="826" spans="1:10">
      <c r="A826" s="104" t="s">
        <v>2651</v>
      </c>
      <c r="B826" s="104" t="s">
        <v>2652</v>
      </c>
      <c r="C826" s="104" t="s">
        <v>2653</v>
      </c>
      <c r="D826" s="131">
        <v>28.43</v>
      </c>
      <c r="E826" s="132">
        <v>328448708</v>
      </c>
      <c r="F826" s="108">
        <v>361210803</v>
      </c>
      <c r="G826" s="115">
        <v>348384208</v>
      </c>
      <c r="H826" s="114">
        <v>28.33</v>
      </c>
      <c r="I826" s="105">
        <v>28.43</v>
      </c>
      <c r="J826" s="116">
        <v>28.48</v>
      </c>
    </row>
    <row r="827" spans="1:10">
      <c r="A827" s="104" t="s">
        <v>2654</v>
      </c>
      <c r="B827" s="104" t="s">
        <v>2655</v>
      </c>
      <c r="C827" s="104" t="s">
        <v>2328</v>
      </c>
      <c r="D827" s="131">
        <v>26.64</v>
      </c>
      <c r="E827" s="132">
        <v>79855816</v>
      </c>
      <c r="F827" s="108">
        <v>104294176</v>
      </c>
      <c r="G827" s="115">
        <v>113144056</v>
      </c>
      <c r="H827" s="114">
        <v>26.36</v>
      </c>
      <c r="I827" s="105">
        <v>26.64</v>
      </c>
      <c r="J827" s="116">
        <v>26.85</v>
      </c>
    </row>
    <row r="828" spans="1:10">
      <c r="A828" s="104" t="s">
        <v>2656</v>
      </c>
      <c r="B828" s="104" t="s">
        <v>2657</v>
      </c>
      <c r="C828" s="104" t="s">
        <v>1130</v>
      </c>
      <c r="D828" s="131">
        <v>30.49</v>
      </c>
      <c r="E828" s="132">
        <v>1993918852</v>
      </c>
      <c r="F828" s="108">
        <v>1471818796</v>
      </c>
      <c r="G828" s="115">
        <v>1393811036</v>
      </c>
      <c r="H828" s="114">
        <v>30.95</v>
      </c>
      <c r="I828" s="105">
        <v>30.45</v>
      </c>
      <c r="J828" s="116">
        <v>30.49</v>
      </c>
    </row>
    <row r="829" spans="1:10">
      <c r="A829" s="104" t="s">
        <v>2658</v>
      </c>
      <c r="B829" s="104" t="s">
        <v>2659</v>
      </c>
      <c r="C829" s="104" t="s">
        <v>2660</v>
      </c>
      <c r="D829" s="131">
        <v>35.619999999999997</v>
      </c>
      <c r="E829" s="132">
        <v>51408500580</v>
      </c>
      <c r="F829" s="108">
        <v>53444710513</v>
      </c>
      <c r="G829" s="115">
        <v>47552076467</v>
      </c>
      <c r="H829" s="114">
        <v>35.619999999999997</v>
      </c>
      <c r="I829" s="105">
        <v>35.64</v>
      </c>
      <c r="J829" s="116">
        <v>35.590000000000003</v>
      </c>
    </row>
    <row r="830" spans="1:10">
      <c r="A830" s="104" t="s">
        <v>2661</v>
      </c>
      <c r="B830" s="104" t="s">
        <v>2662</v>
      </c>
      <c r="C830" s="104" t="s">
        <v>2663</v>
      </c>
      <c r="D830" s="131">
        <v>32.82</v>
      </c>
      <c r="E830" s="132">
        <v>7282273954</v>
      </c>
      <c r="F830" s="108">
        <v>7265254428</v>
      </c>
      <c r="G830" s="115">
        <v>7232710068</v>
      </c>
      <c r="H830" s="114">
        <v>32.82</v>
      </c>
      <c r="I830" s="105">
        <v>32.76</v>
      </c>
      <c r="J830" s="116">
        <v>32.880000000000003</v>
      </c>
    </row>
    <row r="831" spans="1:10">
      <c r="A831" s="104" t="s">
        <v>2664</v>
      </c>
      <c r="B831" s="104" t="s">
        <v>2665</v>
      </c>
      <c r="C831" s="104" t="s">
        <v>2666</v>
      </c>
      <c r="D831" s="131">
        <v>33.479999999999997</v>
      </c>
      <c r="E831" s="132">
        <v>11834653454</v>
      </c>
      <c r="F831" s="108">
        <v>11161737987</v>
      </c>
      <c r="G831" s="115">
        <v>10971507590</v>
      </c>
      <c r="H831" s="114">
        <v>33.520000000000003</v>
      </c>
      <c r="I831" s="105">
        <v>33.380000000000003</v>
      </c>
      <c r="J831" s="116">
        <v>33.479999999999997</v>
      </c>
    </row>
    <row r="832" spans="1:10">
      <c r="A832" s="104" t="s">
        <v>2667</v>
      </c>
      <c r="B832" s="104" t="s">
        <v>2668</v>
      </c>
      <c r="C832" s="104" t="s">
        <v>2669</v>
      </c>
      <c r="D832" s="131">
        <v>28.32</v>
      </c>
      <c r="E832" s="132">
        <v>326926752</v>
      </c>
      <c r="F832" s="108">
        <v>318001872</v>
      </c>
      <c r="G832" s="115">
        <v>320874832</v>
      </c>
      <c r="H832" s="114">
        <v>28.32</v>
      </c>
      <c r="I832" s="105">
        <v>28.24</v>
      </c>
      <c r="J832" s="116">
        <v>28.36</v>
      </c>
    </row>
    <row r="833" spans="1:10">
      <c r="A833" s="104" t="s">
        <v>2670</v>
      </c>
      <c r="B833" s="104" t="s">
        <v>2671</v>
      </c>
      <c r="C833" s="104" t="s">
        <v>2672</v>
      </c>
      <c r="D833" s="131">
        <v>31.42</v>
      </c>
      <c r="E833" s="132">
        <v>2804320374</v>
      </c>
      <c r="F833" s="108">
        <v>2880668868</v>
      </c>
      <c r="G833" s="115">
        <v>2585535266</v>
      </c>
      <c r="H833" s="114">
        <v>31.44</v>
      </c>
      <c r="I833" s="105">
        <v>31.42</v>
      </c>
      <c r="J833" s="116">
        <v>31.4</v>
      </c>
    </row>
    <row r="834" spans="1:10">
      <c r="A834" s="104" t="s">
        <v>2673</v>
      </c>
      <c r="B834" s="104" t="s">
        <v>2674</v>
      </c>
      <c r="C834" s="104" t="s">
        <v>2675</v>
      </c>
      <c r="D834" s="131">
        <v>28.82</v>
      </c>
      <c r="E834" s="132">
        <v>534860064</v>
      </c>
      <c r="F834" s="108">
        <v>472753124</v>
      </c>
      <c r="G834" s="115">
        <v>401960556</v>
      </c>
      <c r="H834" s="114">
        <v>29.03</v>
      </c>
      <c r="I834" s="105">
        <v>28.82</v>
      </c>
      <c r="J834" s="116">
        <v>28.68</v>
      </c>
    </row>
    <row r="835" spans="1:10">
      <c r="A835" s="104" t="s">
        <v>2676</v>
      </c>
      <c r="B835" s="104" t="s">
        <v>2677</v>
      </c>
      <c r="C835" s="104" t="s">
        <v>2678</v>
      </c>
      <c r="D835" s="131">
        <v>27.38</v>
      </c>
      <c r="E835" s="132">
        <v>157755682</v>
      </c>
      <c r="F835" s="108">
        <v>174261628</v>
      </c>
      <c r="G835" s="115">
        <v>164373654</v>
      </c>
      <c r="H835" s="114">
        <v>27.32</v>
      </c>
      <c r="I835" s="105">
        <v>27.38</v>
      </c>
      <c r="J835" s="116">
        <v>27.4</v>
      </c>
    </row>
    <row r="836" spans="1:10">
      <c r="A836" s="104" t="s">
        <v>2679</v>
      </c>
      <c r="B836" s="104" t="s">
        <v>2680</v>
      </c>
      <c r="C836" s="104" t="s">
        <v>2681</v>
      </c>
      <c r="D836" s="131">
        <v>29.62</v>
      </c>
      <c r="E836" s="132">
        <v>779829592</v>
      </c>
      <c r="F836" s="108">
        <v>826898188</v>
      </c>
      <c r="G836" s="115">
        <v>771585066</v>
      </c>
      <c r="H836" s="114">
        <v>29.59</v>
      </c>
      <c r="I836" s="105">
        <v>29.62</v>
      </c>
      <c r="J836" s="116">
        <v>29.63</v>
      </c>
    </row>
    <row r="837" spans="1:10">
      <c r="A837" s="104" t="s">
        <v>2682</v>
      </c>
      <c r="B837" s="104" t="s">
        <v>2683</v>
      </c>
      <c r="C837" s="104" t="s">
        <v>2684</v>
      </c>
      <c r="D837" s="131">
        <v>35.020000000000003</v>
      </c>
      <c r="E837" s="132">
        <v>33950449299</v>
      </c>
      <c r="F837" s="108">
        <v>33271586799</v>
      </c>
      <c r="G837" s="115">
        <v>33398089177</v>
      </c>
      <c r="H837" s="114">
        <v>35.020000000000003</v>
      </c>
      <c r="I837" s="105">
        <v>34.950000000000003</v>
      </c>
      <c r="J837" s="116">
        <v>35.08</v>
      </c>
    </row>
    <row r="838" spans="1:10">
      <c r="A838" s="104" t="s">
        <v>2685</v>
      </c>
      <c r="B838" s="104" t="s">
        <v>2686</v>
      </c>
      <c r="C838" s="104" t="s">
        <v>471</v>
      </c>
      <c r="D838" s="131">
        <v>27.39</v>
      </c>
      <c r="E838" s="132">
        <v>161624214</v>
      </c>
      <c r="F838" s="108">
        <v>182389324</v>
      </c>
      <c r="G838" s="115">
        <v>163163074</v>
      </c>
      <c r="H838" s="114">
        <v>27.35</v>
      </c>
      <c r="I838" s="105">
        <v>27.44</v>
      </c>
      <c r="J838" s="116">
        <v>27.39</v>
      </c>
    </row>
    <row r="839" spans="1:10">
      <c r="A839" s="104" t="s">
        <v>2687</v>
      </c>
      <c r="B839" s="104" t="s">
        <v>2688</v>
      </c>
      <c r="C839" s="104" t="s">
        <v>2689</v>
      </c>
      <c r="D839" s="131">
        <v>30.93</v>
      </c>
      <c r="E839" s="132">
        <v>2362606394</v>
      </c>
      <c r="F839" s="108">
        <v>1852590325</v>
      </c>
      <c r="G839" s="115">
        <v>1880243086</v>
      </c>
      <c r="H839" s="114">
        <v>31.19</v>
      </c>
      <c r="I839" s="105">
        <v>30.79</v>
      </c>
      <c r="J839" s="116">
        <v>30.93</v>
      </c>
    </row>
    <row r="840" spans="1:10">
      <c r="A840" s="104" t="s">
        <v>2690</v>
      </c>
      <c r="B840" s="104" t="s">
        <v>2691</v>
      </c>
      <c r="C840" s="104" t="s">
        <v>791</v>
      </c>
      <c r="D840" s="131">
        <v>27.14</v>
      </c>
      <c r="E840" s="132">
        <v>204008268</v>
      </c>
      <c r="F840" s="108">
        <v>148279096</v>
      </c>
      <c r="G840" s="115">
        <v>100738248</v>
      </c>
      <c r="H840" s="114">
        <v>27.68</v>
      </c>
      <c r="I840" s="105">
        <v>27.14</v>
      </c>
      <c r="J840" s="116">
        <v>26.69</v>
      </c>
    </row>
    <row r="841" spans="1:10">
      <c r="A841" s="104" t="s">
        <v>2692</v>
      </c>
      <c r="B841" s="104" t="s">
        <v>2693</v>
      </c>
      <c r="C841" s="104" t="s">
        <v>471</v>
      </c>
      <c r="D841" s="131">
        <v>31.98</v>
      </c>
      <c r="E841" s="132">
        <v>4078386720</v>
      </c>
      <c r="F841" s="108">
        <v>6963825472</v>
      </c>
      <c r="G841" s="115">
        <v>2419073616</v>
      </c>
      <c r="H841" s="114">
        <v>31.98</v>
      </c>
      <c r="I841" s="105">
        <v>32.700000000000003</v>
      </c>
      <c r="J841" s="116">
        <v>31.3</v>
      </c>
    </row>
    <row r="842" spans="1:10">
      <c r="A842" s="104" t="s">
        <v>2694</v>
      </c>
      <c r="B842" s="104" t="s">
        <v>2695</v>
      </c>
      <c r="C842" s="104" t="s">
        <v>2696</v>
      </c>
      <c r="D842" s="131">
        <v>31.32</v>
      </c>
      <c r="E842" s="132">
        <v>2531293472</v>
      </c>
      <c r="F842" s="108">
        <v>2723626872</v>
      </c>
      <c r="G842" s="115">
        <v>2456383508</v>
      </c>
      <c r="H842" s="114">
        <v>31.29</v>
      </c>
      <c r="I842" s="105">
        <v>31.34</v>
      </c>
      <c r="J842" s="116">
        <v>31.32</v>
      </c>
    </row>
    <row r="843" spans="1:10">
      <c r="A843" s="104" t="s">
        <v>2697</v>
      </c>
      <c r="B843" s="104" t="s">
        <v>2698</v>
      </c>
      <c r="C843" s="104" t="s">
        <v>2699</v>
      </c>
      <c r="D843" s="131">
        <v>26.78</v>
      </c>
      <c r="E843" s="132">
        <v>57806976</v>
      </c>
      <c r="F843" s="108">
        <v>115277124</v>
      </c>
      <c r="G843" s="115">
        <v>108599396</v>
      </c>
      <c r="H843" s="114">
        <v>25.9</v>
      </c>
      <c r="I843" s="105">
        <v>26.78</v>
      </c>
      <c r="J843" s="116">
        <v>26.8</v>
      </c>
    </row>
    <row r="844" spans="1:10">
      <c r="A844" s="104" t="s">
        <v>2700</v>
      </c>
      <c r="B844" s="104" t="s">
        <v>2701</v>
      </c>
      <c r="C844" s="104" t="s">
        <v>2702</v>
      </c>
      <c r="D844" s="131">
        <v>34</v>
      </c>
      <c r="E844" s="132">
        <v>16575667651</v>
      </c>
      <c r="F844" s="108">
        <v>16358999735</v>
      </c>
      <c r="G844" s="115">
        <v>16097761115</v>
      </c>
      <c r="H844" s="114">
        <v>34</v>
      </c>
      <c r="I844" s="105">
        <v>33.93</v>
      </c>
      <c r="J844" s="116">
        <v>34.04</v>
      </c>
    </row>
    <row r="845" spans="1:10">
      <c r="A845" s="104" t="s">
        <v>2703</v>
      </c>
      <c r="B845" s="104" t="s">
        <v>2704</v>
      </c>
      <c r="C845" s="104" t="s">
        <v>2705</v>
      </c>
      <c r="D845" s="131">
        <v>30.92</v>
      </c>
      <c r="E845" s="132">
        <v>1950947982</v>
      </c>
      <c r="F845" s="108">
        <v>1840427632</v>
      </c>
      <c r="G845" s="115">
        <v>1880428138</v>
      </c>
      <c r="H845" s="114">
        <v>30.92</v>
      </c>
      <c r="I845" s="105">
        <v>30.78</v>
      </c>
      <c r="J845" s="116">
        <v>30.93</v>
      </c>
    </row>
    <row r="846" spans="1:10">
      <c r="A846" s="104" t="s">
        <v>2706</v>
      </c>
      <c r="B846" s="104" t="s">
        <v>2707</v>
      </c>
      <c r="C846" s="104" t="s">
        <v>2708</v>
      </c>
      <c r="D846" s="131">
        <v>27.95</v>
      </c>
      <c r="E846" s="132">
        <v>284920424</v>
      </c>
      <c r="F846" s="108">
        <v>259385074</v>
      </c>
      <c r="G846" s="115">
        <v>113732525.5</v>
      </c>
      <c r="H846" s="114">
        <v>28.14</v>
      </c>
      <c r="I846" s="105">
        <v>27.95</v>
      </c>
      <c r="J846" s="116">
        <v>26.87</v>
      </c>
    </row>
    <row r="847" spans="1:10">
      <c r="A847" s="104" t="s">
        <v>2709</v>
      </c>
      <c r="B847" s="104" t="s">
        <v>2710</v>
      </c>
      <c r="C847" s="104" t="s">
        <v>1609</v>
      </c>
      <c r="D847" s="131">
        <v>30.58</v>
      </c>
      <c r="E847" s="132">
        <v>1540513688</v>
      </c>
      <c r="F847" s="108">
        <v>1895172304</v>
      </c>
      <c r="G847" s="115">
        <v>1412844470</v>
      </c>
      <c r="H847" s="114">
        <v>30.58</v>
      </c>
      <c r="I847" s="105">
        <v>30.82</v>
      </c>
      <c r="J847" s="116">
        <v>30.51</v>
      </c>
    </row>
    <row r="848" spans="1:10">
      <c r="A848" s="104" t="s">
        <v>2711</v>
      </c>
      <c r="B848" s="104" t="s">
        <v>2712</v>
      </c>
      <c r="C848" s="104" t="s">
        <v>2713</v>
      </c>
      <c r="D848" s="131">
        <v>30.37</v>
      </c>
      <c r="E848" s="132">
        <v>1334278127</v>
      </c>
      <c r="F848" s="108">
        <v>1471926305</v>
      </c>
      <c r="G848" s="115">
        <v>1284064038</v>
      </c>
      <c r="H848" s="114">
        <v>30.37</v>
      </c>
      <c r="I848" s="105">
        <v>30.46</v>
      </c>
      <c r="J848" s="116">
        <v>30.37</v>
      </c>
    </row>
    <row r="849" spans="1:10">
      <c r="A849" s="104" t="s">
        <v>2714</v>
      </c>
      <c r="B849" s="104" t="s">
        <v>2715</v>
      </c>
      <c r="C849" s="104" t="s">
        <v>2716</v>
      </c>
      <c r="D849" s="131">
        <v>30.39</v>
      </c>
      <c r="E849" s="132">
        <v>1551824052</v>
      </c>
      <c r="F849" s="108">
        <v>1404996400</v>
      </c>
      <c r="G849" s="115">
        <v>1256726766</v>
      </c>
      <c r="H849" s="114">
        <v>30.59</v>
      </c>
      <c r="I849" s="105">
        <v>30.39</v>
      </c>
      <c r="J849" s="116">
        <v>30.34</v>
      </c>
    </row>
    <row r="850" spans="1:10">
      <c r="A850" s="104" t="s">
        <v>2717</v>
      </c>
      <c r="B850" s="104" t="s">
        <v>2718</v>
      </c>
      <c r="C850" s="104" t="s">
        <v>2719</v>
      </c>
      <c r="D850" s="131">
        <v>31.66</v>
      </c>
      <c r="E850" s="132">
        <v>3405698046</v>
      </c>
      <c r="F850" s="108">
        <v>3388412081</v>
      </c>
      <c r="G850" s="115">
        <v>2714879295</v>
      </c>
      <c r="H850" s="114">
        <v>31.72</v>
      </c>
      <c r="I850" s="105">
        <v>31.66</v>
      </c>
      <c r="J850" s="116">
        <v>31.47</v>
      </c>
    </row>
    <row r="851" spans="1:10">
      <c r="A851" s="104" t="s">
        <v>2720</v>
      </c>
      <c r="B851" s="104" t="s">
        <v>2721</v>
      </c>
      <c r="C851" s="104" t="s">
        <v>2722</v>
      </c>
      <c r="D851" s="131">
        <v>25.04</v>
      </c>
      <c r="E851" s="132">
        <v>62077360</v>
      </c>
      <c r="F851" s="108">
        <v>34436660</v>
      </c>
      <c r="G851" s="115">
        <v>3264694.75</v>
      </c>
      <c r="H851" s="114">
        <v>26.03</v>
      </c>
      <c r="I851" s="105">
        <v>25.04</v>
      </c>
      <c r="J851" s="116">
        <v>21.88</v>
      </c>
    </row>
    <row r="852" spans="1:10">
      <c r="A852" s="104" t="s">
        <v>2723</v>
      </c>
      <c r="B852" s="104" t="s">
        <v>2724</v>
      </c>
      <c r="C852" s="104" t="s">
        <v>2725</v>
      </c>
      <c r="D852" s="131">
        <v>30.81</v>
      </c>
      <c r="E852" s="132">
        <v>1816114424</v>
      </c>
      <c r="F852" s="108">
        <v>1945026152</v>
      </c>
      <c r="G852" s="115">
        <v>1711026532</v>
      </c>
      <c r="H852" s="114">
        <v>30.81</v>
      </c>
      <c r="I852" s="105">
        <v>30.86</v>
      </c>
      <c r="J852" s="116">
        <v>30.79</v>
      </c>
    </row>
    <row r="853" spans="1:10">
      <c r="A853" s="104" t="s">
        <v>2726</v>
      </c>
      <c r="B853" s="104" t="s">
        <v>2727</v>
      </c>
      <c r="C853" s="104" t="s">
        <v>2728</v>
      </c>
      <c r="D853" s="131">
        <v>30.7</v>
      </c>
      <c r="E853" s="132">
        <v>1179924201</v>
      </c>
      <c r="F853" s="108">
        <v>1740654240</v>
      </c>
      <c r="G853" s="115">
        <v>1755421474</v>
      </c>
      <c r="H853" s="114">
        <v>30.2</v>
      </c>
      <c r="I853" s="105">
        <v>30.7</v>
      </c>
      <c r="J853" s="116">
        <v>30.82</v>
      </c>
    </row>
    <row r="854" spans="1:10">
      <c r="A854" s="104" t="s">
        <v>2729</v>
      </c>
      <c r="B854" s="104" t="s">
        <v>2730</v>
      </c>
      <c r="C854" s="104" t="s">
        <v>1867</v>
      </c>
      <c r="D854" s="131">
        <v>32.31</v>
      </c>
      <c r="E854" s="132">
        <v>5228862036</v>
      </c>
      <c r="F854" s="108">
        <v>5308456086</v>
      </c>
      <c r="G854" s="115">
        <v>3703340203</v>
      </c>
      <c r="H854" s="114">
        <v>32.340000000000003</v>
      </c>
      <c r="I854" s="105">
        <v>32.31</v>
      </c>
      <c r="J854" s="116">
        <v>31.92</v>
      </c>
    </row>
    <row r="855" spans="1:10">
      <c r="A855" s="104" t="s">
        <v>2731</v>
      </c>
      <c r="B855" s="104" t="s">
        <v>2732</v>
      </c>
      <c r="C855" s="104" t="s">
        <v>471</v>
      </c>
      <c r="D855" s="131">
        <v>31.54</v>
      </c>
      <c r="E855" s="132">
        <v>3109864568</v>
      </c>
      <c r="F855" s="108">
        <v>3118360136</v>
      </c>
      <c r="G855" s="115">
        <v>2484240720</v>
      </c>
      <c r="H855" s="114">
        <v>31.58</v>
      </c>
      <c r="I855" s="105">
        <v>31.54</v>
      </c>
      <c r="J855" s="116">
        <v>31.34</v>
      </c>
    </row>
    <row r="856" spans="1:10">
      <c r="A856" s="104" t="s">
        <v>2733</v>
      </c>
      <c r="B856" s="104" t="s">
        <v>2734</v>
      </c>
      <c r="C856" s="104" t="s">
        <v>2735</v>
      </c>
      <c r="D856" s="131">
        <v>29.12</v>
      </c>
      <c r="E856" s="132">
        <v>566689792</v>
      </c>
      <c r="F856" s="108">
        <v>543749456</v>
      </c>
      <c r="G856" s="115">
        <v>549960000</v>
      </c>
      <c r="H856" s="114">
        <v>29.12</v>
      </c>
      <c r="I856" s="105">
        <v>29.02</v>
      </c>
      <c r="J856" s="116">
        <v>29.13</v>
      </c>
    </row>
    <row r="857" spans="1:10">
      <c r="A857" s="104" t="s">
        <v>2736</v>
      </c>
      <c r="B857" s="104" t="s">
        <v>2737</v>
      </c>
      <c r="C857" s="104" t="s">
        <v>2738</v>
      </c>
      <c r="D857" s="131">
        <v>31.33</v>
      </c>
      <c r="E857" s="132">
        <v>2604107424</v>
      </c>
      <c r="F857" s="108">
        <v>2731841096</v>
      </c>
      <c r="G857" s="115">
        <v>2468032128</v>
      </c>
      <c r="H857" s="114">
        <v>31.33</v>
      </c>
      <c r="I857" s="105">
        <v>31.35</v>
      </c>
      <c r="J857" s="116">
        <v>31.33</v>
      </c>
    </row>
    <row r="858" spans="1:10">
      <c r="A858" s="104" t="s">
        <v>2739</v>
      </c>
      <c r="B858" s="104" t="s">
        <v>2740</v>
      </c>
      <c r="C858" s="104" t="s">
        <v>2741</v>
      </c>
      <c r="D858" s="131">
        <v>29.28</v>
      </c>
      <c r="E858" s="132">
        <v>631172436</v>
      </c>
      <c r="F858" s="108">
        <v>664612860</v>
      </c>
      <c r="G858" s="115">
        <v>453213322</v>
      </c>
      <c r="H858" s="114">
        <v>29.28</v>
      </c>
      <c r="I858" s="105">
        <v>29.31</v>
      </c>
      <c r="J858" s="116">
        <v>28.85</v>
      </c>
    </row>
    <row r="859" spans="1:10">
      <c r="A859" s="104" t="s">
        <v>2742</v>
      </c>
      <c r="B859" s="104" t="s">
        <v>2743</v>
      </c>
      <c r="C859" s="104" t="s">
        <v>2744</v>
      </c>
      <c r="D859" s="131">
        <v>32.25</v>
      </c>
      <c r="E859" s="132">
        <v>4971283424</v>
      </c>
      <c r="F859" s="108">
        <v>5122462800</v>
      </c>
      <c r="G859" s="115">
        <v>4343936334</v>
      </c>
      <c r="H859" s="114">
        <v>32.26</v>
      </c>
      <c r="I859" s="105">
        <v>32.25</v>
      </c>
      <c r="J859" s="116">
        <v>32.15</v>
      </c>
    </row>
    <row r="860" spans="1:10">
      <c r="A860" s="104" t="s">
        <v>2745</v>
      </c>
      <c r="B860" s="104" t="s">
        <v>2746</v>
      </c>
      <c r="C860" s="104" t="s">
        <v>2747</v>
      </c>
      <c r="D860" s="131">
        <v>28.26</v>
      </c>
      <c r="E860" s="132">
        <v>304254004.5</v>
      </c>
      <c r="F860" s="108">
        <v>327973556</v>
      </c>
      <c r="G860" s="115">
        <v>298662702</v>
      </c>
      <c r="H860" s="114">
        <v>28.22</v>
      </c>
      <c r="I860" s="105">
        <v>28.29</v>
      </c>
      <c r="J860" s="116">
        <v>28.26</v>
      </c>
    </row>
    <row r="861" spans="1:10">
      <c r="A861" s="104" t="s">
        <v>2748</v>
      </c>
      <c r="B861" s="104" t="s">
        <v>2749</v>
      </c>
      <c r="C861" s="104" t="s">
        <v>2750</v>
      </c>
      <c r="D861" s="131">
        <v>28.71</v>
      </c>
      <c r="E861" s="132">
        <v>429181236</v>
      </c>
      <c r="F861" s="108">
        <v>435455504</v>
      </c>
      <c r="G861" s="115">
        <v>451425628</v>
      </c>
      <c r="H861" s="114">
        <v>28.71</v>
      </c>
      <c r="I861" s="105">
        <v>28.7</v>
      </c>
      <c r="J861" s="116">
        <v>28.85</v>
      </c>
    </row>
    <row r="862" spans="1:10">
      <c r="A862" s="104" t="s">
        <v>2751</v>
      </c>
      <c r="B862" s="104" t="s">
        <v>2752</v>
      </c>
      <c r="C862" s="104" t="s">
        <v>2753</v>
      </c>
      <c r="D862" s="131">
        <v>29.48</v>
      </c>
      <c r="E862" s="132">
        <v>700617256</v>
      </c>
      <c r="F862" s="108">
        <v>773758304</v>
      </c>
      <c r="G862" s="115">
        <v>692723088</v>
      </c>
      <c r="H862" s="114">
        <v>29.44</v>
      </c>
      <c r="I862" s="105">
        <v>29.53</v>
      </c>
      <c r="J862" s="116">
        <v>29.48</v>
      </c>
    </row>
    <row r="863" spans="1:10">
      <c r="A863" s="104" t="s">
        <v>2754</v>
      </c>
      <c r="B863" s="104" t="s">
        <v>2755</v>
      </c>
      <c r="C863" s="104" t="s">
        <v>2756</v>
      </c>
      <c r="D863" s="131">
        <v>28.75</v>
      </c>
      <c r="E863" s="132">
        <v>448389732</v>
      </c>
      <c r="F863" s="108">
        <v>432292240</v>
      </c>
      <c r="G863" s="115">
        <v>421366728</v>
      </c>
      <c r="H863" s="114">
        <v>28.77</v>
      </c>
      <c r="I863" s="105">
        <v>28.69</v>
      </c>
      <c r="J863" s="116">
        <v>28.75</v>
      </c>
    </row>
    <row r="864" spans="1:10">
      <c r="A864" s="104" t="s">
        <v>2757</v>
      </c>
      <c r="B864" s="104" t="s">
        <v>2758</v>
      </c>
      <c r="C864" s="104" t="s">
        <v>2759</v>
      </c>
      <c r="D864" s="131">
        <v>33.72</v>
      </c>
      <c r="E864" s="132">
        <v>14196133422</v>
      </c>
      <c r="F864" s="108">
        <v>14108045910</v>
      </c>
      <c r="G864" s="115">
        <v>12706079445</v>
      </c>
      <c r="H864" s="114">
        <v>33.78</v>
      </c>
      <c r="I864" s="105">
        <v>33.72</v>
      </c>
      <c r="J864" s="116">
        <v>33.69</v>
      </c>
    </row>
    <row r="865" spans="1:10">
      <c r="A865" s="104" t="s">
        <v>2760</v>
      </c>
      <c r="B865" s="104" t="s">
        <v>2761</v>
      </c>
      <c r="C865" s="104" t="s">
        <v>2112</v>
      </c>
      <c r="D865" s="131">
        <v>31.66</v>
      </c>
      <c r="E865" s="132">
        <v>3350124304</v>
      </c>
      <c r="F865" s="108">
        <v>3398479114</v>
      </c>
      <c r="G865" s="115">
        <v>3066696478</v>
      </c>
      <c r="H865" s="114">
        <v>31.69</v>
      </c>
      <c r="I865" s="105">
        <v>31.66</v>
      </c>
      <c r="J865" s="116">
        <v>31.65</v>
      </c>
    </row>
    <row r="866" spans="1:10">
      <c r="A866" s="104" t="s">
        <v>2762</v>
      </c>
      <c r="B866" s="104" t="s">
        <v>2763</v>
      </c>
      <c r="C866" s="104" t="s">
        <v>2764</v>
      </c>
      <c r="D866" s="131">
        <v>29.07</v>
      </c>
      <c r="E866" s="132">
        <v>547773292</v>
      </c>
      <c r="F866" s="108">
        <v>632540320</v>
      </c>
      <c r="G866" s="115">
        <v>515134192</v>
      </c>
      <c r="H866" s="114">
        <v>29.07</v>
      </c>
      <c r="I866" s="105">
        <v>29.24</v>
      </c>
      <c r="J866" s="116">
        <v>29.04</v>
      </c>
    </row>
    <row r="867" spans="1:10">
      <c r="A867" s="104" t="s">
        <v>2765</v>
      </c>
      <c r="B867" s="104" t="s">
        <v>2766</v>
      </c>
      <c r="C867" s="104" t="s">
        <v>2767</v>
      </c>
      <c r="D867" s="131">
        <v>30.93</v>
      </c>
      <c r="E867" s="132">
        <v>1968903848</v>
      </c>
      <c r="F867" s="108">
        <v>1993188896</v>
      </c>
      <c r="G867" s="115">
        <v>1972192433</v>
      </c>
      <c r="H867" s="114">
        <v>30.93</v>
      </c>
      <c r="I867" s="105">
        <v>30.89</v>
      </c>
      <c r="J867" s="116">
        <v>31</v>
      </c>
    </row>
    <row r="868" spans="1:10">
      <c r="A868" s="104" t="s">
        <v>2768</v>
      </c>
      <c r="B868" s="104" t="s">
        <v>2769</v>
      </c>
      <c r="C868" s="104" t="s">
        <v>1931</v>
      </c>
      <c r="D868" s="131">
        <v>27.4</v>
      </c>
      <c r="E868" s="132">
        <v>252491997</v>
      </c>
      <c r="F868" s="108">
        <v>177155462</v>
      </c>
      <c r="G868" s="115">
        <v>161101144</v>
      </c>
      <c r="H868" s="114">
        <v>27.98</v>
      </c>
      <c r="I868" s="105">
        <v>27.4</v>
      </c>
      <c r="J868" s="116">
        <v>27.37</v>
      </c>
    </row>
    <row r="869" spans="1:10">
      <c r="A869" s="104" t="s">
        <v>2770</v>
      </c>
      <c r="B869" s="104" t="s">
        <v>2771</v>
      </c>
      <c r="C869" s="104" t="s">
        <v>763</v>
      </c>
      <c r="D869" s="131">
        <v>31.62</v>
      </c>
      <c r="E869" s="132">
        <v>3187406182</v>
      </c>
      <c r="F869" s="108">
        <v>3634945374</v>
      </c>
      <c r="G869" s="115">
        <v>2972082100</v>
      </c>
      <c r="H869" s="114">
        <v>31.62</v>
      </c>
      <c r="I869" s="105">
        <v>31.76</v>
      </c>
      <c r="J869" s="116">
        <v>31.6</v>
      </c>
    </row>
    <row r="870" spans="1:10">
      <c r="A870" s="104" t="s">
        <v>2772</v>
      </c>
      <c r="B870" s="104" t="s">
        <v>2773</v>
      </c>
      <c r="C870" s="104" t="s">
        <v>2774</v>
      </c>
      <c r="D870" s="131">
        <v>30.67</v>
      </c>
      <c r="E870" s="132">
        <v>1641273280</v>
      </c>
      <c r="F870" s="108">
        <v>1547844284</v>
      </c>
      <c r="G870" s="115">
        <v>1635830208</v>
      </c>
      <c r="H870" s="114">
        <v>30.67</v>
      </c>
      <c r="I870" s="105">
        <v>30.53</v>
      </c>
      <c r="J870" s="116">
        <v>30.72</v>
      </c>
    </row>
    <row r="871" spans="1:10">
      <c r="A871" s="104" t="s">
        <v>2775</v>
      </c>
      <c r="B871" s="104" t="s">
        <v>2776</v>
      </c>
      <c r="C871" s="104" t="s">
        <v>2777</v>
      </c>
      <c r="D871" s="131">
        <v>27.16</v>
      </c>
      <c r="E871" s="132">
        <v>108831384</v>
      </c>
      <c r="F871" s="108">
        <v>150339824</v>
      </c>
      <c r="G871" s="115">
        <v>157015904</v>
      </c>
      <c r="H871" s="114">
        <v>26.79</v>
      </c>
      <c r="I871" s="105">
        <v>27.16</v>
      </c>
      <c r="J871" s="116">
        <v>27.33</v>
      </c>
    </row>
    <row r="872" spans="1:10">
      <c r="A872" s="104" t="s">
        <v>2778</v>
      </c>
      <c r="B872" s="104" t="s">
        <v>2779</v>
      </c>
      <c r="C872" s="104" t="s">
        <v>471</v>
      </c>
      <c r="D872" s="131">
        <v>28.19</v>
      </c>
      <c r="E872" s="132">
        <v>297149600</v>
      </c>
      <c r="F872" s="108">
        <v>328067808</v>
      </c>
      <c r="G872" s="115">
        <v>108300728</v>
      </c>
      <c r="H872" s="114">
        <v>28.19</v>
      </c>
      <c r="I872" s="105">
        <v>28.29</v>
      </c>
      <c r="J872" s="116">
        <v>26.8</v>
      </c>
    </row>
    <row r="873" spans="1:10">
      <c r="A873" s="104" t="s">
        <v>2780</v>
      </c>
      <c r="B873" s="104" t="s">
        <v>2781</v>
      </c>
      <c r="C873" s="104" t="s">
        <v>2782</v>
      </c>
      <c r="D873" s="131">
        <v>25.69</v>
      </c>
      <c r="E873" s="132">
        <v>60861846</v>
      </c>
      <c r="F873" s="108">
        <v>30390398</v>
      </c>
      <c r="G873" s="115">
        <v>48564780</v>
      </c>
      <c r="H873" s="114">
        <v>26</v>
      </c>
      <c r="I873" s="105">
        <v>24.86</v>
      </c>
      <c r="J873" s="116">
        <v>25.69</v>
      </c>
    </row>
    <row r="874" spans="1:10">
      <c r="A874" s="104" t="s">
        <v>2783</v>
      </c>
      <c r="B874" s="104" t="s">
        <v>2784</v>
      </c>
      <c r="C874" s="104" t="s">
        <v>1049</v>
      </c>
      <c r="D874" s="131">
        <v>27.59</v>
      </c>
      <c r="E874" s="132">
        <v>194688480</v>
      </c>
      <c r="F874" s="108">
        <v>201433048</v>
      </c>
      <c r="G874" s="115">
        <v>187412856</v>
      </c>
      <c r="H874" s="114">
        <v>27.61</v>
      </c>
      <c r="I874" s="105">
        <v>27.59</v>
      </c>
      <c r="J874" s="116">
        <v>27.59</v>
      </c>
    </row>
    <row r="875" spans="1:10">
      <c r="A875" s="104" t="s">
        <v>2785</v>
      </c>
      <c r="B875" s="104" t="s">
        <v>2786</v>
      </c>
      <c r="C875" s="104" t="s">
        <v>2787</v>
      </c>
      <c r="D875" s="131">
        <v>27.74</v>
      </c>
      <c r="E875" s="132">
        <v>221048672</v>
      </c>
      <c r="F875" s="108">
        <v>224494688</v>
      </c>
      <c r="G875" s="115">
        <v>190720784</v>
      </c>
      <c r="H875" s="114">
        <v>27.79</v>
      </c>
      <c r="I875" s="105">
        <v>27.74</v>
      </c>
      <c r="J875" s="116">
        <v>27.62</v>
      </c>
    </row>
    <row r="876" spans="1:10">
      <c r="A876" s="104" t="s">
        <v>2788</v>
      </c>
      <c r="B876" s="104" t="s">
        <v>2789</v>
      </c>
      <c r="C876" s="104" t="s">
        <v>2790</v>
      </c>
      <c r="D876" s="131">
        <v>30.9</v>
      </c>
      <c r="E876" s="132">
        <v>1994276727</v>
      </c>
      <c r="F876" s="108">
        <v>2009756123</v>
      </c>
      <c r="G876" s="115">
        <v>1681941412</v>
      </c>
      <c r="H876" s="114">
        <v>30.95</v>
      </c>
      <c r="I876" s="105">
        <v>30.9</v>
      </c>
      <c r="J876" s="116">
        <v>30.76</v>
      </c>
    </row>
    <row r="877" spans="1:10">
      <c r="A877" s="104" t="s">
        <v>2791</v>
      </c>
      <c r="B877" s="104" t="s">
        <v>2792</v>
      </c>
      <c r="C877" s="104" t="s">
        <v>2790</v>
      </c>
      <c r="D877" s="131">
        <v>32.270000000000003</v>
      </c>
      <c r="E877" s="132">
        <v>5349247991</v>
      </c>
      <c r="F877" s="108">
        <v>5098153435</v>
      </c>
      <c r="G877" s="115">
        <v>4732404772</v>
      </c>
      <c r="H877" s="114">
        <v>32.369999999999997</v>
      </c>
      <c r="I877" s="105">
        <v>32.25</v>
      </c>
      <c r="J877" s="116">
        <v>32.270000000000003</v>
      </c>
    </row>
    <row r="878" spans="1:10">
      <c r="A878" s="104" t="s">
        <v>2793</v>
      </c>
      <c r="B878" s="104" t="s">
        <v>2794</v>
      </c>
      <c r="C878" s="104" t="s">
        <v>2795</v>
      </c>
      <c r="D878" s="131">
        <v>25.02</v>
      </c>
      <c r="E878" s="132">
        <v>75160552</v>
      </c>
      <c r="F878" s="108">
        <v>34064296</v>
      </c>
      <c r="G878" s="115">
        <v>20498546</v>
      </c>
      <c r="H878" s="114">
        <v>26.3</v>
      </c>
      <c r="I878" s="105">
        <v>25.02</v>
      </c>
      <c r="J878" s="116">
        <v>24.47</v>
      </c>
    </row>
    <row r="879" spans="1:10">
      <c r="A879" s="104" t="s">
        <v>2796</v>
      </c>
      <c r="B879" s="104" t="s">
        <v>2797</v>
      </c>
      <c r="C879" s="104" t="s">
        <v>2798</v>
      </c>
      <c r="D879" s="131">
        <v>32.79</v>
      </c>
      <c r="E879" s="132">
        <v>7129571049</v>
      </c>
      <c r="F879" s="108">
        <v>6894174392</v>
      </c>
      <c r="G879" s="115">
        <v>6829059184</v>
      </c>
      <c r="H879" s="114">
        <v>32.79</v>
      </c>
      <c r="I879" s="105">
        <v>32.68</v>
      </c>
      <c r="J879" s="116">
        <v>32.799999999999997</v>
      </c>
    </row>
    <row r="880" spans="1:10">
      <c r="A880" s="104" t="s">
        <v>2799</v>
      </c>
      <c r="B880" s="104" t="s">
        <v>2800</v>
      </c>
      <c r="C880" s="104" t="s">
        <v>2801</v>
      </c>
      <c r="D880" s="131">
        <v>31.53</v>
      </c>
      <c r="E880" s="132">
        <v>3176944040</v>
      </c>
      <c r="F880" s="108">
        <v>3095538596</v>
      </c>
      <c r="G880" s="115">
        <v>2758161148</v>
      </c>
      <c r="H880" s="114">
        <v>31.62</v>
      </c>
      <c r="I880" s="105">
        <v>31.53</v>
      </c>
      <c r="J880" s="116">
        <v>31.49</v>
      </c>
    </row>
    <row r="881" spans="1:10">
      <c r="A881" s="104" t="s">
        <v>2802</v>
      </c>
      <c r="B881" s="104" t="s">
        <v>2803</v>
      </c>
      <c r="C881" s="104" t="s">
        <v>2804</v>
      </c>
      <c r="D881" s="131">
        <v>27.78</v>
      </c>
      <c r="E881" s="132">
        <v>220271290</v>
      </c>
      <c r="F881" s="108">
        <v>208839656</v>
      </c>
      <c r="G881" s="115">
        <v>220863814</v>
      </c>
      <c r="H881" s="114">
        <v>27.78</v>
      </c>
      <c r="I881" s="105">
        <v>27.64</v>
      </c>
      <c r="J881" s="116">
        <v>27.83</v>
      </c>
    </row>
    <row r="882" spans="1:10">
      <c r="A882" s="104" t="s">
        <v>2805</v>
      </c>
      <c r="B882" s="104" t="s">
        <v>2806</v>
      </c>
      <c r="C882" s="104" t="s">
        <v>2807</v>
      </c>
      <c r="D882" s="131">
        <v>30.94</v>
      </c>
      <c r="E882" s="132">
        <v>1978263767</v>
      </c>
      <c r="F882" s="108">
        <v>2126123668</v>
      </c>
      <c r="G882" s="115">
        <v>1565011057</v>
      </c>
      <c r="H882" s="114">
        <v>30.94</v>
      </c>
      <c r="I882" s="105">
        <v>30.99</v>
      </c>
      <c r="J882" s="116">
        <v>30.66</v>
      </c>
    </row>
    <row r="883" spans="1:10">
      <c r="A883" s="104" t="s">
        <v>2808</v>
      </c>
      <c r="B883" s="104" t="s">
        <v>2809</v>
      </c>
      <c r="C883" s="104" t="s">
        <v>2810</v>
      </c>
      <c r="D883" s="131">
        <v>29.6</v>
      </c>
      <c r="E883" s="132">
        <v>786102455</v>
      </c>
      <c r="F883" s="108">
        <v>720200066.5</v>
      </c>
      <c r="G883" s="115">
        <v>812415631.39999998</v>
      </c>
      <c r="H883" s="114">
        <v>29.6</v>
      </c>
      <c r="I883" s="105">
        <v>29.42</v>
      </c>
      <c r="J883" s="116">
        <v>29.71</v>
      </c>
    </row>
    <row r="884" spans="1:10">
      <c r="A884" s="104" t="s">
        <v>2811</v>
      </c>
      <c r="B884" s="104" t="s">
        <v>2812</v>
      </c>
      <c r="C884" s="104" t="s">
        <v>2813</v>
      </c>
      <c r="D884" s="131">
        <v>31.83</v>
      </c>
      <c r="E884" s="132">
        <v>3828895074</v>
      </c>
      <c r="F884" s="108">
        <v>3816668693</v>
      </c>
      <c r="G884" s="115">
        <v>3273431344</v>
      </c>
      <c r="H884" s="114">
        <v>31.89</v>
      </c>
      <c r="I884" s="105">
        <v>31.83</v>
      </c>
      <c r="J884" s="116">
        <v>31.74</v>
      </c>
    </row>
    <row r="885" spans="1:10">
      <c r="A885" s="104" t="s">
        <v>2814</v>
      </c>
      <c r="B885" s="104" t="s">
        <v>2815</v>
      </c>
      <c r="C885" s="104" t="s">
        <v>471</v>
      </c>
      <c r="D885" s="131">
        <v>27.11</v>
      </c>
      <c r="E885" s="132">
        <v>136309820</v>
      </c>
      <c r="F885" s="108">
        <v>143078976</v>
      </c>
      <c r="G885" s="115">
        <v>204601144</v>
      </c>
      <c r="H885" s="114">
        <v>27.11</v>
      </c>
      <c r="I885" s="105">
        <v>27.09</v>
      </c>
      <c r="J885" s="116">
        <v>27.72</v>
      </c>
    </row>
    <row r="886" spans="1:10">
      <c r="A886" s="104" t="s">
        <v>2816</v>
      </c>
      <c r="B886" s="104" t="s">
        <v>2817</v>
      </c>
      <c r="C886" s="104" t="s">
        <v>471</v>
      </c>
      <c r="D886" s="131">
        <v>28.08</v>
      </c>
      <c r="E886" s="132">
        <v>263805344</v>
      </c>
      <c r="F886" s="108">
        <v>283445952</v>
      </c>
      <c r="G886" s="115">
        <v>275598816</v>
      </c>
      <c r="H886" s="114">
        <v>28.03</v>
      </c>
      <c r="I886" s="105">
        <v>28.08</v>
      </c>
      <c r="J886" s="116">
        <v>28.14</v>
      </c>
    </row>
    <row r="887" spans="1:10">
      <c r="A887" s="104" t="s">
        <v>2818</v>
      </c>
      <c r="B887" s="104" t="s">
        <v>2819</v>
      </c>
      <c r="C887" s="104" t="s">
        <v>2820</v>
      </c>
      <c r="D887" s="131">
        <v>31.57</v>
      </c>
      <c r="E887" s="132">
        <v>3163499478</v>
      </c>
      <c r="F887" s="108">
        <v>3196897557</v>
      </c>
      <c r="G887" s="115">
        <v>2689359412</v>
      </c>
      <c r="H887" s="114">
        <v>31.61</v>
      </c>
      <c r="I887" s="105">
        <v>31.57</v>
      </c>
      <c r="J887" s="116">
        <v>31.45</v>
      </c>
    </row>
    <row r="888" spans="1:10">
      <c r="A888" s="104" t="s">
        <v>2821</v>
      </c>
      <c r="B888" s="104" t="s">
        <v>2822</v>
      </c>
      <c r="C888" s="104" t="s">
        <v>2136</v>
      </c>
      <c r="D888" s="131">
        <v>29.17</v>
      </c>
      <c r="E888" s="132">
        <v>414002672</v>
      </c>
      <c r="F888" s="108">
        <v>602332580</v>
      </c>
      <c r="G888" s="115">
        <v>579487448</v>
      </c>
      <c r="H888" s="114">
        <v>28.66</v>
      </c>
      <c r="I888" s="105">
        <v>29.17</v>
      </c>
      <c r="J888" s="116">
        <v>29.21</v>
      </c>
    </row>
    <row r="889" spans="1:10">
      <c r="A889" s="104" t="s">
        <v>2823</v>
      </c>
      <c r="B889" s="104" t="s">
        <v>2824</v>
      </c>
      <c r="C889" s="104" t="s">
        <v>2820</v>
      </c>
      <c r="D889" s="131">
        <v>28.97</v>
      </c>
      <c r="E889" s="132">
        <v>531215106.80000001</v>
      </c>
      <c r="F889" s="108">
        <v>527482492</v>
      </c>
      <c r="G889" s="115">
        <v>492118000</v>
      </c>
      <c r="H889" s="114">
        <v>29.02</v>
      </c>
      <c r="I889" s="105">
        <v>28.97</v>
      </c>
      <c r="J889" s="116">
        <v>28.97</v>
      </c>
    </row>
    <row r="890" spans="1:10">
      <c r="A890" s="104" t="s">
        <v>2825</v>
      </c>
      <c r="B890" s="104" t="s">
        <v>2826</v>
      </c>
      <c r="C890" s="104" t="s">
        <v>2827</v>
      </c>
      <c r="D890" s="131">
        <v>30.35</v>
      </c>
      <c r="E890" s="132">
        <v>1376573240</v>
      </c>
      <c r="F890" s="108">
        <v>1365451462</v>
      </c>
      <c r="G890" s="115">
        <v>1254444270</v>
      </c>
      <c r="H890" s="114">
        <v>30.42</v>
      </c>
      <c r="I890" s="105">
        <v>30.35</v>
      </c>
      <c r="J890" s="116">
        <v>30.33</v>
      </c>
    </row>
    <row r="891" spans="1:10">
      <c r="A891" s="104" t="s">
        <v>2828</v>
      </c>
      <c r="B891" s="104" t="s">
        <v>2829</v>
      </c>
      <c r="C891" s="104" t="s">
        <v>2830</v>
      </c>
      <c r="D891" s="131">
        <v>30.44</v>
      </c>
      <c r="E891" s="132">
        <v>1401471828</v>
      </c>
      <c r="F891" s="108">
        <v>1289108917</v>
      </c>
      <c r="G891" s="115">
        <v>1635416356</v>
      </c>
      <c r="H891" s="114">
        <v>30.44</v>
      </c>
      <c r="I891" s="105">
        <v>30.26</v>
      </c>
      <c r="J891" s="116">
        <v>30.72</v>
      </c>
    </row>
    <row r="892" spans="1:10">
      <c r="A892" s="104" t="s">
        <v>2831</v>
      </c>
      <c r="B892" s="104" t="s">
        <v>2832</v>
      </c>
      <c r="C892" s="104" t="s">
        <v>2833</v>
      </c>
      <c r="D892" s="131">
        <v>30.41</v>
      </c>
      <c r="E892" s="132">
        <v>1393682464</v>
      </c>
      <c r="F892" s="108">
        <v>1361474828</v>
      </c>
      <c r="G892" s="115">
        <v>1324063216</v>
      </c>
      <c r="H892" s="114">
        <v>30.44</v>
      </c>
      <c r="I892" s="105">
        <v>30.34</v>
      </c>
      <c r="J892" s="116">
        <v>30.41</v>
      </c>
    </row>
    <row r="893" spans="1:10">
      <c r="A893" s="104" t="s">
        <v>2834</v>
      </c>
      <c r="B893" s="104" t="s">
        <v>2835</v>
      </c>
      <c r="C893" s="104" t="s">
        <v>2836</v>
      </c>
      <c r="D893" s="131">
        <v>30.28</v>
      </c>
      <c r="E893" s="132">
        <v>1162347264</v>
      </c>
      <c r="F893" s="108">
        <v>1299453405</v>
      </c>
      <c r="G893" s="115">
        <v>1326417286</v>
      </c>
      <c r="H893" s="114">
        <v>30.17</v>
      </c>
      <c r="I893" s="105">
        <v>30.28</v>
      </c>
      <c r="J893" s="116">
        <v>30.41</v>
      </c>
    </row>
    <row r="894" spans="1:10">
      <c r="A894" s="104" t="s">
        <v>2837</v>
      </c>
      <c r="B894" s="104" t="s">
        <v>2838</v>
      </c>
      <c r="C894" s="104" t="s">
        <v>2839</v>
      </c>
      <c r="D894" s="131">
        <v>29.53</v>
      </c>
      <c r="E894" s="132">
        <v>717437100</v>
      </c>
      <c r="F894" s="108">
        <v>776897972</v>
      </c>
      <c r="G894" s="115">
        <v>812155330</v>
      </c>
      <c r="H894" s="114">
        <v>29.47</v>
      </c>
      <c r="I894" s="105">
        <v>29.53</v>
      </c>
      <c r="J894" s="116">
        <v>29.71</v>
      </c>
    </row>
    <row r="895" spans="1:10">
      <c r="A895" s="104" t="s">
        <v>2840</v>
      </c>
      <c r="B895" s="104" t="s">
        <v>2841</v>
      </c>
      <c r="C895" s="104" t="s">
        <v>2842</v>
      </c>
      <c r="D895" s="131">
        <v>29.5</v>
      </c>
      <c r="E895" s="132">
        <v>778751040</v>
      </c>
      <c r="F895" s="108">
        <v>759717984</v>
      </c>
      <c r="G895" s="115">
        <v>693971488</v>
      </c>
      <c r="H895" s="114">
        <v>29.59</v>
      </c>
      <c r="I895" s="105">
        <v>29.5</v>
      </c>
      <c r="J895" s="116">
        <v>29.48</v>
      </c>
    </row>
    <row r="896" spans="1:10">
      <c r="A896" s="104" t="s">
        <v>2843</v>
      </c>
      <c r="B896" s="104" t="s">
        <v>2844</v>
      </c>
      <c r="C896" s="104" t="s">
        <v>2845</v>
      </c>
      <c r="D896" s="131">
        <v>29.87</v>
      </c>
      <c r="E896" s="132">
        <v>960417561.29999995</v>
      </c>
      <c r="F896" s="108">
        <v>981886104.29999995</v>
      </c>
      <c r="G896" s="115">
        <v>900432093.5</v>
      </c>
      <c r="H896" s="114">
        <v>29.9</v>
      </c>
      <c r="I896" s="105">
        <v>29.87</v>
      </c>
      <c r="J896" s="116">
        <v>29.85</v>
      </c>
    </row>
    <row r="897" spans="1:10">
      <c r="A897" s="104" t="s">
        <v>2846</v>
      </c>
      <c r="B897" s="104" t="s">
        <v>2847</v>
      </c>
      <c r="C897" s="104" t="s">
        <v>2848</v>
      </c>
      <c r="D897" s="131">
        <v>31.82</v>
      </c>
      <c r="E897" s="132">
        <v>3652335934</v>
      </c>
      <c r="F897" s="108">
        <v>3584929172</v>
      </c>
      <c r="G897" s="115">
        <v>3535670054</v>
      </c>
      <c r="H897" s="114">
        <v>31.82</v>
      </c>
      <c r="I897" s="105">
        <v>31.74</v>
      </c>
      <c r="J897" s="116">
        <v>31.85</v>
      </c>
    </row>
    <row r="898" spans="1:10">
      <c r="A898" s="104" t="s">
        <v>2849</v>
      </c>
      <c r="B898" s="104" t="s">
        <v>2850</v>
      </c>
      <c r="C898" s="104" t="s">
        <v>471</v>
      </c>
      <c r="D898" s="131">
        <v>29.73</v>
      </c>
      <c r="E898" s="132">
        <v>853481614</v>
      </c>
      <c r="F898" s="108">
        <v>1003155531</v>
      </c>
      <c r="G898" s="115">
        <v>808924099</v>
      </c>
      <c r="H898" s="114">
        <v>29.73</v>
      </c>
      <c r="I898" s="105">
        <v>29.9</v>
      </c>
      <c r="J898" s="116">
        <v>29.7</v>
      </c>
    </row>
    <row r="899" spans="1:10">
      <c r="A899" s="104" t="s">
        <v>2851</v>
      </c>
      <c r="B899" s="104" t="s">
        <v>2852</v>
      </c>
      <c r="C899" s="104" t="s">
        <v>2853</v>
      </c>
      <c r="D899" s="131">
        <v>31.98</v>
      </c>
      <c r="E899" s="132">
        <v>4076140223</v>
      </c>
      <c r="F899" s="108">
        <v>4657289925</v>
      </c>
      <c r="G899" s="115">
        <v>3466769871</v>
      </c>
      <c r="H899" s="114">
        <v>31.98</v>
      </c>
      <c r="I899" s="105">
        <v>32.119999999999997</v>
      </c>
      <c r="J899" s="116">
        <v>31.82</v>
      </c>
    </row>
    <row r="900" spans="1:10">
      <c r="A900" s="104" t="s">
        <v>2854</v>
      </c>
      <c r="B900" s="104" t="s">
        <v>2855</v>
      </c>
      <c r="C900" s="104" t="s">
        <v>2856</v>
      </c>
      <c r="D900" s="131">
        <v>32.450000000000003</v>
      </c>
      <c r="E900" s="132">
        <v>5435363998</v>
      </c>
      <c r="F900" s="108">
        <v>5877974510</v>
      </c>
      <c r="G900" s="115">
        <v>5503733031</v>
      </c>
      <c r="H900" s="114">
        <v>32.39</v>
      </c>
      <c r="I900" s="105">
        <v>32.450000000000003</v>
      </c>
      <c r="J900" s="116">
        <v>32.49</v>
      </c>
    </row>
    <row r="901" spans="1:10">
      <c r="A901" s="104" t="s">
        <v>2857</v>
      </c>
      <c r="B901" s="104" t="s">
        <v>2858</v>
      </c>
      <c r="C901" s="104" t="s">
        <v>1018</v>
      </c>
      <c r="D901" s="131">
        <v>28.97</v>
      </c>
      <c r="E901" s="132">
        <v>514849796</v>
      </c>
      <c r="F901" s="108">
        <v>518235720</v>
      </c>
      <c r="G901" s="115">
        <v>491207710</v>
      </c>
      <c r="H901" s="114">
        <v>28.97</v>
      </c>
      <c r="I901" s="105">
        <v>28.95</v>
      </c>
      <c r="J901" s="116">
        <v>28.97</v>
      </c>
    </row>
    <row r="902" spans="1:10">
      <c r="A902" s="104" t="s">
        <v>2859</v>
      </c>
      <c r="B902" s="104" t="s">
        <v>2860</v>
      </c>
      <c r="C902" s="104" t="s">
        <v>2861</v>
      </c>
      <c r="D902" s="131">
        <v>30.33</v>
      </c>
      <c r="E902" s="132">
        <v>1298836457</v>
      </c>
      <c r="F902" s="108">
        <v>1287271062</v>
      </c>
      <c r="G902" s="115">
        <v>1402454688</v>
      </c>
      <c r="H902" s="114">
        <v>30.33</v>
      </c>
      <c r="I902" s="105">
        <v>30.26</v>
      </c>
      <c r="J902" s="116">
        <v>30.5</v>
      </c>
    </row>
    <row r="903" spans="1:10">
      <c r="A903" s="104" t="s">
        <v>2862</v>
      </c>
      <c r="B903" s="104" t="s">
        <v>2863</v>
      </c>
      <c r="C903" s="104" t="s">
        <v>2864</v>
      </c>
      <c r="D903" s="131">
        <v>32.42</v>
      </c>
      <c r="E903" s="132">
        <v>5491364518</v>
      </c>
      <c r="F903" s="108">
        <v>5752345666</v>
      </c>
      <c r="G903" s="115">
        <v>5537533270</v>
      </c>
      <c r="H903" s="114">
        <v>32.409999999999997</v>
      </c>
      <c r="I903" s="105">
        <v>32.42</v>
      </c>
      <c r="J903" s="116">
        <v>32.5</v>
      </c>
    </row>
    <row r="904" spans="1:10">
      <c r="A904" s="104" t="s">
        <v>2865</v>
      </c>
      <c r="B904" s="104" t="s">
        <v>2866</v>
      </c>
      <c r="C904" s="104" t="s">
        <v>2867</v>
      </c>
      <c r="D904" s="131">
        <v>34.200000000000003</v>
      </c>
      <c r="E904" s="132">
        <v>17410360494</v>
      </c>
      <c r="F904" s="108">
        <v>20026459999</v>
      </c>
      <c r="G904" s="115">
        <v>18084829663</v>
      </c>
      <c r="H904" s="114">
        <v>34.07</v>
      </c>
      <c r="I904" s="105">
        <v>34.22</v>
      </c>
      <c r="J904" s="116">
        <v>34.200000000000003</v>
      </c>
    </row>
    <row r="905" spans="1:10">
      <c r="A905" s="104" t="s">
        <v>2868</v>
      </c>
      <c r="B905" s="104" t="s">
        <v>2869</v>
      </c>
      <c r="C905" s="104" t="s">
        <v>2678</v>
      </c>
      <c r="D905" s="131">
        <v>26.72</v>
      </c>
      <c r="E905" s="132">
        <v>102958184</v>
      </c>
      <c r="F905" s="108">
        <v>90351392</v>
      </c>
      <c r="G905" s="115">
        <v>103070560</v>
      </c>
      <c r="H905" s="114">
        <v>26.73</v>
      </c>
      <c r="I905" s="105">
        <v>26.43</v>
      </c>
      <c r="J905" s="116">
        <v>26.72</v>
      </c>
    </row>
    <row r="906" spans="1:10">
      <c r="A906" s="104" t="s">
        <v>2870</v>
      </c>
      <c r="B906" s="104" t="s">
        <v>2871</v>
      </c>
      <c r="C906" s="104" t="s">
        <v>471</v>
      </c>
      <c r="D906" s="131">
        <v>28.88</v>
      </c>
      <c r="E906" s="132">
        <v>498378310</v>
      </c>
      <c r="F906" s="108">
        <v>489907768</v>
      </c>
      <c r="G906" s="115">
        <v>460479038</v>
      </c>
      <c r="H906" s="114">
        <v>28.92</v>
      </c>
      <c r="I906" s="105">
        <v>28.87</v>
      </c>
      <c r="J906" s="116">
        <v>28.88</v>
      </c>
    </row>
    <row r="907" spans="1:10">
      <c r="A907" s="104" t="s">
        <v>2872</v>
      </c>
      <c r="B907" s="104" t="s">
        <v>2873</v>
      </c>
      <c r="C907" s="104" t="s">
        <v>471</v>
      </c>
      <c r="D907" s="131">
        <v>31.62</v>
      </c>
      <c r="E907" s="132">
        <v>3212113408</v>
      </c>
      <c r="F907" s="108">
        <v>3020733312</v>
      </c>
      <c r="G907" s="115">
        <v>3009215104</v>
      </c>
      <c r="H907" s="114">
        <v>31.63</v>
      </c>
      <c r="I907" s="105">
        <v>31.49</v>
      </c>
      <c r="J907" s="116">
        <v>31.62</v>
      </c>
    </row>
    <row r="908" spans="1:10">
      <c r="A908" s="104" t="s">
        <v>2874</v>
      </c>
      <c r="B908" s="104" t="s">
        <v>2875</v>
      </c>
      <c r="C908" s="104" t="s">
        <v>471</v>
      </c>
      <c r="D908" s="131">
        <v>28.72</v>
      </c>
      <c r="E908" s="132">
        <v>434650736</v>
      </c>
      <c r="F908" s="108">
        <v>384454304</v>
      </c>
      <c r="G908" s="115">
        <v>415796528</v>
      </c>
      <c r="H908" s="114">
        <v>28.72</v>
      </c>
      <c r="I908" s="105">
        <v>28.52</v>
      </c>
      <c r="J908" s="116">
        <v>28.73</v>
      </c>
    </row>
    <row r="909" spans="1:10">
      <c r="A909" s="104" t="s">
        <v>2876</v>
      </c>
      <c r="B909" s="104" t="s">
        <v>2877</v>
      </c>
      <c r="C909" s="104" t="s">
        <v>471</v>
      </c>
      <c r="D909" s="131">
        <v>32.06</v>
      </c>
      <c r="E909" s="132">
        <v>4328728082</v>
      </c>
      <c r="F909" s="108">
        <v>4111001645</v>
      </c>
      <c r="G909" s="115">
        <v>4132324437</v>
      </c>
      <c r="H909" s="114">
        <v>32.06</v>
      </c>
      <c r="I909" s="105">
        <v>31.94</v>
      </c>
      <c r="J909" s="116">
        <v>32.08</v>
      </c>
    </row>
    <row r="910" spans="1:10">
      <c r="A910" s="104" t="s">
        <v>2878</v>
      </c>
      <c r="B910" s="104" t="s">
        <v>2879</v>
      </c>
      <c r="C910" s="104" t="s">
        <v>2880</v>
      </c>
      <c r="D910" s="131">
        <v>28.18</v>
      </c>
      <c r="E910" s="132">
        <v>293418384</v>
      </c>
      <c r="F910" s="108">
        <v>229519424</v>
      </c>
      <c r="G910" s="115">
        <v>297331964</v>
      </c>
      <c r="H910" s="114">
        <v>28.18</v>
      </c>
      <c r="I910" s="105">
        <v>27.77</v>
      </c>
      <c r="J910" s="116">
        <v>28.25</v>
      </c>
    </row>
    <row r="911" spans="1:10">
      <c r="A911" s="104" t="s">
        <v>2881</v>
      </c>
      <c r="B911" s="104" t="s">
        <v>2882</v>
      </c>
      <c r="C911" s="104" t="s">
        <v>1419</v>
      </c>
      <c r="D911" s="131">
        <v>29.93</v>
      </c>
      <c r="E911" s="132">
        <v>982809486</v>
      </c>
      <c r="F911" s="108">
        <v>1059189660</v>
      </c>
      <c r="G911" s="115">
        <v>786714542</v>
      </c>
      <c r="H911" s="114">
        <v>29.93</v>
      </c>
      <c r="I911" s="105">
        <v>29.98</v>
      </c>
      <c r="J911" s="116">
        <v>29.66</v>
      </c>
    </row>
    <row r="912" spans="1:10">
      <c r="A912" s="104" t="s">
        <v>2883</v>
      </c>
      <c r="B912" s="104" t="s">
        <v>2884</v>
      </c>
      <c r="C912" s="104" t="s">
        <v>2885</v>
      </c>
      <c r="D912" s="131">
        <v>31.58</v>
      </c>
      <c r="E912" s="132">
        <v>3099454208</v>
      </c>
      <c r="F912" s="108">
        <v>2198323456</v>
      </c>
      <c r="G912" s="115">
        <v>10987276288</v>
      </c>
      <c r="H912" s="114">
        <v>31.58</v>
      </c>
      <c r="I912" s="105">
        <v>31.03</v>
      </c>
      <c r="J912" s="116">
        <v>33.49</v>
      </c>
    </row>
    <row r="913" spans="1:10">
      <c r="A913" s="104" t="s">
        <v>2886</v>
      </c>
      <c r="B913" s="104" t="s">
        <v>2887</v>
      </c>
      <c r="C913" s="104" t="s">
        <v>2888</v>
      </c>
      <c r="D913" s="131">
        <v>27.41</v>
      </c>
      <c r="E913" s="132">
        <v>168916188</v>
      </c>
      <c r="F913" s="108">
        <v>175157398</v>
      </c>
      <c r="G913" s="115">
        <v>187340136</v>
      </c>
      <c r="H913" s="114">
        <v>27.41</v>
      </c>
      <c r="I913" s="105">
        <v>27.38</v>
      </c>
      <c r="J913" s="116">
        <v>27.59</v>
      </c>
    </row>
    <row r="914" spans="1:10">
      <c r="A914" s="104" t="s">
        <v>2889</v>
      </c>
      <c r="B914" s="104" t="s">
        <v>2890</v>
      </c>
      <c r="C914" s="104" t="s">
        <v>2891</v>
      </c>
      <c r="D914" s="131">
        <v>30.4</v>
      </c>
      <c r="E914" s="132">
        <v>1361194213</v>
      </c>
      <c r="F914" s="108">
        <v>1324741536</v>
      </c>
      <c r="G914" s="115">
        <v>1594971240</v>
      </c>
      <c r="H914" s="114">
        <v>30.4</v>
      </c>
      <c r="I914" s="105">
        <v>30.3</v>
      </c>
      <c r="J914" s="116">
        <v>30.68</v>
      </c>
    </row>
    <row r="915" spans="1:10">
      <c r="A915" s="104" t="s">
        <v>2892</v>
      </c>
      <c r="B915" s="104" t="s">
        <v>2893</v>
      </c>
      <c r="C915" s="104" t="s">
        <v>2894</v>
      </c>
      <c r="D915" s="131">
        <v>30.46</v>
      </c>
      <c r="E915" s="132">
        <v>1399879824</v>
      </c>
      <c r="F915" s="108">
        <v>1648973450</v>
      </c>
      <c r="G915" s="115">
        <v>1367868332</v>
      </c>
      <c r="H915" s="114">
        <v>30.44</v>
      </c>
      <c r="I915" s="105">
        <v>30.62</v>
      </c>
      <c r="J915" s="116">
        <v>30.46</v>
      </c>
    </row>
    <row r="916" spans="1:10">
      <c r="A916" s="104" t="s">
        <v>2895</v>
      </c>
      <c r="B916" s="104" t="s">
        <v>2896</v>
      </c>
      <c r="C916" s="104" t="s">
        <v>1004</v>
      </c>
      <c r="D916" s="131">
        <v>28.67</v>
      </c>
      <c r="E916" s="132">
        <v>432216212</v>
      </c>
      <c r="F916" s="108">
        <v>386400896</v>
      </c>
      <c r="G916" s="115">
        <v>400265836</v>
      </c>
      <c r="H916" s="114">
        <v>28.72</v>
      </c>
      <c r="I916" s="105">
        <v>28.53</v>
      </c>
      <c r="J916" s="116">
        <v>28.67</v>
      </c>
    </row>
    <row r="917" spans="1:10">
      <c r="A917" s="104" t="s">
        <v>2897</v>
      </c>
      <c r="B917" s="104" t="s">
        <v>2898</v>
      </c>
      <c r="C917" s="104" t="s">
        <v>2899</v>
      </c>
      <c r="D917" s="131">
        <v>28.27</v>
      </c>
      <c r="E917" s="132">
        <v>314423062</v>
      </c>
      <c r="F917" s="108">
        <v>318343323</v>
      </c>
      <c r="G917" s="115">
        <v>360386259.5</v>
      </c>
      <c r="H917" s="114">
        <v>28.27</v>
      </c>
      <c r="I917" s="105">
        <v>28.25</v>
      </c>
      <c r="J917" s="116">
        <v>28.53</v>
      </c>
    </row>
    <row r="918" spans="1:10">
      <c r="A918" s="104" t="s">
        <v>2900</v>
      </c>
      <c r="B918" s="104" t="s">
        <v>2901</v>
      </c>
      <c r="C918" s="104" t="s">
        <v>2902</v>
      </c>
      <c r="D918" s="131">
        <v>32.5</v>
      </c>
      <c r="E918" s="132">
        <v>6397459664</v>
      </c>
      <c r="F918" s="108">
        <v>6081265575</v>
      </c>
      <c r="G918" s="115">
        <v>5236087421</v>
      </c>
      <c r="H918" s="114">
        <v>32.630000000000003</v>
      </c>
      <c r="I918" s="105">
        <v>32.5</v>
      </c>
      <c r="J918" s="116">
        <v>32.42</v>
      </c>
    </row>
    <row r="919" spans="1:10">
      <c r="A919" s="104" t="s">
        <v>2903</v>
      </c>
      <c r="B919" s="104" t="s">
        <v>2904</v>
      </c>
      <c r="C919" s="104" t="s">
        <v>471</v>
      </c>
      <c r="D919" s="131">
        <v>30.82</v>
      </c>
      <c r="E919" s="132">
        <v>1750545002</v>
      </c>
      <c r="F919" s="108">
        <v>2090158116</v>
      </c>
      <c r="G919" s="115">
        <v>1747320040</v>
      </c>
      <c r="H919" s="114">
        <v>30.76</v>
      </c>
      <c r="I919" s="105">
        <v>30.96</v>
      </c>
      <c r="J919" s="116">
        <v>30.82</v>
      </c>
    </row>
    <row r="920" spans="1:10">
      <c r="A920" s="104" t="s">
        <v>2905</v>
      </c>
      <c r="B920" s="104" t="s">
        <v>2906</v>
      </c>
      <c r="C920" s="104" t="s">
        <v>496</v>
      </c>
      <c r="D920" s="131">
        <v>27.07</v>
      </c>
      <c r="E920" s="132">
        <v>137102520</v>
      </c>
      <c r="F920" s="108">
        <v>118927596</v>
      </c>
      <c r="G920" s="115">
        <v>130896208</v>
      </c>
      <c r="H920" s="114">
        <v>27.13</v>
      </c>
      <c r="I920" s="105">
        <v>26.83</v>
      </c>
      <c r="J920" s="116">
        <v>27.07</v>
      </c>
    </row>
    <row r="921" spans="1:10">
      <c r="A921" s="104" t="s">
        <v>2907</v>
      </c>
      <c r="B921" s="104" t="s">
        <v>2908</v>
      </c>
      <c r="C921" s="104" t="s">
        <v>2909</v>
      </c>
      <c r="D921" s="131">
        <v>34.92</v>
      </c>
      <c r="E921" s="132">
        <v>31524449285</v>
      </c>
      <c r="F921" s="108">
        <v>32683514567</v>
      </c>
      <c r="G921" s="115">
        <v>24692132393</v>
      </c>
      <c r="H921" s="114">
        <v>34.92</v>
      </c>
      <c r="I921" s="105">
        <v>34.93</v>
      </c>
      <c r="J921" s="116">
        <v>34.65</v>
      </c>
    </row>
    <row r="922" spans="1:10">
      <c r="A922" s="104" t="s">
        <v>2910</v>
      </c>
      <c r="B922" s="104" t="s">
        <v>2911</v>
      </c>
      <c r="C922" s="104" t="s">
        <v>1609</v>
      </c>
      <c r="D922" s="131">
        <v>33.479999999999997</v>
      </c>
      <c r="E922" s="132">
        <v>11771366500</v>
      </c>
      <c r="F922" s="108">
        <v>12012122885</v>
      </c>
      <c r="G922" s="115">
        <v>8404620328</v>
      </c>
      <c r="H922" s="114">
        <v>33.51</v>
      </c>
      <c r="I922" s="105">
        <v>33.479999999999997</v>
      </c>
      <c r="J922" s="116">
        <v>33.1</v>
      </c>
    </row>
    <row r="923" spans="1:10">
      <c r="A923" s="104" t="s">
        <v>2912</v>
      </c>
      <c r="B923" s="104" t="s">
        <v>2913</v>
      </c>
      <c r="C923" s="104" t="s">
        <v>2914</v>
      </c>
      <c r="D923" s="131">
        <v>32.869999999999997</v>
      </c>
      <c r="E923" s="132">
        <v>7547839550</v>
      </c>
      <c r="F923" s="108">
        <v>8910067546</v>
      </c>
      <c r="G923" s="115">
        <v>7142686342</v>
      </c>
      <c r="H923" s="114">
        <v>32.869999999999997</v>
      </c>
      <c r="I923" s="105">
        <v>33.049999999999997</v>
      </c>
      <c r="J923" s="116">
        <v>32.86</v>
      </c>
    </row>
    <row r="924" spans="1:10">
      <c r="A924" s="104" t="s">
        <v>2915</v>
      </c>
      <c r="B924" s="104" t="s">
        <v>2916</v>
      </c>
      <c r="C924" s="104" t="s">
        <v>2917</v>
      </c>
      <c r="D924" s="131">
        <v>26.49</v>
      </c>
      <c r="E924" s="132">
        <v>75272640</v>
      </c>
      <c r="F924" s="108">
        <v>94468234.5</v>
      </c>
      <c r="G924" s="115">
        <v>89310848</v>
      </c>
      <c r="H924" s="114">
        <v>26.28</v>
      </c>
      <c r="I924" s="105">
        <v>26.49</v>
      </c>
      <c r="J924" s="116">
        <v>26.51</v>
      </c>
    </row>
    <row r="925" spans="1:10">
      <c r="A925" s="104" t="s">
        <v>2918</v>
      </c>
      <c r="B925" s="104" t="s">
        <v>2919</v>
      </c>
      <c r="C925" s="104" t="s">
        <v>2920</v>
      </c>
      <c r="D925" s="131">
        <v>29.76</v>
      </c>
      <c r="E925" s="132">
        <v>874349200</v>
      </c>
      <c r="F925" s="108">
        <v>1007608196</v>
      </c>
      <c r="G925" s="115">
        <v>617168506</v>
      </c>
      <c r="H925" s="114">
        <v>29.76</v>
      </c>
      <c r="I925" s="105">
        <v>29.91</v>
      </c>
      <c r="J925" s="116">
        <v>29.31</v>
      </c>
    </row>
    <row r="926" spans="1:10">
      <c r="A926" s="104" t="s">
        <v>2921</v>
      </c>
      <c r="B926" s="104" t="s">
        <v>2922</v>
      </c>
      <c r="C926" s="104" t="s">
        <v>2920</v>
      </c>
      <c r="D926" s="131">
        <v>29.19</v>
      </c>
      <c r="E926" s="132">
        <v>581748114</v>
      </c>
      <c r="F926" s="108">
        <v>611737304</v>
      </c>
      <c r="G926" s="115">
        <v>620960549.5</v>
      </c>
      <c r="H926" s="114">
        <v>29.16</v>
      </c>
      <c r="I926" s="105">
        <v>29.19</v>
      </c>
      <c r="J926" s="116">
        <v>29.31</v>
      </c>
    </row>
    <row r="927" spans="1:10">
      <c r="A927" s="104" t="s">
        <v>2923</v>
      </c>
      <c r="B927" s="104" t="s">
        <v>2924</v>
      </c>
      <c r="C927" s="104" t="s">
        <v>2925</v>
      </c>
      <c r="D927" s="131">
        <v>26.82</v>
      </c>
      <c r="E927" s="132">
        <v>118794750</v>
      </c>
      <c r="F927" s="108">
        <v>118156820</v>
      </c>
      <c r="G927" s="115">
        <v>34836070</v>
      </c>
      <c r="H927" s="114">
        <v>26.92</v>
      </c>
      <c r="I927" s="105">
        <v>26.82</v>
      </c>
      <c r="J927" s="116">
        <v>25.17</v>
      </c>
    </row>
    <row r="928" spans="1:10">
      <c r="A928" s="104" t="s">
        <v>2926</v>
      </c>
      <c r="B928" s="104" t="s">
        <v>2927</v>
      </c>
      <c r="C928" s="104" t="s">
        <v>2928</v>
      </c>
      <c r="D928" s="131">
        <v>31.51</v>
      </c>
      <c r="E928" s="132">
        <v>2960748784</v>
      </c>
      <c r="F928" s="108">
        <v>3931511372</v>
      </c>
      <c r="G928" s="115">
        <v>2474263071</v>
      </c>
      <c r="H928" s="114">
        <v>31.51</v>
      </c>
      <c r="I928" s="105">
        <v>31.87</v>
      </c>
      <c r="J928" s="116">
        <v>31.34</v>
      </c>
    </row>
    <row r="929" spans="1:10">
      <c r="A929" s="104" t="s">
        <v>2929</v>
      </c>
      <c r="B929" s="104" t="s">
        <v>2930</v>
      </c>
      <c r="C929" s="104" t="s">
        <v>2931</v>
      </c>
      <c r="D929" s="131">
        <v>27.17</v>
      </c>
      <c r="E929" s="132">
        <v>120092324</v>
      </c>
      <c r="F929" s="108">
        <v>151012324</v>
      </c>
      <c r="G929" s="115">
        <v>157304310</v>
      </c>
      <c r="H929" s="114">
        <v>26.93</v>
      </c>
      <c r="I929" s="105">
        <v>27.17</v>
      </c>
      <c r="J929" s="116">
        <v>27.33</v>
      </c>
    </row>
    <row r="930" spans="1:10">
      <c r="A930" s="104" t="s">
        <v>2932</v>
      </c>
      <c r="B930" s="104" t="s">
        <v>2933</v>
      </c>
      <c r="C930" s="104" t="s">
        <v>2934</v>
      </c>
      <c r="D930" s="131">
        <v>31.1</v>
      </c>
      <c r="E930" s="132">
        <v>2852160392</v>
      </c>
      <c r="F930" s="108">
        <v>2118706694</v>
      </c>
      <c r="G930" s="115">
        <v>2114463908</v>
      </c>
      <c r="H930" s="114">
        <v>31.46</v>
      </c>
      <c r="I930" s="105">
        <v>30.98</v>
      </c>
      <c r="J930" s="116">
        <v>31.1</v>
      </c>
    </row>
    <row r="931" spans="1:10">
      <c r="A931" s="104" t="s">
        <v>2935</v>
      </c>
      <c r="B931" s="104" t="s">
        <v>2936</v>
      </c>
      <c r="C931" s="104" t="s">
        <v>2937</v>
      </c>
      <c r="D931" s="131">
        <v>28.9</v>
      </c>
      <c r="E931" s="132">
        <v>484824256</v>
      </c>
      <c r="F931" s="108">
        <v>500928952</v>
      </c>
      <c r="G931" s="115">
        <v>478576168</v>
      </c>
      <c r="H931" s="114">
        <v>28.88</v>
      </c>
      <c r="I931" s="105">
        <v>28.9</v>
      </c>
      <c r="J931" s="116">
        <v>28.93</v>
      </c>
    </row>
    <row r="932" spans="1:10">
      <c r="A932" s="104" t="s">
        <v>2938</v>
      </c>
      <c r="B932" s="104" t="s">
        <v>2939</v>
      </c>
      <c r="C932" s="104" t="s">
        <v>2940</v>
      </c>
      <c r="D932" s="131">
        <v>28.84</v>
      </c>
      <c r="E932" s="132">
        <v>467765624.80000001</v>
      </c>
      <c r="F932" s="108">
        <v>730170300.29999995</v>
      </c>
      <c r="G932" s="115">
        <v>430145964</v>
      </c>
      <c r="H932" s="114">
        <v>28.84</v>
      </c>
      <c r="I932" s="105">
        <v>29.44</v>
      </c>
      <c r="J932" s="116">
        <v>28.78</v>
      </c>
    </row>
    <row r="933" spans="1:10">
      <c r="A933" s="104" t="s">
        <v>2941</v>
      </c>
      <c r="B933" s="104" t="s">
        <v>2942</v>
      </c>
      <c r="C933" s="104" t="s">
        <v>480</v>
      </c>
      <c r="D933" s="131">
        <v>25.87</v>
      </c>
      <c r="E933" s="132">
        <v>58426900</v>
      </c>
      <c r="F933" s="108">
        <v>59019784</v>
      </c>
      <c r="G933" s="115">
        <v>56540332</v>
      </c>
      <c r="H933" s="114">
        <v>25.94</v>
      </c>
      <c r="I933" s="105">
        <v>25.81</v>
      </c>
      <c r="J933" s="116">
        <v>25.87</v>
      </c>
    </row>
    <row r="934" spans="1:10">
      <c r="A934" s="104" t="s">
        <v>2943</v>
      </c>
      <c r="B934" s="104" t="s">
        <v>2944</v>
      </c>
      <c r="C934" s="104" t="s">
        <v>2945</v>
      </c>
      <c r="D934" s="131">
        <v>27.61</v>
      </c>
      <c r="E934" s="132">
        <v>193950216</v>
      </c>
      <c r="F934" s="108">
        <v>189023068</v>
      </c>
      <c r="G934" s="115">
        <v>192969752</v>
      </c>
      <c r="H934" s="114">
        <v>27.61</v>
      </c>
      <c r="I934" s="105">
        <v>27.49</v>
      </c>
      <c r="J934" s="116">
        <v>27.63</v>
      </c>
    </row>
    <row r="935" spans="1:10">
      <c r="A935" s="104" t="s">
        <v>2946</v>
      </c>
      <c r="B935" s="104" t="s">
        <v>2947</v>
      </c>
      <c r="C935" s="104" t="s">
        <v>1862</v>
      </c>
      <c r="D935" s="131">
        <v>30.59</v>
      </c>
      <c r="E935" s="132">
        <v>1756823720</v>
      </c>
      <c r="F935" s="108">
        <v>1614810984</v>
      </c>
      <c r="G935" s="115">
        <v>1489184788</v>
      </c>
      <c r="H935" s="114">
        <v>30.77</v>
      </c>
      <c r="I935" s="105">
        <v>30.59</v>
      </c>
      <c r="J935" s="116">
        <v>30.58</v>
      </c>
    </row>
    <row r="936" spans="1:10">
      <c r="A936" s="104" t="s">
        <v>2948</v>
      </c>
      <c r="B936" s="104" t="s">
        <v>2949</v>
      </c>
      <c r="C936" s="104" t="s">
        <v>2950</v>
      </c>
      <c r="D936" s="131">
        <v>30.77</v>
      </c>
      <c r="E936" s="132">
        <v>1762266168</v>
      </c>
      <c r="F936" s="108">
        <v>1739967203</v>
      </c>
      <c r="G936" s="115">
        <v>1713266612</v>
      </c>
      <c r="H936" s="114">
        <v>30.77</v>
      </c>
      <c r="I936" s="105">
        <v>30.7</v>
      </c>
      <c r="J936" s="116">
        <v>30.79</v>
      </c>
    </row>
    <row r="937" spans="1:10">
      <c r="A937" s="104" t="s">
        <v>2951</v>
      </c>
      <c r="B937" s="104" t="s">
        <v>2952</v>
      </c>
      <c r="C937" s="104" t="s">
        <v>2953</v>
      </c>
      <c r="D937" s="131">
        <v>29.55</v>
      </c>
      <c r="E937" s="132">
        <v>820969050</v>
      </c>
      <c r="F937" s="108">
        <v>787917036</v>
      </c>
      <c r="G937" s="115">
        <v>679211996</v>
      </c>
      <c r="H937" s="114">
        <v>29.67</v>
      </c>
      <c r="I937" s="105">
        <v>29.55</v>
      </c>
      <c r="J937" s="116">
        <v>29.45</v>
      </c>
    </row>
    <row r="938" spans="1:10">
      <c r="A938" s="104" t="s">
        <v>2954</v>
      </c>
      <c r="B938" s="104" t="s">
        <v>2955</v>
      </c>
      <c r="C938" s="104" t="s">
        <v>779</v>
      </c>
      <c r="D938" s="131">
        <v>27.72</v>
      </c>
      <c r="E938" s="132">
        <v>210586944</v>
      </c>
      <c r="F938" s="108">
        <v>250526528</v>
      </c>
      <c r="G938" s="115">
        <v>183072024</v>
      </c>
      <c r="H938" s="114">
        <v>27.72</v>
      </c>
      <c r="I938" s="105">
        <v>27.9</v>
      </c>
      <c r="J938" s="116">
        <v>27.56</v>
      </c>
    </row>
    <row r="939" spans="1:10">
      <c r="A939" s="104" t="s">
        <v>2956</v>
      </c>
      <c r="B939" s="104" t="s">
        <v>2957</v>
      </c>
      <c r="C939" s="104" t="s">
        <v>2958</v>
      </c>
      <c r="D939" s="131">
        <v>26.63</v>
      </c>
      <c r="E939" s="132">
        <v>96511204.5</v>
      </c>
      <c r="F939" s="108">
        <v>114630376</v>
      </c>
      <c r="G939" s="115">
        <v>94389088</v>
      </c>
      <c r="H939" s="114">
        <v>26.63</v>
      </c>
      <c r="I939" s="105">
        <v>26.77</v>
      </c>
      <c r="J939" s="116">
        <v>26.59</v>
      </c>
    </row>
    <row r="940" spans="1:10">
      <c r="A940" s="104" t="s">
        <v>2959</v>
      </c>
      <c r="B940" s="104" t="s">
        <v>2960</v>
      </c>
      <c r="C940" s="104" t="s">
        <v>2961</v>
      </c>
      <c r="D940" s="131">
        <v>25.45</v>
      </c>
      <c r="E940" s="132">
        <v>20264078.5</v>
      </c>
      <c r="F940" s="108">
        <v>45872960</v>
      </c>
      <c r="G940" s="115">
        <v>43489993.5</v>
      </c>
      <c r="H940" s="114">
        <v>24.42</v>
      </c>
      <c r="I940" s="105">
        <v>25.45</v>
      </c>
      <c r="J940" s="116">
        <v>25.51</v>
      </c>
    </row>
    <row r="941" spans="1:10">
      <c r="A941" s="104" t="s">
        <v>2962</v>
      </c>
      <c r="B941" s="104" t="s">
        <v>2963</v>
      </c>
      <c r="C941" s="104" t="s">
        <v>2964</v>
      </c>
      <c r="D941" s="131">
        <v>29.6</v>
      </c>
      <c r="E941" s="132">
        <v>784307949.5</v>
      </c>
      <c r="F941" s="108">
        <v>831262034</v>
      </c>
      <c r="G941" s="115">
        <v>751044848.5</v>
      </c>
      <c r="H941" s="114">
        <v>29.6</v>
      </c>
      <c r="I941" s="105">
        <v>29.63</v>
      </c>
      <c r="J941" s="116">
        <v>29.59</v>
      </c>
    </row>
    <row r="942" spans="1:10">
      <c r="A942" s="104" t="s">
        <v>2965</v>
      </c>
      <c r="B942" s="104" t="s">
        <v>2966</v>
      </c>
      <c r="C942" s="104" t="s">
        <v>2967</v>
      </c>
      <c r="D942" s="131">
        <v>27.82</v>
      </c>
      <c r="E942" s="132">
        <v>225604448</v>
      </c>
      <c r="F942" s="108">
        <v>183875534</v>
      </c>
      <c r="G942" s="115">
        <v>274566080</v>
      </c>
      <c r="H942" s="114">
        <v>27.82</v>
      </c>
      <c r="I942" s="105">
        <v>27.45</v>
      </c>
      <c r="J942" s="116">
        <v>28.14</v>
      </c>
    </row>
    <row r="943" spans="1:10">
      <c r="A943" s="104" t="s">
        <v>2968</v>
      </c>
      <c r="B943" s="104" t="s">
        <v>2969</v>
      </c>
      <c r="C943" s="104" t="s">
        <v>2970</v>
      </c>
      <c r="D943" s="131">
        <v>28.49</v>
      </c>
      <c r="E943" s="132">
        <v>367215712</v>
      </c>
      <c r="F943" s="108">
        <v>350835200</v>
      </c>
      <c r="G943" s="115">
        <v>351064480</v>
      </c>
      <c r="H943" s="114">
        <v>28.49</v>
      </c>
      <c r="I943" s="105">
        <v>28.39</v>
      </c>
      <c r="J943" s="116">
        <v>28.49</v>
      </c>
    </row>
    <row r="944" spans="1:10">
      <c r="A944" s="104" t="s">
        <v>2971</v>
      </c>
      <c r="B944" s="104" t="s">
        <v>2972</v>
      </c>
      <c r="C944" s="104" t="s">
        <v>2973</v>
      </c>
      <c r="D944" s="131">
        <v>24.68</v>
      </c>
      <c r="E944" s="132">
        <v>24510094</v>
      </c>
      <c r="F944" s="108"/>
      <c r="G944" s="115">
        <v>44905732</v>
      </c>
      <c r="H944" s="114">
        <v>24.68</v>
      </c>
      <c r="I944" s="105">
        <v>21.755299999999998</v>
      </c>
      <c r="J944" s="116">
        <v>25.56</v>
      </c>
    </row>
    <row r="945" spans="1:10">
      <c r="A945" s="104" t="s">
        <v>2974</v>
      </c>
      <c r="B945" s="104" t="s">
        <v>2975</v>
      </c>
      <c r="C945" s="104" t="s">
        <v>2976</v>
      </c>
      <c r="D945" s="131">
        <v>28.43</v>
      </c>
      <c r="E945" s="132">
        <v>339338492</v>
      </c>
      <c r="F945" s="108">
        <v>361234364</v>
      </c>
      <c r="G945" s="115">
        <v>408133024</v>
      </c>
      <c r="H945" s="114">
        <v>28.37</v>
      </c>
      <c r="I945" s="105">
        <v>28.43</v>
      </c>
      <c r="J945" s="116">
        <v>28.7</v>
      </c>
    </row>
    <row r="946" spans="1:10">
      <c r="A946" s="104" t="s">
        <v>2977</v>
      </c>
      <c r="B946" s="104" t="s">
        <v>2978</v>
      </c>
      <c r="C946" s="104" t="s">
        <v>2979</v>
      </c>
      <c r="D946" s="131">
        <v>31.94</v>
      </c>
      <c r="E946" s="132">
        <v>2749955973</v>
      </c>
      <c r="F946" s="108">
        <v>4129009534</v>
      </c>
      <c r="G946" s="115">
        <v>4242805570</v>
      </c>
      <c r="H946" s="114">
        <v>31.41</v>
      </c>
      <c r="I946" s="105">
        <v>31.94</v>
      </c>
      <c r="J946" s="116">
        <v>32.11</v>
      </c>
    </row>
    <row r="947" spans="1:10">
      <c r="A947" s="104" t="s">
        <v>2980</v>
      </c>
      <c r="B947" s="104" t="s">
        <v>2981</v>
      </c>
      <c r="C947" s="104" t="s">
        <v>2979</v>
      </c>
      <c r="D947" s="131">
        <v>29.28</v>
      </c>
      <c r="E947" s="132">
        <v>578509157.10000002</v>
      </c>
      <c r="F947" s="108">
        <v>919209300</v>
      </c>
      <c r="G947" s="115">
        <v>605000907.29999995</v>
      </c>
      <c r="H947" s="114">
        <v>29.16</v>
      </c>
      <c r="I947" s="105">
        <v>29.78</v>
      </c>
      <c r="J947" s="116">
        <v>29.28</v>
      </c>
    </row>
    <row r="948" spans="1:10">
      <c r="A948" s="104" t="s">
        <v>2982</v>
      </c>
      <c r="B948" s="104" t="s">
        <v>2983</v>
      </c>
      <c r="C948" s="104" t="s">
        <v>1257</v>
      </c>
      <c r="D948" s="131">
        <v>35.92</v>
      </c>
      <c r="E948" s="132">
        <v>63693191776</v>
      </c>
      <c r="F948" s="108">
        <v>58109987208</v>
      </c>
      <c r="G948" s="115">
        <v>61409402690</v>
      </c>
      <c r="H948" s="114">
        <v>35.92</v>
      </c>
      <c r="I948" s="105">
        <v>35.76</v>
      </c>
      <c r="J948" s="116">
        <v>35.950000000000003</v>
      </c>
    </row>
    <row r="949" spans="1:10">
      <c r="A949" s="104" t="s">
        <v>2984</v>
      </c>
      <c r="B949" s="104" t="s">
        <v>2985</v>
      </c>
      <c r="C949" s="104" t="s">
        <v>1018</v>
      </c>
      <c r="D949" s="131">
        <v>31.84</v>
      </c>
      <c r="E949" s="132">
        <v>4166336776</v>
      </c>
      <c r="F949" s="108">
        <v>3852251295</v>
      </c>
      <c r="G949" s="115">
        <v>2985312933</v>
      </c>
      <c r="H949" s="114">
        <v>32.01</v>
      </c>
      <c r="I949" s="105">
        <v>31.84</v>
      </c>
      <c r="J949" s="116">
        <v>31.61</v>
      </c>
    </row>
    <row r="950" spans="1:10">
      <c r="A950" s="104" t="s">
        <v>2986</v>
      </c>
      <c r="B950" s="104" t="s">
        <v>2987</v>
      </c>
      <c r="C950" s="104" t="s">
        <v>471</v>
      </c>
      <c r="D950" s="131">
        <v>30.8</v>
      </c>
      <c r="E950" s="132">
        <v>1791643536</v>
      </c>
      <c r="F950" s="108">
        <v>1853869556</v>
      </c>
      <c r="G950" s="115">
        <v>1816404056</v>
      </c>
      <c r="H950" s="114">
        <v>30.8</v>
      </c>
      <c r="I950" s="105">
        <v>30.79</v>
      </c>
      <c r="J950" s="116">
        <v>30.88</v>
      </c>
    </row>
    <row r="951" spans="1:10">
      <c r="A951" s="104" t="s">
        <v>2988</v>
      </c>
      <c r="B951" s="104" t="s">
        <v>2989</v>
      </c>
      <c r="C951" s="104" t="s">
        <v>2990</v>
      </c>
      <c r="D951" s="131">
        <v>34.39</v>
      </c>
      <c r="E951" s="132">
        <v>21714033882</v>
      </c>
      <c r="F951" s="108">
        <v>21998527145</v>
      </c>
      <c r="G951" s="115">
        <v>21699793268</v>
      </c>
      <c r="H951" s="114">
        <v>34.39</v>
      </c>
      <c r="I951" s="105">
        <v>34.36</v>
      </c>
      <c r="J951" s="116">
        <v>34.47</v>
      </c>
    </row>
    <row r="952" spans="1:10">
      <c r="A952" s="104" t="s">
        <v>2991</v>
      </c>
      <c r="B952" s="104" t="s">
        <v>2992</v>
      </c>
      <c r="C952" s="104" t="s">
        <v>471</v>
      </c>
      <c r="D952" s="131">
        <v>29.51</v>
      </c>
      <c r="E952" s="132">
        <v>801954024</v>
      </c>
      <c r="F952" s="108">
        <v>764776564</v>
      </c>
      <c r="G952" s="115">
        <v>706025008</v>
      </c>
      <c r="H952" s="114">
        <v>29.63</v>
      </c>
      <c r="I952" s="105">
        <v>29.51</v>
      </c>
      <c r="J952" s="116">
        <v>29.5</v>
      </c>
    </row>
    <row r="953" spans="1:10">
      <c r="A953" s="104" t="s">
        <v>2993</v>
      </c>
      <c r="B953" s="104" t="s">
        <v>2994</v>
      </c>
      <c r="C953" s="104" t="s">
        <v>2995</v>
      </c>
      <c r="D953" s="131">
        <v>28.35</v>
      </c>
      <c r="E953" s="132">
        <v>319284390</v>
      </c>
      <c r="F953" s="108">
        <v>342319560.80000001</v>
      </c>
      <c r="G953" s="115">
        <v>343254162</v>
      </c>
      <c r="H953" s="114">
        <v>28.29</v>
      </c>
      <c r="I953" s="105">
        <v>28.35</v>
      </c>
      <c r="J953" s="116">
        <v>28.46</v>
      </c>
    </row>
    <row r="954" spans="1:10">
      <c r="A954" s="104" t="s">
        <v>2996</v>
      </c>
      <c r="B954" s="104" t="s">
        <v>2997</v>
      </c>
      <c r="C954" s="104" t="s">
        <v>1245</v>
      </c>
      <c r="D954" s="131">
        <v>25.2</v>
      </c>
      <c r="E954" s="132">
        <v>15650619</v>
      </c>
      <c r="F954" s="108">
        <v>38614356</v>
      </c>
      <c r="G954" s="115">
        <v>45066380</v>
      </c>
      <c r="H954" s="114">
        <v>24.03</v>
      </c>
      <c r="I954" s="105">
        <v>25.2</v>
      </c>
      <c r="J954" s="116">
        <v>25.57</v>
      </c>
    </row>
    <row r="955" spans="1:10">
      <c r="A955" s="104" t="s">
        <v>2998</v>
      </c>
      <c r="B955" s="104" t="s">
        <v>2999</v>
      </c>
      <c r="C955" s="104" t="s">
        <v>3000</v>
      </c>
      <c r="D955" s="131">
        <v>29.32</v>
      </c>
      <c r="E955" s="132">
        <v>618673820</v>
      </c>
      <c r="F955" s="108">
        <v>766563536</v>
      </c>
      <c r="G955" s="115">
        <v>624241300</v>
      </c>
      <c r="H955" s="114">
        <v>29.25</v>
      </c>
      <c r="I955" s="105">
        <v>29.51</v>
      </c>
      <c r="J955" s="116">
        <v>29.32</v>
      </c>
    </row>
    <row r="956" spans="1:10">
      <c r="A956" s="104" t="s">
        <v>3001</v>
      </c>
      <c r="B956" s="104" t="s">
        <v>3002</v>
      </c>
      <c r="C956" s="104" t="s">
        <v>471</v>
      </c>
      <c r="D956" s="131">
        <v>28.51</v>
      </c>
      <c r="E956" s="132">
        <v>375330400</v>
      </c>
      <c r="F956" s="108">
        <v>383540704</v>
      </c>
      <c r="G956" s="115">
        <v>377521216</v>
      </c>
      <c r="H956" s="114">
        <v>28.51</v>
      </c>
      <c r="I956" s="105">
        <v>28.51</v>
      </c>
      <c r="J956" s="116">
        <v>28.59</v>
      </c>
    </row>
    <row r="957" spans="1:10">
      <c r="A957" s="104" t="s">
        <v>3003</v>
      </c>
      <c r="B957" s="104" t="s">
        <v>3004</v>
      </c>
      <c r="C957" s="104" t="s">
        <v>3005</v>
      </c>
      <c r="D957" s="131">
        <v>25.96</v>
      </c>
      <c r="E957" s="132">
        <v>59793560</v>
      </c>
      <c r="F957" s="108">
        <v>84138138.5</v>
      </c>
      <c r="G957" s="115">
        <v>53831378</v>
      </c>
      <c r="H957" s="114">
        <v>25.96</v>
      </c>
      <c r="I957" s="105">
        <v>26.33</v>
      </c>
      <c r="J957" s="116">
        <v>25.79</v>
      </c>
    </row>
    <row r="958" spans="1:10">
      <c r="A958" s="104" t="s">
        <v>3006</v>
      </c>
      <c r="B958" s="104" t="s">
        <v>3007</v>
      </c>
      <c r="C958" s="104" t="s">
        <v>3008</v>
      </c>
      <c r="D958" s="131">
        <v>32.85</v>
      </c>
      <c r="E958" s="132">
        <v>7439348683</v>
      </c>
      <c r="F958" s="108">
        <v>7862511379</v>
      </c>
      <c r="G958" s="115">
        <v>6278011533</v>
      </c>
      <c r="H958" s="114">
        <v>32.85</v>
      </c>
      <c r="I958" s="105">
        <v>32.869999999999997</v>
      </c>
      <c r="J958" s="116">
        <v>32.68</v>
      </c>
    </row>
    <row r="959" spans="1:10">
      <c r="A959" s="104" t="s">
        <v>3009</v>
      </c>
      <c r="B959" s="104" t="s">
        <v>3010</v>
      </c>
      <c r="C959" s="104" t="s">
        <v>471</v>
      </c>
      <c r="D959" s="131">
        <v>30.55</v>
      </c>
      <c r="E959" s="132">
        <v>1471840900</v>
      </c>
      <c r="F959" s="108">
        <v>1589635356</v>
      </c>
      <c r="G959" s="115">
        <v>1457818264</v>
      </c>
      <c r="H959" s="114">
        <v>30.51</v>
      </c>
      <c r="I959" s="105">
        <v>30.57</v>
      </c>
      <c r="J959" s="116">
        <v>30.55</v>
      </c>
    </row>
    <row r="960" spans="1:10">
      <c r="A960" s="104" t="s">
        <v>3011</v>
      </c>
      <c r="B960" s="104" t="s">
        <v>3012</v>
      </c>
      <c r="C960" s="104" t="s">
        <v>2171</v>
      </c>
      <c r="D960" s="131">
        <v>32.69</v>
      </c>
      <c r="E960" s="132">
        <v>5514016056</v>
      </c>
      <c r="F960" s="108">
        <v>7449881591</v>
      </c>
      <c r="G960" s="115">
        <v>6318297431</v>
      </c>
      <c r="H960" s="114">
        <v>32.42</v>
      </c>
      <c r="I960" s="105">
        <v>32.79</v>
      </c>
      <c r="J960" s="116">
        <v>32.69</v>
      </c>
    </row>
    <row r="961" spans="1:10">
      <c r="A961" s="104" t="s">
        <v>3013</v>
      </c>
      <c r="B961" s="104" t="s">
        <v>3014</v>
      </c>
      <c r="C961" s="104" t="s">
        <v>3015</v>
      </c>
      <c r="D961" s="131">
        <v>32.130000000000003</v>
      </c>
      <c r="E961" s="132">
        <v>4542439692</v>
      </c>
      <c r="F961" s="108">
        <v>4715075810</v>
      </c>
      <c r="G961" s="115">
        <v>4203183026</v>
      </c>
      <c r="H961" s="114">
        <v>32.130000000000003</v>
      </c>
      <c r="I961" s="105">
        <v>32.130000000000003</v>
      </c>
      <c r="J961" s="116">
        <v>32.1</v>
      </c>
    </row>
    <row r="962" spans="1:10">
      <c r="A962" s="104" t="s">
        <v>3016</v>
      </c>
      <c r="B962" s="104" t="s">
        <v>3017</v>
      </c>
      <c r="C962" s="104" t="s">
        <v>1440</v>
      </c>
      <c r="D962" s="131">
        <v>25.24</v>
      </c>
      <c r="E962" s="132">
        <v>47175956</v>
      </c>
      <c r="F962" s="108">
        <v>34852240</v>
      </c>
      <c r="G962" s="115">
        <v>35506428</v>
      </c>
      <c r="H962" s="114">
        <v>25.64</v>
      </c>
      <c r="I962" s="105">
        <v>25.05</v>
      </c>
      <c r="J962" s="116">
        <v>25.24</v>
      </c>
    </row>
    <row r="963" spans="1:10">
      <c r="A963" s="104" t="s">
        <v>3018</v>
      </c>
      <c r="B963" s="104" t="s">
        <v>3019</v>
      </c>
      <c r="C963" s="104" t="s">
        <v>471</v>
      </c>
      <c r="D963" s="131">
        <v>28.63</v>
      </c>
      <c r="E963" s="132">
        <v>448091200</v>
      </c>
      <c r="F963" s="108">
        <v>387676784</v>
      </c>
      <c r="G963" s="115">
        <v>387434208</v>
      </c>
      <c r="H963" s="114">
        <v>28.77</v>
      </c>
      <c r="I963" s="105">
        <v>28.53</v>
      </c>
      <c r="J963" s="116">
        <v>28.63</v>
      </c>
    </row>
    <row r="964" spans="1:10">
      <c r="A964" s="104" t="s">
        <v>3020</v>
      </c>
      <c r="B964" s="104" t="s">
        <v>3021</v>
      </c>
      <c r="C964" s="104" t="s">
        <v>3022</v>
      </c>
      <c r="D964" s="131">
        <v>26.81</v>
      </c>
      <c r="E964" s="132">
        <v>156673132</v>
      </c>
      <c r="F964" s="108">
        <v>114816824</v>
      </c>
      <c r="G964" s="115">
        <v>109809216</v>
      </c>
      <c r="H964" s="114">
        <v>27.32</v>
      </c>
      <c r="I964" s="105">
        <v>26.77</v>
      </c>
      <c r="J964" s="116">
        <v>26.81</v>
      </c>
    </row>
    <row r="965" spans="1:10">
      <c r="A965" s="104" t="s">
        <v>3023</v>
      </c>
      <c r="B965" s="104" t="s">
        <v>3024</v>
      </c>
      <c r="C965" s="104" t="s">
        <v>3025</v>
      </c>
      <c r="D965" s="131">
        <v>33.44</v>
      </c>
      <c r="E965" s="132">
        <v>11159653170</v>
      </c>
      <c r="F965" s="108">
        <v>11727590455</v>
      </c>
      <c r="G965" s="115">
        <v>10252928572</v>
      </c>
      <c r="H965" s="114">
        <v>33.44</v>
      </c>
      <c r="I965" s="105">
        <v>33.450000000000003</v>
      </c>
      <c r="J965" s="116">
        <v>33.380000000000003</v>
      </c>
    </row>
    <row r="966" spans="1:10">
      <c r="A966" s="104" t="s">
        <v>3026</v>
      </c>
      <c r="B966" s="104" t="s">
        <v>3027</v>
      </c>
      <c r="C966" s="104" t="s">
        <v>3028</v>
      </c>
      <c r="D966" s="131">
        <v>32.99</v>
      </c>
      <c r="E966" s="132">
        <v>8126722569</v>
      </c>
      <c r="F966" s="108">
        <v>8543827347</v>
      </c>
      <c r="G966" s="115">
        <v>7824542296</v>
      </c>
      <c r="H966" s="114">
        <v>32.979999999999997</v>
      </c>
      <c r="I966" s="105">
        <v>32.99</v>
      </c>
      <c r="J966" s="116">
        <v>32.99</v>
      </c>
    </row>
    <row r="967" spans="1:10">
      <c r="A967" s="104" t="s">
        <v>3029</v>
      </c>
      <c r="B967" s="104" t="s">
        <v>3030</v>
      </c>
      <c r="C967" s="104" t="s">
        <v>3031</v>
      </c>
      <c r="D967" s="131">
        <v>28.25</v>
      </c>
      <c r="E967" s="132">
        <v>328299064</v>
      </c>
      <c r="F967" s="108">
        <v>319821544</v>
      </c>
      <c r="G967" s="115">
        <v>288779768</v>
      </c>
      <c r="H967" s="114">
        <v>28.33</v>
      </c>
      <c r="I967" s="105">
        <v>28.25</v>
      </c>
      <c r="J967" s="116">
        <v>28.21</v>
      </c>
    </row>
    <row r="968" spans="1:10">
      <c r="A968" s="104" t="s">
        <v>3032</v>
      </c>
      <c r="B968" s="104" t="s">
        <v>3033</v>
      </c>
      <c r="C968" s="104" t="s">
        <v>471</v>
      </c>
      <c r="D968" s="131">
        <v>28.06</v>
      </c>
      <c r="E968" s="132">
        <v>206433568</v>
      </c>
      <c r="F968" s="108">
        <v>397168600</v>
      </c>
      <c r="G968" s="115">
        <v>260119328</v>
      </c>
      <c r="H968" s="114">
        <v>27.67</v>
      </c>
      <c r="I968" s="105">
        <v>28.57</v>
      </c>
      <c r="J968" s="116">
        <v>28.06</v>
      </c>
    </row>
    <row r="969" spans="1:10">
      <c r="A969" s="104" t="s">
        <v>3034</v>
      </c>
      <c r="B969" s="104" t="s">
        <v>3035</v>
      </c>
      <c r="C969" s="104" t="s">
        <v>1272</v>
      </c>
      <c r="D969" s="131">
        <v>30.71</v>
      </c>
      <c r="E969" s="132">
        <v>2072325047</v>
      </c>
      <c r="F969" s="108">
        <v>1752328118</v>
      </c>
      <c r="G969" s="115">
        <v>1368081232</v>
      </c>
      <c r="H969" s="114">
        <v>31</v>
      </c>
      <c r="I969" s="105">
        <v>30.71</v>
      </c>
      <c r="J969" s="116">
        <v>30.46</v>
      </c>
    </row>
    <row r="970" spans="1:10">
      <c r="A970" s="104" t="s">
        <v>3036</v>
      </c>
      <c r="B970" s="104" t="s">
        <v>3037</v>
      </c>
      <c r="C970" s="104" t="s">
        <v>3038</v>
      </c>
      <c r="D970" s="131">
        <v>27.48</v>
      </c>
      <c r="E970" s="132">
        <v>202849632</v>
      </c>
      <c r="F970" s="108">
        <v>175773576</v>
      </c>
      <c r="G970" s="115">
        <v>174211304</v>
      </c>
      <c r="H970" s="114">
        <v>27.67</v>
      </c>
      <c r="I970" s="105">
        <v>27.39</v>
      </c>
      <c r="J970" s="116">
        <v>27.48</v>
      </c>
    </row>
    <row r="971" spans="1:10">
      <c r="A971" s="104" t="s">
        <v>3039</v>
      </c>
      <c r="B971" s="104" t="s">
        <v>3040</v>
      </c>
      <c r="C971" s="104" t="s">
        <v>471</v>
      </c>
      <c r="D971" s="131">
        <v>26.35</v>
      </c>
      <c r="E971" s="132">
        <v>81988728</v>
      </c>
      <c r="F971" s="108">
        <v>82687024</v>
      </c>
      <c r="G971" s="115">
        <v>79713120</v>
      </c>
      <c r="H971" s="114">
        <v>26.41</v>
      </c>
      <c r="I971" s="105">
        <v>26.3</v>
      </c>
      <c r="J971" s="116">
        <v>26.35</v>
      </c>
    </row>
    <row r="972" spans="1:10">
      <c r="A972" s="104" t="s">
        <v>3041</v>
      </c>
      <c r="B972" s="104" t="s">
        <v>3042</v>
      </c>
      <c r="C972" s="104" t="s">
        <v>3043</v>
      </c>
      <c r="D972" s="131">
        <v>28.29</v>
      </c>
      <c r="E972" s="132">
        <v>459989632</v>
      </c>
      <c r="F972" s="108">
        <v>328715936</v>
      </c>
      <c r="G972" s="115">
        <v>239443136</v>
      </c>
      <c r="H972" s="114">
        <v>28.81</v>
      </c>
      <c r="I972" s="105">
        <v>28.29</v>
      </c>
      <c r="J972" s="116">
        <v>27.94</v>
      </c>
    </row>
    <row r="973" spans="1:10">
      <c r="A973" s="104" t="s">
        <v>3044</v>
      </c>
      <c r="B973" s="104" t="s">
        <v>3045</v>
      </c>
      <c r="C973" s="104" t="s">
        <v>3046</v>
      </c>
      <c r="D973" s="131">
        <v>27.38</v>
      </c>
      <c r="E973" s="132">
        <v>215338196</v>
      </c>
      <c r="F973" s="108">
        <v>174410104</v>
      </c>
      <c r="G973" s="115">
        <v>162485378.5</v>
      </c>
      <c r="H973" s="114">
        <v>27.76</v>
      </c>
      <c r="I973" s="105">
        <v>27.38</v>
      </c>
      <c r="J973" s="116">
        <v>27.38</v>
      </c>
    </row>
    <row r="974" spans="1:10">
      <c r="A974" s="104" t="s">
        <v>3047</v>
      </c>
      <c r="B974" s="104" t="s">
        <v>3048</v>
      </c>
      <c r="C974" s="104" t="s">
        <v>3049</v>
      </c>
      <c r="D974" s="131">
        <v>26.88</v>
      </c>
      <c r="E974" s="132">
        <v>149050948</v>
      </c>
      <c r="F974" s="108">
        <v>123178529</v>
      </c>
      <c r="G974" s="115">
        <v>62260598.5</v>
      </c>
      <c r="H974" s="114">
        <v>27.24</v>
      </c>
      <c r="I974" s="105">
        <v>26.88</v>
      </c>
      <c r="J974" s="116">
        <v>25.99</v>
      </c>
    </row>
    <row r="975" spans="1:10">
      <c r="A975" s="104" t="s">
        <v>3050</v>
      </c>
      <c r="B975" s="104" t="s">
        <v>3051</v>
      </c>
      <c r="C975" s="104" t="s">
        <v>471</v>
      </c>
      <c r="D975" s="131">
        <v>27.65</v>
      </c>
      <c r="E975" s="132">
        <v>195049130.80000001</v>
      </c>
      <c r="F975" s="108">
        <v>210253764</v>
      </c>
      <c r="G975" s="115">
        <v>230448527</v>
      </c>
      <c r="H975" s="114">
        <v>27.61</v>
      </c>
      <c r="I975" s="105">
        <v>27.65</v>
      </c>
      <c r="J975" s="116">
        <v>27.89</v>
      </c>
    </row>
    <row r="976" spans="1:10">
      <c r="A976" s="104" t="s">
        <v>3052</v>
      </c>
      <c r="B976" s="104" t="s">
        <v>3053</v>
      </c>
      <c r="C976" s="104" t="s">
        <v>3054</v>
      </c>
      <c r="D976" s="131">
        <v>33.04</v>
      </c>
      <c r="E976" s="132">
        <v>8390020537</v>
      </c>
      <c r="F976" s="108">
        <v>8808748390</v>
      </c>
      <c r="G976" s="115">
        <v>8289954551</v>
      </c>
      <c r="H976" s="114">
        <v>33.03</v>
      </c>
      <c r="I976" s="105">
        <v>33.04</v>
      </c>
      <c r="J976" s="116">
        <v>33.08</v>
      </c>
    </row>
    <row r="977" spans="1:10">
      <c r="A977" s="104" t="s">
        <v>3055</v>
      </c>
      <c r="B977" s="104" t="s">
        <v>3056</v>
      </c>
      <c r="C977" s="104" t="s">
        <v>3057</v>
      </c>
      <c r="D977" s="131">
        <v>31.97</v>
      </c>
      <c r="E977" s="132">
        <v>4560985239</v>
      </c>
      <c r="F977" s="108">
        <v>4206471109</v>
      </c>
      <c r="G977" s="115">
        <v>3812654957</v>
      </c>
      <c r="H977" s="114">
        <v>32.14</v>
      </c>
      <c r="I977" s="105">
        <v>31.97</v>
      </c>
      <c r="J977" s="116">
        <v>31.96</v>
      </c>
    </row>
    <row r="978" spans="1:10">
      <c r="A978" s="104" t="s">
        <v>3058</v>
      </c>
      <c r="B978" s="104" t="s">
        <v>3059</v>
      </c>
      <c r="C978" s="104" t="s">
        <v>471</v>
      </c>
      <c r="D978" s="131">
        <v>27.5</v>
      </c>
      <c r="E978" s="132">
        <v>179732032</v>
      </c>
      <c r="F978" s="108">
        <v>184782992</v>
      </c>
      <c r="G978" s="115">
        <v>189046088</v>
      </c>
      <c r="H978" s="114">
        <v>27.5</v>
      </c>
      <c r="I978" s="105">
        <v>27.46</v>
      </c>
      <c r="J978" s="116">
        <v>27.6</v>
      </c>
    </row>
    <row r="979" spans="1:10">
      <c r="A979" s="104" t="s">
        <v>3060</v>
      </c>
      <c r="B979" s="104" t="s">
        <v>3061</v>
      </c>
      <c r="C979" s="104" t="s">
        <v>3062</v>
      </c>
      <c r="D979" s="131">
        <v>25.14</v>
      </c>
      <c r="E979" s="132">
        <v>33497850</v>
      </c>
      <c r="F979" s="108">
        <v>50570768</v>
      </c>
      <c r="G979" s="115">
        <v>3351337</v>
      </c>
      <c r="H979" s="114">
        <v>25.14</v>
      </c>
      <c r="I979" s="105">
        <v>25.59</v>
      </c>
      <c r="J979" s="116">
        <v>21.9</v>
      </c>
    </row>
    <row r="980" spans="1:10">
      <c r="A980" s="104" t="s">
        <v>3063</v>
      </c>
      <c r="B980" s="104" t="s">
        <v>3064</v>
      </c>
      <c r="C980" s="104" t="s">
        <v>3065</v>
      </c>
      <c r="D980" s="131">
        <v>31.83</v>
      </c>
      <c r="E980" s="132">
        <v>4518262585</v>
      </c>
      <c r="F980" s="108">
        <v>3806652600</v>
      </c>
      <c r="G980" s="115">
        <v>3354061848</v>
      </c>
      <c r="H980" s="114">
        <v>32.119999999999997</v>
      </c>
      <c r="I980" s="105">
        <v>31.83</v>
      </c>
      <c r="J980" s="116">
        <v>31.78</v>
      </c>
    </row>
    <row r="981" spans="1:10">
      <c r="A981" s="104" t="s">
        <v>3066</v>
      </c>
      <c r="B981" s="104" t="s">
        <v>3067</v>
      </c>
      <c r="C981" s="104" t="s">
        <v>1265</v>
      </c>
      <c r="D981" s="131">
        <v>29.71</v>
      </c>
      <c r="E981" s="132">
        <v>804706684</v>
      </c>
      <c r="F981" s="108">
        <v>988111082</v>
      </c>
      <c r="G981" s="115">
        <v>816959642</v>
      </c>
      <c r="H981" s="114">
        <v>29.64</v>
      </c>
      <c r="I981" s="105">
        <v>29.88</v>
      </c>
      <c r="J981" s="116">
        <v>29.71</v>
      </c>
    </row>
    <row r="982" spans="1:10">
      <c r="A982" s="104" t="s">
        <v>3068</v>
      </c>
      <c r="B982" s="104" t="s">
        <v>3069</v>
      </c>
      <c r="C982" s="104" t="s">
        <v>3070</v>
      </c>
      <c r="D982" s="131">
        <v>29.15</v>
      </c>
      <c r="E982" s="132">
        <v>603838244</v>
      </c>
      <c r="F982" s="108">
        <v>490309042</v>
      </c>
      <c r="G982" s="115">
        <v>557732072</v>
      </c>
      <c r="H982" s="114">
        <v>29.21</v>
      </c>
      <c r="I982" s="105">
        <v>28.87</v>
      </c>
      <c r="J982" s="116">
        <v>29.15</v>
      </c>
    </row>
    <row r="983" spans="1:10">
      <c r="A983" s="104" t="s">
        <v>3071</v>
      </c>
      <c r="B983" s="104" t="s">
        <v>3072</v>
      </c>
      <c r="C983" s="104" t="s">
        <v>3073</v>
      </c>
      <c r="D983" s="131">
        <v>30.95</v>
      </c>
      <c r="E983" s="132">
        <v>2001640272</v>
      </c>
      <c r="F983" s="108">
        <v>2055705920</v>
      </c>
      <c r="G983" s="115">
        <v>1965757344</v>
      </c>
      <c r="H983" s="114">
        <v>30.95</v>
      </c>
      <c r="I983" s="105">
        <v>30.94</v>
      </c>
      <c r="J983" s="116">
        <v>30.99</v>
      </c>
    </row>
    <row r="984" spans="1:10">
      <c r="A984" s="104" t="s">
        <v>3074</v>
      </c>
      <c r="B984" s="104" t="s">
        <v>3075</v>
      </c>
      <c r="C984" s="104" t="s">
        <v>3076</v>
      </c>
      <c r="D984" s="131">
        <v>33.82</v>
      </c>
      <c r="E984" s="132">
        <v>14045771903</v>
      </c>
      <c r="F984" s="108">
        <v>16302480118</v>
      </c>
      <c r="G984" s="115">
        <v>13874082319</v>
      </c>
      <c r="H984" s="114">
        <v>33.770000000000003</v>
      </c>
      <c r="I984" s="105">
        <v>33.92</v>
      </c>
      <c r="J984" s="116">
        <v>33.82</v>
      </c>
    </row>
    <row r="985" spans="1:10">
      <c r="A985" s="104" t="s">
        <v>3077</v>
      </c>
      <c r="B985" s="104" t="s">
        <v>3078</v>
      </c>
      <c r="C985" s="104" t="s">
        <v>3079</v>
      </c>
      <c r="D985" s="131">
        <v>24.39</v>
      </c>
      <c r="E985" s="132">
        <v>20643664</v>
      </c>
      <c r="F985" s="108">
        <v>21969960</v>
      </c>
      <c r="G985" s="115">
        <v>4486268.5</v>
      </c>
      <c r="H985" s="114">
        <v>24.43</v>
      </c>
      <c r="I985" s="105">
        <v>24.39</v>
      </c>
      <c r="J985" s="116">
        <v>22.34</v>
      </c>
    </row>
    <row r="986" spans="1:10">
      <c r="A986" s="104" t="s">
        <v>3080</v>
      </c>
      <c r="B986" s="104" t="s">
        <v>3081</v>
      </c>
      <c r="C986" s="104" t="s">
        <v>1757</v>
      </c>
      <c r="D986" s="131">
        <v>31.17</v>
      </c>
      <c r="E986" s="132">
        <v>2329319154</v>
      </c>
      <c r="F986" s="108">
        <v>2715962064</v>
      </c>
      <c r="G986" s="115">
        <v>2025901699</v>
      </c>
      <c r="H986" s="114">
        <v>31.17</v>
      </c>
      <c r="I986" s="105">
        <v>31.34</v>
      </c>
      <c r="J986" s="116">
        <v>31.04</v>
      </c>
    </row>
    <row r="987" spans="1:10">
      <c r="A987" s="104" t="s">
        <v>3082</v>
      </c>
      <c r="B987" s="104" t="s">
        <v>3083</v>
      </c>
      <c r="C987" s="104" t="s">
        <v>3084</v>
      </c>
      <c r="D987" s="131">
        <v>29.54</v>
      </c>
      <c r="E987" s="132">
        <v>749441088</v>
      </c>
      <c r="F987" s="108">
        <v>928606912</v>
      </c>
      <c r="G987" s="115">
        <v>640757312</v>
      </c>
      <c r="H987" s="114">
        <v>29.54</v>
      </c>
      <c r="I987" s="105">
        <v>29.79</v>
      </c>
      <c r="J987" s="116">
        <v>29.36</v>
      </c>
    </row>
    <row r="988" spans="1:10">
      <c r="A988" s="104" t="s">
        <v>3085</v>
      </c>
      <c r="B988" s="104" t="s">
        <v>3086</v>
      </c>
      <c r="C988" s="104" t="s">
        <v>3087</v>
      </c>
      <c r="D988" s="131">
        <v>34.47</v>
      </c>
      <c r="E988" s="132">
        <v>22933841807</v>
      </c>
      <c r="F988" s="108">
        <v>24056803859</v>
      </c>
      <c r="G988" s="115">
        <v>20857031867</v>
      </c>
      <c r="H988" s="114">
        <v>34.47</v>
      </c>
      <c r="I988" s="105">
        <v>34.49</v>
      </c>
      <c r="J988" s="116">
        <v>34.409999999999997</v>
      </c>
    </row>
    <row r="989" spans="1:10">
      <c r="A989" s="104" t="s">
        <v>3088</v>
      </c>
      <c r="B989" s="104" t="s">
        <v>3089</v>
      </c>
      <c r="C989" s="104" t="s">
        <v>3090</v>
      </c>
      <c r="D989" s="131">
        <v>35.1</v>
      </c>
      <c r="E989" s="132">
        <v>35866232756</v>
      </c>
      <c r="F989" s="108">
        <v>39494474828</v>
      </c>
      <c r="G989" s="115">
        <v>31044034577</v>
      </c>
      <c r="H989" s="114">
        <v>35.1</v>
      </c>
      <c r="I989" s="105">
        <v>35.200000000000003</v>
      </c>
      <c r="J989" s="116">
        <v>34.979999999999997</v>
      </c>
    </row>
    <row r="990" spans="1:10">
      <c r="A990" s="104" t="s">
        <v>3091</v>
      </c>
      <c r="B990" s="104" t="s">
        <v>3092</v>
      </c>
      <c r="C990" s="104" t="s">
        <v>3093</v>
      </c>
      <c r="D990" s="131">
        <v>37.21</v>
      </c>
      <c r="E990" s="132">
        <v>155188000000</v>
      </c>
      <c r="F990" s="108">
        <v>159354000000</v>
      </c>
      <c r="G990" s="115">
        <v>156816000000</v>
      </c>
      <c r="H990" s="114">
        <v>37.19</v>
      </c>
      <c r="I990" s="105">
        <v>37.21</v>
      </c>
      <c r="J990" s="116">
        <v>37.29</v>
      </c>
    </row>
    <row r="991" spans="1:10">
      <c r="A991" s="104" t="s">
        <v>3094</v>
      </c>
      <c r="B991" s="104" t="s">
        <v>3095</v>
      </c>
      <c r="C991" s="104" t="s">
        <v>3096</v>
      </c>
      <c r="D991" s="131">
        <v>32.549999999999997</v>
      </c>
      <c r="E991" s="132">
        <v>6052320215</v>
      </c>
      <c r="F991" s="108">
        <v>5741775039</v>
      </c>
      <c r="G991" s="115">
        <v>5858932507</v>
      </c>
      <c r="H991" s="114">
        <v>32.549999999999997</v>
      </c>
      <c r="I991" s="105">
        <v>32.42</v>
      </c>
      <c r="J991" s="116">
        <v>32.58</v>
      </c>
    </row>
    <row r="992" spans="1:10">
      <c r="A992" s="104" t="s">
        <v>3097</v>
      </c>
      <c r="B992" s="104" t="s">
        <v>3098</v>
      </c>
      <c r="C992" s="104" t="s">
        <v>3099</v>
      </c>
      <c r="D992" s="131">
        <v>37.64</v>
      </c>
      <c r="E992" s="132">
        <v>212226000000</v>
      </c>
      <c r="F992" s="108">
        <v>216210000000</v>
      </c>
      <c r="G992" s="115">
        <v>200473000000</v>
      </c>
      <c r="H992" s="114">
        <v>37.64</v>
      </c>
      <c r="I992" s="105">
        <v>37.65</v>
      </c>
      <c r="J992" s="116">
        <v>37.64</v>
      </c>
    </row>
    <row r="993" spans="1:10">
      <c r="A993" s="104" t="s">
        <v>3100</v>
      </c>
      <c r="B993" s="104" t="s">
        <v>3101</v>
      </c>
      <c r="C993" s="104" t="s">
        <v>3102</v>
      </c>
      <c r="D993" s="131">
        <v>33.03</v>
      </c>
      <c r="E993" s="132">
        <v>9453740821</v>
      </c>
      <c r="F993" s="108">
        <v>8568150983</v>
      </c>
      <c r="G993" s="115">
        <v>8000613554</v>
      </c>
      <c r="H993" s="114">
        <v>33.200000000000003</v>
      </c>
      <c r="I993" s="105">
        <v>33</v>
      </c>
      <c r="J993" s="116">
        <v>33.03</v>
      </c>
    </row>
    <row r="994" spans="1:10">
      <c r="A994" s="104" t="s">
        <v>3103</v>
      </c>
      <c r="B994" s="104" t="s">
        <v>3104</v>
      </c>
      <c r="C994" s="104" t="s">
        <v>3105</v>
      </c>
      <c r="D994" s="131">
        <v>34.07</v>
      </c>
      <c r="E994" s="132">
        <v>18113856644</v>
      </c>
      <c r="F994" s="108">
        <v>18073023119</v>
      </c>
      <c r="G994" s="115">
        <v>15463770890</v>
      </c>
      <c r="H994" s="114">
        <v>34.130000000000003</v>
      </c>
      <c r="I994" s="105">
        <v>34.07</v>
      </c>
      <c r="J994" s="116">
        <v>33.979999999999997</v>
      </c>
    </row>
    <row r="995" spans="1:10">
      <c r="A995" s="104" t="s">
        <v>3106</v>
      </c>
      <c r="B995" s="104" t="s">
        <v>3107</v>
      </c>
      <c r="C995" s="104" t="s">
        <v>3108</v>
      </c>
      <c r="D995" s="131">
        <v>25.91</v>
      </c>
      <c r="E995" s="132">
        <v>36372248.5</v>
      </c>
      <c r="F995" s="108">
        <v>62881028</v>
      </c>
      <c r="G995" s="115">
        <v>64364128</v>
      </c>
      <c r="H995" s="114">
        <v>25.26</v>
      </c>
      <c r="I995" s="105">
        <v>25.91</v>
      </c>
      <c r="J995" s="116">
        <v>26.05</v>
      </c>
    </row>
    <row r="996" spans="1:10">
      <c r="A996" s="104" t="s">
        <v>3109</v>
      </c>
      <c r="B996" s="104" t="s">
        <v>3110</v>
      </c>
      <c r="C996" s="104" t="s">
        <v>3111</v>
      </c>
      <c r="D996" s="131">
        <v>31.42</v>
      </c>
      <c r="E996" s="132">
        <v>2780477891</v>
      </c>
      <c r="F996" s="108">
        <v>2097885942</v>
      </c>
      <c r="G996" s="115">
        <v>2661307082</v>
      </c>
      <c r="H996" s="114">
        <v>31.42</v>
      </c>
      <c r="I996" s="105">
        <v>30.97</v>
      </c>
      <c r="J996" s="116">
        <v>31.43</v>
      </c>
    </row>
    <row r="997" spans="1:10">
      <c r="A997" s="104" t="s">
        <v>3112</v>
      </c>
      <c r="B997" s="104" t="s">
        <v>3113</v>
      </c>
      <c r="C997" s="104" t="s">
        <v>3114</v>
      </c>
      <c r="D997" s="131">
        <v>34.43</v>
      </c>
      <c r="E997" s="132">
        <v>22430770346</v>
      </c>
      <c r="F997" s="108">
        <v>23899563017</v>
      </c>
      <c r="G997" s="115">
        <v>20644969082</v>
      </c>
      <c r="H997" s="114">
        <v>34.43</v>
      </c>
      <c r="I997" s="105">
        <v>34.479999999999997</v>
      </c>
      <c r="J997" s="116">
        <v>34.39</v>
      </c>
    </row>
    <row r="998" spans="1:10">
      <c r="A998" s="104" t="s">
        <v>3115</v>
      </c>
      <c r="B998" s="104" t="s">
        <v>3116</v>
      </c>
      <c r="C998" s="104" t="s">
        <v>3117</v>
      </c>
      <c r="D998" s="131">
        <v>28.12</v>
      </c>
      <c r="E998" s="132">
        <v>368156867</v>
      </c>
      <c r="F998" s="108">
        <v>252010540.30000001</v>
      </c>
      <c r="G998" s="115">
        <v>271380417.5</v>
      </c>
      <c r="H998" s="114">
        <v>28.5</v>
      </c>
      <c r="I998" s="105">
        <v>27.91</v>
      </c>
      <c r="J998" s="116">
        <v>28.12</v>
      </c>
    </row>
    <row r="999" spans="1:10">
      <c r="A999" s="104" t="s">
        <v>3118</v>
      </c>
      <c r="B999" s="104" t="s">
        <v>3119</v>
      </c>
      <c r="C999" s="104" t="s">
        <v>3120</v>
      </c>
      <c r="D999" s="131">
        <v>33.75</v>
      </c>
      <c r="E999" s="132">
        <v>13896370218</v>
      </c>
      <c r="F999" s="108">
        <v>14572119413</v>
      </c>
      <c r="G999" s="115">
        <v>13166349729</v>
      </c>
      <c r="H999" s="114">
        <v>33.75</v>
      </c>
      <c r="I999" s="105">
        <v>33.76</v>
      </c>
      <c r="J999" s="116">
        <v>33.75</v>
      </c>
    </row>
    <row r="1000" spans="1:10">
      <c r="A1000" s="104" t="s">
        <v>3121</v>
      </c>
      <c r="B1000" s="104" t="s">
        <v>3122</v>
      </c>
      <c r="C1000" s="104" t="s">
        <v>3123</v>
      </c>
      <c r="D1000" s="131">
        <v>30.58</v>
      </c>
      <c r="E1000" s="132">
        <v>1628613090</v>
      </c>
      <c r="F1000" s="108">
        <v>1498941071</v>
      </c>
      <c r="G1000" s="115">
        <v>1485098680</v>
      </c>
      <c r="H1000" s="114">
        <v>30.66</v>
      </c>
      <c r="I1000" s="105">
        <v>30.48</v>
      </c>
      <c r="J1000" s="116">
        <v>30.58</v>
      </c>
    </row>
    <row r="1001" spans="1:10">
      <c r="A1001" s="104" t="s">
        <v>3124</v>
      </c>
      <c r="B1001" s="104" t="s">
        <v>3125</v>
      </c>
      <c r="C1001" s="104" t="s">
        <v>471</v>
      </c>
      <c r="D1001" s="131">
        <v>25.82</v>
      </c>
      <c r="E1001" s="132">
        <v>50078012.5</v>
      </c>
      <c r="F1001" s="108">
        <v>59442566</v>
      </c>
      <c r="G1001" s="115">
        <v>64883916</v>
      </c>
      <c r="H1001" s="114">
        <v>25.72</v>
      </c>
      <c r="I1001" s="105">
        <v>25.82</v>
      </c>
      <c r="J1001" s="116">
        <v>26.07</v>
      </c>
    </row>
    <row r="1002" spans="1:10">
      <c r="A1002" s="104" t="s">
        <v>3126</v>
      </c>
      <c r="B1002" s="104" t="s">
        <v>3127</v>
      </c>
      <c r="C1002" s="104" t="s">
        <v>471</v>
      </c>
      <c r="D1002" s="131">
        <v>29.09</v>
      </c>
      <c r="E1002" s="132">
        <v>555461024</v>
      </c>
      <c r="F1002" s="108">
        <v>575132784</v>
      </c>
      <c r="G1002" s="115">
        <v>497620056</v>
      </c>
      <c r="H1002" s="114">
        <v>29.09</v>
      </c>
      <c r="I1002" s="105">
        <v>29.1</v>
      </c>
      <c r="J1002" s="116">
        <v>28.99</v>
      </c>
    </row>
    <row r="1003" spans="1:10">
      <c r="A1003" s="104" t="s">
        <v>3128</v>
      </c>
      <c r="B1003" s="104" t="s">
        <v>3129</v>
      </c>
      <c r="C1003" s="104" t="s">
        <v>485</v>
      </c>
      <c r="D1003" s="131">
        <v>28.54</v>
      </c>
      <c r="E1003" s="132">
        <v>381153175</v>
      </c>
      <c r="F1003" s="108">
        <v>365809576</v>
      </c>
      <c r="G1003" s="115">
        <v>422373515.5</v>
      </c>
      <c r="H1003" s="114">
        <v>28.54</v>
      </c>
      <c r="I1003" s="105">
        <v>28.45</v>
      </c>
      <c r="J1003" s="116">
        <v>28.75</v>
      </c>
    </row>
    <row r="1004" spans="1:10">
      <c r="A1004" s="104" t="s">
        <v>3130</v>
      </c>
      <c r="B1004" s="104" t="s">
        <v>3131</v>
      </c>
      <c r="C1004" s="104" t="s">
        <v>3132</v>
      </c>
      <c r="D1004" s="131">
        <v>32.58</v>
      </c>
      <c r="E1004" s="132">
        <v>6107428674</v>
      </c>
      <c r="F1004" s="108">
        <v>6813491080</v>
      </c>
      <c r="G1004" s="115">
        <v>5853300395</v>
      </c>
      <c r="H1004" s="114">
        <v>32.56</v>
      </c>
      <c r="I1004" s="105">
        <v>32.67</v>
      </c>
      <c r="J1004" s="116">
        <v>32.58</v>
      </c>
    </row>
    <row r="1005" spans="1:10">
      <c r="A1005" s="104" t="s">
        <v>3133</v>
      </c>
      <c r="B1005" s="104" t="s">
        <v>3134</v>
      </c>
      <c r="C1005" s="104" t="s">
        <v>3135</v>
      </c>
      <c r="D1005" s="131">
        <v>28.55</v>
      </c>
      <c r="E1005" s="132">
        <v>385033960</v>
      </c>
      <c r="F1005" s="108">
        <v>334196768</v>
      </c>
      <c r="G1005" s="115">
        <v>379956056</v>
      </c>
      <c r="H1005" s="114">
        <v>28.55</v>
      </c>
      <c r="I1005" s="105">
        <v>28.32</v>
      </c>
      <c r="J1005" s="116">
        <v>28.6</v>
      </c>
    </row>
    <row r="1006" spans="1:10">
      <c r="A1006" s="104" t="s">
        <v>3136</v>
      </c>
      <c r="B1006" s="104" t="s">
        <v>3137</v>
      </c>
      <c r="C1006" s="104" t="s">
        <v>3138</v>
      </c>
      <c r="D1006" s="131">
        <v>35.54</v>
      </c>
      <c r="E1006" s="132">
        <v>48249695863</v>
      </c>
      <c r="F1006" s="108">
        <v>50460513544</v>
      </c>
      <c r="G1006" s="115">
        <v>45968562564</v>
      </c>
      <c r="H1006" s="114">
        <v>35.520000000000003</v>
      </c>
      <c r="I1006" s="105">
        <v>35.549999999999997</v>
      </c>
      <c r="J1006" s="116">
        <v>35.54</v>
      </c>
    </row>
    <row r="1007" spans="1:10">
      <c r="A1007" s="104" t="s">
        <v>3139</v>
      </c>
      <c r="B1007" s="104" t="s">
        <v>3140</v>
      </c>
      <c r="C1007" s="104" t="s">
        <v>3141</v>
      </c>
      <c r="D1007" s="131">
        <v>29.52</v>
      </c>
      <c r="E1007" s="132">
        <v>742835704</v>
      </c>
      <c r="F1007" s="108">
        <v>715507988</v>
      </c>
      <c r="G1007" s="115">
        <v>823574264</v>
      </c>
      <c r="H1007" s="114">
        <v>29.52</v>
      </c>
      <c r="I1007" s="105">
        <v>29.41</v>
      </c>
      <c r="J1007" s="116">
        <v>29.73</v>
      </c>
    </row>
    <row r="1008" spans="1:10">
      <c r="A1008" s="104" t="s">
        <v>3142</v>
      </c>
      <c r="B1008" s="104" t="s">
        <v>3143</v>
      </c>
      <c r="C1008" s="104" t="s">
        <v>3144</v>
      </c>
      <c r="D1008" s="131">
        <v>28.31</v>
      </c>
      <c r="E1008" s="132">
        <v>286908497</v>
      </c>
      <c r="F1008" s="108">
        <v>332258890.5</v>
      </c>
      <c r="G1008" s="115">
        <v>337183256</v>
      </c>
      <c r="H1008" s="114">
        <v>28.14</v>
      </c>
      <c r="I1008" s="105">
        <v>28.31</v>
      </c>
      <c r="J1008" s="116">
        <v>28.43</v>
      </c>
    </row>
    <row r="1009" spans="1:10">
      <c r="A1009" s="104" t="s">
        <v>3145</v>
      </c>
      <c r="B1009" s="104" t="s">
        <v>3146</v>
      </c>
      <c r="C1009" s="104" t="s">
        <v>3147</v>
      </c>
      <c r="D1009" s="131">
        <v>29.86</v>
      </c>
      <c r="E1009" s="132">
        <v>936173532</v>
      </c>
      <c r="F1009" s="108">
        <v>876983608</v>
      </c>
      <c r="G1009" s="115">
        <v>957462812</v>
      </c>
      <c r="H1009" s="114">
        <v>29.86</v>
      </c>
      <c r="I1009" s="105">
        <v>29.71</v>
      </c>
      <c r="J1009" s="116">
        <v>29.94</v>
      </c>
    </row>
    <row r="1010" spans="1:10">
      <c r="A1010" s="104" t="s">
        <v>3148</v>
      </c>
      <c r="B1010" s="104" t="s">
        <v>3149</v>
      </c>
      <c r="C1010" s="104" t="s">
        <v>3150</v>
      </c>
      <c r="D1010" s="131">
        <v>31.32</v>
      </c>
      <c r="E1010" s="132">
        <v>2444128524</v>
      </c>
      <c r="F1010" s="108">
        <v>2683954898</v>
      </c>
      <c r="G1010" s="115">
        <v>2805278516</v>
      </c>
      <c r="H1010" s="114">
        <v>31.24</v>
      </c>
      <c r="I1010" s="105">
        <v>31.32</v>
      </c>
      <c r="J1010" s="116">
        <v>31.51</v>
      </c>
    </row>
    <row r="1011" spans="1:10">
      <c r="A1011" s="104" t="s">
        <v>3151</v>
      </c>
      <c r="B1011" s="104" t="s">
        <v>3152</v>
      </c>
      <c r="C1011" s="104" t="s">
        <v>1234</v>
      </c>
      <c r="D1011" s="131">
        <v>30.81</v>
      </c>
      <c r="E1011" s="132">
        <v>1762674144</v>
      </c>
      <c r="F1011" s="108">
        <v>1888143339</v>
      </c>
      <c r="G1011" s="115">
        <v>2024374960</v>
      </c>
      <c r="H1011" s="114">
        <v>30.77</v>
      </c>
      <c r="I1011" s="105">
        <v>30.81</v>
      </c>
      <c r="J1011" s="116">
        <v>31.03</v>
      </c>
    </row>
    <row r="1012" spans="1:10">
      <c r="A1012" s="104" t="s">
        <v>3153</v>
      </c>
      <c r="B1012" s="104" t="s">
        <v>3154</v>
      </c>
      <c r="C1012" s="104" t="s">
        <v>471</v>
      </c>
      <c r="D1012" s="131">
        <v>31.07</v>
      </c>
      <c r="E1012" s="132">
        <v>2176922710</v>
      </c>
      <c r="F1012" s="108">
        <v>2169959061</v>
      </c>
      <c r="G1012" s="115">
        <v>2256223975</v>
      </c>
      <c r="H1012" s="114">
        <v>31.07</v>
      </c>
      <c r="I1012" s="105">
        <v>31.02</v>
      </c>
      <c r="J1012" s="116">
        <v>31.19</v>
      </c>
    </row>
    <row r="1013" spans="1:10">
      <c r="A1013" s="104" t="s">
        <v>3155</v>
      </c>
      <c r="B1013" s="104" t="s">
        <v>3156</v>
      </c>
      <c r="C1013" s="104" t="s">
        <v>471</v>
      </c>
      <c r="D1013" s="131">
        <v>28.45</v>
      </c>
      <c r="E1013" s="132">
        <v>359277088</v>
      </c>
      <c r="F1013" s="108">
        <v>367608984</v>
      </c>
      <c r="G1013" s="115">
        <v>411054312</v>
      </c>
      <c r="H1013" s="114">
        <v>28.45</v>
      </c>
      <c r="I1013" s="105">
        <v>28.45</v>
      </c>
      <c r="J1013" s="116">
        <v>28.71</v>
      </c>
    </row>
    <row r="1014" spans="1:10">
      <c r="A1014" s="104" t="s">
        <v>3157</v>
      </c>
      <c r="B1014" s="104" t="s">
        <v>3158</v>
      </c>
      <c r="C1014" s="104" t="s">
        <v>1419</v>
      </c>
      <c r="D1014" s="131">
        <v>30.08</v>
      </c>
      <c r="E1014" s="132">
        <v>1091212758</v>
      </c>
      <c r="F1014" s="108">
        <v>1107482908</v>
      </c>
      <c r="G1014" s="115">
        <v>1087520494</v>
      </c>
      <c r="H1014" s="114">
        <v>30.08</v>
      </c>
      <c r="I1014" s="105">
        <v>30.04</v>
      </c>
      <c r="J1014" s="116">
        <v>30.13</v>
      </c>
    </row>
    <row r="1015" spans="1:10">
      <c r="A1015" s="104" t="s">
        <v>3159</v>
      </c>
      <c r="B1015" s="104" t="s">
        <v>3160</v>
      </c>
      <c r="C1015" s="104" t="s">
        <v>1242</v>
      </c>
      <c r="D1015" s="131">
        <v>29.88</v>
      </c>
      <c r="E1015" s="132">
        <v>951118956</v>
      </c>
      <c r="F1015" s="108">
        <v>1031225382</v>
      </c>
      <c r="G1015" s="115">
        <v>860258512.29999995</v>
      </c>
      <c r="H1015" s="114">
        <v>29.88</v>
      </c>
      <c r="I1015" s="105">
        <v>29.94</v>
      </c>
      <c r="J1015" s="116">
        <v>29.79</v>
      </c>
    </row>
    <row r="1016" spans="1:10">
      <c r="A1016" s="104" t="s">
        <v>3161</v>
      </c>
      <c r="B1016" s="104" t="s">
        <v>3162</v>
      </c>
      <c r="C1016" s="104" t="s">
        <v>1299</v>
      </c>
      <c r="D1016" s="131">
        <v>31.41</v>
      </c>
      <c r="E1016" s="132">
        <v>2640938608</v>
      </c>
      <c r="F1016" s="108">
        <v>2854606240</v>
      </c>
      <c r="G1016" s="115">
        <v>2719145920</v>
      </c>
      <c r="H1016" s="114">
        <v>31.35</v>
      </c>
      <c r="I1016" s="105">
        <v>31.41</v>
      </c>
      <c r="J1016" s="116">
        <v>31.47</v>
      </c>
    </row>
    <row r="1017" spans="1:10">
      <c r="A1017" s="104" t="s">
        <v>3163</v>
      </c>
      <c r="B1017" s="104" t="s">
        <v>3164</v>
      </c>
      <c r="C1017" s="104" t="s">
        <v>488</v>
      </c>
      <c r="D1017" s="131">
        <v>29.72</v>
      </c>
      <c r="E1017" s="132">
        <v>889763820</v>
      </c>
      <c r="F1017" s="108">
        <v>884256440</v>
      </c>
      <c r="G1017" s="115">
        <v>770195412</v>
      </c>
      <c r="H1017" s="114">
        <v>29.79</v>
      </c>
      <c r="I1017" s="105">
        <v>29.72</v>
      </c>
      <c r="J1017" s="116">
        <v>29.63</v>
      </c>
    </row>
    <row r="1018" spans="1:10">
      <c r="A1018" s="104" t="s">
        <v>3165</v>
      </c>
      <c r="B1018" s="104" t="s">
        <v>3166</v>
      </c>
      <c r="C1018" s="104" t="s">
        <v>3167</v>
      </c>
      <c r="D1018" s="131">
        <v>27.1</v>
      </c>
      <c r="E1018" s="132">
        <v>130230212</v>
      </c>
      <c r="F1018" s="108">
        <v>145845504</v>
      </c>
      <c r="G1018" s="115">
        <v>133845220</v>
      </c>
      <c r="H1018" s="114">
        <v>27.05</v>
      </c>
      <c r="I1018" s="105">
        <v>27.12</v>
      </c>
      <c r="J1018" s="116">
        <v>27.1</v>
      </c>
    </row>
    <row r="1019" spans="1:10">
      <c r="A1019" s="104" t="s">
        <v>3168</v>
      </c>
      <c r="B1019" s="104" t="s">
        <v>3169</v>
      </c>
      <c r="C1019" s="104" t="s">
        <v>3170</v>
      </c>
      <c r="D1019" s="131">
        <v>30.21</v>
      </c>
      <c r="E1019" s="132">
        <v>1212998291</v>
      </c>
      <c r="F1019" s="108">
        <v>1243710136</v>
      </c>
      <c r="G1019" s="115">
        <v>1041127969</v>
      </c>
      <c r="H1019" s="114">
        <v>30.24</v>
      </c>
      <c r="I1019" s="105">
        <v>30.21</v>
      </c>
      <c r="J1019" s="116">
        <v>30.06</v>
      </c>
    </row>
    <row r="1020" spans="1:10">
      <c r="A1020" s="104" t="s">
        <v>3171</v>
      </c>
      <c r="B1020" s="104" t="s">
        <v>3172</v>
      </c>
      <c r="C1020" s="104" t="s">
        <v>3173</v>
      </c>
      <c r="D1020" s="131">
        <v>28</v>
      </c>
      <c r="E1020" s="132">
        <v>258872602</v>
      </c>
      <c r="F1020" s="108">
        <v>263410397</v>
      </c>
      <c r="G1020" s="115">
        <v>252326275</v>
      </c>
      <c r="H1020" s="114">
        <v>28</v>
      </c>
      <c r="I1020" s="105">
        <v>27.97</v>
      </c>
      <c r="J1020" s="116">
        <v>28.02</v>
      </c>
    </row>
    <row r="1021" spans="1:10">
      <c r="A1021" s="104" t="s">
        <v>3174</v>
      </c>
      <c r="B1021" s="104" t="s">
        <v>3175</v>
      </c>
      <c r="C1021" s="104" t="s">
        <v>3176</v>
      </c>
      <c r="D1021" s="131">
        <v>27.55</v>
      </c>
      <c r="E1021" s="132">
        <v>187400812</v>
      </c>
      <c r="F1021" s="108">
        <v>222195536</v>
      </c>
      <c r="G1021" s="115">
        <v>162623944</v>
      </c>
      <c r="H1021" s="114">
        <v>27.55</v>
      </c>
      <c r="I1021" s="105">
        <v>27.73</v>
      </c>
      <c r="J1021" s="116">
        <v>27.39</v>
      </c>
    </row>
    <row r="1022" spans="1:10">
      <c r="A1022" s="104" t="s">
        <v>3177</v>
      </c>
      <c r="B1022" s="104" t="s">
        <v>3178</v>
      </c>
      <c r="C1022" s="104" t="s">
        <v>471</v>
      </c>
      <c r="D1022" s="131">
        <v>29.59</v>
      </c>
      <c r="E1022" s="132">
        <v>779782668</v>
      </c>
      <c r="F1022" s="108">
        <v>758934738</v>
      </c>
      <c r="G1022" s="115">
        <v>757258628</v>
      </c>
      <c r="H1022" s="114">
        <v>29.59</v>
      </c>
      <c r="I1022" s="105">
        <v>29.5</v>
      </c>
      <c r="J1022" s="116">
        <v>29.6</v>
      </c>
    </row>
    <row r="1023" spans="1:10">
      <c r="A1023" s="104" t="s">
        <v>3179</v>
      </c>
      <c r="B1023" s="104" t="s">
        <v>3180</v>
      </c>
      <c r="C1023" s="104" t="s">
        <v>3181</v>
      </c>
      <c r="D1023" s="131">
        <v>27.6</v>
      </c>
      <c r="E1023" s="132">
        <v>194189056</v>
      </c>
      <c r="F1023" s="108">
        <v>221666784</v>
      </c>
      <c r="G1023" s="115">
        <v>178044336</v>
      </c>
      <c r="H1023" s="114">
        <v>27.6</v>
      </c>
      <c r="I1023" s="105">
        <v>27.72</v>
      </c>
      <c r="J1023" s="116">
        <v>27.52</v>
      </c>
    </row>
    <row r="1024" spans="1:10">
      <c r="A1024" s="104" t="s">
        <v>3182</v>
      </c>
      <c r="B1024" s="104" t="s">
        <v>3183</v>
      </c>
      <c r="C1024" s="104" t="s">
        <v>3184</v>
      </c>
      <c r="D1024" s="131">
        <v>25.83</v>
      </c>
      <c r="E1024" s="132">
        <v>39900708</v>
      </c>
      <c r="F1024" s="108">
        <v>59848923</v>
      </c>
      <c r="G1024" s="115">
        <v>57372272</v>
      </c>
      <c r="H1024" s="114">
        <v>25.39</v>
      </c>
      <c r="I1024" s="105">
        <v>25.83</v>
      </c>
      <c r="J1024" s="116">
        <v>25.89</v>
      </c>
    </row>
    <row r="1025" spans="1:10">
      <c r="A1025" s="104" t="s">
        <v>3185</v>
      </c>
      <c r="B1025" s="104" t="s">
        <v>3186</v>
      </c>
      <c r="C1025" s="104" t="s">
        <v>3187</v>
      </c>
      <c r="D1025" s="131">
        <v>32.39</v>
      </c>
      <c r="E1025" s="132">
        <v>5376629415</v>
      </c>
      <c r="F1025" s="108">
        <v>5715161569</v>
      </c>
      <c r="G1025" s="115">
        <v>5135414684</v>
      </c>
      <c r="H1025" s="114">
        <v>32.380000000000003</v>
      </c>
      <c r="I1025" s="105">
        <v>32.409999999999997</v>
      </c>
      <c r="J1025" s="116">
        <v>32.39</v>
      </c>
    </row>
    <row r="1026" spans="1:10">
      <c r="A1026" s="104" t="s">
        <v>3188</v>
      </c>
      <c r="B1026" s="104" t="s">
        <v>3189</v>
      </c>
      <c r="C1026" s="104" t="s">
        <v>3190</v>
      </c>
      <c r="D1026" s="131">
        <v>34</v>
      </c>
      <c r="E1026" s="132">
        <v>16473002603</v>
      </c>
      <c r="F1026" s="108">
        <v>17481101579</v>
      </c>
      <c r="G1026" s="115">
        <v>14616889592</v>
      </c>
      <c r="H1026" s="114">
        <v>34</v>
      </c>
      <c r="I1026" s="105">
        <v>34.03</v>
      </c>
      <c r="J1026" s="116">
        <v>33.9</v>
      </c>
    </row>
    <row r="1027" spans="1:10">
      <c r="A1027" s="104" t="s">
        <v>3191</v>
      </c>
      <c r="B1027" s="104" t="s">
        <v>3192</v>
      </c>
      <c r="C1027" s="104" t="s">
        <v>3193</v>
      </c>
      <c r="D1027" s="131">
        <v>31.37</v>
      </c>
      <c r="E1027" s="132">
        <v>2675243104</v>
      </c>
      <c r="F1027" s="108">
        <v>2564452042</v>
      </c>
      <c r="G1027" s="115">
        <v>2562484596</v>
      </c>
      <c r="H1027" s="114">
        <v>31.37</v>
      </c>
      <c r="I1027" s="105">
        <v>31.26</v>
      </c>
      <c r="J1027" s="116">
        <v>31.38</v>
      </c>
    </row>
    <row r="1028" spans="1:10">
      <c r="A1028" s="104" t="s">
        <v>3194</v>
      </c>
      <c r="B1028" s="104" t="s">
        <v>3195</v>
      </c>
      <c r="C1028" s="104" t="s">
        <v>3196</v>
      </c>
      <c r="D1028" s="131">
        <v>29.85</v>
      </c>
      <c r="E1028" s="132">
        <v>928965080</v>
      </c>
      <c r="F1028" s="108">
        <v>1547763536</v>
      </c>
      <c r="G1028" s="115">
        <v>874051752</v>
      </c>
      <c r="H1028" s="114">
        <v>29.85</v>
      </c>
      <c r="I1028" s="105">
        <v>30.53</v>
      </c>
      <c r="J1028" s="116">
        <v>29.81</v>
      </c>
    </row>
    <row r="1029" spans="1:10">
      <c r="A1029" s="104" t="s">
        <v>3197</v>
      </c>
      <c r="B1029" s="104" t="s">
        <v>3198</v>
      </c>
      <c r="C1029" s="104" t="s">
        <v>3199</v>
      </c>
      <c r="D1029" s="131">
        <v>30.14</v>
      </c>
      <c r="E1029" s="132">
        <v>1068692084</v>
      </c>
      <c r="F1029" s="108">
        <v>1180907991</v>
      </c>
      <c r="G1029" s="115">
        <v>1128945674</v>
      </c>
      <c r="H1029" s="114">
        <v>30.05</v>
      </c>
      <c r="I1029" s="105">
        <v>30.14</v>
      </c>
      <c r="J1029" s="116">
        <v>30.18</v>
      </c>
    </row>
    <row r="1030" spans="1:10">
      <c r="A1030" s="104" t="s">
        <v>3200</v>
      </c>
      <c r="B1030" s="104" t="s">
        <v>3201</v>
      </c>
      <c r="C1030" s="104" t="s">
        <v>3202</v>
      </c>
      <c r="D1030" s="131">
        <v>26.16</v>
      </c>
      <c r="E1030" s="132">
        <v>78684800</v>
      </c>
      <c r="F1030" s="108">
        <v>74872808</v>
      </c>
      <c r="G1030" s="115">
        <v>65790420</v>
      </c>
      <c r="H1030" s="114">
        <v>26.35</v>
      </c>
      <c r="I1030" s="105">
        <v>26.16</v>
      </c>
      <c r="J1030" s="116">
        <v>26.08</v>
      </c>
    </row>
    <row r="1031" spans="1:10">
      <c r="A1031" s="104" t="s">
        <v>3203</v>
      </c>
      <c r="B1031" s="104" t="s">
        <v>3204</v>
      </c>
      <c r="C1031" s="104" t="s">
        <v>3205</v>
      </c>
      <c r="D1031" s="131">
        <v>28.76</v>
      </c>
      <c r="E1031" s="132">
        <v>471073438</v>
      </c>
      <c r="F1031" s="108">
        <v>455880574</v>
      </c>
      <c r="G1031" s="115">
        <v>400035586</v>
      </c>
      <c r="H1031" s="114">
        <v>28.84</v>
      </c>
      <c r="I1031" s="105">
        <v>28.76</v>
      </c>
      <c r="J1031" s="116">
        <v>28.67</v>
      </c>
    </row>
    <row r="1032" spans="1:10">
      <c r="A1032" s="104" t="s">
        <v>3206</v>
      </c>
      <c r="B1032" s="104" t="s">
        <v>3207</v>
      </c>
      <c r="C1032" s="104" t="s">
        <v>3208</v>
      </c>
      <c r="D1032" s="131">
        <v>30.78</v>
      </c>
      <c r="E1032" s="132">
        <v>1774667671</v>
      </c>
      <c r="F1032" s="108">
        <v>1845660400</v>
      </c>
      <c r="G1032" s="115">
        <v>1775615456</v>
      </c>
      <c r="H1032" s="114">
        <v>30.78</v>
      </c>
      <c r="I1032" s="105">
        <v>30.78</v>
      </c>
      <c r="J1032" s="116">
        <v>30.84</v>
      </c>
    </row>
    <row r="1033" spans="1:10">
      <c r="A1033" s="104" t="s">
        <v>3209</v>
      </c>
      <c r="B1033" s="104" t="s">
        <v>3210</v>
      </c>
      <c r="C1033" s="104" t="s">
        <v>3211</v>
      </c>
      <c r="D1033" s="131">
        <v>28.23</v>
      </c>
      <c r="E1033" s="132">
        <v>305537592</v>
      </c>
      <c r="F1033" s="108">
        <v>315015004</v>
      </c>
      <c r="G1033" s="115">
        <v>316734992</v>
      </c>
      <c r="H1033" s="114">
        <v>28.23</v>
      </c>
      <c r="I1033" s="105">
        <v>28.23</v>
      </c>
      <c r="J1033" s="116">
        <v>28.34</v>
      </c>
    </row>
    <row r="1034" spans="1:10">
      <c r="A1034" s="104" t="s">
        <v>3212</v>
      </c>
      <c r="B1034" s="104" t="s">
        <v>3213</v>
      </c>
      <c r="C1034" s="104" t="s">
        <v>2259</v>
      </c>
      <c r="D1034" s="131">
        <v>29.32</v>
      </c>
      <c r="E1034" s="132">
        <v>649591086</v>
      </c>
      <c r="F1034" s="108">
        <v>670369842</v>
      </c>
      <c r="G1034" s="115">
        <v>736518520</v>
      </c>
      <c r="H1034" s="114">
        <v>29.32</v>
      </c>
      <c r="I1034" s="105">
        <v>29.32</v>
      </c>
      <c r="J1034" s="116">
        <v>29.56</v>
      </c>
    </row>
    <row r="1035" spans="1:10">
      <c r="A1035" s="104" t="s">
        <v>3214</v>
      </c>
      <c r="B1035" s="104" t="s">
        <v>3215</v>
      </c>
      <c r="C1035" s="104" t="s">
        <v>3216</v>
      </c>
      <c r="D1035" s="131">
        <v>28.13</v>
      </c>
      <c r="E1035" s="132">
        <v>299788112</v>
      </c>
      <c r="F1035" s="108">
        <v>293171756</v>
      </c>
      <c r="G1035" s="115">
        <v>240408348</v>
      </c>
      <c r="H1035" s="114">
        <v>28.2</v>
      </c>
      <c r="I1035" s="105">
        <v>28.13</v>
      </c>
      <c r="J1035" s="116">
        <v>27.95</v>
      </c>
    </row>
    <row r="1036" spans="1:10">
      <c r="A1036" s="104" t="s">
        <v>3217</v>
      </c>
      <c r="B1036" s="104" t="s">
        <v>3218</v>
      </c>
      <c r="C1036" s="104" t="s">
        <v>3219</v>
      </c>
      <c r="D1036" s="131">
        <v>30.87</v>
      </c>
      <c r="E1036" s="132">
        <v>2040468820</v>
      </c>
      <c r="F1036" s="108">
        <v>1851850344</v>
      </c>
      <c r="G1036" s="115">
        <v>1807479664</v>
      </c>
      <c r="H1036" s="114">
        <v>30.98</v>
      </c>
      <c r="I1036" s="105">
        <v>30.79</v>
      </c>
      <c r="J1036" s="116">
        <v>30.87</v>
      </c>
    </row>
    <row r="1037" spans="1:10">
      <c r="A1037" s="104" t="s">
        <v>3220</v>
      </c>
      <c r="B1037" s="104" t="s">
        <v>3221</v>
      </c>
      <c r="C1037" s="104" t="s">
        <v>3222</v>
      </c>
      <c r="D1037" s="131">
        <v>29.19</v>
      </c>
      <c r="E1037" s="132">
        <v>597717876.79999995</v>
      </c>
      <c r="F1037" s="108">
        <v>458117652</v>
      </c>
      <c r="G1037" s="115">
        <v>618557303</v>
      </c>
      <c r="H1037" s="114">
        <v>29.19</v>
      </c>
      <c r="I1037" s="105">
        <v>28.77</v>
      </c>
      <c r="J1037" s="116">
        <v>29.3</v>
      </c>
    </row>
    <row r="1038" spans="1:10">
      <c r="A1038" s="104" t="s">
        <v>3223</v>
      </c>
      <c r="B1038" s="104" t="s">
        <v>3224</v>
      </c>
      <c r="C1038" s="104" t="s">
        <v>3225</v>
      </c>
      <c r="D1038" s="131">
        <v>28.51</v>
      </c>
      <c r="E1038" s="132">
        <v>374797465</v>
      </c>
      <c r="F1038" s="108">
        <v>360212407</v>
      </c>
      <c r="G1038" s="115">
        <v>420806644</v>
      </c>
      <c r="H1038" s="114">
        <v>28.51</v>
      </c>
      <c r="I1038" s="105">
        <v>28.42</v>
      </c>
      <c r="J1038" s="116">
        <v>28.75</v>
      </c>
    </row>
    <row r="1039" spans="1:10">
      <c r="A1039" s="104" t="s">
        <v>3226</v>
      </c>
      <c r="B1039" s="104" t="s">
        <v>3227</v>
      </c>
      <c r="C1039" s="104" t="s">
        <v>3228</v>
      </c>
      <c r="D1039" s="131">
        <v>29.56</v>
      </c>
      <c r="E1039" s="132">
        <v>773922048</v>
      </c>
      <c r="F1039" s="108">
        <v>200063154</v>
      </c>
      <c r="G1039" s="115">
        <v>984822472</v>
      </c>
      <c r="H1039" s="114">
        <v>29.56</v>
      </c>
      <c r="I1039" s="105">
        <v>27.58</v>
      </c>
      <c r="J1039" s="116">
        <v>29.97</v>
      </c>
    </row>
    <row r="1040" spans="1:10">
      <c r="A1040" s="104" t="s">
        <v>3229</v>
      </c>
      <c r="B1040" s="104" t="s">
        <v>3230</v>
      </c>
      <c r="C1040" s="104" t="s">
        <v>3231</v>
      </c>
      <c r="D1040" s="131">
        <v>28.84</v>
      </c>
      <c r="E1040" s="132">
        <v>470076752</v>
      </c>
      <c r="F1040" s="108">
        <v>458833368</v>
      </c>
      <c r="G1040" s="115">
        <v>465431968</v>
      </c>
      <c r="H1040" s="114">
        <v>28.84</v>
      </c>
      <c r="I1040" s="105">
        <v>28.77</v>
      </c>
      <c r="J1040" s="116">
        <v>28.89</v>
      </c>
    </row>
    <row r="1041" spans="1:10">
      <c r="A1041" s="104" t="s">
        <v>3232</v>
      </c>
      <c r="B1041" s="104" t="s">
        <v>3233</v>
      </c>
      <c r="C1041" s="104" t="s">
        <v>3234</v>
      </c>
      <c r="D1041" s="131">
        <v>26.63</v>
      </c>
      <c r="E1041" s="132">
        <v>77538148</v>
      </c>
      <c r="F1041" s="108">
        <v>103844064</v>
      </c>
      <c r="G1041" s="115">
        <v>99171123</v>
      </c>
      <c r="H1041" s="114">
        <v>26.32</v>
      </c>
      <c r="I1041" s="105">
        <v>26.63</v>
      </c>
      <c r="J1041" s="116">
        <v>26.66</v>
      </c>
    </row>
    <row r="1042" spans="1:10">
      <c r="A1042" s="104" t="s">
        <v>3235</v>
      </c>
      <c r="B1042" s="104" t="s">
        <v>3236</v>
      </c>
      <c r="C1042" s="104" t="s">
        <v>3237</v>
      </c>
      <c r="D1042" s="131">
        <v>31.4</v>
      </c>
      <c r="E1042" s="132">
        <v>3355601680</v>
      </c>
      <c r="F1042" s="108">
        <v>2349894734</v>
      </c>
      <c r="G1042" s="115">
        <v>2589079908</v>
      </c>
      <c r="H1042" s="114">
        <v>31.69</v>
      </c>
      <c r="I1042" s="105">
        <v>31.13</v>
      </c>
      <c r="J1042" s="116">
        <v>31.4</v>
      </c>
    </row>
    <row r="1043" spans="1:10">
      <c r="A1043" s="104" t="s">
        <v>3238</v>
      </c>
      <c r="B1043" s="104" t="s">
        <v>3239</v>
      </c>
      <c r="C1043" s="104" t="s">
        <v>3240</v>
      </c>
      <c r="D1043" s="131">
        <v>33.92</v>
      </c>
      <c r="E1043" s="132">
        <v>18707078623</v>
      </c>
      <c r="F1043" s="108">
        <v>16209681815</v>
      </c>
      <c r="G1043" s="115">
        <v>14519539114</v>
      </c>
      <c r="H1043" s="114">
        <v>34.18</v>
      </c>
      <c r="I1043" s="105">
        <v>33.92</v>
      </c>
      <c r="J1043" s="116">
        <v>33.89</v>
      </c>
    </row>
    <row r="1044" spans="1:10">
      <c r="A1044" s="104" t="s">
        <v>3241</v>
      </c>
      <c r="B1044" s="104" t="s">
        <v>3242</v>
      </c>
      <c r="C1044" s="104" t="s">
        <v>3243</v>
      </c>
      <c r="D1044" s="131">
        <v>27.08</v>
      </c>
      <c r="E1044" s="132">
        <v>133118692</v>
      </c>
      <c r="F1044" s="108">
        <v>145055976</v>
      </c>
      <c r="G1044" s="115">
        <v>119193328</v>
      </c>
      <c r="H1044" s="114">
        <v>27.08</v>
      </c>
      <c r="I1044" s="105">
        <v>27.11</v>
      </c>
      <c r="J1044" s="116">
        <v>26.93</v>
      </c>
    </row>
    <row r="1045" spans="1:10">
      <c r="A1045" s="104" t="s">
        <v>3244</v>
      </c>
      <c r="B1045" s="104" t="s">
        <v>3245</v>
      </c>
      <c r="C1045" s="104" t="s">
        <v>1826</v>
      </c>
      <c r="D1045" s="131">
        <v>28.23</v>
      </c>
      <c r="E1045" s="132">
        <v>198808270.5</v>
      </c>
      <c r="F1045" s="108">
        <v>317198356</v>
      </c>
      <c r="G1045" s="115">
        <v>293113300</v>
      </c>
      <c r="H1045" s="114">
        <v>27.63</v>
      </c>
      <c r="I1045" s="105">
        <v>28.24</v>
      </c>
      <c r="J1045" s="116">
        <v>28.23</v>
      </c>
    </row>
    <row r="1046" spans="1:10">
      <c r="A1046" s="104" t="s">
        <v>3246</v>
      </c>
      <c r="B1046" s="104" t="s">
        <v>3247</v>
      </c>
      <c r="C1046" s="104" t="s">
        <v>1609</v>
      </c>
      <c r="D1046" s="131">
        <v>25.19</v>
      </c>
      <c r="E1046" s="132">
        <v>34676148</v>
      </c>
      <c r="F1046" s="108">
        <v>41563388</v>
      </c>
      <c r="G1046" s="115"/>
      <c r="H1046" s="114">
        <v>25.19</v>
      </c>
      <c r="I1046" s="105">
        <v>25.31</v>
      </c>
      <c r="J1046" s="116">
        <v>22.8142</v>
      </c>
    </row>
    <row r="1047" spans="1:10">
      <c r="A1047" s="104" t="s">
        <v>3248</v>
      </c>
      <c r="B1047" s="104" t="s">
        <v>3249</v>
      </c>
      <c r="C1047" s="104" t="s">
        <v>564</v>
      </c>
      <c r="D1047" s="131">
        <v>28.24</v>
      </c>
      <c r="E1047" s="132">
        <v>308339904</v>
      </c>
      <c r="F1047" s="108">
        <v>322048608</v>
      </c>
      <c r="G1047" s="115">
        <v>285649588</v>
      </c>
      <c r="H1047" s="114">
        <v>28.24</v>
      </c>
      <c r="I1047" s="105">
        <v>28.26</v>
      </c>
      <c r="J1047" s="116">
        <v>28.19</v>
      </c>
    </row>
    <row r="1048" spans="1:10">
      <c r="A1048" s="104" t="s">
        <v>3250</v>
      </c>
      <c r="B1048" s="104" t="s">
        <v>3251</v>
      </c>
      <c r="C1048" s="104" t="s">
        <v>564</v>
      </c>
      <c r="D1048" s="131">
        <v>32.700000000000003</v>
      </c>
      <c r="E1048" s="132">
        <v>7035409782</v>
      </c>
      <c r="F1048" s="108">
        <v>6541196245</v>
      </c>
      <c r="G1048" s="115">
        <v>6367434135</v>
      </c>
      <c r="H1048" s="114">
        <v>32.770000000000003</v>
      </c>
      <c r="I1048" s="105">
        <v>32.61</v>
      </c>
      <c r="J1048" s="116">
        <v>32.700000000000003</v>
      </c>
    </row>
    <row r="1049" spans="1:10">
      <c r="A1049" s="104" t="s">
        <v>3252</v>
      </c>
      <c r="B1049" s="104" t="s">
        <v>3253</v>
      </c>
      <c r="C1049" s="104" t="s">
        <v>1671</v>
      </c>
      <c r="D1049" s="131">
        <v>25.71</v>
      </c>
      <c r="E1049" s="132">
        <v>53187780</v>
      </c>
      <c r="F1049" s="108">
        <v>54871740</v>
      </c>
      <c r="G1049" s="115">
        <v>23635156</v>
      </c>
      <c r="H1049" s="114">
        <v>25.8</v>
      </c>
      <c r="I1049" s="105">
        <v>25.71</v>
      </c>
      <c r="J1049" s="116">
        <v>24.65</v>
      </c>
    </row>
    <row r="1050" spans="1:10">
      <c r="A1050" s="104" t="s">
        <v>3254</v>
      </c>
      <c r="B1050" s="104" t="s">
        <v>3255</v>
      </c>
      <c r="C1050" s="104" t="s">
        <v>1305</v>
      </c>
      <c r="D1050" s="131">
        <v>25.58</v>
      </c>
      <c r="E1050" s="132">
        <v>35806230.5</v>
      </c>
      <c r="F1050" s="108">
        <v>56116242</v>
      </c>
      <c r="G1050" s="115">
        <v>46075026</v>
      </c>
      <c r="H1050" s="114">
        <v>25.24</v>
      </c>
      <c r="I1050" s="105">
        <v>25.74</v>
      </c>
      <c r="J1050" s="116">
        <v>25.58</v>
      </c>
    </row>
    <row r="1051" spans="1:10">
      <c r="A1051" s="104" t="s">
        <v>3256</v>
      </c>
      <c r="B1051" s="104" t="s">
        <v>3257</v>
      </c>
      <c r="C1051" s="104" t="s">
        <v>3258</v>
      </c>
      <c r="D1051" s="131">
        <v>26.87</v>
      </c>
      <c r="E1051" s="132">
        <v>267589168</v>
      </c>
      <c r="F1051" s="108">
        <v>122594888</v>
      </c>
      <c r="G1051" s="115"/>
      <c r="H1051" s="114">
        <v>28.07</v>
      </c>
      <c r="I1051" s="105">
        <v>26.87</v>
      </c>
      <c r="J1051" s="116">
        <v>22.602799999999998</v>
      </c>
    </row>
    <row r="1052" spans="1:10">
      <c r="A1052" s="104" t="s">
        <v>3259</v>
      </c>
      <c r="B1052" s="104" t="s">
        <v>3260</v>
      </c>
      <c r="C1052" s="104" t="s">
        <v>2787</v>
      </c>
      <c r="D1052" s="131">
        <v>28.49</v>
      </c>
      <c r="E1052" s="132">
        <v>367727712</v>
      </c>
      <c r="F1052" s="108">
        <v>374714848</v>
      </c>
      <c r="G1052" s="115">
        <v>368110880</v>
      </c>
      <c r="H1052" s="114">
        <v>28.49</v>
      </c>
      <c r="I1052" s="105">
        <v>28.48</v>
      </c>
      <c r="J1052" s="116">
        <v>28.55</v>
      </c>
    </row>
    <row r="1053" spans="1:10">
      <c r="A1053" s="104" t="s">
        <v>3261</v>
      </c>
      <c r="B1053" s="104" t="s">
        <v>3262</v>
      </c>
      <c r="C1053" s="104" t="s">
        <v>3263</v>
      </c>
      <c r="D1053" s="131">
        <v>28.25</v>
      </c>
      <c r="E1053" s="132">
        <v>307889088</v>
      </c>
      <c r="F1053" s="108">
        <v>319050624</v>
      </c>
      <c r="G1053" s="115">
        <v>308647476</v>
      </c>
      <c r="H1053" s="114">
        <v>28.24</v>
      </c>
      <c r="I1053" s="105">
        <v>28.25</v>
      </c>
      <c r="J1053" s="116">
        <v>28.3</v>
      </c>
    </row>
    <row r="1054" spans="1:10">
      <c r="A1054" s="104" t="s">
        <v>3264</v>
      </c>
      <c r="B1054" s="104" t="s">
        <v>3265</v>
      </c>
      <c r="C1054" s="104" t="s">
        <v>917</v>
      </c>
      <c r="D1054" s="131">
        <v>28.4</v>
      </c>
      <c r="E1054" s="132">
        <v>345854860.5</v>
      </c>
      <c r="F1054" s="108">
        <v>368500204</v>
      </c>
      <c r="G1054" s="115">
        <v>326803842.5</v>
      </c>
      <c r="H1054" s="114">
        <v>28.4</v>
      </c>
      <c r="I1054" s="105">
        <v>28.46</v>
      </c>
      <c r="J1054" s="116">
        <v>28.38</v>
      </c>
    </row>
    <row r="1055" spans="1:10">
      <c r="A1055" s="104" t="s">
        <v>3266</v>
      </c>
      <c r="B1055" s="104" t="s">
        <v>3267</v>
      </c>
      <c r="C1055" s="104" t="s">
        <v>920</v>
      </c>
      <c r="D1055" s="131">
        <v>28.15</v>
      </c>
      <c r="E1055" s="132">
        <v>291556567</v>
      </c>
      <c r="F1055" s="108">
        <v>298128101.5</v>
      </c>
      <c r="G1055" s="115">
        <v>234250278</v>
      </c>
      <c r="H1055" s="114">
        <v>28.16</v>
      </c>
      <c r="I1055" s="105">
        <v>28.15</v>
      </c>
      <c r="J1055" s="116">
        <v>27.91</v>
      </c>
    </row>
    <row r="1056" spans="1:10">
      <c r="A1056" s="104" t="s">
        <v>3268</v>
      </c>
      <c r="B1056" s="104" t="s">
        <v>3269</v>
      </c>
      <c r="C1056" s="104" t="s">
        <v>3270</v>
      </c>
      <c r="D1056" s="131">
        <v>28.64</v>
      </c>
      <c r="E1056" s="132">
        <v>411425936</v>
      </c>
      <c r="F1056" s="108">
        <v>421216050</v>
      </c>
      <c r="G1056" s="115">
        <v>357068120</v>
      </c>
      <c r="H1056" s="114">
        <v>28.64</v>
      </c>
      <c r="I1056" s="105">
        <v>28.65</v>
      </c>
      <c r="J1056" s="116">
        <v>28.51</v>
      </c>
    </row>
    <row r="1057" spans="1:10">
      <c r="A1057" s="104" t="s">
        <v>3271</v>
      </c>
      <c r="B1057" s="104" t="s">
        <v>3272</v>
      </c>
      <c r="C1057" s="104" t="s">
        <v>2251</v>
      </c>
      <c r="D1057" s="131">
        <v>31.77</v>
      </c>
      <c r="E1057" s="132">
        <v>3587286364</v>
      </c>
      <c r="F1057" s="108">
        <v>3588944278</v>
      </c>
      <c r="G1057" s="115">
        <v>3336785392</v>
      </c>
      <c r="H1057" s="114">
        <v>31.79</v>
      </c>
      <c r="I1057" s="105">
        <v>31.74</v>
      </c>
      <c r="J1057" s="116">
        <v>31.77</v>
      </c>
    </row>
    <row r="1058" spans="1:10">
      <c r="A1058" s="104" t="s">
        <v>3273</v>
      </c>
      <c r="B1058" s="104" t="s">
        <v>3274</v>
      </c>
      <c r="C1058" s="104" t="s">
        <v>3275</v>
      </c>
      <c r="D1058" s="131">
        <v>25.2</v>
      </c>
      <c r="E1058" s="132">
        <v>36759212</v>
      </c>
      <c r="F1058" s="108">
        <v>33490670</v>
      </c>
      <c r="G1058" s="115">
        <v>34385684</v>
      </c>
      <c r="H1058" s="114">
        <v>25.28</v>
      </c>
      <c r="I1058" s="105">
        <v>25</v>
      </c>
      <c r="J1058" s="116">
        <v>25.2</v>
      </c>
    </row>
    <row r="1059" spans="1:10">
      <c r="A1059" s="104" t="s">
        <v>3276</v>
      </c>
      <c r="B1059" s="104" t="s">
        <v>3277</v>
      </c>
      <c r="C1059" s="104" t="s">
        <v>1166</v>
      </c>
      <c r="D1059" s="131">
        <v>29.27</v>
      </c>
      <c r="E1059" s="132">
        <v>687566784</v>
      </c>
      <c r="F1059" s="108">
        <v>646405696</v>
      </c>
      <c r="G1059" s="115">
        <v>573963968</v>
      </c>
      <c r="H1059" s="114">
        <v>29.4</v>
      </c>
      <c r="I1059" s="105">
        <v>29.27</v>
      </c>
      <c r="J1059" s="116">
        <v>29.2</v>
      </c>
    </row>
    <row r="1060" spans="1:10">
      <c r="A1060" s="104" t="s">
        <v>3278</v>
      </c>
      <c r="B1060" s="104" t="s">
        <v>3279</v>
      </c>
      <c r="C1060" s="104" t="s">
        <v>3280</v>
      </c>
      <c r="D1060" s="131">
        <v>29.58</v>
      </c>
      <c r="E1060" s="132">
        <v>832457731.5</v>
      </c>
      <c r="F1060" s="108">
        <v>801975120</v>
      </c>
      <c r="G1060" s="115">
        <v>645020816</v>
      </c>
      <c r="H1060" s="114">
        <v>29.69</v>
      </c>
      <c r="I1060" s="105">
        <v>29.58</v>
      </c>
      <c r="J1060" s="116">
        <v>29.37</v>
      </c>
    </row>
    <row r="1061" spans="1:10">
      <c r="A1061" s="104" t="s">
        <v>3281</v>
      </c>
      <c r="B1061" s="104" t="s">
        <v>3282</v>
      </c>
      <c r="C1061" s="104" t="s">
        <v>1826</v>
      </c>
      <c r="D1061" s="131">
        <v>30.45</v>
      </c>
      <c r="E1061" s="132">
        <v>1406478625</v>
      </c>
      <c r="F1061" s="108">
        <v>1401652864</v>
      </c>
      <c r="G1061" s="115">
        <v>1402937781</v>
      </c>
      <c r="H1061" s="114">
        <v>30.45</v>
      </c>
      <c r="I1061" s="105">
        <v>30.38</v>
      </c>
      <c r="J1061" s="116">
        <v>30.5</v>
      </c>
    </row>
    <row r="1062" spans="1:10">
      <c r="A1062" s="104" t="s">
        <v>3283</v>
      </c>
      <c r="B1062" s="104" t="s">
        <v>3284</v>
      </c>
      <c r="C1062" s="104" t="s">
        <v>3285</v>
      </c>
      <c r="D1062" s="131">
        <v>27.94</v>
      </c>
      <c r="E1062" s="132">
        <v>247798736</v>
      </c>
      <c r="F1062" s="108">
        <v>252387648</v>
      </c>
      <c r="G1062" s="115">
        <v>271377184</v>
      </c>
      <c r="H1062" s="114">
        <v>27.94</v>
      </c>
      <c r="I1062" s="105">
        <v>27.91</v>
      </c>
      <c r="J1062" s="116">
        <v>28.12</v>
      </c>
    </row>
    <row r="1063" spans="1:10">
      <c r="A1063" s="104" t="s">
        <v>3286</v>
      </c>
      <c r="B1063" s="104" t="s">
        <v>3287</v>
      </c>
      <c r="C1063" s="104" t="s">
        <v>471</v>
      </c>
      <c r="D1063" s="131">
        <v>26.04</v>
      </c>
      <c r="E1063" s="132">
        <v>58819996</v>
      </c>
      <c r="F1063" s="108">
        <v>68763148</v>
      </c>
      <c r="G1063" s="115">
        <v>75835425</v>
      </c>
      <c r="H1063" s="114">
        <v>25.94</v>
      </c>
      <c r="I1063" s="105">
        <v>26.04</v>
      </c>
      <c r="J1063" s="116">
        <v>26.28</v>
      </c>
    </row>
    <row r="1064" spans="1:10">
      <c r="A1064" s="104" t="s">
        <v>3288</v>
      </c>
      <c r="B1064" s="104" t="s">
        <v>3289</v>
      </c>
      <c r="C1064" s="104" t="s">
        <v>439</v>
      </c>
      <c r="D1064" s="131">
        <v>28.97</v>
      </c>
      <c r="E1064" s="132">
        <v>511323384</v>
      </c>
      <c r="F1064" s="108">
        <v>554312742</v>
      </c>
      <c r="G1064" s="115">
        <v>457189700</v>
      </c>
      <c r="H1064" s="114">
        <v>28.97</v>
      </c>
      <c r="I1064" s="105">
        <v>29.05</v>
      </c>
      <c r="J1064" s="116">
        <v>28.87</v>
      </c>
    </row>
    <row r="1065" spans="1:10">
      <c r="A1065" s="104" t="s">
        <v>3290</v>
      </c>
      <c r="B1065" s="104" t="s">
        <v>3291</v>
      </c>
      <c r="C1065" s="104" t="s">
        <v>3292</v>
      </c>
      <c r="D1065" s="131">
        <v>28.62</v>
      </c>
      <c r="E1065" s="132">
        <v>326026498</v>
      </c>
      <c r="F1065" s="108">
        <v>417939422</v>
      </c>
      <c r="G1065" s="115">
        <v>386720208</v>
      </c>
      <c r="H1065" s="114">
        <v>28.31</v>
      </c>
      <c r="I1065" s="105">
        <v>28.64</v>
      </c>
      <c r="J1065" s="116">
        <v>28.62</v>
      </c>
    </row>
    <row r="1066" spans="1:10">
      <c r="A1066" s="104" t="s">
        <v>3293</v>
      </c>
      <c r="B1066" s="104" t="s">
        <v>3294</v>
      </c>
      <c r="C1066" s="104" t="s">
        <v>917</v>
      </c>
      <c r="D1066" s="131">
        <v>28.41</v>
      </c>
      <c r="E1066" s="132">
        <v>329685660.39999998</v>
      </c>
      <c r="F1066" s="108">
        <v>380361620.89999998</v>
      </c>
      <c r="G1066" s="115">
        <v>333232524</v>
      </c>
      <c r="H1066" s="114">
        <v>28.33</v>
      </c>
      <c r="I1066" s="105">
        <v>28.5</v>
      </c>
      <c r="J1066" s="116">
        <v>28.41</v>
      </c>
    </row>
    <row r="1067" spans="1:10">
      <c r="A1067" s="104" t="s">
        <v>3295</v>
      </c>
      <c r="B1067" s="104" t="s">
        <v>3296</v>
      </c>
      <c r="C1067" s="104" t="s">
        <v>3297</v>
      </c>
      <c r="D1067" s="131">
        <v>30.79</v>
      </c>
      <c r="E1067" s="132">
        <v>1466458528</v>
      </c>
      <c r="F1067" s="108">
        <v>1861034440</v>
      </c>
      <c r="G1067" s="115">
        <v>1813473352</v>
      </c>
      <c r="H1067" s="114">
        <v>30.51</v>
      </c>
      <c r="I1067" s="105">
        <v>30.79</v>
      </c>
      <c r="J1067" s="116">
        <v>30.87</v>
      </c>
    </row>
    <row r="1068" spans="1:10">
      <c r="A1068" s="104" t="s">
        <v>3298</v>
      </c>
      <c r="B1068" s="104" t="s">
        <v>3299</v>
      </c>
      <c r="C1068" s="104" t="s">
        <v>1144</v>
      </c>
      <c r="D1068" s="131">
        <v>32.67</v>
      </c>
      <c r="E1068" s="132">
        <v>6405463122</v>
      </c>
      <c r="F1068" s="108">
        <v>7465070076</v>
      </c>
      <c r="G1068" s="115">
        <v>6240779728</v>
      </c>
      <c r="H1068" s="114">
        <v>32.630000000000003</v>
      </c>
      <c r="I1068" s="105">
        <v>32.799999999999997</v>
      </c>
      <c r="J1068" s="116">
        <v>32.67</v>
      </c>
    </row>
    <row r="1069" spans="1:10">
      <c r="A1069" s="104" t="s">
        <v>3300</v>
      </c>
      <c r="B1069" s="104" t="s">
        <v>3301</v>
      </c>
      <c r="C1069" s="104" t="s">
        <v>3302</v>
      </c>
      <c r="D1069" s="131">
        <v>28.41</v>
      </c>
      <c r="E1069" s="132">
        <v>348351576</v>
      </c>
      <c r="F1069" s="108">
        <v>340518768</v>
      </c>
      <c r="G1069" s="115">
        <v>332130672</v>
      </c>
      <c r="H1069" s="114">
        <v>28.41</v>
      </c>
      <c r="I1069" s="105">
        <v>28.34</v>
      </c>
      <c r="J1069" s="116">
        <v>28.41</v>
      </c>
    </row>
    <row r="1070" spans="1:10">
      <c r="A1070" s="104" t="s">
        <v>3303</v>
      </c>
      <c r="B1070" s="104" t="s">
        <v>3304</v>
      </c>
      <c r="C1070" s="104" t="s">
        <v>1130</v>
      </c>
      <c r="D1070" s="131">
        <v>26.75</v>
      </c>
      <c r="E1070" s="132">
        <v>105277232</v>
      </c>
      <c r="F1070" s="108">
        <v>115494848</v>
      </c>
      <c r="G1070" s="115">
        <v>99836360</v>
      </c>
      <c r="H1070" s="114">
        <v>26.75</v>
      </c>
      <c r="I1070" s="105">
        <v>26.78</v>
      </c>
      <c r="J1070" s="116">
        <v>26.67</v>
      </c>
    </row>
    <row r="1071" spans="1:10">
      <c r="A1071" s="104" t="s">
        <v>3305</v>
      </c>
      <c r="B1071" s="104" t="s">
        <v>3306</v>
      </c>
      <c r="C1071" s="104" t="s">
        <v>1671</v>
      </c>
      <c r="D1071" s="131">
        <v>27.03</v>
      </c>
      <c r="E1071" s="132">
        <v>144428812</v>
      </c>
      <c r="F1071" s="108">
        <v>127240212</v>
      </c>
      <c r="G1071" s="115">
        <v>127797992</v>
      </c>
      <c r="H1071" s="114">
        <v>27.2</v>
      </c>
      <c r="I1071" s="105">
        <v>26.92</v>
      </c>
      <c r="J1071" s="116">
        <v>27.03</v>
      </c>
    </row>
    <row r="1072" spans="1:10">
      <c r="A1072" s="104" t="s">
        <v>3307</v>
      </c>
      <c r="B1072" s="104" t="s">
        <v>3308</v>
      </c>
      <c r="C1072" s="104" t="s">
        <v>3309</v>
      </c>
      <c r="D1072" s="131">
        <v>28.99</v>
      </c>
      <c r="E1072" s="132">
        <v>520178854.5</v>
      </c>
      <c r="F1072" s="108">
        <v>690305806</v>
      </c>
      <c r="G1072" s="115">
        <v>382430953</v>
      </c>
      <c r="H1072" s="114">
        <v>28.99</v>
      </c>
      <c r="I1072" s="105">
        <v>29.36</v>
      </c>
      <c r="J1072" s="116">
        <v>28.61</v>
      </c>
    </row>
    <row r="1073" spans="1:10">
      <c r="A1073" s="104" t="s">
        <v>3310</v>
      </c>
      <c r="B1073" s="104" t="s">
        <v>3311</v>
      </c>
      <c r="C1073" s="104" t="s">
        <v>3312</v>
      </c>
      <c r="D1073" s="131">
        <v>29.96</v>
      </c>
      <c r="E1073" s="132">
        <v>1001509552</v>
      </c>
      <c r="F1073" s="108">
        <v>1137235524</v>
      </c>
      <c r="G1073" s="115">
        <v>941282004</v>
      </c>
      <c r="H1073" s="114">
        <v>29.96</v>
      </c>
      <c r="I1073" s="105">
        <v>30.08</v>
      </c>
      <c r="J1073" s="116">
        <v>29.92</v>
      </c>
    </row>
    <row r="1074" spans="1:10">
      <c r="A1074" s="104" t="s">
        <v>3313</v>
      </c>
      <c r="B1074" s="104" t="s">
        <v>3314</v>
      </c>
      <c r="C1074" s="104" t="s">
        <v>3315</v>
      </c>
      <c r="D1074" s="131">
        <v>32.85</v>
      </c>
      <c r="E1074" s="132">
        <v>7415408931</v>
      </c>
      <c r="F1074" s="108">
        <v>8669066903</v>
      </c>
      <c r="G1074" s="115">
        <v>5475418732</v>
      </c>
      <c r="H1074" s="114">
        <v>32.85</v>
      </c>
      <c r="I1074" s="105">
        <v>33.01</v>
      </c>
      <c r="J1074" s="116">
        <v>32.479999999999997</v>
      </c>
    </row>
    <row r="1075" spans="1:10">
      <c r="A1075" s="104" t="s">
        <v>3316</v>
      </c>
      <c r="B1075" s="104" t="s">
        <v>3317</v>
      </c>
      <c r="C1075" s="104" t="s">
        <v>1786</v>
      </c>
      <c r="D1075" s="131">
        <v>30.5</v>
      </c>
      <c r="E1075" s="132">
        <v>1454828224</v>
      </c>
      <c r="F1075" s="108">
        <v>1523070464</v>
      </c>
      <c r="G1075" s="115">
        <v>1341040384</v>
      </c>
      <c r="H1075" s="114">
        <v>30.5</v>
      </c>
      <c r="I1075" s="105">
        <v>30.5</v>
      </c>
      <c r="J1075" s="116">
        <v>30.43</v>
      </c>
    </row>
    <row r="1076" spans="1:10">
      <c r="A1076" s="104" t="s">
        <v>3318</v>
      </c>
      <c r="B1076" s="104" t="s">
        <v>3319</v>
      </c>
      <c r="C1076" s="104" t="s">
        <v>1130</v>
      </c>
      <c r="D1076" s="131">
        <v>24.39</v>
      </c>
      <c r="E1076" s="132">
        <v>18645744</v>
      </c>
      <c r="F1076" s="108">
        <v>22039672</v>
      </c>
      <c r="G1076" s="115">
        <v>27583992</v>
      </c>
      <c r="H1076" s="114">
        <v>24.28</v>
      </c>
      <c r="I1076" s="105">
        <v>24.39</v>
      </c>
      <c r="J1076" s="116">
        <v>24.91</v>
      </c>
    </row>
    <row r="1077" spans="1:10">
      <c r="A1077" s="104" t="s">
        <v>3320</v>
      </c>
      <c r="B1077" s="104" t="s">
        <v>3321</v>
      </c>
      <c r="C1077" s="104" t="s">
        <v>3322</v>
      </c>
      <c r="D1077" s="131">
        <v>28.11</v>
      </c>
      <c r="E1077" s="132">
        <v>280109964</v>
      </c>
      <c r="F1077" s="108">
        <v>306075800</v>
      </c>
      <c r="G1077" s="115">
        <v>262606956</v>
      </c>
      <c r="H1077" s="114">
        <v>28.11</v>
      </c>
      <c r="I1077" s="105">
        <v>28.19</v>
      </c>
      <c r="J1077" s="116">
        <v>28.07</v>
      </c>
    </row>
    <row r="1078" spans="1:10">
      <c r="A1078" s="104" t="s">
        <v>3323</v>
      </c>
      <c r="B1078" s="104" t="s">
        <v>3324</v>
      </c>
      <c r="C1078" s="104" t="s">
        <v>732</v>
      </c>
      <c r="D1078" s="131">
        <v>27.48</v>
      </c>
      <c r="E1078" s="132">
        <v>171450019.5</v>
      </c>
      <c r="F1078" s="108">
        <v>238235318.90000001</v>
      </c>
      <c r="G1078" s="115">
        <v>174087207.5</v>
      </c>
      <c r="H1078" s="114">
        <v>27.43</v>
      </c>
      <c r="I1078" s="105">
        <v>27.83</v>
      </c>
      <c r="J1078" s="116">
        <v>27.48</v>
      </c>
    </row>
    <row r="1079" spans="1:10">
      <c r="A1079" s="104" t="s">
        <v>3325</v>
      </c>
      <c r="B1079" s="104" t="s">
        <v>3326</v>
      </c>
      <c r="C1079" s="104" t="s">
        <v>681</v>
      </c>
      <c r="D1079" s="131">
        <v>31.58</v>
      </c>
      <c r="E1079" s="132">
        <v>3101341696</v>
      </c>
      <c r="F1079" s="108">
        <v>2976192616</v>
      </c>
      <c r="G1079" s="115">
        <v>3062697326</v>
      </c>
      <c r="H1079" s="114">
        <v>31.58</v>
      </c>
      <c r="I1079" s="105">
        <v>31.47</v>
      </c>
      <c r="J1079" s="116">
        <v>31.64</v>
      </c>
    </row>
    <row r="1080" spans="1:10">
      <c r="A1080" s="104" t="s">
        <v>3327</v>
      </c>
      <c r="B1080" s="104" t="s">
        <v>3328</v>
      </c>
      <c r="C1080" s="104" t="s">
        <v>471</v>
      </c>
      <c r="D1080" s="131">
        <v>24.16</v>
      </c>
      <c r="E1080" s="132">
        <v>17393404</v>
      </c>
      <c r="F1080" s="108">
        <v>17256558</v>
      </c>
      <c r="G1080" s="115">
        <v>26613554</v>
      </c>
      <c r="H1080" s="114">
        <v>24.16</v>
      </c>
      <c r="I1080" s="105">
        <v>24.04</v>
      </c>
      <c r="J1080" s="116">
        <v>24.86</v>
      </c>
    </row>
    <row r="1081" spans="1:10">
      <c r="A1081" s="104" t="s">
        <v>3329</v>
      </c>
      <c r="B1081" s="104" t="s">
        <v>3330</v>
      </c>
      <c r="C1081" s="104" t="s">
        <v>471</v>
      </c>
      <c r="D1081" s="131">
        <v>30.14</v>
      </c>
      <c r="E1081" s="132">
        <v>1005998643</v>
      </c>
      <c r="F1081" s="108">
        <v>1181141124</v>
      </c>
      <c r="G1081" s="115">
        <v>1221188564</v>
      </c>
      <c r="H1081" s="114">
        <v>29.96</v>
      </c>
      <c r="I1081" s="105">
        <v>30.14</v>
      </c>
      <c r="J1081" s="116">
        <v>30.29</v>
      </c>
    </row>
    <row r="1082" spans="1:10">
      <c r="A1082" s="104" t="s">
        <v>3331</v>
      </c>
      <c r="B1082" s="104" t="s">
        <v>3332</v>
      </c>
      <c r="C1082" s="104" t="s">
        <v>471</v>
      </c>
      <c r="D1082" s="131">
        <v>26.67</v>
      </c>
      <c r="E1082" s="132">
        <v>99264280</v>
      </c>
      <c r="F1082" s="108">
        <v>108636808</v>
      </c>
      <c r="G1082" s="115">
        <v>84814008</v>
      </c>
      <c r="H1082" s="114">
        <v>26.67</v>
      </c>
      <c r="I1082" s="105">
        <v>26.69</v>
      </c>
      <c r="J1082" s="116">
        <v>26.44</v>
      </c>
    </row>
    <row r="1083" spans="1:10">
      <c r="A1083" s="104" t="s">
        <v>3333</v>
      </c>
      <c r="B1083" s="104" t="s">
        <v>3334</v>
      </c>
      <c r="C1083" s="104" t="s">
        <v>564</v>
      </c>
      <c r="D1083" s="131">
        <v>32.130000000000003</v>
      </c>
      <c r="E1083" s="132">
        <v>4452999981</v>
      </c>
      <c r="F1083" s="108">
        <v>4935821182</v>
      </c>
      <c r="G1083" s="115">
        <v>4292511814</v>
      </c>
      <c r="H1083" s="114">
        <v>32.1</v>
      </c>
      <c r="I1083" s="105">
        <v>32.200000000000003</v>
      </c>
      <c r="J1083" s="116">
        <v>32.130000000000003</v>
      </c>
    </row>
    <row r="1084" spans="1:10">
      <c r="A1084" s="104" t="s">
        <v>3335</v>
      </c>
      <c r="B1084" s="104" t="s">
        <v>3336</v>
      </c>
      <c r="C1084" s="104" t="s">
        <v>2328</v>
      </c>
      <c r="D1084" s="131">
        <v>28.23</v>
      </c>
      <c r="E1084" s="132">
        <v>305223352</v>
      </c>
      <c r="F1084" s="108">
        <v>295765928</v>
      </c>
      <c r="G1084" s="115">
        <v>296233328</v>
      </c>
      <c r="H1084" s="114">
        <v>28.23</v>
      </c>
      <c r="I1084" s="105">
        <v>28.14</v>
      </c>
      <c r="J1084" s="116">
        <v>28.25</v>
      </c>
    </row>
    <row r="1085" spans="1:10">
      <c r="A1085" s="104" t="s">
        <v>3337</v>
      </c>
      <c r="B1085" s="104" t="s">
        <v>3338</v>
      </c>
      <c r="C1085" s="104" t="s">
        <v>832</v>
      </c>
      <c r="D1085" s="131">
        <v>34.43</v>
      </c>
      <c r="E1085" s="132">
        <v>23956404877</v>
      </c>
      <c r="F1085" s="108">
        <v>23082258491</v>
      </c>
      <c r="G1085" s="115">
        <v>20139364991</v>
      </c>
      <c r="H1085" s="114">
        <v>34.53</v>
      </c>
      <c r="I1085" s="105">
        <v>34.43</v>
      </c>
      <c r="J1085" s="116">
        <v>34.36</v>
      </c>
    </row>
    <row r="1086" spans="1:10">
      <c r="A1086" s="104" t="s">
        <v>3339</v>
      </c>
      <c r="B1086" s="104" t="s">
        <v>3340</v>
      </c>
      <c r="C1086" s="104" t="s">
        <v>832</v>
      </c>
      <c r="D1086" s="131">
        <v>40.79</v>
      </c>
      <c r="E1086" s="132">
        <v>2029150000000</v>
      </c>
      <c r="F1086" s="108">
        <v>1888630000000</v>
      </c>
      <c r="G1086" s="115">
        <v>1782560000000</v>
      </c>
      <c r="H1086" s="114">
        <v>40.869999999999997</v>
      </c>
      <c r="I1086" s="105">
        <v>40.78</v>
      </c>
      <c r="J1086" s="116">
        <v>40.79</v>
      </c>
    </row>
    <row r="1087" spans="1:10">
      <c r="A1087" s="104" t="s">
        <v>3341</v>
      </c>
      <c r="B1087" s="104" t="s">
        <v>3342</v>
      </c>
      <c r="C1087" s="104" t="s">
        <v>832</v>
      </c>
      <c r="D1087" s="131">
        <v>35.450000000000003</v>
      </c>
      <c r="E1087" s="132">
        <v>39300111013</v>
      </c>
      <c r="F1087" s="108">
        <v>47062434092</v>
      </c>
      <c r="G1087" s="115">
        <v>44086841729</v>
      </c>
      <c r="H1087" s="114">
        <v>35.229999999999997</v>
      </c>
      <c r="I1087" s="105">
        <v>35.450000000000003</v>
      </c>
      <c r="J1087" s="116">
        <v>35.479999999999997</v>
      </c>
    </row>
    <row r="1088" spans="1:10">
      <c r="A1088" s="104" t="s">
        <v>3343</v>
      </c>
      <c r="B1088" s="104" t="s">
        <v>3344</v>
      </c>
      <c r="C1088" s="104" t="s">
        <v>3345</v>
      </c>
      <c r="D1088" s="131">
        <v>26.84</v>
      </c>
      <c r="E1088" s="132">
        <v>112136748</v>
      </c>
      <c r="F1088" s="108">
        <v>128247110</v>
      </c>
      <c r="G1088" s="115">
        <v>90555436</v>
      </c>
      <c r="H1088" s="114">
        <v>26.84</v>
      </c>
      <c r="I1088" s="105">
        <v>26.93</v>
      </c>
      <c r="J1088" s="116">
        <v>26.53</v>
      </c>
    </row>
    <row r="1089" spans="1:10">
      <c r="A1089" s="104" t="s">
        <v>3346</v>
      </c>
      <c r="B1089" s="104" t="s">
        <v>3347</v>
      </c>
      <c r="C1089" s="104" t="s">
        <v>471</v>
      </c>
      <c r="D1089" s="131">
        <v>25.56</v>
      </c>
      <c r="E1089" s="132">
        <v>44882656</v>
      </c>
      <c r="F1089" s="108">
        <v>50964480</v>
      </c>
      <c r="G1089" s="115">
        <v>41502476</v>
      </c>
      <c r="H1089" s="114">
        <v>25.56</v>
      </c>
      <c r="I1089" s="105">
        <v>25.6</v>
      </c>
      <c r="J1089" s="116">
        <v>25.44</v>
      </c>
    </row>
    <row r="1090" spans="1:10">
      <c r="A1090" s="104" t="s">
        <v>3348</v>
      </c>
      <c r="B1090" s="104" t="s">
        <v>3349</v>
      </c>
      <c r="C1090" s="104" t="s">
        <v>471</v>
      </c>
      <c r="D1090" s="131">
        <v>22.25</v>
      </c>
      <c r="E1090" s="132">
        <v>13877144</v>
      </c>
      <c r="F1090" s="108">
        <v>3985085.25</v>
      </c>
      <c r="G1090" s="115">
        <v>4136037.25</v>
      </c>
      <c r="H1090" s="114">
        <v>23.72</v>
      </c>
      <c r="I1090" s="105">
        <v>21.93</v>
      </c>
      <c r="J1090" s="116">
        <v>22.25</v>
      </c>
    </row>
    <row r="1091" spans="1:10">
      <c r="A1091" s="104" t="s">
        <v>3350</v>
      </c>
      <c r="B1091" s="104" t="s">
        <v>3351</v>
      </c>
      <c r="C1091" s="104" t="s">
        <v>2017</v>
      </c>
      <c r="D1091" s="131">
        <v>28.04</v>
      </c>
      <c r="E1091" s="132">
        <v>219153832.30000001</v>
      </c>
      <c r="F1091" s="108">
        <v>276089204</v>
      </c>
      <c r="G1091" s="115">
        <v>289570336</v>
      </c>
      <c r="H1091" s="114">
        <v>27.77</v>
      </c>
      <c r="I1091" s="105">
        <v>28.04</v>
      </c>
      <c r="J1091" s="116">
        <v>28.21</v>
      </c>
    </row>
    <row r="1092" spans="1:10">
      <c r="A1092" s="104" t="s">
        <v>3352</v>
      </c>
      <c r="B1092" s="104" t="s">
        <v>3353</v>
      </c>
      <c r="C1092" s="104" t="s">
        <v>2098</v>
      </c>
      <c r="D1092" s="131">
        <v>29.56</v>
      </c>
      <c r="E1092" s="132">
        <v>654741987</v>
      </c>
      <c r="F1092" s="108">
        <v>908564012</v>
      </c>
      <c r="G1092" s="115">
        <v>732531728.79999995</v>
      </c>
      <c r="H1092" s="114">
        <v>29.34</v>
      </c>
      <c r="I1092" s="105">
        <v>29.76</v>
      </c>
      <c r="J1092" s="116">
        <v>29.56</v>
      </c>
    </row>
    <row r="1093" spans="1:10">
      <c r="A1093" s="104" t="s">
        <v>3354</v>
      </c>
      <c r="B1093" s="104" t="s">
        <v>3355</v>
      </c>
      <c r="C1093" s="104" t="s">
        <v>3356</v>
      </c>
      <c r="D1093" s="131">
        <v>30.34</v>
      </c>
      <c r="E1093" s="132">
        <v>1307140408</v>
      </c>
      <c r="F1093" s="108">
        <v>1535702766</v>
      </c>
      <c r="G1093" s="115">
        <v>1077656124</v>
      </c>
      <c r="H1093" s="114">
        <v>30.34</v>
      </c>
      <c r="I1093" s="105">
        <v>30.52</v>
      </c>
      <c r="J1093" s="116">
        <v>30.11</v>
      </c>
    </row>
    <row r="1094" spans="1:10">
      <c r="A1094" s="104" t="s">
        <v>3357</v>
      </c>
      <c r="B1094" s="104" t="s">
        <v>3358</v>
      </c>
      <c r="C1094" s="104" t="s">
        <v>3359</v>
      </c>
      <c r="D1094" s="131">
        <v>24.3</v>
      </c>
      <c r="E1094" s="132">
        <v>16625627</v>
      </c>
      <c r="F1094" s="108">
        <v>20663154</v>
      </c>
      <c r="G1094" s="115">
        <v>22907342</v>
      </c>
      <c r="H1094" s="114">
        <v>24.1</v>
      </c>
      <c r="I1094" s="105">
        <v>24.3</v>
      </c>
      <c r="J1094" s="116">
        <v>24.65</v>
      </c>
    </row>
    <row r="1095" spans="1:10">
      <c r="A1095" s="104" t="s">
        <v>3360</v>
      </c>
      <c r="B1095" s="104" t="s">
        <v>3361</v>
      </c>
      <c r="C1095" s="104" t="s">
        <v>832</v>
      </c>
      <c r="D1095" s="131">
        <v>33.93</v>
      </c>
      <c r="E1095" s="132">
        <v>12449606432</v>
      </c>
      <c r="F1095" s="108">
        <v>17903816184</v>
      </c>
      <c r="G1095" s="115">
        <v>14998403389</v>
      </c>
      <c r="H1095" s="114">
        <v>33.590000000000003</v>
      </c>
      <c r="I1095" s="105">
        <v>34.06</v>
      </c>
      <c r="J1095" s="116">
        <v>33.93</v>
      </c>
    </row>
    <row r="1096" spans="1:10">
      <c r="A1096" s="104" t="s">
        <v>3362</v>
      </c>
      <c r="B1096" s="104" t="s">
        <v>3363</v>
      </c>
      <c r="C1096" s="104" t="s">
        <v>832</v>
      </c>
      <c r="D1096" s="131">
        <v>33.729999999999997</v>
      </c>
      <c r="E1096" s="132">
        <v>14307651379</v>
      </c>
      <c r="F1096" s="108">
        <v>13389503601</v>
      </c>
      <c r="G1096" s="115">
        <v>13046027238</v>
      </c>
      <c r="H1096" s="114">
        <v>33.79</v>
      </c>
      <c r="I1096" s="105">
        <v>33.64</v>
      </c>
      <c r="J1096" s="116">
        <v>33.729999999999997</v>
      </c>
    </row>
    <row r="1097" spans="1:10">
      <c r="A1097" s="104" t="s">
        <v>3364</v>
      </c>
      <c r="B1097" s="104" t="s">
        <v>3365</v>
      </c>
      <c r="C1097" s="104" t="s">
        <v>3366</v>
      </c>
      <c r="D1097" s="131">
        <v>30.59</v>
      </c>
      <c r="E1097" s="132">
        <v>1133772588</v>
      </c>
      <c r="F1097" s="108">
        <v>1736449320</v>
      </c>
      <c r="G1097" s="115">
        <v>1495703119</v>
      </c>
      <c r="H1097" s="114">
        <v>30.14</v>
      </c>
      <c r="I1097" s="105">
        <v>30.69</v>
      </c>
      <c r="J1097" s="116">
        <v>30.59</v>
      </c>
    </row>
    <row r="1098" spans="1:10">
      <c r="A1098" s="104" t="s">
        <v>3367</v>
      </c>
      <c r="B1098" s="104" t="s">
        <v>3368</v>
      </c>
      <c r="C1098" s="104" t="s">
        <v>3366</v>
      </c>
      <c r="D1098" s="131">
        <v>31.06</v>
      </c>
      <c r="E1098" s="132">
        <v>1727762400</v>
      </c>
      <c r="F1098" s="108">
        <v>2245797312</v>
      </c>
      <c r="G1098" s="115">
        <v>2104455152</v>
      </c>
      <c r="H1098" s="114">
        <v>30.74</v>
      </c>
      <c r="I1098" s="105">
        <v>31.06</v>
      </c>
      <c r="J1098" s="116">
        <v>31.09</v>
      </c>
    </row>
    <row r="1099" spans="1:10">
      <c r="A1099" s="104" t="s">
        <v>3369</v>
      </c>
      <c r="B1099" s="104" t="s">
        <v>3370</v>
      </c>
      <c r="C1099" s="104" t="s">
        <v>3371</v>
      </c>
      <c r="D1099" s="131">
        <v>30.67</v>
      </c>
      <c r="E1099" s="132">
        <v>1636910576</v>
      </c>
      <c r="F1099" s="108">
        <v>1779654176</v>
      </c>
      <c r="G1099" s="115">
        <v>1510841322</v>
      </c>
      <c r="H1099" s="114">
        <v>30.67</v>
      </c>
      <c r="I1099" s="105">
        <v>30.73</v>
      </c>
      <c r="J1099" s="116">
        <v>30.61</v>
      </c>
    </row>
    <row r="1100" spans="1:10">
      <c r="A1100" s="104" t="s">
        <v>3372</v>
      </c>
      <c r="B1100" s="104" t="s">
        <v>3373</v>
      </c>
      <c r="C1100" s="104" t="s">
        <v>1104</v>
      </c>
      <c r="D1100" s="131">
        <v>31.19</v>
      </c>
      <c r="E1100" s="132">
        <v>2356242144</v>
      </c>
      <c r="F1100" s="108">
        <v>2364200512</v>
      </c>
      <c r="G1100" s="115">
        <v>2272083328</v>
      </c>
      <c r="H1100" s="114">
        <v>31.19</v>
      </c>
      <c r="I1100" s="105">
        <v>31.14</v>
      </c>
      <c r="J1100" s="116">
        <v>31.21</v>
      </c>
    </row>
    <row r="1101" spans="1:10">
      <c r="A1101" s="104" t="s">
        <v>3374</v>
      </c>
      <c r="B1101" s="104" t="s">
        <v>3375</v>
      </c>
      <c r="C1101" s="104" t="s">
        <v>471</v>
      </c>
      <c r="D1101" s="131">
        <v>32.56</v>
      </c>
      <c r="E1101" s="132">
        <v>6077843926</v>
      </c>
      <c r="F1101" s="108">
        <v>7344431505</v>
      </c>
      <c r="G1101" s="115">
        <v>5500858638</v>
      </c>
      <c r="H1101" s="114">
        <v>32.56</v>
      </c>
      <c r="I1101" s="105">
        <v>32.770000000000003</v>
      </c>
      <c r="J1101" s="116">
        <v>32.49</v>
      </c>
    </row>
    <row r="1102" spans="1:10">
      <c r="A1102" s="104" t="s">
        <v>3376</v>
      </c>
      <c r="B1102" s="104" t="s">
        <v>3377</v>
      </c>
      <c r="C1102" s="104" t="s">
        <v>832</v>
      </c>
      <c r="D1102" s="131">
        <v>38.6</v>
      </c>
      <c r="E1102" s="132">
        <v>423905000000</v>
      </c>
      <c r="F1102" s="108">
        <v>412969000000</v>
      </c>
      <c r="G1102" s="115">
        <v>389408000000</v>
      </c>
      <c r="H1102" s="114">
        <v>38.630000000000003</v>
      </c>
      <c r="I1102" s="105">
        <v>38.590000000000003</v>
      </c>
      <c r="J1102" s="116">
        <v>38.6</v>
      </c>
    </row>
    <row r="1103" spans="1:10">
      <c r="A1103" s="104" t="s">
        <v>3378</v>
      </c>
      <c r="B1103" s="104" t="s">
        <v>3379</v>
      </c>
      <c r="C1103" s="104" t="s">
        <v>832</v>
      </c>
      <c r="D1103" s="131">
        <v>31.74</v>
      </c>
      <c r="E1103" s="132">
        <v>3413770356</v>
      </c>
      <c r="F1103" s="108">
        <v>3579570510</v>
      </c>
      <c r="G1103" s="115">
        <v>3787026260</v>
      </c>
      <c r="H1103" s="114">
        <v>31.72</v>
      </c>
      <c r="I1103" s="105">
        <v>31.74</v>
      </c>
      <c r="J1103" s="116">
        <v>31.95</v>
      </c>
    </row>
    <row r="1104" spans="1:10">
      <c r="A1104" s="104" t="s">
        <v>3380</v>
      </c>
      <c r="B1104" s="104" t="s">
        <v>3381</v>
      </c>
      <c r="C1104" s="104" t="s">
        <v>471</v>
      </c>
      <c r="D1104" s="131">
        <v>30.97</v>
      </c>
      <c r="E1104" s="132">
        <v>2029665816</v>
      </c>
      <c r="F1104" s="108">
        <v>2112867064</v>
      </c>
      <c r="G1104" s="115">
        <v>1768568508</v>
      </c>
      <c r="H1104" s="114">
        <v>30.97</v>
      </c>
      <c r="I1104" s="105">
        <v>30.98</v>
      </c>
      <c r="J1104" s="116">
        <v>30.84</v>
      </c>
    </row>
    <row r="1105" spans="1:10">
      <c r="A1105" s="104" t="s">
        <v>3382</v>
      </c>
      <c r="B1105" s="104" t="s">
        <v>3383</v>
      </c>
      <c r="C1105" s="104" t="s">
        <v>3384</v>
      </c>
      <c r="D1105" s="131">
        <v>30.39</v>
      </c>
      <c r="E1105" s="132">
        <v>1364215692</v>
      </c>
      <c r="F1105" s="108">
        <v>1411760236</v>
      </c>
      <c r="G1105" s="115">
        <v>1242136588</v>
      </c>
      <c r="H1105" s="114">
        <v>30.4</v>
      </c>
      <c r="I1105" s="105">
        <v>30.39</v>
      </c>
      <c r="J1105" s="116">
        <v>30.32</v>
      </c>
    </row>
    <row r="1106" spans="1:10">
      <c r="A1106" s="104" t="s">
        <v>3385</v>
      </c>
      <c r="B1106" s="104" t="s">
        <v>3386</v>
      </c>
      <c r="C1106" s="104" t="s">
        <v>3387</v>
      </c>
      <c r="D1106" s="131">
        <v>28.08</v>
      </c>
      <c r="E1106" s="132">
        <v>271524482</v>
      </c>
      <c r="F1106" s="108">
        <v>216701736</v>
      </c>
      <c r="G1106" s="115">
        <v>309755330</v>
      </c>
      <c r="H1106" s="114">
        <v>28.08</v>
      </c>
      <c r="I1106" s="105">
        <v>27.69</v>
      </c>
      <c r="J1106" s="116">
        <v>28.31</v>
      </c>
    </row>
    <row r="1107" spans="1:10">
      <c r="A1107" s="104" t="s">
        <v>3388</v>
      </c>
      <c r="B1107" s="104" t="s">
        <v>3389</v>
      </c>
      <c r="C1107" s="104" t="s">
        <v>3390</v>
      </c>
      <c r="D1107" s="131">
        <v>30.67</v>
      </c>
      <c r="E1107" s="132">
        <v>1193012584</v>
      </c>
      <c r="F1107" s="108">
        <v>1711778530</v>
      </c>
      <c r="G1107" s="115">
        <v>1859123509</v>
      </c>
      <c r="H1107" s="114">
        <v>30.21</v>
      </c>
      <c r="I1107" s="105">
        <v>30.67</v>
      </c>
      <c r="J1107" s="116">
        <v>30.91</v>
      </c>
    </row>
    <row r="1108" spans="1:10">
      <c r="A1108" s="104" t="s">
        <v>3391</v>
      </c>
      <c r="B1108" s="104" t="s">
        <v>3392</v>
      </c>
      <c r="C1108" s="104" t="s">
        <v>1752</v>
      </c>
      <c r="D1108" s="131">
        <v>26.82</v>
      </c>
      <c r="E1108" s="132">
        <v>129374248</v>
      </c>
      <c r="F1108" s="108">
        <v>118568976</v>
      </c>
      <c r="G1108" s="115">
        <v>93190048</v>
      </c>
      <c r="H1108" s="114">
        <v>27.05</v>
      </c>
      <c r="I1108" s="105">
        <v>26.82</v>
      </c>
      <c r="J1108" s="116">
        <v>26.57</v>
      </c>
    </row>
    <row r="1109" spans="1:10">
      <c r="A1109" s="104" t="s">
        <v>3393</v>
      </c>
      <c r="B1109" s="104" t="s">
        <v>3394</v>
      </c>
      <c r="C1109" s="104" t="s">
        <v>3395</v>
      </c>
      <c r="D1109" s="131">
        <v>27.82</v>
      </c>
      <c r="E1109" s="132">
        <v>221904236</v>
      </c>
      <c r="F1109" s="108">
        <v>251475552</v>
      </c>
      <c r="G1109" s="115">
        <v>220402644</v>
      </c>
      <c r="H1109" s="114">
        <v>27.79</v>
      </c>
      <c r="I1109" s="105">
        <v>27.91</v>
      </c>
      <c r="J1109" s="116">
        <v>27.82</v>
      </c>
    </row>
    <row r="1110" spans="1:10">
      <c r="A1110" s="104" t="s">
        <v>3396</v>
      </c>
      <c r="B1110" s="104" t="s">
        <v>3397</v>
      </c>
      <c r="C1110" s="104" t="s">
        <v>471</v>
      </c>
      <c r="D1110" s="131">
        <v>27.71</v>
      </c>
      <c r="E1110" s="132">
        <v>298652100</v>
      </c>
      <c r="F1110" s="108">
        <v>188349520</v>
      </c>
      <c r="G1110" s="115">
        <v>203686514</v>
      </c>
      <c r="H1110" s="114">
        <v>28.22</v>
      </c>
      <c r="I1110" s="105">
        <v>27.49</v>
      </c>
      <c r="J1110" s="116">
        <v>27.71</v>
      </c>
    </row>
    <row r="1111" spans="1:10">
      <c r="A1111" s="104" t="s">
        <v>3398</v>
      </c>
      <c r="B1111" s="104" t="s">
        <v>3399</v>
      </c>
      <c r="C1111" s="104" t="s">
        <v>1752</v>
      </c>
      <c r="D1111" s="131">
        <v>26.64</v>
      </c>
      <c r="E1111" s="132">
        <v>96956045</v>
      </c>
      <c r="F1111" s="108">
        <v>96302692</v>
      </c>
      <c r="G1111" s="115">
        <v>137909236</v>
      </c>
      <c r="H1111" s="114">
        <v>26.64</v>
      </c>
      <c r="I1111" s="105">
        <v>26.52</v>
      </c>
      <c r="J1111" s="116">
        <v>27.14</v>
      </c>
    </row>
    <row r="1112" spans="1:10">
      <c r="A1112" s="104" t="s">
        <v>3400</v>
      </c>
      <c r="B1112" s="104" t="s">
        <v>3401</v>
      </c>
      <c r="C1112" s="104" t="s">
        <v>471</v>
      </c>
      <c r="D1112" s="131">
        <v>26.97</v>
      </c>
      <c r="E1112" s="132">
        <v>122607320</v>
      </c>
      <c r="F1112" s="108">
        <v>136947872</v>
      </c>
      <c r="G1112" s="115">
        <v>65364474</v>
      </c>
      <c r="H1112" s="114">
        <v>26.97</v>
      </c>
      <c r="I1112" s="105">
        <v>27.03</v>
      </c>
      <c r="J1112" s="116">
        <v>26.06</v>
      </c>
    </row>
    <row r="1113" spans="1:10">
      <c r="A1113" s="104" t="s">
        <v>3402</v>
      </c>
      <c r="B1113" s="104" t="s">
        <v>3403</v>
      </c>
      <c r="C1113" s="104" t="s">
        <v>1760</v>
      </c>
      <c r="D1113" s="131">
        <v>27.66</v>
      </c>
      <c r="E1113" s="132">
        <v>261210545.5</v>
      </c>
      <c r="F1113" s="108">
        <v>212232332</v>
      </c>
      <c r="G1113" s="115">
        <v>163990024</v>
      </c>
      <c r="H1113" s="114">
        <v>28.03</v>
      </c>
      <c r="I1113" s="105">
        <v>27.66</v>
      </c>
      <c r="J1113" s="116">
        <v>27.4</v>
      </c>
    </row>
    <row r="1114" spans="1:10">
      <c r="A1114" s="104" t="s">
        <v>3404</v>
      </c>
      <c r="B1114" s="104" t="s">
        <v>3405</v>
      </c>
      <c r="C1114" s="104" t="s">
        <v>3406</v>
      </c>
      <c r="D1114" s="131">
        <v>29.07</v>
      </c>
      <c r="E1114" s="132">
        <v>549669709</v>
      </c>
      <c r="F1114" s="108">
        <v>506631840</v>
      </c>
      <c r="G1114" s="115">
        <v>540217504</v>
      </c>
      <c r="H1114" s="114">
        <v>29.07</v>
      </c>
      <c r="I1114" s="105">
        <v>28.92</v>
      </c>
      <c r="J1114" s="116">
        <v>29.11</v>
      </c>
    </row>
    <row r="1115" spans="1:10">
      <c r="A1115" s="104" t="s">
        <v>3407</v>
      </c>
      <c r="B1115" s="104" t="s">
        <v>3408</v>
      </c>
      <c r="C1115" s="104" t="s">
        <v>1254</v>
      </c>
      <c r="D1115" s="131">
        <v>30.48</v>
      </c>
      <c r="E1115" s="132">
        <v>1438786140</v>
      </c>
      <c r="F1115" s="108">
        <v>1540992269</v>
      </c>
      <c r="G1115" s="115">
        <v>1210911353</v>
      </c>
      <c r="H1115" s="114">
        <v>30.48</v>
      </c>
      <c r="I1115" s="105">
        <v>30.52</v>
      </c>
      <c r="J1115" s="116">
        <v>30.28</v>
      </c>
    </row>
    <row r="1116" spans="1:10">
      <c r="A1116" s="104" t="s">
        <v>3409</v>
      </c>
      <c r="B1116" s="104" t="s">
        <v>3410</v>
      </c>
      <c r="C1116" s="104" t="s">
        <v>1752</v>
      </c>
      <c r="D1116" s="131">
        <v>29.83</v>
      </c>
      <c r="E1116" s="132">
        <v>914299957</v>
      </c>
      <c r="F1116" s="108">
        <v>938291318</v>
      </c>
      <c r="G1116" s="115">
        <v>936903258</v>
      </c>
      <c r="H1116" s="114">
        <v>29.83</v>
      </c>
      <c r="I1116" s="105">
        <v>29.81</v>
      </c>
      <c r="J1116" s="116">
        <v>29.91</v>
      </c>
    </row>
    <row r="1117" spans="1:10">
      <c r="A1117" s="104" t="s">
        <v>3411</v>
      </c>
      <c r="B1117" s="104" t="s">
        <v>3412</v>
      </c>
      <c r="C1117" s="104" t="s">
        <v>1752</v>
      </c>
      <c r="D1117" s="131">
        <v>26.43</v>
      </c>
      <c r="E1117" s="132">
        <v>85226624</v>
      </c>
      <c r="F1117" s="108">
        <v>76398432</v>
      </c>
      <c r="G1117" s="115">
        <v>84399232</v>
      </c>
      <c r="H1117" s="114">
        <v>26.46</v>
      </c>
      <c r="I1117" s="105">
        <v>26.19</v>
      </c>
      <c r="J1117" s="116">
        <v>26.43</v>
      </c>
    </row>
    <row r="1118" spans="1:10">
      <c r="A1118" s="104" t="s">
        <v>3413</v>
      </c>
      <c r="B1118" s="104" t="s">
        <v>3414</v>
      </c>
      <c r="C1118" s="104" t="s">
        <v>3415</v>
      </c>
      <c r="D1118" s="131">
        <v>30.97</v>
      </c>
      <c r="E1118" s="132">
        <v>2023249500</v>
      </c>
      <c r="F1118" s="108">
        <v>2183364848</v>
      </c>
      <c r="G1118" s="115">
        <v>1808084852</v>
      </c>
      <c r="H1118" s="114">
        <v>30.97</v>
      </c>
      <c r="I1118" s="105">
        <v>31.02</v>
      </c>
      <c r="J1118" s="116">
        <v>30.87</v>
      </c>
    </row>
    <row r="1119" spans="1:10">
      <c r="A1119" s="104" t="s">
        <v>3416</v>
      </c>
      <c r="B1119" s="104" t="s">
        <v>3417</v>
      </c>
      <c r="C1119" s="104" t="s">
        <v>3418</v>
      </c>
      <c r="D1119" s="131">
        <v>29.61</v>
      </c>
      <c r="E1119" s="132">
        <v>747665348</v>
      </c>
      <c r="F1119" s="108">
        <v>818287405</v>
      </c>
      <c r="G1119" s="115">
        <v>838680574</v>
      </c>
      <c r="H1119" s="114">
        <v>29.53</v>
      </c>
      <c r="I1119" s="105">
        <v>29.61</v>
      </c>
      <c r="J1119" s="116">
        <v>29.75</v>
      </c>
    </row>
    <row r="1120" spans="1:10">
      <c r="A1120" s="104" t="s">
        <v>3419</v>
      </c>
      <c r="B1120" s="104" t="s">
        <v>3420</v>
      </c>
      <c r="C1120" s="104" t="s">
        <v>3421</v>
      </c>
      <c r="D1120" s="131">
        <v>30.66</v>
      </c>
      <c r="E1120" s="132">
        <v>1174346039</v>
      </c>
      <c r="F1120" s="108">
        <v>1700587960</v>
      </c>
      <c r="G1120" s="115">
        <v>1732387619</v>
      </c>
      <c r="H1120" s="114">
        <v>30.19</v>
      </c>
      <c r="I1120" s="105">
        <v>30.66</v>
      </c>
      <c r="J1120" s="116">
        <v>30.8</v>
      </c>
    </row>
    <row r="1121" spans="1:10">
      <c r="A1121" s="104" t="s">
        <v>3422</v>
      </c>
      <c r="B1121" s="104" t="s">
        <v>3423</v>
      </c>
      <c r="C1121" s="104" t="s">
        <v>3424</v>
      </c>
      <c r="D1121" s="131">
        <v>29.12</v>
      </c>
      <c r="E1121" s="132">
        <v>571150848</v>
      </c>
      <c r="F1121" s="108">
        <v>497473808</v>
      </c>
      <c r="G1121" s="115">
        <v>636877512</v>
      </c>
      <c r="H1121" s="114">
        <v>29.12</v>
      </c>
      <c r="I1121" s="105">
        <v>28.89</v>
      </c>
      <c r="J1121" s="116">
        <v>29.35</v>
      </c>
    </row>
    <row r="1122" spans="1:10">
      <c r="A1122" s="104" t="s">
        <v>3425</v>
      </c>
      <c r="B1122" s="104" t="s">
        <v>3426</v>
      </c>
      <c r="C1122" s="104" t="s">
        <v>3427</v>
      </c>
      <c r="D1122" s="131">
        <v>26.4</v>
      </c>
      <c r="E1122" s="132">
        <v>68050552</v>
      </c>
      <c r="F1122" s="108">
        <v>88284408</v>
      </c>
      <c r="G1122" s="115">
        <v>85564496</v>
      </c>
      <c r="H1122" s="114">
        <v>26.14</v>
      </c>
      <c r="I1122" s="105">
        <v>26.4</v>
      </c>
      <c r="J1122" s="116">
        <v>26.45</v>
      </c>
    </row>
    <row r="1123" spans="1:10">
      <c r="A1123" s="104" t="s">
        <v>3428</v>
      </c>
      <c r="B1123" s="104" t="s">
        <v>3429</v>
      </c>
      <c r="C1123" s="104" t="s">
        <v>3415</v>
      </c>
      <c r="D1123" s="131">
        <v>28.47</v>
      </c>
      <c r="E1123" s="132">
        <v>463434136</v>
      </c>
      <c r="F1123" s="108">
        <v>371542512</v>
      </c>
      <c r="G1123" s="115">
        <v>248043300</v>
      </c>
      <c r="H1123" s="114">
        <v>28.82</v>
      </c>
      <c r="I1123" s="105">
        <v>28.47</v>
      </c>
      <c r="J1123" s="116">
        <v>27.99</v>
      </c>
    </row>
    <row r="1124" spans="1:10">
      <c r="A1124" s="104" t="s">
        <v>3430</v>
      </c>
      <c r="B1124" s="104" t="s">
        <v>3431</v>
      </c>
      <c r="C1124" s="104" t="s">
        <v>3418</v>
      </c>
      <c r="D1124" s="131">
        <v>28.77</v>
      </c>
      <c r="E1124" s="132">
        <v>434467280</v>
      </c>
      <c r="F1124" s="108">
        <v>458616109</v>
      </c>
      <c r="G1124" s="115">
        <v>436905406</v>
      </c>
      <c r="H1124" s="114">
        <v>28.72</v>
      </c>
      <c r="I1124" s="105">
        <v>28.77</v>
      </c>
      <c r="J1124" s="116">
        <v>28.8</v>
      </c>
    </row>
    <row r="1125" spans="1:10">
      <c r="A1125" s="104" t="s">
        <v>3432</v>
      </c>
      <c r="B1125" s="104" t="s">
        <v>3433</v>
      </c>
      <c r="C1125" s="104" t="s">
        <v>3424</v>
      </c>
      <c r="D1125" s="131">
        <v>29.7</v>
      </c>
      <c r="E1125" s="132">
        <v>842357092</v>
      </c>
      <c r="F1125" s="108">
        <v>782941368</v>
      </c>
      <c r="G1125" s="115">
        <v>903690984</v>
      </c>
      <c r="H1125" s="114">
        <v>29.7</v>
      </c>
      <c r="I1125" s="105">
        <v>29.54</v>
      </c>
      <c r="J1125" s="116">
        <v>29.86</v>
      </c>
    </row>
    <row r="1126" spans="1:10">
      <c r="A1126" s="104" t="s">
        <v>3434</v>
      </c>
      <c r="B1126" s="104" t="s">
        <v>3435</v>
      </c>
      <c r="C1126" s="104" t="s">
        <v>471</v>
      </c>
      <c r="D1126" s="131">
        <v>20.97</v>
      </c>
      <c r="E1126" s="132">
        <v>2533972.5</v>
      </c>
      <c r="F1126" s="108">
        <v>1925913.5</v>
      </c>
      <c r="G1126" s="115">
        <v>1834915</v>
      </c>
      <c r="H1126" s="114">
        <v>20.97</v>
      </c>
      <c r="I1126" s="105">
        <v>20.88</v>
      </c>
      <c r="J1126" s="116">
        <v>21.09</v>
      </c>
    </row>
    <row r="1127" spans="1:10">
      <c r="A1127" s="104" t="s">
        <v>3436</v>
      </c>
      <c r="B1127" s="104" t="s">
        <v>3437</v>
      </c>
      <c r="C1127" s="104" t="s">
        <v>3438</v>
      </c>
      <c r="D1127" s="131">
        <v>28.12</v>
      </c>
      <c r="E1127" s="132">
        <v>253647456</v>
      </c>
      <c r="F1127" s="108">
        <v>291422956</v>
      </c>
      <c r="G1127" s="115">
        <v>281227692</v>
      </c>
      <c r="H1127" s="114">
        <v>27.97</v>
      </c>
      <c r="I1127" s="105">
        <v>28.12</v>
      </c>
      <c r="J1127" s="116">
        <v>28.17</v>
      </c>
    </row>
    <row r="1128" spans="1:10">
      <c r="A1128" s="104" t="s">
        <v>3439</v>
      </c>
      <c r="B1128" s="104" t="s">
        <v>3440</v>
      </c>
      <c r="C1128" s="104" t="s">
        <v>832</v>
      </c>
      <c r="D1128" s="131">
        <v>32.950000000000003</v>
      </c>
      <c r="E1128" s="132">
        <v>7951201773</v>
      </c>
      <c r="F1128" s="108">
        <v>7562576259</v>
      </c>
      <c r="G1128" s="115">
        <v>7863644389</v>
      </c>
      <c r="H1128" s="114">
        <v>32.950000000000003</v>
      </c>
      <c r="I1128" s="105">
        <v>32.82</v>
      </c>
      <c r="J1128" s="116">
        <v>33</v>
      </c>
    </row>
    <row r="1129" spans="1:10">
      <c r="A1129" s="104" t="s">
        <v>3441</v>
      </c>
      <c r="B1129" s="104" t="s">
        <v>3442</v>
      </c>
      <c r="C1129" s="104" t="s">
        <v>791</v>
      </c>
      <c r="D1129" s="131">
        <v>29.06</v>
      </c>
      <c r="E1129" s="132">
        <v>607968216</v>
      </c>
      <c r="F1129" s="108">
        <v>550845160</v>
      </c>
      <c r="G1129" s="115">
        <v>524354208</v>
      </c>
      <c r="H1129" s="114">
        <v>29.22</v>
      </c>
      <c r="I1129" s="105">
        <v>29.04</v>
      </c>
      <c r="J1129" s="116">
        <v>29.06</v>
      </c>
    </row>
    <row r="1130" spans="1:10">
      <c r="A1130" s="104" t="s">
        <v>3443</v>
      </c>
      <c r="B1130" s="104" t="s">
        <v>3444</v>
      </c>
      <c r="C1130" s="104" t="s">
        <v>3445</v>
      </c>
      <c r="D1130" s="131">
        <v>26.23</v>
      </c>
      <c r="E1130" s="132">
        <v>71619936</v>
      </c>
      <c r="F1130" s="108">
        <v>78797872</v>
      </c>
      <c r="G1130" s="115">
        <v>78999058</v>
      </c>
      <c r="H1130" s="114">
        <v>26.22</v>
      </c>
      <c r="I1130" s="105">
        <v>26.23</v>
      </c>
      <c r="J1130" s="116">
        <v>26.34</v>
      </c>
    </row>
    <row r="1131" spans="1:10">
      <c r="A1131" s="104" t="s">
        <v>3446</v>
      </c>
      <c r="B1131" s="104" t="s">
        <v>3447</v>
      </c>
      <c r="C1131" s="104" t="s">
        <v>3448</v>
      </c>
      <c r="D1131" s="131">
        <v>24.43</v>
      </c>
      <c r="E1131" s="132">
        <v>21603814</v>
      </c>
      <c r="F1131" s="108">
        <v>5855671.5</v>
      </c>
      <c r="G1131" s="115">
        <v>34587444</v>
      </c>
      <c r="H1131" s="114">
        <v>24.43</v>
      </c>
      <c r="I1131" s="105">
        <v>22.48</v>
      </c>
      <c r="J1131" s="116">
        <v>25.27</v>
      </c>
    </row>
    <row r="1132" spans="1:10">
      <c r="A1132" s="104" t="s">
        <v>3449</v>
      </c>
      <c r="B1132" s="104" t="s">
        <v>3450</v>
      </c>
      <c r="C1132" s="104" t="s">
        <v>3451</v>
      </c>
      <c r="D1132" s="131">
        <v>29.46</v>
      </c>
      <c r="E1132" s="132">
        <v>189653344</v>
      </c>
      <c r="F1132" s="108">
        <v>738882400</v>
      </c>
      <c r="G1132" s="115">
        <v>797379008</v>
      </c>
      <c r="H1132" s="114">
        <v>27.53</v>
      </c>
      <c r="I1132" s="105">
        <v>29.46</v>
      </c>
      <c r="J1132" s="116">
        <v>29.68</v>
      </c>
    </row>
    <row r="1133" spans="1:10">
      <c r="A1133" s="104" t="s">
        <v>3452</v>
      </c>
      <c r="B1133" s="104" t="s">
        <v>3453</v>
      </c>
      <c r="C1133" s="104" t="s">
        <v>471</v>
      </c>
      <c r="D1133" s="131">
        <v>28.42</v>
      </c>
      <c r="E1133" s="132">
        <v>339585948.80000001</v>
      </c>
      <c r="F1133" s="108">
        <v>359969212</v>
      </c>
      <c r="G1133" s="115">
        <v>334731354</v>
      </c>
      <c r="H1133" s="114">
        <v>28.37</v>
      </c>
      <c r="I1133" s="105">
        <v>28.42</v>
      </c>
      <c r="J1133" s="116">
        <v>28.42</v>
      </c>
    </row>
    <row r="1134" spans="1:10">
      <c r="A1134" s="104" t="s">
        <v>3454</v>
      </c>
      <c r="B1134" s="104" t="s">
        <v>3455</v>
      </c>
      <c r="C1134" s="104" t="s">
        <v>471</v>
      </c>
      <c r="D1134" s="131">
        <v>24.87</v>
      </c>
      <c r="E1134" s="132">
        <v>26646486</v>
      </c>
      <c r="F1134" s="108">
        <v>30717196</v>
      </c>
      <c r="G1134" s="115">
        <v>32172870</v>
      </c>
      <c r="H1134" s="114">
        <v>24.81</v>
      </c>
      <c r="I1134" s="105">
        <v>24.87</v>
      </c>
      <c r="J1134" s="116">
        <v>25.11</v>
      </c>
    </row>
    <row r="1135" spans="1:10">
      <c r="A1135" s="104" t="s">
        <v>3456</v>
      </c>
      <c r="B1135" s="104" t="s">
        <v>3457</v>
      </c>
      <c r="C1135" s="104" t="s">
        <v>3458</v>
      </c>
      <c r="D1135" s="131">
        <v>29.65</v>
      </c>
      <c r="E1135" s="132">
        <v>813969612</v>
      </c>
      <c r="F1135" s="108">
        <v>712322242</v>
      </c>
      <c r="G1135" s="115">
        <v>836805378</v>
      </c>
      <c r="H1135" s="114">
        <v>29.65</v>
      </c>
      <c r="I1135" s="105">
        <v>29.41</v>
      </c>
      <c r="J1135" s="116">
        <v>29.75</v>
      </c>
    </row>
    <row r="1136" spans="1:10">
      <c r="A1136" s="104" t="s">
        <v>3459</v>
      </c>
      <c r="B1136" s="104" t="s">
        <v>3460</v>
      </c>
      <c r="C1136" s="104" t="s">
        <v>3461</v>
      </c>
      <c r="D1136" s="131">
        <v>32.65</v>
      </c>
      <c r="E1136" s="132">
        <v>6583685630</v>
      </c>
      <c r="F1136" s="108">
        <v>6326657778</v>
      </c>
      <c r="G1136" s="115">
        <v>6145696745</v>
      </c>
      <c r="H1136" s="114">
        <v>32.67</v>
      </c>
      <c r="I1136" s="105">
        <v>32.56</v>
      </c>
      <c r="J1136" s="116">
        <v>32.65</v>
      </c>
    </row>
    <row r="1137" spans="1:10">
      <c r="A1137" s="104" t="s">
        <v>3462</v>
      </c>
      <c r="B1137" s="104" t="s">
        <v>3463</v>
      </c>
      <c r="C1137" s="104" t="s">
        <v>3458</v>
      </c>
      <c r="D1137" s="131">
        <v>26.9</v>
      </c>
      <c r="E1137" s="132">
        <v>112601406</v>
      </c>
      <c r="F1137" s="108">
        <v>138003724</v>
      </c>
      <c r="G1137" s="115">
        <v>116526864</v>
      </c>
      <c r="H1137" s="114">
        <v>26.84</v>
      </c>
      <c r="I1137" s="105">
        <v>27.04</v>
      </c>
      <c r="J1137" s="116">
        <v>26.9</v>
      </c>
    </row>
    <row r="1138" spans="1:10">
      <c r="A1138" s="104" t="s">
        <v>3464</v>
      </c>
      <c r="B1138" s="104" t="s">
        <v>3465</v>
      </c>
      <c r="C1138" s="104" t="s">
        <v>3466</v>
      </c>
      <c r="D1138" s="131">
        <v>27.69</v>
      </c>
      <c r="E1138" s="132">
        <v>227855696</v>
      </c>
      <c r="F1138" s="108">
        <v>154585352</v>
      </c>
      <c r="G1138" s="115">
        <v>201065748</v>
      </c>
      <c r="H1138" s="114">
        <v>27.84</v>
      </c>
      <c r="I1138" s="105">
        <v>27.2</v>
      </c>
      <c r="J1138" s="116">
        <v>27.69</v>
      </c>
    </row>
    <row r="1139" spans="1:10">
      <c r="A1139" s="104" t="s">
        <v>3467</v>
      </c>
      <c r="B1139" s="104" t="s">
        <v>3468</v>
      </c>
      <c r="C1139" s="104" t="s">
        <v>510</v>
      </c>
      <c r="D1139" s="131">
        <v>31.49</v>
      </c>
      <c r="E1139" s="132">
        <v>2910707272</v>
      </c>
      <c r="F1139" s="108">
        <v>3033833996</v>
      </c>
      <c r="G1139" s="115">
        <v>2679456128</v>
      </c>
      <c r="H1139" s="114">
        <v>31.49</v>
      </c>
      <c r="I1139" s="105">
        <v>31.5</v>
      </c>
      <c r="J1139" s="116">
        <v>31.45</v>
      </c>
    </row>
    <row r="1140" spans="1:10">
      <c r="A1140" s="104" t="s">
        <v>3469</v>
      </c>
      <c r="B1140" s="104" t="s">
        <v>3470</v>
      </c>
      <c r="C1140" s="104" t="s">
        <v>2320</v>
      </c>
      <c r="D1140" s="131">
        <v>28.81</v>
      </c>
      <c r="E1140" s="132">
        <v>461017428.80000001</v>
      </c>
      <c r="F1140" s="108">
        <v>533169527</v>
      </c>
      <c r="G1140" s="115">
        <v>417353909.5</v>
      </c>
      <c r="H1140" s="114">
        <v>28.81</v>
      </c>
      <c r="I1140" s="105">
        <v>28.99</v>
      </c>
      <c r="J1140" s="116">
        <v>28.73</v>
      </c>
    </row>
    <row r="1141" spans="1:10">
      <c r="A1141" s="104" t="s">
        <v>3471</v>
      </c>
      <c r="B1141" s="104" t="s">
        <v>3472</v>
      </c>
      <c r="C1141" s="104" t="s">
        <v>471</v>
      </c>
      <c r="D1141" s="131">
        <v>28.25</v>
      </c>
      <c r="E1141" s="132">
        <v>310202400</v>
      </c>
      <c r="F1141" s="108">
        <v>305350272</v>
      </c>
      <c r="G1141" s="115">
        <v>325570784</v>
      </c>
      <c r="H1141" s="114">
        <v>28.25</v>
      </c>
      <c r="I1141" s="105">
        <v>28.19</v>
      </c>
      <c r="J1141" s="116">
        <v>28.38</v>
      </c>
    </row>
    <row r="1142" spans="1:10">
      <c r="A1142" s="104" t="s">
        <v>3473</v>
      </c>
      <c r="B1142" s="104" t="s">
        <v>3474</v>
      </c>
      <c r="C1142" s="104" t="s">
        <v>895</v>
      </c>
      <c r="D1142" s="131">
        <v>26.94</v>
      </c>
      <c r="E1142" s="132">
        <v>61350616</v>
      </c>
      <c r="F1142" s="108">
        <v>128314798</v>
      </c>
      <c r="G1142" s="115">
        <v>201722848</v>
      </c>
      <c r="H1142" s="114">
        <v>25.99</v>
      </c>
      <c r="I1142" s="105">
        <v>26.94</v>
      </c>
      <c r="J1142" s="116">
        <v>27.69</v>
      </c>
    </row>
    <row r="1143" spans="1:10">
      <c r="A1143" s="104" t="s">
        <v>3475</v>
      </c>
      <c r="B1143" s="104" t="s">
        <v>3476</v>
      </c>
      <c r="C1143" s="104" t="s">
        <v>3477</v>
      </c>
      <c r="D1143" s="131">
        <v>27.01</v>
      </c>
      <c r="E1143" s="132">
        <v>118119192</v>
      </c>
      <c r="F1143" s="108">
        <v>135160800</v>
      </c>
      <c r="G1143" s="115">
        <v>128144736</v>
      </c>
      <c r="H1143" s="114">
        <v>26.91</v>
      </c>
      <c r="I1143" s="105">
        <v>27.01</v>
      </c>
      <c r="J1143" s="116">
        <v>27.04</v>
      </c>
    </row>
    <row r="1144" spans="1:10">
      <c r="A1144" s="104" t="s">
        <v>3478</v>
      </c>
      <c r="B1144" s="104" t="s">
        <v>3479</v>
      </c>
      <c r="C1144" s="104" t="s">
        <v>917</v>
      </c>
      <c r="D1144" s="131">
        <v>32.35</v>
      </c>
      <c r="E1144" s="132">
        <v>5307613808</v>
      </c>
      <c r="F1144" s="108">
        <v>5483523252</v>
      </c>
      <c r="G1144" s="115">
        <v>4919230681</v>
      </c>
      <c r="H1144" s="114">
        <v>32.36</v>
      </c>
      <c r="I1144" s="105">
        <v>32.35</v>
      </c>
      <c r="J1144" s="116">
        <v>32.33</v>
      </c>
    </row>
    <row r="1145" spans="1:10">
      <c r="A1145" s="104" t="s">
        <v>3480</v>
      </c>
      <c r="B1145" s="104" t="s">
        <v>3481</v>
      </c>
      <c r="C1145" s="104" t="s">
        <v>3292</v>
      </c>
      <c r="D1145" s="131">
        <v>29.86</v>
      </c>
      <c r="E1145" s="132">
        <v>933479634</v>
      </c>
      <c r="F1145" s="108">
        <v>995963276</v>
      </c>
      <c r="G1145" s="115">
        <v>906083176</v>
      </c>
      <c r="H1145" s="114">
        <v>29.86</v>
      </c>
      <c r="I1145" s="105">
        <v>29.89</v>
      </c>
      <c r="J1145" s="116">
        <v>29.86</v>
      </c>
    </row>
    <row r="1146" spans="1:10">
      <c r="A1146" s="104" t="s">
        <v>3482</v>
      </c>
      <c r="B1146" s="104" t="s">
        <v>3483</v>
      </c>
      <c r="C1146" s="104" t="s">
        <v>3484</v>
      </c>
      <c r="D1146" s="131">
        <v>27.15</v>
      </c>
      <c r="E1146" s="132">
        <v>88721612</v>
      </c>
      <c r="F1146" s="108">
        <v>149276736</v>
      </c>
      <c r="G1146" s="115">
        <v>161984820</v>
      </c>
      <c r="H1146" s="114">
        <v>26.5</v>
      </c>
      <c r="I1146" s="105">
        <v>27.15</v>
      </c>
      <c r="J1146" s="116">
        <v>27.38</v>
      </c>
    </row>
    <row r="1147" spans="1:10">
      <c r="A1147" s="104" t="s">
        <v>3485</v>
      </c>
      <c r="B1147" s="104" t="s">
        <v>3486</v>
      </c>
      <c r="C1147" s="104" t="s">
        <v>3487</v>
      </c>
      <c r="D1147" s="131">
        <v>29.76</v>
      </c>
      <c r="E1147" s="132">
        <v>873284049.29999995</v>
      </c>
      <c r="F1147" s="108">
        <v>850168503</v>
      </c>
      <c r="G1147" s="115">
        <v>1772315018</v>
      </c>
      <c r="H1147" s="114">
        <v>29.76</v>
      </c>
      <c r="I1147" s="105">
        <v>29.66</v>
      </c>
      <c r="J1147" s="116">
        <v>30.83</v>
      </c>
    </row>
    <row r="1148" spans="1:10">
      <c r="A1148" s="104" t="s">
        <v>3488</v>
      </c>
      <c r="B1148" s="104" t="s">
        <v>3489</v>
      </c>
      <c r="C1148" s="104" t="s">
        <v>3490</v>
      </c>
      <c r="D1148" s="131">
        <v>34.49</v>
      </c>
      <c r="E1148" s="132">
        <v>23321816005</v>
      </c>
      <c r="F1148" s="108">
        <v>23852232664</v>
      </c>
      <c r="G1148" s="115">
        <v>22207563207</v>
      </c>
      <c r="H1148" s="114">
        <v>34.49</v>
      </c>
      <c r="I1148" s="105">
        <v>34.47</v>
      </c>
      <c r="J1148" s="116">
        <v>34.5</v>
      </c>
    </row>
    <row r="1149" spans="1:10">
      <c r="A1149" s="104" t="s">
        <v>3491</v>
      </c>
      <c r="B1149" s="104" t="s">
        <v>3492</v>
      </c>
      <c r="C1149" s="104" t="s">
        <v>3493</v>
      </c>
      <c r="D1149" s="131">
        <v>29.17</v>
      </c>
      <c r="E1149" s="132">
        <v>669846168</v>
      </c>
      <c r="F1149" s="108">
        <v>579983224</v>
      </c>
      <c r="G1149" s="115">
        <v>564141152</v>
      </c>
      <c r="H1149" s="114">
        <v>29.36</v>
      </c>
      <c r="I1149" s="105">
        <v>29.11</v>
      </c>
      <c r="J1149" s="116">
        <v>29.17</v>
      </c>
    </row>
    <row r="1150" spans="1:10">
      <c r="A1150" s="104" t="s">
        <v>3494</v>
      </c>
      <c r="B1150" s="104" t="s">
        <v>3495</v>
      </c>
      <c r="C1150" s="104" t="s">
        <v>2259</v>
      </c>
      <c r="D1150" s="131">
        <v>25.13</v>
      </c>
      <c r="E1150" s="132">
        <v>33223662</v>
      </c>
      <c r="F1150" s="108">
        <v>38543772</v>
      </c>
      <c r="G1150" s="115">
        <v>32222472</v>
      </c>
      <c r="H1150" s="114">
        <v>25.13</v>
      </c>
      <c r="I1150" s="105">
        <v>25.2</v>
      </c>
      <c r="J1150" s="116">
        <v>25.1</v>
      </c>
    </row>
    <row r="1151" spans="1:10">
      <c r="A1151" s="104" t="s">
        <v>3496</v>
      </c>
      <c r="B1151" s="104" t="s">
        <v>3497</v>
      </c>
      <c r="C1151" s="104" t="s">
        <v>564</v>
      </c>
      <c r="D1151" s="131">
        <v>26.77</v>
      </c>
      <c r="E1151" s="132">
        <v>113247082</v>
      </c>
      <c r="F1151" s="108">
        <v>114364896</v>
      </c>
      <c r="G1151" s="115">
        <v>100739990</v>
      </c>
      <c r="H1151" s="114">
        <v>26.86</v>
      </c>
      <c r="I1151" s="105">
        <v>26.77</v>
      </c>
      <c r="J1151" s="116">
        <v>26.69</v>
      </c>
    </row>
    <row r="1152" spans="1:10">
      <c r="A1152" s="104" t="s">
        <v>3498</v>
      </c>
      <c r="B1152" s="104" t="s">
        <v>3499</v>
      </c>
      <c r="C1152" s="104" t="s">
        <v>3199</v>
      </c>
      <c r="D1152" s="131">
        <v>30.54</v>
      </c>
      <c r="E1152" s="132">
        <v>1501517872</v>
      </c>
      <c r="F1152" s="108">
        <v>1403027598</v>
      </c>
      <c r="G1152" s="115">
        <v>1550365256</v>
      </c>
      <c r="H1152" s="114">
        <v>30.54</v>
      </c>
      <c r="I1152" s="105">
        <v>30.39</v>
      </c>
      <c r="J1152" s="116">
        <v>30.64</v>
      </c>
    </row>
    <row r="1153" spans="1:10">
      <c r="A1153" s="104" t="s">
        <v>3500</v>
      </c>
      <c r="B1153" s="104" t="s">
        <v>3501</v>
      </c>
      <c r="C1153" s="104" t="s">
        <v>1939</v>
      </c>
      <c r="D1153" s="131">
        <v>27.8</v>
      </c>
      <c r="E1153" s="132">
        <v>211272718</v>
      </c>
      <c r="F1153" s="108">
        <v>233989424</v>
      </c>
      <c r="G1153" s="115">
        <v>325788852</v>
      </c>
      <c r="H1153" s="114">
        <v>27.72</v>
      </c>
      <c r="I1153" s="105">
        <v>27.8</v>
      </c>
      <c r="J1153" s="116">
        <v>28.38</v>
      </c>
    </row>
    <row r="1154" spans="1:10">
      <c r="A1154" s="104" t="s">
        <v>3502</v>
      </c>
      <c r="B1154" s="104" t="s">
        <v>3503</v>
      </c>
      <c r="C1154" s="104" t="s">
        <v>1018</v>
      </c>
      <c r="D1154" s="131">
        <v>28.05</v>
      </c>
      <c r="E1154" s="132">
        <v>271050872</v>
      </c>
      <c r="F1154" s="108">
        <v>277627936</v>
      </c>
      <c r="G1154" s="115">
        <v>251543656</v>
      </c>
      <c r="H1154" s="114">
        <v>28.06</v>
      </c>
      <c r="I1154" s="105">
        <v>28.05</v>
      </c>
      <c r="J1154" s="116">
        <v>28.01</v>
      </c>
    </row>
    <row r="1155" spans="1:10">
      <c r="A1155" s="104" t="s">
        <v>3504</v>
      </c>
      <c r="B1155" s="104" t="s">
        <v>3505</v>
      </c>
      <c r="C1155" s="104" t="s">
        <v>3506</v>
      </c>
      <c r="D1155" s="131">
        <v>30.82</v>
      </c>
      <c r="E1155" s="132">
        <v>1849733028</v>
      </c>
      <c r="F1155" s="108">
        <v>1896846612</v>
      </c>
      <c r="G1155" s="115">
        <v>1557468407</v>
      </c>
      <c r="H1155" s="114">
        <v>30.84</v>
      </c>
      <c r="I1155" s="105">
        <v>30.82</v>
      </c>
      <c r="J1155" s="116">
        <v>30.65</v>
      </c>
    </row>
    <row r="1156" spans="1:10">
      <c r="A1156" s="104" t="s">
        <v>3507</v>
      </c>
      <c r="B1156" s="104" t="s">
        <v>3508</v>
      </c>
      <c r="C1156" s="104" t="s">
        <v>3509</v>
      </c>
      <c r="D1156" s="131">
        <v>29.22</v>
      </c>
      <c r="E1156" s="132">
        <v>609573998</v>
      </c>
      <c r="F1156" s="108">
        <v>609633803</v>
      </c>
      <c r="G1156" s="115">
        <v>728440131</v>
      </c>
      <c r="H1156" s="114">
        <v>29.22</v>
      </c>
      <c r="I1156" s="105">
        <v>29.18</v>
      </c>
      <c r="J1156" s="116">
        <v>29.54</v>
      </c>
    </row>
    <row r="1157" spans="1:10">
      <c r="A1157" s="104" t="s">
        <v>3510</v>
      </c>
      <c r="B1157" s="104" t="s">
        <v>3511</v>
      </c>
      <c r="C1157" s="104" t="s">
        <v>2416</v>
      </c>
      <c r="D1157" s="131">
        <v>30.25</v>
      </c>
      <c r="E1157" s="132">
        <v>1224349004</v>
      </c>
      <c r="F1157" s="108">
        <v>1112004279</v>
      </c>
      <c r="G1157" s="115">
        <v>1341929682</v>
      </c>
      <c r="H1157" s="114">
        <v>30.25</v>
      </c>
      <c r="I1157" s="105">
        <v>30.05</v>
      </c>
      <c r="J1157" s="116">
        <v>30.43</v>
      </c>
    </row>
    <row r="1158" spans="1:10">
      <c r="A1158" s="104" t="s">
        <v>3512</v>
      </c>
      <c r="B1158" s="104" t="s">
        <v>3513</v>
      </c>
      <c r="C1158" s="104" t="s">
        <v>3514</v>
      </c>
      <c r="D1158" s="131">
        <v>33.17</v>
      </c>
      <c r="E1158" s="132">
        <v>9015656015</v>
      </c>
      <c r="F1158" s="108">
        <v>9640186459</v>
      </c>
      <c r="G1158" s="115">
        <v>8924403331</v>
      </c>
      <c r="H1158" s="114">
        <v>33.130000000000003</v>
      </c>
      <c r="I1158" s="105">
        <v>33.17</v>
      </c>
      <c r="J1158" s="116">
        <v>33.18</v>
      </c>
    </row>
    <row r="1159" spans="1:10">
      <c r="A1159" s="104" t="s">
        <v>3515</v>
      </c>
      <c r="B1159" s="104" t="s">
        <v>3516</v>
      </c>
      <c r="C1159" s="104" t="s">
        <v>3517</v>
      </c>
      <c r="D1159" s="131">
        <v>29.46</v>
      </c>
      <c r="E1159" s="132">
        <v>733059008</v>
      </c>
      <c r="F1159" s="108">
        <v>740115000</v>
      </c>
      <c r="G1159" s="115">
        <v>626634016</v>
      </c>
      <c r="H1159" s="114">
        <v>29.5</v>
      </c>
      <c r="I1159" s="105">
        <v>29.46</v>
      </c>
      <c r="J1159" s="116">
        <v>29.33</v>
      </c>
    </row>
    <row r="1160" spans="1:10">
      <c r="A1160" s="104" t="s">
        <v>3518</v>
      </c>
      <c r="B1160" s="104" t="s">
        <v>3519</v>
      </c>
      <c r="C1160" s="104" t="s">
        <v>471</v>
      </c>
      <c r="D1160" s="131">
        <v>28.89</v>
      </c>
      <c r="E1160" s="132">
        <v>414532232</v>
      </c>
      <c r="F1160" s="108">
        <v>497548784</v>
      </c>
      <c r="G1160" s="115">
        <v>513352488</v>
      </c>
      <c r="H1160" s="114">
        <v>28.66</v>
      </c>
      <c r="I1160" s="105">
        <v>28.89</v>
      </c>
      <c r="J1160" s="116">
        <v>29.03</v>
      </c>
    </row>
    <row r="1161" spans="1:10">
      <c r="A1161" s="104" t="s">
        <v>3520</v>
      </c>
      <c r="B1161" s="104" t="s">
        <v>3521</v>
      </c>
      <c r="C1161" s="104" t="s">
        <v>3522</v>
      </c>
      <c r="D1161" s="131">
        <v>34.19</v>
      </c>
      <c r="E1161" s="132">
        <v>18242153429</v>
      </c>
      <c r="F1161" s="108">
        <v>19614775685</v>
      </c>
      <c r="G1161" s="115">
        <v>18062615880</v>
      </c>
      <c r="H1161" s="114">
        <v>34.14</v>
      </c>
      <c r="I1161" s="105">
        <v>34.19</v>
      </c>
      <c r="J1161" s="116">
        <v>34.200000000000003</v>
      </c>
    </row>
    <row r="1162" spans="1:10">
      <c r="A1162" s="104" t="s">
        <v>3523</v>
      </c>
      <c r="B1162" s="104" t="s">
        <v>3524</v>
      </c>
      <c r="C1162" s="104" t="s">
        <v>3525</v>
      </c>
      <c r="D1162" s="131">
        <v>27.09</v>
      </c>
      <c r="E1162" s="132">
        <v>178255240</v>
      </c>
      <c r="F1162" s="108">
        <v>142719830</v>
      </c>
      <c r="G1162" s="115">
        <v>121469498</v>
      </c>
      <c r="H1162" s="114">
        <v>27.49</v>
      </c>
      <c r="I1162" s="105">
        <v>27.09</v>
      </c>
      <c r="J1162" s="116">
        <v>26.96</v>
      </c>
    </row>
    <row r="1163" spans="1:10">
      <c r="A1163" s="104" t="s">
        <v>3526</v>
      </c>
      <c r="B1163" s="104" t="s">
        <v>3527</v>
      </c>
      <c r="C1163" s="104" t="s">
        <v>3528</v>
      </c>
      <c r="D1163" s="131">
        <v>33.770000000000003</v>
      </c>
      <c r="E1163" s="132">
        <v>15271981082</v>
      </c>
      <c r="F1163" s="108">
        <v>13858557072</v>
      </c>
      <c r="G1163" s="115">
        <v>13386265229</v>
      </c>
      <c r="H1163" s="114">
        <v>33.89</v>
      </c>
      <c r="I1163" s="105">
        <v>33.69</v>
      </c>
      <c r="J1163" s="116">
        <v>33.770000000000003</v>
      </c>
    </row>
    <row r="1164" spans="1:10">
      <c r="A1164" s="104" t="s">
        <v>3529</v>
      </c>
      <c r="B1164" s="104" t="s">
        <v>3530</v>
      </c>
      <c r="C1164" s="104" t="s">
        <v>3531</v>
      </c>
      <c r="D1164" s="131">
        <v>31.88</v>
      </c>
      <c r="E1164" s="132">
        <v>3763265168</v>
      </c>
      <c r="F1164" s="108">
        <v>3960472032</v>
      </c>
      <c r="G1164" s="115">
        <v>4071072968</v>
      </c>
      <c r="H1164" s="114">
        <v>31.86</v>
      </c>
      <c r="I1164" s="105">
        <v>31.88</v>
      </c>
      <c r="J1164" s="116">
        <v>32.06</v>
      </c>
    </row>
    <row r="1165" spans="1:10">
      <c r="A1165" s="104" t="s">
        <v>3532</v>
      </c>
      <c r="B1165" s="104" t="s">
        <v>3533</v>
      </c>
      <c r="C1165" s="104" t="s">
        <v>1018</v>
      </c>
      <c r="D1165" s="131">
        <v>25.7</v>
      </c>
      <c r="E1165" s="132">
        <v>102937954</v>
      </c>
      <c r="F1165" s="108">
        <v>52375720</v>
      </c>
      <c r="G1165" s="115">
        <v>50012400</v>
      </c>
      <c r="H1165" s="114">
        <v>26.74</v>
      </c>
      <c r="I1165" s="105">
        <v>25.64</v>
      </c>
      <c r="J1165" s="116">
        <v>25.7</v>
      </c>
    </row>
    <row r="1166" spans="1:10">
      <c r="A1166" s="104" t="s">
        <v>3534</v>
      </c>
      <c r="B1166" s="104" t="s">
        <v>3535</v>
      </c>
      <c r="C1166" s="104" t="s">
        <v>3536</v>
      </c>
      <c r="D1166" s="131">
        <v>29.82</v>
      </c>
      <c r="E1166" s="132">
        <v>907804272</v>
      </c>
      <c r="F1166" s="108">
        <v>1003959808</v>
      </c>
      <c r="G1166" s="115">
        <v>813464192</v>
      </c>
      <c r="H1166" s="114">
        <v>29.82</v>
      </c>
      <c r="I1166" s="105">
        <v>29.9</v>
      </c>
      <c r="J1166" s="116">
        <v>29.71</v>
      </c>
    </row>
    <row r="1167" spans="1:10">
      <c r="A1167" s="104" t="s">
        <v>3537</v>
      </c>
      <c r="B1167" s="104" t="s">
        <v>3538</v>
      </c>
      <c r="C1167" s="104" t="s">
        <v>3539</v>
      </c>
      <c r="D1167" s="131">
        <v>25.49</v>
      </c>
      <c r="E1167" s="132">
        <v>34236560</v>
      </c>
      <c r="F1167" s="108">
        <v>47122836</v>
      </c>
      <c r="G1167" s="115">
        <v>48143496</v>
      </c>
      <c r="H1167" s="114">
        <v>25.17</v>
      </c>
      <c r="I1167" s="105">
        <v>25.49</v>
      </c>
      <c r="J1167" s="116">
        <v>25.65</v>
      </c>
    </row>
    <row r="1168" spans="1:10">
      <c r="A1168" s="104" t="s">
        <v>3540</v>
      </c>
      <c r="B1168" s="104" t="s">
        <v>3541</v>
      </c>
      <c r="C1168" s="104" t="s">
        <v>3542</v>
      </c>
      <c r="D1168" s="131">
        <v>28.04</v>
      </c>
      <c r="E1168" s="132">
        <v>265591952</v>
      </c>
      <c r="F1168" s="108">
        <v>258415384</v>
      </c>
      <c r="G1168" s="115">
        <v>261466010</v>
      </c>
      <c r="H1168" s="114">
        <v>28.04</v>
      </c>
      <c r="I1168" s="105">
        <v>27.95</v>
      </c>
      <c r="J1168" s="116">
        <v>28.07</v>
      </c>
    </row>
    <row r="1169" spans="1:10">
      <c r="A1169" s="104" t="s">
        <v>3543</v>
      </c>
      <c r="B1169" s="104" t="s">
        <v>3544</v>
      </c>
      <c r="C1169" s="104" t="s">
        <v>1130</v>
      </c>
      <c r="D1169" s="131">
        <v>24.4</v>
      </c>
      <c r="E1169" s="132">
        <v>137734320</v>
      </c>
      <c r="F1169" s="108">
        <v>22071670</v>
      </c>
      <c r="G1169" s="115">
        <v>15648357</v>
      </c>
      <c r="H1169" s="114">
        <v>27.18</v>
      </c>
      <c r="I1169" s="105">
        <v>24.4</v>
      </c>
      <c r="J1169" s="116">
        <v>24.11</v>
      </c>
    </row>
    <row r="1170" spans="1:10">
      <c r="A1170" s="104" t="s">
        <v>3545</v>
      </c>
      <c r="B1170" s="104" t="s">
        <v>3546</v>
      </c>
      <c r="C1170" s="104" t="s">
        <v>791</v>
      </c>
      <c r="D1170" s="131">
        <v>29.51</v>
      </c>
      <c r="E1170" s="132">
        <v>740218740</v>
      </c>
      <c r="F1170" s="108">
        <v>690425774</v>
      </c>
      <c r="G1170" s="115">
        <v>902171316</v>
      </c>
      <c r="H1170" s="114">
        <v>29.51</v>
      </c>
      <c r="I1170" s="105">
        <v>29.36</v>
      </c>
      <c r="J1170" s="116">
        <v>29.86</v>
      </c>
    </row>
    <row r="1171" spans="1:10">
      <c r="A1171" s="104" t="s">
        <v>3547</v>
      </c>
      <c r="B1171" s="104" t="s">
        <v>3548</v>
      </c>
      <c r="C1171" s="104" t="s">
        <v>3549</v>
      </c>
      <c r="D1171" s="131">
        <v>28.56</v>
      </c>
      <c r="E1171" s="132">
        <v>395077096</v>
      </c>
      <c r="F1171" s="108">
        <v>367463280</v>
      </c>
      <c r="G1171" s="115">
        <v>370334424</v>
      </c>
      <c r="H1171" s="114">
        <v>28.59</v>
      </c>
      <c r="I1171" s="105">
        <v>28.45</v>
      </c>
      <c r="J1171" s="116">
        <v>28.56</v>
      </c>
    </row>
    <row r="1172" spans="1:10">
      <c r="A1172" s="104" t="s">
        <v>3550</v>
      </c>
      <c r="B1172" s="104" t="s">
        <v>3551</v>
      </c>
      <c r="C1172" s="104" t="s">
        <v>3552</v>
      </c>
      <c r="D1172" s="131">
        <v>30.17</v>
      </c>
      <c r="E1172" s="132">
        <v>1157847760</v>
      </c>
      <c r="F1172" s="108">
        <v>1239054856</v>
      </c>
      <c r="G1172" s="115">
        <v>849807229</v>
      </c>
      <c r="H1172" s="114">
        <v>30.17</v>
      </c>
      <c r="I1172" s="105">
        <v>30.21</v>
      </c>
      <c r="J1172" s="116">
        <v>29.77</v>
      </c>
    </row>
    <row r="1173" spans="1:10">
      <c r="A1173" s="104" t="s">
        <v>3553</v>
      </c>
      <c r="B1173" s="104" t="s">
        <v>3554</v>
      </c>
      <c r="C1173" s="104" t="s">
        <v>3555</v>
      </c>
      <c r="D1173" s="131">
        <v>32.65</v>
      </c>
      <c r="E1173" s="132">
        <v>6497518607</v>
      </c>
      <c r="F1173" s="108">
        <v>7136705136</v>
      </c>
      <c r="G1173" s="115">
        <v>5849191325</v>
      </c>
      <c r="H1173" s="114">
        <v>32.65</v>
      </c>
      <c r="I1173" s="105">
        <v>32.729999999999997</v>
      </c>
      <c r="J1173" s="116">
        <v>32.58</v>
      </c>
    </row>
    <row r="1174" spans="1:10">
      <c r="A1174" s="104" t="s">
        <v>3556</v>
      </c>
      <c r="B1174" s="104" t="s">
        <v>3557</v>
      </c>
      <c r="C1174" s="104" t="s">
        <v>3558</v>
      </c>
      <c r="D1174" s="131">
        <v>32.11</v>
      </c>
      <c r="E1174" s="132">
        <v>3918521388</v>
      </c>
      <c r="F1174" s="108">
        <v>5588242484</v>
      </c>
      <c r="G1174" s="115">
        <v>4227301293</v>
      </c>
      <c r="H1174" s="114">
        <v>31.92</v>
      </c>
      <c r="I1174" s="105">
        <v>32.380000000000003</v>
      </c>
      <c r="J1174" s="116">
        <v>32.11</v>
      </c>
    </row>
    <row r="1175" spans="1:10">
      <c r="A1175" s="104" t="s">
        <v>3559</v>
      </c>
      <c r="B1175" s="104" t="s">
        <v>3560</v>
      </c>
      <c r="C1175" s="104" t="s">
        <v>3561</v>
      </c>
      <c r="D1175" s="131">
        <v>31.68</v>
      </c>
      <c r="E1175" s="132">
        <v>3329622758</v>
      </c>
      <c r="F1175" s="108">
        <v>3453349147</v>
      </c>
      <c r="G1175" s="115">
        <v>2710523562</v>
      </c>
      <c r="H1175" s="114">
        <v>31.68</v>
      </c>
      <c r="I1175" s="105">
        <v>31.69</v>
      </c>
      <c r="J1175" s="116">
        <v>31.47</v>
      </c>
    </row>
    <row r="1176" spans="1:10">
      <c r="A1176" s="104" t="s">
        <v>3562</v>
      </c>
      <c r="B1176" s="104" t="s">
        <v>3563</v>
      </c>
      <c r="C1176" s="104" t="s">
        <v>3564</v>
      </c>
      <c r="D1176" s="131">
        <v>29.33</v>
      </c>
      <c r="E1176" s="132">
        <v>629908340</v>
      </c>
      <c r="F1176" s="108">
        <v>675661466</v>
      </c>
      <c r="G1176" s="115">
        <v>668369350</v>
      </c>
      <c r="H1176" s="114">
        <v>29.27</v>
      </c>
      <c r="I1176" s="105">
        <v>29.33</v>
      </c>
      <c r="J1176" s="116">
        <v>29.42</v>
      </c>
    </row>
    <row r="1177" spans="1:10">
      <c r="A1177" s="104" t="s">
        <v>3565</v>
      </c>
      <c r="B1177" s="104" t="s">
        <v>3566</v>
      </c>
      <c r="C1177" s="104" t="s">
        <v>471</v>
      </c>
      <c r="D1177" s="131">
        <v>30.6</v>
      </c>
      <c r="E1177" s="132">
        <v>1563124320</v>
      </c>
      <c r="F1177" s="108">
        <v>1467513304</v>
      </c>
      <c r="G1177" s="115">
        <v>1516216480</v>
      </c>
      <c r="H1177" s="114">
        <v>30.6</v>
      </c>
      <c r="I1177" s="105">
        <v>30.45</v>
      </c>
      <c r="J1177" s="116">
        <v>30.61</v>
      </c>
    </row>
    <row r="1178" spans="1:10">
      <c r="A1178" s="104" t="s">
        <v>3567</v>
      </c>
      <c r="B1178" s="104" t="s">
        <v>3568</v>
      </c>
      <c r="C1178" s="104" t="s">
        <v>1112</v>
      </c>
      <c r="D1178" s="131">
        <v>34.450000000000003</v>
      </c>
      <c r="E1178" s="132">
        <v>23003646734</v>
      </c>
      <c r="F1178" s="108">
        <v>22046954146</v>
      </c>
      <c r="G1178" s="115">
        <v>21391166095</v>
      </c>
      <c r="H1178" s="114">
        <v>34.47</v>
      </c>
      <c r="I1178" s="105">
        <v>34.36</v>
      </c>
      <c r="J1178" s="116">
        <v>34.450000000000003</v>
      </c>
    </row>
    <row r="1179" spans="1:10">
      <c r="A1179" s="104" t="s">
        <v>3569</v>
      </c>
      <c r="B1179" s="104" t="s">
        <v>3570</v>
      </c>
      <c r="C1179" s="104" t="s">
        <v>3571</v>
      </c>
      <c r="D1179" s="131">
        <v>29.87</v>
      </c>
      <c r="E1179" s="132">
        <v>777549174</v>
      </c>
      <c r="F1179" s="108">
        <v>980142780</v>
      </c>
      <c r="G1179" s="115">
        <v>1162346318</v>
      </c>
      <c r="H1179" s="114">
        <v>29.59</v>
      </c>
      <c r="I1179" s="105">
        <v>29.87</v>
      </c>
      <c r="J1179" s="116">
        <v>30.22</v>
      </c>
    </row>
    <row r="1180" spans="1:10">
      <c r="A1180" s="104" t="s">
        <v>3572</v>
      </c>
      <c r="B1180" s="104" t="s">
        <v>3573</v>
      </c>
      <c r="C1180" s="104" t="s">
        <v>3574</v>
      </c>
      <c r="D1180" s="131">
        <v>31.23</v>
      </c>
      <c r="E1180" s="132">
        <v>2170028176</v>
      </c>
      <c r="F1180" s="108">
        <v>2555751652</v>
      </c>
      <c r="G1180" s="115">
        <v>2306779415</v>
      </c>
      <c r="H1180" s="114">
        <v>31.07</v>
      </c>
      <c r="I1180" s="105">
        <v>31.25</v>
      </c>
      <c r="J1180" s="116">
        <v>31.23</v>
      </c>
    </row>
    <row r="1181" spans="1:10">
      <c r="A1181" s="104" t="s">
        <v>3575</v>
      </c>
      <c r="B1181" s="104" t="s">
        <v>3576</v>
      </c>
      <c r="C1181" s="104" t="s">
        <v>3577</v>
      </c>
      <c r="D1181" s="131">
        <v>34.81</v>
      </c>
      <c r="E1181" s="132">
        <v>28473919133</v>
      </c>
      <c r="F1181" s="108">
        <v>31097739085</v>
      </c>
      <c r="G1181" s="115">
        <v>27593530820</v>
      </c>
      <c r="H1181" s="114">
        <v>34.770000000000003</v>
      </c>
      <c r="I1181" s="105">
        <v>34.86</v>
      </c>
      <c r="J1181" s="116">
        <v>34.81</v>
      </c>
    </row>
    <row r="1182" spans="1:10">
      <c r="A1182" s="104" t="s">
        <v>3578</v>
      </c>
      <c r="B1182" s="104" t="s">
        <v>3579</v>
      </c>
      <c r="C1182" s="104" t="s">
        <v>3580</v>
      </c>
      <c r="D1182" s="131">
        <v>33.299999999999997</v>
      </c>
      <c r="E1182" s="132">
        <v>10192340447</v>
      </c>
      <c r="F1182" s="108">
        <v>9884395162</v>
      </c>
      <c r="G1182" s="115">
        <v>9699173982</v>
      </c>
      <c r="H1182" s="114">
        <v>33.31</v>
      </c>
      <c r="I1182" s="105">
        <v>33.200000000000003</v>
      </c>
      <c r="J1182" s="116">
        <v>33.299999999999997</v>
      </c>
    </row>
    <row r="1183" spans="1:10">
      <c r="A1183" s="104" t="s">
        <v>3581</v>
      </c>
      <c r="B1183" s="104" t="s">
        <v>3582</v>
      </c>
      <c r="C1183" s="104" t="s">
        <v>3270</v>
      </c>
      <c r="D1183" s="131">
        <v>32.29</v>
      </c>
      <c r="E1183" s="132">
        <v>5051904760</v>
      </c>
      <c r="F1183" s="108">
        <v>4829720904</v>
      </c>
      <c r="G1183" s="115">
        <v>4863628753</v>
      </c>
      <c r="H1183" s="114">
        <v>32.29</v>
      </c>
      <c r="I1183" s="105">
        <v>32.17</v>
      </c>
      <c r="J1183" s="116">
        <v>32.31</v>
      </c>
    </row>
    <row r="1184" spans="1:10">
      <c r="A1184" s="104" t="s">
        <v>3583</v>
      </c>
      <c r="B1184" s="104" t="s">
        <v>3584</v>
      </c>
      <c r="C1184" s="104" t="s">
        <v>3585</v>
      </c>
      <c r="D1184" s="131">
        <v>30.94</v>
      </c>
      <c r="E1184" s="132">
        <v>2036049520</v>
      </c>
      <c r="F1184" s="108">
        <v>2063222618</v>
      </c>
      <c r="G1184" s="115">
        <v>1755582818</v>
      </c>
      <c r="H1184" s="114">
        <v>30.98</v>
      </c>
      <c r="I1184" s="105">
        <v>30.94</v>
      </c>
      <c r="J1184" s="116">
        <v>30.83</v>
      </c>
    </row>
    <row r="1185" spans="1:10">
      <c r="A1185" s="104" t="s">
        <v>3586</v>
      </c>
      <c r="B1185" s="104" t="s">
        <v>3587</v>
      </c>
      <c r="C1185" s="104" t="s">
        <v>3588</v>
      </c>
      <c r="D1185" s="131">
        <v>28.3</v>
      </c>
      <c r="E1185" s="132">
        <v>546037568</v>
      </c>
      <c r="F1185" s="108">
        <v>331428320</v>
      </c>
      <c r="G1185" s="115">
        <v>212236208</v>
      </c>
      <c r="H1185" s="114">
        <v>29.05</v>
      </c>
      <c r="I1185" s="105">
        <v>28.3</v>
      </c>
      <c r="J1185" s="116">
        <v>27.77</v>
      </c>
    </row>
    <row r="1186" spans="1:10">
      <c r="A1186" s="104" t="s">
        <v>3589</v>
      </c>
      <c r="B1186" s="104" t="s">
        <v>3590</v>
      </c>
      <c r="C1186" s="104" t="s">
        <v>1021</v>
      </c>
      <c r="D1186" s="131">
        <v>32.479999999999997</v>
      </c>
      <c r="E1186" s="132">
        <v>5967676664</v>
      </c>
      <c r="F1186" s="108">
        <v>5713455653</v>
      </c>
      <c r="G1186" s="115">
        <v>5454689555</v>
      </c>
      <c r="H1186" s="114">
        <v>32.53</v>
      </c>
      <c r="I1186" s="105">
        <v>32.409999999999997</v>
      </c>
      <c r="J1186" s="116">
        <v>32.479999999999997</v>
      </c>
    </row>
    <row r="1187" spans="1:10">
      <c r="A1187" s="104" t="s">
        <v>3591</v>
      </c>
      <c r="B1187" s="104" t="s">
        <v>3592</v>
      </c>
      <c r="C1187" s="104" t="s">
        <v>3593</v>
      </c>
      <c r="D1187" s="131">
        <v>22.011800000000001</v>
      </c>
      <c r="E1187" s="132"/>
      <c r="F1187" s="108">
        <v>16596874</v>
      </c>
      <c r="G1187" s="115"/>
      <c r="H1187" s="114">
        <v>22.011800000000001</v>
      </c>
      <c r="I1187" s="105">
        <v>23.98</v>
      </c>
      <c r="J1187" s="116">
        <v>21.836500000000001</v>
      </c>
    </row>
    <row r="1188" spans="1:10">
      <c r="A1188" s="104" t="s">
        <v>3594</v>
      </c>
      <c r="B1188" s="104" t="s">
        <v>3595</v>
      </c>
      <c r="C1188" s="104" t="s">
        <v>1138</v>
      </c>
      <c r="D1188" s="131">
        <v>25.43</v>
      </c>
      <c r="E1188" s="132">
        <v>25448840</v>
      </c>
      <c r="F1188" s="108">
        <v>48129388</v>
      </c>
      <c r="G1188" s="115">
        <v>41014072</v>
      </c>
      <c r="H1188" s="114">
        <v>24.75</v>
      </c>
      <c r="I1188" s="105">
        <v>25.52</v>
      </c>
      <c r="J1188" s="116">
        <v>25.43</v>
      </c>
    </row>
    <row r="1189" spans="1:10">
      <c r="A1189" s="104" t="s">
        <v>3596</v>
      </c>
      <c r="B1189" s="104" t="s">
        <v>3597</v>
      </c>
      <c r="C1189" s="104" t="s">
        <v>1752</v>
      </c>
      <c r="D1189" s="131">
        <v>27.67</v>
      </c>
      <c r="E1189" s="132">
        <v>221765934</v>
      </c>
      <c r="F1189" s="108">
        <v>195491712</v>
      </c>
      <c r="G1189" s="115">
        <v>198538940</v>
      </c>
      <c r="H1189" s="114">
        <v>27.8</v>
      </c>
      <c r="I1189" s="105">
        <v>27.54</v>
      </c>
      <c r="J1189" s="116">
        <v>27.67</v>
      </c>
    </row>
    <row r="1190" spans="1:10">
      <c r="A1190" s="104" t="s">
        <v>3598</v>
      </c>
      <c r="B1190" s="104" t="s">
        <v>3599</v>
      </c>
      <c r="C1190" s="104" t="s">
        <v>3600</v>
      </c>
      <c r="D1190" s="131">
        <v>31.08</v>
      </c>
      <c r="E1190" s="132">
        <v>2193476944</v>
      </c>
      <c r="F1190" s="108">
        <v>2318385174</v>
      </c>
      <c r="G1190" s="115">
        <v>2082748302</v>
      </c>
      <c r="H1190" s="114">
        <v>31.08</v>
      </c>
      <c r="I1190" s="105">
        <v>31.11</v>
      </c>
      <c r="J1190" s="116">
        <v>31.08</v>
      </c>
    </row>
    <row r="1191" spans="1:10">
      <c r="A1191" s="104" t="s">
        <v>3601</v>
      </c>
      <c r="B1191" s="104" t="s">
        <v>3602</v>
      </c>
      <c r="C1191" s="104" t="s">
        <v>1760</v>
      </c>
      <c r="D1191" s="131">
        <v>28.58</v>
      </c>
      <c r="E1191" s="132">
        <v>235530160</v>
      </c>
      <c r="F1191" s="108">
        <v>460208848</v>
      </c>
      <c r="G1191" s="115">
        <v>376245600</v>
      </c>
      <c r="H1191" s="114">
        <v>27.85</v>
      </c>
      <c r="I1191" s="105">
        <v>28.78</v>
      </c>
      <c r="J1191" s="116">
        <v>28.58</v>
      </c>
    </row>
    <row r="1192" spans="1:10">
      <c r="A1192" s="104" t="s">
        <v>3603</v>
      </c>
      <c r="B1192" s="104" t="s">
        <v>3604</v>
      </c>
      <c r="C1192" s="104" t="s">
        <v>471</v>
      </c>
      <c r="D1192" s="131">
        <v>25.44</v>
      </c>
      <c r="E1192" s="132">
        <v>29951955</v>
      </c>
      <c r="F1192" s="108">
        <v>49628940</v>
      </c>
      <c r="G1192" s="115">
        <v>41475836</v>
      </c>
      <c r="H1192" s="114">
        <v>24.98</v>
      </c>
      <c r="I1192" s="105">
        <v>25.56</v>
      </c>
      <c r="J1192" s="116">
        <v>25.44</v>
      </c>
    </row>
    <row r="1193" spans="1:10">
      <c r="A1193" s="104" t="s">
        <v>3605</v>
      </c>
      <c r="B1193" s="104" t="s">
        <v>3606</v>
      </c>
      <c r="C1193" s="104" t="s">
        <v>3607</v>
      </c>
      <c r="D1193" s="131">
        <v>27.75</v>
      </c>
      <c r="E1193" s="132">
        <v>215925601</v>
      </c>
      <c r="F1193" s="108">
        <v>232872748</v>
      </c>
      <c r="G1193" s="115">
        <v>181847646.80000001</v>
      </c>
      <c r="H1193" s="114">
        <v>27.75</v>
      </c>
      <c r="I1193" s="105">
        <v>27.79</v>
      </c>
      <c r="J1193" s="116">
        <v>27.55</v>
      </c>
    </row>
    <row r="1194" spans="1:10">
      <c r="A1194" s="104" t="s">
        <v>3608</v>
      </c>
      <c r="B1194" s="104" t="s">
        <v>3609</v>
      </c>
      <c r="C1194" s="104" t="s">
        <v>3610</v>
      </c>
      <c r="D1194" s="131">
        <v>28.91</v>
      </c>
      <c r="E1194" s="132">
        <v>494122912</v>
      </c>
      <c r="F1194" s="108">
        <v>523961148</v>
      </c>
      <c r="G1194" s="115">
        <v>446058476</v>
      </c>
      <c r="H1194" s="114">
        <v>28.91</v>
      </c>
      <c r="I1194" s="105">
        <v>28.96</v>
      </c>
      <c r="J1194" s="116">
        <v>28.83</v>
      </c>
    </row>
    <row r="1195" spans="1:10">
      <c r="A1195" s="104" t="s">
        <v>3611</v>
      </c>
      <c r="B1195" s="104" t="s">
        <v>3612</v>
      </c>
      <c r="C1195" s="104" t="s">
        <v>3613</v>
      </c>
      <c r="D1195" s="131">
        <v>30.66</v>
      </c>
      <c r="E1195" s="132">
        <v>1857681125</v>
      </c>
      <c r="F1195" s="108">
        <v>1481203540</v>
      </c>
      <c r="G1195" s="115">
        <v>1572816688</v>
      </c>
      <c r="H1195" s="114">
        <v>30.85</v>
      </c>
      <c r="I1195" s="105">
        <v>30.46</v>
      </c>
      <c r="J1195" s="116">
        <v>30.66</v>
      </c>
    </row>
    <row r="1196" spans="1:10">
      <c r="A1196" s="104" t="s">
        <v>3614</v>
      </c>
      <c r="B1196" s="104" t="s">
        <v>3615</v>
      </c>
      <c r="C1196" s="104" t="s">
        <v>3616</v>
      </c>
      <c r="D1196" s="131">
        <v>32.18</v>
      </c>
      <c r="E1196" s="132">
        <v>4437175408</v>
      </c>
      <c r="F1196" s="108">
        <v>4866325171</v>
      </c>
      <c r="G1196" s="115">
        <v>4714990245</v>
      </c>
      <c r="H1196" s="114">
        <v>32.1</v>
      </c>
      <c r="I1196" s="105">
        <v>32.18</v>
      </c>
      <c r="J1196" s="116">
        <v>32.270000000000003</v>
      </c>
    </row>
    <row r="1197" spans="1:10">
      <c r="A1197" s="104" t="s">
        <v>3617</v>
      </c>
      <c r="B1197" s="104" t="s">
        <v>3618</v>
      </c>
      <c r="C1197" s="104" t="s">
        <v>471</v>
      </c>
      <c r="D1197" s="131">
        <v>27.53</v>
      </c>
      <c r="E1197" s="132">
        <v>155373541</v>
      </c>
      <c r="F1197" s="108">
        <v>193265852</v>
      </c>
      <c r="G1197" s="115">
        <v>235673304</v>
      </c>
      <c r="H1197" s="114">
        <v>27.29</v>
      </c>
      <c r="I1197" s="105">
        <v>27.53</v>
      </c>
      <c r="J1197" s="116">
        <v>27.92</v>
      </c>
    </row>
    <row r="1198" spans="1:10">
      <c r="A1198" s="104" t="s">
        <v>3619</v>
      </c>
      <c r="B1198" s="104" t="s">
        <v>3620</v>
      </c>
      <c r="C1198" s="104" t="s">
        <v>3621</v>
      </c>
      <c r="D1198" s="131">
        <v>28.29</v>
      </c>
      <c r="E1198" s="132">
        <v>320394896</v>
      </c>
      <c r="F1198" s="108">
        <v>287186528</v>
      </c>
      <c r="G1198" s="115">
        <v>304901964</v>
      </c>
      <c r="H1198" s="114">
        <v>28.3</v>
      </c>
      <c r="I1198" s="105">
        <v>28.1</v>
      </c>
      <c r="J1198" s="116">
        <v>28.29</v>
      </c>
    </row>
    <row r="1199" spans="1:10">
      <c r="A1199" s="104" t="s">
        <v>3622</v>
      </c>
      <c r="B1199" s="104" t="s">
        <v>3623</v>
      </c>
      <c r="C1199" s="104" t="s">
        <v>3624</v>
      </c>
      <c r="D1199" s="131">
        <v>30.51</v>
      </c>
      <c r="E1199" s="132">
        <v>1469228672</v>
      </c>
      <c r="F1199" s="108">
        <v>1401642048</v>
      </c>
      <c r="G1199" s="115">
        <v>1825886336</v>
      </c>
      <c r="H1199" s="114">
        <v>30.51</v>
      </c>
      <c r="I1199" s="105">
        <v>30.38</v>
      </c>
      <c r="J1199" s="116">
        <v>30.88</v>
      </c>
    </row>
    <row r="1200" spans="1:10">
      <c r="A1200" s="104" t="s">
        <v>3625</v>
      </c>
      <c r="B1200" s="104" t="s">
        <v>3626</v>
      </c>
      <c r="C1200" s="104" t="s">
        <v>3627</v>
      </c>
      <c r="D1200" s="131">
        <v>35.9</v>
      </c>
      <c r="E1200" s="132">
        <v>62820887975</v>
      </c>
      <c r="F1200" s="108">
        <v>62642611778</v>
      </c>
      <c r="G1200" s="115">
        <v>65352806906</v>
      </c>
      <c r="H1200" s="114">
        <v>35.9</v>
      </c>
      <c r="I1200" s="105">
        <v>35.869999999999997</v>
      </c>
      <c r="J1200" s="116">
        <v>36.04</v>
      </c>
    </row>
    <row r="1201" spans="1:10">
      <c r="A1201" s="104" t="s">
        <v>3628</v>
      </c>
      <c r="B1201" s="104" t="s">
        <v>3629</v>
      </c>
      <c r="C1201" s="104" t="s">
        <v>528</v>
      </c>
      <c r="D1201" s="131">
        <v>30.76</v>
      </c>
      <c r="E1201" s="132">
        <v>1744256497</v>
      </c>
      <c r="F1201" s="108">
        <v>1714936045</v>
      </c>
      <c r="G1201" s="115">
        <v>1774134384</v>
      </c>
      <c r="H1201" s="114">
        <v>30.76</v>
      </c>
      <c r="I1201" s="105">
        <v>30.68</v>
      </c>
      <c r="J1201" s="116">
        <v>30.84</v>
      </c>
    </row>
    <row r="1202" spans="1:10">
      <c r="A1202" s="104" t="s">
        <v>3630</v>
      </c>
      <c r="B1202" s="104" t="s">
        <v>3631</v>
      </c>
      <c r="C1202" s="104" t="s">
        <v>3632</v>
      </c>
      <c r="D1202" s="131">
        <v>29.05</v>
      </c>
      <c r="E1202" s="132">
        <v>541047824</v>
      </c>
      <c r="F1202" s="108">
        <v>569857472</v>
      </c>
      <c r="G1202" s="115">
        <v>453006376</v>
      </c>
      <c r="H1202" s="114">
        <v>29.05</v>
      </c>
      <c r="I1202" s="105">
        <v>29.09</v>
      </c>
      <c r="J1202" s="116">
        <v>28.85</v>
      </c>
    </row>
    <row r="1203" spans="1:10">
      <c r="A1203" s="104" t="s">
        <v>3633</v>
      </c>
      <c r="B1203" s="104" t="s">
        <v>3634</v>
      </c>
      <c r="C1203" s="104" t="s">
        <v>3635</v>
      </c>
      <c r="D1203" s="131">
        <v>30.41</v>
      </c>
      <c r="E1203" s="132">
        <v>1281449192</v>
      </c>
      <c r="F1203" s="108">
        <v>1431418646</v>
      </c>
      <c r="G1203" s="115">
        <v>1459355360</v>
      </c>
      <c r="H1203" s="114">
        <v>30.31</v>
      </c>
      <c r="I1203" s="105">
        <v>30.41</v>
      </c>
      <c r="J1203" s="116">
        <v>30.55</v>
      </c>
    </row>
    <row r="1204" spans="1:10">
      <c r="A1204" s="104" t="s">
        <v>3636</v>
      </c>
      <c r="B1204" s="104" t="s">
        <v>3637</v>
      </c>
      <c r="C1204" s="104" t="s">
        <v>3638</v>
      </c>
      <c r="D1204" s="131">
        <v>35.74</v>
      </c>
      <c r="E1204" s="132">
        <v>55378479683</v>
      </c>
      <c r="F1204" s="108">
        <v>57225424110</v>
      </c>
      <c r="G1204" s="115">
        <v>66804789503</v>
      </c>
      <c r="H1204" s="114">
        <v>35.72</v>
      </c>
      <c r="I1204" s="105">
        <v>35.74</v>
      </c>
      <c r="J1204" s="116">
        <v>36.07</v>
      </c>
    </row>
    <row r="1205" spans="1:10">
      <c r="A1205" s="104" t="s">
        <v>3639</v>
      </c>
      <c r="B1205" s="104" t="s">
        <v>3640</v>
      </c>
      <c r="C1205" s="104" t="s">
        <v>3641</v>
      </c>
      <c r="D1205" s="131">
        <v>37.86</v>
      </c>
      <c r="E1205" s="132">
        <v>247241000000</v>
      </c>
      <c r="F1205" s="108">
        <v>253803000000</v>
      </c>
      <c r="G1205" s="115">
        <v>228778000000</v>
      </c>
      <c r="H1205" s="114">
        <v>37.86</v>
      </c>
      <c r="I1205" s="105">
        <v>37.880000000000003</v>
      </c>
      <c r="J1205" s="116">
        <v>37.83</v>
      </c>
    </row>
    <row r="1206" spans="1:10">
      <c r="A1206" s="104" t="s">
        <v>3642</v>
      </c>
      <c r="B1206" s="104" t="s">
        <v>3643</v>
      </c>
      <c r="C1206" s="104" t="s">
        <v>3644</v>
      </c>
      <c r="D1206" s="131">
        <v>36.03</v>
      </c>
      <c r="E1206" s="132">
        <v>68869787227</v>
      </c>
      <c r="F1206" s="108">
        <v>57064604276</v>
      </c>
      <c r="G1206" s="115">
        <v>65359268530</v>
      </c>
      <c r="H1206" s="114">
        <v>36.03</v>
      </c>
      <c r="I1206" s="105">
        <v>35.729999999999997</v>
      </c>
      <c r="J1206" s="116">
        <v>36.04</v>
      </c>
    </row>
    <row r="1207" spans="1:10">
      <c r="A1207" s="104" t="s">
        <v>3645</v>
      </c>
      <c r="B1207" s="104" t="s">
        <v>3646</v>
      </c>
      <c r="C1207" s="104" t="s">
        <v>3647</v>
      </c>
      <c r="D1207" s="131">
        <v>34.08</v>
      </c>
      <c r="E1207" s="132">
        <v>26740693311</v>
      </c>
      <c r="F1207" s="108">
        <v>16814462766</v>
      </c>
      <c r="G1207" s="115">
        <v>16532571224</v>
      </c>
      <c r="H1207" s="114">
        <v>34.69</v>
      </c>
      <c r="I1207" s="105">
        <v>33.97</v>
      </c>
      <c r="J1207" s="116">
        <v>34.08</v>
      </c>
    </row>
    <row r="1208" spans="1:10">
      <c r="A1208" s="104" t="s">
        <v>3648</v>
      </c>
      <c r="B1208" s="104" t="s">
        <v>3649</v>
      </c>
      <c r="C1208" s="104" t="s">
        <v>2062</v>
      </c>
      <c r="D1208" s="131">
        <v>37.65</v>
      </c>
      <c r="E1208" s="132">
        <v>203591000000</v>
      </c>
      <c r="F1208" s="108">
        <v>215109000000</v>
      </c>
      <c r="G1208" s="115">
        <v>212376000000</v>
      </c>
      <c r="H1208" s="114">
        <v>37.58</v>
      </c>
      <c r="I1208" s="105">
        <v>37.65</v>
      </c>
      <c r="J1208" s="116">
        <v>37.729999999999997</v>
      </c>
    </row>
    <row r="1209" spans="1:10">
      <c r="A1209" s="104" t="s">
        <v>3650</v>
      </c>
      <c r="B1209" s="104" t="s">
        <v>3651</v>
      </c>
      <c r="C1209" s="104" t="s">
        <v>496</v>
      </c>
      <c r="D1209" s="131">
        <v>32.840000000000003</v>
      </c>
      <c r="E1209" s="132">
        <v>7076500382</v>
      </c>
      <c r="F1209" s="108">
        <v>7679720948</v>
      </c>
      <c r="G1209" s="115">
        <v>8134121581</v>
      </c>
      <c r="H1209" s="114">
        <v>32.78</v>
      </c>
      <c r="I1209" s="105">
        <v>32.840000000000003</v>
      </c>
      <c r="J1209" s="116">
        <v>33.049999999999997</v>
      </c>
    </row>
    <row r="1210" spans="1:10">
      <c r="A1210" s="104" t="s">
        <v>3652</v>
      </c>
      <c r="B1210" s="104" t="s">
        <v>3653</v>
      </c>
      <c r="C1210" s="104" t="s">
        <v>3654</v>
      </c>
      <c r="D1210" s="131">
        <v>27.73</v>
      </c>
      <c r="E1210" s="132">
        <v>207758448</v>
      </c>
      <c r="F1210" s="108">
        <v>223022128</v>
      </c>
      <c r="G1210" s="115">
        <v>258779888</v>
      </c>
      <c r="H1210" s="114">
        <v>27.7</v>
      </c>
      <c r="I1210" s="105">
        <v>27.73</v>
      </c>
      <c r="J1210" s="116">
        <v>28.06</v>
      </c>
    </row>
    <row r="1211" spans="1:10">
      <c r="A1211" s="104" t="s">
        <v>3655</v>
      </c>
      <c r="B1211" s="104" t="s">
        <v>3656</v>
      </c>
      <c r="C1211" s="104" t="s">
        <v>564</v>
      </c>
      <c r="D1211" s="131">
        <v>32.24</v>
      </c>
      <c r="E1211" s="132">
        <v>5108806220</v>
      </c>
      <c r="F1211" s="108">
        <v>4971129214</v>
      </c>
      <c r="G1211" s="115">
        <v>4616164974</v>
      </c>
      <c r="H1211" s="114">
        <v>32.299999999999997</v>
      </c>
      <c r="I1211" s="105">
        <v>32.21</v>
      </c>
      <c r="J1211" s="116">
        <v>32.24</v>
      </c>
    </row>
    <row r="1212" spans="1:10">
      <c r="A1212" s="104" t="s">
        <v>3657</v>
      </c>
      <c r="B1212" s="104" t="s">
        <v>3658</v>
      </c>
      <c r="C1212" s="104" t="s">
        <v>471</v>
      </c>
      <c r="D1212" s="131">
        <v>25.99</v>
      </c>
      <c r="E1212" s="132">
        <v>56908852</v>
      </c>
      <c r="F1212" s="108">
        <v>66609886</v>
      </c>
      <c r="G1212" s="115">
        <v>68176804</v>
      </c>
      <c r="H1212" s="114">
        <v>25.9</v>
      </c>
      <c r="I1212" s="105">
        <v>25.99</v>
      </c>
      <c r="J1212" s="116">
        <v>26.13</v>
      </c>
    </row>
    <row r="1213" spans="1:10">
      <c r="A1213" s="104" t="s">
        <v>3659</v>
      </c>
      <c r="B1213" s="104" t="s">
        <v>3660</v>
      </c>
      <c r="C1213" s="104" t="s">
        <v>471</v>
      </c>
      <c r="D1213" s="131">
        <v>25.86</v>
      </c>
      <c r="E1213" s="132">
        <v>45807030</v>
      </c>
      <c r="F1213" s="108">
        <v>61404350</v>
      </c>
      <c r="G1213" s="115">
        <v>56294720</v>
      </c>
      <c r="H1213" s="114">
        <v>25.59</v>
      </c>
      <c r="I1213" s="105">
        <v>25.87</v>
      </c>
      <c r="J1213" s="116">
        <v>25.86</v>
      </c>
    </row>
    <row r="1214" spans="1:10">
      <c r="A1214" s="104" t="s">
        <v>3661</v>
      </c>
      <c r="B1214" s="104" t="s">
        <v>3662</v>
      </c>
      <c r="C1214" s="104" t="s">
        <v>3663</v>
      </c>
      <c r="D1214" s="131">
        <v>31.19</v>
      </c>
      <c r="E1214" s="132">
        <v>2410826070</v>
      </c>
      <c r="F1214" s="108">
        <v>2454775193</v>
      </c>
      <c r="G1214" s="115">
        <v>2060207536</v>
      </c>
      <c r="H1214" s="114">
        <v>31.22</v>
      </c>
      <c r="I1214" s="105">
        <v>31.19</v>
      </c>
      <c r="J1214" s="116">
        <v>31.06</v>
      </c>
    </row>
    <row r="1215" spans="1:10">
      <c r="A1215" s="104" t="s">
        <v>3664</v>
      </c>
      <c r="B1215" s="104" t="s">
        <v>3665</v>
      </c>
      <c r="C1215" s="104" t="s">
        <v>3666</v>
      </c>
      <c r="D1215" s="131">
        <v>29.95</v>
      </c>
      <c r="E1215" s="132">
        <v>905268926</v>
      </c>
      <c r="F1215" s="108">
        <v>1060425403</v>
      </c>
      <c r="G1215" s="115">
        <v>962299008</v>
      </c>
      <c r="H1215" s="114">
        <v>29.81</v>
      </c>
      <c r="I1215" s="105">
        <v>29.98</v>
      </c>
      <c r="J1215" s="116">
        <v>29.95</v>
      </c>
    </row>
    <row r="1216" spans="1:10">
      <c r="A1216" s="104" t="s">
        <v>3667</v>
      </c>
      <c r="B1216" s="104" t="s">
        <v>3668</v>
      </c>
      <c r="C1216" s="104" t="s">
        <v>3669</v>
      </c>
      <c r="D1216" s="131">
        <v>31.9</v>
      </c>
      <c r="E1216" s="132">
        <v>3856392704</v>
      </c>
      <c r="F1216" s="108">
        <v>4190972132</v>
      </c>
      <c r="G1216" s="115">
        <v>3579900430</v>
      </c>
      <c r="H1216" s="114">
        <v>31.9</v>
      </c>
      <c r="I1216" s="105">
        <v>31.96</v>
      </c>
      <c r="J1216" s="116">
        <v>31.87</v>
      </c>
    </row>
    <row r="1217" spans="1:10">
      <c r="A1217" s="104" t="s">
        <v>3670</v>
      </c>
      <c r="B1217" s="104" t="s">
        <v>3671</v>
      </c>
      <c r="C1217" s="104" t="s">
        <v>3672</v>
      </c>
      <c r="D1217" s="131">
        <v>28.36</v>
      </c>
      <c r="E1217" s="132">
        <v>287398312</v>
      </c>
      <c r="F1217" s="108">
        <v>345269442</v>
      </c>
      <c r="G1217" s="115">
        <v>444631960</v>
      </c>
      <c r="H1217" s="114">
        <v>28.14</v>
      </c>
      <c r="I1217" s="105">
        <v>28.36</v>
      </c>
      <c r="J1217" s="116">
        <v>28.83</v>
      </c>
    </row>
    <row r="1218" spans="1:10">
      <c r="A1218" s="104" t="s">
        <v>3673</v>
      </c>
      <c r="B1218" s="104" t="s">
        <v>3674</v>
      </c>
      <c r="C1218" s="104" t="s">
        <v>3675</v>
      </c>
      <c r="D1218" s="131">
        <v>29.65</v>
      </c>
      <c r="E1218" s="132">
        <v>815266243</v>
      </c>
      <c r="F1218" s="108">
        <v>694361804</v>
      </c>
      <c r="G1218" s="115">
        <v>805190872</v>
      </c>
      <c r="H1218" s="114">
        <v>29.65</v>
      </c>
      <c r="I1218" s="105">
        <v>29.37</v>
      </c>
      <c r="J1218" s="116">
        <v>29.69</v>
      </c>
    </row>
    <row r="1219" spans="1:10">
      <c r="A1219" s="104" t="s">
        <v>3676</v>
      </c>
      <c r="B1219" s="104" t="s">
        <v>3677</v>
      </c>
      <c r="C1219" s="104" t="s">
        <v>3102</v>
      </c>
      <c r="D1219" s="131">
        <v>35.01</v>
      </c>
      <c r="E1219" s="132">
        <v>32655405245</v>
      </c>
      <c r="F1219" s="108">
        <v>36997512772</v>
      </c>
      <c r="G1219" s="115">
        <v>31787946201</v>
      </c>
      <c r="H1219" s="114">
        <v>34.97</v>
      </c>
      <c r="I1219" s="105">
        <v>35.11</v>
      </c>
      <c r="J1219" s="116">
        <v>35.01</v>
      </c>
    </row>
    <row r="1220" spans="1:10">
      <c r="A1220" s="104" t="s">
        <v>3678</v>
      </c>
      <c r="B1220" s="104" t="s">
        <v>3679</v>
      </c>
      <c r="C1220" s="104" t="s">
        <v>3680</v>
      </c>
      <c r="D1220" s="131">
        <v>30.44</v>
      </c>
      <c r="E1220" s="132">
        <v>1430015192</v>
      </c>
      <c r="F1220" s="108">
        <v>1430118858</v>
      </c>
      <c r="G1220" s="115">
        <v>1350227280</v>
      </c>
      <c r="H1220" s="114">
        <v>30.47</v>
      </c>
      <c r="I1220" s="105">
        <v>30.41</v>
      </c>
      <c r="J1220" s="116">
        <v>30.44</v>
      </c>
    </row>
    <row r="1221" spans="1:10">
      <c r="A1221" s="104" t="s">
        <v>3681</v>
      </c>
      <c r="B1221" s="104" t="s">
        <v>3682</v>
      </c>
      <c r="C1221" s="104" t="s">
        <v>3683</v>
      </c>
      <c r="D1221" s="131">
        <v>30.4</v>
      </c>
      <c r="E1221" s="132">
        <v>1356883474</v>
      </c>
      <c r="F1221" s="108">
        <v>1357792688</v>
      </c>
      <c r="G1221" s="115">
        <v>1375863964</v>
      </c>
      <c r="H1221" s="114">
        <v>30.4</v>
      </c>
      <c r="I1221" s="105">
        <v>30.34</v>
      </c>
      <c r="J1221" s="116">
        <v>30.47</v>
      </c>
    </row>
    <row r="1222" spans="1:10">
      <c r="A1222" s="104" t="s">
        <v>3684</v>
      </c>
      <c r="B1222" s="104" t="s">
        <v>3685</v>
      </c>
      <c r="C1222" s="104" t="s">
        <v>3686</v>
      </c>
      <c r="D1222" s="131">
        <v>28.28</v>
      </c>
      <c r="E1222" s="132">
        <v>315831040</v>
      </c>
      <c r="F1222" s="108">
        <v>279991040</v>
      </c>
      <c r="G1222" s="115">
        <v>324506752</v>
      </c>
      <c r="H1222" s="114">
        <v>28.28</v>
      </c>
      <c r="I1222" s="105">
        <v>28.06</v>
      </c>
      <c r="J1222" s="116">
        <v>28.38</v>
      </c>
    </row>
    <row r="1223" spans="1:10">
      <c r="A1223" s="104" t="s">
        <v>3687</v>
      </c>
      <c r="B1223" s="104" t="s">
        <v>3688</v>
      </c>
      <c r="C1223" s="104" t="s">
        <v>3689</v>
      </c>
      <c r="D1223" s="131">
        <v>32.729999999999997</v>
      </c>
      <c r="E1223" s="132">
        <v>7034815320</v>
      </c>
      <c r="F1223" s="108">
        <v>6622307915</v>
      </c>
      <c r="G1223" s="115">
        <v>6515774503</v>
      </c>
      <c r="H1223" s="114">
        <v>32.770000000000003</v>
      </c>
      <c r="I1223" s="105">
        <v>32.619999999999997</v>
      </c>
      <c r="J1223" s="116">
        <v>32.729999999999997</v>
      </c>
    </row>
    <row r="1224" spans="1:10">
      <c r="A1224" s="104" t="s">
        <v>3690</v>
      </c>
      <c r="B1224" s="104" t="s">
        <v>3691</v>
      </c>
      <c r="C1224" s="104" t="s">
        <v>3692</v>
      </c>
      <c r="D1224" s="131">
        <v>30.16</v>
      </c>
      <c r="E1224" s="132">
        <v>1176571352</v>
      </c>
      <c r="F1224" s="108">
        <v>1197660616</v>
      </c>
      <c r="G1224" s="115">
        <v>1037551528</v>
      </c>
      <c r="H1224" s="114">
        <v>30.19</v>
      </c>
      <c r="I1224" s="105">
        <v>30.16</v>
      </c>
      <c r="J1224" s="116">
        <v>30.06</v>
      </c>
    </row>
    <row r="1225" spans="1:10">
      <c r="A1225" s="104" t="s">
        <v>3693</v>
      </c>
      <c r="B1225" s="104" t="s">
        <v>3694</v>
      </c>
      <c r="C1225" s="104" t="s">
        <v>3695</v>
      </c>
      <c r="D1225" s="131">
        <v>28.32</v>
      </c>
      <c r="E1225" s="132">
        <v>326831218</v>
      </c>
      <c r="F1225" s="108">
        <v>340602976</v>
      </c>
      <c r="G1225" s="115">
        <v>279891372.39999998</v>
      </c>
      <c r="H1225" s="114">
        <v>28.32</v>
      </c>
      <c r="I1225" s="105">
        <v>28.34</v>
      </c>
      <c r="J1225" s="116">
        <v>28.16</v>
      </c>
    </row>
    <row r="1226" spans="1:10">
      <c r="A1226" s="104" t="s">
        <v>3696</v>
      </c>
      <c r="B1226" s="104" t="s">
        <v>3697</v>
      </c>
      <c r="C1226" s="104" t="s">
        <v>3698</v>
      </c>
      <c r="D1226" s="131">
        <v>32.49</v>
      </c>
      <c r="E1226" s="132">
        <v>5812495259</v>
      </c>
      <c r="F1226" s="108">
        <v>6713516510</v>
      </c>
      <c r="G1226" s="115">
        <v>3914457789</v>
      </c>
      <c r="H1226" s="114">
        <v>32.49</v>
      </c>
      <c r="I1226" s="105">
        <v>32.64</v>
      </c>
      <c r="J1226" s="116">
        <v>32</v>
      </c>
    </row>
    <row r="1227" spans="1:10">
      <c r="A1227" s="104" t="s">
        <v>3699</v>
      </c>
      <c r="B1227" s="104" t="s">
        <v>3700</v>
      </c>
      <c r="C1227" s="104" t="s">
        <v>471</v>
      </c>
      <c r="D1227" s="131">
        <v>21.9682</v>
      </c>
      <c r="E1227" s="132">
        <v>36607912</v>
      </c>
      <c r="F1227" s="108"/>
      <c r="G1227" s="115">
        <v>3134046.75</v>
      </c>
      <c r="H1227" s="114">
        <v>25.27</v>
      </c>
      <c r="I1227" s="105">
        <v>21.9682</v>
      </c>
      <c r="J1227" s="116">
        <v>21.86</v>
      </c>
    </row>
    <row r="1228" spans="1:10">
      <c r="A1228" s="104" t="s">
        <v>3701</v>
      </c>
      <c r="B1228" s="104" t="s">
        <v>3702</v>
      </c>
      <c r="C1228" s="104" t="s">
        <v>3703</v>
      </c>
      <c r="D1228" s="131">
        <v>33.08</v>
      </c>
      <c r="E1228" s="132">
        <v>8706571711</v>
      </c>
      <c r="F1228" s="108">
        <v>9577925694</v>
      </c>
      <c r="G1228" s="115">
        <v>553187728.5</v>
      </c>
      <c r="H1228" s="114">
        <v>33.08</v>
      </c>
      <c r="I1228" s="105">
        <v>33.159999999999997</v>
      </c>
      <c r="J1228" s="116">
        <v>29.17</v>
      </c>
    </row>
    <row r="1229" spans="1:10">
      <c r="A1229" s="104" t="s">
        <v>3704</v>
      </c>
      <c r="B1229" s="104" t="s">
        <v>3705</v>
      </c>
      <c r="C1229" s="104" t="s">
        <v>3706</v>
      </c>
      <c r="D1229" s="131">
        <v>26.53</v>
      </c>
      <c r="E1229" s="132">
        <v>85066312</v>
      </c>
      <c r="F1229" s="108">
        <v>96837568</v>
      </c>
      <c r="G1229" s="115">
        <v>103955272</v>
      </c>
      <c r="H1229" s="114">
        <v>26.46</v>
      </c>
      <c r="I1229" s="105">
        <v>26.53</v>
      </c>
      <c r="J1229" s="116">
        <v>26.73</v>
      </c>
    </row>
    <row r="1230" spans="1:10">
      <c r="A1230" s="104" t="s">
        <v>3707</v>
      </c>
      <c r="B1230" s="104" t="s">
        <v>3708</v>
      </c>
      <c r="C1230" s="104" t="s">
        <v>3709</v>
      </c>
      <c r="D1230" s="131">
        <v>28.46</v>
      </c>
      <c r="E1230" s="132">
        <v>431293248</v>
      </c>
      <c r="F1230" s="108">
        <v>370081784</v>
      </c>
      <c r="G1230" s="115">
        <v>282881144</v>
      </c>
      <c r="H1230" s="114">
        <v>28.71</v>
      </c>
      <c r="I1230" s="105">
        <v>28.46</v>
      </c>
      <c r="J1230" s="116">
        <v>28.18</v>
      </c>
    </row>
    <row r="1231" spans="1:10">
      <c r="A1231" s="104" t="s">
        <v>3710</v>
      </c>
      <c r="B1231" s="104" t="s">
        <v>3711</v>
      </c>
      <c r="C1231" s="104" t="s">
        <v>3712</v>
      </c>
      <c r="D1231" s="131">
        <v>33.54</v>
      </c>
      <c r="E1231" s="132">
        <v>12004270409</v>
      </c>
      <c r="F1231" s="108">
        <v>13819236047</v>
      </c>
      <c r="G1231" s="115">
        <v>10763645729</v>
      </c>
      <c r="H1231" s="114">
        <v>33.54</v>
      </c>
      <c r="I1231" s="105">
        <v>33.69</v>
      </c>
      <c r="J1231" s="116">
        <v>33.450000000000003</v>
      </c>
    </row>
    <row r="1232" spans="1:10">
      <c r="A1232" s="104" t="s">
        <v>3713</v>
      </c>
      <c r="B1232" s="104" t="s">
        <v>3714</v>
      </c>
      <c r="C1232" s="104" t="s">
        <v>3715</v>
      </c>
      <c r="D1232" s="131">
        <v>30.71</v>
      </c>
      <c r="E1232" s="132">
        <v>1691632309</v>
      </c>
      <c r="F1232" s="108">
        <v>1907254129</v>
      </c>
      <c r="G1232" s="115">
        <v>1526774397</v>
      </c>
      <c r="H1232" s="114">
        <v>30.71</v>
      </c>
      <c r="I1232" s="105">
        <v>30.83</v>
      </c>
      <c r="J1232" s="116">
        <v>30.62</v>
      </c>
    </row>
    <row r="1233" spans="1:10">
      <c r="A1233" s="104" t="s">
        <v>3716</v>
      </c>
      <c r="B1233" s="104" t="s">
        <v>3717</v>
      </c>
      <c r="C1233" s="104" t="s">
        <v>3718</v>
      </c>
      <c r="D1233" s="131">
        <v>27.78</v>
      </c>
      <c r="E1233" s="132">
        <v>275030324</v>
      </c>
      <c r="F1233" s="108">
        <v>221330494</v>
      </c>
      <c r="G1233" s="115">
        <v>213119452</v>
      </c>
      <c r="H1233" s="114">
        <v>28.1</v>
      </c>
      <c r="I1233" s="105">
        <v>27.72</v>
      </c>
      <c r="J1233" s="116">
        <v>27.78</v>
      </c>
    </row>
    <row r="1234" spans="1:10">
      <c r="A1234" s="104" t="s">
        <v>3719</v>
      </c>
      <c r="B1234" s="104" t="s">
        <v>3720</v>
      </c>
      <c r="C1234" s="104" t="s">
        <v>1018</v>
      </c>
      <c r="D1234" s="131">
        <v>29.38</v>
      </c>
      <c r="E1234" s="132">
        <v>647150592</v>
      </c>
      <c r="F1234" s="108">
        <v>697690176</v>
      </c>
      <c r="G1234" s="115">
        <v>661970304</v>
      </c>
      <c r="H1234" s="114">
        <v>29.32</v>
      </c>
      <c r="I1234" s="105">
        <v>29.38</v>
      </c>
      <c r="J1234" s="116">
        <v>29.41</v>
      </c>
    </row>
    <row r="1235" spans="1:10">
      <c r="A1235" s="104" t="s">
        <v>3721</v>
      </c>
      <c r="B1235" s="104" t="s">
        <v>3722</v>
      </c>
      <c r="C1235" s="104" t="s">
        <v>3723</v>
      </c>
      <c r="D1235" s="131">
        <v>32.03</v>
      </c>
      <c r="E1235" s="132">
        <v>3723702324</v>
      </c>
      <c r="F1235" s="108">
        <v>5403239048</v>
      </c>
      <c r="G1235" s="115">
        <v>3996049496</v>
      </c>
      <c r="H1235" s="114">
        <v>31.85</v>
      </c>
      <c r="I1235" s="105">
        <v>32.33</v>
      </c>
      <c r="J1235" s="116">
        <v>32.03</v>
      </c>
    </row>
    <row r="1236" spans="1:10">
      <c r="A1236" s="104" t="s">
        <v>3724</v>
      </c>
      <c r="B1236" s="104" t="s">
        <v>3725</v>
      </c>
      <c r="C1236" s="104" t="s">
        <v>3726</v>
      </c>
      <c r="D1236" s="131">
        <v>26.25</v>
      </c>
      <c r="E1236" s="132">
        <v>52949804</v>
      </c>
      <c r="F1236" s="108">
        <v>79910382</v>
      </c>
      <c r="G1236" s="115">
        <v>79844074</v>
      </c>
      <c r="H1236" s="114">
        <v>25.79</v>
      </c>
      <c r="I1236" s="105">
        <v>26.25</v>
      </c>
      <c r="J1236" s="116">
        <v>26.35</v>
      </c>
    </row>
    <row r="1237" spans="1:10">
      <c r="A1237" s="104" t="s">
        <v>3727</v>
      </c>
      <c r="B1237" s="104" t="s">
        <v>3728</v>
      </c>
      <c r="C1237" s="104" t="s">
        <v>3729</v>
      </c>
      <c r="D1237" s="131">
        <v>27.06</v>
      </c>
      <c r="E1237" s="132">
        <v>131348156</v>
      </c>
      <c r="F1237" s="108">
        <v>109944340</v>
      </c>
      <c r="G1237" s="115">
        <v>130589508</v>
      </c>
      <c r="H1237" s="114">
        <v>27.07</v>
      </c>
      <c r="I1237" s="105">
        <v>26.71</v>
      </c>
      <c r="J1237" s="116">
        <v>27.06</v>
      </c>
    </row>
    <row r="1238" spans="1:10">
      <c r="A1238" s="104" t="s">
        <v>3730</v>
      </c>
      <c r="B1238" s="104" t="s">
        <v>3731</v>
      </c>
      <c r="C1238" s="104" t="s">
        <v>3732</v>
      </c>
      <c r="D1238" s="131">
        <v>28.94</v>
      </c>
      <c r="E1238" s="132">
        <v>505095393</v>
      </c>
      <c r="F1238" s="108">
        <v>353428176</v>
      </c>
      <c r="G1238" s="115">
        <v>499103725</v>
      </c>
      <c r="H1238" s="114">
        <v>28.94</v>
      </c>
      <c r="I1238" s="105">
        <v>28.4</v>
      </c>
      <c r="J1238" s="116">
        <v>28.99</v>
      </c>
    </row>
    <row r="1239" spans="1:10">
      <c r="A1239" s="104" t="s">
        <v>3733</v>
      </c>
      <c r="B1239" s="104" t="s">
        <v>3734</v>
      </c>
      <c r="C1239" s="104" t="s">
        <v>3735</v>
      </c>
      <c r="D1239" s="131">
        <v>28.22</v>
      </c>
      <c r="E1239" s="132">
        <v>390568158</v>
      </c>
      <c r="F1239" s="108">
        <v>312784216</v>
      </c>
      <c r="G1239" s="115">
        <v>290400872</v>
      </c>
      <c r="H1239" s="114">
        <v>28.58</v>
      </c>
      <c r="I1239" s="105">
        <v>28.22</v>
      </c>
      <c r="J1239" s="116">
        <v>28.22</v>
      </c>
    </row>
    <row r="1240" spans="1:10">
      <c r="A1240" s="104" t="s">
        <v>3736</v>
      </c>
      <c r="B1240" s="104" t="s">
        <v>3737</v>
      </c>
      <c r="C1240" s="104" t="s">
        <v>3738</v>
      </c>
      <c r="D1240" s="131">
        <v>27.72</v>
      </c>
      <c r="E1240" s="132">
        <v>209318471</v>
      </c>
      <c r="F1240" s="108">
        <v>164325648</v>
      </c>
      <c r="G1240" s="115">
        <v>220637185</v>
      </c>
      <c r="H1240" s="114">
        <v>27.72</v>
      </c>
      <c r="I1240" s="105">
        <v>27.29</v>
      </c>
      <c r="J1240" s="116">
        <v>27.83</v>
      </c>
    </row>
    <row r="1241" spans="1:10">
      <c r="A1241" s="104" t="s">
        <v>3739</v>
      </c>
      <c r="B1241" s="104" t="s">
        <v>3740</v>
      </c>
      <c r="C1241" s="104" t="s">
        <v>616</v>
      </c>
      <c r="D1241" s="131">
        <v>29.19</v>
      </c>
      <c r="E1241" s="132">
        <v>648022976</v>
      </c>
      <c r="F1241" s="108">
        <v>614174788</v>
      </c>
      <c r="G1241" s="115">
        <v>452260796</v>
      </c>
      <c r="H1241" s="114">
        <v>29.31</v>
      </c>
      <c r="I1241" s="105">
        <v>29.19</v>
      </c>
      <c r="J1241" s="116">
        <v>28.85</v>
      </c>
    </row>
    <row r="1242" spans="1:10">
      <c r="A1242" s="104" t="s">
        <v>3741</v>
      </c>
      <c r="B1242" s="104" t="s">
        <v>3742</v>
      </c>
      <c r="C1242" s="104" t="s">
        <v>592</v>
      </c>
      <c r="D1242" s="131">
        <v>28.47</v>
      </c>
      <c r="E1242" s="132">
        <v>362667872</v>
      </c>
      <c r="F1242" s="108">
        <v>371246304</v>
      </c>
      <c r="G1242" s="115">
        <v>298489728</v>
      </c>
      <c r="H1242" s="114">
        <v>28.47</v>
      </c>
      <c r="I1242" s="105">
        <v>28.47</v>
      </c>
      <c r="J1242" s="116">
        <v>28.25</v>
      </c>
    </row>
    <row r="1243" spans="1:10">
      <c r="A1243" s="104" t="s">
        <v>3743</v>
      </c>
      <c r="B1243" s="104" t="s">
        <v>3744</v>
      </c>
      <c r="C1243" s="104" t="s">
        <v>616</v>
      </c>
      <c r="D1243" s="131">
        <v>29.19</v>
      </c>
      <c r="E1243" s="132">
        <v>648022976</v>
      </c>
      <c r="F1243" s="108">
        <v>614174788</v>
      </c>
      <c r="G1243" s="115">
        <v>452260796</v>
      </c>
      <c r="H1243" s="114">
        <v>29.31</v>
      </c>
      <c r="I1243" s="105">
        <v>29.19</v>
      </c>
      <c r="J1243" s="116">
        <v>28.85</v>
      </c>
    </row>
    <row r="1244" spans="1:10">
      <c r="A1244" s="104" t="s">
        <v>3745</v>
      </c>
      <c r="B1244" s="104" t="s">
        <v>3746</v>
      </c>
      <c r="C1244" s="104" t="s">
        <v>471</v>
      </c>
      <c r="D1244" s="131">
        <v>30.48</v>
      </c>
      <c r="E1244" s="132">
        <v>1435727040</v>
      </c>
      <c r="F1244" s="108">
        <v>1365957888</v>
      </c>
      <c r="G1244" s="115">
        <v>1408462656</v>
      </c>
      <c r="H1244" s="114">
        <v>30.48</v>
      </c>
      <c r="I1244" s="105">
        <v>30.35</v>
      </c>
      <c r="J1244" s="116">
        <v>30.5</v>
      </c>
    </row>
    <row r="1245" spans="1:10">
      <c r="A1245" s="104" t="s">
        <v>3747</v>
      </c>
      <c r="B1245" s="104" t="s">
        <v>3748</v>
      </c>
      <c r="C1245" s="104" t="s">
        <v>592</v>
      </c>
      <c r="D1245" s="131">
        <v>27.42</v>
      </c>
      <c r="E1245" s="132">
        <v>117513048</v>
      </c>
      <c r="F1245" s="108">
        <v>179289096</v>
      </c>
      <c r="G1245" s="115">
        <v>183910872</v>
      </c>
      <c r="H1245" s="114">
        <v>26.9</v>
      </c>
      <c r="I1245" s="105">
        <v>27.42</v>
      </c>
      <c r="J1245" s="116">
        <v>27.56</v>
      </c>
    </row>
    <row r="1246" spans="1:10">
      <c r="A1246" s="104" t="s">
        <v>3749</v>
      </c>
      <c r="B1246" s="104" t="s">
        <v>3750</v>
      </c>
      <c r="C1246" s="104" t="s">
        <v>3751</v>
      </c>
      <c r="D1246" s="131">
        <v>24.49</v>
      </c>
      <c r="E1246" s="132">
        <v>42228452</v>
      </c>
      <c r="F1246" s="108">
        <v>10534390</v>
      </c>
      <c r="G1246" s="115">
        <v>20157626</v>
      </c>
      <c r="H1246" s="114">
        <v>25.46</v>
      </c>
      <c r="I1246" s="105">
        <v>23.33</v>
      </c>
      <c r="J1246" s="116">
        <v>24.49</v>
      </c>
    </row>
    <row r="1247" spans="1:10">
      <c r="A1247" s="104" t="s">
        <v>3752</v>
      </c>
      <c r="B1247" s="104" t="s">
        <v>3753</v>
      </c>
      <c r="C1247" s="104" t="s">
        <v>1281</v>
      </c>
      <c r="D1247" s="131">
        <v>38.35</v>
      </c>
      <c r="E1247" s="132">
        <v>344924000000</v>
      </c>
      <c r="F1247" s="108">
        <v>350303000000</v>
      </c>
      <c r="G1247" s="115">
        <v>326788000000</v>
      </c>
      <c r="H1247" s="114">
        <v>38.33</v>
      </c>
      <c r="I1247" s="105">
        <v>38.35</v>
      </c>
      <c r="J1247" s="116">
        <v>38.35</v>
      </c>
    </row>
    <row r="1248" spans="1:10">
      <c r="A1248" s="104" t="s">
        <v>3754</v>
      </c>
      <c r="B1248" s="104" t="s">
        <v>3755</v>
      </c>
      <c r="C1248" s="104" t="s">
        <v>3756</v>
      </c>
      <c r="D1248" s="131">
        <v>25.45</v>
      </c>
      <c r="E1248" s="132">
        <v>50051028</v>
      </c>
      <c r="F1248" s="108">
        <v>41867784</v>
      </c>
      <c r="G1248" s="115">
        <v>41301668</v>
      </c>
      <c r="H1248" s="114">
        <v>25.72</v>
      </c>
      <c r="I1248" s="105">
        <v>25.32</v>
      </c>
      <c r="J1248" s="116">
        <v>25.45</v>
      </c>
    </row>
    <row r="1249" spans="1:10">
      <c r="A1249" s="104" t="s">
        <v>3757</v>
      </c>
      <c r="B1249" s="104" t="s">
        <v>3758</v>
      </c>
      <c r="C1249" s="104" t="s">
        <v>471</v>
      </c>
      <c r="D1249" s="131">
        <v>28.92</v>
      </c>
      <c r="E1249" s="132">
        <v>495573774.5</v>
      </c>
      <c r="F1249" s="108">
        <v>551593330</v>
      </c>
      <c r="G1249" s="115">
        <v>465187852.89999998</v>
      </c>
      <c r="H1249" s="114">
        <v>28.92</v>
      </c>
      <c r="I1249" s="105">
        <v>29.04</v>
      </c>
      <c r="J1249" s="116">
        <v>28.89</v>
      </c>
    </row>
    <row r="1250" spans="1:10">
      <c r="A1250" s="104" t="s">
        <v>3759</v>
      </c>
      <c r="B1250" s="104" t="s">
        <v>3760</v>
      </c>
      <c r="C1250" s="104" t="s">
        <v>3761</v>
      </c>
      <c r="D1250" s="131">
        <v>31.31</v>
      </c>
      <c r="E1250" s="132">
        <v>3035501835</v>
      </c>
      <c r="F1250" s="108">
        <v>2656241571</v>
      </c>
      <c r="G1250" s="115">
        <v>1908206200</v>
      </c>
      <c r="H1250" s="114">
        <v>31.55</v>
      </c>
      <c r="I1250" s="105">
        <v>31.31</v>
      </c>
      <c r="J1250" s="116">
        <v>30.95</v>
      </c>
    </row>
    <row r="1251" spans="1:10">
      <c r="A1251" s="104" t="s">
        <v>3762</v>
      </c>
      <c r="B1251" s="104" t="s">
        <v>3763</v>
      </c>
      <c r="C1251" s="104" t="s">
        <v>3764</v>
      </c>
      <c r="D1251" s="131">
        <v>30.73</v>
      </c>
      <c r="E1251" s="132">
        <v>1709405844</v>
      </c>
      <c r="F1251" s="108">
        <v>1857454278</v>
      </c>
      <c r="G1251" s="115">
        <v>1597081832</v>
      </c>
      <c r="H1251" s="114">
        <v>30.73</v>
      </c>
      <c r="I1251" s="105">
        <v>30.79</v>
      </c>
      <c r="J1251" s="116">
        <v>30.69</v>
      </c>
    </row>
    <row r="1252" spans="1:10">
      <c r="A1252" s="104" t="s">
        <v>3765</v>
      </c>
      <c r="B1252" s="104" t="s">
        <v>3766</v>
      </c>
      <c r="C1252" s="104" t="s">
        <v>3767</v>
      </c>
      <c r="D1252" s="131">
        <v>27.59</v>
      </c>
      <c r="E1252" s="132">
        <v>194371552</v>
      </c>
      <c r="F1252" s="108">
        <v>202196660</v>
      </c>
      <c r="G1252" s="115">
        <v>179318464</v>
      </c>
      <c r="H1252" s="114">
        <v>27.61</v>
      </c>
      <c r="I1252" s="105">
        <v>27.59</v>
      </c>
      <c r="J1252" s="116">
        <v>27.53</v>
      </c>
    </row>
    <row r="1253" spans="1:10">
      <c r="A1253" s="104" t="s">
        <v>3768</v>
      </c>
      <c r="B1253" s="104" t="s">
        <v>3769</v>
      </c>
      <c r="C1253" s="104" t="s">
        <v>3770</v>
      </c>
      <c r="D1253" s="131">
        <v>33.57</v>
      </c>
      <c r="E1253" s="132">
        <v>12266523250</v>
      </c>
      <c r="F1253" s="108">
        <v>14908496472</v>
      </c>
      <c r="G1253" s="115">
        <v>10273618453</v>
      </c>
      <c r="H1253" s="114">
        <v>33.57</v>
      </c>
      <c r="I1253" s="105">
        <v>33.799999999999997</v>
      </c>
      <c r="J1253" s="116">
        <v>33.39</v>
      </c>
    </row>
    <row r="1254" spans="1:10">
      <c r="A1254" s="104" t="s">
        <v>3771</v>
      </c>
      <c r="B1254" s="104" t="s">
        <v>3772</v>
      </c>
      <c r="C1254" s="104" t="s">
        <v>3773</v>
      </c>
      <c r="D1254" s="131">
        <v>36.43</v>
      </c>
      <c r="E1254" s="132">
        <v>94106070059</v>
      </c>
      <c r="F1254" s="108">
        <v>92706435232</v>
      </c>
      <c r="G1254" s="115">
        <v>84457439602</v>
      </c>
      <c r="H1254" s="114">
        <v>36.479999999999997</v>
      </c>
      <c r="I1254" s="105">
        <v>36.43</v>
      </c>
      <c r="J1254" s="116">
        <v>36.409999999999997</v>
      </c>
    </row>
    <row r="1255" spans="1:10">
      <c r="A1255" s="104" t="s">
        <v>3774</v>
      </c>
      <c r="B1255" s="104" t="s">
        <v>3775</v>
      </c>
      <c r="C1255" s="104" t="s">
        <v>3776</v>
      </c>
      <c r="D1255" s="131">
        <v>31.69</v>
      </c>
      <c r="E1255" s="132">
        <v>3497529280</v>
      </c>
      <c r="F1255" s="108">
        <v>3362737544</v>
      </c>
      <c r="G1255" s="115">
        <v>3160551392</v>
      </c>
      <c r="H1255" s="114">
        <v>31.75</v>
      </c>
      <c r="I1255" s="105">
        <v>31.65</v>
      </c>
      <c r="J1255" s="116">
        <v>31.69</v>
      </c>
    </row>
    <row r="1256" spans="1:10">
      <c r="A1256" s="104" t="s">
        <v>3777</v>
      </c>
      <c r="B1256" s="104" t="s">
        <v>3778</v>
      </c>
      <c r="C1256" s="104" t="s">
        <v>3779</v>
      </c>
      <c r="D1256" s="131">
        <v>29.15</v>
      </c>
      <c r="E1256" s="132">
        <v>570177394</v>
      </c>
      <c r="F1256" s="108">
        <v>594063757.5</v>
      </c>
      <c r="G1256" s="115">
        <v>708237842</v>
      </c>
      <c r="H1256" s="114">
        <v>29.13</v>
      </c>
      <c r="I1256" s="105">
        <v>29.15</v>
      </c>
      <c r="J1256" s="116">
        <v>29.5</v>
      </c>
    </row>
    <row r="1257" spans="1:10">
      <c r="A1257" s="104" t="s">
        <v>3780</v>
      </c>
      <c r="B1257" s="104" t="s">
        <v>3781</v>
      </c>
      <c r="C1257" s="104" t="s">
        <v>3782</v>
      </c>
      <c r="D1257" s="131">
        <v>25.7</v>
      </c>
      <c r="E1257" s="132">
        <v>52130872</v>
      </c>
      <c r="F1257" s="108">
        <v>54584772</v>
      </c>
      <c r="G1257" s="115">
        <v>32566900</v>
      </c>
      <c r="H1257" s="114">
        <v>25.77</v>
      </c>
      <c r="I1257" s="105">
        <v>25.7</v>
      </c>
      <c r="J1257" s="116">
        <v>25.1</v>
      </c>
    </row>
    <row r="1258" spans="1:10">
      <c r="A1258" s="104" t="s">
        <v>3783</v>
      </c>
      <c r="B1258" s="104" t="s">
        <v>3784</v>
      </c>
      <c r="C1258" s="104" t="s">
        <v>3785</v>
      </c>
      <c r="D1258" s="131">
        <v>33.35</v>
      </c>
      <c r="E1258" s="132">
        <v>10483219046</v>
      </c>
      <c r="F1258" s="108">
        <v>10532776160</v>
      </c>
      <c r="G1258" s="115">
        <v>11121083872</v>
      </c>
      <c r="H1258" s="114">
        <v>33.35</v>
      </c>
      <c r="I1258" s="105">
        <v>33.29</v>
      </c>
      <c r="J1258" s="116">
        <v>33.5</v>
      </c>
    </row>
    <row r="1259" spans="1:10">
      <c r="A1259" s="104" t="s">
        <v>3786</v>
      </c>
      <c r="B1259" s="104" t="s">
        <v>3787</v>
      </c>
      <c r="C1259" s="104" t="s">
        <v>3788</v>
      </c>
      <c r="D1259" s="131">
        <v>34.43</v>
      </c>
      <c r="E1259" s="132">
        <v>22235355744</v>
      </c>
      <c r="F1259" s="108">
        <v>23209604874</v>
      </c>
      <c r="G1259" s="115">
        <v>23112296280</v>
      </c>
      <c r="H1259" s="114">
        <v>34.42</v>
      </c>
      <c r="I1259" s="105">
        <v>34.43</v>
      </c>
      <c r="J1259" s="116">
        <v>34.56</v>
      </c>
    </row>
    <row r="1260" spans="1:10">
      <c r="A1260" s="104" t="s">
        <v>3789</v>
      </c>
      <c r="B1260" s="104" t="s">
        <v>3790</v>
      </c>
      <c r="C1260" s="104" t="s">
        <v>471</v>
      </c>
      <c r="D1260" s="131">
        <v>31.5</v>
      </c>
      <c r="E1260" s="132">
        <v>2932264986</v>
      </c>
      <c r="F1260" s="108">
        <v>3235438855</v>
      </c>
      <c r="G1260" s="115">
        <v>2603607943</v>
      </c>
      <c r="H1260" s="114">
        <v>31.5</v>
      </c>
      <c r="I1260" s="105">
        <v>31.59</v>
      </c>
      <c r="J1260" s="116">
        <v>31.41</v>
      </c>
    </row>
    <row r="1261" spans="1:10">
      <c r="A1261" s="104" t="s">
        <v>3791</v>
      </c>
      <c r="B1261" s="104" t="s">
        <v>3792</v>
      </c>
      <c r="C1261" s="104" t="s">
        <v>3793</v>
      </c>
      <c r="D1261" s="131">
        <v>27</v>
      </c>
      <c r="E1261" s="132">
        <v>125835646</v>
      </c>
      <c r="F1261" s="108">
        <v>154373040</v>
      </c>
      <c r="G1261" s="115">
        <v>114344235</v>
      </c>
      <c r="H1261" s="114">
        <v>27</v>
      </c>
      <c r="I1261" s="105">
        <v>27.2</v>
      </c>
      <c r="J1261" s="116">
        <v>26.87</v>
      </c>
    </row>
    <row r="1262" spans="1:10">
      <c r="A1262" s="104" t="s">
        <v>3794</v>
      </c>
      <c r="B1262" s="104" t="s">
        <v>3795</v>
      </c>
      <c r="C1262" s="104" t="s">
        <v>3796</v>
      </c>
      <c r="D1262" s="131">
        <v>27.77</v>
      </c>
      <c r="E1262" s="132">
        <v>231899952</v>
      </c>
      <c r="F1262" s="108">
        <v>229601216</v>
      </c>
      <c r="G1262" s="115">
        <v>206240688</v>
      </c>
      <c r="H1262" s="114">
        <v>27.85</v>
      </c>
      <c r="I1262" s="105">
        <v>27.77</v>
      </c>
      <c r="J1262" s="116">
        <v>27.73</v>
      </c>
    </row>
    <row r="1263" spans="1:10">
      <c r="A1263" s="104" t="s">
        <v>3797</v>
      </c>
      <c r="B1263" s="104" t="s">
        <v>3798</v>
      </c>
      <c r="C1263" s="104" t="s">
        <v>3799</v>
      </c>
      <c r="D1263" s="131">
        <v>29.95</v>
      </c>
      <c r="E1263" s="132">
        <v>986272620</v>
      </c>
      <c r="F1263" s="108">
        <v>1039086762</v>
      </c>
      <c r="G1263" s="115">
        <v>1005039152</v>
      </c>
      <c r="H1263" s="114">
        <v>29.94</v>
      </c>
      <c r="I1263" s="105">
        <v>29.95</v>
      </c>
      <c r="J1263" s="116">
        <v>30.01</v>
      </c>
    </row>
    <row r="1264" spans="1:10">
      <c r="A1264" s="104" t="s">
        <v>3800</v>
      </c>
      <c r="B1264" s="104" t="s">
        <v>3801</v>
      </c>
      <c r="C1264" s="104" t="s">
        <v>3802</v>
      </c>
      <c r="D1264" s="131">
        <v>29.41</v>
      </c>
      <c r="E1264" s="132">
        <v>712150140</v>
      </c>
      <c r="F1264" s="108">
        <v>630717224</v>
      </c>
      <c r="G1264" s="115">
        <v>665691128</v>
      </c>
      <c r="H1264" s="114">
        <v>29.45</v>
      </c>
      <c r="I1264" s="105">
        <v>29.23</v>
      </c>
      <c r="J1264" s="116">
        <v>29.41</v>
      </c>
    </row>
    <row r="1265" spans="1:10">
      <c r="A1265" s="104" t="s">
        <v>3803</v>
      </c>
      <c r="B1265" s="104" t="s">
        <v>3804</v>
      </c>
      <c r="C1265" s="104" t="s">
        <v>3805</v>
      </c>
      <c r="D1265" s="131">
        <v>29.79</v>
      </c>
      <c r="E1265" s="132">
        <v>928129568</v>
      </c>
      <c r="F1265" s="108">
        <v>575979136</v>
      </c>
      <c r="G1265" s="115">
        <v>859681498.5</v>
      </c>
      <c r="H1265" s="114">
        <v>29.84</v>
      </c>
      <c r="I1265" s="105">
        <v>29.1</v>
      </c>
      <c r="J1265" s="116">
        <v>29.79</v>
      </c>
    </row>
    <row r="1266" spans="1:10">
      <c r="A1266" s="104" t="s">
        <v>3806</v>
      </c>
      <c r="B1266" s="104" t="s">
        <v>3807</v>
      </c>
      <c r="C1266" s="104" t="s">
        <v>3808</v>
      </c>
      <c r="D1266" s="131">
        <v>36.56</v>
      </c>
      <c r="E1266" s="132">
        <v>99859939921</v>
      </c>
      <c r="F1266" s="108">
        <v>100080000000</v>
      </c>
      <c r="G1266" s="115">
        <v>96928408266</v>
      </c>
      <c r="H1266" s="114">
        <v>36.56</v>
      </c>
      <c r="I1266" s="105">
        <v>36.54</v>
      </c>
      <c r="J1266" s="116">
        <v>36.6</v>
      </c>
    </row>
    <row r="1267" spans="1:10">
      <c r="A1267" s="104" t="s">
        <v>3809</v>
      </c>
      <c r="B1267" s="104" t="s">
        <v>3810</v>
      </c>
      <c r="C1267" s="104" t="s">
        <v>3811</v>
      </c>
      <c r="D1267" s="131">
        <v>28.12</v>
      </c>
      <c r="E1267" s="132">
        <v>164629164</v>
      </c>
      <c r="F1267" s="108">
        <v>300945676</v>
      </c>
      <c r="G1267" s="115">
        <v>271014714</v>
      </c>
      <c r="H1267" s="114">
        <v>27.36</v>
      </c>
      <c r="I1267" s="105">
        <v>28.16</v>
      </c>
      <c r="J1267" s="116">
        <v>28.12</v>
      </c>
    </row>
    <row r="1268" spans="1:10">
      <c r="A1268" s="104" t="s">
        <v>3812</v>
      </c>
      <c r="B1268" s="104" t="s">
        <v>3813</v>
      </c>
      <c r="C1268" s="104" t="s">
        <v>3814</v>
      </c>
      <c r="D1268" s="131">
        <v>32.36</v>
      </c>
      <c r="E1268" s="132">
        <v>5375421436</v>
      </c>
      <c r="F1268" s="108">
        <v>5498718492</v>
      </c>
      <c r="G1268" s="115">
        <v>4754833666</v>
      </c>
      <c r="H1268" s="114">
        <v>32.380000000000003</v>
      </c>
      <c r="I1268" s="105">
        <v>32.36</v>
      </c>
      <c r="J1268" s="116">
        <v>32.28</v>
      </c>
    </row>
    <row r="1269" spans="1:10">
      <c r="A1269" s="104" t="s">
        <v>3815</v>
      </c>
      <c r="B1269" s="104" t="s">
        <v>3816</v>
      </c>
      <c r="C1269" s="104" t="s">
        <v>471</v>
      </c>
      <c r="D1269" s="131">
        <v>26.11</v>
      </c>
      <c r="E1269" s="132">
        <v>27890860</v>
      </c>
      <c r="F1269" s="108">
        <v>78236150</v>
      </c>
      <c r="G1269" s="115">
        <v>67463692</v>
      </c>
      <c r="H1269" s="114">
        <v>24.88</v>
      </c>
      <c r="I1269" s="105">
        <v>26.22</v>
      </c>
      <c r="J1269" s="116">
        <v>26.11</v>
      </c>
    </row>
    <row r="1270" spans="1:10">
      <c r="A1270" s="104" t="s">
        <v>3817</v>
      </c>
      <c r="B1270" s="104" t="s">
        <v>3818</v>
      </c>
      <c r="C1270" s="104" t="s">
        <v>3819</v>
      </c>
      <c r="D1270" s="131">
        <v>30.96</v>
      </c>
      <c r="E1270" s="132">
        <v>2015404304</v>
      </c>
      <c r="F1270" s="108">
        <v>2190061936</v>
      </c>
      <c r="G1270" s="115">
        <v>1770443144</v>
      </c>
      <c r="H1270" s="114">
        <v>30.96</v>
      </c>
      <c r="I1270" s="105">
        <v>31.03</v>
      </c>
      <c r="J1270" s="116">
        <v>30.84</v>
      </c>
    </row>
    <row r="1271" spans="1:10">
      <c r="A1271" s="104" t="s">
        <v>3820</v>
      </c>
      <c r="B1271" s="104" t="s">
        <v>3821</v>
      </c>
      <c r="C1271" s="104" t="s">
        <v>3822</v>
      </c>
      <c r="D1271" s="131">
        <v>32.15</v>
      </c>
      <c r="E1271" s="132">
        <v>4606701034</v>
      </c>
      <c r="F1271" s="108">
        <v>4496768183</v>
      </c>
      <c r="G1271" s="115">
        <v>4487802814</v>
      </c>
      <c r="H1271" s="114">
        <v>32.15</v>
      </c>
      <c r="I1271" s="105">
        <v>32.07</v>
      </c>
      <c r="J1271" s="116">
        <v>32.200000000000003</v>
      </c>
    </row>
    <row r="1272" spans="1:10">
      <c r="A1272" s="104" t="s">
        <v>3823</v>
      </c>
      <c r="B1272" s="104" t="s">
        <v>309</v>
      </c>
      <c r="C1272" s="104" t="s">
        <v>3824</v>
      </c>
      <c r="D1272" s="131">
        <v>26.73</v>
      </c>
      <c r="E1272" s="132">
        <v>104196735.5</v>
      </c>
      <c r="F1272" s="108">
        <v>137646272</v>
      </c>
      <c r="G1272" s="115">
        <v>52351879</v>
      </c>
      <c r="H1272" s="114">
        <v>26.73</v>
      </c>
      <c r="I1272" s="105">
        <v>27.04</v>
      </c>
      <c r="J1272" s="116">
        <v>25.74</v>
      </c>
    </row>
    <row r="1273" spans="1:10">
      <c r="A1273" s="104" t="s">
        <v>3825</v>
      </c>
      <c r="B1273" s="104" t="s">
        <v>3826</v>
      </c>
      <c r="C1273" s="104" t="s">
        <v>1133</v>
      </c>
      <c r="D1273" s="131">
        <v>26.74</v>
      </c>
      <c r="E1273" s="132">
        <v>94959312</v>
      </c>
      <c r="F1273" s="108">
        <v>183410472</v>
      </c>
      <c r="G1273" s="115">
        <v>104258576</v>
      </c>
      <c r="H1273" s="114">
        <v>26.6</v>
      </c>
      <c r="I1273" s="105">
        <v>27.45</v>
      </c>
      <c r="J1273" s="116">
        <v>26.74</v>
      </c>
    </row>
    <row r="1274" spans="1:10">
      <c r="A1274" s="104" t="s">
        <v>3827</v>
      </c>
      <c r="B1274" s="104" t="s">
        <v>3828</v>
      </c>
      <c r="C1274" s="104" t="s">
        <v>3829</v>
      </c>
      <c r="D1274" s="131">
        <v>24.3</v>
      </c>
      <c r="E1274" s="132">
        <v>47619616</v>
      </c>
      <c r="F1274" s="108">
        <v>20655188</v>
      </c>
      <c r="G1274" s="115">
        <v>8579285</v>
      </c>
      <c r="H1274" s="114">
        <v>25.65</v>
      </c>
      <c r="I1274" s="105">
        <v>24.3</v>
      </c>
      <c r="J1274" s="116">
        <v>23.26</v>
      </c>
    </row>
    <row r="1275" spans="1:10">
      <c r="A1275" s="104" t="s">
        <v>3830</v>
      </c>
      <c r="B1275" s="104" t="s">
        <v>3831</v>
      </c>
      <c r="C1275" s="104" t="s">
        <v>3202</v>
      </c>
      <c r="D1275" s="131">
        <v>29.13</v>
      </c>
      <c r="E1275" s="132">
        <v>530082723</v>
      </c>
      <c r="F1275" s="108">
        <v>589299118</v>
      </c>
      <c r="G1275" s="115">
        <v>612950052</v>
      </c>
      <c r="H1275" s="114">
        <v>29.02</v>
      </c>
      <c r="I1275" s="105">
        <v>29.13</v>
      </c>
      <c r="J1275" s="116">
        <v>29.29</v>
      </c>
    </row>
    <row r="1276" spans="1:10">
      <c r="A1276" s="104" t="s">
        <v>3832</v>
      </c>
      <c r="B1276" s="104" t="s">
        <v>3833</v>
      </c>
      <c r="C1276" s="104" t="s">
        <v>1010</v>
      </c>
      <c r="D1276" s="131">
        <v>28.66</v>
      </c>
      <c r="E1276" s="132">
        <v>442504800</v>
      </c>
      <c r="F1276" s="108">
        <v>423859424</v>
      </c>
      <c r="G1276" s="115">
        <v>154868112</v>
      </c>
      <c r="H1276" s="114">
        <v>28.75</v>
      </c>
      <c r="I1276" s="105">
        <v>28.66</v>
      </c>
      <c r="J1276" s="116">
        <v>27.31</v>
      </c>
    </row>
    <row r="1277" spans="1:10">
      <c r="A1277" s="104" t="s">
        <v>3834</v>
      </c>
      <c r="B1277" s="104" t="s">
        <v>3835</v>
      </c>
      <c r="C1277" s="104" t="s">
        <v>3836</v>
      </c>
      <c r="D1277" s="131">
        <v>31.68</v>
      </c>
      <c r="E1277" s="132">
        <v>3728643072</v>
      </c>
      <c r="F1277" s="108">
        <v>3444593440</v>
      </c>
      <c r="G1277" s="115">
        <v>2854475200</v>
      </c>
      <c r="H1277" s="114">
        <v>31.85</v>
      </c>
      <c r="I1277" s="105">
        <v>31.68</v>
      </c>
      <c r="J1277" s="116">
        <v>31.54</v>
      </c>
    </row>
    <row r="1278" spans="1:10">
      <c r="A1278" s="104" t="s">
        <v>3837</v>
      </c>
      <c r="B1278" s="104" t="s">
        <v>3838</v>
      </c>
      <c r="C1278" s="104" t="s">
        <v>3839</v>
      </c>
      <c r="D1278" s="131">
        <v>24.04</v>
      </c>
      <c r="E1278" s="132">
        <v>16296505</v>
      </c>
      <c r="F1278" s="108">
        <v>10526922.25</v>
      </c>
      <c r="G1278" s="115">
        <v>19518564</v>
      </c>
      <c r="H1278" s="114">
        <v>24.04</v>
      </c>
      <c r="I1278" s="105">
        <v>23.33</v>
      </c>
      <c r="J1278" s="116">
        <v>24.44</v>
      </c>
    </row>
    <row r="1279" spans="1:10">
      <c r="A1279" s="104" t="s">
        <v>3840</v>
      </c>
      <c r="B1279" s="104" t="s">
        <v>3841</v>
      </c>
      <c r="C1279" s="104" t="s">
        <v>3842</v>
      </c>
      <c r="D1279" s="131">
        <v>28.57</v>
      </c>
      <c r="E1279" s="132">
        <v>441277920</v>
      </c>
      <c r="F1279" s="108">
        <v>397395192</v>
      </c>
      <c r="G1279" s="115">
        <v>362518684</v>
      </c>
      <c r="H1279" s="114">
        <v>28.75</v>
      </c>
      <c r="I1279" s="105">
        <v>28.57</v>
      </c>
      <c r="J1279" s="116">
        <v>28.53</v>
      </c>
    </row>
    <row r="1280" spans="1:10">
      <c r="A1280" s="104" t="s">
        <v>3843</v>
      </c>
      <c r="B1280" s="104" t="s">
        <v>3844</v>
      </c>
      <c r="C1280" s="104" t="s">
        <v>3845</v>
      </c>
      <c r="D1280" s="131">
        <v>33.369999999999997</v>
      </c>
      <c r="E1280" s="132">
        <v>13080649194</v>
      </c>
      <c r="F1280" s="108">
        <v>11101492495</v>
      </c>
      <c r="G1280" s="115">
        <v>8252904678</v>
      </c>
      <c r="H1280" s="114">
        <v>33.67</v>
      </c>
      <c r="I1280" s="105">
        <v>33.369999999999997</v>
      </c>
      <c r="J1280" s="116">
        <v>33.07</v>
      </c>
    </row>
    <row r="1281" spans="1:10">
      <c r="A1281" s="104" t="s">
        <v>3846</v>
      </c>
      <c r="B1281" s="104" t="s">
        <v>3847</v>
      </c>
      <c r="C1281" s="104" t="s">
        <v>3848</v>
      </c>
      <c r="D1281" s="131">
        <v>32.08</v>
      </c>
      <c r="E1281" s="132">
        <v>4469000875</v>
      </c>
      <c r="F1281" s="108">
        <v>4528369880</v>
      </c>
      <c r="G1281" s="115">
        <v>3846739340</v>
      </c>
      <c r="H1281" s="114">
        <v>32.11</v>
      </c>
      <c r="I1281" s="105">
        <v>32.08</v>
      </c>
      <c r="J1281" s="116">
        <v>31.97</v>
      </c>
    </row>
    <row r="1282" spans="1:10">
      <c r="A1282" s="104" t="s">
        <v>3849</v>
      </c>
      <c r="B1282" s="104" t="s">
        <v>3850</v>
      </c>
      <c r="C1282" s="104" t="s">
        <v>3851</v>
      </c>
      <c r="D1282" s="131">
        <v>32.090000000000003</v>
      </c>
      <c r="E1282" s="132">
        <v>4472448458</v>
      </c>
      <c r="F1282" s="108">
        <v>4577215676</v>
      </c>
      <c r="G1282" s="115">
        <v>2522037063</v>
      </c>
      <c r="H1282" s="114">
        <v>32.11</v>
      </c>
      <c r="I1282" s="105">
        <v>32.090000000000003</v>
      </c>
      <c r="J1282" s="116">
        <v>31.36</v>
      </c>
    </row>
    <row r="1283" spans="1:10">
      <c r="A1283" s="104" t="s">
        <v>3852</v>
      </c>
      <c r="B1283" s="104" t="s">
        <v>3853</v>
      </c>
      <c r="C1283" s="104" t="s">
        <v>3854</v>
      </c>
      <c r="D1283" s="131">
        <v>28.64</v>
      </c>
      <c r="E1283" s="132">
        <v>409866642</v>
      </c>
      <c r="F1283" s="108">
        <v>461987564</v>
      </c>
      <c r="G1283" s="115">
        <v>388218352</v>
      </c>
      <c r="H1283" s="114">
        <v>28.64</v>
      </c>
      <c r="I1283" s="105">
        <v>28.78</v>
      </c>
      <c r="J1283" s="116">
        <v>28.63</v>
      </c>
    </row>
    <row r="1284" spans="1:10">
      <c r="A1284" s="104" t="s">
        <v>3855</v>
      </c>
      <c r="B1284" s="104" t="s">
        <v>3856</v>
      </c>
      <c r="C1284" s="104" t="s">
        <v>3857</v>
      </c>
      <c r="D1284" s="131">
        <v>33</v>
      </c>
      <c r="E1284" s="132">
        <v>7832476808</v>
      </c>
      <c r="F1284" s="108">
        <v>10482759246</v>
      </c>
      <c r="G1284" s="115">
        <v>7845753997</v>
      </c>
      <c r="H1284" s="114">
        <v>32.93</v>
      </c>
      <c r="I1284" s="105">
        <v>33.29</v>
      </c>
      <c r="J1284" s="116">
        <v>33</v>
      </c>
    </row>
    <row r="1285" spans="1:10">
      <c r="A1285" s="104" t="s">
        <v>3858</v>
      </c>
      <c r="B1285" s="104" t="s">
        <v>3859</v>
      </c>
      <c r="C1285" s="104" t="s">
        <v>3860</v>
      </c>
      <c r="D1285" s="131">
        <v>30.39</v>
      </c>
      <c r="E1285" s="132">
        <v>1373625432</v>
      </c>
      <c r="F1285" s="108">
        <v>1403345898</v>
      </c>
      <c r="G1285" s="115">
        <v>1089136620</v>
      </c>
      <c r="H1285" s="114">
        <v>30.41</v>
      </c>
      <c r="I1285" s="105">
        <v>30.39</v>
      </c>
      <c r="J1285" s="116">
        <v>30.13</v>
      </c>
    </row>
    <row r="1286" spans="1:10">
      <c r="A1286" s="104" t="s">
        <v>3861</v>
      </c>
      <c r="B1286" s="104" t="s">
        <v>3862</v>
      </c>
      <c r="C1286" s="104" t="s">
        <v>1447</v>
      </c>
      <c r="D1286" s="131">
        <v>28.81</v>
      </c>
      <c r="E1286" s="132">
        <v>341924176</v>
      </c>
      <c r="F1286" s="108">
        <v>499763464</v>
      </c>
      <c r="G1286" s="115">
        <v>441510384</v>
      </c>
      <c r="H1286" s="114">
        <v>28.38</v>
      </c>
      <c r="I1286" s="105">
        <v>28.9</v>
      </c>
      <c r="J1286" s="116">
        <v>28.81</v>
      </c>
    </row>
    <row r="1287" spans="1:10">
      <c r="A1287" s="104" t="s">
        <v>3863</v>
      </c>
      <c r="B1287" s="104" t="s">
        <v>3864</v>
      </c>
      <c r="C1287" s="104" t="s">
        <v>471</v>
      </c>
      <c r="D1287" s="131">
        <v>28.2</v>
      </c>
      <c r="E1287" s="132">
        <v>320759744</v>
      </c>
      <c r="F1287" s="108">
        <v>280543584</v>
      </c>
      <c r="G1287" s="115">
        <v>286542984</v>
      </c>
      <c r="H1287" s="114">
        <v>28.3</v>
      </c>
      <c r="I1287" s="105">
        <v>28.06</v>
      </c>
      <c r="J1287" s="116">
        <v>28.2</v>
      </c>
    </row>
    <row r="1288" spans="1:10">
      <c r="A1288" s="104" t="s">
        <v>3865</v>
      </c>
      <c r="B1288" s="104" t="s">
        <v>3866</v>
      </c>
      <c r="C1288" s="104" t="s">
        <v>791</v>
      </c>
      <c r="D1288" s="131">
        <v>28.23</v>
      </c>
      <c r="E1288" s="132">
        <v>309803988</v>
      </c>
      <c r="F1288" s="108">
        <v>314607946</v>
      </c>
      <c r="G1288" s="115">
        <v>200940832</v>
      </c>
      <c r="H1288" s="114">
        <v>28.25</v>
      </c>
      <c r="I1288" s="105">
        <v>28.23</v>
      </c>
      <c r="J1288" s="116">
        <v>27.69</v>
      </c>
    </row>
    <row r="1289" spans="1:10">
      <c r="A1289" s="104" t="s">
        <v>3867</v>
      </c>
      <c r="B1289" s="104" t="s">
        <v>3868</v>
      </c>
      <c r="C1289" s="104" t="s">
        <v>3869</v>
      </c>
      <c r="D1289" s="131">
        <v>28.98</v>
      </c>
      <c r="E1289" s="132">
        <v>617753348</v>
      </c>
      <c r="F1289" s="108">
        <v>206054338</v>
      </c>
      <c r="G1289" s="115">
        <v>494066063</v>
      </c>
      <c r="H1289" s="114">
        <v>29.24</v>
      </c>
      <c r="I1289" s="105">
        <v>27.62</v>
      </c>
      <c r="J1289" s="116">
        <v>28.98</v>
      </c>
    </row>
    <row r="1290" spans="1:10">
      <c r="A1290" s="104" t="s">
        <v>3870</v>
      </c>
      <c r="B1290" s="104" t="s">
        <v>3871</v>
      </c>
      <c r="C1290" s="104" t="s">
        <v>3872</v>
      </c>
      <c r="D1290" s="131">
        <v>30.07</v>
      </c>
      <c r="E1290" s="132">
        <v>1134566072</v>
      </c>
      <c r="F1290" s="108">
        <v>1129641083</v>
      </c>
      <c r="G1290" s="115">
        <v>1037212364</v>
      </c>
      <c r="H1290" s="114">
        <v>30.14</v>
      </c>
      <c r="I1290" s="105">
        <v>30.07</v>
      </c>
      <c r="J1290" s="116">
        <v>30.06</v>
      </c>
    </row>
    <row r="1291" spans="1:10">
      <c r="A1291" s="104" t="s">
        <v>3873</v>
      </c>
      <c r="B1291" s="104" t="s">
        <v>3874</v>
      </c>
      <c r="C1291" s="104" t="s">
        <v>3875</v>
      </c>
      <c r="D1291" s="131">
        <v>27.81</v>
      </c>
      <c r="E1291" s="132">
        <v>213956673</v>
      </c>
      <c r="F1291" s="108">
        <v>294395424</v>
      </c>
      <c r="G1291" s="115">
        <v>218833173.5</v>
      </c>
      <c r="H1291" s="114">
        <v>27.73</v>
      </c>
      <c r="I1291" s="105">
        <v>28.13</v>
      </c>
      <c r="J1291" s="116">
        <v>27.81</v>
      </c>
    </row>
    <row r="1292" spans="1:10">
      <c r="A1292" s="104" t="s">
        <v>3876</v>
      </c>
      <c r="B1292" s="104" t="s">
        <v>3877</v>
      </c>
      <c r="C1292" s="104" t="s">
        <v>1185</v>
      </c>
      <c r="D1292" s="131">
        <v>27.72</v>
      </c>
      <c r="E1292" s="132">
        <v>146554056</v>
      </c>
      <c r="F1292" s="108">
        <v>222581924</v>
      </c>
      <c r="G1292" s="115">
        <v>204846760</v>
      </c>
      <c r="H1292" s="114">
        <v>27.21</v>
      </c>
      <c r="I1292" s="105">
        <v>27.73</v>
      </c>
      <c r="J1292" s="116">
        <v>27.72</v>
      </c>
    </row>
    <row r="1293" spans="1:10">
      <c r="A1293" s="104" t="s">
        <v>3878</v>
      </c>
      <c r="B1293" s="104" t="s">
        <v>3879</v>
      </c>
      <c r="C1293" s="104" t="s">
        <v>3243</v>
      </c>
      <c r="D1293" s="131">
        <v>30.87</v>
      </c>
      <c r="E1293" s="132">
        <v>1896947048</v>
      </c>
      <c r="F1293" s="108">
        <v>2292151493</v>
      </c>
      <c r="G1293" s="115">
        <v>1805267989</v>
      </c>
      <c r="H1293" s="114">
        <v>30.87</v>
      </c>
      <c r="I1293" s="105">
        <v>31.09</v>
      </c>
      <c r="J1293" s="116">
        <v>30.87</v>
      </c>
    </row>
    <row r="1294" spans="1:10">
      <c r="A1294" s="104" t="s">
        <v>3880</v>
      </c>
      <c r="B1294" s="104" t="s">
        <v>3881</v>
      </c>
      <c r="C1294" s="104" t="s">
        <v>471</v>
      </c>
      <c r="D1294" s="131">
        <v>28.98</v>
      </c>
      <c r="E1294" s="132">
        <v>565862663</v>
      </c>
      <c r="F1294" s="108">
        <v>529800274.80000001</v>
      </c>
      <c r="G1294" s="115">
        <v>439349154.30000001</v>
      </c>
      <c r="H1294" s="114">
        <v>29.11</v>
      </c>
      <c r="I1294" s="105">
        <v>28.98</v>
      </c>
      <c r="J1294" s="116">
        <v>28.81</v>
      </c>
    </row>
    <row r="1295" spans="1:10">
      <c r="A1295" s="104" t="s">
        <v>3882</v>
      </c>
      <c r="B1295" s="104" t="s">
        <v>3883</v>
      </c>
      <c r="C1295" s="104" t="s">
        <v>1127</v>
      </c>
      <c r="D1295" s="131">
        <v>25.54</v>
      </c>
      <c r="E1295" s="132">
        <v>38612400</v>
      </c>
      <c r="F1295" s="108">
        <v>48689143</v>
      </c>
      <c r="G1295" s="115">
        <v>44454506</v>
      </c>
      <c r="H1295" s="114">
        <v>25.35</v>
      </c>
      <c r="I1295" s="105">
        <v>25.54</v>
      </c>
      <c r="J1295" s="116">
        <v>25.54</v>
      </c>
    </row>
    <row r="1296" spans="1:10">
      <c r="A1296" s="104" t="s">
        <v>3884</v>
      </c>
      <c r="B1296" s="104" t="s">
        <v>3885</v>
      </c>
      <c r="C1296" s="104" t="s">
        <v>3886</v>
      </c>
      <c r="D1296" s="131">
        <v>29.27</v>
      </c>
      <c r="E1296" s="132">
        <v>552084296</v>
      </c>
      <c r="F1296" s="108">
        <v>784104971</v>
      </c>
      <c r="G1296" s="115">
        <v>602297408</v>
      </c>
      <c r="H1296" s="114">
        <v>29.08</v>
      </c>
      <c r="I1296" s="105">
        <v>29.55</v>
      </c>
      <c r="J1296" s="116">
        <v>29.27</v>
      </c>
    </row>
    <row r="1297" spans="1:10">
      <c r="A1297" s="104" t="s">
        <v>3887</v>
      </c>
      <c r="B1297" s="104" t="s">
        <v>3888</v>
      </c>
      <c r="C1297" s="104" t="s">
        <v>1896</v>
      </c>
      <c r="D1297" s="131">
        <v>29.18</v>
      </c>
      <c r="E1297" s="132">
        <v>563697798</v>
      </c>
      <c r="F1297" s="108">
        <v>610222195</v>
      </c>
      <c r="G1297" s="115">
        <v>591779434</v>
      </c>
      <c r="H1297" s="114">
        <v>29.11</v>
      </c>
      <c r="I1297" s="105">
        <v>29.18</v>
      </c>
      <c r="J1297" s="116">
        <v>29.24</v>
      </c>
    </row>
    <row r="1298" spans="1:10">
      <c r="A1298" s="104" t="s">
        <v>3889</v>
      </c>
      <c r="B1298" s="104" t="s">
        <v>3890</v>
      </c>
      <c r="C1298" s="104" t="s">
        <v>3627</v>
      </c>
      <c r="D1298" s="131">
        <v>28.93</v>
      </c>
      <c r="E1298" s="132">
        <v>505226500</v>
      </c>
      <c r="F1298" s="108">
        <v>511080796</v>
      </c>
      <c r="G1298" s="115">
        <v>430286992</v>
      </c>
      <c r="H1298" s="114">
        <v>28.95</v>
      </c>
      <c r="I1298" s="105">
        <v>28.93</v>
      </c>
      <c r="J1298" s="116">
        <v>28.78</v>
      </c>
    </row>
    <row r="1299" spans="1:10">
      <c r="A1299" s="104" t="s">
        <v>3891</v>
      </c>
      <c r="B1299" s="104" t="s">
        <v>3892</v>
      </c>
      <c r="C1299" s="104" t="s">
        <v>1862</v>
      </c>
      <c r="D1299" s="131">
        <v>28.46</v>
      </c>
      <c r="E1299" s="132">
        <v>362252210</v>
      </c>
      <c r="F1299" s="108">
        <v>364881358</v>
      </c>
      <c r="G1299" s="115">
        <v>345472396</v>
      </c>
      <c r="H1299" s="114">
        <v>28.47</v>
      </c>
      <c r="I1299" s="105">
        <v>28.44</v>
      </c>
      <c r="J1299" s="116">
        <v>28.46</v>
      </c>
    </row>
    <row r="1300" spans="1:10">
      <c r="A1300" s="104" t="s">
        <v>3893</v>
      </c>
      <c r="B1300" s="104" t="s">
        <v>3894</v>
      </c>
      <c r="C1300" s="104" t="s">
        <v>564</v>
      </c>
      <c r="D1300" s="131">
        <v>29.13</v>
      </c>
      <c r="E1300" s="132">
        <v>628368320</v>
      </c>
      <c r="F1300" s="108">
        <v>580169600</v>
      </c>
      <c r="G1300" s="115">
        <v>547356872</v>
      </c>
      <c r="H1300" s="114">
        <v>29.27</v>
      </c>
      <c r="I1300" s="105">
        <v>29.11</v>
      </c>
      <c r="J1300" s="116">
        <v>29.13</v>
      </c>
    </row>
    <row r="1301" spans="1:10">
      <c r="A1301" s="104" t="s">
        <v>3895</v>
      </c>
      <c r="B1301" s="104" t="s">
        <v>3896</v>
      </c>
      <c r="C1301" s="104" t="s">
        <v>1278</v>
      </c>
      <c r="D1301" s="131">
        <v>26.62</v>
      </c>
      <c r="E1301" s="132">
        <v>72334496</v>
      </c>
      <c r="F1301" s="108">
        <v>112757880</v>
      </c>
      <c r="G1301" s="115">
        <v>96375672</v>
      </c>
      <c r="H1301" s="114">
        <v>26.22</v>
      </c>
      <c r="I1301" s="105">
        <v>26.75</v>
      </c>
      <c r="J1301" s="116">
        <v>26.62</v>
      </c>
    </row>
    <row r="1302" spans="1:10">
      <c r="A1302" s="104" t="s">
        <v>3897</v>
      </c>
      <c r="B1302" s="104" t="s">
        <v>3898</v>
      </c>
      <c r="C1302" s="104" t="s">
        <v>1906</v>
      </c>
      <c r="D1302" s="131">
        <v>30.03</v>
      </c>
      <c r="E1302" s="132">
        <v>1560803106</v>
      </c>
      <c r="F1302" s="108">
        <v>1098110207</v>
      </c>
      <c r="G1302" s="115">
        <v>979692454</v>
      </c>
      <c r="H1302" s="114">
        <v>30.6</v>
      </c>
      <c r="I1302" s="105">
        <v>30.03</v>
      </c>
      <c r="J1302" s="116">
        <v>29.98</v>
      </c>
    </row>
    <row r="1303" spans="1:10">
      <c r="A1303" s="104" t="s">
        <v>3899</v>
      </c>
      <c r="B1303" s="104" t="s">
        <v>3900</v>
      </c>
      <c r="C1303" s="104" t="s">
        <v>471</v>
      </c>
      <c r="D1303" s="131">
        <v>31.87</v>
      </c>
      <c r="E1303" s="132">
        <v>3673191386</v>
      </c>
      <c r="F1303" s="108">
        <v>3916033882</v>
      </c>
      <c r="G1303" s="115">
        <v>3758176412</v>
      </c>
      <c r="H1303" s="114">
        <v>31.83</v>
      </c>
      <c r="I1303" s="105">
        <v>31.87</v>
      </c>
      <c r="J1303" s="116">
        <v>31.94</v>
      </c>
    </row>
    <row r="1304" spans="1:10">
      <c r="A1304" s="104" t="s">
        <v>3901</v>
      </c>
      <c r="B1304" s="104" t="s">
        <v>3902</v>
      </c>
      <c r="C1304" s="104" t="s">
        <v>488</v>
      </c>
      <c r="D1304" s="131">
        <v>25.27</v>
      </c>
      <c r="E1304" s="132">
        <v>69170524</v>
      </c>
      <c r="F1304" s="108">
        <v>40381664</v>
      </c>
      <c r="G1304" s="115">
        <v>21546702</v>
      </c>
      <c r="H1304" s="114">
        <v>26.18</v>
      </c>
      <c r="I1304" s="105">
        <v>25.27</v>
      </c>
      <c r="J1304" s="116">
        <v>24.54</v>
      </c>
    </row>
    <row r="1305" spans="1:10">
      <c r="A1305" s="104" t="s">
        <v>3903</v>
      </c>
      <c r="B1305" s="104" t="s">
        <v>3904</v>
      </c>
      <c r="C1305" s="104" t="s">
        <v>1234</v>
      </c>
      <c r="D1305" s="131">
        <v>30.15</v>
      </c>
      <c r="E1305" s="132">
        <v>1066093064</v>
      </c>
      <c r="F1305" s="108">
        <v>1245604202</v>
      </c>
      <c r="G1305" s="115">
        <v>1108146282</v>
      </c>
      <c r="H1305" s="114">
        <v>30.05</v>
      </c>
      <c r="I1305" s="105">
        <v>30.21</v>
      </c>
      <c r="J1305" s="116">
        <v>30.15</v>
      </c>
    </row>
    <row r="1306" spans="1:10">
      <c r="A1306" s="104" t="s">
        <v>3905</v>
      </c>
      <c r="B1306" s="104" t="s">
        <v>3906</v>
      </c>
      <c r="C1306" s="104" t="s">
        <v>3907</v>
      </c>
      <c r="D1306" s="131">
        <v>30.22</v>
      </c>
      <c r="E1306" s="132">
        <v>1298984789</v>
      </c>
      <c r="F1306" s="108">
        <v>1248700144</v>
      </c>
      <c r="G1306" s="115">
        <v>1104008959</v>
      </c>
      <c r="H1306" s="114">
        <v>30.33</v>
      </c>
      <c r="I1306" s="105">
        <v>30.22</v>
      </c>
      <c r="J1306" s="116">
        <v>30.15</v>
      </c>
    </row>
    <row r="1307" spans="1:10">
      <c r="A1307" s="104" t="s">
        <v>3908</v>
      </c>
      <c r="B1307" s="104" t="s">
        <v>3909</v>
      </c>
      <c r="C1307" s="104" t="s">
        <v>3910</v>
      </c>
      <c r="D1307" s="131">
        <v>30.74</v>
      </c>
      <c r="E1307" s="132">
        <v>1721883516</v>
      </c>
      <c r="F1307" s="108">
        <v>1780417450</v>
      </c>
      <c r="G1307" s="115">
        <v>1875061388</v>
      </c>
      <c r="H1307" s="114">
        <v>30.74</v>
      </c>
      <c r="I1307" s="105">
        <v>30.73</v>
      </c>
      <c r="J1307" s="116">
        <v>30.92</v>
      </c>
    </row>
    <row r="1308" spans="1:10">
      <c r="A1308" s="104" t="s">
        <v>3911</v>
      </c>
      <c r="B1308" s="104" t="s">
        <v>3912</v>
      </c>
      <c r="C1308" s="104" t="s">
        <v>3913</v>
      </c>
      <c r="D1308" s="131">
        <v>29.68</v>
      </c>
      <c r="E1308" s="132">
        <v>819564576</v>
      </c>
      <c r="F1308" s="108">
        <v>861017936</v>
      </c>
      <c r="G1308" s="115">
        <v>847230683.5</v>
      </c>
      <c r="H1308" s="114">
        <v>29.67</v>
      </c>
      <c r="I1308" s="105">
        <v>29.68</v>
      </c>
      <c r="J1308" s="116">
        <v>29.77</v>
      </c>
    </row>
    <row r="1309" spans="1:10">
      <c r="A1309" s="104" t="s">
        <v>3914</v>
      </c>
      <c r="B1309" s="104" t="s">
        <v>3915</v>
      </c>
      <c r="C1309" s="104" t="s">
        <v>2325</v>
      </c>
      <c r="D1309" s="131">
        <v>29.86</v>
      </c>
      <c r="E1309" s="132">
        <v>937997928</v>
      </c>
      <c r="F1309" s="108">
        <v>963644416</v>
      </c>
      <c r="G1309" s="115">
        <v>923476566</v>
      </c>
      <c r="H1309" s="114">
        <v>29.86</v>
      </c>
      <c r="I1309" s="105">
        <v>29.84</v>
      </c>
      <c r="J1309" s="116">
        <v>29.89</v>
      </c>
    </row>
    <row r="1310" spans="1:10">
      <c r="A1310" s="104" t="s">
        <v>3916</v>
      </c>
      <c r="B1310" s="104" t="s">
        <v>3917</v>
      </c>
      <c r="C1310" s="104" t="s">
        <v>3918</v>
      </c>
      <c r="D1310" s="131">
        <v>33.729999999999997</v>
      </c>
      <c r="E1310" s="132">
        <v>13474986431</v>
      </c>
      <c r="F1310" s="108">
        <v>14273874145</v>
      </c>
      <c r="G1310" s="115">
        <v>15554353081</v>
      </c>
      <c r="H1310" s="114">
        <v>33.71</v>
      </c>
      <c r="I1310" s="105">
        <v>33.729999999999997</v>
      </c>
      <c r="J1310" s="116">
        <v>33.99</v>
      </c>
    </row>
    <row r="1311" spans="1:10">
      <c r="A1311" s="104" t="s">
        <v>3919</v>
      </c>
      <c r="B1311" s="104" t="s">
        <v>3920</v>
      </c>
      <c r="C1311" s="104" t="s">
        <v>496</v>
      </c>
      <c r="D1311" s="131">
        <v>31.55</v>
      </c>
      <c r="E1311" s="132">
        <v>4127515264</v>
      </c>
      <c r="F1311" s="108">
        <v>3153628608</v>
      </c>
      <c r="G1311" s="115">
        <v>2632509072</v>
      </c>
      <c r="H1311" s="114">
        <v>31.99</v>
      </c>
      <c r="I1311" s="105">
        <v>31.55</v>
      </c>
      <c r="J1311" s="116">
        <v>31.42</v>
      </c>
    </row>
    <row r="1312" spans="1:10">
      <c r="A1312" s="104" t="s">
        <v>3921</v>
      </c>
      <c r="B1312" s="104" t="s">
        <v>3922</v>
      </c>
      <c r="C1312" s="104" t="s">
        <v>3923</v>
      </c>
      <c r="D1312" s="131">
        <v>36.479999999999997</v>
      </c>
      <c r="E1312" s="132">
        <v>91478414206</v>
      </c>
      <c r="F1312" s="108">
        <v>96033655036</v>
      </c>
      <c r="G1312" s="115">
        <v>101716000000</v>
      </c>
      <c r="H1312" s="114">
        <v>36.44</v>
      </c>
      <c r="I1312" s="105">
        <v>36.479999999999997</v>
      </c>
      <c r="J1312" s="116">
        <v>36.67</v>
      </c>
    </row>
    <row r="1313" spans="1:10">
      <c r="A1313" s="104" t="s">
        <v>3924</v>
      </c>
      <c r="B1313" s="104" t="s">
        <v>3925</v>
      </c>
      <c r="C1313" s="104" t="s">
        <v>1130</v>
      </c>
      <c r="D1313" s="131">
        <v>26.37</v>
      </c>
      <c r="E1313" s="132">
        <v>99277224</v>
      </c>
      <c r="F1313" s="108">
        <v>86469000</v>
      </c>
      <c r="G1313" s="115">
        <v>68971896</v>
      </c>
      <c r="H1313" s="114">
        <v>26.68</v>
      </c>
      <c r="I1313" s="105">
        <v>26.37</v>
      </c>
      <c r="J1313" s="116">
        <v>26.14</v>
      </c>
    </row>
    <row r="1314" spans="1:10">
      <c r="A1314" s="104" t="s">
        <v>3926</v>
      </c>
      <c r="B1314" s="104" t="s">
        <v>3927</v>
      </c>
      <c r="C1314" s="104" t="s">
        <v>3928</v>
      </c>
      <c r="D1314" s="131">
        <v>29.33</v>
      </c>
      <c r="E1314" s="132">
        <v>711775826</v>
      </c>
      <c r="F1314" s="108">
        <v>673496953</v>
      </c>
      <c r="G1314" s="115">
        <v>624567514</v>
      </c>
      <c r="H1314" s="114">
        <v>29.45</v>
      </c>
      <c r="I1314" s="105">
        <v>29.33</v>
      </c>
      <c r="J1314" s="116">
        <v>29.32</v>
      </c>
    </row>
    <row r="1315" spans="1:10">
      <c r="A1315" s="104" t="s">
        <v>3929</v>
      </c>
      <c r="B1315" s="104" t="s">
        <v>3930</v>
      </c>
      <c r="C1315" s="104" t="s">
        <v>3928</v>
      </c>
      <c r="D1315" s="131">
        <v>27.41</v>
      </c>
      <c r="E1315" s="132">
        <v>168872467</v>
      </c>
      <c r="F1315" s="108">
        <v>185755260</v>
      </c>
      <c r="G1315" s="115">
        <v>164612582</v>
      </c>
      <c r="H1315" s="114">
        <v>27.41</v>
      </c>
      <c r="I1315" s="105">
        <v>27.47</v>
      </c>
      <c r="J1315" s="116">
        <v>27.4</v>
      </c>
    </row>
    <row r="1316" spans="1:10">
      <c r="A1316" s="104" t="s">
        <v>3931</v>
      </c>
      <c r="B1316" s="104" t="s">
        <v>3932</v>
      </c>
      <c r="C1316" s="104" t="s">
        <v>3933</v>
      </c>
      <c r="D1316" s="131">
        <v>30.5</v>
      </c>
      <c r="E1316" s="132">
        <v>1871600400</v>
      </c>
      <c r="F1316" s="108">
        <v>1448975468</v>
      </c>
      <c r="G1316" s="115">
        <v>1405720837</v>
      </c>
      <c r="H1316" s="114">
        <v>30.86</v>
      </c>
      <c r="I1316" s="105">
        <v>30.43</v>
      </c>
      <c r="J1316" s="116">
        <v>30.5</v>
      </c>
    </row>
    <row r="1317" spans="1:10">
      <c r="A1317" s="104" t="s">
        <v>3934</v>
      </c>
      <c r="B1317" s="104" t="s">
        <v>3935</v>
      </c>
      <c r="C1317" s="104" t="s">
        <v>3936</v>
      </c>
      <c r="D1317" s="131">
        <v>29.73</v>
      </c>
      <c r="E1317" s="132">
        <v>795193232</v>
      </c>
      <c r="F1317" s="108">
        <v>888080908</v>
      </c>
      <c r="G1317" s="115">
        <v>834575037</v>
      </c>
      <c r="H1317" s="114">
        <v>29.62</v>
      </c>
      <c r="I1317" s="105">
        <v>29.73</v>
      </c>
      <c r="J1317" s="116">
        <v>29.75</v>
      </c>
    </row>
    <row r="1318" spans="1:10">
      <c r="A1318" s="104" t="s">
        <v>3937</v>
      </c>
      <c r="B1318" s="104" t="s">
        <v>3938</v>
      </c>
      <c r="C1318" s="104" t="s">
        <v>3939</v>
      </c>
      <c r="D1318" s="131">
        <v>24.36</v>
      </c>
      <c r="E1318" s="132">
        <v>16461086</v>
      </c>
      <c r="F1318" s="108">
        <v>21591454</v>
      </c>
      <c r="G1318" s="115">
        <v>32114331</v>
      </c>
      <c r="H1318" s="114">
        <v>24.09</v>
      </c>
      <c r="I1318" s="105">
        <v>24.36</v>
      </c>
      <c r="J1318" s="116">
        <v>25.12</v>
      </c>
    </row>
    <row r="1319" spans="1:10">
      <c r="A1319" s="104" t="s">
        <v>3940</v>
      </c>
      <c r="B1319" s="104" t="s">
        <v>3941</v>
      </c>
      <c r="C1319" s="104" t="s">
        <v>3942</v>
      </c>
      <c r="D1319" s="131">
        <v>22.6508</v>
      </c>
      <c r="E1319" s="132">
        <v>77317928</v>
      </c>
      <c r="F1319" s="108"/>
      <c r="G1319" s="115"/>
      <c r="H1319" s="114">
        <v>26.33</v>
      </c>
      <c r="I1319" s="105">
        <v>22.6508</v>
      </c>
      <c r="J1319" s="116">
        <v>22.3889</v>
      </c>
    </row>
    <row r="1320" spans="1:10">
      <c r="A1320" s="104" t="s">
        <v>3943</v>
      </c>
      <c r="B1320" s="104" t="s">
        <v>3944</v>
      </c>
      <c r="C1320" s="104" t="s">
        <v>1150</v>
      </c>
      <c r="D1320" s="131">
        <v>33.68</v>
      </c>
      <c r="E1320" s="132">
        <v>13190312280</v>
      </c>
      <c r="F1320" s="108">
        <v>13411343593</v>
      </c>
      <c r="G1320" s="115">
        <v>12705815210</v>
      </c>
      <c r="H1320" s="114">
        <v>33.68</v>
      </c>
      <c r="I1320" s="105">
        <v>33.64</v>
      </c>
      <c r="J1320" s="116">
        <v>33.69</v>
      </c>
    </row>
    <row r="1321" spans="1:10">
      <c r="A1321" s="104" t="s">
        <v>3945</v>
      </c>
      <c r="B1321" s="104" t="s">
        <v>3946</v>
      </c>
      <c r="C1321" s="104" t="s">
        <v>471</v>
      </c>
      <c r="D1321" s="131">
        <v>25.61</v>
      </c>
      <c r="E1321" s="132">
        <v>53789456</v>
      </c>
      <c r="F1321" s="108">
        <v>46723561.380000003</v>
      </c>
      <c r="G1321" s="115">
        <v>46651212</v>
      </c>
      <c r="H1321" s="114">
        <v>25.82</v>
      </c>
      <c r="I1321" s="105">
        <v>25.48</v>
      </c>
      <c r="J1321" s="116">
        <v>25.61</v>
      </c>
    </row>
    <row r="1322" spans="1:10">
      <c r="A1322" s="104" t="s">
        <v>3947</v>
      </c>
      <c r="B1322" s="104" t="s">
        <v>3948</v>
      </c>
      <c r="C1322" s="104" t="s">
        <v>3949</v>
      </c>
      <c r="D1322" s="131">
        <v>29.08</v>
      </c>
      <c r="E1322" s="132">
        <v>597384528</v>
      </c>
      <c r="F1322" s="108">
        <v>567360417</v>
      </c>
      <c r="G1322" s="115">
        <v>520395103</v>
      </c>
      <c r="H1322" s="114">
        <v>29.19</v>
      </c>
      <c r="I1322" s="105">
        <v>29.08</v>
      </c>
      <c r="J1322" s="116">
        <v>29.05</v>
      </c>
    </row>
    <row r="1323" spans="1:10">
      <c r="A1323" s="104" t="s">
        <v>3950</v>
      </c>
      <c r="B1323" s="104" t="s">
        <v>3951</v>
      </c>
      <c r="C1323" s="104" t="s">
        <v>3952</v>
      </c>
      <c r="D1323" s="131">
        <v>28.8</v>
      </c>
      <c r="E1323" s="132">
        <v>474761996</v>
      </c>
      <c r="F1323" s="108">
        <v>463704284</v>
      </c>
      <c r="G1323" s="115">
        <v>436831084</v>
      </c>
      <c r="H1323" s="114">
        <v>28.85</v>
      </c>
      <c r="I1323" s="105">
        <v>28.79</v>
      </c>
      <c r="J1323" s="116">
        <v>28.8</v>
      </c>
    </row>
    <row r="1324" spans="1:10">
      <c r="A1324" s="104" t="s">
        <v>3953</v>
      </c>
      <c r="B1324" s="104" t="s">
        <v>3954</v>
      </c>
      <c r="C1324" s="104" t="s">
        <v>1416</v>
      </c>
      <c r="D1324" s="131">
        <v>38.72</v>
      </c>
      <c r="E1324" s="132">
        <v>451726000000</v>
      </c>
      <c r="F1324" s="108">
        <v>469595000000</v>
      </c>
      <c r="G1324" s="115">
        <v>330629000000</v>
      </c>
      <c r="H1324" s="114">
        <v>38.72</v>
      </c>
      <c r="I1324" s="105">
        <v>38.770000000000003</v>
      </c>
      <c r="J1324" s="116">
        <v>38.36</v>
      </c>
    </row>
    <row r="1325" spans="1:10">
      <c r="A1325" s="104" t="s">
        <v>3955</v>
      </c>
      <c r="B1325" s="104" t="s">
        <v>3956</v>
      </c>
      <c r="C1325" s="104" t="s">
        <v>471</v>
      </c>
      <c r="D1325" s="131">
        <v>31.49</v>
      </c>
      <c r="E1325" s="132">
        <v>3749695744</v>
      </c>
      <c r="F1325" s="108">
        <v>2522844352</v>
      </c>
      <c r="G1325" s="115">
        <v>2768883390</v>
      </c>
      <c r="H1325" s="114">
        <v>31.85</v>
      </c>
      <c r="I1325" s="105">
        <v>31.23</v>
      </c>
      <c r="J1325" s="116">
        <v>31.49</v>
      </c>
    </row>
    <row r="1326" spans="1:10">
      <c r="A1326" s="104" t="s">
        <v>3957</v>
      </c>
      <c r="B1326" s="104" t="s">
        <v>3958</v>
      </c>
      <c r="C1326" s="104" t="s">
        <v>1990</v>
      </c>
      <c r="D1326" s="131">
        <v>31.77</v>
      </c>
      <c r="E1326" s="132">
        <v>3557680692</v>
      </c>
      <c r="F1326" s="108">
        <v>3617640180</v>
      </c>
      <c r="G1326" s="115">
        <v>3333640154</v>
      </c>
      <c r="H1326" s="114">
        <v>31.78</v>
      </c>
      <c r="I1326" s="105">
        <v>31.75</v>
      </c>
      <c r="J1326" s="116">
        <v>31.77</v>
      </c>
    </row>
    <row r="1327" spans="1:10">
      <c r="A1327" s="104" t="s">
        <v>3959</v>
      </c>
      <c r="B1327" s="104" t="s">
        <v>3960</v>
      </c>
      <c r="C1327" s="104" t="s">
        <v>3961</v>
      </c>
      <c r="D1327" s="131">
        <v>32.35</v>
      </c>
      <c r="E1327" s="132">
        <v>5262332726</v>
      </c>
      <c r="F1327" s="108">
        <v>4613643615</v>
      </c>
      <c r="G1327" s="115">
        <v>5267854937</v>
      </c>
      <c r="H1327" s="114">
        <v>32.35</v>
      </c>
      <c r="I1327" s="105">
        <v>32.1</v>
      </c>
      <c r="J1327" s="116">
        <v>32.43</v>
      </c>
    </row>
    <row r="1328" spans="1:10">
      <c r="A1328" s="104" t="s">
        <v>3962</v>
      </c>
      <c r="B1328" s="104" t="s">
        <v>3963</v>
      </c>
      <c r="C1328" s="104" t="s">
        <v>3964</v>
      </c>
      <c r="D1328" s="131">
        <v>30.3</v>
      </c>
      <c r="E1328" s="132">
        <v>1267764064</v>
      </c>
      <c r="F1328" s="108">
        <v>1333428064</v>
      </c>
      <c r="G1328" s="115">
        <v>1042554384</v>
      </c>
      <c r="H1328" s="114">
        <v>30.3</v>
      </c>
      <c r="I1328" s="105">
        <v>30.31</v>
      </c>
      <c r="J1328" s="116">
        <v>30.07</v>
      </c>
    </row>
    <row r="1329" spans="1:10">
      <c r="A1329" s="104" t="s">
        <v>3965</v>
      </c>
      <c r="B1329" s="104" t="s">
        <v>3966</v>
      </c>
      <c r="C1329" s="104" t="s">
        <v>3967</v>
      </c>
      <c r="D1329" s="131">
        <v>31.42</v>
      </c>
      <c r="E1329" s="132">
        <v>2567871792</v>
      </c>
      <c r="F1329" s="108">
        <v>2868868582</v>
      </c>
      <c r="G1329" s="115">
        <v>2721302884</v>
      </c>
      <c r="H1329" s="114">
        <v>31.31</v>
      </c>
      <c r="I1329" s="105">
        <v>31.42</v>
      </c>
      <c r="J1329" s="116">
        <v>31.47</v>
      </c>
    </row>
    <row r="1330" spans="1:10">
      <c r="A1330" s="104" t="s">
        <v>3968</v>
      </c>
      <c r="B1330" s="104" t="s">
        <v>3969</v>
      </c>
      <c r="C1330" s="104" t="s">
        <v>3970</v>
      </c>
      <c r="D1330" s="131">
        <v>31.31</v>
      </c>
      <c r="E1330" s="132">
        <v>2033868183</v>
      </c>
      <c r="F1330" s="108">
        <v>2781348547</v>
      </c>
      <c r="G1330" s="115">
        <v>2444099327</v>
      </c>
      <c r="H1330" s="114">
        <v>30.97</v>
      </c>
      <c r="I1330" s="105">
        <v>31.37</v>
      </c>
      <c r="J1330" s="116">
        <v>31.31</v>
      </c>
    </row>
    <row r="1331" spans="1:10">
      <c r="A1331" s="104" t="s">
        <v>3971</v>
      </c>
      <c r="B1331" s="104" t="s">
        <v>3972</v>
      </c>
      <c r="C1331" s="104" t="s">
        <v>3973</v>
      </c>
      <c r="D1331" s="131">
        <v>32.43</v>
      </c>
      <c r="E1331" s="132">
        <v>5571654599</v>
      </c>
      <c r="F1331" s="108">
        <v>5380123580</v>
      </c>
      <c r="G1331" s="115">
        <v>5426232404</v>
      </c>
      <c r="H1331" s="114">
        <v>32.43</v>
      </c>
      <c r="I1331" s="105">
        <v>32.32</v>
      </c>
      <c r="J1331" s="116">
        <v>32.47</v>
      </c>
    </row>
    <row r="1332" spans="1:10">
      <c r="A1332" s="104" t="s">
        <v>3974</v>
      </c>
      <c r="B1332" s="104" t="s">
        <v>3975</v>
      </c>
      <c r="C1332" s="104" t="s">
        <v>3976</v>
      </c>
      <c r="D1332" s="131">
        <v>35.56</v>
      </c>
      <c r="E1332" s="132">
        <v>49593972865</v>
      </c>
      <c r="F1332" s="108">
        <v>48503055264</v>
      </c>
      <c r="G1332" s="115">
        <v>49252831643</v>
      </c>
      <c r="H1332" s="114">
        <v>35.56</v>
      </c>
      <c r="I1332" s="105">
        <v>35.5</v>
      </c>
      <c r="J1332" s="116">
        <v>35.64</v>
      </c>
    </row>
    <row r="1333" spans="1:10">
      <c r="A1333" s="104" t="s">
        <v>3977</v>
      </c>
      <c r="B1333" s="104" t="s">
        <v>3978</v>
      </c>
      <c r="C1333" s="104" t="s">
        <v>3979</v>
      </c>
      <c r="D1333" s="131">
        <v>31.91</v>
      </c>
      <c r="E1333" s="132">
        <v>3884502656</v>
      </c>
      <c r="F1333" s="108">
        <v>4020197504</v>
      </c>
      <c r="G1333" s="115">
        <v>4857654016</v>
      </c>
      <c r="H1333" s="114">
        <v>31.91</v>
      </c>
      <c r="I1333" s="105">
        <v>31.9</v>
      </c>
      <c r="J1333" s="116">
        <v>32.31</v>
      </c>
    </row>
    <row r="1334" spans="1:10">
      <c r="A1334" s="104" t="s">
        <v>3980</v>
      </c>
      <c r="B1334" s="104" t="s">
        <v>3981</v>
      </c>
      <c r="C1334" s="104" t="s">
        <v>1130</v>
      </c>
      <c r="D1334" s="131">
        <v>34.64</v>
      </c>
      <c r="E1334" s="132">
        <v>25847775933</v>
      </c>
      <c r="F1334" s="108">
        <v>26544894388</v>
      </c>
      <c r="G1334" s="115">
        <v>25901985213</v>
      </c>
      <c r="H1334" s="114">
        <v>34.64</v>
      </c>
      <c r="I1334" s="105">
        <v>34.630000000000003</v>
      </c>
      <c r="J1334" s="116">
        <v>34.72</v>
      </c>
    </row>
    <row r="1335" spans="1:10">
      <c r="A1335" s="104" t="s">
        <v>3982</v>
      </c>
      <c r="B1335" s="104" t="s">
        <v>3983</v>
      </c>
      <c r="C1335" s="104" t="s">
        <v>3964</v>
      </c>
      <c r="D1335" s="131">
        <v>33.11</v>
      </c>
      <c r="E1335" s="132">
        <v>8889383041</v>
      </c>
      <c r="F1335" s="108">
        <v>7545721836</v>
      </c>
      <c r="G1335" s="115">
        <v>8830058188</v>
      </c>
      <c r="H1335" s="114">
        <v>33.11</v>
      </c>
      <c r="I1335" s="105">
        <v>32.81</v>
      </c>
      <c r="J1335" s="116">
        <v>33.17</v>
      </c>
    </row>
    <row r="1336" spans="1:10">
      <c r="A1336" s="104" t="s">
        <v>3984</v>
      </c>
      <c r="B1336" s="104" t="s">
        <v>3985</v>
      </c>
      <c r="C1336" s="104" t="s">
        <v>3986</v>
      </c>
      <c r="D1336" s="131">
        <v>30.3</v>
      </c>
      <c r="E1336" s="132">
        <v>1266043677</v>
      </c>
      <c r="F1336" s="108">
        <v>1007002536</v>
      </c>
      <c r="G1336" s="115">
        <v>1242092948</v>
      </c>
      <c r="H1336" s="114">
        <v>30.3</v>
      </c>
      <c r="I1336" s="105">
        <v>29.91</v>
      </c>
      <c r="J1336" s="116">
        <v>30.32</v>
      </c>
    </row>
    <row r="1337" spans="1:10">
      <c r="A1337" s="104" t="s">
        <v>3987</v>
      </c>
      <c r="B1337" s="104" t="s">
        <v>3988</v>
      </c>
      <c r="C1337" s="104" t="s">
        <v>3989</v>
      </c>
      <c r="D1337" s="131">
        <v>31.75</v>
      </c>
      <c r="E1337" s="132">
        <v>3487155297</v>
      </c>
      <c r="F1337" s="108">
        <v>3175204757</v>
      </c>
      <c r="G1337" s="115">
        <v>3507025007</v>
      </c>
      <c r="H1337" s="114">
        <v>31.75</v>
      </c>
      <c r="I1337" s="105">
        <v>31.56</v>
      </c>
      <c r="J1337" s="116">
        <v>31.84</v>
      </c>
    </row>
    <row r="1338" spans="1:10">
      <c r="A1338" s="104" t="s">
        <v>3990</v>
      </c>
      <c r="B1338" s="104" t="s">
        <v>3991</v>
      </c>
      <c r="C1338" s="104" t="s">
        <v>3992</v>
      </c>
      <c r="D1338" s="131">
        <v>29.17</v>
      </c>
      <c r="E1338" s="132">
        <v>595503512</v>
      </c>
      <c r="F1338" s="108">
        <v>603836522</v>
      </c>
      <c r="G1338" s="115">
        <v>258734900</v>
      </c>
      <c r="H1338" s="114">
        <v>29.19</v>
      </c>
      <c r="I1338" s="105">
        <v>29.17</v>
      </c>
      <c r="J1338" s="116">
        <v>28.04</v>
      </c>
    </row>
    <row r="1339" spans="1:10">
      <c r="A1339" s="104" t="s">
        <v>3993</v>
      </c>
      <c r="B1339" s="104" t="s">
        <v>3994</v>
      </c>
      <c r="C1339" s="104" t="s">
        <v>3995</v>
      </c>
      <c r="D1339" s="131">
        <v>33.21</v>
      </c>
      <c r="E1339" s="132">
        <v>8258798650</v>
      </c>
      <c r="F1339" s="108">
        <v>10048170332</v>
      </c>
      <c r="G1339" s="115">
        <v>9079678380</v>
      </c>
      <c r="H1339" s="114">
        <v>33</v>
      </c>
      <c r="I1339" s="105">
        <v>33.229999999999997</v>
      </c>
      <c r="J1339" s="116">
        <v>33.21</v>
      </c>
    </row>
    <row r="1340" spans="1:10">
      <c r="A1340" s="104" t="s">
        <v>3996</v>
      </c>
      <c r="B1340" s="104" t="s">
        <v>3997</v>
      </c>
      <c r="C1340" s="104" t="s">
        <v>3998</v>
      </c>
      <c r="D1340" s="131">
        <v>32.450000000000003</v>
      </c>
      <c r="E1340" s="132">
        <v>4416269316</v>
      </c>
      <c r="F1340" s="108">
        <v>5847283384</v>
      </c>
      <c r="G1340" s="115">
        <v>6520739839</v>
      </c>
      <c r="H1340" s="114">
        <v>32.090000000000003</v>
      </c>
      <c r="I1340" s="105">
        <v>32.450000000000003</v>
      </c>
      <c r="J1340" s="116">
        <v>32.729999999999997</v>
      </c>
    </row>
    <row r="1341" spans="1:10">
      <c r="A1341" s="104" t="s">
        <v>3999</v>
      </c>
      <c r="B1341" s="104" t="s">
        <v>4000</v>
      </c>
      <c r="C1341" s="104" t="s">
        <v>4001</v>
      </c>
      <c r="D1341" s="131">
        <v>28.9</v>
      </c>
      <c r="E1341" s="132">
        <v>491638624</v>
      </c>
      <c r="F1341" s="108">
        <v>479872672</v>
      </c>
      <c r="G1341" s="115">
        <v>509673056</v>
      </c>
      <c r="H1341" s="114">
        <v>28.9</v>
      </c>
      <c r="I1341" s="105">
        <v>28.84</v>
      </c>
      <c r="J1341" s="116">
        <v>29.02</v>
      </c>
    </row>
    <row r="1342" spans="1:10">
      <c r="A1342" s="104" t="s">
        <v>4002</v>
      </c>
      <c r="B1342" s="104" t="s">
        <v>4003</v>
      </c>
      <c r="C1342" s="104" t="s">
        <v>4004</v>
      </c>
      <c r="D1342" s="131">
        <v>30.53</v>
      </c>
      <c r="E1342" s="132">
        <v>1517590800</v>
      </c>
      <c r="F1342" s="108">
        <v>1474991564</v>
      </c>
      <c r="G1342" s="115">
        <v>1431660388</v>
      </c>
      <c r="H1342" s="114">
        <v>30.56</v>
      </c>
      <c r="I1342" s="105">
        <v>30.46</v>
      </c>
      <c r="J1342" s="116">
        <v>30.53</v>
      </c>
    </row>
    <row r="1343" spans="1:10">
      <c r="A1343" s="104" t="s">
        <v>4005</v>
      </c>
      <c r="B1343" s="104" t="s">
        <v>4006</v>
      </c>
      <c r="C1343" s="104" t="s">
        <v>4007</v>
      </c>
      <c r="D1343" s="131">
        <v>34.54</v>
      </c>
      <c r="E1343" s="132">
        <v>12982367281</v>
      </c>
      <c r="F1343" s="108">
        <v>28227323814</v>
      </c>
      <c r="G1343" s="115">
        <v>22925870386</v>
      </c>
      <c r="H1343" s="114">
        <v>33.65</v>
      </c>
      <c r="I1343" s="105">
        <v>34.72</v>
      </c>
      <c r="J1343" s="116">
        <v>34.54</v>
      </c>
    </row>
    <row r="1344" spans="1:10">
      <c r="A1344" s="104" t="s">
        <v>4008</v>
      </c>
      <c r="B1344" s="104" t="s">
        <v>4009</v>
      </c>
      <c r="C1344" s="104" t="s">
        <v>4010</v>
      </c>
      <c r="D1344" s="131">
        <v>30.25</v>
      </c>
      <c r="E1344" s="132">
        <v>1230479432</v>
      </c>
      <c r="F1344" s="108">
        <v>1073380336</v>
      </c>
      <c r="G1344" s="115">
        <v>1182575808</v>
      </c>
      <c r="H1344" s="114">
        <v>30.26</v>
      </c>
      <c r="I1344" s="105">
        <v>30</v>
      </c>
      <c r="J1344" s="116">
        <v>30.25</v>
      </c>
    </row>
    <row r="1345" spans="1:10">
      <c r="A1345" s="104" t="s">
        <v>4011</v>
      </c>
      <c r="B1345" s="104" t="s">
        <v>4012</v>
      </c>
      <c r="C1345" s="104" t="s">
        <v>471</v>
      </c>
      <c r="D1345" s="131">
        <v>27.13</v>
      </c>
      <c r="E1345" s="132">
        <v>157829159.5</v>
      </c>
      <c r="F1345" s="108">
        <v>147227188</v>
      </c>
      <c r="G1345" s="115">
        <v>125483065</v>
      </c>
      <c r="H1345" s="114">
        <v>27.32</v>
      </c>
      <c r="I1345" s="105">
        <v>27.13</v>
      </c>
      <c r="J1345" s="116">
        <v>27.01</v>
      </c>
    </row>
    <row r="1346" spans="1:10">
      <c r="A1346" s="104" t="s">
        <v>4013</v>
      </c>
      <c r="B1346" s="104" t="s">
        <v>4014</v>
      </c>
      <c r="C1346" s="104" t="s">
        <v>4015</v>
      </c>
      <c r="D1346" s="131">
        <v>32.07</v>
      </c>
      <c r="E1346" s="132">
        <v>4358622135</v>
      </c>
      <c r="F1346" s="108">
        <v>4472304964</v>
      </c>
      <c r="G1346" s="115">
        <v>4400871173</v>
      </c>
      <c r="H1346" s="114">
        <v>32.07</v>
      </c>
      <c r="I1346" s="105">
        <v>32.06</v>
      </c>
      <c r="J1346" s="116">
        <v>32.17</v>
      </c>
    </row>
    <row r="1347" spans="1:10">
      <c r="A1347" s="104" t="s">
        <v>4016</v>
      </c>
      <c r="B1347" s="104" t="s">
        <v>4017</v>
      </c>
      <c r="C1347" s="104" t="s">
        <v>1671</v>
      </c>
      <c r="D1347" s="131">
        <v>32.270000000000003</v>
      </c>
      <c r="E1347" s="132">
        <v>5123788254</v>
      </c>
      <c r="F1347" s="108">
        <v>5181863569</v>
      </c>
      <c r="G1347" s="115">
        <v>4717330458</v>
      </c>
      <c r="H1347" s="114">
        <v>32.31</v>
      </c>
      <c r="I1347" s="105">
        <v>32.270000000000003</v>
      </c>
      <c r="J1347" s="116">
        <v>32.270000000000003</v>
      </c>
    </row>
    <row r="1348" spans="1:10">
      <c r="A1348" s="104" t="s">
        <v>4018</v>
      </c>
      <c r="B1348" s="104" t="s">
        <v>4019</v>
      </c>
      <c r="C1348" s="104" t="s">
        <v>1752</v>
      </c>
      <c r="D1348" s="131">
        <v>32.04</v>
      </c>
      <c r="E1348" s="132">
        <v>4119322312</v>
      </c>
      <c r="F1348" s="108">
        <v>4616354883</v>
      </c>
      <c r="G1348" s="115">
        <v>4024716030</v>
      </c>
      <c r="H1348" s="114">
        <v>31.99</v>
      </c>
      <c r="I1348" s="105">
        <v>32.1</v>
      </c>
      <c r="J1348" s="116">
        <v>32.04</v>
      </c>
    </row>
    <row r="1349" spans="1:10">
      <c r="A1349" s="104" t="s">
        <v>4020</v>
      </c>
      <c r="B1349" s="104" t="s">
        <v>4021</v>
      </c>
      <c r="C1349" s="104" t="s">
        <v>4022</v>
      </c>
      <c r="D1349" s="131">
        <v>31.78</v>
      </c>
      <c r="E1349" s="132">
        <v>3722450707</v>
      </c>
      <c r="F1349" s="108">
        <v>3680830287</v>
      </c>
      <c r="G1349" s="115">
        <v>2820879629</v>
      </c>
      <c r="H1349" s="114">
        <v>31.84</v>
      </c>
      <c r="I1349" s="105">
        <v>31.78</v>
      </c>
      <c r="J1349" s="116">
        <v>31.53</v>
      </c>
    </row>
    <row r="1350" spans="1:10">
      <c r="A1350" s="104" t="s">
        <v>4023</v>
      </c>
      <c r="B1350" s="104" t="s">
        <v>4024</v>
      </c>
      <c r="C1350" s="104" t="s">
        <v>4025</v>
      </c>
      <c r="D1350" s="131">
        <v>28.64</v>
      </c>
      <c r="E1350" s="132">
        <v>246293552</v>
      </c>
      <c r="F1350" s="108">
        <v>418412100</v>
      </c>
      <c r="G1350" s="115">
        <v>416401972</v>
      </c>
      <c r="H1350" s="114">
        <v>27.92</v>
      </c>
      <c r="I1350" s="105">
        <v>28.64</v>
      </c>
      <c r="J1350" s="116">
        <v>28.73</v>
      </c>
    </row>
    <row r="1351" spans="1:10">
      <c r="A1351" s="104" t="s">
        <v>4026</v>
      </c>
      <c r="B1351" s="104" t="s">
        <v>4027</v>
      </c>
      <c r="C1351" s="104" t="s">
        <v>4028</v>
      </c>
      <c r="D1351" s="131">
        <v>27.21</v>
      </c>
      <c r="E1351" s="132">
        <v>311846408</v>
      </c>
      <c r="F1351" s="108">
        <v>86835896</v>
      </c>
      <c r="G1351" s="115">
        <v>145129224.5</v>
      </c>
      <c r="H1351" s="114">
        <v>28.3</v>
      </c>
      <c r="I1351" s="105">
        <v>26.37</v>
      </c>
      <c r="J1351" s="116">
        <v>27.21</v>
      </c>
    </row>
    <row r="1352" spans="1:10">
      <c r="A1352" s="104" t="s">
        <v>4029</v>
      </c>
      <c r="B1352" s="104" t="s">
        <v>4030</v>
      </c>
      <c r="C1352" s="104" t="s">
        <v>4031</v>
      </c>
      <c r="D1352" s="131">
        <v>24.5</v>
      </c>
      <c r="E1352" s="132">
        <v>21665852</v>
      </c>
      <c r="F1352" s="108">
        <v>23205134</v>
      </c>
      <c r="G1352" s="115">
        <v>47916096</v>
      </c>
      <c r="H1352" s="114">
        <v>24.5</v>
      </c>
      <c r="I1352" s="105">
        <v>24.47</v>
      </c>
      <c r="J1352" s="116">
        <v>25.68</v>
      </c>
    </row>
    <row r="1353" spans="1:10">
      <c r="A1353" s="104" t="s">
        <v>4032</v>
      </c>
      <c r="B1353" s="104" t="s">
        <v>4033</v>
      </c>
      <c r="C1353" s="104" t="s">
        <v>3418</v>
      </c>
      <c r="D1353" s="131">
        <v>31.62</v>
      </c>
      <c r="E1353" s="132">
        <v>5014558736</v>
      </c>
      <c r="F1353" s="108">
        <v>3291020624</v>
      </c>
      <c r="G1353" s="115">
        <v>1944394356</v>
      </c>
      <c r="H1353" s="114">
        <v>32.270000000000003</v>
      </c>
      <c r="I1353" s="105">
        <v>31.62</v>
      </c>
      <c r="J1353" s="116">
        <v>30.98</v>
      </c>
    </row>
    <row r="1354" spans="1:10">
      <c r="A1354" s="104" t="s">
        <v>4034</v>
      </c>
      <c r="B1354" s="104" t="s">
        <v>4035</v>
      </c>
      <c r="C1354" s="104" t="s">
        <v>471</v>
      </c>
      <c r="D1354" s="131">
        <v>26.11</v>
      </c>
      <c r="E1354" s="132">
        <v>66687408</v>
      </c>
      <c r="F1354" s="108">
        <v>83874396.25</v>
      </c>
      <c r="G1354" s="115">
        <v>32425940</v>
      </c>
      <c r="H1354" s="114">
        <v>26.11</v>
      </c>
      <c r="I1354" s="105">
        <v>26.32</v>
      </c>
      <c r="J1354" s="116">
        <v>25.08</v>
      </c>
    </row>
    <row r="1355" spans="1:10">
      <c r="A1355" s="104" t="s">
        <v>4036</v>
      </c>
      <c r="B1355" s="104" t="s">
        <v>4037</v>
      </c>
      <c r="C1355" s="104" t="s">
        <v>4038</v>
      </c>
      <c r="D1355" s="131">
        <v>30.81</v>
      </c>
      <c r="E1355" s="132">
        <v>1815428525</v>
      </c>
      <c r="F1355" s="108">
        <v>1880907219</v>
      </c>
      <c r="G1355" s="115">
        <v>1683718426</v>
      </c>
      <c r="H1355" s="114">
        <v>30.81</v>
      </c>
      <c r="I1355" s="105">
        <v>30.81</v>
      </c>
      <c r="J1355" s="116">
        <v>30.76</v>
      </c>
    </row>
    <row r="1356" spans="1:10">
      <c r="A1356" s="104" t="s">
        <v>4039</v>
      </c>
      <c r="B1356" s="104" t="s">
        <v>4040</v>
      </c>
      <c r="C1356" s="104" t="s">
        <v>4041</v>
      </c>
      <c r="D1356" s="131">
        <v>26.02</v>
      </c>
      <c r="E1356" s="132">
        <v>62361708</v>
      </c>
      <c r="F1356" s="108">
        <v>81634000</v>
      </c>
      <c r="G1356" s="115">
        <v>30658632</v>
      </c>
      <c r="H1356" s="114">
        <v>26.02</v>
      </c>
      <c r="I1356" s="105">
        <v>26.28</v>
      </c>
      <c r="J1356" s="116">
        <v>25</v>
      </c>
    </row>
    <row r="1357" spans="1:10">
      <c r="A1357" s="104" t="s">
        <v>4042</v>
      </c>
      <c r="B1357" s="104" t="s">
        <v>4043</v>
      </c>
      <c r="C1357" s="104" t="s">
        <v>832</v>
      </c>
      <c r="D1357" s="131">
        <v>32.25</v>
      </c>
      <c r="E1357" s="132">
        <v>4487395659</v>
      </c>
      <c r="F1357" s="108">
        <v>5672963096</v>
      </c>
      <c r="G1357" s="115">
        <v>4675164109</v>
      </c>
      <c r="H1357" s="114">
        <v>32.119999999999997</v>
      </c>
      <c r="I1357" s="105">
        <v>32.4</v>
      </c>
      <c r="J1357" s="116">
        <v>32.25</v>
      </c>
    </row>
    <row r="1358" spans="1:10">
      <c r="A1358" s="104" t="s">
        <v>4044</v>
      </c>
      <c r="B1358" s="104" t="s">
        <v>4045</v>
      </c>
      <c r="C1358" s="104" t="s">
        <v>2320</v>
      </c>
      <c r="D1358" s="131">
        <v>34.39</v>
      </c>
      <c r="E1358" s="132">
        <v>14874575791</v>
      </c>
      <c r="F1358" s="108">
        <v>23535674397</v>
      </c>
      <c r="G1358" s="115">
        <v>20653162563</v>
      </c>
      <c r="H1358" s="114">
        <v>33.85</v>
      </c>
      <c r="I1358" s="105">
        <v>34.450000000000003</v>
      </c>
      <c r="J1358" s="116">
        <v>34.39</v>
      </c>
    </row>
    <row r="1359" spans="1:10">
      <c r="A1359" s="104" t="s">
        <v>4046</v>
      </c>
      <c r="B1359" s="104" t="s">
        <v>4047</v>
      </c>
      <c r="C1359" s="104" t="s">
        <v>471</v>
      </c>
      <c r="D1359" s="131">
        <v>32.06</v>
      </c>
      <c r="E1359" s="132">
        <v>4334732736</v>
      </c>
      <c r="F1359" s="108">
        <v>3611598408</v>
      </c>
      <c r="G1359" s="115">
        <v>4209892712</v>
      </c>
      <c r="H1359" s="114">
        <v>32.06</v>
      </c>
      <c r="I1359" s="105">
        <v>31.75</v>
      </c>
      <c r="J1359" s="116">
        <v>32.1</v>
      </c>
    </row>
    <row r="1360" spans="1:10">
      <c r="A1360" s="104" t="s">
        <v>4048</v>
      </c>
      <c r="B1360" s="104" t="s">
        <v>4049</v>
      </c>
      <c r="C1360" s="104" t="s">
        <v>3666</v>
      </c>
      <c r="D1360" s="131">
        <v>32.799999999999997</v>
      </c>
      <c r="E1360" s="132">
        <v>7205843784</v>
      </c>
      <c r="F1360" s="108">
        <v>6959300832</v>
      </c>
      <c r="G1360" s="115">
        <v>7060482184</v>
      </c>
      <c r="H1360" s="114">
        <v>32.799999999999997</v>
      </c>
      <c r="I1360" s="105">
        <v>32.700000000000003</v>
      </c>
      <c r="J1360" s="116">
        <v>32.85</v>
      </c>
    </row>
    <row r="1361" spans="1:10">
      <c r="A1361" s="104" t="s">
        <v>4050</v>
      </c>
      <c r="B1361" s="104" t="s">
        <v>4051</v>
      </c>
      <c r="C1361" s="104" t="s">
        <v>471</v>
      </c>
      <c r="D1361" s="131">
        <v>31.88</v>
      </c>
      <c r="E1361" s="132">
        <v>3814112276</v>
      </c>
      <c r="F1361" s="108">
        <v>4179978881</v>
      </c>
      <c r="G1361" s="115">
        <v>3612677625</v>
      </c>
      <c r="H1361" s="114">
        <v>31.88</v>
      </c>
      <c r="I1361" s="105">
        <v>31.96</v>
      </c>
      <c r="J1361" s="116">
        <v>31.88</v>
      </c>
    </row>
    <row r="1362" spans="1:10">
      <c r="A1362" s="104" t="s">
        <v>4052</v>
      </c>
      <c r="B1362" s="104" t="s">
        <v>4053</v>
      </c>
      <c r="C1362" s="104" t="s">
        <v>471</v>
      </c>
      <c r="D1362" s="131">
        <v>30.35</v>
      </c>
      <c r="E1362" s="132">
        <v>1311147328</v>
      </c>
      <c r="F1362" s="108">
        <v>1504250112</v>
      </c>
      <c r="G1362" s="115">
        <v>1195091072</v>
      </c>
      <c r="H1362" s="114">
        <v>30.35</v>
      </c>
      <c r="I1362" s="105">
        <v>30.49</v>
      </c>
      <c r="J1362" s="116">
        <v>30.26</v>
      </c>
    </row>
    <row r="1363" spans="1:10">
      <c r="A1363" s="104" t="s">
        <v>4054</v>
      </c>
      <c r="B1363" s="104" t="s">
        <v>4055</v>
      </c>
      <c r="C1363" s="104" t="s">
        <v>488</v>
      </c>
      <c r="D1363" s="131">
        <v>28.88</v>
      </c>
      <c r="E1363" s="132">
        <v>480485544</v>
      </c>
      <c r="F1363" s="108">
        <v>621482180</v>
      </c>
      <c r="G1363" s="115">
        <v>396876188</v>
      </c>
      <c r="H1363" s="114">
        <v>28.88</v>
      </c>
      <c r="I1363" s="105">
        <v>29.21</v>
      </c>
      <c r="J1363" s="116">
        <v>28.66</v>
      </c>
    </row>
    <row r="1364" spans="1:10">
      <c r="A1364" s="104" t="s">
        <v>4056</v>
      </c>
      <c r="B1364" s="104" t="s">
        <v>4057</v>
      </c>
      <c r="C1364" s="104" t="s">
        <v>471</v>
      </c>
      <c r="D1364" s="131">
        <v>28.62</v>
      </c>
      <c r="E1364" s="132">
        <v>403912384</v>
      </c>
      <c r="F1364" s="108">
        <v>407875840</v>
      </c>
      <c r="G1364" s="115">
        <v>401607968</v>
      </c>
      <c r="H1364" s="114">
        <v>28.62</v>
      </c>
      <c r="I1364" s="105">
        <v>28.6</v>
      </c>
      <c r="J1364" s="116">
        <v>28.68</v>
      </c>
    </row>
    <row r="1365" spans="1:10">
      <c r="A1365" s="104" t="s">
        <v>4058</v>
      </c>
      <c r="B1365" s="104" t="s">
        <v>4059</v>
      </c>
      <c r="C1365" s="104" t="s">
        <v>4015</v>
      </c>
      <c r="D1365" s="131">
        <v>29.04</v>
      </c>
      <c r="E1365" s="132">
        <v>398059608</v>
      </c>
      <c r="F1365" s="108">
        <v>552780592.5</v>
      </c>
      <c r="G1365" s="115">
        <v>637775470.79999995</v>
      </c>
      <c r="H1365" s="114">
        <v>28.6</v>
      </c>
      <c r="I1365" s="105">
        <v>29.04</v>
      </c>
      <c r="J1365" s="116">
        <v>29.35</v>
      </c>
    </row>
    <row r="1366" spans="1:10">
      <c r="A1366" s="104" t="s">
        <v>4060</v>
      </c>
      <c r="B1366" s="104" t="s">
        <v>4061</v>
      </c>
      <c r="C1366" s="104" t="s">
        <v>4062</v>
      </c>
      <c r="D1366" s="131">
        <v>27.03</v>
      </c>
      <c r="E1366" s="132">
        <v>56792237</v>
      </c>
      <c r="F1366" s="108">
        <v>137473426</v>
      </c>
      <c r="G1366" s="115">
        <v>135191815</v>
      </c>
      <c r="H1366" s="114">
        <v>25.87</v>
      </c>
      <c r="I1366" s="105">
        <v>27.03</v>
      </c>
      <c r="J1366" s="116">
        <v>27.11</v>
      </c>
    </row>
    <row r="1367" spans="1:10">
      <c r="A1367" s="104" t="s">
        <v>4063</v>
      </c>
      <c r="B1367" s="104" t="s">
        <v>4064</v>
      </c>
      <c r="C1367" s="104" t="s">
        <v>4065</v>
      </c>
      <c r="D1367" s="131">
        <v>27.59</v>
      </c>
      <c r="E1367" s="132">
        <v>192630104</v>
      </c>
      <c r="F1367" s="108">
        <v>214501542</v>
      </c>
      <c r="G1367" s="115">
        <v>153955032</v>
      </c>
      <c r="H1367" s="114">
        <v>27.59</v>
      </c>
      <c r="I1367" s="105">
        <v>27.68</v>
      </c>
      <c r="J1367" s="116">
        <v>27.31</v>
      </c>
    </row>
    <row r="1368" spans="1:10">
      <c r="A1368" s="104" t="s">
        <v>4066</v>
      </c>
      <c r="B1368" s="104" t="s">
        <v>4067</v>
      </c>
      <c r="C1368" s="104" t="s">
        <v>4068</v>
      </c>
      <c r="D1368" s="131">
        <v>25.51</v>
      </c>
      <c r="E1368" s="132">
        <v>44122980</v>
      </c>
      <c r="F1368" s="108">
        <v>47680668</v>
      </c>
      <c r="G1368" s="115">
        <v>34379392</v>
      </c>
      <c r="H1368" s="114">
        <v>25.54</v>
      </c>
      <c r="I1368" s="105">
        <v>25.51</v>
      </c>
      <c r="J1368" s="116">
        <v>25.18</v>
      </c>
    </row>
    <row r="1369" spans="1:10">
      <c r="A1369" s="104" t="s">
        <v>4069</v>
      </c>
      <c r="B1369" s="104" t="s">
        <v>4070</v>
      </c>
      <c r="C1369" s="104" t="s">
        <v>4071</v>
      </c>
      <c r="D1369" s="131">
        <v>24.38</v>
      </c>
      <c r="E1369" s="132">
        <v>20088702</v>
      </c>
      <c r="F1369" s="108">
        <v>20293722</v>
      </c>
      <c r="G1369" s="115">
        <v>18992768</v>
      </c>
      <c r="H1369" s="114">
        <v>24.38</v>
      </c>
      <c r="I1369" s="105">
        <v>24.27</v>
      </c>
      <c r="J1369" s="116">
        <v>24.38</v>
      </c>
    </row>
    <row r="1370" spans="1:10">
      <c r="A1370" s="104" t="s">
        <v>4072</v>
      </c>
      <c r="B1370" s="104" t="s">
        <v>4073</v>
      </c>
      <c r="C1370" s="104" t="s">
        <v>4074</v>
      </c>
      <c r="D1370" s="131">
        <v>26.91</v>
      </c>
      <c r="E1370" s="132">
        <v>107095764</v>
      </c>
      <c r="F1370" s="108">
        <v>153614048</v>
      </c>
      <c r="G1370" s="115">
        <v>117193340</v>
      </c>
      <c r="H1370" s="114">
        <v>26.77</v>
      </c>
      <c r="I1370" s="105">
        <v>27.19</v>
      </c>
      <c r="J1370" s="116">
        <v>26.91</v>
      </c>
    </row>
    <row r="1371" spans="1:10">
      <c r="A1371" s="104" t="s">
        <v>4075</v>
      </c>
      <c r="B1371" s="104" t="s">
        <v>4076</v>
      </c>
      <c r="C1371" s="104" t="s">
        <v>4077</v>
      </c>
      <c r="D1371" s="131">
        <v>27.26</v>
      </c>
      <c r="E1371" s="132">
        <v>151302347</v>
      </c>
      <c r="F1371" s="108">
        <v>177534036</v>
      </c>
      <c r="G1371" s="115">
        <v>114086767</v>
      </c>
      <c r="H1371" s="114">
        <v>27.26</v>
      </c>
      <c r="I1371" s="105">
        <v>27.4</v>
      </c>
      <c r="J1371" s="116">
        <v>26.87</v>
      </c>
    </row>
    <row r="1372" spans="1:10">
      <c r="A1372" s="104" t="s">
        <v>4078</v>
      </c>
      <c r="B1372" s="104" t="s">
        <v>4079</v>
      </c>
      <c r="C1372" s="104" t="s">
        <v>4080</v>
      </c>
      <c r="D1372" s="131">
        <v>29.66</v>
      </c>
      <c r="E1372" s="132">
        <v>811183640</v>
      </c>
      <c r="F1372" s="108">
        <v>917295664</v>
      </c>
      <c r="G1372" s="115">
        <v>788345480</v>
      </c>
      <c r="H1372" s="114">
        <v>29.65</v>
      </c>
      <c r="I1372" s="105">
        <v>29.77</v>
      </c>
      <c r="J1372" s="116">
        <v>29.66</v>
      </c>
    </row>
    <row r="1373" spans="1:10">
      <c r="A1373" s="104" t="s">
        <v>4081</v>
      </c>
      <c r="B1373" s="104" t="s">
        <v>4082</v>
      </c>
      <c r="C1373" s="104" t="s">
        <v>4083</v>
      </c>
      <c r="D1373" s="131">
        <v>30.99</v>
      </c>
      <c r="E1373" s="132">
        <v>2059270444</v>
      </c>
      <c r="F1373" s="108">
        <v>1917468956</v>
      </c>
      <c r="G1373" s="115">
        <v>2255316594</v>
      </c>
      <c r="H1373" s="114">
        <v>30.99</v>
      </c>
      <c r="I1373" s="105">
        <v>30.84</v>
      </c>
      <c r="J1373" s="116">
        <v>31.19</v>
      </c>
    </row>
    <row r="1374" spans="1:10">
      <c r="A1374" s="104" t="s">
        <v>4084</v>
      </c>
      <c r="B1374" s="104" t="s">
        <v>4085</v>
      </c>
      <c r="C1374" s="104" t="s">
        <v>4086</v>
      </c>
      <c r="D1374" s="131">
        <v>27.48</v>
      </c>
      <c r="E1374" s="132">
        <v>192301483.5</v>
      </c>
      <c r="F1374" s="108">
        <v>186843638.5</v>
      </c>
      <c r="G1374" s="115">
        <v>90326308.5</v>
      </c>
      <c r="H1374" s="114">
        <v>27.6</v>
      </c>
      <c r="I1374" s="105">
        <v>27.48</v>
      </c>
      <c r="J1374" s="116">
        <v>26.53</v>
      </c>
    </row>
    <row r="1375" spans="1:10">
      <c r="A1375" s="104" t="s">
        <v>4087</v>
      </c>
      <c r="B1375" s="104" t="s">
        <v>4088</v>
      </c>
      <c r="C1375" s="104" t="s">
        <v>4089</v>
      </c>
      <c r="D1375" s="131">
        <v>28.16</v>
      </c>
      <c r="E1375" s="132">
        <v>291862764</v>
      </c>
      <c r="F1375" s="108">
        <v>305426247</v>
      </c>
      <c r="G1375" s="115">
        <v>251457722</v>
      </c>
      <c r="H1375" s="114">
        <v>28.16</v>
      </c>
      <c r="I1375" s="105">
        <v>28.19</v>
      </c>
      <c r="J1375" s="116">
        <v>28.01</v>
      </c>
    </row>
    <row r="1376" spans="1:10">
      <c r="A1376" s="104" t="s">
        <v>4090</v>
      </c>
      <c r="B1376" s="104" t="s">
        <v>4091</v>
      </c>
      <c r="C1376" s="104" t="s">
        <v>2136</v>
      </c>
      <c r="D1376" s="131">
        <v>27.97</v>
      </c>
      <c r="E1376" s="132">
        <v>268115212</v>
      </c>
      <c r="F1376" s="108">
        <v>232030736</v>
      </c>
      <c r="G1376" s="115">
        <v>243841348</v>
      </c>
      <c r="H1376" s="114">
        <v>28.06</v>
      </c>
      <c r="I1376" s="105">
        <v>27.79</v>
      </c>
      <c r="J1376" s="116">
        <v>27.97</v>
      </c>
    </row>
    <row r="1377" spans="1:10">
      <c r="A1377" s="104" t="s">
        <v>4092</v>
      </c>
      <c r="B1377" s="104" t="s">
        <v>4093</v>
      </c>
      <c r="C1377" s="104" t="s">
        <v>4094</v>
      </c>
      <c r="D1377" s="131">
        <v>28.61</v>
      </c>
      <c r="E1377" s="132">
        <v>401398884</v>
      </c>
      <c r="F1377" s="108">
        <v>366595992</v>
      </c>
      <c r="G1377" s="115">
        <v>603244308</v>
      </c>
      <c r="H1377" s="114">
        <v>28.61</v>
      </c>
      <c r="I1377" s="105">
        <v>28.45</v>
      </c>
      <c r="J1377" s="116">
        <v>29.26</v>
      </c>
    </row>
    <row r="1378" spans="1:10">
      <c r="A1378" s="104" t="s">
        <v>4095</v>
      </c>
      <c r="B1378" s="104" t="s">
        <v>4096</v>
      </c>
      <c r="C1378" s="104" t="s">
        <v>4097</v>
      </c>
      <c r="D1378" s="131">
        <v>26.36</v>
      </c>
      <c r="E1378" s="132">
        <v>85540525</v>
      </c>
      <c r="F1378" s="108">
        <v>36347476</v>
      </c>
      <c r="G1378" s="115">
        <v>78806920</v>
      </c>
      <c r="H1378" s="114">
        <v>26.49</v>
      </c>
      <c r="I1378" s="105">
        <v>25.12</v>
      </c>
      <c r="J1378" s="116">
        <v>26.36</v>
      </c>
    </row>
    <row r="1379" spans="1:10">
      <c r="A1379" s="104" t="s">
        <v>4098</v>
      </c>
      <c r="B1379" s="104" t="s">
        <v>4099</v>
      </c>
      <c r="C1379" s="104" t="s">
        <v>471</v>
      </c>
      <c r="D1379" s="131">
        <v>28.68</v>
      </c>
      <c r="E1379" s="132">
        <v>575870306.5</v>
      </c>
      <c r="F1379" s="108">
        <v>431268260.89999998</v>
      </c>
      <c r="G1379" s="115">
        <v>389778328</v>
      </c>
      <c r="H1379" s="114">
        <v>29.13</v>
      </c>
      <c r="I1379" s="105">
        <v>28.68</v>
      </c>
      <c r="J1379" s="116">
        <v>28.63</v>
      </c>
    </row>
    <row r="1380" spans="1:10">
      <c r="A1380" s="104" t="s">
        <v>4100</v>
      </c>
      <c r="B1380" s="104" t="s">
        <v>4101</v>
      </c>
      <c r="C1380" s="104" t="s">
        <v>4080</v>
      </c>
      <c r="D1380" s="131">
        <v>28.91</v>
      </c>
      <c r="E1380" s="132">
        <v>468856532</v>
      </c>
      <c r="F1380" s="108">
        <v>537336698</v>
      </c>
      <c r="G1380" s="115">
        <v>471996534</v>
      </c>
      <c r="H1380" s="114">
        <v>28.84</v>
      </c>
      <c r="I1380" s="105">
        <v>29</v>
      </c>
      <c r="J1380" s="116">
        <v>28.91</v>
      </c>
    </row>
    <row r="1381" spans="1:10">
      <c r="A1381" s="104" t="s">
        <v>4102</v>
      </c>
      <c r="B1381" s="104" t="s">
        <v>4103</v>
      </c>
      <c r="C1381" s="104" t="s">
        <v>4080</v>
      </c>
      <c r="D1381" s="131">
        <v>29.27</v>
      </c>
      <c r="E1381" s="132">
        <v>541159958</v>
      </c>
      <c r="F1381" s="108">
        <v>868131171.5</v>
      </c>
      <c r="G1381" s="115">
        <v>602164800</v>
      </c>
      <c r="H1381" s="114">
        <v>29.06</v>
      </c>
      <c r="I1381" s="105">
        <v>29.69</v>
      </c>
      <c r="J1381" s="116">
        <v>29.27</v>
      </c>
    </row>
    <row r="1382" spans="1:10">
      <c r="A1382" s="104" t="s">
        <v>4104</v>
      </c>
      <c r="B1382" s="104" t="s">
        <v>4105</v>
      </c>
      <c r="C1382" s="104" t="s">
        <v>4106</v>
      </c>
      <c r="D1382" s="131">
        <v>34.85</v>
      </c>
      <c r="E1382" s="132">
        <v>30020599060</v>
      </c>
      <c r="F1382" s="108">
        <v>29911997450</v>
      </c>
      <c r="G1382" s="115">
        <v>28365443480</v>
      </c>
      <c r="H1382" s="114">
        <v>34.85</v>
      </c>
      <c r="I1382" s="105">
        <v>34.799999999999997</v>
      </c>
      <c r="J1382" s="116">
        <v>34.85</v>
      </c>
    </row>
    <row r="1383" spans="1:10">
      <c r="A1383" s="104" t="s">
        <v>4107</v>
      </c>
      <c r="B1383" s="104" t="s">
        <v>4108</v>
      </c>
      <c r="C1383" s="104" t="s">
        <v>471</v>
      </c>
      <c r="D1383" s="131">
        <v>31.86</v>
      </c>
      <c r="E1383" s="132">
        <v>3884560968</v>
      </c>
      <c r="F1383" s="108">
        <v>3888277064</v>
      </c>
      <c r="G1383" s="115">
        <v>3469330560</v>
      </c>
      <c r="H1383" s="114">
        <v>31.91</v>
      </c>
      <c r="I1383" s="105">
        <v>31.86</v>
      </c>
      <c r="J1383" s="116">
        <v>31.82</v>
      </c>
    </row>
    <row r="1384" spans="1:10">
      <c r="A1384" s="104" t="s">
        <v>4109</v>
      </c>
      <c r="B1384" s="104" t="s">
        <v>4110</v>
      </c>
      <c r="C1384" s="104" t="s">
        <v>4111</v>
      </c>
      <c r="D1384" s="131">
        <v>31.7</v>
      </c>
      <c r="E1384" s="132">
        <v>3526373893</v>
      </c>
      <c r="F1384" s="108">
        <v>3479308248</v>
      </c>
      <c r="G1384" s="115">
        <v>3165203980</v>
      </c>
      <c r="H1384" s="114">
        <v>31.77</v>
      </c>
      <c r="I1384" s="105">
        <v>31.7</v>
      </c>
      <c r="J1384" s="116">
        <v>31.69</v>
      </c>
    </row>
    <row r="1385" spans="1:10">
      <c r="A1385" s="104" t="s">
        <v>4112</v>
      </c>
      <c r="B1385" s="104" t="s">
        <v>4113</v>
      </c>
      <c r="C1385" s="104" t="s">
        <v>4114</v>
      </c>
      <c r="D1385" s="131">
        <v>27.62</v>
      </c>
      <c r="E1385" s="132">
        <v>199791620</v>
      </c>
      <c r="F1385" s="108">
        <v>380833068</v>
      </c>
      <c r="G1385" s="115">
        <v>70664260</v>
      </c>
      <c r="H1385" s="114">
        <v>27.62</v>
      </c>
      <c r="I1385" s="105">
        <v>28.5</v>
      </c>
      <c r="J1385" s="116">
        <v>26.18</v>
      </c>
    </row>
    <row r="1386" spans="1:10">
      <c r="A1386" s="104" t="s">
        <v>4115</v>
      </c>
      <c r="B1386" s="104" t="s">
        <v>4116</v>
      </c>
      <c r="C1386" s="104" t="s">
        <v>4117</v>
      </c>
      <c r="D1386" s="131">
        <v>31.95</v>
      </c>
      <c r="E1386" s="132">
        <v>3997373366</v>
      </c>
      <c r="F1386" s="108">
        <v>4056007836</v>
      </c>
      <c r="G1386" s="115">
        <v>3856546100</v>
      </c>
      <c r="H1386" s="114">
        <v>31.95</v>
      </c>
      <c r="I1386" s="105">
        <v>31.92</v>
      </c>
      <c r="J1386" s="116">
        <v>31.98</v>
      </c>
    </row>
    <row r="1387" spans="1:10">
      <c r="A1387" s="104" t="s">
        <v>4118</v>
      </c>
      <c r="B1387" s="104" t="s">
        <v>4119</v>
      </c>
      <c r="C1387" s="104" t="s">
        <v>4120</v>
      </c>
      <c r="D1387" s="131">
        <v>29.75</v>
      </c>
      <c r="E1387" s="132">
        <v>880083700</v>
      </c>
      <c r="F1387" s="108">
        <v>900960824</v>
      </c>
      <c r="G1387" s="115">
        <v>829813758</v>
      </c>
      <c r="H1387" s="114">
        <v>29.77</v>
      </c>
      <c r="I1387" s="105">
        <v>29.75</v>
      </c>
      <c r="J1387" s="116">
        <v>29.74</v>
      </c>
    </row>
    <row r="1388" spans="1:10">
      <c r="A1388" s="104" t="s">
        <v>4121</v>
      </c>
      <c r="B1388" s="104" t="s">
        <v>4122</v>
      </c>
      <c r="C1388" s="104" t="s">
        <v>4123</v>
      </c>
      <c r="D1388" s="131">
        <v>25.84</v>
      </c>
      <c r="E1388" s="132">
        <v>53904036</v>
      </c>
      <c r="F1388" s="108">
        <v>60021852</v>
      </c>
      <c r="G1388" s="115">
        <v>62481752</v>
      </c>
      <c r="H1388" s="114">
        <v>25.82</v>
      </c>
      <c r="I1388" s="105">
        <v>25.84</v>
      </c>
      <c r="J1388" s="116">
        <v>26.01</v>
      </c>
    </row>
    <row r="1389" spans="1:10">
      <c r="A1389" s="104" t="s">
        <v>4124</v>
      </c>
      <c r="B1389" s="104" t="s">
        <v>4125</v>
      </c>
      <c r="C1389" s="104" t="s">
        <v>471</v>
      </c>
      <c r="D1389" s="131">
        <v>28.57</v>
      </c>
      <c r="E1389" s="132">
        <v>347204068</v>
      </c>
      <c r="F1389" s="108">
        <v>404854268</v>
      </c>
      <c r="G1389" s="115">
        <v>372823776</v>
      </c>
      <c r="H1389" s="114">
        <v>28.4</v>
      </c>
      <c r="I1389" s="105">
        <v>28.59</v>
      </c>
      <c r="J1389" s="116">
        <v>28.57</v>
      </c>
    </row>
    <row r="1390" spans="1:10">
      <c r="A1390" s="104" t="s">
        <v>4126</v>
      </c>
      <c r="B1390" s="104" t="s">
        <v>4127</v>
      </c>
      <c r="C1390" s="104" t="s">
        <v>471</v>
      </c>
      <c r="D1390" s="131">
        <v>26.17</v>
      </c>
      <c r="E1390" s="132">
        <v>70407152</v>
      </c>
      <c r="F1390" s="108">
        <v>59374104</v>
      </c>
      <c r="G1390" s="115">
        <v>70009440</v>
      </c>
      <c r="H1390" s="114">
        <v>26.2</v>
      </c>
      <c r="I1390" s="105">
        <v>25.82</v>
      </c>
      <c r="J1390" s="116">
        <v>26.17</v>
      </c>
    </row>
    <row r="1391" spans="1:10">
      <c r="A1391" s="104" t="s">
        <v>4128</v>
      </c>
      <c r="B1391" s="104" t="s">
        <v>4129</v>
      </c>
      <c r="C1391" s="104" t="s">
        <v>4130</v>
      </c>
      <c r="D1391" s="131">
        <v>31.41</v>
      </c>
      <c r="E1391" s="132">
        <v>2749882974</v>
      </c>
      <c r="F1391" s="108">
        <v>2633387876</v>
      </c>
      <c r="G1391" s="115">
        <v>2690714709</v>
      </c>
      <c r="H1391" s="114">
        <v>31.41</v>
      </c>
      <c r="I1391" s="105">
        <v>31.29</v>
      </c>
      <c r="J1391" s="116">
        <v>31.45</v>
      </c>
    </row>
    <row r="1392" spans="1:10">
      <c r="A1392" s="104" t="s">
        <v>4131</v>
      </c>
      <c r="B1392" s="104" t="s">
        <v>4132</v>
      </c>
      <c r="C1392" s="104" t="s">
        <v>4133</v>
      </c>
      <c r="D1392" s="131">
        <v>30.51</v>
      </c>
      <c r="E1392" s="132">
        <v>1572905057</v>
      </c>
      <c r="F1392" s="108">
        <v>1531518977</v>
      </c>
      <c r="G1392" s="115">
        <v>1400123084</v>
      </c>
      <c r="H1392" s="114">
        <v>30.61</v>
      </c>
      <c r="I1392" s="105">
        <v>30.51</v>
      </c>
      <c r="J1392" s="116">
        <v>30.49</v>
      </c>
    </row>
    <row r="1393" spans="1:10">
      <c r="A1393" s="104" t="s">
        <v>4134</v>
      </c>
      <c r="B1393" s="104" t="s">
        <v>4135</v>
      </c>
      <c r="C1393" s="104" t="s">
        <v>4136</v>
      </c>
      <c r="D1393" s="131">
        <v>28.02</v>
      </c>
      <c r="E1393" s="132">
        <v>259418048</v>
      </c>
      <c r="F1393" s="108">
        <v>276230512</v>
      </c>
      <c r="G1393" s="115">
        <v>253562176</v>
      </c>
      <c r="H1393" s="114">
        <v>28</v>
      </c>
      <c r="I1393" s="105">
        <v>28.04</v>
      </c>
      <c r="J1393" s="116">
        <v>28.02</v>
      </c>
    </row>
    <row r="1394" spans="1:10">
      <c r="A1394" s="104" t="s">
        <v>4137</v>
      </c>
      <c r="B1394" s="104" t="s">
        <v>4138</v>
      </c>
      <c r="C1394" s="104" t="s">
        <v>4139</v>
      </c>
      <c r="D1394" s="131">
        <v>33.61</v>
      </c>
      <c r="E1394" s="132">
        <v>12595780297</v>
      </c>
      <c r="F1394" s="108">
        <v>12742841182</v>
      </c>
      <c r="G1394" s="115">
        <v>12188352272</v>
      </c>
      <c r="H1394" s="114">
        <v>33.61</v>
      </c>
      <c r="I1394" s="105">
        <v>33.57</v>
      </c>
      <c r="J1394" s="116">
        <v>33.630000000000003</v>
      </c>
    </row>
    <row r="1395" spans="1:10">
      <c r="A1395" s="104" t="s">
        <v>4140</v>
      </c>
      <c r="B1395" s="104" t="s">
        <v>4141</v>
      </c>
      <c r="C1395" s="104" t="s">
        <v>4142</v>
      </c>
      <c r="D1395" s="131">
        <v>31.95</v>
      </c>
      <c r="E1395" s="132">
        <v>3973463296</v>
      </c>
      <c r="F1395" s="108">
        <v>4135352448</v>
      </c>
      <c r="G1395" s="115">
        <v>3925196288</v>
      </c>
      <c r="H1395" s="114">
        <v>31.94</v>
      </c>
      <c r="I1395" s="105">
        <v>31.95</v>
      </c>
      <c r="J1395" s="116">
        <v>32</v>
      </c>
    </row>
    <row r="1396" spans="1:10">
      <c r="A1396" s="104" t="s">
        <v>4143</v>
      </c>
      <c r="B1396" s="104" t="s">
        <v>4144</v>
      </c>
      <c r="C1396" s="104" t="s">
        <v>699</v>
      </c>
      <c r="D1396" s="131">
        <v>26.26</v>
      </c>
      <c r="E1396" s="132">
        <v>74220208</v>
      </c>
      <c r="F1396" s="108">
        <v>99219944</v>
      </c>
      <c r="G1396" s="115">
        <v>70288984</v>
      </c>
      <c r="H1396" s="114">
        <v>26.26</v>
      </c>
      <c r="I1396" s="105">
        <v>26.56</v>
      </c>
      <c r="J1396" s="116">
        <v>26.17</v>
      </c>
    </row>
    <row r="1397" spans="1:10">
      <c r="A1397" s="104" t="s">
        <v>4145</v>
      </c>
      <c r="B1397" s="104" t="s">
        <v>4146</v>
      </c>
      <c r="C1397" s="104" t="s">
        <v>4147</v>
      </c>
      <c r="D1397" s="131">
        <v>32.26</v>
      </c>
      <c r="E1397" s="132">
        <v>4970653876</v>
      </c>
      <c r="F1397" s="108">
        <v>5672989524</v>
      </c>
      <c r="G1397" s="115">
        <v>4684191420</v>
      </c>
      <c r="H1397" s="114">
        <v>32.26</v>
      </c>
      <c r="I1397" s="105">
        <v>32.4</v>
      </c>
      <c r="J1397" s="116">
        <v>32.26</v>
      </c>
    </row>
    <row r="1398" spans="1:10">
      <c r="A1398" s="104" t="s">
        <v>4148</v>
      </c>
      <c r="B1398" s="104" t="s">
        <v>4149</v>
      </c>
      <c r="C1398" s="104" t="s">
        <v>4150</v>
      </c>
      <c r="D1398" s="131">
        <v>30.42</v>
      </c>
      <c r="E1398" s="132">
        <v>1753783382</v>
      </c>
      <c r="F1398" s="108">
        <v>1434116898</v>
      </c>
      <c r="G1398" s="115">
        <v>1272762528</v>
      </c>
      <c r="H1398" s="114">
        <v>30.77</v>
      </c>
      <c r="I1398" s="105">
        <v>30.42</v>
      </c>
      <c r="J1398" s="116">
        <v>30.36</v>
      </c>
    </row>
    <row r="1399" spans="1:10">
      <c r="A1399" s="104" t="s">
        <v>4151</v>
      </c>
      <c r="B1399" s="104" t="s">
        <v>4152</v>
      </c>
      <c r="C1399" s="104" t="s">
        <v>4153</v>
      </c>
      <c r="D1399" s="131">
        <v>30.5</v>
      </c>
      <c r="E1399" s="132">
        <v>1384441358</v>
      </c>
      <c r="F1399" s="108">
        <v>1521668398</v>
      </c>
      <c r="G1399" s="115">
        <v>1606883586</v>
      </c>
      <c r="H1399" s="114">
        <v>30.43</v>
      </c>
      <c r="I1399" s="105">
        <v>30.5</v>
      </c>
      <c r="J1399" s="116">
        <v>30.69</v>
      </c>
    </row>
    <row r="1400" spans="1:10">
      <c r="A1400" s="104" t="s">
        <v>4154</v>
      </c>
      <c r="B1400" s="104" t="s">
        <v>4155</v>
      </c>
      <c r="C1400" s="104" t="s">
        <v>4156</v>
      </c>
      <c r="D1400" s="131">
        <v>33.71</v>
      </c>
      <c r="E1400" s="132">
        <v>14632223896</v>
      </c>
      <c r="F1400" s="108">
        <v>14014651492</v>
      </c>
      <c r="G1400" s="115">
        <v>12784076818</v>
      </c>
      <c r="H1400" s="114">
        <v>33.83</v>
      </c>
      <c r="I1400" s="105">
        <v>33.71</v>
      </c>
      <c r="J1400" s="116">
        <v>33.700000000000003</v>
      </c>
    </row>
    <row r="1401" spans="1:10">
      <c r="A1401" s="104" t="s">
        <v>4157</v>
      </c>
      <c r="B1401" s="104" t="s">
        <v>4158</v>
      </c>
      <c r="C1401" s="104" t="s">
        <v>4159</v>
      </c>
      <c r="D1401" s="131">
        <v>34.36</v>
      </c>
      <c r="E1401" s="132">
        <v>21217587886</v>
      </c>
      <c r="F1401" s="108">
        <v>22649241202</v>
      </c>
      <c r="G1401" s="115">
        <v>20199901087</v>
      </c>
      <c r="H1401" s="114">
        <v>34.36</v>
      </c>
      <c r="I1401" s="105">
        <v>34.4</v>
      </c>
      <c r="J1401" s="116">
        <v>34.36</v>
      </c>
    </row>
    <row r="1402" spans="1:10">
      <c r="A1402" s="104" t="s">
        <v>4160</v>
      </c>
      <c r="B1402" s="104" t="s">
        <v>4161</v>
      </c>
      <c r="C1402" s="104" t="s">
        <v>471</v>
      </c>
      <c r="D1402" s="131">
        <v>31.31</v>
      </c>
      <c r="E1402" s="132">
        <v>2144553328</v>
      </c>
      <c r="F1402" s="108">
        <v>2654326369</v>
      </c>
      <c r="G1402" s="115">
        <v>2791009497</v>
      </c>
      <c r="H1402" s="114">
        <v>31.05</v>
      </c>
      <c r="I1402" s="105">
        <v>31.31</v>
      </c>
      <c r="J1402" s="116">
        <v>31.51</v>
      </c>
    </row>
    <row r="1403" spans="1:10">
      <c r="A1403" s="104" t="s">
        <v>4162</v>
      </c>
      <c r="B1403" s="104" t="s">
        <v>4163</v>
      </c>
      <c r="C1403" s="104" t="s">
        <v>471</v>
      </c>
      <c r="D1403" s="131">
        <v>30.5</v>
      </c>
      <c r="E1403" s="132">
        <v>1461416494</v>
      </c>
      <c r="F1403" s="108">
        <v>1898072018</v>
      </c>
      <c r="G1403" s="115">
        <v>1327229285</v>
      </c>
      <c r="H1403" s="114">
        <v>30.5</v>
      </c>
      <c r="I1403" s="105">
        <v>30.82</v>
      </c>
      <c r="J1403" s="116">
        <v>30.42</v>
      </c>
    </row>
    <row r="1404" spans="1:10">
      <c r="A1404" s="104" t="s">
        <v>4164</v>
      </c>
      <c r="B1404" s="104" t="s">
        <v>4165</v>
      </c>
      <c r="C1404" s="104" t="s">
        <v>4166</v>
      </c>
      <c r="D1404" s="131">
        <v>28.55</v>
      </c>
      <c r="E1404" s="132">
        <v>395048800</v>
      </c>
      <c r="F1404" s="108">
        <v>356623680</v>
      </c>
      <c r="G1404" s="115">
        <v>366762336</v>
      </c>
      <c r="H1404" s="114">
        <v>28.59</v>
      </c>
      <c r="I1404" s="105">
        <v>28.41</v>
      </c>
      <c r="J1404" s="116">
        <v>28.55</v>
      </c>
    </row>
    <row r="1405" spans="1:10">
      <c r="A1405" s="104" t="s">
        <v>4167</v>
      </c>
      <c r="B1405" s="104" t="s">
        <v>4168</v>
      </c>
      <c r="C1405" s="104" t="s">
        <v>4169</v>
      </c>
      <c r="D1405" s="131">
        <v>25.71</v>
      </c>
      <c r="E1405" s="132">
        <v>26830476</v>
      </c>
      <c r="F1405" s="108">
        <v>54994088</v>
      </c>
      <c r="G1405" s="115">
        <v>72659480</v>
      </c>
      <c r="H1405" s="114">
        <v>24.82</v>
      </c>
      <c r="I1405" s="105">
        <v>25.71</v>
      </c>
      <c r="J1405" s="116">
        <v>26.23</v>
      </c>
    </row>
    <row r="1406" spans="1:10">
      <c r="A1406" s="104" t="s">
        <v>4170</v>
      </c>
      <c r="B1406" s="104" t="s">
        <v>4171</v>
      </c>
      <c r="C1406" s="104" t="s">
        <v>4172</v>
      </c>
      <c r="D1406" s="131">
        <v>29.68</v>
      </c>
      <c r="E1406" s="132">
        <v>610182240</v>
      </c>
      <c r="F1406" s="108">
        <v>1156521046</v>
      </c>
      <c r="G1406" s="115">
        <v>796186460</v>
      </c>
      <c r="H1406" s="114">
        <v>29.24</v>
      </c>
      <c r="I1406" s="105">
        <v>30.11</v>
      </c>
      <c r="J1406" s="116">
        <v>29.68</v>
      </c>
    </row>
    <row r="1407" spans="1:10">
      <c r="A1407" s="104" t="s">
        <v>4173</v>
      </c>
      <c r="B1407" s="104" t="s">
        <v>4174</v>
      </c>
      <c r="C1407" s="104" t="s">
        <v>4175</v>
      </c>
      <c r="D1407" s="131">
        <v>31.28</v>
      </c>
      <c r="E1407" s="132">
        <v>2520405502</v>
      </c>
      <c r="F1407" s="108">
        <v>2697678295</v>
      </c>
      <c r="G1407" s="115">
        <v>2397269560</v>
      </c>
      <c r="H1407" s="114">
        <v>31.28</v>
      </c>
      <c r="I1407" s="105">
        <v>31.33</v>
      </c>
      <c r="J1407" s="116">
        <v>31.28</v>
      </c>
    </row>
    <row r="1408" spans="1:10">
      <c r="A1408" s="104" t="s">
        <v>4176</v>
      </c>
      <c r="B1408" s="104" t="s">
        <v>4177</v>
      </c>
      <c r="C1408" s="104" t="s">
        <v>4178</v>
      </c>
      <c r="D1408" s="131">
        <v>28.47</v>
      </c>
      <c r="E1408" s="132">
        <v>367101568</v>
      </c>
      <c r="F1408" s="108">
        <v>371214816</v>
      </c>
      <c r="G1408" s="115">
        <v>329314784</v>
      </c>
      <c r="H1408" s="114">
        <v>28.48</v>
      </c>
      <c r="I1408" s="105">
        <v>28.47</v>
      </c>
      <c r="J1408" s="116">
        <v>28.39</v>
      </c>
    </row>
    <row r="1409" spans="1:10">
      <c r="A1409" s="104" t="s">
        <v>4179</v>
      </c>
      <c r="B1409" s="104" t="s">
        <v>4180</v>
      </c>
      <c r="C1409" s="104" t="s">
        <v>4181</v>
      </c>
      <c r="D1409" s="131">
        <v>21.19</v>
      </c>
      <c r="E1409" s="132">
        <v>2684941</v>
      </c>
      <c r="F1409" s="108"/>
      <c r="G1409" s="115">
        <v>1956368.125</v>
      </c>
      <c r="H1409" s="114">
        <v>21.11</v>
      </c>
      <c r="I1409" s="105">
        <v>22.193899999999999</v>
      </c>
      <c r="J1409" s="116">
        <v>21.19</v>
      </c>
    </row>
    <row r="1410" spans="1:10">
      <c r="A1410" s="104" t="s">
        <v>4182</v>
      </c>
      <c r="B1410" s="104" t="s">
        <v>4183</v>
      </c>
      <c r="C1410" s="104" t="s">
        <v>4184</v>
      </c>
      <c r="D1410" s="131">
        <v>28.26</v>
      </c>
      <c r="E1410" s="132">
        <v>312787932.5</v>
      </c>
      <c r="F1410" s="108">
        <v>349898900</v>
      </c>
      <c r="G1410" s="115">
        <v>174778176</v>
      </c>
      <c r="H1410" s="114">
        <v>28.26</v>
      </c>
      <c r="I1410" s="105">
        <v>28.38</v>
      </c>
      <c r="J1410" s="116">
        <v>27.49</v>
      </c>
    </row>
    <row r="1411" spans="1:10">
      <c r="A1411" s="104" t="s">
        <v>4185</v>
      </c>
      <c r="B1411" s="104" t="s">
        <v>4186</v>
      </c>
      <c r="C1411" s="104" t="s">
        <v>1130</v>
      </c>
      <c r="D1411" s="131">
        <v>33.909999999999997</v>
      </c>
      <c r="E1411" s="132">
        <v>15543048786</v>
      </c>
      <c r="F1411" s="108">
        <v>16085218857</v>
      </c>
      <c r="G1411" s="115">
        <v>15332568014</v>
      </c>
      <c r="H1411" s="114">
        <v>33.909999999999997</v>
      </c>
      <c r="I1411" s="105">
        <v>33.909999999999997</v>
      </c>
      <c r="J1411" s="116">
        <v>33.97</v>
      </c>
    </row>
    <row r="1412" spans="1:10">
      <c r="A1412" s="104" t="s">
        <v>4187</v>
      </c>
      <c r="B1412" s="104" t="s">
        <v>4188</v>
      </c>
      <c r="C1412" s="104" t="s">
        <v>471</v>
      </c>
      <c r="D1412" s="131">
        <v>30.05</v>
      </c>
      <c r="E1412" s="132">
        <v>1130197632</v>
      </c>
      <c r="F1412" s="108">
        <v>1108292864</v>
      </c>
      <c r="G1412" s="115">
        <v>972001216</v>
      </c>
      <c r="H1412" s="114">
        <v>30.13</v>
      </c>
      <c r="I1412" s="105">
        <v>30.05</v>
      </c>
      <c r="J1412" s="116">
        <v>29.96</v>
      </c>
    </row>
    <row r="1413" spans="1:10">
      <c r="A1413" s="104" t="s">
        <v>4189</v>
      </c>
      <c r="B1413" s="104" t="s">
        <v>4190</v>
      </c>
      <c r="C1413" s="104" t="s">
        <v>1587</v>
      </c>
      <c r="D1413" s="131">
        <v>32.72</v>
      </c>
      <c r="E1413" s="132">
        <v>7512593780</v>
      </c>
      <c r="F1413" s="108">
        <v>7043723853</v>
      </c>
      <c r="G1413" s="115">
        <v>6457569032</v>
      </c>
      <c r="H1413" s="114">
        <v>32.86</v>
      </c>
      <c r="I1413" s="105">
        <v>32.71</v>
      </c>
      <c r="J1413" s="116">
        <v>32.72</v>
      </c>
    </row>
    <row r="1414" spans="1:10">
      <c r="A1414" s="104" t="s">
        <v>4191</v>
      </c>
      <c r="B1414" s="104" t="s">
        <v>4192</v>
      </c>
      <c r="C1414" s="104" t="s">
        <v>4193</v>
      </c>
      <c r="D1414" s="131">
        <v>28.49</v>
      </c>
      <c r="E1414" s="132">
        <v>339641214</v>
      </c>
      <c r="F1414" s="108">
        <v>385257828</v>
      </c>
      <c r="G1414" s="115">
        <v>351052964</v>
      </c>
      <c r="H1414" s="114">
        <v>28.37</v>
      </c>
      <c r="I1414" s="105">
        <v>28.52</v>
      </c>
      <c r="J1414" s="116">
        <v>28.49</v>
      </c>
    </row>
    <row r="1415" spans="1:10">
      <c r="A1415" s="104" t="s">
        <v>4194</v>
      </c>
      <c r="B1415" s="104" t="s">
        <v>4195</v>
      </c>
      <c r="C1415" s="104" t="s">
        <v>4196</v>
      </c>
      <c r="D1415" s="131">
        <v>37.32</v>
      </c>
      <c r="E1415" s="132">
        <v>171084000000</v>
      </c>
      <c r="F1415" s="108">
        <v>172094000000</v>
      </c>
      <c r="G1415" s="115">
        <v>154925000000</v>
      </c>
      <c r="H1415" s="114">
        <v>37.33</v>
      </c>
      <c r="I1415" s="105">
        <v>37.32</v>
      </c>
      <c r="J1415" s="116">
        <v>37.270000000000003</v>
      </c>
    </row>
    <row r="1416" spans="1:10">
      <c r="A1416" s="104" t="s">
        <v>4197</v>
      </c>
      <c r="B1416" s="104" t="s">
        <v>4198</v>
      </c>
      <c r="C1416" s="104" t="s">
        <v>4199</v>
      </c>
      <c r="D1416" s="131">
        <v>35.07</v>
      </c>
      <c r="E1416" s="132">
        <v>35995744712</v>
      </c>
      <c r="F1416" s="108">
        <v>36030102678</v>
      </c>
      <c r="G1416" s="115">
        <v>31434747633</v>
      </c>
      <c r="H1416" s="114">
        <v>35.11</v>
      </c>
      <c r="I1416" s="105">
        <v>35.07</v>
      </c>
      <c r="J1416" s="116">
        <v>34.99</v>
      </c>
    </row>
    <row r="1417" spans="1:10">
      <c r="A1417" s="104" t="s">
        <v>4200</v>
      </c>
      <c r="B1417" s="104" t="s">
        <v>4201</v>
      </c>
      <c r="C1417" s="104" t="s">
        <v>4202</v>
      </c>
      <c r="D1417" s="131">
        <v>35.43</v>
      </c>
      <c r="E1417" s="132">
        <v>44154297548</v>
      </c>
      <c r="F1417" s="108">
        <v>47943995677</v>
      </c>
      <c r="G1417" s="115">
        <v>42593985530</v>
      </c>
      <c r="H1417" s="114">
        <v>35.4</v>
      </c>
      <c r="I1417" s="105">
        <v>35.479999999999997</v>
      </c>
      <c r="J1417" s="116">
        <v>35.43</v>
      </c>
    </row>
    <row r="1418" spans="1:10">
      <c r="A1418" s="104" t="s">
        <v>4203</v>
      </c>
      <c r="B1418" s="104" t="s">
        <v>4204</v>
      </c>
      <c r="C1418" s="104" t="s">
        <v>4205</v>
      </c>
      <c r="D1418" s="131">
        <v>31.82</v>
      </c>
      <c r="E1418" s="132">
        <v>3137752576</v>
      </c>
      <c r="F1418" s="108">
        <v>3903423232</v>
      </c>
      <c r="G1418" s="115">
        <v>3462814208</v>
      </c>
      <c r="H1418" s="114">
        <v>31.6</v>
      </c>
      <c r="I1418" s="105">
        <v>31.86</v>
      </c>
      <c r="J1418" s="116">
        <v>31.82</v>
      </c>
    </row>
    <row r="1419" spans="1:10">
      <c r="A1419" s="104" t="s">
        <v>4206</v>
      </c>
      <c r="B1419" s="104" t="s">
        <v>4207</v>
      </c>
      <c r="C1419" s="104" t="s">
        <v>4208</v>
      </c>
      <c r="D1419" s="131">
        <v>25.93</v>
      </c>
      <c r="E1419" s="132">
        <v>85899381.379999995</v>
      </c>
      <c r="F1419" s="108">
        <v>63867179</v>
      </c>
      <c r="G1419" s="115">
        <v>51656488.310000002</v>
      </c>
      <c r="H1419" s="114">
        <v>26.48</v>
      </c>
      <c r="I1419" s="105">
        <v>25.93</v>
      </c>
      <c r="J1419" s="116">
        <v>25.74</v>
      </c>
    </row>
    <row r="1420" spans="1:10">
      <c r="A1420" s="104" t="s">
        <v>4209</v>
      </c>
      <c r="B1420" s="104" t="s">
        <v>4210</v>
      </c>
      <c r="C1420" s="104" t="s">
        <v>4211</v>
      </c>
      <c r="D1420" s="131">
        <v>28.64</v>
      </c>
      <c r="E1420" s="132">
        <v>464789952</v>
      </c>
      <c r="F1420" s="108">
        <v>419668248</v>
      </c>
      <c r="G1420" s="115">
        <v>378176888</v>
      </c>
      <c r="H1420" s="114">
        <v>28.82</v>
      </c>
      <c r="I1420" s="105">
        <v>28.64</v>
      </c>
      <c r="J1420" s="116">
        <v>28.59</v>
      </c>
    </row>
    <row r="1421" spans="1:10">
      <c r="A1421" s="104" t="s">
        <v>4212</v>
      </c>
      <c r="B1421" s="104" t="s">
        <v>4213</v>
      </c>
      <c r="C1421" s="104" t="s">
        <v>2222</v>
      </c>
      <c r="D1421" s="131">
        <v>25.5</v>
      </c>
      <c r="E1421" s="132">
        <v>42966340</v>
      </c>
      <c r="F1421" s="108">
        <v>66278492</v>
      </c>
      <c r="G1421" s="115">
        <v>28624247</v>
      </c>
      <c r="H1421" s="114">
        <v>25.5</v>
      </c>
      <c r="I1421" s="105">
        <v>25.98</v>
      </c>
      <c r="J1421" s="116">
        <v>24.91</v>
      </c>
    </row>
    <row r="1422" spans="1:10">
      <c r="A1422" s="104" t="s">
        <v>4214</v>
      </c>
      <c r="B1422" s="104" t="s">
        <v>4215</v>
      </c>
      <c r="C1422" s="104" t="s">
        <v>4216</v>
      </c>
      <c r="D1422" s="131">
        <v>33.18</v>
      </c>
      <c r="E1422" s="132">
        <v>9334860850</v>
      </c>
      <c r="F1422" s="108">
        <v>9209710648</v>
      </c>
      <c r="G1422" s="115">
        <v>9505618187</v>
      </c>
      <c r="H1422" s="114">
        <v>33.18</v>
      </c>
      <c r="I1422" s="105">
        <v>33.1</v>
      </c>
      <c r="J1422" s="116">
        <v>33.270000000000003</v>
      </c>
    </row>
    <row r="1423" spans="1:10">
      <c r="A1423" s="104" t="s">
        <v>4217</v>
      </c>
      <c r="B1423" s="104" t="s">
        <v>4218</v>
      </c>
      <c r="C1423" s="104" t="s">
        <v>4219</v>
      </c>
      <c r="D1423" s="131">
        <v>33.51</v>
      </c>
      <c r="E1423" s="132">
        <v>11750869160</v>
      </c>
      <c r="F1423" s="108">
        <v>12556086846</v>
      </c>
      <c r="G1423" s="115">
        <v>10468067832</v>
      </c>
      <c r="H1423" s="114">
        <v>33.51</v>
      </c>
      <c r="I1423" s="105">
        <v>33.549999999999997</v>
      </c>
      <c r="J1423" s="116">
        <v>33.409999999999997</v>
      </c>
    </row>
    <row r="1424" spans="1:10">
      <c r="A1424" s="104" t="s">
        <v>4220</v>
      </c>
      <c r="B1424" s="104" t="s">
        <v>4221</v>
      </c>
      <c r="C1424" s="104" t="s">
        <v>696</v>
      </c>
      <c r="D1424" s="131">
        <v>26.9</v>
      </c>
      <c r="E1424" s="132">
        <v>117425424</v>
      </c>
      <c r="F1424" s="108">
        <v>133188864</v>
      </c>
      <c r="G1424" s="115">
        <v>91532988</v>
      </c>
      <c r="H1424" s="114">
        <v>26.9</v>
      </c>
      <c r="I1424" s="105">
        <v>26.99</v>
      </c>
      <c r="J1424" s="116">
        <v>26.55</v>
      </c>
    </row>
    <row r="1425" spans="1:10">
      <c r="A1425" s="104" t="s">
        <v>4222</v>
      </c>
      <c r="B1425" s="104" t="s">
        <v>4223</v>
      </c>
      <c r="C1425" s="104" t="s">
        <v>4224</v>
      </c>
      <c r="D1425" s="131">
        <v>30.83</v>
      </c>
      <c r="E1425" s="132">
        <v>1837250172</v>
      </c>
      <c r="F1425" s="108">
        <v>1723585405</v>
      </c>
      <c r="G1425" s="115">
        <v>1884690288</v>
      </c>
      <c r="H1425" s="114">
        <v>30.83</v>
      </c>
      <c r="I1425" s="105">
        <v>30.68</v>
      </c>
      <c r="J1425" s="116">
        <v>30.93</v>
      </c>
    </row>
    <row r="1426" spans="1:10">
      <c r="A1426" s="104" t="s">
        <v>4225</v>
      </c>
      <c r="B1426" s="104" t="s">
        <v>4226</v>
      </c>
      <c r="C1426" s="104" t="s">
        <v>4227</v>
      </c>
      <c r="D1426" s="131">
        <v>24.72</v>
      </c>
      <c r="E1426" s="132">
        <v>14081779</v>
      </c>
      <c r="F1426" s="108">
        <v>28806558</v>
      </c>
      <c r="G1426" s="115">
        <v>24372492</v>
      </c>
      <c r="H1426" s="114">
        <v>23.87</v>
      </c>
      <c r="I1426" s="105">
        <v>24.78</v>
      </c>
      <c r="J1426" s="116">
        <v>24.72</v>
      </c>
    </row>
    <row r="1427" spans="1:10">
      <c r="A1427" s="104" t="s">
        <v>4228</v>
      </c>
      <c r="B1427" s="104" t="s">
        <v>4229</v>
      </c>
      <c r="C1427" s="104" t="s">
        <v>1609</v>
      </c>
      <c r="D1427" s="131">
        <v>32.200000000000003</v>
      </c>
      <c r="E1427" s="132">
        <v>4989268293</v>
      </c>
      <c r="F1427" s="108">
        <v>4699127822</v>
      </c>
      <c r="G1427" s="115">
        <v>4506925589</v>
      </c>
      <c r="H1427" s="114">
        <v>32.270000000000003</v>
      </c>
      <c r="I1427" s="105">
        <v>32.130000000000003</v>
      </c>
      <c r="J1427" s="116">
        <v>32.200000000000003</v>
      </c>
    </row>
    <row r="1428" spans="1:10">
      <c r="A1428" s="104" t="s">
        <v>4230</v>
      </c>
      <c r="B1428" s="104" t="s">
        <v>4231</v>
      </c>
      <c r="C1428" s="104" t="s">
        <v>4232</v>
      </c>
      <c r="D1428" s="131">
        <v>31.34</v>
      </c>
      <c r="E1428" s="132">
        <v>2629061276</v>
      </c>
      <c r="F1428" s="108">
        <v>2622422328</v>
      </c>
      <c r="G1428" s="115">
        <v>3202385713</v>
      </c>
      <c r="H1428" s="114">
        <v>31.34</v>
      </c>
      <c r="I1428" s="105">
        <v>31.29</v>
      </c>
      <c r="J1428" s="116">
        <v>31.71</v>
      </c>
    </row>
    <row r="1429" spans="1:10">
      <c r="A1429" s="104" t="s">
        <v>4233</v>
      </c>
      <c r="B1429" s="104" t="s">
        <v>4234</v>
      </c>
      <c r="C1429" s="104" t="s">
        <v>1284</v>
      </c>
      <c r="D1429" s="131">
        <v>27.25</v>
      </c>
      <c r="E1429" s="132">
        <v>145133184</v>
      </c>
      <c r="F1429" s="108">
        <v>159679600</v>
      </c>
      <c r="G1429" s="115">
        <v>164672000</v>
      </c>
      <c r="H1429" s="114">
        <v>27.2</v>
      </c>
      <c r="I1429" s="105">
        <v>27.25</v>
      </c>
      <c r="J1429" s="116">
        <v>27.4</v>
      </c>
    </row>
    <row r="1430" spans="1:10">
      <c r="A1430" s="104" t="s">
        <v>4235</v>
      </c>
      <c r="B1430" s="104" t="s">
        <v>4236</v>
      </c>
      <c r="C1430" s="104" t="s">
        <v>1609</v>
      </c>
      <c r="D1430" s="131">
        <v>25.8</v>
      </c>
      <c r="E1430" s="132">
        <v>52874200</v>
      </c>
      <c r="F1430" s="108">
        <v>28317928</v>
      </c>
      <c r="G1430" s="115">
        <v>119535504</v>
      </c>
      <c r="H1430" s="114">
        <v>25.8</v>
      </c>
      <c r="I1430" s="105">
        <v>24.76</v>
      </c>
      <c r="J1430" s="116">
        <v>26.95</v>
      </c>
    </row>
    <row r="1431" spans="1:10">
      <c r="A1431" s="104" t="s">
        <v>4237</v>
      </c>
      <c r="B1431" s="104" t="s">
        <v>4238</v>
      </c>
      <c r="C1431" s="104" t="s">
        <v>4239</v>
      </c>
      <c r="D1431" s="131">
        <v>29.05</v>
      </c>
      <c r="E1431" s="132">
        <v>525325352</v>
      </c>
      <c r="F1431" s="108">
        <v>580087728</v>
      </c>
      <c r="G1431" s="115">
        <v>519973496</v>
      </c>
      <c r="H1431" s="114">
        <v>29.01</v>
      </c>
      <c r="I1431" s="105">
        <v>29.11</v>
      </c>
      <c r="J1431" s="116">
        <v>29.05</v>
      </c>
    </row>
    <row r="1432" spans="1:10">
      <c r="A1432" s="104" t="s">
        <v>4240</v>
      </c>
      <c r="B1432" s="104" t="s">
        <v>4241</v>
      </c>
      <c r="C1432" s="104" t="s">
        <v>471</v>
      </c>
      <c r="D1432" s="131">
        <v>31.07</v>
      </c>
      <c r="E1432" s="132">
        <v>2171323732</v>
      </c>
      <c r="F1432" s="108">
        <v>2424342052</v>
      </c>
      <c r="G1432" s="115">
        <v>2049206688</v>
      </c>
      <c r="H1432" s="114">
        <v>31.07</v>
      </c>
      <c r="I1432" s="105">
        <v>31.17</v>
      </c>
      <c r="J1432" s="116">
        <v>31.06</v>
      </c>
    </row>
    <row r="1433" spans="1:10">
      <c r="A1433" s="104" t="s">
        <v>4242</v>
      </c>
      <c r="B1433" s="104" t="s">
        <v>4243</v>
      </c>
      <c r="C1433" s="104" t="s">
        <v>4244</v>
      </c>
      <c r="D1433" s="131">
        <v>29.94</v>
      </c>
      <c r="E1433" s="132">
        <v>991768202.29999995</v>
      </c>
      <c r="F1433" s="108">
        <v>1039275370</v>
      </c>
      <c r="G1433" s="115">
        <v>957872422</v>
      </c>
      <c r="H1433" s="114">
        <v>29.94</v>
      </c>
      <c r="I1433" s="105">
        <v>29.95</v>
      </c>
      <c r="J1433" s="116">
        <v>29.94</v>
      </c>
    </row>
    <row r="1434" spans="1:10">
      <c r="A1434" s="104" t="s">
        <v>4245</v>
      </c>
      <c r="B1434" s="104" t="s">
        <v>4246</v>
      </c>
      <c r="C1434" s="104" t="s">
        <v>4247</v>
      </c>
      <c r="D1434" s="131">
        <v>29.03</v>
      </c>
      <c r="E1434" s="132">
        <v>507088304.80000001</v>
      </c>
      <c r="F1434" s="108">
        <v>712077776</v>
      </c>
      <c r="G1434" s="115">
        <v>512274442</v>
      </c>
      <c r="H1434" s="114">
        <v>28.96</v>
      </c>
      <c r="I1434" s="105">
        <v>29.41</v>
      </c>
      <c r="J1434" s="116">
        <v>29.03</v>
      </c>
    </row>
    <row r="1435" spans="1:10">
      <c r="A1435" s="104" t="s">
        <v>4248</v>
      </c>
      <c r="B1435" s="104" t="s">
        <v>4249</v>
      </c>
      <c r="C1435" s="104" t="s">
        <v>4250</v>
      </c>
      <c r="D1435" s="131">
        <v>22.526399999999999</v>
      </c>
      <c r="E1435" s="132"/>
      <c r="F1435" s="108">
        <v>12583300</v>
      </c>
      <c r="G1435" s="115"/>
      <c r="H1435" s="114">
        <v>22.106000000000002</v>
      </c>
      <c r="I1435" s="105">
        <v>23.59</v>
      </c>
      <c r="J1435" s="116">
        <v>22.526399999999999</v>
      </c>
    </row>
    <row r="1436" spans="1:10">
      <c r="A1436" s="104" t="s">
        <v>4251</v>
      </c>
      <c r="B1436" s="104" t="s">
        <v>4252</v>
      </c>
      <c r="C1436" s="104" t="s">
        <v>846</v>
      </c>
      <c r="D1436" s="131">
        <v>25.12</v>
      </c>
      <c r="E1436" s="132">
        <v>37539292</v>
      </c>
      <c r="F1436" s="108">
        <v>32586956</v>
      </c>
      <c r="G1436" s="115">
        <v>32410598</v>
      </c>
      <c r="H1436" s="114">
        <v>25.31</v>
      </c>
      <c r="I1436" s="105">
        <v>24.96</v>
      </c>
      <c r="J1436" s="116">
        <v>25.12</v>
      </c>
    </row>
    <row r="1437" spans="1:10">
      <c r="A1437" s="104" t="s">
        <v>4253</v>
      </c>
      <c r="B1437" s="104" t="s">
        <v>4254</v>
      </c>
      <c r="C1437" s="104" t="s">
        <v>4255</v>
      </c>
      <c r="D1437" s="131">
        <v>27.19</v>
      </c>
      <c r="E1437" s="132">
        <v>164695780</v>
      </c>
      <c r="F1437" s="108">
        <v>152987565.30000001</v>
      </c>
      <c r="G1437" s="115">
        <v>134872626.5</v>
      </c>
      <c r="H1437" s="114">
        <v>27.38</v>
      </c>
      <c r="I1437" s="105">
        <v>27.19</v>
      </c>
      <c r="J1437" s="116">
        <v>27.11</v>
      </c>
    </row>
    <row r="1438" spans="1:10">
      <c r="A1438" s="104" t="s">
        <v>4256</v>
      </c>
      <c r="B1438" s="104" t="s">
        <v>4257</v>
      </c>
      <c r="C1438" s="104" t="s">
        <v>2362</v>
      </c>
      <c r="D1438" s="131">
        <v>29.65</v>
      </c>
      <c r="E1438" s="132">
        <v>810911294</v>
      </c>
      <c r="F1438" s="108">
        <v>835236676</v>
      </c>
      <c r="G1438" s="115">
        <v>1351353088</v>
      </c>
      <c r="H1438" s="114">
        <v>29.65</v>
      </c>
      <c r="I1438" s="105">
        <v>29.64</v>
      </c>
      <c r="J1438" s="116">
        <v>30.44</v>
      </c>
    </row>
    <row r="1439" spans="1:10">
      <c r="A1439" s="104" t="s">
        <v>4258</v>
      </c>
      <c r="B1439" s="104" t="s">
        <v>307</v>
      </c>
      <c r="C1439" s="104" t="s">
        <v>2359</v>
      </c>
      <c r="D1439" s="131">
        <v>32.99</v>
      </c>
      <c r="E1439" s="132">
        <v>8391666336</v>
      </c>
      <c r="F1439" s="108">
        <v>8531331567</v>
      </c>
      <c r="G1439" s="115">
        <v>7534439445</v>
      </c>
      <c r="H1439" s="114">
        <v>33.03</v>
      </c>
      <c r="I1439" s="105">
        <v>32.99</v>
      </c>
      <c r="J1439" s="116">
        <v>32.94</v>
      </c>
    </row>
    <row r="1440" spans="1:10">
      <c r="A1440" s="104" t="s">
        <v>4259</v>
      </c>
      <c r="B1440" s="104" t="s">
        <v>4260</v>
      </c>
      <c r="C1440" s="104" t="s">
        <v>846</v>
      </c>
      <c r="D1440" s="131">
        <v>31.44</v>
      </c>
      <c r="E1440" s="132">
        <v>2820686473</v>
      </c>
      <c r="F1440" s="108">
        <v>3085051362</v>
      </c>
      <c r="G1440" s="115">
        <v>2293970710</v>
      </c>
      <c r="H1440" s="114">
        <v>31.44</v>
      </c>
      <c r="I1440" s="105">
        <v>31.52</v>
      </c>
      <c r="J1440" s="116">
        <v>31.22</v>
      </c>
    </row>
    <row r="1441" spans="1:10">
      <c r="A1441" s="104" t="s">
        <v>4261</v>
      </c>
      <c r="B1441" s="104" t="s">
        <v>4262</v>
      </c>
      <c r="C1441" s="104" t="s">
        <v>846</v>
      </c>
      <c r="D1441" s="131">
        <v>31.7</v>
      </c>
      <c r="E1441" s="132">
        <v>3377893376</v>
      </c>
      <c r="F1441" s="108">
        <v>3252299956</v>
      </c>
      <c r="G1441" s="115">
        <v>3190906084</v>
      </c>
      <c r="H1441" s="114">
        <v>31.7</v>
      </c>
      <c r="I1441" s="105">
        <v>31.6</v>
      </c>
      <c r="J1441" s="116">
        <v>31.7</v>
      </c>
    </row>
    <row r="1442" spans="1:10">
      <c r="A1442" s="104" t="s">
        <v>4263</v>
      </c>
      <c r="B1442" s="104" t="s">
        <v>4264</v>
      </c>
      <c r="C1442" s="104" t="s">
        <v>4265</v>
      </c>
      <c r="D1442" s="131">
        <v>29.33</v>
      </c>
      <c r="E1442" s="132">
        <v>652974989.29999995</v>
      </c>
      <c r="F1442" s="108">
        <v>712253336</v>
      </c>
      <c r="G1442" s="115">
        <v>526001838</v>
      </c>
      <c r="H1442" s="114">
        <v>29.33</v>
      </c>
      <c r="I1442" s="105">
        <v>29.41</v>
      </c>
      <c r="J1442" s="116">
        <v>29.07</v>
      </c>
    </row>
    <row r="1443" spans="1:10">
      <c r="A1443" s="104" t="s">
        <v>4266</v>
      </c>
      <c r="B1443" s="104" t="s">
        <v>4267</v>
      </c>
      <c r="C1443" s="104" t="s">
        <v>935</v>
      </c>
      <c r="D1443" s="131">
        <v>33.79</v>
      </c>
      <c r="E1443" s="132">
        <v>13919802863</v>
      </c>
      <c r="F1443" s="108">
        <v>14834262060</v>
      </c>
      <c r="G1443" s="115">
        <v>13822226355</v>
      </c>
      <c r="H1443" s="114">
        <v>33.75</v>
      </c>
      <c r="I1443" s="105">
        <v>33.79</v>
      </c>
      <c r="J1443" s="116">
        <v>33.82</v>
      </c>
    </row>
    <row r="1444" spans="1:10">
      <c r="A1444" s="104" t="s">
        <v>4268</v>
      </c>
      <c r="B1444" s="104" t="s">
        <v>4269</v>
      </c>
      <c r="C1444" s="104" t="s">
        <v>4270</v>
      </c>
      <c r="D1444" s="131">
        <v>33.19</v>
      </c>
      <c r="E1444" s="132">
        <v>9374877975</v>
      </c>
      <c r="F1444" s="108">
        <v>12293888935</v>
      </c>
      <c r="G1444" s="115">
        <v>8086138702</v>
      </c>
      <c r="H1444" s="114">
        <v>33.19</v>
      </c>
      <c r="I1444" s="105">
        <v>33.520000000000003</v>
      </c>
      <c r="J1444" s="116">
        <v>33.04</v>
      </c>
    </row>
    <row r="1445" spans="1:10">
      <c r="A1445" s="104" t="s">
        <v>4271</v>
      </c>
      <c r="B1445" s="104" t="s">
        <v>4272</v>
      </c>
      <c r="C1445" s="104" t="s">
        <v>4273</v>
      </c>
      <c r="D1445" s="131">
        <v>32.380000000000003</v>
      </c>
      <c r="E1445" s="132">
        <v>5408906131</v>
      </c>
      <c r="F1445" s="108">
        <v>5602361286</v>
      </c>
      <c r="G1445" s="115">
        <v>5110600183</v>
      </c>
      <c r="H1445" s="114">
        <v>32.39</v>
      </c>
      <c r="I1445" s="105">
        <v>32.380000000000003</v>
      </c>
      <c r="J1445" s="116">
        <v>32.380000000000003</v>
      </c>
    </row>
    <row r="1446" spans="1:10">
      <c r="A1446" s="104" t="s">
        <v>4274</v>
      </c>
      <c r="B1446" s="104" t="s">
        <v>4275</v>
      </c>
      <c r="C1446" s="104" t="s">
        <v>4276</v>
      </c>
      <c r="D1446" s="131">
        <v>31.89</v>
      </c>
      <c r="E1446" s="132">
        <v>3847167938</v>
      </c>
      <c r="F1446" s="108">
        <v>3882588038</v>
      </c>
      <c r="G1446" s="115">
        <v>3628358436</v>
      </c>
      <c r="H1446" s="114">
        <v>31.89</v>
      </c>
      <c r="I1446" s="105">
        <v>31.85</v>
      </c>
      <c r="J1446" s="116">
        <v>31.89</v>
      </c>
    </row>
    <row r="1447" spans="1:10">
      <c r="A1447" s="104" t="s">
        <v>4277</v>
      </c>
      <c r="B1447" s="104" t="s">
        <v>4278</v>
      </c>
      <c r="C1447" s="104" t="s">
        <v>4279</v>
      </c>
      <c r="D1447" s="131">
        <v>27.71</v>
      </c>
      <c r="E1447" s="132">
        <v>206100992</v>
      </c>
      <c r="F1447" s="108">
        <v>219462544</v>
      </c>
      <c r="G1447" s="115">
        <v>214564368</v>
      </c>
      <c r="H1447" s="114">
        <v>27.69</v>
      </c>
      <c r="I1447" s="105">
        <v>27.71</v>
      </c>
      <c r="J1447" s="116">
        <v>27.79</v>
      </c>
    </row>
    <row r="1448" spans="1:10">
      <c r="A1448" s="104" t="s">
        <v>4280</v>
      </c>
      <c r="B1448" s="104" t="s">
        <v>4281</v>
      </c>
      <c r="C1448" s="104" t="s">
        <v>471</v>
      </c>
      <c r="D1448" s="131">
        <v>26.71</v>
      </c>
      <c r="E1448" s="132">
        <v>100292538</v>
      </c>
      <c r="F1448" s="108">
        <v>37539473</v>
      </c>
      <c r="G1448" s="115">
        <v>215240592</v>
      </c>
      <c r="H1448" s="114">
        <v>26.71</v>
      </c>
      <c r="I1448" s="105">
        <v>25.16</v>
      </c>
      <c r="J1448" s="116">
        <v>27.78</v>
      </c>
    </row>
    <row r="1449" spans="1:10">
      <c r="A1449" s="104" t="s">
        <v>4282</v>
      </c>
      <c r="B1449" s="104" t="s">
        <v>4283</v>
      </c>
      <c r="C1449" s="104" t="s">
        <v>1939</v>
      </c>
      <c r="D1449" s="131">
        <v>28.97</v>
      </c>
      <c r="E1449" s="132">
        <v>511995040</v>
      </c>
      <c r="F1449" s="108">
        <v>546009184</v>
      </c>
      <c r="G1449" s="115">
        <v>448436728</v>
      </c>
      <c r="H1449" s="114">
        <v>28.97</v>
      </c>
      <c r="I1449" s="105">
        <v>29.02</v>
      </c>
      <c r="J1449" s="116">
        <v>28.84</v>
      </c>
    </row>
    <row r="1450" spans="1:10">
      <c r="A1450" s="104" t="s">
        <v>4284</v>
      </c>
      <c r="B1450" s="104" t="s">
        <v>4285</v>
      </c>
      <c r="C1450" s="104" t="s">
        <v>4286</v>
      </c>
      <c r="D1450" s="131">
        <v>33.74</v>
      </c>
      <c r="E1450" s="132">
        <v>13745049209</v>
      </c>
      <c r="F1450" s="108">
        <v>14340648169</v>
      </c>
      <c r="G1450" s="115">
        <v>13767271194</v>
      </c>
      <c r="H1450" s="114">
        <v>33.74</v>
      </c>
      <c r="I1450" s="105">
        <v>33.74</v>
      </c>
      <c r="J1450" s="116">
        <v>33.81</v>
      </c>
    </row>
    <row r="1451" spans="1:10">
      <c r="A1451" s="104" t="s">
        <v>4287</v>
      </c>
      <c r="B1451" s="104" t="s">
        <v>4288</v>
      </c>
      <c r="C1451" s="104" t="s">
        <v>471</v>
      </c>
      <c r="D1451" s="131">
        <v>29.19</v>
      </c>
      <c r="E1451" s="132">
        <v>355286976</v>
      </c>
      <c r="F1451" s="108">
        <v>1103736752</v>
      </c>
      <c r="G1451" s="115">
        <v>567361252</v>
      </c>
      <c r="H1451" s="114">
        <v>28.45</v>
      </c>
      <c r="I1451" s="105">
        <v>30.04</v>
      </c>
      <c r="J1451" s="116">
        <v>29.19</v>
      </c>
    </row>
    <row r="1452" spans="1:10">
      <c r="A1452" s="104" t="s">
        <v>4289</v>
      </c>
      <c r="B1452" s="104" t="s">
        <v>4290</v>
      </c>
      <c r="C1452" s="104" t="s">
        <v>4291</v>
      </c>
      <c r="D1452" s="131">
        <v>32.04</v>
      </c>
      <c r="E1452" s="132">
        <v>4474185968</v>
      </c>
      <c r="F1452" s="108">
        <v>4429052792</v>
      </c>
      <c r="G1452" s="115">
        <v>4017372401</v>
      </c>
      <c r="H1452" s="114">
        <v>32.11</v>
      </c>
      <c r="I1452" s="105">
        <v>32.04</v>
      </c>
      <c r="J1452" s="116">
        <v>32.04</v>
      </c>
    </row>
    <row r="1453" spans="1:10">
      <c r="A1453" s="104" t="s">
        <v>4292</v>
      </c>
      <c r="B1453" s="104" t="s">
        <v>4293</v>
      </c>
      <c r="C1453" s="104" t="s">
        <v>4294</v>
      </c>
      <c r="D1453" s="131">
        <v>25.65</v>
      </c>
      <c r="E1453" s="132">
        <v>72985552</v>
      </c>
      <c r="F1453" s="108">
        <v>52777596</v>
      </c>
      <c r="G1453" s="115">
        <v>20266678</v>
      </c>
      <c r="H1453" s="114">
        <v>26.25</v>
      </c>
      <c r="I1453" s="105">
        <v>25.65</v>
      </c>
      <c r="J1453" s="116">
        <v>24.44</v>
      </c>
    </row>
    <row r="1454" spans="1:10">
      <c r="A1454" s="104" t="s">
        <v>4295</v>
      </c>
      <c r="B1454" s="104" t="s">
        <v>4296</v>
      </c>
      <c r="C1454" s="104" t="s">
        <v>4297</v>
      </c>
      <c r="D1454" s="131">
        <v>29.64</v>
      </c>
      <c r="E1454" s="132">
        <v>789682296</v>
      </c>
      <c r="F1454" s="108">
        <v>941435716</v>
      </c>
      <c r="G1454" s="115">
        <v>773101184</v>
      </c>
      <c r="H1454" s="114">
        <v>29.61</v>
      </c>
      <c r="I1454" s="105">
        <v>29.81</v>
      </c>
      <c r="J1454" s="116">
        <v>29.64</v>
      </c>
    </row>
    <row r="1455" spans="1:10">
      <c r="A1455" s="104" t="s">
        <v>4298</v>
      </c>
      <c r="B1455" s="104" t="s">
        <v>4299</v>
      </c>
      <c r="C1455" s="104" t="s">
        <v>4300</v>
      </c>
      <c r="D1455" s="131">
        <v>31</v>
      </c>
      <c r="E1455" s="132">
        <v>2069167559</v>
      </c>
      <c r="F1455" s="108">
        <v>2110933596</v>
      </c>
      <c r="G1455" s="115">
        <v>2060807658</v>
      </c>
      <c r="H1455" s="114">
        <v>31</v>
      </c>
      <c r="I1455" s="105">
        <v>30.98</v>
      </c>
      <c r="J1455" s="116">
        <v>31.06</v>
      </c>
    </row>
    <row r="1456" spans="1:10">
      <c r="A1456" s="104" t="s">
        <v>4301</v>
      </c>
      <c r="B1456" s="104" t="s">
        <v>4302</v>
      </c>
      <c r="C1456" s="104" t="s">
        <v>4303</v>
      </c>
      <c r="D1456" s="131">
        <v>32.159999999999997</v>
      </c>
      <c r="E1456" s="132">
        <v>4469315462</v>
      </c>
      <c r="F1456" s="108">
        <v>4794342964</v>
      </c>
      <c r="G1456" s="115">
        <v>4462597200</v>
      </c>
      <c r="H1456" s="114">
        <v>32.11</v>
      </c>
      <c r="I1456" s="105">
        <v>32.159999999999997</v>
      </c>
      <c r="J1456" s="116">
        <v>32.19</v>
      </c>
    </row>
    <row r="1457" spans="1:10">
      <c r="A1457" s="104" t="s">
        <v>4304</v>
      </c>
      <c r="B1457" s="104" t="s">
        <v>4305</v>
      </c>
      <c r="C1457" s="104" t="s">
        <v>4306</v>
      </c>
      <c r="D1457" s="131">
        <v>34.840000000000003</v>
      </c>
      <c r="E1457" s="132">
        <v>29797912628</v>
      </c>
      <c r="F1457" s="108">
        <v>30683087831</v>
      </c>
      <c r="G1457" s="115">
        <v>27937126910</v>
      </c>
      <c r="H1457" s="114">
        <v>34.840000000000003</v>
      </c>
      <c r="I1457" s="105">
        <v>34.840000000000003</v>
      </c>
      <c r="J1457" s="116">
        <v>34.83</v>
      </c>
    </row>
    <row r="1458" spans="1:10">
      <c r="A1458" s="104" t="s">
        <v>4307</v>
      </c>
      <c r="B1458" s="104" t="s">
        <v>4308</v>
      </c>
      <c r="C1458" s="104" t="s">
        <v>4309</v>
      </c>
      <c r="D1458" s="131">
        <v>29.12</v>
      </c>
      <c r="E1458" s="132">
        <v>568898704</v>
      </c>
      <c r="F1458" s="108">
        <v>601000608</v>
      </c>
      <c r="G1458" s="115">
        <v>540877048</v>
      </c>
      <c r="H1458" s="114">
        <v>29.12</v>
      </c>
      <c r="I1458" s="105">
        <v>29.16</v>
      </c>
      <c r="J1458" s="116">
        <v>29.11</v>
      </c>
    </row>
    <row r="1459" spans="1:10">
      <c r="A1459" s="104" t="s">
        <v>4310</v>
      </c>
      <c r="B1459" s="104" t="s">
        <v>4311</v>
      </c>
      <c r="C1459" s="104" t="s">
        <v>4312</v>
      </c>
      <c r="D1459" s="131">
        <v>26.73</v>
      </c>
      <c r="E1459" s="132">
        <v>117296104</v>
      </c>
      <c r="F1459" s="108">
        <v>100197800</v>
      </c>
      <c r="G1459" s="115">
        <v>103612208</v>
      </c>
      <c r="H1459" s="114">
        <v>26.91</v>
      </c>
      <c r="I1459" s="105">
        <v>26.58</v>
      </c>
      <c r="J1459" s="116">
        <v>26.73</v>
      </c>
    </row>
    <row r="1460" spans="1:10">
      <c r="A1460" s="104" t="s">
        <v>4313</v>
      </c>
      <c r="B1460" s="104" t="s">
        <v>4314</v>
      </c>
      <c r="C1460" s="104" t="s">
        <v>1130</v>
      </c>
      <c r="D1460" s="131">
        <v>27.45</v>
      </c>
      <c r="E1460" s="132">
        <v>289569040</v>
      </c>
      <c r="F1460" s="108">
        <v>183470262</v>
      </c>
      <c r="G1460" s="115">
        <v>165980821</v>
      </c>
      <c r="H1460" s="114">
        <v>28.18</v>
      </c>
      <c r="I1460" s="105">
        <v>27.45</v>
      </c>
      <c r="J1460" s="116">
        <v>27.41</v>
      </c>
    </row>
    <row r="1461" spans="1:10">
      <c r="A1461" s="104" t="s">
        <v>4315</v>
      </c>
      <c r="B1461" s="104" t="s">
        <v>4316</v>
      </c>
      <c r="C1461" s="104" t="s">
        <v>2328</v>
      </c>
      <c r="D1461" s="131">
        <v>25.82</v>
      </c>
      <c r="E1461" s="132">
        <v>54214032</v>
      </c>
      <c r="F1461" s="108">
        <v>99239472</v>
      </c>
      <c r="G1461" s="115">
        <v>43054584.25</v>
      </c>
      <c r="H1461" s="114">
        <v>25.82</v>
      </c>
      <c r="I1461" s="105">
        <v>26.56</v>
      </c>
      <c r="J1461" s="116">
        <v>25.47</v>
      </c>
    </row>
    <row r="1462" spans="1:10">
      <c r="A1462" s="104" t="s">
        <v>4317</v>
      </c>
      <c r="B1462" s="104" t="s">
        <v>4318</v>
      </c>
      <c r="C1462" s="104" t="s">
        <v>4319</v>
      </c>
      <c r="D1462" s="131">
        <v>31.75</v>
      </c>
      <c r="E1462" s="132">
        <v>3701161531</v>
      </c>
      <c r="F1462" s="108">
        <v>3023181133</v>
      </c>
      <c r="G1462" s="115">
        <v>3297357429</v>
      </c>
      <c r="H1462" s="114">
        <v>31.84</v>
      </c>
      <c r="I1462" s="105">
        <v>31.49</v>
      </c>
      <c r="J1462" s="116">
        <v>31.75</v>
      </c>
    </row>
    <row r="1463" spans="1:10">
      <c r="A1463" s="104" t="s">
        <v>4320</v>
      </c>
      <c r="B1463" s="104" t="s">
        <v>4321</v>
      </c>
      <c r="C1463" s="104" t="s">
        <v>471</v>
      </c>
      <c r="D1463" s="131">
        <v>28.77</v>
      </c>
      <c r="E1463" s="132">
        <v>401808244</v>
      </c>
      <c r="F1463" s="108">
        <v>458716197.5</v>
      </c>
      <c r="G1463" s="115">
        <v>445619820</v>
      </c>
      <c r="H1463" s="114">
        <v>28.61</v>
      </c>
      <c r="I1463" s="105">
        <v>28.77</v>
      </c>
      <c r="J1463" s="116">
        <v>28.83</v>
      </c>
    </row>
    <row r="1464" spans="1:10">
      <c r="A1464" s="104" t="s">
        <v>4322</v>
      </c>
      <c r="B1464" s="104" t="s">
        <v>4323</v>
      </c>
      <c r="C1464" s="104" t="s">
        <v>4324</v>
      </c>
      <c r="D1464" s="131">
        <v>32.81</v>
      </c>
      <c r="E1464" s="132">
        <v>7254667997</v>
      </c>
      <c r="F1464" s="108">
        <v>7319656852</v>
      </c>
      <c r="G1464" s="115">
        <v>7084608084</v>
      </c>
      <c r="H1464" s="114">
        <v>32.81</v>
      </c>
      <c r="I1464" s="105">
        <v>32.770000000000003</v>
      </c>
      <c r="J1464" s="116">
        <v>32.85</v>
      </c>
    </row>
    <row r="1465" spans="1:10">
      <c r="A1465" s="104" t="s">
        <v>4325</v>
      </c>
      <c r="B1465" s="104" t="s">
        <v>4326</v>
      </c>
      <c r="C1465" s="104" t="s">
        <v>4327</v>
      </c>
      <c r="D1465" s="131">
        <v>31.74</v>
      </c>
      <c r="E1465" s="132">
        <v>3172340671</v>
      </c>
      <c r="F1465" s="108">
        <v>3580372918</v>
      </c>
      <c r="G1465" s="115">
        <v>3580613067</v>
      </c>
      <c r="H1465" s="114">
        <v>31.61</v>
      </c>
      <c r="I1465" s="105">
        <v>31.74</v>
      </c>
      <c r="J1465" s="116">
        <v>31.87</v>
      </c>
    </row>
    <row r="1466" spans="1:10">
      <c r="A1466" s="104" t="s">
        <v>4328</v>
      </c>
      <c r="B1466" s="104" t="s">
        <v>4329</v>
      </c>
      <c r="C1466" s="104" t="s">
        <v>471</v>
      </c>
      <c r="D1466" s="131">
        <v>30.75</v>
      </c>
      <c r="E1466" s="132">
        <v>1783258196</v>
      </c>
      <c r="F1466" s="108">
        <v>1751831688</v>
      </c>
      <c r="G1466" s="115">
        <v>1662601190</v>
      </c>
      <c r="H1466" s="114">
        <v>30.79</v>
      </c>
      <c r="I1466" s="105">
        <v>30.71</v>
      </c>
      <c r="J1466" s="116">
        <v>30.75</v>
      </c>
    </row>
    <row r="1467" spans="1:10">
      <c r="A1467" s="104" t="s">
        <v>4330</v>
      </c>
      <c r="B1467" s="104" t="s">
        <v>4331</v>
      </c>
      <c r="C1467" s="104" t="s">
        <v>4332</v>
      </c>
      <c r="D1467" s="131">
        <v>33.28</v>
      </c>
      <c r="E1467" s="132">
        <v>10003768401</v>
      </c>
      <c r="F1467" s="108">
        <v>10271786320</v>
      </c>
      <c r="G1467" s="115">
        <v>10426168240</v>
      </c>
      <c r="H1467" s="114">
        <v>33.28</v>
      </c>
      <c r="I1467" s="105">
        <v>33.26</v>
      </c>
      <c r="J1467" s="116">
        <v>33.409999999999997</v>
      </c>
    </row>
    <row r="1468" spans="1:10">
      <c r="A1468" s="104" t="s">
        <v>4333</v>
      </c>
      <c r="B1468" s="104" t="s">
        <v>4334</v>
      </c>
      <c r="C1468" s="104" t="s">
        <v>4335</v>
      </c>
      <c r="D1468" s="131">
        <v>27.98</v>
      </c>
      <c r="E1468" s="132">
        <v>253785925</v>
      </c>
      <c r="F1468" s="108">
        <v>244467325.5</v>
      </c>
      <c r="G1468" s="115">
        <v>251704265.30000001</v>
      </c>
      <c r="H1468" s="114">
        <v>27.98</v>
      </c>
      <c r="I1468" s="105">
        <v>27.87</v>
      </c>
      <c r="J1468" s="116">
        <v>28.01</v>
      </c>
    </row>
    <row r="1469" spans="1:10">
      <c r="A1469" s="104" t="s">
        <v>4336</v>
      </c>
      <c r="B1469" s="104" t="s">
        <v>4337</v>
      </c>
      <c r="C1469" s="104" t="s">
        <v>4338</v>
      </c>
      <c r="D1469" s="131">
        <v>31.63</v>
      </c>
      <c r="E1469" s="132">
        <v>3673519776</v>
      </c>
      <c r="F1469" s="108">
        <v>3217782128</v>
      </c>
      <c r="G1469" s="115">
        <v>3039856780</v>
      </c>
      <c r="H1469" s="114">
        <v>31.83</v>
      </c>
      <c r="I1469" s="105">
        <v>31.58</v>
      </c>
      <c r="J1469" s="116">
        <v>31.63</v>
      </c>
    </row>
    <row r="1470" spans="1:10">
      <c r="A1470" s="104" t="s">
        <v>4339</v>
      </c>
      <c r="B1470" s="104" t="s">
        <v>4340</v>
      </c>
      <c r="C1470" s="104" t="s">
        <v>4341</v>
      </c>
      <c r="D1470" s="131">
        <v>30.1</v>
      </c>
      <c r="E1470" s="132">
        <v>1102082912</v>
      </c>
      <c r="F1470" s="108">
        <v>1091200582</v>
      </c>
      <c r="G1470" s="115">
        <v>1112649877</v>
      </c>
      <c r="H1470" s="114">
        <v>30.1</v>
      </c>
      <c r="I1470" s="105">
        <v>30.02</v>
      </c>
      <c r="J1470" s="116">
        <v>30.16</v>
      </c>
    </row>
    <row r="1471" spans="1:10">
      <c r="A1471" s="104" t="s">
        <v>4342</v>
      </c>
      <c r="B1471" s="104" t="s">
        <v>4343</v>
      </c>
      <c r="C1471" s="104" t="s">
        <v>797</v>
      </c>
      <c r="D1471" s="131">
        <v>25.53</v>
      </c>
      <c r="E1471" s="132">
        <v>43990260</v>
      </c>
      <c r="F1471" s="108">
        <v>54483632</v>
      </c>
      <c r="G1471" s="115">
        <v>27846786</v>
      </c>
      <c r="H1471" s="114">
        <v>25.53</v>
      </c>
      <c r="I1471" s="105">
        <v>25.7</v>
      </c>
      <c r="J1471" s="116">
        <v>24.88</v>
      </c>
    </row>
    <row r="1472" spans="1:10">
      <c r="A1472" s="104" t="s">
        <v>4344</v>
      </c>
      <c r="B1472" s="104" t="s">
        <v>4345</v>
      </c>
      <c r="C1472" s="104" t="s">
        <v>4346</v>
      </c>
      <c r="D1472" s="131">
        <v>29.68</v>
      </c>
      <c r="E1472" s="132">
        <v>1138102864</v>
      </c>
      <c r="F1472" s="108">
        <v>858872700</v>
      </c>
      <c r="G1472" s="115">
        <v>767647752</v>
      </c>
      <c r="H1472" s="114">
        <v>30.14</v>
      </c>
      <c r="I1472" s="105">
        <v>29.68</v>
      </c>
      <c r="J1472" s="116">
        <v>29.63</v>
      </c>
    </row>
    <row r="1473" spans="1:10">
      <c r="A1473" s="104" t="s">
        <v>4347</v>
      </c>
      <c r="B1473" s="104" t="s">
        <v>4348</v>
      </c>
      <c r="C1473" s="104" t="s">
        <v>4349</v>
      </c>
      <c r="D1473" s="131">
        <v>24.98</v>
      </c>
      <c r="E1473" s="132">
        <v>29838342</v>
      </c>
      <c r="F1473" s="108">
        <v>38170244</v>
      </c>
      <c r="G1473" s="115">
        <v>7940700</v>
      </c>
      <c r="H1473" s="114">
        <v>24.98</v>
      </c>
      <c r="I1473" s="105">
        <v>25.19</v>
      </c>
      <c r="J1473" s="116">
        <v>23.13</v>
      </c>
    </row>
    <row r="1474" spans="1:10">
      <c r="A1474" s="104" t="s">
        <v>4350</v>
      </c>
      <c r="B1474" s="104" t="s">
        <v>4351</v>
      </c>
      <c r="C1474" s="104" t="s">
        <v>4352</v>
      </c>
      <c r="D1474" s="131">
        <v>28.87</v>
      </c>
      <c r="E1474" s="132">
        <v>476873276</v>
      </c>
      <c r="F1474" s="108">
        <v>526297208</v>
      </c>
      <c r="G1474" s="115">
        <v>459902972</v>
      </c>
      <c r="H1474" s="114">
        <v>28.86</v>
      </c>
      <c r="I1474" s="105">
        <v>28.97</v>
      </c>
      <c r="J1474" s="116">
        <v>28.87</v>
      </c>
    </row>
    <row r="1475" spans="1:10">
      <c r="A1475" s="104" t="s">
        <v>4353</v>
      </c>
      <c r="B1475" s="104" t="s">
        <v>4354</v>
      </c>
      <c r="C1475" s="104" t="s">
        <v>4355</v>
      </c>
      <c r="D1475" s="131">
        <v>29.95</v>
      </c>
      <c r="E1475" s="132">
        <v>998183184</v>
      </c>
      <c r="F1475" s="108">
        <v>889364107</v>
      </c>
      <c r="G1475" s="115">
        <v>1004796488</v>
      </c>
      <c r="H1475" s="114">
        <v>29.95</v>
      </c>
      <c r="I1475" s="105">
        <v>29.73</v>
      </c>
      <c r="J1475" s="116">
        <v>30.01</v>
      </c>
    </row>
    <row r="1476" spans="1:10">
      <c r="A1476" s="104" t="s">
        <v>4356</v>
      </c>
      <c r="B1476" s="104" t="s">
        <v>4357</v>
      </c>
      <c r="C1476" s="104" t="s">
        <v>4358</v>
      </c>
      <c r="D1476" s="131">
        <v>30.84</v>
      </c>
      <c r="E1476" s="132">
        <v>1642642023</v>
      </c>
      <c r="F1476" s="108">
        <v>1924621896</v>
      </c>
      <c r="G1476" s="115">
        <v>1817100653</v>
      </c>
      <c r="H1476" s="114">
        <v>30.67</v>
      </c>
      <c r="I1476" s="105">
        <v>30.84</v>
      </c>
      <c r="J1476" s="116">
        <v>30.88</v>
      </c>
    </row>
    <row r="1477" spans="1:10">
      <c r="A1477" s="104" t="s">
        <v>4359</v>
      </c>
      <c r="B1477" s="104" t="s">
        <v>4360</v>
      </c>
      <c r="C1477" s="104" t="s">
        <v>4361</v>
      </c>
      <c r="D1477" s="131">
        <v>22.354800000000001</v>
      </c>
      <c r="E1477" s="132"/>
      <c r="F1477" s="108">
        <v>205884960</v>
      </c>
      <c r="G1477" s="115"/>
      <c r="H1477" s="114">
        <v>21.348700000000001</v>
      </c>
      <c r="I1477" s="105">
        <v>27.62</v>
      </c>
      <c r="J1477" s="116">
        <v>22.354800000000001</v>
      </c>
    </row>
    <row r="1478" spans="1:10">
      <c r="A1478" s="104" t="s">
        <v>4362</v>
      </c>
      <c r="B1478" s="104" t="s">
        <v>4363</v>
      </c>
      <c r="C1478" s="104" t="s">
        <v>4364</v>
      </c>
      <c r="D1478" s="131">
        <v>29.39</v>
      </c>
      <c r="E1478" s="132">
        <v>679685488</v>
      </c>
      <c r="F1478" s="108">
        <v>678012898</v>
      </c>
      <c r="G1478" s="115">
        <v>668693316</v>
      </c>
      <c r="H1478" s="114">
        <v>29.39</v>
      </c>
      <c r="I1478" s="105">
        <v>29.34</v>
      </c>
      <c r="J1478" s="116">
        <v>29.42</v>
      </c>
    </row>
    <row r="1479" spans="1:10">
      <c r="A1479" s="104" t="s">
        <v>4365</v>
      </c>
      <c r="B1479" s="104" t="s">
        <v>4366</v>
      </c>
      <c r="C1479" s="104" t="s">
        <v>4367</v>
      </c>
      <c r="D1479" s="131">
        <v>30.32</v>
      </c>
      <c r="E1479" s="132">
        <v>1283960759</v>
      </c>
      <c r="F1479" s="108">
        <v>1291252248</v>
      </c>
      <c r="G1479" s="115">
        <v>1313791626</v>
      </c>
      <c r="H1479" s="114">
        <v>30.32</v>
      </c>
      <c r="I1479" s="105">
        <v>30.27</v>
      </c>
      <c r="J1479" s="116">
        <v>30.4</v>
      </c>
    </row>
    <row r="1480" spans="1:10">
      <c r="A1480" s="104" t="s">
        <v>4368</v>
      </c>
      <c r="B1480" s="104" t="s">
        <v>4369</v>
      </c>
      <c r="C1480" s="104" t="s">
        <v>4370</v>
      </c>
      <c r="D1480" s="131">
        <v>29.52</v>
      </c>
      <c r="E1480" s="132">
        <v>741798036</v>
      </c>
      <c r="F1480" s="108">
        <v>984917909.79999995</v>
      </c>
      <c r="G1480" s="115">
        <v>616984232.5</v>
      </c>
      <c r="H1480" s="114">
        <v>29.52</v>
      </c>
      <c r="I1480" s="105">
        <v>29.88</v>
      </c>
      <c r="J1480" s="116">
        <v>29.31</v>
      </c>
    </row>
    <row r="1481" spans="1:10">
      <c r="A1481" s="104" t="s">
        <v>4371</v>
      </c>
      <c r="B1481" s="104" t="s">
        <v>4372</v>
      </c>
      <c r="C1481" s="104" t="s">
        <v>471</v>
      </c>
      <c r="D1481" s="131">
        <v>31.57</v>
      </c>
      <c r="E1481" s="132">
        <v>3079528842</v>
      </c>
      <c r="F1481" s="108">
        <v>3150884102</v>
      </c>
      <c r="G1481" s="115">
        <v>3078833768</v>
      </c>
      <c r="H1481" s="114">
        <v>31.57</v>
      </c>
      <c r="I1481" s="105">
        <v>31.55</v>
      </c>
      <c r="J1481" s="116">
        <v>31.65</v>
      </c>
    </row>
    <row r="1482" spans="1:10">
      <c r="A1482" s="104" t="s">
        <v>4373</v>
      </c>
      <c r="B1482" s="104" t="s">
        <v>4374</v>
      </c>
      <c r="C1482" s="104" t="s">
        <v>4375</v>
      </c>
      <c r="D1482" s="131">
        <v>31.16</v>
      </c>
      <c r="E1482" s="132">
        <v>2313517980</v>
      </c>
      <c r="F1482" s="108">
        <v>2815048339</v>
      </c>
      <c r="G1482" s="115">
        <v>2035981930</v>
      </c>
      <c r="H1482" s="114">
        <v>31.16</v>
      </c>
      <c r="I1482" s="105">
        <v>31.39</v>
      </c>
      <c r="J1482" s="116">
        <v>31.05</v>
      </c>
    </row>
    <row r="1483" spans="1:10">
      <c r="A1483" s="104" t="s">
        <v>4376</v>
      </c>
      <c r="B1483" s="104" t="s">
        <v>4377</v>
      </c>
      <c r="C1483" s="104" t="s">
        <v>4378</v>
      </c>
      <c r="D1483" s="131">
        <v>26.63</v>
      </c>
      <c r="E1483" s="132">
        <v>96183029</v>
      </c>
      <c r="F1483" s="108">
        <v>91049358.5</v>
      </c>
      <c r="G1483" s="115">
        <v>110438992</v>
      </c>
      <c r="H1483" s="114">
        <v>26.63</v>
      </c>
      <c r="I1483" s="105">
        <v>26.44</v>
      </c>
      <c r="J1483" s="116">
        <v>26.82</v>
      </c>
    </row>
    <row r="1484" spans="1:10">
      <c r="A1484" s="104" t="s">
        <v>4379</v>
      </c>
      <c r="B1484" s="104" t="s">
        <v>4380</v>
      </c>
      <c r="C1484" s="104" t="s">
        <v>4381</v>
      </c>
      <c r="D1484" s="131">
        <v>28.63</v>
      </c>
      <c r="E1484" s="132">
        <v>407895760</v>
      </c>
      <c r="F1484" s="108">
        <v>434977328</v>
      </c>
      <c r="G1484" s="115">
        <v>199710800</v>
      </c>
      <c r="H1484" s="114">
        <v>28.63</v>
      </c>
      <c r="I1484" s="105">
        <v>28.7</v>
      </c>
      <c r="J1484" s="116">
        <v>27.68</v>
      </c>
    </row>
    <row r="1485" spans="1:10">
      <c r="A1485" s="104" t="s">
        <v>4382</v>
      </c>
      <c r="B1485" s="104" t="s">
        <v>4383</v>
      </c>
      <c r="C1485" s="104" t="s">
        <v>471</v>
      </c>
      <c r="D1485" s="131">
        <v>29.41</v>
      </c>
      <c r="E1485" s="132">
        <v>689100532</v>
      </c>
      <c r="F1485" s="108">
        <v>654618622</v>
      </c>
      <c r="G1485" s="115">
        <v>713960504</v>
      </c>
      <c r="H1485" s="114">
        <v>29.41</v>
      </c>
      <c r="I1485" s="105">
        <v>29.29</v>
      </c>
      <c r="J1485" s="116">
        <v>29.52</v>
      </c>
    </row>
    <row r="1486" spans="1:10">
      <c r="A1486" s="104" t="s">
        <v>4384</v>
      </c>
      <c r="B1486" s="104" t="s">
        <v>4385</v>
      </c>
      <c r="C1486" s="104" t="s">
        <v>4386</v>
      </c>
      <c r="D1486" s="131">
        <v>26.13</v>
      </c>
      <c r="E1486" s="132">
        <v>67725314</v>
      </c>
      <c r="F1486" s="108">
        <v>95116660</v>
      </c>
      <c r="G1486" s="115">
        <v>43404084</v>
      </c>
      <c r="H1486" s="114">
        <v>26.13</v>
      </c>
      <c r="I1486" s="105">
        <v>26.5</v>
      </c>
      <c r="J1486" s="116">
        <v>25.48</v>
      </c>
    </row>
    <row r="1487" spans="1:10">
      <c r="A1487" s="104" t="s">
        <v>4387</v>
      </c>
      <c r="B1487" s="104" t="s">
        <v>4388</v>
      </c>
      <c r="C1487" s="104" t="s">
        <v>4389</v>
      </c>
      <c r="D1487" s="131">
        <v>36.159999999999997</v>
      </c>
      <c r="E1487" s="132">
        <v>74409429674</v>
      </c>
      <c r="F1487" s="108">
        <v>76994154251</v>
      </c>
      <c r="G1487" s="115">
        <v>76591551498</v>
      </c>
      <c r="H1487" s="114">
        <v>36.14</v>
      </c>
      <c r="I1487" s="105">
        <v>36.159999999999997</v>
      </c>
      <c r="J1487" s="116">
        <v>36.270000000000003</v>
      </c>
    </row>
    <row r="1488" spans="1:10">
      <c r="A1488" s="104" t="s">
        <v>4390</v>
      </c>
      <c r="B1488" s="104" t="s">
        <v>4391</v>
      </c>
      <c r="C1488" s="104" t="s">
        <v>4392</v>
      </c>
      <c r="D1488" s="131">
        <v>36.29</v>
      </c>
      <c r="E1488" s="132">
        <v>89514490894</v>
      </c>
      <c r="F1488" s="108">
        <v>83886656587</v>
      </c>
      <c r="G1488" s="115">
        <v>72354237954</v>
      </c>
      <c r="H1488" s="114">
        <v>36.409999999999997</v>
      </c>
      <c r="I1488" s="105">
        <v>36.29</v>
      </c>
      <c r="J1488" s="116">
        <v>36.18</v>
      </c>
    </row>
    <row r="1489" spans="1:10">
      <c r="A1489" s="104" t="s">
        <v>4393</v>
      </c>
      <c r="B1489" s="104" t="s">
        <v>4394</v>
      </c>
      <c r="C1489" s="104" t="s">
        <v>471</v>
      </c>
      <c r="D1489" s="131">
        <v>31.18</v>
      </c>
      <c r="E1489" s="132">
        <v>2350256540</v>
      </c>
      <c r="F1489" s="108">
        <v>2487677884</v>
      </c>
      <c r="G1489" s="115">
        <v>2173700429</v>
      </c>
      <c r="H1489" s="114">
        <v>31.18</v>
      </c>
      <c r="I1489" s="105">
        <v>31.21</v>
      </c>
      <c r="J1489" s="116">
        <v>31.14</v>
      </c>
    </row>
    <row r="1490" spans="1:10">
      <c r="A1490" s="104" t="s">
        <v>4395</v>
      </c>
      <c r="B1490" s="104" t="s">
        <v>4396</v>
      </c>
      <c r="C1490" s="104" t="s">
        <v>4397</v>
      </c>
      <c r="D1490" s="131">
        <v>22.5</v>
      </c>
      <c r="E1490" s="132">
        <v>6687728.5</v>
      </c>
      <c r="F1490" s="108">
        <v>5810676.25</v>
      </c>
      <c r="G1490" s="115">
        <v>4956639.25</v>
      </c>
      <c r="H1490" s="114">
        <v>22.63</v>
      </c>
      <c r="I1490" s="105">
        <v>22.47</v>
      </c>
      <c r="J1490" s="116">
        <v>22.5</v>
      </c>
    </row>
    <row r="1491" spans="1:10">
      <c r="A1491" s="104" t="s">
        <v>4398</v>
      </c>
      <c r="B1491" s="104" t="s">
        <v>4399</v>
      </c>
      <c r="C1491" s="104" t="s">
        <v>4400</v>
      </c>
      <c r="D1491" s="131">
        <v>28.62</v>
      </c>
      <c r="E1491" s="132">
        <v>405159212</v>
      </c>
      <c r="F1491" s="108">
        <v>410646132</v>
      </c>
      <c r="G1491" s="115">
        <v>473898320</v>
      </c>
      <c r="H1491" s="114">
        <v>28.62</v>
      </c>
      <c r="I1491" s="105">
        <v>28.61</v>
      </c>
      <c r="J1491" s="116">
        <v>28.92</v>
      </c>
    </row>
    <row r="1492" spans="1:10">
      <c r="A1492" s="104" t="s">
        <v>4401</v>
      </c>
      <c r="B1492" s="104" t="s">
        <v>4402</v>
      </c>
      <c r="C1492" s="104" t="s">
        <v>4403</v>
      </c>
      <c r="D1492" s="131">
        <v>35.090000000000003</v>
      </c>
      <c r="E1492" s="132">
        <v>36641649248</v>
      </c>
      <c r="F1492" s="108">
        <v>32466439686</v>
      </c>
      <c r="G1492" s="115">
        <v>33683382200</v>
      </c>
      <c r="H1492" s="114">
        <v>35.130000000000003</v>
      </c>
      <c r="I1492" s="105">
        <v>34.92</v>
      </c>
      <c r="J1492" s="116">
        <v>35.090000000000003</v>
      </c>
    </row>
    <row r="1493" spans="1:10">
      <c r="A1493" s="104" t="s">
        <v>4404</v>
      </c>
      <c r="B1493" s="104" t="s">
        <v>4405</v>
      </c>
      <c r="C1493" s="104" t="s">
        <v>1272</v>
      </c>
      <c r="D1493" s="131">
        <v>26.01</v>
      </c>
      <c r="E1493" s="132">
        <v>55932216</v>
      </c>
      <c r="F1493" s="108">
        <v>86410248</v>
      </c>
      <c r="G1493" s="115">
        <v>62950144</v>
      </c>
      <c r="H1493" s="114">
        <v>25.86</v>
      </c>
      <c r="I1493" s="105">
        <v>26.36</v>
      </c>
      <c r="J1493" s="116">
        <v>26.01</v>
      </c>
    </row>
    <row r="1494" spans="1:10">
      <c r="A1494" s="104" t="s">
        <v>4406</v>
      </c>
      <c r="B1494" s="104" t="s">
        <v>4407</v>
      </c>
      <c r="C1494" s="104" t="s">
        <v>4408</v>
      </c>
      <c r="D1494" s="131">
        <v>27.68</v>
      </c>
      <c r="E1494" s="132">
        <v>145579993</v>
      </c>
      <c r="F1494" s="108">
        <v>221783992</v>
      </c>
      <c r="G1494" s="115">
        <v>198786412</v>
      </c>
      <c r="H1494" s="114">
        <v>27.2</v>
      </c>
      <c r="I1494" s="105">
        <v>27.72</v>
      </c>
      <c r="J1494" s="116">
        <v>27.68</v>
      </c>
    </row>
    <row r="1495" spans="1:10">
      <c r="A1495" s="104" t="s">
        <v>4409</v>
      </c>
      <c r="B1495" s="104" t="s">
        <v>4410</v>
      </c>
      <c r="C1495" s="104" t="s">
        <v>4411</v>
      </c>
      <c r="D1495" s="131">
        <v>31.96</v>
      </c>
      <c r="E1495" s="132">
        <v>4032852732</v>
      </c>
      <c r="F1495" s="108">
        <v>3476676636</v>
      </c>
      <c r="G1495" s="115">
        <v>3963182828</v>
      </c>
      <c r="H1495" s="114">
        <v>31.96</v>
      </c>
      <c r="I1495" s="105">
        <v>31.7</v>
      </c>
      <c r="J1495" s="116">
        <v>32.020000000000003</v>
      </c>
    </row>
    <row r="1496" spans="1:10">
      <c r="A1496" s="104" t="s">
        <v>4412</v>
      </c>
      <c r="B1496" s="104" t="s">
        <v>4413</v>
      </c>
      <c r="C1496" s="104" t="s">
        <v>4414</v>
      </c>
      <c r="D1496" s="131">
        <v>30.92</v>
      </c>
      <c r="E1496" s="132">
        <v>2090349542</v>
      </c>
      <c r="F1496" s="108">
        <v>2033083800</v>
      </c>
      <c r="G1496" s="115">
        <v>1876149282</v>
      </c>
      <c r="H1496" s="114">
        <v>31.02</v>
      </c>
      <c r="I1496" s="105">
        <v>30.92</v>
      </c>
      <c r="J1496" s="116">
        <v>30.92</v>
      </c>
    </row>
    <row r="1497" spans="1:10">
      <c r="A1497" s="104" t="s">
        <v>4415</v>
      </c>
      <c r="B1497" s="104" t="s">
        <v>4416</v>
      </c>
      <c r="C1497" s="104" t="s">
        <v>4417</v>
      </c>
      <c r="D1497" s="131">
        <v>32.32</v>
      </c>
      <c r="E1497" s="132">
        <v>5499246507</v>
      </c>
      <c r="F1497" s="108">
        <v>5248349100</v>
      </c>
      <c r="G1497" s="115">
        <v>4889797552</v>
      </c>
      <c r="H1497" s="114">
        <v>32.409999999999997</v>
      </c>
      <c r="I1497" s="105">
        <v>32.29</v>
      </c>
      <c r="J1497" s="116">
        <v>32.32</v>
      </c>
    </row>
    <row r="1498" spans="1:10">
      <c r="A1498" s="104" t="s">
        <v>4418</v>
      </c>
      <c r="B1498" s="104" t="s">
        <v>4419</v>
      </c>
      <c r="C1498" s="104" t="s">
        <v>4420</v>
      </c>
      <c r="D1498" s="131">
        <v>31.03</v>
      </c>
      <c r="E1498" s="132">
        <v>2104173280</v>
      </c>
      <c r="F1498" s="108">
        <v>2213006472</v>
      </c>
      <c r="G1498" s="115">
        <v>2011344448</v>
      </c>
      <c r="H1498" s="114">
        <v>31.02</v>
      </c>
      <c r="I1498" s="105">
        <v>31.04</v>
      </c>
      <c r="J1498" s="116">
        <v>31.03</v>
      </c>
    </row>
    <row r="1499" spans="1:10">
      <c r="A1499" s="104" t="s">
        <v>4421</v>
      </c>
      <c r="B1499" s="104" t="s">
        <v>4422</v>
      </c>
      <c r="C1499" s="104" t="s">
        <v>4423</v>
      </c>
      <c r="D1499" s="131">
        <v>27.78</v>
      </c>
      <c r="E1499" s="132">
        <v>204240744</v>
      </c>
      <c r="F1499" s="108">
        <v>266596680</v>
      </c>
      <c r="G1499" s="115">
        <v>214227752</v>
      </c>
      <c r="H1499" s="114">
        <v>27.67</v>
      </c>
      <c r="I1499" s="105">
        <v>27.99</v>
      </c>
      <c r="J1499" s="116">
        <v>27.78</v>
      </c>
    </row>
    <row r="1500" spans="1:10">
      <c r="A1500" s="104" t="s">
        <v>4424</v>
      </c>
      <c r="B1500" s="104" t="s">
        <v>4425</v>
      </c>
      <c r="C1500" s="104" t="s">
        <v>4426</v>
      </c>
      <c r="D1500" s="131">
        <v>34.380000000000003</v>
      </c>
      <c r="E1500" s="132">
        <v>20611954333</v>
      </c>
      <c r="F1500" s="108">
        <v>22293713194</v>
      </c>
      <c r="G1500" s="115">
        <v>21149820335</v>
      </c>
      <c r="H1500" s="114">
        <v>34.31</v>
      </c>
      <c r="I1500" s="105">
        <v>34.380000000000003</v>
      </c>
      <c r="J1500" s="116">
        <v>34.43</v>
      </c>
    </row>
    <row r="1501" spans="1:10">
      <c r="A1501" s="104" t="s">
        <v>4427</v>
      </c>
      <c r="B1501" s="104" t="s">
        <v>4428</v>
      </c>
      <c r="C1501" s="104" t="s">
        <v>3484</v>
      </c>
      <c r="D1501" s="131">
        <v>28.92</v>
      </c>
      <c r="E1501" s="132">
        <v>507781088</v>
      </c>
      <c r="F1501" s="108">
        <v>507532608</v>
      </c>
      <c r="G1501" s="115">
        <v>475088128</v>
      </c>
      <c r="H1501" s="114">
        <v>28.95</v>
      </c>
      <c r="I1501" s="105">
        <v>28.92</v>
      </c>
      <c r="J1501" s="116">
        <v>28.92</v>
      </c>
    </row>
    <row r="1502" spans="1:10">
      <c r="A1502" s="104" t="s">
        <v>4429</v>
      </c>
      <c r="B1502" s="104" t="s">
        <v>4430</v>
      </c>
      <c r="C1502" s="104" t="s">
        <v>4431</v>
      </c>
      <c r="D1502" s="131">
        <v>28.44</v>
      </c>
      <c r="E1502" s="132">
        <v>356918408</v>
      </c>
      <c r="F1502" s="108">
        <v>480283807</v>
      </c>
      <c r="G1502" s="115">
        <v>320374795.5</v>
      </c>
      <c r="H1502" s="114">
        <v>28.44</v>
      </c>
      <c r="I1502" s="105">
        <v>28.84</v>
      </c>
      <c r="J1502" s="116">
        <v>28.35</v>
      </c>
    </row>
    <row r="1503" spans="1:10">
      <c r="A1503" s="104" t="s">
        <v>4432</v>
      </c>
      <c r="B1503" s="104" t="s">
        <v>4433</v>
      </c>
      <c r="C1503" s="104" t="s">
        <v>4434</v>
      </c>
      <c r="D1503" s="131">
        <v>30.25</v>
      </c>
      <c r="E1503" s="132">
        <v>1230214698</v>
      </c>
      <c r="F1503" s="108">
        <v>1273167448</v>
      </c>
      <c r="G1503" s="115">
        <v>1139549822</v>
      </c>
      <c r="H1503" s="114">
        <v>30.26</v>
      </c>
      <c r="I1503" s="105">
        <v>30.25</v>
      </c>
      <c r="J1503" s="116">
        <v>30.19</v>
      </c>
    </row>
    <row r="1504" spans="1:10">
      <c r="A1504" s="104" t="s">
        <v>4435</v>
      </c>
      <c r="B1504" s="104" t="s">
        <v>4436</v>
      </c>
      <c r="C1504" s="104" t="s">
        <v>4437</v>
      </c>
      <c r="D1504" s="131">
        <v>32.380000000000003</v>
      </c>
      <c r="E1504" s="132">
        <v>5682391823</v>
      </c>
      <c r="F1504" s="108">
        <v>5515068418</v>
      </c>
      <c r="G1504" s="115">
        <v>5089741925</v>
      </c>
      <c r="H1504" s="114">
        <v>32.46</v>
      </c>
      <c r="I1504" s="105">
        <v>32.36</v>
      </c>
      <c r="J1504" s="116">
        <v>32.380000000000003</v>
      </c>
    </row>
    <row r="1505" spans="1:10">
      <c r="A1505" s="104" t="s">
        <v>4438</v>
      </c>
      <c r="B1505" s="104" t="s">
        <v>4439</v>
      </c>
      <c r="C1505" s="104" t="s">
        <v>4440</v>
      </c>
      <c r="D1505" s="131">
        <v>35.090000000000003</v>
      </c>
      <c r="E1505" s="132">
        <v>39672785598</v>
      </c>
      <c r="F1505" s="108">
        <v>36471757455</v>
      </c>
      <c r="G1505" s="115">
        <v>31243170146</v>
      </c>
      <c r="H1505" s="114">
        <v>35.25</v>
      </c>
      <c r="I1505" s="105">
        <v>35.090000000000003</v>
      </c>
      <c r="J1505" s="116">
        <v>34.979999999999997</v>
      </c>
    </row>
    <row r="1506" spans="1:10">
      <c r="A1506" s="104" t="s">
        <v>4441</v>
      </c>
      <c r="B1506" s="104" t="s">
        <v>4442</v>
      </c>
      <c r="C1506" s="104" t="s">
        <v>4443</v>
      </c>
      <c r="D1506" s="131">
        <v>35.299999999999997</v>
      </c>
      <c r="E1506" s="132">
        <v>41060674203</v>
      </c>
      <c r="F1506" s="108">
        <v>33311800144</v>
      </c>
      <c r="G1506" s="115">
        <v>39246372794</v>
      </c>
      <c r="H1506" s="114">
        <v>35.299999999999997</v>
      </c>
      <c r="I1506" s="105">
        <v>34.96</v>
      </c>
      <c r="J1506" s="116">
        <v>35.31</v>
      </c>
    </row>
    <row r="1507" spans="1:10">
      <c r="A1507" s="104" t="s">
        <v>4444</v>
      </c>
      <c r="B1507" s="104" t="s">
        <v>4445</v>
      </c>
      <c r="C1507" s="104" t="s">
        <v>4446</v>
      </c>
      <c r="D1507" s="131">
        <v>30.14</v>
      </c>
      <c r="E1507" s="132">
        <v>1222219067</v>
      </c>
      <c r="F1507" s="108">
        <v>1182336418</v>
      </c>
      <c r="G1507" s="115">
        <v>1074755992</v>
      </c>
      <c r="H1507" s="114">
        <v>30.25</v>
      </c>
      <c r="I1507" s="105">
        <v>30.14</v>
      </c>
      <c r="J1507" s="116">
        <v>30.11</v>
      </c>
    </row>
    <row r="1508" spans="1:10">
      <c r="A1508" s="104" t="s">
        <v>4447</v>
      </c>
      <c r="B1508" s="104" t="s">
        <v>4448</v>
      </c>
      <c r="C1508" s="104" t="s">
        <v>4449</v>
      </c>
      <c r="D1508" s="131">
        <v>32.94</v>
      </c>
      <c r="E1508" s="132">
        <v>7903672316</v>
      </c>
      <c r="F1508" s="108">
        <v>7875375148</v>
      </c>
      <c r="G1508" s="115">
        <v>7740620332</v>
      </c>
      <c r="H1508" s="114">
        <v>32.94</v>
      </c>
      <c r="I1508" s="105">
        <v>32.869999999999997</v>
      </c>
      <c r="J1508" s="116">
        <v>32.979999999999997</v>
      </c>
    </row>
    <row r="1509" spans="1:10">
      <c r="A1509" s="104" t="s">
        <v>4450</v>
      </c>
      <c r="B1509" s="104" t="s">
        <v>4451</v>
      </c>
      <c r="C1509" s="104" t="s">
        <v>4452</v>
      </c>
      <c r="D1509" s="131">
        <v>29.35</v>
      </c>
      <c r="E1509" s="132">
        <v>633864323</v>
      </c>
      <c r="F1509" s="108">
        <v>682423486.10000002</v>
      </c>
      <c r="G1509" s="115">
        <v>780244776</v>
      </c>
      <c r="H1509" s="114">
        <v>29.28</v>
      </c>
      <c r="I1509" s="105">
        <v>29.35</v>
      </c>
      <c r="J1509" s="116">
        <v>29.65</v>
      </c>
    </row>
    <row r="1510" spans="1:10">
      <c r="A1510" s="104" t="s">
        <v>4453</v>
      </c>
      <c r="B1510" s="104" t="s">
        <v>4454</v>
      </c>
      <c r="C1510" s="104" t="s">
        <v>4455</v>
      </c>
      <c r="D1510" s="131">
        <v>30.55</v>
      </c>
      <c r="E1510" s="132">
        <v>1464573392</v>
      </c>
      <c r="F1510" s="108">
        <v>1572165274</v>
      </c>
      <c r="G1510" s="115">
        <v>1513394226</v>
      </c>
      <c r="H1510" s="114">
        <v>30.51</v>
      </c>
      <c r="I1510" s="105">
        <v>30.55</v>
      </c>
      <c r="J1510" s="116">
        <v>30.61</v>
      </c>
    </row>
    <row r="1511" spans="1:10">
      <c r="A1511" s="104" t="s">
        <v>4456</v>
      </c>
      <c r="B1511" s="104" t="s">
        <v>4457</v>
      </c>
      <c r="C1511" s="104" t="s">
        <v>4458</v>
      </c>
      <c r="D1511" s="131">
        <v>28.81</v>
      </c>
      <c r="E1511" s="132">
        <v>461175052</v>
      </c>
      <c r="F1511" s="108">
        <v>407263248</v>
      </c>
      <c r="G1511" s="115">
        <v>441459824</v>
      </c>
      <c r="H1511" s="114">
        <v>28.81</v>
      </c>
      <c r="I1511" s="105">
        <v>28.6</v>
      </c>
      <c r="J1511" s="116">
        <v>28.81</v>
      </c>
    </row>
    <row r="1512" spans="1:10">
      <c r="A1512" s="104" t="s">
        <v>4459</v>
      </c>
      <c r="B1512" s="104" t="s">
        <v>4460</v>
      </c>
      <c r="C1512" s="104" t="s">
        <v>4461</v>
      </c>
      <c r="D1512" s="131">
        <v>28.67</v>
      </c>
      <c r="E1512" s="132">
        <v>354428785</v>
      </c>
      <c r="F1512" s="108">
        <v>438975522</v>
      </c>
      <c r="G1512" s="115">
        <v>398919728</v>
      </c>
      <c r="H1512" s="114">
        <v>28.43</v>
      </c>
      <c r="I1512" s="105">
        <v>28.71</v>
      </c>
      <c r="J1512" s="116">
        <v>28.67</v>
      </c>
    </row>
    <row r="1513" spans="1:10">
      <c r="A1513" s="104" t="s">
        <v>4462</v>
      </c>
      <c r="B1513" s="104" t="s">
        <v>4463</v>
      </c>
      <c r="C1513" s="104" t="s">
        <v>4464</v>
      </c>
      <c r="D1513" s="131">
        <v>27.91</v>
      </c>
      <c r="E1513" s="132">
        <v>260453768</v>
      </c>
      <c r="F1513" s="108">
        <v>238745416</v>
      </c>
      <c r="G1513" s="115">
        <v>233397504</v>
      </c>
      <c r="H1513" s="114">
        <v>28.02</v>
      </c>
      <c r="I1513" s="105">
        <v>27.83</v>
      </c>
      <c r="J1513" s="116">
        <v>27.91</v>
      </c>
    </row>
    <row r="1514" spans="1:10">
      <c r="A1514" s="104" t="s">
        <v>4465</v>
      </c>
      <c r="B1514" s="104" t="s">
        <v>4466</v>
      </c>
      <c r="C1514" s="104" t="s">
        <v>4467</v>
      </c>
      <c r="D1514" s="131">
        <v>32.74</v>
      </c>
      <c r="E1514" s="132">
        <v>6868828141</v>
      </c>
      <c r="F1514" s="108">
        <v>7333848417</v>
      </c>
      <c r="G1514" s="115">
        <v>6457911716</v>
      </c>
      <c r="H1514" s="114">
        <v>32.74</v>
      </c>
      <c r="I1514" s="105">
        <v>32.770000000000003</v>
      </c>
      <c r="J1514" s="116">
        <v>32.72</v>
      </c>
    </row>
    <row r="1515" spans="1:10">
      <c r="A1515" s="104" t="s">
        <v>4468</v>
      </c>
      <c r="B1515" s="104" t="s">
        <v>4469</v>
      </c>
      <c r="C1515" s="104" t="s">
        <v>4470</v>
      </c>
      <c r="D1515" s="131">
        <v>33.85</v>
      </c>
      <c r="E1515" s="132">
        <v>14861083917</v>
      </c>
      <c r="F1515" s="108">
        <v>14935710332</v>
      </c>
      <c r="G1515" s="115">
        <v>14161011356</v>
      </c>
      <c r="H1515" s="114">
        <v>33.85</v>
      </c>
      <c r="I1515" s="105">
        <v>33.799999999999997</v>
      </c>
      <c r="J1515" s="116">
        <v>33.85</v>
      </c>
    </row>
    <row r="1516" spans="1:10">
      <c r="A1516" s="104" t="s">
        <v>4471</v>
      </c>
      <c r="B1516" s="104" t="s">
        <v>4472</v>
      </c>
      <c r="C1516" s="104" t="s">
        <v>4473</v>
      </c>
      <c r="D1516" s="131">
        <v>28.31</v>
      </c>
      <c r="E1516" s="132">
        <v>445339632</v>
      </c>
      <c r="F1516" s="108">
        <v>332699391.5</v>
      </c>
      <c r="G1516" s="115">
        <v>48903613.5</v>
      </c>
      <c r="H1516" s="114">
        <v>28.76</v>
      </c>
      <c r="I1516" s="105">
        <v>28.31</v>
      </c>
      <c r="J1516" s="116">
        <v>25.65</v>
      </c>
    </row>
    <row r="1517" spans="1:10">
      <c r="A1517" s="104" t="s">
        <v>4474</v>
      </c>
      <c r="B1517" s="104" t="s">
        <v>4475</v>
      </c>
      <c r="C1517" s="104" t="s">
        <v>4476</v>
      </c>
      <c r="D1517" s="131">
        <v>29.4</v>
      </c>
      <c r="E1517" s="132">
        <v>685066680</v>
      </c>
      <c r="F1517" s="108">
        <v>762871680</v>
      </c>
      <c r="G1517" s="115">
        <v>436614956</v>
      </c>
      <c r="H1517" s="114">
        <v>29.4</v>
      </c>
      <c r="I1517" s="105">
        <v>29.51</v>
      </c>
      <c r="J1517" s="116">
        <v>28.8</v>
      </c>
    </row>
    <row r="1518" spans="1:10">
      <c r="A1518" s="104" t="s">
        <v>4477</v>
      </c>
      <c r="B1518" s="104" t="s">
        <v>4478</v>
      </c>
      <c r="C1518" s="104" t="s">
        <v>4479</v>
      </c>
      <c r="D1518" s="131">
        <v>24.5</v>
      </c>
      <c r="E1518" s="132">
        <v>16420828</v>
      </c>
      <c r="F1518" s="108">
        <v>23714522</v>
      </c>
      <c r="G1518" s="115">
        <v>139119184</v>
      </c>
      <c r="H1518" s="114">
        <v>24.09</v>
      </c>
      <c r="I1518" s="105">
        <v>24.5</v>
      </c>
      <c r="J1518" s="116">
        <v>27.17</v>
      </c>
    </row>
    <row r="1519" spans="1:10">
      <c r="A1519" s="104" t="s">
        <v>4480</v>
      </c>
      <c r="B1519" s="104" t="s">
        <v>4481</v>
      </c>
      <c r="C1519" s="104" t="s">
        <v>4482</v>
      </c>
      <c r="D1519" s="131">
        <v>28.9</v>
      </c>
      <c r="E1519" s="132">
        <v>326235142</v>
      </c>
      <c r="F1519" s="108">
        <v>559157940</v>
      </c>
      <c r="G1519" s="115">
        <v>469204352</v>
      </c>
      <c r="H1519" s="114">
        <v>28.31</v>
      </c>
      <c r="I1519" s="105">
        <v>29.06</v>
      </c>
      <c r="J1519" s="116">
        <v>28.9</v>
      </c>
    </row>
    <row r="1520" spans="1:10">
      <c r="A1520" s="104" t="s">
        <v>4483</v>
      </c>
      <c r="B1520" s="104" t="s">
        <v>4484</v>
      </c>
      <c r="C1520" s="104" t="s">
        <v>4485</v>
      </c>
      <c r="D1520" s="131">
        <v>34.06</v>
      </c>
      <c r="E1520" s="132">
        <v>17227961575</v>
      </c>
      <c r="F1520" s="108">
        <v>19141409128</v>
      </c>
      <c r="G1520" s="115">
        <v>16202074379</v>
      </c>
      <c r="H1520" s="114">
        <v>34.06</v>
      </c>
      <c r="I1520" s="105">
        <v>34.159999999999997</v>
      </c>
      <c r="J1520" s="116">
        <v>34.049999999999997</v>
      </c>
    </row>
    <row r="1521" spans="1:10">
      <c r="A1521" s="104" t="s">
        <v>4486</v>
      </c>
      <c r="B1521" s="104" t="s">
        <v>4487</v>
      </c>
      <c r="C1521" s="104" t="s">
        <v>4488</v>
      </c>
      <c r="D1521" s="131">
        <v>33.5</v>
      </c>
      <c r="E1521" s="132">
        <v>11617612798</v>
      </c>
      <c r="F1521" s="108">
        <v>13039901045</v>
      </c>
      <c r="G1521" s="115">
        <v>11137056544</v>
      </c>
      <c r="H1521" s="114">
        <v>33.5</v>
      </c>
      <c r="I1521" s="105">
        <v>33.6</v>
      </c>
      <c r="J1521" s="116">
        <v>33.5</v>
      </c>
    </row>
    <row r="1522" spans="1:10">
      <c r="A1522" s="104" t="s">
        <v>4489</v>
      </c>
      <c r="B1522" s="104" t="s">
        <v>4490</v>
      </c>
      <c r="C1522" s="104" t="s">
        <v>1912</v>
      </c>
      <c r="D1522" s="131">
        <v>27.81</v>
      </c>
      <c r="E1522" s="132">
        <v>261310360</v>
      </c>
      <c r="F1522" s="108">
        <v>206173556</v>
      </c>
      <c r="G1522" s="115">
        <v>217883924</v>
      </c>
      <c r="H1522" s="114">
        <v>28.03</v>
      </c>
      <c r="I1522" s="105">
        <v>27.62</v>
      </c>
      <c r="J1522" s="116">
        <v>27.81</v>
      </c>
    </row>
    <row r="1523" spans="1:10">
      <c r="A1523" s="104" t="s">
        <v>4491</v>
      </c>
      <c r="B1523" s="104" t="s">
        <v>4492</v>
      </c>
      <c r="C1523" s="104" t="s">
        <v>4493</v>
      </c>
      <c r="D1523" s="131">
        <v>27.83</v>
      </c>
      <c r="E1523" s="132">
        <v>228246231.30000001</v>
      </c>
      <c r="F1523" s="108">
        <v>216700908.5</v>
      </c>
      <c r="G1523" s="115">
        <v>284038323</v>
      </c>
      <c r="H1523" s="114">
        <v>27.83</v>
      </c>
      <c r="I1523" s="105">
        <v>27.69</v>
      </c>
      <c r="J1523" s="116">
        <v>28.19</v>
      </c>
    </row>
    <row r="1524" spans="1:10">
      <c r="A1524" s="104" t="s">
        <v>4494</v>
      </c>
      <c r="B1524" s="104" t="s">
        <v>4495</v>
      </c>
      <c r="C1524" s="104" t="s">
        <v>4496</v>
      </c>
      <c r="D1524" s="131">
        <v>30.92</v>
      </c>
      <c r="E1524" s="132">
        <v>2120984534</v>
      </c>
      <c r="F1524" s="108">
        <v>2037462904</v>
      </c>
      <c r="G1524" s="115">
        <v>1829463445</v>
      </c>
      <c r="H1524" s="114">
        <v>31.04</v>
      </c>
      <c r="I1524" s="105">
        <v>30.92</v>
      </c>
      <c r="J1524" s="116">
        <v>30.89</v>
      </c>
    </row>
    <row r="1525" spans="1:10">
      <c r="A1525" s="104" t="s">
        <v>4497</v>
      </c>
      <c r="B1525" s="104" t="s">
        <v>4498</v>
      </c>
      <c r="C1525" s="104" t="s">
        <v>4499</v>
      </c>
      <c r="D1525" s="131">
        <v>27.33</v>
      </c>
      <c r="E1525" s="132">
        <v>167218744</v>
      </c>
      <c r="F1525" s="108">
        <v>133975501</v>
      </c>
      <c r="G1525" s="115">
        <v>157186688</v>
      </c>
      <c r="H1525" s="114">
        <v>27.41</v>
      </c>
      <c r="I1525" s="105">
        <v>27</v>
      </c>
      <c r="J1525" s="116">
        <v>27.33</v>
      </c>
    </row>
    <row r="1526" spans="1:10">
      <c r="A1526" s="104" t="s">
        <v>4500</v>
      </c>
      <c r="B1526" s="104" t="s">
        <v>4501</v>
      </c>
      <c r="C1526" s="104" t="s">
        <v>4502</v>
      </c>
      <c r="D1526" s="131">
        <v>33.07</v>
      </c>
      <c r="E1526" s="132">
        <v>9374316010</v>
      </c>
      <c r="F1526" s="108">
        <v>9004144231</v>
      </c>
      <c r="G1526" s="115">
        <v>8136924354</v>
      </c>
      <c r="H1526" s="114">
        <v>33.19</v>
      </c>
      <c r="I1526" s="105">
        <v>33.07</v>
      </c>
      <c r="J1526" s="116">
        <v>33.049999999999997</v>
      </c>
    </row>
    <row r="1527" spans="1:10">
      <c r="A1527" s="104" t="s">
        <v>4503</v>
      </c>
      <c r="B1527" s="104" t="s">
        <v>4504</v>
      </c>
      <c r="C1527" s="104" t="s">
        <v>4505</v>
      </c>
      <c r="D1527" s="131">
        <v>31.3</v>
      </c>
      <c r="E1527" s="132">
        <v>2496654730</v>
      </c>
      <c r="F1527" s="108">
        <v>3501911486</v>
      </c>
      <c r="G1527" s="115">
        <v>2421524588</v>
      </c>
      <c r="H1527" s="114">
        <v>31.27</v>
      </c>
      <c r="I1527" s="105">
        <v>31.71</v>
      </c>
      <c r="J1527" s="116">
        <v>31.3</v>
      </c>
    </row>
    <row r="1528" spans="1:10">
      <c r="A1528" s="104" t="s">
        <v>4506</v>
      </c>
      <c r="B1528" s="104" t="s">
        <v>4507</v>
      </c>
      <c r="C1528" s="104" t="s">
        <v>4508</v>
      </c>
      <c r="D1528" s="131">
        <v>35.090000000000003</v>
      </c>
      <c r="E1528" s="132">
        <v>35539487280</v>
      </c>
      <c r="F1528" s="108">
        <v>34355167687</v>
      </c>
      <c r="G1528" s="115">
        <v>33884068508</v>
      </c>
      <c r="H1528" s="114">
        <v>35.090000000000003</v>
      </c>
      <c r="I1528" s="105">
        <v>35</v>
      </c>
      <c r="J1528" s="116">
        <v>35.1</v>
      </c>
    </row>
    <row r="1529" spans="1:10">
      <c r="A1529" s="104" t="s">
        <v>4509</v>
      </c>
      <c r="B1529" s="104" t="s">
        <v>4510</v>
      </c>
      <c r="C1529" s="104" t="s">
        <v>471</v>
      </c>
      <c r="D1529" s="131">
        <v>26.46</v>
      </c>
      <c r="E1529" s="132">
        <v>100416168</v>
      </c>
      <c r="F1529" s="108">
        <v>92533152</v>
      </c>
      <c r="G1529" s="115">
        <v>77630536</v>
      </c>
      <c r="H1529" s="114">
        <v>26.69</v>
      </c>
      <c r="I1529" s="105">
        <v>26.46</v>
      </c>
      <c r="J1529" s="116">
        <v>26.31</v>
      </c>
    </row>
    <row r="1530" spans="1:10">
      <c r="A1530" s="104" t="s">
        <v>4511</v>
      </c>
      <c r="B1530" s="104" t="s">
        <v>4512</v>
      </c>
      <c r="C1530" s="104" t="s">
        <v>681</v>
      </c>
      <c r="D1530" s="131">
        <v>34.89</v>
      </c>
      <c r="E1530" s="132">
        <v>34464944988</v>
      </c>
      <c r="F1530" s="108">
        <v>31877219501</v>
      </c>
      <c r="G1530" s="115">
        <v>27370708291</v>
      </c>
      <c r="H1530" s="114">
        <v>35.049999999999997</v>
      </c>
      <c r="I1530" s="105">
        <v>34.89</v>
      </c>
      <c r="J1530" s="116">
        <v>34.799999999999997</v>
      </c>
    </row>
    <row r="1531" spans="1:10">
      <c r="A1531" s="104" t="s">
        <v>4513</v>
      </c>
      <c r="B1531" s="104" t="s">
        <v>4514</v>
      </c>
      <c r="C1531" s="104" t="s">
        <v>4515</v>
      </c>
      <c r="D1531" s="131">
        <v>34.270000000000003</v>
      </c>
      <c r="E1531" s="132">
        <v>21678517675</v>
      </c>
      <c r="F1531" s="108">
        <v>20780965667</v>
      </c>
      <c r="G1531" s="115">
        <v>18940979731</v>
      </c>
      <c r="H1531" s="114">
        <v>34.39</v>
      </c>
      <c r="I1531" s="105">
        <v>34.270000000000003</v>
      </c>
      <c r="J1531" s="116">
        <v>34.270000000000003</v>
      </c>
    </row>
    <row r="1532" spans="1:10">
      <c r="A1532" s="104" t="s">
        <v>4516</v>
      </c>
      <c r="B1532" s="104" t="s">
        <v>4517</v>
      </c>
      <c r="C1532" s="104" t="s">
        <v>4518</v>
      </c>
      <c r="D1532" s="131">
        <v>33.200000000000003</v>
      </c>
      <c r="E1532" s="132">
        <v>8766018647</v>
      </c>
      <c r="F1532" s="108">
        <v>10392669456</v>
      </c>
      <c r="G1532" s="115">
        <v>9032090862</v>
      </c>
      <c r="H1532" s="114">
        <v>33.090000000000003</v>
      </c>
      <c r="I1532" s="105">
        <v>33.270000000000003</v>
      </c>
      <c r="J1532" s="116">
        <v>33.200000000000003</v>
      </c>
    </row>
    <row r="1533" spans="1:10">
      <c r="A1533" s="104" t="s">
        <v>4519</v>
      </c>
      <c r="B1533" s="104" t="s">
        <v>4520</v>
      </c>
      <c r="C1533" s="104" t="s">
        <v>4521</v>
      </c>
      <c r="D1533" s="131">
        <v>32.700000000000003</v>
      </c>
      <c r="E1533" s="132">
        <v>6693341566</v>
      </c>
      <c r="F1533" s="108">
        <v>7069000496</v>
      </c>
      <c r="G1533" s="115">
        <v>6281192768</v>
      </c>
      <c r="H1533" s="114">
        <v>32.700000000000003</v>
      </c>
      <c r="I1533" s="105">
        <v>32.72</v>
      </c>
      <c r="J1533" s="116">
        <v>32.68</v>
      </c>
    </row>
    <row r="1534" spans="1:10">
      <c r="A1534" s="104" t="s">
        <v>4522</v>
      </c>
      <c r="B1534" s="104" t="s">
        <v>4523</v>
      </c>
      <c r="C1534" s="104" t="s">
        <v>2290</v>
      </c>
      <c r="D1534" s="131">
        <v>36.090000000000003</v>
      </c>
      <c r="E1534" s="132">
        <v>71050749811</v>
      </c>
      <c r="F1534" s="108">
        <v>72919594031</v>
      </c>
      <c r="G1534" s="115">
        <v>67790759168</v>
      </c>
      <c r="H1534" s="114">
        <v>36.08</v>
      </c>
      <c r="I1534" s="105">
        <v>36.090000000000003</v>
      </c>
      <c r="J1534" s="116">
        <v>36.090000000000003</v>
      </c>
    </row>
    <row r="1535" spans="1:10">
      <c r="A1535" s="104" t="s">
        <v>4524</v>
      </c>
      <c r="B1535" s="104" t="s">
        <v>4525</v>
      </c>
      <c r="C1535" s="104" t="s">
        <v>3726</v>
      </c>
      <c r="D1535" s="131">
        <v>29.09</v>
      </c>
      <c r="E1535" s="132">
        <v>575702608</v>
      </c>
      <c r="F1535" s="108">
        <v>512386868</v>
      </c>
      <c r="G1535" s="115">
        <v>535510360</v>
      </c>
      <c r="H1535" s="114">
        <v>29.14</v>
      </c>
      <c r="I1535" s="105">
        <v>28.93</v>
      </c>
      <c r="J1535" s="116">
        <v>29.09</v>
      </c>
    </row>
    <row r="1536" spans="1:10">
      <c r="A1536" s="104" t="s">
        <v>4526</v>
      </c>
      <c r="B1536" s="104" t="s">
        <v>4527</v>
      </c>
      <c r="C1536" s="104" t="s">
        <v>4528</v>
      </c>
      <c r="D1536" s="131">
        <v>30.25</v>
      </c>
      <c r="E1536" s="132">
        <v>1220695694</v>
      </c>
      <c r="F1536" s="108">
        <v>1299136408</v>
      </c>
      <c r="G1536" s="115">
        <v>1181475684</v>
      </c>
      <c r="H1536" s="114">
        <v>30.24</v>
      </c>
      <c r="I1536" s="105">
        <v>30.27</v>
      </c>
      <c r="J1536" s="116">
        <v>30.25</v>
      </c>
    </row>
    <row r="1537" spans="1:10">
      <c r="A1537" s="104" t="s">
        <v>4529</v>
      </c>
      <c r="B1537" s="104" t="s">
        <v>4530</v>
      </c>
      <c r="C1537" s="104" t="s">
        <v>1130</v>
      </c>
      <c r="D1537" s="131">
        <v>29.79</v>
      </c>
      <c r="E1537" s="132">
        <v>896266664</v>
      </c>
      <c r="F1537" s="108">
        <v>843801984</v>
      </c>
      <c r="G1537" s="115">
        <v>857783112</v>
      </c>
      <c r="H1537" s="114">
        <v>29.8</v>
      </c>
      <c r="I1537" s="105">
        <v>29.65</v>
      </c>
      <c r="J1537" s="116">
        <v>29.79</v>
      </c>
    </row>
    <row r="1538" spans="1:10">
      <c r="A1538" s="104" t="s">
        <v>4531</v>
      </c>
      <c r="B1538" s="104" t="s">
        <v>4532</v>
      </c>
      <c r="C1538" s="104" t="s">
        <v>488</v>
      </c>
      <c r="D1538" s="131">
        <v>29.53</v>
      </c>
      <c r="E1538" s="132">
        <v>747255381.5</v>
      </c>
      <c r="F1538" s="108">
        <v>763741459.29999995</v>
      </c>
      <c r="G1538" s="115">
        <v>738039302.79999995</v>
      </c>
      <c r="H1538" s="114">
        <v>29.53</v>
      </c>
      <c r="I1538" s="105">
        <v>29.51</v>
      </c>
      <c r="J1538" s="116">
        <v>29.57</v>
      </c>
    </row>
    <row r="1539" spans="1:10">
      <c r="A1539" s="104" t="s">
        <v>4533</v>
      </c>
      <c r="B1539" s="104" t="s">
        <v>4534</v>
      </c>
      <c r="C1539" s="104" t="s">
        <v>3593</v>
      </c>
      <c r="D1539" s="131">
        <v>25.88</v>
      </c>
      <c r="E1539" s="132">
        <v>56398056</v>
      </c>
      <c r="F1539" s="108">
        <v>80252200</v>
      </c>
      <c r="G1539" s="115">
        <v>52025324</v>
      </c>
      <c r="H1539" s="114">
        <v>25.88</v>
      </c>
      <c r="I1539" s="105">
        <v>26.26</v>
      </c>
      <c r="J1539" s="116">
        <v>25.74</v>
      </c>
    </row>
    <row r="1540" spans="1:10">
      <c r="A1540" s="104" t="s">
        <v>4535</v>
      </c>
      <c r="B1540" s="104" t="s">
        <v>4536</v>
      </c>
      <c r="C1540" s="104" t="s">
        <v>471</v>
      </c>
      <c r="D1540" s="131">
        <v>27.17</v>
      </c>
      <c r="E1540" s="132">
        <v>175217066</v>
      </c>
      <c r="F1540" s="108">
        <v>124481136.5</v>
      </c>
      <c r="G1540" s="115">
        <v>140650574</v>
      </c>
      <c r="H1540" s="114">
        <v>27.47</v>
      </c>
      <c r="I1540" s="105">
        <v>26.89</v>
      </c>
      <c r="J1540" s="116">
        <v>27.17</v>
      </c>
    </row>
    <row r="1541" spans="1:10">
      <c r="A1541" s="104" t="s">
        <v>4537</v>
      </c>
      <c r="B1541" s="104" t="s">
        <v>4538</v>
      </c>
      <c r="C1541" s="104" t="s">
        <v>1419</v>
      </c>
      <c r="D1541" s="131">
        <v>25.98</v>
      </c>
      <c r="E1541" s="132">
        <v>60290260</v>
      </c>
      <c r="F1541" s="108">
        <v>59154718</v>
      </c>
      <c r="G1541" s="115">
        <v>64473848</v>
      </c>
      <c r="H1541" s="114">
        <v>25.98</v>
      </c>
      <c r="I1541" s="105">
        <v>25.82</v>
      </c>
      <c r="J1541" s="116">
        <v>26.06</v>
      </c>
    </row>
    <row r="1542" spans="1:10">
      <c r="A1542" s="104" t="s">
        <v>4539</v>
      </c>
      <c r="B1542" s="104" t="s">
        <v>4540</v>
      </c>
      <c r="C1542" s="104" t="s">
        <v>4541</v>
      </c>
      <c r="D1542" s="131">
        <v>31.91</v>
      </c>
      <c r="E1542" s="132">
        <v>3874506612</v>
      </c>
      <c r="F1542" s="108">
        <v>4373410300</v>
      </c>
      <c r="G1542" s="115">
        <v>3673697300</v>
      </c>
      <c r="H1542" s="114">
        <v>31.9</v>
      </c>
      <c r="I1542" s="105">
        <v>32.03</v>
      </c>
      <c r="J1542" s="116">
        <v>31.91</v>
      </c>
    </row>
    <row r="1543" spans="1:10">
      <c r="A1543" s="104" t="s">
        <v>4542</v>
      </c>
      <c r="B1543" s="104" t="s">
        <v>4543</v>
      </c>
      <c r="C1543" s="104" t="s">
        <v>1854</v>
      </c>
      <c r="D1543" s="131">
        <v>30.72</v>
      </c>
      <c r="E1543" s="132">
        <v>1703494278</v>
      </c>
      <c r="F1543" s="108">
        <v>1607602893</v>
      </c>
      <c r="G1543" s="115">
        <v>2338643049</v>
      </c>
      <c r="H1543" s="114">
        <v>30.72</v>
      </c>
      <c r="I1543" s="105">
        <v>30.58</v>
      </c>
      <c r="J1543" s="116">
        <v>31.24</v>
      </c>
    </row>
    <row r="1544" spans="1:10">
      <c r="A1544" s="104" t="s">
        <v>4544</v>
      </c>
      <c r="B1544" s="104" t="s">
        <v>4545</v>
      </c>
      <c r="C1544" s="104" t="s">
        <v>471</v>
      </c>
      <c r="D1544" s="131">
        <v>32.29</v>
      </c>
      <c r="E1544" s="132">
        <v>4910267657</v>
      </c>
      <c r="F1544" s="108">
        <v>5238143940</v>
      </c>
      <c r="G1544" s="115">
        <v>4835825825</v>
      </c>
      <c r="H1544" s="114">
        <v>32.25</v>
      </c>
      <c r="I1544" s="105">
        <v>32.29</v>
      </c>
      <c r="J1544" s="116">
        <v>32.299999999999997</v>
      </c>
    </row>
    <row r="1545" spans="1:10">
      <c r="A1545" s="104" t="s">
        <v>4546</v>
      </c>
      <c r="B1545" s="104" t="s">
        <v>4547</v>
      </c>
      <c r="C1545" s="104" t="s">
        <v>797</v>
      </c>
      <c r="D1545" s="131">
        <v>29.79</v>
      </c>
      <c r="E1545" s="132">
        <v>1319520896</v>
      </c>
      <c r="F1545" s="108">
        <v>929245205</v>
      </c>
      <c r="G1545" s="115">
        <v>754966728</v>
      </c>
      <c r="H1545" s="114">
        <v>30.36</v>
      </c>
      <c r="I1545" s="105">
        <v>29.79</v>
      </c>
      <c r="J1545" s="116">
        <v>29.6</v>
      </c>
    </row>
    <row r="1546" spans="1:10">
      <c r="A1546" s="104" t="s">
        <v>4548</v>
      </c>
      <c r="B1546" s="104" t="s">
        <v>4549</v>
      </c>
      <c r="C1546" s="104" t="s">
        <v>4550</v>
      </c>
      <c r="D1546" s="131">
        <v>27.02</v>
      </c>
      <c r="E1546" s="132">
        <v>133758684</v>
      </c>
      <c r="F1546" s="108">
        <v>135949006</v>
      </c>
      <c r="G1546" s="115">
        <v>108977640</v>
      </c>
      <c r="H1546" s="114">
        <v>27.09</v>
      </c>
      <c r="I1546" s="105">
        <v>27.02</v>
      </c>
      <c r="J1546" s="116">
        <v>26.8</v>
      </c>
    </row>
    <row r="1547" spans="1:10">
      <c r="A1547" s="104" t="s">
        <v>4551</v>
      </c>
      <c r="B1547" s="104" t="s">
        <v>4552</v>
      </c>
      <c r="C1547" s="104" t="s">
        <v>2203</v>
      </c>
      <c r="D1547" s="131">
        <v>25.31</v>
      </c>
      <c r="E1547" s="132">
        <v>37674736</v>
      </c>
      <c r="F1547" s="108">
        <v>37645152</v>
      </c>
      <c r="G1547" s="115">
        <v>48965680</v>
      </c>
      <c r="H1547" s="114">
        <v>25.31</v>
      </c>
      <c r="I1547" s="105">
        <v>25.17</v>
      </c>
      <c r="J1547" s="116">
        <v>25.69</v>
      </c>
    </row>
    <row r="1548" spans="1:10">
      <c r="A1548" s="104" t="s">
        <v>4553</v>
      </c>
      <c r="B1548" s="104" t="s">
        <v>4554</v>
      </c>
      <c r="C1548" s="104" t="s">
        <v>4555</v>
      </c>
      <c r="D1548" s="131">
        <v>28.59</v>
      </c>
      <c r="E1548" s="132">
        <v>380478696</v>
      </c>
      <c r="F1548" s="108">
        <v>462279240</v>
      </c>
      <c r="G1548" s="115">
        <v>376792464</v>
      </c>
      <c r="H1548" s="114">
        <v>28.53</v>
      </c>
      <c r="I1548" s="105">
        <v>28.78</v>
      </c>
      <c r="J1548" s="116">
        <v>28.59</v>
      </c>
    </row>
    <row r="1549" spans="1:10">
      <c r="A1549" s="104" t="s">
        <v>4556</v>
      </c>
      <c r="B1549" s="104" t="s">
        <v>4557</v>
      </c>
      <c r="C1549" s="104" t="s">
        <v>488</v>
      </c>
      <c r="D1549" s="131">
        <v>29.27</v>
      </c>
      <c r="E1549" s="132">
        <v>605659372</v>
      </c>
      <c r="F1549" s="108">
        <v>648513152</v>
      </c>
      <c r="G1549" s="115">
        <v>778567508</v>
      </c>
      <c r="H1549" s="114">
        <v>29.22</v>
      </c>
      <c r="I1549" s="105">
        <v>29.27</v>
      </c>
      <c r="J1549" s="116">
        <v>29.64</v>
      </c>
    </row>
    <row r="1550" spans="1:10">
      <c r="A1550" s="104" t="s">
        <v>4558</v>
      </c>
      <c r="B1550" s="104" t="s">
        <v>4559</v>
      </c>
      <c r="C1550" s="104" t="s">
        <v>488</v>
      </c>
      <c r="D1550" s="131">
        <v>27.6</v>
      </c>
      <c r="E1550" s="132">
        <v>173040561</v>
      </c>
      <c r="F1550" s="108">
        <v>203717838</v>
      </c>
      <c r="G1550" s="115">
        <v>369514498.5</v>
      </c>
      <c r="H1550" s="114">
        <v>27.44</v>
      </c>
      <c r="I1550" s="105">
        <v>27.6</v>
      </c>
      <c r="J1550" s="116">
        <v>28.57</v>
      </c>
    </row>
    <row r="1551" spans="1:10">
      <c r="A1551" s="104" t="s">
        <v>4560</v>
      </c>
      <c r="B1551" s="104" t="s">
        <v>4561</v>
      </c>
      <c r="C1551" s="104" t="s">
        <v>956</v>
      </c>
      <c r="D1551" s="131">
        <v>32.950000000000003</v>
      </c>
      <c r="E1551" s="132">
        <v>8454584902</v>
      </c>
      <c r="F1551" s="108">
        <v>8277125425</v>
      </c>
      <c r="G1551" s="115">
        <v>7536154017</v>
      </c>
      <c r="H1551" s="114">
        <v>33.04</v>
      </c>
      <c r="I1551" s="105">
        <v>32.950000000000003</v>
      </c>
      <c r="J1551" s="116">
        <v>32.94</v>
      </c>
    </row>
    <row r="1552" spans="1:10">
      <c r="A1552" s="104" t="s">
        <v>4562</v>
      </c>
      <c r="B1552" s="104" t="s">
        <v>4563</v>
      </c>
      <c r="C1552" s="104" t="s">
        <v>564</v>
      </c>
      <c r="D1552" s="131">
        <v>32.99</v>
      </c>
      <c r="E1552" s="132">
        <v>8891307437</v>
      </c>
      <c r="F1552" s="108">
        <v>7881862378</v>
      </c>
      <c r="G1552" s="115">
        <v>7788228240</v>
      </c>
      <c r="H1552" s="114">
        <v>33.11</v>
      </c>
      <c r="I1552" s="105">
        <v>32.880000000000003</v>
      </c>
      <c r="J1552" s="116">
        <v>32.99</v>
      </c>
    </row>
    <row r="1553" spans="1:10">
      <c r="A1553" s="104" t="s">
        <v>4564</v>
      </c>
      <c r="B1553" s="104" t="s">
        <v>4565</v>
      </c>
      <c r="C1553" s="104" t="s">
        <v>4566</v>
      </c>
      <c r="D1553" s="131">
        <v>26.15</v>
      </c>
      <c r="E1553" s="132">
        <v>58946688</v>
      </c>
      <c r="F1553" s="108">
        <v>74676960</v>
      </c>
      <c r="G1553" s="115">
        <v>70563544</v>
      </c>
      <c r="H1553" s="114">
        <v>25.94</v>
      </c>
      <c r="I1553" s="105">
        <v>26.15</v>
      </c>
      <c r="J1553" s="116">
        <v>26.18</v>
      </c>
    </row>
    <row r="1554" spans="1:10">
      <c r="A1554" s="104" t="s">
        <v>4567</v>
      </c>
      <c r="B1554" s="104" t="s">
        <v>4568</v>
      </c>
      <c r="C1554" s="104" t="s">
        <v>4569</v>
      </c>
      <c r="D1554" s="131">
        <v>33.06</v>
      </c>
      <c r="E1554" s="132">
        <v>8829236611</v>
      </c>
      <c r="F1554" s="108">
        <v>8737414822</v>
      </c>
      <c r="G1554" s="115">
        <v>8183925638</v>
      </c>
      <c r="H1554" s="114">
        <v>33.1</v>
      </c>
      <c r="I1554" s="105">
        <v>33.020000000000003</v>
      </c>
      <c r="J1554" s="116">
        <v>33.06</v>
      </c>
    </row>
    <row r="1555" spans="1:10">
      <c r="A1555" s="104" t="s">
        <v>4570</v>
      </c>
      <c r="B1555" s="104" t="s">
        <v>4571</v>
      </c>
      <c r="C1555" s="104" t="s">
        <v>4572</v>
      </c>
      <c r="D1555" s="131">
        <v>26.56</v>
      </c>
      <c r="E1555" s="132">
        <v>91495744</v>
      </c>
      <c r="F1555" s="108">
        <v>76753720</v>
      </c>
      <c r="G1555" s="115">
        <v>96258392</v>
      </c>
      <c r="H1555" s="114">
        <v>26.56</v>
      </c>
      <c r="I1555" s="105">
        <v>26.19</v>
      </c>
      <c r="J1555" s="116">
        <v>26.62</v>
      </c>
    </row>
    <row r="1556" spans="1:10">
      <c r="A1556" s="104" t="s">
        <v>4573</v>
      </c>
      <c r="B1556" s="104" t="s">
        <v>4574</v>
      </c>
      <c r="C1556" s="104" t="s">
        <v>4575</v>
      </c>
      <c r="D1556" s="131">
        <v>27.15</v>
      </c>
      <c r="E1556" s="132">
        <v>121756824</v>
      </c>
      <c r="F1556" s="108">
        <v>157969136</v>
      </c>
      <c r="G1556" s="115">
        <v>138286176</v>
      </c>
      <c r="H1556" s="114">
        <v>26.95</v>
      </c>
      <c r="I1556" s="105">
        <v>27.24</v>
      </c>
      <c r="J1556" s="116">
        <v>27.15</v>
      </c>
    </row>
    <row r="1557" spans="1:10">
      <c r="A1557" s="104" t="s">
        <v>4576</v>
      </c>
      <c r="B1557" s="104" t="s">
        <v>4577</v>
      </c>
      <c r="C1557" s="104" t="s">
        <v>1185</v>
      </c>
      <c r="D1557" s="131">
        <v>29.74</v>
      </c>
      <c r="E1557" s="132">
        <v>882523564</v>
      </c>
      <c r="F1557" s="108">
        <v>899491300</v>
      </c>
      <c r="G1557" s="115">
        <v>820500022</v>
      </c>
      <c r="H1557" s="114">
        <v>29.77</v>
      </c>
      <c r="I1557" s="105">
        <v>29.74</v>
      </c>
      <c r="J1557" s="116">
        <v>29.72</v>
      </c>
    </row>
    <row r="1558" spans="1:10">
      <c r="A1558" s="104" t="s">
        <v>4578</v>
      </c>
      <c r="B1558" s="104" t="s">
        <v>4579</v>
      </c>
      <c r="C1558" s="104" t="s">
        <v>471</v>
      </c>
      <c r="D1558" s="131">
        <v>28.15</v>
      </c>
      <c r="E1558" s="132">
        <v>302929728</v>
      </c>
      <c r="F1558" s="108">
        <v>297439680</v>
      </c>
      <c r="G1558" s="115">
        <v>277042848</v>
      </c>
      <c r="H1558" s="114">
        <v>28.22</v>
      </c>
      <c r="I1558" s="105">
        <v>28.15</v>
      </c>
      <c r="J1558" s="116">
        <v>28.15</v>
      </c>
    </row>
    <row r="1559" spans="1:10">
      <c r="A1559" s="104" t="s">
        <v>4580</v>
      </c>
      <c r="B1559" s="104" t="s">
        <v>4581</v>
      </c>
      <c r="C1559" s="104" t="s">
        <v>639</v>
      </c>
      <c r="D1559" s="131">
        <v>22.72</v>
      </c>
      <c r="E1559" s="132"/>
      <c r="F1559" s="108">
        <v>6886319</v>
      </c>
      <c r="G1559" s="115">
        <v>7424227.5</v>
      </c>
      <c r="H1559" s="114">
        <v>21.851199999999999</v>
      </c>
      <c r="I1559" s="105">
        <v>22.72</v>
      </c>
      <c r="J1559" s="116">
        <v>23.08</v>
      </c>
    </row>
    <row r="1560" spans="1:10">
      <c r="A1560" s="104" t="s">
        <v>4582</v>
      </c>
      <c r="B1560" s="104" t="s">
        <v>4583</v>
      </c>
      <c r="C1560" s="104" t="s">
        <v>471</v>
      </c>
      <c r="D1560" s="131">
        <v>24.38</v>
      </c>
      <c r="E1560" s="132">
        <v>20861626</v>
      </c>
      <c r="F1560" s="108">
        <v>21814268</v>
      </c>
      <c r="G1560" s="115">
        <v>16729241</v>
      </c>
      <c r="H1560" s="114">
        <v>24.44</v>
      </c>
      <c r="I1560" s="105">
        <v>24.38</v>
      </c>
      <c r="J1560" s="116">
        <v>24.2</v>
      </c>
    </row>
    <row r="1561" spans="1:10">
      <c r="A1561" s="104" t="s">
        <v>4584</v>
      </c>
      <c r="B1561" s="104" t="s">
        <v>4585</v>
      </c>
      <c r="C1561" s="104" t="s">
        <v>2010</v>
      </c>
      <c r="D1561" s="131">
        <v>30.5</v>
      </c>
      <c r="E1561" s="132">
        <v>1434480639</v>
      </c>
      <c r="F1561" s="108">
        <v>1691188140</v>
      </c>
      <c r="G1561" s="115">
        <v>1403914277</v>
      </c>
      <c r="H1561" s="114">
        <v>30.48</v>
      </c>
      <c r="I1561" s="105">
        <v>30.66</v>
      </c>
      <c r="J1561" s="116">
        <v>30.5</v>
      </c>
    </row>
    <row r="1562" spans="1:10">
      <c r="A1562" s="104" t="s">
        <v>4586</v>
      </c>
      <c r="B1562" s="104" t="s">
        <v>4587</v>
      </c>
      <c r="C1562" s="104" t="s">
        <v>471</v>
      </c>
      <c r="D1562" s="131">
        <v>25.71</v>
      </c>
      <c r="E1562" s="132">
        <v>50119112</v>
      </c>
      <c r="F1562" s="108">
        <v>65898772</v>
      </c>
      <c r="G1562" s="115"/>
      <c r="H1562" s="114">
        <v>25.71</v>
      </c>
      <c r="I1562" s="105">
        <v>25.97</v>
      </c>
      <c r="J1562" s="116">
        <v>22.578399999999998</v>
      </c>
    </row>
    <row r="1563" spans="1:10">
      <c r="A1563" s="104" t="s">
        <v>4588</v>
      </c>
      <c r="B1563" s="104" t="s">
        <v>4589</v>
      </c>
      <c r="C1563" s="104" t="s">
        <v>4590</v>
      </c>
      <c r="D1563" s="131">
        <v>25.66</v>
      </c>
      <c r="E1563" s="132">
        <v>48869194</v>
      </c>
      <c r="F1563" s="108">
        <v>46295328</v>
      </c>
      <c r="G1563" s="115">
        <v>48412376</v>
      </c>
      <c r="H1563" s="114">
        <v>25.69</v>
      </c>
      <c r="I1563" s="105">
        <v>25.46</v>
      </c>
      <c r="J1563" s="116">
        <v>25.66</v>
      </c>
    </row>
    <row r="1564" spans="1:10">
      <c r="A1564" s="104" t="s">
        <v>4591</v>
      </c>
      <c r="B1564" s="104" t="s">
        <v>4592</v>
      </c>
      <c r="C1564" s="104" t="s">
        <v>4031</v>
      </c>
      <c r="D1564" s="131">
        <v>30.17</v>
      </c>
      <c r="E1564" s="132">
        <v>1137813862</v>
      </c>
      <c r="F1564" s="108">
        <v>1209511688</v>
      </c>
      <c r="G1564" s="115">
        <v>1218514743</v>
      </c>
      <c r="H1564" s="114">
        <v>30.14</v>
      </c>
      <c r="I1564" s="105">
        <v>30.17</v>
      </c>
      <c r="J1564" s="116">
        <v>30.29</v>
      </c>
    </row>
    <row r="1565" spans="1:10">
      <c r="A1565" s="104" t="s">
        <v>4593</v>
      </c>
      <c r="B1565" s="104" t="s">
        <v>4594</v>
      </c>
      <c r="C1565" s="104" t="s">
        <v>471</v>
      </c>
      <c r="D1565" s="131">
        <v>21.600999999999999</v>
      </c>
      <c r="E1565" s="132"/>
      <c r="F1565" s="108"/>
      <c r="G1565" s="115">
        <v>2156771.75</v>
      </c>
      <c r="H1565" s="114">
        <v>23.0869</v>
      </c>
      <c r="I1565" s="105">
        <v>21.600999999999999</v>
      </c>
      <c r="J1565" s="116">
        <v>21.33</v>
      </c>
    </row>
    <row r="1566" spans="1:10">
      <c r="A1566" s="104" t="s">
        <v>4595</v>
      </c>
      <c r="B1566" s="104" t="s">
        <v>4596</v>
      </c>
      <c r="C1566" s="104" t="s">
        <v>2203</v>
      </c>
      <c r="D1566" s="131">
        <v>28.28</v>
      </c>
      <c r="E1566" s="132">
        <v>317003241</v>
      </c>
      <c r="F1566" s="108">
        <v>380345354</v>
      </c>
      <c r="G1566" s="115">
        <v>269029261.80000001</v>
      </c>
      <c r="H1566" s="114">
        <v>28.28</v>
      </c>
      <c r="I1566" s="105">
        <v>28.5</v>
      </c>
      <c r="J1566" s="116">
        <v>28.11</v>
      </c>
    </row>
    <row r="1567" spans="1:10">
      <c r="A1567" s="104" t="s">
        <v>4597</v>
      </c>
      <c r="B1567" s="104" t="s">
        <v>4598</v>
      </c>
      <c r="C1567" s="104" t="s">
        <v>4599</v>
      </c>
      <c r="D1567" s="131">
        <v>22.152200000000001</v>
      </c>
      <c r="E1567" s="132"/>
      <c r="F1567" s="108">
        <v>8594049</v>
      </c>
      <c r="G1567" s="115"/>
      <c r="H1567" s="114">
        <v>22.152200000000001</v>
      </c>
      <c r="I1567" s="105">
        <v>23.03</v>
      </c>
      <c r="J1567" s="116">
        <v>21.889600000000002</v>
      </c>
    </row>
    <row r="1568" spans="1:10">
      <c r="A1568" s="104" t="s">
        <v>4600</v>
      </c>
      <c r="B1568" s="104" t="s">
        <v>4601</v>
      </c>
      <c r="C1568" s="104" t="s">
        <v>1329</v>
      </c>
      <c r="D1568" s="131">
        <v>27.69</v>
      </c>
      <c r="E1568" s="132">
        <v>195268722.5</v>
      </c>
      <c r="F1568" s="108">
        <v>216533598</v>
      </c>
      <c r="G1568" s="115">
        <v>240024556</v>
      </c>
      <c r="H1568" s="114">
        <v>27.61</v>
      </c>
      <c r="I1568" s="105">
        <v>27.69</v>
      </c>
      <c r="J1568" s="116">
        <v>27.95</v>
      </c>
    </row>
    <row r="1569" spans="1:10">
      <c r="A1569" s="104" t="s">
        <v>4602</v>
      </c>
      <c r="B1569" s="104" t="s">
        <v>4603</v>
      </c>
      <c r="C1569" s="104" t="s">
        <v>4604</v>
      </c>
      <c r="D1569" s="131">
        <v>29.44</v>
      </c>
      <c r="E1569" s="132">
        <v>704483904</v>
      </c>
      <c r="F1569" s="108">
        <v>775499328</v>
      </c>
      <c r="G1569" s="115">
        <v>622123776</v>
      </c>
      <c r="H1569" s="114">
        <v>29.44</v>
      </c>
      <c r="I1569" s="105">
        <v>29.53</v>
      </c>
      <c r="J1569" s="116">
        <v>29.32</v>
      </c>
    </row>
    <row r="1570" spans="1:10">
      <c r="A1570" s="104" t="s">
        <v>4605</v>
      </c>
      <c r="B1570" s="104" t="s">
        <v>4606</v>
      </c>
      <c r="C1570" s="104" t="s">
        <v>832</v>
      </c>
      <c r="D1570" s="131">
        <v>26.06</v>
      </c>
      <c r="E1570" s="132">
        <v>54738866</v>
      </c>
      <c r="F1570" s="108">
        <v>108497214</v>
      </c>
      <c r="G1570" s="115">
        <v>65248647.5</v>
      </c>
      <c r="H1570" s="114">
        <v>25.83</v>
      </c>
      <c r="I1570" s="105">
        <v>26.69</v>
      </c>
      <c r="J1570" s="116">
        <v>26.06</v>
      </c>
    </row>
    <row r="1571" spans="1:10">
      <c r="A1571" s="104" t="s">
        <v>4607</v>
      </c>
      <c r="B1571" s="104" t="s">
        <v>4608</v>
      </c>
      <c r="C1571" s="104" t="s">
        <v>1394</v>
      </c>
      <c r="D1571" s="131">
        <v>30.16</v>
      </c>
      <c r="E1571" s="132">
        <v>1236972988</v>
      </c>
      <c r="F1571" s="108">
        <v>1195582204</v>
      </c>
      <c r="G1571" s="115">
        <v>1035742650</v>
      </c>
      <c r="H1571" s="114">
        <v>30.26</v>
      </c>
      <c r="I1571" s="105">
        <v>30.16</v>
      </c>
      <c r="J1571" s="116">
        <v>30.06</v>
      </c>
    </row>
    <row r="1572" spans="1:10">
      <c r="A1572" s="104" t="s">
        <v>4609</v>
      </c>
      <c r="B1572" s="104" t="s">
        <v>4610</v>
      </c>
      <c r="C1572" s="104" t="s">
        <v>4611</v>
      </c>
      <c r="D1572" s="131">
        <v>27.35</v>
      </c>
      <c r="E1572" s="132">
        <v>161981362</v>
      </c>
      <c r="F1572" s="108">
        <v>183287204</v>
      </c>
      <c r="G1572" s="115">
        <v>136139475</v>
      </c>
      <c r="H1572" s="114">
        <v>27.35</v>
      </c>
      <c r="I1572" s="105">
        <v>27.45</v>
      </c>
      <c r="J1572" s="116">
        <v>27.13</v>
      </c>
    </row>
    <row r="1573" spans="1:10">
      <c r="A1573" s="104" t="s">
        <v>4612</v>
      </c>
      <c r="B1573" s="104" t="s">
        <v>4613</v>
      </c>
      <c r="C1573" s="104" t="s">
        <v>564</v>
      </c>
      <c r="D1573" s="131">
        <v>31</v>
      </c>
      <c r="E1573" s="132">
        <v>2015376769</v>
      </c>
      <c r="F1573" s="108">
        <v>2323172269</v>
      </c>
      <c r="G1573" s="115">
        <v>1975948189</v>
      </c>
      <c r="H1573" s="114">
        <v>30.96</v>
      </c>
      <c r="I1573" s="105">
        <v>31.11</v>
      </c>
      <c r="J1573" s="116">
        <v>31</v>
      </c>
    </row>
    <row r="1574" spans="1:10">
      <c r="A1574" s="104" t="s">
        <v>4614</v>
      </c>
      <c r="B1574" s="104" t="s">
        <v>4615</v>
      </c>
      <c r="C1574" s="104" t="s">
        <v>1419</v>
      </c>
      <c r="D1574" s="131">
        <v>27.23</v>
      </c>
      <c r="E1574" s="132">
        <v>57134072</v>
      </c>
      <c r="F1574" s="108">
        <v>166367788</v>
      </c>
      <c r="G1574" s="115">
        <v>146654800</v>
      </c>
      <c r="H1574" s="114">
        <v>25.88</v>
      </c>
      <c r="I1574" s="105">
        <v>27.31</v>
      </c>
      <c r="J1574" s="116">
        <v>27.23</v>
      </c>
    </row>
    <row r="1575" spans="1:10">
      <c r="A1575" s="104" t="s">
        <v>4616</v>
      </c>
      <c r="B1575" s="104" t="s">
        <v>4617</v>
      </c>
      <c r="C1575" s="104" t="s">
        <v>4618</v>
      </c>
      <c r="D1575" s="131">
        <v>28.08</v>
      </c>
      <c r="E1575" s="132">
        <v>214673669</v>
      </c>
      <c r="F1575" s="108">
        <v>285935531</v>
      </c>
      <c r="G1575" s="115">
        <v>264330772</v>
      </c>
      <c r="H1575" s="114">
        <v>27.74</v>
      </c>
      <c r="I1575" s="105">
        <v>28.09</v>
      </c>
      <c r="J1575" s="116">
        <v>28.08</v>
      </c>
    </row>
    <row r="1576" spans="1:10">
      <c r="A1576" s="104" t="s">
        <v>4619</v>
      </c>
      <c r="B1576" s="104" t="s">
        <v>4620</v>
      </c>
      <c r="C1576" s="104" t="s">
        <v>4621</v>
      </c>
      <c r="D1576" s="131">
        <v>29.54</v>
      </c>
      <c r="E1576" s="132">
        <v>710298588</v>
      </c>
      <c r="F1576" s="108">
        <v>778959616.5</v>
      </c>
      <c r="G1576" s="115">
        <v>968442088</v>
      </c>
      <c r="H1576" s="114">
        <v>29.46</v>
      </c>
      <c r="I1576" s="105">
        <v>29.54</v>
      </c>
      <c r="J1576" s="116">
        <v>29.96</v>
      </c>
    </row>
    <row r="1577" spans="1:10">
      <c r="A1577" s="104" t="s">
        <v>4622</v>
      </c>
      <c r="B1577" s="104" t="s">
        <v>4623</v>
      </c>
      <c r="C1577" s="104" t="s">
        <v>4624</v>
      </c>
      <c r="D1577" s="131">
        <v>27.39</v>
      </c>
      <c r="E1577" s="132">
        <v>159008639</v>
      </c>
      <c r="F1577" s="108">
        <v>175972261.5</v>
      </c>
      <c r="G1577" s="115">
        <v>225231928</v>
      </c>
      <c r="H1577" s="114">
        <v>27.33</v>
      </c>
      <c r="I1577" s="105">
        <v>27.39</v>
      </c>
      <c r="J1577" s="116">
        <v>27.86</v>
      </c>
    </row>
    <row r="1578" spans="1:10">
      <c r="A1578" s="104" t="s">
        <v>4625</v>
      </c>
      <c r="B1578" s="104" t="s">
        <v>4626</v>
      </c>
      <c r="C1578" s="104" t="s">
        <v>4627</v>
      </c>
      <c r="D1578" s="131">
        <v>25.8</v>
      </c>
      <c r="E1578" s="132">
        <v>33933191</v>
      </c>
      <c r="F1578" s="108">
        <v>58446428</v>
      </c>
      <c r="G1578" s="115">
        <v>56920029</v>
      </c>
      <c r="H1578" s="114">
        <v>25.16</v>
      </c>
      <c r="I1578" s="105">
        <v>25.8</v>
      </c>
      <c r="J1578" s="116">
        <v>25.88</v>
      </c>
    </row>
    <row r="1579" spans="1:10">
      <c r="A1579" s="104" t="s">
        <v>4628</v>
      </c>
      <c r="B1579" s="104" t="s">
        <v>4629</v>
      </c>
      <c r="C1579" s="104" t="s">
        <v>1296</v>
      </c>
      <c r="D1579" s="131">
        <v>24.86</v>
      </c>
      <c r="E1579" s="132">
        <v>12666173</v>
      </c>
      <c r="F1579" s="108">
        <v>30480144</v>
      </c>
      <c r="G1579" s="115">
        <v>50769540</v>
      </c>
      <c r="H1579" s="114">
        <v>23.72</v>
      </c>
      <c r="I1579" s="105">
        <v>24.86</v>
      </c>
      <c r="J1579" s="116">
        <v>25.75</v>
      </c>
    </row>
    <row r="1580" spans="1:10">
      <c r="A1580" s="104" t="s">
        <v>4630</v>
      </c>
      <c r="B1580" s="104" t="s">
        <v>4631</v>
      </c>
      <c r="C1580" s="104" t="s">
        <v>1587</v>
      </c>
      <c r="D1580" s="131">
        <v>29.08</v>
      </c>
      <c r="E1580" s="132">
        <v>552803648</v>
      </c>
      <c r="F1580" s="108">
        <v>572656192</v>
      </c>
      <c r="G1580" s="115">
        <v>449745960</v>
      </c>
      <c r="H1580" s="114">
        <v>29.08</v>
      </c>
      <c r="I1580" s="105">
        <v>29.09</v>
      </c>
      <c r="J1580" s="116">
        <v>28.84</v>
      </c>
    </row>
    <row r="1581" spans="1:10">
      <c r="A1581" s="104" t="s">
        <v>4632</v>
      </c>
      <c r="B1581" s="104" t="s">
        <v>4633</v>
      </c>
      <c r="C1581" s="104" t="s">
        <v>4634</v>
      </c>
      <c r="D1581" s="131">
        <v>27.41</v>
      </c>
      <c r="E1581" s="132">
        <v>169373716</v>
      </c>
      <c r="F1581" s="108">
        <v>219743708</v>
      </c>
      <c r="G1581" s="115">
        <v>157055576</v>
      </c>
      <c r="H1581" s="114">
        <v>27.41</v>
      </c>
      <c r="I1581" s="105">
        <v>27.71</v>
      </c>
      <c r="J1581" s="116">
        <v>27.34</v>
      </c>
    </row>
    <row r="1582" spans="1:10">
      <c r="A1582" s="104" t="s">
        <v>4635</v>
      </c>
      <c r="B1582" s="104" t="s">
        <v>4636</v>
      </c>
      <c r="C1582" s="104" t="s">
        <v>471</v>
      </c>
      <c r="D1582" s="131">
        <v>26.41</v>
      </c>
      <c r="E1582" s="132">
        <v>89632192</v>
      </c>
      <c r="F1582" s="108">
        <v>76298816</v>
      </c>
      <c r="G1582" s="115">
        <v>82896088</v>
      </c>
      <c r="H1582" s="114">
        <v>26.54</v>
      </c>
      <c r="I1582" s="105">
        <v>26.19</v>
      </c>
      <c r="J1582" s="116">
        <v>26.41</v>
      </c>
    </row>
    <row r="1583" spans="1:10">
      <c r="A1583" s="104" t="s">
        <v>4637</v>
      </c>
      <c r="B1583" s="104" t="s">
        <v>4638</v>
      </c>
      <c r="C1583" s="104" t="s">
        <v>4639</v>
      </c>
      <c r="D1583" s="131">
        <v>30.09</v>
      </c>
      <c r="E1583" s="132">
        <v>1123852847</v>
      </c>
      <c r="F1583" s="108">
        <v>1146564101</v>
      </c>
      <c r="G1583" s="115">
        <v>920975309</v>
      </c>
      <c r="H1583" s="114">
        <v>30.13</v>
      </c>
      <c r="I1583" s="105">
        <v>30.09</v>
      </c>
      <c r="J1583" s="116">
        <v>29.89</v>
      </c>
    </row>
    <row r="1584" spans="1:10">
      <c r="A1584" s="104" t="s">
        <v>4640</v>
      </c>
      <c r="B1584" s="104" t="s">
        <v>4641</v>
      </c>
      <c r="C1584" s="104" t="s">
        <v>471</v>
      </c>
      <c r="D1584" s="131">
        <v>24.74</v>
      </c>
      <c r="E1584" s="132">
        <v>44465680</v>
      </c>
      <c r="F1584" s="108">
        <v>8038647.5</v>
      </c>
      <c r="G1584" s="115">
        <v>23908356</v>
      </c>
      <c r="H1584" s="114">
        <v>25.52</v>
      </c>
      <c r="I1584" s="105">
        <v>22.94</v>
      </c>
      <c r="J1584" s="116">
        <v>24.74</v>
      </c>
    </row>
    <row r="1585" spans="1:10">
      <c r="A1585" s="104" t="s">
        <v>4642</v>
      </c>
      <c r="B1585" s="104" t="s">
        <v>4643</v>
      </c>
      <c r="C1585" s="104" t="s">
        <v>4644</v>
      </c>
      <c r="D1585" s="131">
        <v>30.38</v>
      </c>
      <c r="E1585" s="132">
        <v>1337766244</v>
      </c>
      <c r="F1585" s="108">
        <v>1624837124</v>
      </c>
      <c r="G1585" s="115">
        <v>1250868621</v>
      </c>
      <c r="H1585" s="114">
        <v>30.38</v>
      </c>
      <c r="I1585" s="105">
        <v>30.6</v>
      </c>
      <c r="J1585" s="116">
        <v>30.33</v>
      </c>
    </row>
    <row r="1586" spans="1:10">
      <c r="A1586" s="104" t="s">
        <v>4645</v>
      </c>
      <c r="B1586" s="104" t="s">
        <v>4646</v>
      </c>
      <c r="C1586" s="104" t="s">
        <v>3345</v>
      </c>
      <c r="D1586" s="131">
        <v>32.26</v>
      </c>
      <c r="E1586" s="132">
        <v>4971902128</v>
      </c>
      <c r="F1586" s="108">
        <v>4471098224</v>
      </c>
      <c r="G1586" s="115">
        <v>5020771784</v>
      </c>
      <c r="H1586" s="114">
        <v>32.26</v>
      </c>
      <c r="I1586" s="105">
        <v>32.06</v>
      </c>
      <c r="J1586" s="116">
        <v>32.36</v>
      </c>
    </row>
    <row r="1587" spans="1:10">
      <c r="A1587" s="104" t="s">
        <v>4647</v>
      </c>
      <c r="B1587" s="104" t="s">
        <v>4648</v>
      </c>
      <c r="C1587" s="104" t="s">
        <v>4649</v>
      </c>
      <c r="D1587" s="131">
        <v>24.23</v>
      </c>
      <c r="E1587" s="132">
        <v>18023892</v>
      </c>
      <c r="F1587" s="108">
        <v>22122214</v>
      </c>
      <c r="G1587" s="115">
        <v>3635399.5</v>
      </c>
      <c r="H1587" s="114">
        <v>24.23</v>
      </c>
      <c r="I1587" s="105">
        <v>24.4</v>
      </c>
      <c r="J1587" s="116">
        <v>22.04</v>
      </c>
    </row>
    <row r="1588" spans="1:10">
      <c r="A1588" s="104" t="s">
        <v>4650</v>
      </c>
      <c r="B1588" s="104" t="s">
        <v>4651</v>
      </c>
      <c r="C1588" s="104" t="s">
        <v>1296</v>
      </c>
      <c r="D1588" s="131">
        <v>29.29</v>
      </c>
      <c r="E1588" s="132">
        <v>351734688</v>
      </c>
      <c r="F1588" s="108">
        <v>699827488</v>
      </c>
      <c r="G1588" s="115">
        <v>610238992</v>
      </c>
      <c r="H1588" s="114">
        <v>28.42</v>
      </c>
      <c r="I1588" s="105">
        <v>29.38</v>
      </c>
      <c r="J1588" s="116">
        <v>29.29</v>
      </c>
    </row>
    <row r="1589" spans="1:10">
      <c r="A1589" s="104" t="s">
        <v>4652</v>
      </c>
      <c r="B1589" s="104" t="s">
        <v>4653</v>
      </c>
      <c r="C1589" s="104" t="s">
        <v>491</v>
      </c>
      <c r="D1589" s="131">
        <v>28.54</v>
      </c>
      <c r="E1589" s="132">
        <v>465359488</v>
      </c>
      <c r="F1589" s="108">
        <v>390271528</v>
      </c>
      <c r="G1589" s="115">
        <v>236077404</v>
      </c>
      <c r="H1589" s="114">
        <v>28.82</v>
      </c>
      <c r="I1589" s="105">
        <v>28.54</v>
      </c>
      <c r="J1589" s="116">
        <v>27.92</v>
      </c>
    </row>
    <row r="1590" spans="1:10">
      <c r="A1590" s="104" t="s">
        <v>4654</v>
      </c>
      <c r="B1590" s="104" t="s">
        <v>4655</v>
      </c>
      <c r="C1590" s="104" t="s">
        <v>491</v>
      </c>
      <c r="D1590" s="131">
        <v>29.23</v>
      </c>
      <c r="E1590" s="132">
        <v>533346620</v>
      </c>
      <c r="F1590" s="108">
        <v>629370828</v>
      </c>
      <c r="G1590" s="115">
        <v>652151180</v>
      </c>
      <c r="H1590" s="114">
        <v>29.03</v>
      </c>
      <c r="I1590" s="105">
        <v>29.23</v>
      </c>
      <c r="J1590" s="116">
        <v>29.38</v>
      </c>
    </row>
    <row r="1591" spans="1:10">
      <c r="A1591" s="104" t="s">
        <v>4656</v>
      </c>
      <c r="B1591" s="104" t="s">
        <v>4657</v>
      </c>
      <c r="C1591" s="104" t="s">
        <v>4658</v>
      </c>
      <c r="D1591" s="131">
        <v>29.58</v>
      </c>
      <c r="E1591" s="132">
        <v>533756484</v>
      </c>
      <c r="F1591" s="108">
        <v>805240401</v>
      </c>
      <c r="G1591" s="115">
        <v>1831283426</v>
      </c>
      <c r="H1591" s="114">
        <v>29.04</v>
      </c>
      <c r="I1591" s="105">
        <v>29.58</v>
      </c>
      <c r="J1591" s="116">
        <v>30.88</v>
      </c>
    </row>
    <row r="1592" spans="1:10">
      <c r="A1592" s="104" t="s">
        <v>4659</v>
      </c>
      <c r="B1592" s="104" t="s">
        <v>4660</v>
      </c>
      <c r="C1592" s="104" t="s">
        <v>4661</v>
      </c>
      <c r="D1592" s="131">
        <v>29.54</v>
      </c>
      <c r="E1592" s="132">
        <v>755900584</v>
      </c>
      <c r="F1592" s="108">
        <v>724474358</v>
      </c>
      <c r="G1592" s="115">
        <v>722371492</v>
      </c>
      <c r="H1592" s="114">
        <v>29.55</v>
      </c>
      <c r="I1592" s="105">
        <v>29.43</v>
      </c>
      <c r="J1592" s="116">
        <v>29.54</v>
      </c>
    </row>
    <row r="1593" spans="1:10">
      <c r="A1593" s="104" t="s">
        <v>4662</v>
      </c>
      <c r="B1593" s="104" t="s">
        <v>4663</v>
      </c>
      <c r="C1593" s="104" t="s">
        <v>4664</v>
      </c>
      <c r="D1593" s="131">
        <v>25.57</v>
      </c>
      <c r="E1593" s="132">
        <v>39016868</v>
      </c>
      <c r="F1593" s="108">
        <v>49871380</v>
      </c>
      <c r="G1593" s="115">
        <v>47268252</v>
      </c>
      <c r="H1593" s="114">
        <v>25.36</v>
      </c>
      <c r="I1593" s="105">
        <v>25.57</v>
      </c>
      <c r="J1593" s="116">
        <v>25.63</v>
      </c>
    </row>
    <row r="1594" spans="1:10">
      <c r="A1594" s="104" t="s">
        <v>4665</v>
      </c>
      <c r="B1594" s="104" t="s">
        <v>4666</v>
      </c>
      <c r="C1594" s="104" t="s">
        <v>1440</v>
      </c>
      <c r="D1594" s="131">
        <v>28.83</v>
      </c>
      <c r="E1594" s="132">
        <v>471342613.60000002</v>
      </c>
      <c r="F1594" s="108">
        <v>473814622</v>
      </c>
      <c r="G1594" s="115">
        <v>445464873.5</v>
      </c>
      <c r="H1594" s="114">
        <v>28.84</v>
      </c>
      <c r="I1594" s="105">
        <v>28.82</v>
      </c>
      <c r="J1594" s="116">
        <v>28.83</v>
      </c>
    </row>
    <row r="1595" spans="1:10">
      <c r="A1595" s="104" t="s">
        <v>4667</v>
      </c>
      <c r="B1595" s="104" t="s">
        <v>4668</v>
      </c>
      <c r="C1595" s="104" t="s">
        <v>471</v>
      </c>
      <c r="D1595" s="131">
        <v>30.5</v>
      </c>
      <c r="E1595" s="132">
        <v>1328999168</v>
      </c>
      <c r="F1595" s="108">
        <v>1567660544</v>
      </c>
      <c r="G1595" s="115">
        <v>1401409440</v>
      </c>
      <c r="H1595" s="114">
        <v>30.37</v>
      </c>
      <c r="I1595" s="105">
        <v>30.55</v>
      </c>
      <c r="J1595" s="116">
        <v>30.5</v>
      </c>
    </row>
    <row r="1596" spans="1:10">
      <c r="A1596" s="104" t="s">
        <v>4669</v>
      </c>
      <c r="B1596" s="104" t="s">
        <v>4670</v>
      </c>
      <c r="C1596" s="104" t="s">
        <v>4671</v>
      </c>
      <c r="D1596" s="131">
        <v>29.14</v>
      </c>
      <c r="E1596" s="132">
        <v>577678556</v>
      </c>
      <c r="F1596" s="108">
        <v>563615712</v>
      </c>
      <c r="G1596" s="115">
        <v>558633910</v>
      </c>
      <c r="H1596" s="114">
        <v>29.14</v>
      </c>
      <c r="I1596" s="105">
        <v>29.07</v>
      </c>
      <c r="J1596" s="116">
        <v>29.16</v>
      </c>
    </row>
    <row r="1597" spans="1:10">
      <c r="A1597" s="104" t="s">
        <v>4672</v>
      </c>
      <c r="B1597" s="104" t="s">
        <v>4673</v>
      </c>
      <c r="C1597" s="104" t="s">
        <v>4671</v>
      </c>
      <c r="D1597" s="131">
        <v>30.2</v>
      </c>
      <c r="E1597" s="132">
        <v>1182508200</v>
      </c>
      <c r="F1597" s="108">
        <v>1185151320</v>
      </c>
      <c r="G1597" s="115">
        <v>1265706288</v>
      </c>
      <c r="H1597" s="114">
        <v>30.2</v>
      </c>
      <c r="I1597" s="105">
        <v>30.14</v>
      </c>
      <c r="J1597" s="116">
        <v>30.35</v>
      </c>
    </row>
    <row r="1598" spans="1:10">
      <c r="A1598" s="104" t="s">
        <v>4674</v>
      </c>
      <c r="B1598" s="104" t="s">
        <v>4675</v>
      </c>
      <c r="C1598" s="104" t="s">
        <v>1037</v>
      </c>
      <c r="D1598" s="131">
        <v>26.76</v>
      </c>
      <c r="E1598" s="132">
        <v>134322512</v>
      </c>
      <c r="F1598" s="108">
        <v>113687632</v>
      </c>
      <c r="G1598" s="115">
        <v>80976200</v>
      </c>
      <c r="H1598" s="114">
        <v>27.1</v>
      </c>
      <c r="I1598" s="105">
        <v>26.76</v>
      </c>
      <c r="J1598" s="116">
        <v>26.37</v>
      </c>
    </row>
    <row r="1599" spans="1:10">
      <c r="A1599" s="104" t="s">
        <v>4676</v>
      </c>
      <c r="B1599" s="104" t="s">
        <v>4677</v>
      </c>
      <c r="C1599" s="104" t="s">
        <v>1234</v>
      </c>
      <c r="D1599" s="131">
        <v>29.36</v>
      </c>
      <c r="E1599" s="132">
        <v>672617952</v>
      </c>
      <c r="F1599" s="108">
        <v>490925472</v>
      </c>
      <c r="G1599" s="115">
        <v>741781436</v>
      </c>
      <c r="H1599" s="114">
        <v>29.36</v>
      </c>
      <c r="I1599" s="105">
        <v>28.87</v>
      </c>
      <c r="J1599" s="116">
        <v>29.57</v>
      </c>
    </row>
    <row r="1600" spans="1:10">
      <c r="A1600" s="104" t="s">
        <v>4678</v>
      </c>
      <c r="B1600" s="104" t="s">
        <v>4679</v>
      </c>
      <c r="C1600" s="104" t="s">
        <v>471</v>
      </c>
      <c r="D1600" s="131">
        <v>28.19</v>
      </c>
      <c r="E1600" s="132">
        <v>301289966</v>
      </c>
      <c r="F1600" s="108">
        <v>306237842</v>
      </c>
      <c r="G1600" s="115">
        <v>283841536</v>
      </c>
      <c r="H1600" s="114">
        <v>28.21</v>
      </c>
      <c r="I1600" s="105">
        <v>28.19</v>
      </c>
      <c r="J1600" s="116">
        <v>28.18</v>
      </c>
    </row>
    <row r="1601" spans="1:10">
      <c r="A1601" s="104" t="s">
        <v>4680</v>
      </c>
      <c r="B1601" s="104" t="s">
        <v>4681</v>
      </c>
      <c r="C1601" s="104" t="s">
        <v>1440</v>
      </c>
      <c r="D1601" s="131">
        <v>28.37</v>
      </c>
      <c r="E1601" s="132">
        <v>338913004</v>
      </c>
      <c r="F1601" s="108">
        <v>379423040</v>
      </c>
      <c r="G1601" s="115">
        <v>322914925</v>
      </c>
      <c r="H1601" s="114">
        <v>28.37</v>
      </c>
      <c r="I1601" s="105">
        <v>28.5</v>
      </c>
      <c r="J1601" s="116">
        <v>28.37</v>
      </c>
    </row>
    <row r="1602" spans="1:10">
      <c r="A1602" s="104" t="s">
        <v>4682</v>
      </c>
      <c r="B1602" s="104" t="s">
        <v>4683</v>
      </c>
      <c r="C1602" s="104" t="s">
        <v>1068</v>
      </c>
      <c r="D1602" s="131">
        <v>31.62</v>
      </c>
      <c r="E1602" s="132">
        <v>3223635812</v>
      </c>
      <c r="F1602" s="108">
        <v>3128891843</v>
      </c>
      <c r="G1602" s="115">
        <v>3018900077</v>
      </c>
      <c r="H1602" s="114">
        <v>31.64</v>
      </c>
      <c r="I1602" s="105">
        <v>31.54</v>
      </c>
      <c r="J1602" s="116">
        <v>31.62</v>
      </c>
    </row>
    <row r="1603" spans="1:10">
      <c r="A1603" s="104" t="s">
        <v>4684</v>
      </c>
      <c r="B1603" s="104" t="s">
        <v>4685</v>
      </c>
      <c r="C1603" s="104" t="s">
        <v>1370</v>
      </c>
      <c r="D1603" s="131">
        <v>29.72</v>
      </c>
      <c r="E1603" s="132">
        <v>1045345580</v>
      </c>
      <c r="F1603" s="108">
        <v>884947664</v>
      </c>
      <c r="G1603" s="115">
        <v>801967640</v>
      </c>
      <c r="H1603" s="114">
        <v>30.02</v>
      </c>
      <c r="I1603" s="105">
        <v>29.72</v>
      </c>
      <c r="J1603" s="116">
        <v>29.69</v>
      </c>
    </row>
    <row r="1604" spans="1:10">
      <c r="A1604" s="104" t="s">
        <v>4686</v>
      </c>
      <c r="B1604" s="104" t="s">
        <v>4687</v>
      </c>
      <c r="C1604" s="104" t="s">
        <v>4688</v>
      </c>
      <c r="D1604" s="131">
        <v>28.37</v>
      </c>
      <c r="E1604" s="132">
        <v>344111276</v>
      </c>
      <c r="F1604" s="108">
        <v>327230650</v>
      </c>
      <c r="G1604" s="115">
        <v>322436244</v>
      </c>
      <c r="H1604" s="114">
        <v>28.4</v>
      </c>
      <c r="I1604" s="105">
        <v>28.29</v>
      </c>
      <c r="J1604" s="116">
        <v>28.37</v>
      </c>
    </row>
    <row r="1605" spans="1:10">
      <c r="A1605" s="104" t="s">
        <v>4689</v>
      </c>
      <c r="B1605" s="104" t="s">
        <v>4690</v>
      </c>
      <c r="C1605" s="104" t="s">
        <v>1049</v>
      </c>
      <c r="D1605" s="131">
        <v>27.22</v>
      </c>
      <c r="E1605" s="132">
        <v>147034684</v>
      </c>
      <c r="F1605" s="108">
        <v>171524372</v>
      </c>
      <c r="G1605" s="115">
        <v>92259020</v>
      </c>
      <c r="H1605" s="114">
        <v>27.22</v>
      </c>
      <c r="I1605" s="105">
        <v>27.35</v>
      </c>
      <c r="J1605" s="116">
        <v>26.56</v>
      </c>
    </row>
    <row r="1606" spans="1:10">
      <c r="A1606" s="104" t="s">
        <v>4691</v>
      </c>
      <c r="B1606" s="104" t="s">
        <v>4692</v>
      </c>
      <c r="C1606" s="104" t="s">
        <v>1083</v>
      </c>
      <c r="D1606" s="131">
        <v>27.79</v>
      </c>
      <c r="E1606" s="132">
        <v>221179840</v>
      </c>
      <c r="F1606" s="108">
        <v>204667832</v>
      </c>
      <c r="G1606" s="115">
        <v>238528608</v>
      </c>
      <c r="H1606" s="114">
        <v>27.79</v>
      </c>
      <c r="I1606" s="105">
        <v>27.61</v>
      </c>
      <c r="J1606" s="116">
        <v>27.94</v>
      </c>
    </row>
    <row r="1607" spans="1:10">
      <c r="A1607" s="104" t="s">
        <v>4693</v>
      </c>
      <c r="B1607" s="104" t="s">
        <v>4694</v>
      </c>
      <c r="C1607" s="104" t="s">
        <v>4695</v>
      </c>
      <c r="D1607" s="131">
        <v>26</v>
      </c>
      <c r="E1607" s="132">
        <v>66396128</v>
      </c>
      <c r="F1607" s="108">
        <v>53406964</v>
      </c>
      <c r="G1607" s="115">
        <v>61869976</v>
      </c>
      <c r="H1607" s="114">
        <v>26.12</v>
      </c>
      <c r="I1607" s="105">
        <v>25.67</v>
      </c>
      <c r="J1607" s="116">
        <v>26</v>
      </c>
    </row>
    <row r="1608" spans="1:10">
      <c r="A1608" s="104" t="s">
        <v>4696</v>
      </c>
      <c r="B1608" s="104" t="s">
        <v>4697</v>
      </c>
      <c r="C1608" s="104" t="s">
        <v>661</v>
      </c>
      <c r="D1608" s="131">
        <v>27.38</v>
      </c>
      <c r="E1608" s="132">
        <v>121252153.5</v>
      </c>
      <c r="F1608" s="108">
        <v>175239316</v>
      </c>
      <c r="G1608" s="115">
        <v>171968188</v>
      </c>
      <c r="H1608" s="114">
        <v>26.94</v>
      </c>
      <c r="I1608" s="105">
        <v>27.38</v>
      </c>
      <c r="J1608" s="116">
        <v>27.47</v>
      </c>
    </row>
    <row r="1609" spans="1:10">
      <c r="A1609" s="104" t="s">
        <v>4698</v>
      </c>
      <c r="B1609" s="104" t="s">
        <v>4699</v>
      </c>
      <c r="C1609" s="104" t="s">
        <v>439</v>
      </c>
      <c r="D1609" s="131">
        <v>27.9</v>
      </c>
      <c r="E1609" s="132">
        <v>309111220</v>
      </c>
      <c r="F1609" s="108">
        <v>251179232</v>
      </c>
      <c r="G1609" s="115">
        <v>79423364</v>
      </c>
      <c r="H1609" s="114">
        <v>28.25</v>
      </c>
      <c r="I1609" s="105">
        <v>27.9</v>
      </c>
      <c r="J1609" s="116">
        <v>26.35</v>
      </c>
    </row>
    <row r="1610" spans="1:10">
      <c r="A1610" s="104" t="s">
        <v>4700</v>
      </c>
      <c r="B1610" s="104" t="s">
        <v>4701</v>
      </c>
      <c r="C1610" s="104" t="s">
        <v>564</v>
      </c>
      <c r="D1610" s="131">
        <v>26.02</v>
      </c>
      <c r="E1610" s="132">
        <v>43177556</v>
      </c>
      <c r="F1610" s="108">
        <v>68041992</v>
      </c>
      <c r="G1610" s="115">
        <v>78674528</v>
      </c>
      <c r="H1610" s="114">
        <v>25.5</v>
      </c>
      <c r="I1610" s="105">
        <v>26.02</v>
      </c>
      <c r="J1610" s="116">
        <v>26.34</v>
      </c>
    </row>
    <row r="1611" spans="1:10">
      <c r="A1611" s="104" t="s">
        <v>4702</v>
      </c>
      <c r="B1611" s="104" t="s">
        <v>4703</v>
      </c>
      <c r="C1611" s="104" t="s">
        <v>4704</v>
      </c>
      <c r="D1611" s="131">
        <v>27.75</v>
      </c>
      <c r="E1611" s="132">
        <v>213414848</v>
      </c>
      <c r="F1611" s="108">
        <v>225614396</v>
      </c>
      <c r="G1611" s="115">
        <v>575157824</v>
      </c>
      <c r="H1611" s="114">
        <v>27.74</v>
      </c>
      <c r="I1611" s="105">
        <v>27.75</v>
      </c>
      <c r="J1611" s="116">
        <v>29.2</v>
      </c>
    </row>
    <row r="1612" spans="1:10">
      <c r="A1612" s="104" t="s">
        <v>4705</v>
      </c>
      <c r="B1612" s="104" t="s">
        <v>4706</v>
      </c>
      <c r="C1612" s="104" t="s">
        <v>471</v>
      </c>
      <c r="D1612" s="131">
        <v>28.19</v>
      </c>
      <c r="E1612" s="132">
        <v>658609248</v>
      </c>
      <c r="F1612" s="108">
        <v>259506736</v>
      </c>
      <c r="G1612" s="115">
        <v>284736800</v>
      </c>
      <c r="H1612" s="114">
        <v>29.32</v>
      </c>
      <c r="I1612" s="105">
        <v>27.95</v>
      </c>
      <c r="J1612" s="116">
        <v>28.19</v>
      </c>
    </row>
    <row r="1613" spans="1:10">
      <c r="A1613" s="104" t="s">
        <v>4707</v>
      </c>
      <c r="B1613" s="104" t="s">
        <v>4708</v>
      </c>
      <c r="C1613" s="104" t="s">
        <v>4709</v>
      </c>
      <c r="D1613" s="131">
        <v>34.840000000000003</v>
      </c>
      <c r="E1613" s="132">
        <v>29911021588</v>
      </c>
      <c r="F1613" s="108">
        <v>30221878562</v>
      </c>
      <c r="G1613" s="115">
        <v>30999683149</v>
      </c>
      <c r="H1613" s="114">
        <v>34.840000000000003</v>
      </c>
      <c r="I1613" s="105">
        <v>34.81</v>
      </c>
      <c r="J1613" s="116">
        <v>34.979999999999997</v>
      </c>
    </row>
    <row r="1614" spans="1:10">
      <c r="A1614" s="104" t="s">
        <v>4710</v>
      </c>
      <c r="B1614" s="104" t="s">
        <v>4711</v>
      </c>
      <c r="C1614" s="104" t="s">
        <v>471</v>
      </c>
      <c r="D1614" s="131">
        <v>30.4</v>
      </c>
      <c r="E1614" s="132">
        <v>1509127932</v>
      </c>
      <c r="F1614" s="108">
        <v>1399965580</v>
      </c>
      <c r="G1614" s="115">
        <v>1315735862</v>
      </c>
      <c r="H1614" s="114">
        <v>30.55</v>
      </c>
      <c r="I1614" s="105">
        <v>30.38</v>
      </c>
      <c r="J1614" s="116">
        <v>30.4</v>
      </c>
    </row>
    <row r="1615" spans="1:10">
      <c r="A1615" s="104" t="s">
        <v>4712</v>
      </c>
      <c r="B1615" s="104" t="s">
        <v>4713</v>
      </c>
      <c r="C1615" s="104" t="s">
        <v>471</v>
      </c>
      <c r="D1615" s="131">
        <v>23.35</v>
      </c>
      <c r="E1615" s="132">
        <v>10344784</v>
      </c>
      <c r="F1615" s="108">
        <v>10286293</v>
      </c>
      <c r="G1615" s="115">
        <v>10696479</v>
      </c>
      <c r="H1615" s="114">
        <v>23.35</v>
      </c>
      <c r="I1615" s="105">
        <v>23.29</v>
      </c>
      <c r="J1615" s="116">
        <v>23.59</v>
      </c>
    </row>
    <row r="1616" spans="1:10">
      <c r="A1616" s="104" t="s">
        <v>4714</v>
      </c>
      <c r="B1616" s="104" t="s">
        <v>4715</v>
      </c>
      <c r="C1616" s="104" t="s">
        <v>471</v>
      </c>
      <c r="D1616" s="131">
        <v>31.13</v>
      </c>
      <c r="E1616" s="132">
        <v>2260956312</v>
      </c>
      <c r="F1616" s="108">
        <v>2374528100</v>
      </c>
      <c r="G1616" s="115">
        <v>2015826848</v>
      </c>
      <c r="H1616" s="114">
        <v>31.13</v>
      </c>
      <c r="I1616" s="105">
        <v>31.14</v>
      </c>
      <c r="J1616" s="116">
        <v>31.03</v>
      </c>
    </row>
    <row r="1617" spans="1:10">
      <c r="A1617" s="104" t="s">
        <v>4716</v>
      </c>
      <c r="B1617" s="104" t="s">
        <v>4717</v>
      </c>
      <c r="C1617" s="104" t="s">
        <v>4718</v>
      </c>
      <c r="D1617" s="131">
        <v>30.43</v>
      </c>
      <c r="E1617" s="132">
        <v>1566519471</v>
      </c>
      <c r="F1617" s="108">
        <v>1451020459</v>
      </c>
      <c r="G1617" s="115">
        <v>1223963756</v>
      </c>
      <c r="H1617" s="114">
        <v>30.6</v>
      </c>
      <c r="I1617" s="105">
        <v>30.43</v>
      </c>
      <c r="J1617" s="116">
        <v>30.3</v>
      </c>
    </row>
    <row r="1618" spans="1:10">
      <c r="A1618" s="104" t="s">
        <v>4719</v>
      </c>
      <c r="B1618" s="104" t="s">
        <v>4720</v>
      </c>
      <c r="C1618" s="104" t="s">
        <v>1351</v>
      </c>
      <c r="D1618" s="131">
        <v>32.4</v>
      </c>
      <c r="E1618" s="132">
        <v>5169658748</v>
      </c>
      <c r="F1618" s="108">
        <v>5796191336</v>
      </c>
      <c r="G1618" s="115">
        <v>5173876980</v>
      </c>
      <c r="H1618" s="114">
        <v>32.32</v>
      </c>
      <c r="I1618" s="105">
        <v>32.43</v>
      </c>
      <c r="J1618" s="116">
        <v>32.4</v>
      </c>
    </row>
    <row r="1619" spans="1:10">
      <c r="A1619" s="104" t="s">
        <v>4721</v>
      </c>
      <c r="B1619" s="104" t="s">
        <v>4722</v>
      </c>
      <c r="C1619" s="104" t="s">
        <v>471</v>
      </c>
      <c r="D1619" s="131">
        <v>23.8</v>
      </c>
      <c r="E1619" s="132">
        <v>18248326</v>
      </c>
      <c r="F1619" s="108">
        <v>14575857</v>
      </c>
      <c r="G1619" s="115">
        <v>11249209</v>
      </c>
      <c r="H1619" s="114">
        <v>24.23</v>
      </c>
      <c r="I1619" s="105">
        <v>23.8</v>
      </c>
      <c r="J1619" s="116">
        <v>23.65</v>
      </c>
    </row>
    <row r="1620" spans="1:10">
      <c r="A1620" s="104" t="s">
        <v>4723</v>
      </c>
      <c r="B1620" s="104" t="s">
        <v>4724</v>
      </c>
      <c r="C1620" s="104" t="s">
        <v>1141</v>
      </c>
      <c r="D1620" s="131">
        <v>25.76</v>
      </c>
      <c r="E1620" s="132">
        <v>56713636</v>
      </c>
      <c r="F1620" s="108">
        <v>56781528</v>
      </c>
      <c r="G1620" s="115">
        <v>50963908</v>
      </c>
      <c r="H1620" s="114">
        <v>25.89</v>
      </c>
      <c r="I1620" s="105">
        <v>25.76</v>
      </c>
      <c r="J1620" s="116">
        <v>25.73</v>
      </c>
    </row>
    <row r="1621" spans="1:10">
      <c r="A1621" s="104" t="s">
        <v>4725</v>
      </c>
      <c r="B1621" s="104" t="s">
        <v>4726</v>
      </c>
      <c r="C1621" s="104" t="s">
        <v>471</v>
      </c>
      <c r="D1621" s="131">
        <v>24.06</v>
      </c>
      <c r="E1621" s="132">
        <v>9639015</v>
      </c>
      <c r="F1621" s="108">
        <v>48849164</v>
      </c>
      <c r="G1621" s="115">
        <v>15475219</v>
      </c>
      <c r="H1621" s="114">
        <v>23.33</v>
      </c>
      <c r="I1621" s="105">
        <v>25.54</v>
      </c>
      <c r="J1621" s="116">
        <v>24.06</v>
      </c>
    </row>
    <row r="1622" spans="1:10">
      <c r="A1622" s="104" t="s">
        <v>4727</v>
      </c>
      <c r="B1622" s="104" t="s">
        <v>4728</v>
      </c>
      <c r="C1622" s="104" t="s">
        <v>471</v>
      </c>
      <c r="D1622" s="131">
        <v>26.15</v>
      </c>
      <c r="E1622" s="132">
        <v>68088868</v>
      </c>
      <c r="F1622" s="108">
        <v>70623796</v>
      </c>
      <c r="G1622" s="115">
        <v>89695079</v>
      </c>
      <c r="H1622" s="114">
        <v>26.15</v>
      </c>
      <c r="I1622" s="105">
        <v>26.07</v>
      </c>
      <c r="J1622" s="116">
        <v>26.52</v>
      </c>
    </row>
    <row r="1623" spans="1:10">
      <c r="A1623" s="104" t="s">
        <v>4729</v>
      </c>
      <c r="B1623" s="104" t="s">
        <v>4730</v>
      </c>
      <c r="C1623" s="104" t="s">
        <v>510</v>
      </c>
      <c r="D1623" s="131">
        <v>23.5</v>
      </c>
      <c r="E1623" s="132">
        <v>6441396.5</v>
      </c>
      <c r="F1623" s="108">
        <v>11872712</v>
      </c>
      <c r="G1623" s="115">
        <v>35819516</v>
      </c>
      <c r="H1623" s="114">
        <v>22.64</v>
      </c>
      <c r="I1623" s="105">
        <v>23.5</v>
      </c>
      <c r="J1623" s="116">
        <v>25.3</v>
      </c>
    </row>
    <row r="1624" spans="1:10">
      <c r="A1624" s="104" t="s">
        <v>4731</v>
      </c>
      <c r="B1624" s="104" t="s">
        <v>4732</v>
      </c>
      <c r="C1624" s="104" t="s">
        <v>510</v>
      </c>
      <c r="D1624" s="131">
        <v>26.79</v>
      </c>
      <c r="E1624" s="132">
        <v>115612712</v>
      </c>
      <c r="F1624" s="108">
        <v>98873676</v>
      </c>
      <c r="G1624" s="115">
        <v>108001976</v>
      </c>
      <c r="H1624" s="114">
        <v>26.89</v>
      </c>
      <c r="I1624" s="105">
        <v>26.56</v>
      </c>
      <c r="J1624" s="116">
        <v>26.79</v>
      </c>
    </row>
    <row r="1625" spans="1:10">
      <c r="A1625" s="104" t="s">
        <v>4733</v>
      </c>
      <c r="B1625" s="104" t="s">
        <v>4734</v>
      </c>
      <c r="C1625" s="104" t="s">
        <v>510</v>
      </c>
      <c r="D1625" s="131">
        <v>28.17</v>
      </c>
      <c r="E1625" s="132">
        <v>294370733</v>
      </c>
      <c r="F1625" s="108">
        <v>424548654.5</v>
      </c>
      <c r="G1625" s="115">
        <v>252520926</v>
      </c>
      <c r="H1625" s="114">
        <v>28.17</v>
      </c>
      <c r="I1625" s="105">
        <v>28.66</v>
      </c>
      <c r="J1625" s="116">
        <v>28.01</v>
      </c>
    </row>
    <row r="1626" spans="1:10">
      <c r="A1626" s="104" t="s">
        <v>4735</v>
      </c>
      <c r="B1626" s="104" t="s">
        <v>4736</v>
      </c>
      <c r="C1626" s="104" t="s">
        <v>4303</v>
      </c>
      <c r="D1626" s="131">
        <v>30.28</v>
      </c>
      <c r="E1626" s="132">
        <v>1268997550</v>
      </c>
      <c r="F1626" s="108">
        <v>1227945322</v>
      </c>
      <c r="G1626" s="115">
        <v>1209232990</v>
      </c>
      <c r="H1626" s="114">
        <v>30.3</v>
      </c>
      <c r="I1626" s="105">
        <v>30.19</v>
      </c>
      <c r="J1626" s="116">
        <v>30.28</v>
      </c>
    </row>
    <row r="1627" spans="1:10">
      <c r="A1627" s="104" t="s">
        <v>4737</v>
      </c>
      <c r="B1627" s="104" t="s">
        <v>4738</v>
      </c>
      <c r="C1627" s="104" t="s">
        <v>3302</v>
      </c>
      <c r="D1627" s="131">
        <v>30.37</v>
      </c>
      <c r="E1627" s="132">
        <v>1558275472</v>
      </c>
      <c r="F1627" s="108">
        <v>1307180256</v>
      </c>
      <c r="G1627" s="115">
        <v>1284371600</v>
      </c>
      <c r="H1627" s="114">
        <v>30.6</v>
      </c>
      <c r="I1627" s="105">
        <v>30.28</v>
      </c>
      <c r="J1627" s="116">
        <v>30.37</v>
      </c>
    </row>
    <row r="1628" spans="1:10">
      <c r="A1628" s="104" t="s">
        <v>4739</v>
      </c>
      <c r="B1628" s="104" t="s">
        <v>4740</v>
      </c>
      <c r="C1628" s="104" t="s">
        <v>699</v>
      </c>
      <c r="D1628" s="131">
        <v>27.71</v>
      </c>
      <c r="E1628" s="132">
        <v>68429102</v>
      </c>
      <c r="F1628" s="108">
        <v>233248544</v>
      </c>
      <c r="G1628" s="115">
        <v>203496296</v>
      </c>
      <c r="H1628" s="114">
        <v>26.13</v>
      </c>
      <c r="I1628" s="105">
        <v>27.8</v>
      </c>
      <c r="J1628" s="116">
        <v>27.71</v>
      </c>
    </row>
    <row r="1629" spans="1:10">
      <c r="A1629" s="104" t="s">
        <v>4741</v>
      </c>
      <c r="B1629" s="104" t="s">
        <v>4742</v>
      </c>
      <c r="C1629" s="104" t="s">
        <v>4743</v>
      </c>
      <c r="D1629" s="131">
        <v>30.93</v>
      </c>
      <c r="E1629" s="132">
        <v>1976049700</v>
      </c>
      <c r="F1629" s="108">
        <v>1798069436</v>
      </c>
      <c r="G1629" s="115">
        <v>1891566823</v>
      </c>
      <c r="H1629" s="114">
        <v>30.94</v>
      </c>
      <c r="I1629" s="105">
        <v>30.74</v>
      </c>
      <c r="J1629" s="116">
        <v>30.93</v>
      </c>
    </row>
    <row r="1630" spans="1:10">
      <c r="A1630" s="104" t="s">
        <v>4744</v>
      </c>
      <c r="B1630" s="104" t="s">
        <v>4745</v>
      </c>
      <c r="C1630" s="104" t="s">
        <v>4746</v>
      </c>
      <c r="D1630" s="131">
        <v>29.57</v>
      </c>
      <c r="E1630" s="132">
        <v>686947323</v>
      </c>
      <c r="F1630" s="108">
        <v>797569368</v>
      </c>
      <c r="G1630" s="115">
        <v>789718120</v>
      </c>
      <c r="H1630" s="114">
        <v>29.41</v>
      </c>
      <c r="I1630" s="105">
        <v>29.57</v>
      </c>
      <c r="J1630" s="116">
        <v>29.67</v>
      </c>
    </row>
    <row r="1631" spans="1:10">
      <c r="A1631" s="104" t="s">
        <v>4747</v>
      </c>
      <c r="B1631" s="104" t="s">
        <v>4748</v>
      </c>
      <c r="C1631" s="104" t="s">
        <v>4749</v>
      </c>
      <c r="D1631" s="131">
        <v>34.42</v>
      </c>
      <c r="E1631" s="132">
        <v>22169630141</v>
      </c>
      <c r="F1631" s="108">
        <v>25198983141</v>
      </c>
      <c r="G1631" s="115">
        <v>20820410459</v>
      </c>
      <c r="H1631" s="114">
        <v>34.42</v>
      </c>
      <c r="I1631" s="105">
        <v>34.549999999999997</v>
      </c>
      <c r="J1631" s="116">
        <v>34.409999999999997</v>
      </c>
    </row>
    <row r="1632" spans="1:10">
      <c r="A1632" s="104" t="s">
        <v>4750</v>
      </c>
      <c r="B1632" s="104" t="s">
        <v>4751</v>
      </c>
      <c r="C1632" s="104" t="s">
        <v>471</v>
      </c>
      <c r="D1632" s="131">
        <v>27.03</v>
      </c>
      <c r="E1632" s="132">
        <v>113150168</v>
      </c>
      <c r="F1632" s="108">
        <v>136657056</v>
      </c>
      <c r="G1632" s="115">
        <v>139698288</v>
      </c>
      <c r="H1632" s="114">
        <v>26.85</v>
      </c>
      <c r="I1632" s="105">
        <v>27.03</v>
      </c>
      <c r="J1632" s="116">
        <v>27.16</v>
      </c>
    </row>
    <row r="1633" spans="1:10">
      <c r="A1633" s="104" t="s">
        <v>4752</v>
      </c>
      <c r="B1633" s="104" t="s">
        <v>4753</v>
      </c>
      <c r="C1633" s="104" t="s">
        <v>564</v>
      </c>
      <c r="D1633" s="131">
        <v>30.84</v>
      </c>
      <c r="E1633" s="132">
        <v>2298728416</v>
      </c>
      <c r="F1633" s="108">
        <v>1558833224</v>
      </c>
      <c r="G1633" s="115">
        <v>1780425184</v>
      </c>
      <c r="H1633" s="114">
        <v>31.15</v>
      </c>
      <c r="I1633" s="105">
        <v>30.54</v>
      </c>
      <c r="J1633" s="116">
        <v>30.84</v>
      </c>
    </row>
    <row r="1634" spans="1:10">
      <c r="A1634" s="104" t="s">
        <v>4754</v>
      </c>
      <c r="B1634" s="104" t="s">
        <v>4755</v>
      </c>
      <c r="C1634" s="104" t="s">
        <v>457</v>
      </c>
      <c r="D1634" s="131">
        <v>28.17</v>
      </c>
      <c r="E1634" s="132">
        <v>293171364</v>
      </c>
      <c r="F1634" s="108">
        <v>297218829</v>
      </c>
      <c r="G1634" s="115">
        <v>287004568</v>
      </c>
      <c r="H1634" s="114">
        <v>28.17</v>
      </c>
      <c r="I1634" s="105">
        <v>28.15</v>
      </c>
      <c r="J1634" s="116">
        <v>28.2</v>
      </c>
    </row>
    <row r="1635" spans="1:10">
      <c r="A1635" s="104" t="s">
        <v>4756</v>
      </c>
      <c r="B1635" s="104" t="s">
        <v>4757</v>
      </c>
      <c r="C1635" s="104" t="s">
        <v>558</v>
      </c>
      <c r="D1635" s="131">
        <v>28.14</v>
      </c>
      <c r="E1635" s="132">
        <v>282756960</v>
      </c>
      <c r="F1635" s="108">
        <v>180776896</v>
      </c>
      <c r="G1635" s="115">
        <v>315701376</v>
      </c>
      <c r="H1635" s="114">
        <v>28.14</v>
      </c>
      <c r="I1635" s="105">
        <v>27.43</v>
      </c>
      <c r="J1635" s="116">
        <v>28.34</v>
      </c>
    </row>
    <row r="1636" spans="1:10">
      <c r="A1636" s="104" t="s">
        <v>4758</v>
      </c>
      <c r="B1636" s="104" t="s">
        <v>4759</v>
      </c>
      <c r="C1636" s="104" t="s">
        <v>4760</v>
      </c>
      <c r="D1636" s="131">
        <v>31.38</v>
      </c>
      <c r="E1636" s="132">
        <v>2926521896</v>
      </c>
      <c r="F1636" s="108">
        <v>2802026602</v>
      </c>
      <c r="G1636" s="115">
        <v>2286113213</v>
      </c>
      <c r="H1636" s="114">
        <v>31.5</v>
      </c>
      <c r="I1636" s="105">
        <v>31.38</v>
      </c>
      <c r="J1636" s="116">
        <v>31.22</v>
      </c>
    </row>
    <row r="1637" spans="1:10">
      <c r="A1637" s="104" t="s">
        <v>4761</v>
      </c>
      <c r="B1637" s="104" t="s">
        <v>4762</v>
      </c>
      <c r="C1637" s="104" t="s">
        <v>471</v>
      </c>
      <c r="D1637" s="131">
        <v>28.31</v>
      </c>
      <c r="E1637" s="132">
        <v>325211720</v>
      </c>
      <c r="F1637" s="108">
        <v>340889928</v>
      </c>
      <c r="G1637" s="115">
        <v>307040864</v>
      </c>
      <c r="H1637" s="114">
        <v>28.31</v>
      </c>
      <c r="I1637" s="105">
        <v>28.34</v>
      </c>
      <c r="J1637" s="116">
        <v>28.3</v>
      </c>
    </row>
    <row r="1638" spans="1:10">
      <c r="A1638" s="104" t="s">
        <v>4763</v>
      </c>
      <c r="B1638" s="104" t="s">
        <v>4764</v>
      </c>
      <c r="C1638" s="104" t="s">
        <v>4765</v>
      </c>
      <c r="D1638" s="131">
        <v>27.85</v>
      </c>
      <c r="E1638" s="132">
        <v>239387000</v>
      </c>
      <c r="F1638" s="108">
        <v>230855408</v>
      </c>
      <c r="G1638" s="115">
        <v>223723760</v>
      </c>
      <c r="H1638" s="114">
        <v>27.9</v>
      </c>
      <c r="I1638" s="105">
        <v>27.78</v>
      </c>
      <c r="J1638" s="116">
        <v>27.85</v>
      </c>
    </row>
    <row r="1639" spans="1:10">
      <c r="A1639" s="104" t="s">
        <v>4766</v>
      </c>
      <c r="B1639" s="104" t="s">
        <v>4767</v>
      </c>
      <c r="C1639" s="104" t="s">
        <v>2222</v>
      </c>
      <c r="D1639" s="131">
        <v>28.95</v>
      </c>
      <c r="E1639" s="132">
        <v>505952587</v>
      </c>
      <c r="F1639" s="108">
        <v>644262736</v>
      </c>
      <c r="G1639" s="115">
        <v>466716906.5</v>
      </c>
      <c r="H1639" s="114">
        <v>28.95</v>
      </c>
      <c r="I1639" s="105">
        <v>29.26</v>
      </c>
      <c r="J1639" s="116">
        <v>28.9</v>
      </c>
    </row>
    <row r="1640" spans="1:10">
      <c r="A1640" s="104" t="s">
        <v>4768</v>
      </c>
      <c r="B1640" s="104" t="s">
        <v>4769</v>
      </c>
      <c r="C1640" s="104" t="s">
        <v>1293</v>
      </c>
      <c r="D1640" s="131">
        <v>32.01</v>
      </c>
      <c r="E1640" s="132">
        <v>4162412636</v>
      </c>
      <c r="F1640" s="108">
        <v>4360971624</v>
      </c>
      <c r="G1640" s="115">
        <v>3678017822</v>
      </c>
      <c r="H1640" s="114">
        <v>32.01</v>
      </c>
      <c r="I1640" s="105">
        <v>32.020000000000003</v>
      </c>
      <c r="J1640" s="116">
        <v>31.91</v>
      </c>
    </row>
    <row r="1641" spans="1:10">
      <c r="A1641" s="104" t="s">
        <v>4770</v>
      </c>
      <c r="B1641" s="104" t="s">
        <v>4771</v>
      </c>
      <c r="C1641" s="104" t="s">
        <v>797</v>
      </c>
      <c r="D1641" s="131">
        <v>28.86</v>
      </c>
      <c r="E1641" s="132">
        <v>474795250.5</v>
      </c>
      <c r="F1641" s="108">
        <v>559533340</v>
      </c>
      <c r="G1641" s="115">
        <v>454512244</v>
      </c>
      <c r="H1641" s="114">
        <v>28.86</v>
      </c>
      <c r="I1641" s="105">
        <v>29.06</v>
      </c>
      <c r="J1641" s="116">
        <v>28.86</v>
      </c>
    </row>
    <row r="1642" spans="1:10">
      <c r="A1642" s="104" t="s">
        <v>4772</v>
      </c>
      <c r="B1642" s="104" t="s">
        <v>4773</v>
      </c>
      <c r="C1642" s="104" t="s">
        <v>1130</v>
      </c>
      <c r="D1642" s="131">
        <v>31.33</v>
      </c>
      <c r="E1642" s="132">
        <v>2606343592</v>
      </c>
      <c r="F1642" s="108">
        <v>2721577192</v>
      </c>
      <c r="G1642" s="115">
        <v>2437979292</v>
      </c>
      <c r="H1642" s="114">
        <v>31.33</v>
      </c>
      <c r="I1642" s="105">
        <v>31.34</v>
      </c>
      <c r="J1642" s="116">
        <v>31.31</v>
      </c>
    </row>
    <row r="1643" spans="1:10">
      <c r="A1643" s="104" t="s">
        <v>4774</v>
      </c>
      <c r="B1643" s="104" t="s">
        <v>4775</v>
      </c>
      <c r="C1643" s="104" t="s">
        <v>4776</v>
      </c>
      <c r="D1643" s="131">
        <v>28.45</v>
      </c>
      <c r="E1643" s="132">
        <v>349988361.5</v>
      </c>
      <c r="F1643" s="108">
        <v>380508849.10000002</v>
      </c>
      <c r="G1643" s="115">
        <v>341184888</v>
      </c>
      <c r="H1643" s="114">
        <v>28.42</v>
      </c>
      <c r="I1643" s="105">
        <v>28.5</v>
      </c>
      <c r="J1643" s="116">
        <v>28.45</v>
      </c>
    </row>
    <row r="1644" spans="1:10">
      <c r="A1644" s="104" t="s">
        <v>4777</v>
      </c>
      <c r="B1644" s="104" t="s">
        <v>4778</v>
      </c>
      <c r="C1644" s="104" t="s">
        <v>4779</v>
      </c>
      <c r="D1644" s="131">
        <v>28.44</v>
      </c>
      <c r="E1644" s="132">
        <v>254408464</v>
      </c>
      <c r="F1644" s="108">
        <v>364792048</v>
      </c>
      <c r="G1644" s="115">
        <v>364829856</v>
      </c>
      <c r="H1644" s="114">
        <v>27.97</v>
      </c>
      <c r="I1644" s="105">
        <v>28.44</v>
      </c>
      <c r="J1644" s="116">
        <v>28.54</v>
      </c>
    </row>
    <row r="1645" spans="1:10">
      <c r="A1645" s="104" t="s">
        <v>4780</v>
      </c>
      <c r="B1645" s="104" t="s">
        <v>4781</v>
      </c>
      <c r="C1645" s="104" t="s">
        <v>4782</v>
      </c>
      <c r="D1645" s="131">
        <v>27.21</v>
      </c>
      <c r="E1645" s="132">
        <v>209542936</v>
      </c>
      <c r="F1645" s="108">
        <v>155087616</v>
      </c>
      <c r="G1645" s="115">
        <v>113327682.59999999</v>
      </c>
      <c r="H1645" s="114">
        <v>27.72</v>
      </c>
      <c r="I1645" s="105">
        <v>27.21</v>
      </c>
      <c r="J1645" s="116">
        <v>26.86</v>
      </c>
    </row>
    <row r="1646" spans="1:10">
      <c r="A1646" s="104" t="s">
        <v>4783</v>
      </c>
      <c r="B1646" s="104" t="s">
        <v>4784</v>
      </c>
      <c r="C1646" s="104" t="s">
        <v>4785</v>
      </c>
      <c r="D1646" s="131">
        <v>26.08</v>
      </c>
      <c r="E1646" s="132">
        <v>44650458</v>
      </c>
      <c r="F1646" s="108">
        <v>80621976</v>
      </c>
      <c r="G1646" s="115">
        <v>65942012</v>
      </c>
      <c r="H1646" s="114">
        <v>25.55</v>
      </c>
      <c r="I1646" s="105">
        <v>26.26</v>
      </c>
      <c r="J1646" s="116">
        <v>26.08</v>
      </c>
    </row>
    <row r="1647" spans="1:10">
      <c r="A1647" s="104" t="s">
        <v>4786</v>
      </c>
      <c r="B1647" s="104" t="s">
        <v>4787</v>
      </c>
      <c r="C1647" s="104" t="s">
        <v>846</v>
      </c>
      <c r="D1647" s="131">
        <v>30.17</v>
      </c>
      <c r="E1647" s="132">
        <v>1344612346</v>
      </c>
      <c r="F1647" s="108">
        <v>1211242578</v>
      </c>
      <c r="G1647" s="115">
        <v>928741698.79999995</v>
      </c>
      <c r="H1647" s="114">
        <v>30.38</v>
      </c>
      <c r="I1647" s="105">
        <v>30.17</v>
      </c>
      <c r="J1647" s="116">
        <v>29.9</v>
      </c>
    </row>
    <row r="1648" spans="1:10">
      <c r="A1648" s="104" t="s">
        <v>4788</v>
      </c>
      <c r="B1648" s="104" t="s">
        <v>4789</v>
      </c>
      <c r="C1648" s="104" t="s">
        <v>471</v>
      </c>
      <c r="D1648" s="131">
        <v>27.4</v>
      </c>
      <c r="E1648" s="132">
        <v>181869456</v>
      </c>
      <c r="F1648" s="108">
        <v>177175616</v>
      </c>
      <c r="G1648" s="115">
        <v>114501696</v>
      </c>
      <c r="H1648" s="114">
        <v>27.52</v>
      </c>
      <c r="I1648" s="105">
        <v>27.4</v>
      </c>
      <c r="J1648" s="116">
        <v>26.88</v>
      </c>
    </row>
    <row r="1649" spans="1:10">
      <c r="A1649" s="104" t="s">
        <v>4790</v>
      </c>
      <c r="B1649" s="104" t="s">
        <v>4791</v>
      </c>
      <c r="C1649" s="104" t="s">
        <v>1021</v>
      </c>
      <c r="D1649" s="131">
        <v>28.2</v>
      </c>
      <c r="E1649" s="132">
        <v>333313124</v>
      </c>
      <c r="F1649" s="108">
        <v>299398476</v>
      </c>
      <c r="G1649" s="115">
        <v>287318872</v>
      </c>
      <c r="H1649" s="114">
        <v>28.35</v>
      </c>
      <c r="I1649" s="105">
        <v>28.16</v>
      </c>
      <c r="J1649" s="116">
        <v>28.2</v>
      </c>
    </row>
    <row r="1650" spans="1:10">
      <c r="A1650" s="104" t="s">
        <v>4792</v>
      </c>
      <c r="B1650" s="104" t="s">
        <v>4793</v>
      </c>
      <c r="C1650" s="104" t="s">
        <v>528</v>
      </c>
      <c r="D1650" s="131">
        <v>29.53</v>
      </c>
      <c r="E1650" s="132">
        <v>802210142</v>
      </c>
      <c r="F1650" s="108">
        <v>777351952</v>
      </c>
      <c r="G1650" s="115">
        <v>699414936</v>
      </c>
      <c r="H1650" s="114">
        <v>29.63</v>
      </c>
      <c r="I1650" s="105">
        <v>29.53</v>
      </c>
      <c r="J1650" s="116">
        <v>29.49</v>
      </c>
    </row>
    <row r="1651" spans="1:10">
      <c r="A1651" s="104" t="s">
        <v>4794</v>
      </c>
      <c r="B1651" s="104" t="s">
        <v>4795</v>
      </c>
      <c r="C1651" s="104" t="s">
        <v>1305</v>
      </c>
      <c r="D1651" s="131">
        <v>28.69</v>
      </c>
      <c r="E1651" s="132">
        <v>441618104</v>
      </c>
      <c r="F1651" s="108">
        <v>367075136</v>
      </c>
      <c r="G1651" s="115">
        <v>403617564</v>
      </c>
      <c r="H1651" s="114">
        <v>28.75</v>
      </c>
      <c r="I1651" s="105">
        <v>28.45</v>
      </c>
      <c r="J1651" s="116">
        <v>28.69</v>
      </c>
    </row>
    <row r="1652" spans="1:10">
      <c r="A1652" s="104" t="s">
        <v>4796</v>
      </c>
      <c r="B1652" s="104" t="s">
        <v>4797</v>
      </c>
      <c r="C1652" s="104" t="s">
        <v>471</v>
      </c>
      <c r="D1652" s="131">
        <v>28.1</v>
      </c>
      <c r="E1652" s="132">
        <v>278526650.89999998</v>
      </c>
      <c r="F1652" s="108">
        <v>291503670</v>
      </c>
      <c r="G1652" s="115">
        <v>248116688</v>
      </c>
      <c r="H1652" s="114">
        <v>28.1</v>
      </c>
      <c r="I1652" s="105">
        <v>28.12</v>
      </c>
      <c r="J1652" s="116">
        <v>27.99</v>
      </c>
    </row>
    <row r="1653" spans="1:10">
      <c r="A1653" s="104" t="s">
        <v>4798</v>
      </c>
      <c r="B1653" s="104" t="s">
        <v>4799</v>
      </c>
      <c r="C1653" s="104" t="s">
        <v>4800</v>
      </c>
      <c r="D1653" s="131">
        <v>25.39</v>
      </c>
      <c r="E1653" s="132">
        <v>39738092</v>
      </c>
      <c r="F1653" s="108">
        <v>51972776</v>
      </c>
      <c r="G1653" s="115">
        <v>34302108</v>
      </c>
      <c r="H1653" s="114">
        <v>25.39</v>
      </c>
      <c r="I1653" s="105">
        <v>25.63</v>
      </c>
      <c r="J1653" s="116">
        <v>25.18</v>
      </c>
    </row>
    <row r="1654" spans="1:10">
      <c r="A1654" s="104" t="s">
        <v>4801</v>
      </c>
      <c r="B1654" s="104" t="s">
        <v>4802</v>
      </c>
      <c r="C1654" s="104" t="s">
        <v>832</v>
      </c>
      <c r="D1654" s="131">
        <v>29.96</v>
      </c>
      <c r="E1654" s="132">
        <v>1032659647</v>
      </c>
      <c r="F1654" s="108">
        <v>1047141017</v>
      </c>
      <c r="G1654" s="115">
        <v>880798189</v>
      </c>
      <c r="H1654" s="114">
        <v>30</v>
      </c>
      <c r="I1654" s="105">
        <v>29.96</v>
      </c>
      <c r="J1654" s="116">
        <v>29.82</v>
      </c>
    </row>
    <row r="1655" spans="1:10">
      <c r="A1655" s="104" t="s">
        <v>4803</v>
      </c>
      <c r="B1655" s="104" t="s">
        <v>4804</v>
      </c>
      <c r="C1655" s="104" t="s">
        <v>4805</v>
      </c>
      <c r="D1655" s="131">
        <v>28.99</v>
      </c>
      <c r="E1655" s="132">
        <v>600360666</v>
      </c>
      <c r="F1655" s="108">
        <v>533695300</v>
      </c>
      <c r="G1655" s="115">
        <v>427980481</v>
      </c>
      <c r="H1655" s="114">
        <v>29.2</v>
      </c>
      <c r="I1655" s="105">
        <v>28.99</v>
      </c>
      <c r="J1655" s="116">
        <v>28.77</v>
      </c>
    </row>
    <row r="1656" spans="1:10">
      <c r="A1656" s="104" t="s">
        <v>4806</v>
      </c>
      <c r="B1656" s="104" t="s">
        <v>4807</v>
      </c>
      <c r="C1656" s="104" t="s">
        <v>4808</v>
      </c>
      <c r="D1656" s="131">
        <v>33.619999999999997</v>
      </c>
      <c r="E1656" s="132">
        <v>12708300120</v>
      </c>
      <c r="F1656" s="108">
        <v>12839506296</v>
      </c>
      <c r="G1656" s="115">
        <v>13085827960</v>
      </c>
      <c r="H1656" s="114">
        <v>33.619999999999997</v>
      </c>
      <c r="I1656" s="105">
        <v>33.58</v>
      </c>
      <c r="J1656" s="116">
        <v>33.74</v>
      </c>
    </row>
    <row r="1657" spans="1:10">
      <c r="A1657" s="104" t="s">
        <v>4809</v>
      </c>
      <c r="B1657" s="104" t="s">
        <v>4810</v>
      </c>
      <c r="C1657" s="104" t="s">
        <v>917</v>
      </c>
      <c r="D1657" s="131">
        <v>33.28</v>
      </c>
      <c r="E1657" s="132">
        <v>9983291248</v>
      </c>
      <c r="F1657" s="108">
        <v>9665022822</v>
      </c>
      <c r="G1657" s="115">
        <v>10772944309</v>
      </c>
      <c r="H1657" s="114">
        <v>33.28</v>
      </c>
      <c r="I1657" s="105">
        <v>33.17</v>
      </c>
      <c r="J1657" s="116">
        <v>33.46</v>
      </c>
    </row>
    <row r="1658" spans="1:10">
      <c r="A1658" s="104" t="s">
        <v>4811</v>
      </c>
      <c r="B1658" s="104" t="s">
        <v>4812</v>
      </c>
      <c r="C1658" s="104" t="s">
        <v>3574</v>
      </c>
      <c r="D1658" s="131">
        <v>30.47</v>
      </c>
      <c r="E1658" s="132">
        <v>1408661228</v>
      </c>
      <c r="F1658" s="108">
        <v>1552401990</v>
      </c>
      <c r="G1658" s="115">
        <v>1379154309</v>
      </c>
      <c r="H1658" s="114">
        <v>30.45</v>
      </c>
      <c r="I1658" s="105">
        <v>30.53</v>
      </c>
      <c r="J1658" s="116">
        <v>30.47</v>
      </c>
    </row>
    <row r="1659" spans="1:10">
      <c r="A1659" s="104" t="s">
        <v>4813</v>
      </c>
      <c r="B1659" s="104" t="s">
        <v>4814</v>
      </c>
      <c r="C1659" s="104" t="s">
        <v>3445</v>
      </c>
      <c r="D1659" s="131">
        <v>31.4</v>
      </c>
      <c r="E1659" s="132">
        <v>2732840664</v>
      </c>
      <c r="F1659" s="108">
        <v>2884615344</v>
      </c>
      <c r="G1659" s="115">
        <v>2376996658</v>
      </c>
      <c r="H1659" s="114">
        <v>31.4</v>
      </c>
      <c r="I1659" s="105">
        <v>31.43</v>
      </c>
      <c r="J1659" s="116">
        <v>31.27</v>
      </c>
    </row>
    <row r="1660" spans="1:10">
      <c r="A1660" s="104" t="s">
        <v>4815</v>
      </c>
      <c r="B1660" s="104" t="s">
        <v>4816</v>
      </c>
      <c r="C1660" s="104" t="s">
        <v>4817</v>
      </c>
      <c r="D1660" s="131">
        <v>31.87</v>
      </c>
      <c r="E1660" s="132">
        <v>3818877428</v>
      </c>
      <c r="F1660" s="108">
        <v>3929464189</v>
      </c>
      <c r="G1660" s="115">
        <v>3270595549</v>
      </c>
      <c r="H1660" s="114">
        <v>31.88</v>
      </c>
      <c r="I1660" s="105">
        <v>31.87</v>
      </c>
      <c r="J1660" s="116">
        <v>31.74</v>
      </c>
    </row>
    <row r="1661" spans="1:10">
      <c r="A1661" s="104" t="s">
        <v>4818</v>
      </c>
      <c r="B1661" s="104" t="s">
        <v>4819</v>
      </c>
      <c r="C1661" s="104" t="s">
        <v>4820</v>
      </c>
      <c r="D1661" s="131">
        <v>34.630000000000003</v>
      </c>
      <c r="E1661" s="132">
        <v>24114134071</v>
      </c>
      <c r="F1661" s="108">
        <v>26962674506</v>
      </c>
      <c r="G1661" s="115">
        <v>24440058988</v>
      </c>
      <c r="H1661" s="114">
        <v>34.54</v>
      </c>
      <c r="I1661" s="105">
        <v>34.65</v>
      </c>
      <c r="J1661" s="116">
        <v>34.630000000000003</v>
      </c>
    </row>
    <row r="1662" spans="1:10">
      <c r="A1662" s="104" t="s">
        <v>4821</v>
      </c>
      <c r="B1662" s="104" t="s">
        <v>4822</v>
      </c>
      <c r="C1662" s="104" t="s">
        <v>4823</v>
      </c>
      <c r="D1662" s="131">
        <v>36.4</v>
      </c>
      <c r="E1662" s="132">
        <v>97885521964</v>
      </c>
      <c r="F1662" s="108">
        <v>90570975612</v>
      </c>
      <c r="G1662" s="115">
        <v>80111993964</v>
      </c>
      <c r="H1662" s="114">
        <v>36.53</v>
      </c>
      <c r="I1662" s="105">
        <v>36.4</v>
      </c>
      <c r="J1662" s="116">
        <v>36.33</v>
      </c>
    </row>
    <row r="1663" spans="1:10">
      <c r="A1663" s="104" t="s">
        <v>4824</v>
      </c>
      <c r="B1663" s="104" t="s">
        <v>4825</v>
      </c>
      <c r="C1663" s="104" t="s">
        <v>471</v>
      </c>
      <c r="D1663" s="131">
        <v>29.99</v>
      </c>
      <c r="E1663" s="132">
        <v>1046916152</v>
      </c>
      <c r="F1663" s="108">
        <v>1034440969</v>
      </c>
      <c r="G1663" s="115">
        <v>987107822</v>
      </c>
      <c r="H1663" s="114">
        <v>30.02</v>
      </c>
      <c r="I1663" s="105">
        <v>29.95</v>
      </c>
      <c r="J1663" s="116">
        <v>29.99</v>
      </c>
    </row>
    <row r="1664" spans="1:10">
      <c r="A1664" s="104" t="s">
        <v>4826</v>
      </c>
      <c r="B1664" s="104" t="s">
        <v>4827</v>
      </c>
      <c r="C1664" s="104" t="s">
        <v>4828</v>
      </c>
      <c r="D1664" s="131">
        <v>31.16</v>
      </c>
      <c r="E1664" s="132">
        <v>2307911776</v>
      </c>
      <c r="F1664" s="108">
        <v>2313064264</v>
      </c>
      <c r="G1664" s="115">
        <v>2319163380</v>
      </c>
      <c r="H1664" s="114">
        <v>31.16</v>
      </c>
      <c r="I1664" s="105">
        <v>31.11</v>
      </c>
      <c r="J1664" s="116">
        <v>31.23</v>
      </c>
    </row>
    <row r="1665" spans="1:10">
      <c r="A1665" s="104" t="s">
        <v>4829</v>
      </c>
      <c r="B1665" s="104" t="s">
        <v>4830</v>
      </c>
      <c r="C1665" s="104" t="s">
        <v>4831</v>
      </c>
      <c r="D1665" s="131">
        <v>29.18</v>
      </c>
      <c r="E1665" s="132">
        <v>591413568</v>
      </c>
      <c r="F1665" s="108">
        <v>590931472</v>
      </c>
      <c r="G1665" s="115">
        <v>575697664</v>
      </c>
      <c r="H1665" s="114">
        <v>29.18</v>
      </c>
      <c r="I1665" s="105">
        <v>29.14</v>
      </c>
      <c r="J1665" s="116">
        <v>29.2</v>
      </c>
    </row>
    <row r="1666" spans="1:10">
      <c r="A1666" s="104" t="s">
        <v>4832</v>
      </c>
      <c r="B1666" s="104" t="s">
        <v>4833</v>
      </c>
      <c r="C1666" s="104" t="s">
        <v>4834</v>
      </c>
      <c r="D1666" s="131">
        <v>26.71</v>
      </c>
      <c r="E1666" s="132">
        <v>101605696</v>
      </c>
      <c r="F1666" s="108">
        <v>109889692</v>
      </c>
      <c r="G1666" s="115">
        <v>104871152</v>
      </c>
      <c r="H1666" s="114">
        <v>26.7</v>
      </c>
      <c r="I1666" s="105">
        <v>26.71</v>
      </c>
      <c r="J1666" s="116">
        <v>26.74</v>
      </c>
    </row>
    <row r="1667" spans="1:10">
      <c r="A1667" s="104" t="s">
        <v>4835</v>
      </c>
      <c r="B1667" s="104" t="s">
        <v>4836</v>
      </c>
      <c r="C1667" s="104" t="s">
        <v>3574</v>
      </c>
      <c r="D1667" s="131">
        <v>23.899799999999999</v>
      </c>
      <c r="E1667" s="132">
        <v>13350866</v>
      </c>
      <c r="F1667" s="108"/>
      <c r="G1667" s="115">
        <v>40692312</v>
      </c>
      <c r="H1667" s="114">
        <v>23.75</v>
      </c>
      <c r="I1667" s="105">
        <v>23.899799999999999</v>
      </c>
      <c r="J1667" s="116">
        <v>25.43</v>
      </c>
    </row>
    <row r="1668" spans="1:10">
      <c r="A1668" s="104" t="s">
        <v>4837</v>
      </c>
      <c r="B1668" s="104" t="s">
        <v>4838</v>
      </c>
      <c r="C1668" s="104" t="s">
        <v>1092</v>
      </c>
      <c r="D1668" s="131">
        <v>32.78</v>
      </c>
      <c r="E1668" s="132">
        <v>7105007228</v>
      </c>
      <c r="F1668" s="108">
        <v>7592024804</v>
      </c>
      <c r="G1668" s="115">
        <v>4742896873</v>
      </c>
      <c r="H1668" s="114">
        <v>32.78</v>
      </c>
      <c r="I1668" s="105">
        <v>32.82</v>
      </c>
      <c r="J1668" s="116">
        <v>32.270000000000003</v>
      </c>
    </row>
    <row r="1669" spans="1:10">
      <c r="A1669" s="104" t="s">
        <v>4839</v>
      </c>
      <c r="B1669" s="104" t="s">
        <v>4840</v>
      </c>
      <c r="C1669" s="104" t="s">
        <v>564</v>
      </c>
      <c r="D1669" s="131">
        <v>26.37</v>
      </c>
      <c r="E1669" s="132">
        <v>81500560</v>
      </c>
      <c r="F1669" s="108">
        <v>286090976</v>
      </c>
      <c r="G1669" s="115">
        <v>79341712</v>
      </c>
      <c r="H1669" s="114">
        <v>26.37</v>
      </c>
      <c r="I1669" s="105">
        <v>28.09</v>
      </c>
      <c r="J1669" s="116">
        <v>26.35</v>
      </c>
    </row>
    <row r="1670" spans="1:10">
      <c r="A1670" s="104" t="s">
        <v>4841</v>
      </c>
      <c r="B1670" s="104" t="s">
        <v>4842</v>
      </c>
      <c r="C1670" s="104" t="s">
        <v>832</v>
      </c>
      <c r="D1670" s="131">
        <v>26.56</v>
      </c>
      <c r="E1670" s="132">
        <v>174589648</v>
      </c>
      <c r="F1670" s="108">
        <v>66920604.880000003</v>
      </c>
      <c r="G1670" s="115">
        <v>92215304</v>
      </c>
      <c r="H1670" s="114">
        <v>27.48</v>
      </c>
      <c r="I1670" s="105">
        <v>26</v>
      </c>
      <c r="J1670" s="116">
        <v>26.56</v>
      </c>
    </row>
    <row r="1671" spans="1:10">
      <c r="A1671" s="104" t="s">
        <v>4843</v>
      </c>
      <c r="B1671" s="104" t="s">
        <v>4844</v>
      </c>
      <c r="C1671" s="104" t="s">
        <v>488</v>
      </c>
      <c r="D1671" s="131">
        <v>28.17</v>
      </c>
      <c r="E1671" s="132">
        <v>248582418</v>
      </c>
      <c r="F1671" s="108">
        <v>302570746</v>
      </c>
      <c r="G1671" s="115">
        <v>284759264</v>
      </c>
      <c r="H1671" s="114">
        <v>27.94</v>
      </c>
      <c r="I1671" s="105">
        <v>28.17</v>
      </c>
      <c r="J1671" s="116">
        <v>28.19</v>
      </c>
    </row>
    <row r="1672" spans="1:10">
      <c r="A1672" s="104" t="s">
        <v>4845</v>
      </c>
      <c r="B1672" s="104" t="s">
        <v>4846</v>
      </c>
      <c r="C1672" s="104" t="s">
        <v>471</v>
      </c>
      <c r="D1672" s="131">
        <v>29.55</v>
      </c>
      <c r="E1672" s="132">
        <v>746716160</v>
      </c>
      <c r="F1672" s="108">
        <v>786300920</v>
      </c>
      <c r="G1672" s="115">
        <v>762252240</v>
      </c>
      <c r="H1672" s="114">
        <v>29.53</v>
      </c>
      <c r="I1672" s="105">
        <v>29.55</v>
      </c>
      <c r="J1672" s="116">
        <v>29.61</v>
      </c>
    </row>
    <row r="1673" spans="1:10">
      <c r="A1673" s="104" t="s">
        <v>4847</v>
      </c>
      <c r="B1673" s="104" t="s">
        <v>4848</v>
      </c>
      <c r="C1673" s="104" t="s">
        <v>2774</v>
      </c>
      <c r="D1673" s="131">
        <v>30.59</v>
      </c>
      <c r="E1673" s="132">
        <v>1555653813</v>
      </c>
      <c r="F1673" s="108">
        <v>1485115825</v>
      </c>
      <c r="G1673" s="115">
        <v>1553524204</v>
      </c>
      <c r="H1673" s="114">
        <v>30.59</v>
      </c>
      <c r="I1673" s="105">
        <v>30.47</v>
      </c>
      <c r="J1673" s="116">
        <v>30.65</v>
      </c>
    </row>
    <row r="1674" spans="1:10">
      <c r="A1674" s="104" t="s">
        <v>4849</v>
      </c>
      <c r="B1674" s="104" t="s">
        <v>4850</v>
      </c>
      <c r="C1674" s="104" t="s">
        <v>4227</v>
      </c>
      <c r="D1674" s="131">
        <v>31.25</v>
      </c>
      <c r="E1674" s="132">
        <v>2458703530</v>
      </c>
      <c r="F1674" s="108">
        <v>2519473556</v>
      </c>
      <c r="G1674" s="115">
        <v>2525409238</v>
      </c>
      <c r="H1674" s="114">
        <v>31.25</v>
      </c>
      <c r="I1674" s="105">
        <v>31.23</v>
      </c>
      <c r="J1674" s="116">
        <v>31.36</v>
      </c>
    </row>
    <row r="1675" spans="1:10">
      <c r="A1675" s="104" t="s">
        <v>4851</v>
      </c>
      <c r="B1675" s="104" t="s">
        <v>4852</v>
      </c>
      <c r="C1675" s="104" t="s">
        <v>1049</v>
      </c>
      <c r="D1675" s="131">
        <v>24.98</v>
      </c>
      <c r="E1675" s="132">
        <v>153119106</v>
      </c>
      <c r="F1675" s="108">
        <v>24911420</v>
      </c>
      <c r="G1675" s="115">
        <v>29258700</v>
      </c>
      <c r="H1675" s="114">
        <v>27.32</v>
      </c>
      <c r="I1675" s="105">
        <v>24.57</v>
      </c>
      <c r="J1675" s="116">
        <v>24.98</v>
      </c>
    </row>
    <row r="1676" spans="1:10">
      <c r="A1676" s="104" t="s">
        <v>4853</v>
      </c>
      <c r="B1676" s="104" t="s">
        <v>4854</v>
      </c>
      <c r="C1676" s="104" t="s">
        <v>4855</v>
      </c>
      <c r="D1676" s="131">
        <v>31.26</v>
      </c>
      <c r="E1676" s="132">
        <v>2703393696</v>
      </c>
      <c r="F1676" s="108">
        <v>2579275734</v>
      </c>
      <c r="G1676" s="115">
        <v>2329520744</v>
      </c>
      <c r="H1676" s="114">
        <v>31.38</v>
      </c>
      <c r="I1676" s="105">
        <v>31.26</v>
      </c>
      <c r="J1676" s="116">
        <v>31.24</v>
      </c>
    </row>
    <row r="1677" spans="1:10">
      <c r="A1677" s="104" t="s">
        <v>4856</v>
      </c>
      <c r="B1677" s="104" t="s">
        <v>4857</v>
      </c>
      <c r="C1677" s="104" t="s">
        <v>4858</v>
      </c>
      <c r="D1677" s="131">
        <v>31.9</v>
      </c>
      <c r="E1677" s="132">
        <v>3868870340</v>
      </c>
      <c r="F1677" s="108">
        <v>3997459788</v>
      </c>
      <c r="G1677" s="115">
        <v>3708338215</v>
      </c>
      <c r="H1677" s="114">
        <v>31.9</v>
      </c>
      <c r="I1677" s="105">
        <v>31.9</v>
      </c>
      <c r="J1677" s="116">
        <v>31.92</v>
      </c>
    </row>
    <row r="1678" spans="1:10">
      <c r="A1678" s="104" t="s">
        <v>4859</v>
      </c>
      <c r="B1678" s="104" t="s">
        <v>4860</v>
      </c>
      <c r="C1678" s="104" t="s">
        <v>4861</v>
      </c>
      <c r="D1678" s="131">
        <v>33.76</v>
      </c>
      <c r="E1678" s="132">
        <v>13950357898</v>
      </c>
      <c r="F1678" s="108">
        <v>13754101068</v>
      </c>
      <c r="G1678" s="115">
        <v>14048004237</v>
      </c>
      <c r="H1678" s="114">
        <v>33.76</v>
      </c>
      <c r="I1678" s="105">
        <v>33.68</v>
      </c>
      <c r="J1678" s="116">
        <v>33.840000000000003</v>
      </c>
    </row>
    <row r="1679" spans="1:10">
      <c r="A1679" s="104" t="s">
        <v>4862</v>
      </c>
      <c r="B1679" s="104" t="s">
        <v>4863</v>
      </c>
      <c r="C1679" s="104" t="s">
        <v>471</v>
      </c>
      <c r="D1679" s="131">
        <v>26.7</v>
      </c>
      <c r="E1679" s="132">
        <v>99056248</v>
      </c>
      <c r="F1679" s="108">
        <v>36245456</v>
      </c>
      <c r="G1679" s="115">
        <v>185357312</v>
      </c>
      <c r="H1679" s="114">
        <v>26.7</v>
      </c>
      <c r="I1679" s="105">
        <v>25.11</v>
      </c>
      <c r="J1679" s="116">
        <v>27.57</v>
      </c>
    </row>
    <row r="1680" spans="1:10">
      <c r="A1680" s="104" t="s">
        <v>4864</v>
      </c>
      <c r="B1680" s="104" t="s">
        <v>4865</v>
      </c>
      <c r="C1680" s="104" t="s">
        <v>1130</v>
      </c>
      <c r="D1680" s="131">
        <v>34.1</v>
      </c>
      <c r="E1680" s="132">
        <v>17722593987</v>
      </c>
      <c r="F1680" s="108">
        <v>17067755855</v>
      </c>
      <c r="G1680" s="115">
        <v>16801126731</v>
      </c>
      <c r="H1680" s="114">
        <v>34.1</v>
      </c>
      <c r="I1680" s="105">
        <v>33.99</v>
      </c>
      <c r="J1680" s="116">
        <v>34.1</v>
      </c>
    </row>
    <row r="1681" spans="1:10">
      <c r="A1681" s="104" t="s">
        <v>4866</v>
      </c>
      <c r="B1681" s="104" t="s">
        <v>4867</v>
      </c>
      <c r="C1681" s="104" t="s">
        <v>4868</v>
      </c>
      <c r="D1681" s="131">
        <v>31.59</v>
      </c>
      <c r="E1681" s="132">
        <v>3143000640</v>
      </c>
      <c r="F1681" s="108">
        <v>3162949760</v>
      </c>
      <c r="G1681" s="115">
        <v>2950113824</v>
      </c>
      <c r="H1681" s="114">
        <v>31.6</v>
      </c>
      <c r="I1681" s="105">
        <v>31.56</v>
      </c>
      <c r="J1681" s="116">
        <v>31.59</v>
      </c>
    </row>
    <row r="1682" spans="1:10">
      <c r="A1682" s="104" t="s">
        <v>4869</v>
      </c>
      <c r="B1682" s="104" t="s">
        <v>4870</v>
      </c>
      <c r="C1682" s="104" t="s">
        <v>488</v>
      </c>
      <c r="D1682" s="131">
        <v>25.51</v>
      </c>
      <c r="E1682" s="132">
        <v>38832299</v>
      </c>
      <c r="F1682" s="108">
        <v>47916136</v>
      </c>
      <c r="G1682" s="115">
        <v>44146116</v>
      </c>
      <c r="H1682" s="114">
        <v>25.36</v>
      </c>
      <c r="I1682" s="105">
        <v>25.51</v>
      </c>
      <c r="J1682" s="116">
        <v>25.53</v>
      </c>
    </row>
    <row r="1683" spans="1:10">
      <c r="A1683" s="104" t="s">
        <v>4871</v>
      </c>
      <c r="B1683" s="104" t="s">
        <v>4872</v>
      </c>
      <c r="C1683" s="104" t="s">
        <v>3345</v>
      </c>
      <c r="D1683" s="131">
        <v>26.13</v>
      </c>
      <c r="E1683" s="132">
        <v>55182721</v>
      </c>
      <c r="F1683" s="108">
        <v>73523822</v>
      </c>
      <c r="G1683" s="115">
        <v>68687312</v>
      </c>
      <c r="H1683" s="114">
        <v>25.85</v>
      </c>
      <c r="I1683" s="105">
        <v>26.13</v>
      </c>
      <c r="J1683" s="116">
        <v>26.14</v>
      </c>
    </row>
    <row r="1684" spans="1:10">
      <c r="A1684" s="104" t="s">
        <v>4873</v>
      </c>
      <c r="B1684" s="104" t="s">
        <v>4874</v>
      </c>
      <c r="C1684" s="104" t="s">
        <v>3345</v>
      </c>
      <c r="D1684" s="131">
        <v>25.05</v>
      </c>
      <c r="E1684" s="132">
        <v>116735158</v>
      </c>
      <c r="F1684" s="108">
        <v>34635092</v>
      </c>
      <c r="G1684" s="115">
        <v>29900176</v>
      </c>
      <c r="H1684" s="114">
        <v>26.93</v>
      </c>
      <c r="I1684" s="105">
        <v>25.05</v>
      </c>
      <c r="J1684" s="116">
        <v>25</v>
      </c>
    </row>
    <row r="1685" spans="1:10">
      <c r="A1685" s="104" t="s">
        <v>4875</v>
      </c>
      <c r="B1685" s="104" t="s">
        <v>4876</v>
      </c>
      <c r="C1685" s="104" t="s">
        <v>3593</v>
      </c>
      <c r="D1685" s="131">
        <v>26.29</v>
      </c>
      <c r="E1685" s="132">
        <v>75841680</v>
      </c>
      <c r="F1685" s="108">
        <v>119761488</v>
      </c>
      <c r="G1685" s="115">
        <v>68247040</v>
      </c>
      <c r="H1685" s="114">
        <v>26.29</v>
      </c>
      <c r="I1685" s="105">
        <v>26.84</v>
      </c>
      <c r="J1685" s="116">
        <v>26.12</v>
      </c>
    </row>
    <row r="1686" spans="1:10">
      <c r="A1686" s="104" t="s">
        <v>4877</v>
      </c>
      <c r="B1686" s="104" t="s">
        <v>4878</v>
      </c>
      <c r="C1686" s="104" t="s">
        <v>1138</v>
      </c>
      <c r="D1686" s="131">
        <v>25.82</v>
      </c>
      <c r="E1686" s="132">
        <v>32619940</v>
      </c>
      <c r="F1686" s="108">
        <v>149504752</v>
      </c>
      <c r="G1686" s="115">
        <v>55461380</v>
      </c>
      <c r="H1686" s="114">
        <v>25.09</v>
      </c>
      <c r="I1686" s="105">
        <v>27.16</v>
      </c>
      <c r="J1686" s="116">
        <v>25.82</v>
      </c>
    </row>
    <row r="1687" spans="1:10">
      <c r="A1687" s="104" t="s">
        <v>4879</v>
      </c>
      <c r="B1687" s="104" t="s">
        <v>4880</v>
      </c>
      <c r="C1687" s="104" t="s">
        <v>1133</v>
      </c>
      <c r="D1687" s="131">
        <v>26.33</v>
      </c>
      <c r="E1687" s="132">
        <v>77132904</v>
      </c>
      <c r="F1687" s="108">
        <v>62870056</v>
      </c>
      <c r="G1687" s="115">
        <v>94338448</v>
      </c>
      <c r="H1687" s="114">
        <v>26.33</v>
      </c>
      <c r="I1687" s="105">
        <v>25.91</v>
      </c>
      <c r="J1687" s="116">
        <v>26.6</v>
      </c>
    </row>
    <row r="1688" spans="1:10">
      <c r="A1688" s="104" t="s">
        <v>4881</v>
      </c>
      <c r="B1688" s="104" t="s">
        <v>4882</v>
      </c>
      <c r="C1688" s="104" t="s">
        <v>4883</v>
      </c>
      <c r="D1688" s="131">
        <v>28.93</v>
      </c>
      <c r="E1688" s="132">
        <v>499578323</v>
      </c>
      <c r="F1688" s="108">
        <v>472694152</v>
      </c>
      <c r="G1688" s="115">
        <v>484738444</v>
      </c>
      <c r="H1688" s="114">
        <v>28.93</v>
      </c>
      <c r="I1688" s="105">
        <v>28.82</v>
      </c>
      <c r="J1688" s="116">
        <v>28.95</v>
      </c>
    </row>
    <row r="1689" spans="1:10">
      <c r="A1689" s="104" t="s">
        <v>4884</v>
      </c>
      <c r="B1689" s="104" t="s">
        <v>4885</v>
      </c>
      <c r="C1689" s="104" t="s">
        <v>4886</v>
      </c>
      <c r="D1689" s="131">
        <v>30.66</v>
      </c>
      <c r="E1689" s="132">
        <v>1624486929</v>
      </c>
      <c r="F1689" s="108">
        <v>1703602163</v>
      </c>
      <c r="G1689" s="115">
        <v>1562920372</v>
      </c>
      <c r="H1689" s="114">
        <v>30.65</v>
      </c>
      <c r="I1689" s="105">
        <v>30.67</v>
      </c>
      <c r="J1689" s="116">
        <v>30.66</v>
      </c>
    </row>
    <row r="1690" spans="1:10">
      <c r="A1690" s="104" t="s">
        <v>4887</v>
      </c>
      <c r="B1690" s="104" t="s">
        <v>4888</v>
      </c>
      <c r="C1690" s="104" t="s">
        <v>592</v>
      </c>
      <c r="D1690" s="131">
        <v>27.46</v>
      </c>
      <c r="E1690" s="132">
        <v>121477650</v>
      </c>
      <c r="F1690" s="108">
        <v>184877740</v>
      </c>
      <c r="G1690" s="115">
        <v>223261307</v>
      </c>
      <c r="H1690" s="114">
        <v>26.94</v>
      </c>
      <c r="I1690" s="105">
        <v>27.46</v>
      </c>
      <c r="J1690" s="116">
        <v>27.84</v>
      </c>
    </row>
    <row r="1691" spans="1:10">
      <c r="A1691" s="104" t="s">
        <v>4889</v>
      </c>
      <c r="B1691" s="104" t="s">
        <v>4890</v>
      </c>
      <c r="C1691" s="104" t="s">
        <v>592</v>
      </c>
      <c r="D1691" s="131">
        <v>27.63</v>
      </c>
      <c r="E1691" s="132">
        <v>166964128.5</v>
      </c>
      <c r="F1691" s="108">
        <v>207821276</v>
      </c>
      <c r="G1691" s="115">
        <v>212792852</v>
      </c>
      <c r="H1691" s="114">
        <v>27.39</v>
      </c>
      <c r="I1691" s="105">
        <v>27.63</v>
      </c>
      <c r="J1691" s="116">
        <v>27.77</v>
      </c>
    </row>
    <row r="1692" spans="1:10">
      <c r="A1692" s="104" t="s">
        <v>4891</v>
      </c>
      <c r="B1692" s="104" t="s">
        <v>4892</v>
      </c>
      <c r="C1692" s="104" t="s">
        <v>589</v>
      </c>
      <c r="D1692" s="131">
        <v>30.78</v>
      </c>
      <c r="E1692" s="132">
        <v>1924125084</v>
      </c>
      <c r="F1692" s="108">
        <v>1190660404</v>
      </c>
      <c r="G1692" s="115">
        <v>1711280544</v>
      </c>
      <c r="H1692" s="114">
        <v>30.9</v>
      </c>
      <c r="I1692" s="105">
        <v>30.15</v>
      </c>
      <c r="J1692" s="116">
        <v>30.78</v>
      </c>
    </row>
    <row r="1693" spans="1:10">
      <c r="A1693" s="104" t="s">
        <v>4893</v>
      </c>
      <c r="B1693" s="104" t="s">
        <v>4894</v>
      </c>
      <c r="C1693" s="104" t="s">
        <v>4895</v>
      </c>
      <c r="D1693" s="131">
        <v>25.43</v>
      </c>
      <c r="E1693" s="132">
        <v>29231678</v>
      </c>
      <c r="F1693" s="108">
        <v>60544592</v>
      </c>
      <c r="G1693" s="115">
        <v>41345696</v>
      </c>
      <c r="H1693" s="114">
        <v>24.95</v>
      </c>
      <c r="I1693" s="105">
        <v>25.85</v>
      </c>
      <c r="J1693" s="116">
        <v>25.43</v>
      </c>
    </row>
    <row r="1694" spans="1:10">
      <c r="A1694" s="104" t="s">
        <v>4896</v>
      </c>
      <c r="B1694" s="104" t="s">
        <v>4897</v>
      </c>
      <c r="C1694" s="104" t="s">
        <v>625</v>
      </c>
      <c r="D1694" s="131">
        <v>26.01</v>
      </c>
      <c r="E1694" s="132">
        <v>49396339.5</v>
      </c>
      <c r="F1694" s="108">
        <v>87721727</v>
      </c>
      <c r="G1694" s="115">
        <v>62902798</v>
      </c>
      <c r="H1694" s="114">
        <v>25.69</v>
      </c>
      <c r="I1694" s="105">
        <v>26.39</v>
      </c>
      <c r="J1694" s="116">
        <v>26.01</v>
      </c>
    </row>
    <row r="1695" spans="1:10">
      <c r="A1695" s="104" t="s">
        <v>4898</v>
      </c>
      <c r="B1695" s="104" t="s">
        <v>4899</v>
      </c>
      <c r="C1695" s="104" t="s">
        <v>4900</v>
      </c>
      <c r="D1695" s="131">
        <v>24.01</v>
      </c>
      <c r="E1695" s="132">
        <v>2857563.25</v>
      </c>
      <c r="F1695" s="108">
        <v>16940300</v>
      </c>
      <c r="G1695" s="115">
        <v>25101430</v>
      </c>
      <c r="H1695" s="114">
        <v>21.43</v>
      </c>
      <c r="I1695" s="105">
        <v>24.01</v>
      </c>
      <c r="J1695" s="116">
        <v>24.78</v>
      </c>
    </row>
    <row r="1696" spans="1:10">
      <c r="A1696" s="104" t="s">
        <v>4901</v>
      </c>
      <c r="B1696" s="104" t="s">
        <v>4902</v>
      </c>
      <c r="C1696" s="104" t="s">
        <v>3751</v>
      </c>
      <c r="D1696" s="131">
        <v>30.99</v>
      </c>
      <c r="E1696" s="132">
        <v>2054915891</v>
      </c>
      <c r="F1696" s="108">
        <v>2210468884</v>
      </c>
      <c r="G1696" s="115">
        <v>1526236002</v>
      </c>
      <c r="H1696" s="114">
        <v>30.99</v>
      </c>
      <c r="I1696" s="105">
        <v>31.04</v>
      </c>
      <c r="J1696" s="116">
        <v>30.62</v>
      </c>
    </row>
    <row r="1697" spans="1:10">
      <c r="A1697" s="104" t="s">
        <v>4903</v>
      </c>
      <c r="B1697" s="104" t="s">
        <v>4904</v>
      </c>
      <c r="C1697" s="104" t="s">
        <v>496</v>
      </c>
      <c r="D1697" s="131">
        <v>28.73</v>
      </c>
      <c r="E1697" s="132">
        <v>387051992</v>
      </c>
      <c r="F1697" s="108">
        <v>449979656</v>
      </c>
      <c r="G1697" s="115">
        <v>415274976</v>
      </c>
      <c r="H1697" s="114">
        <v>28.56</v>
      </c>
      <c r="I1697" s="105">
        <v>28.75</v>
      </c>
      <c r="J1697" s="116">
        <v>28.73</v>
      </c>
    </row>
    <row r="1698" spans="1:10">
      <c r="A1698" s="104" t="s">
        <v>4905</v>
      </c>
      <c r="B1698" s="104" t="s">
        <v>4906</v>
      </c>
      <c r="C1698" s="104" t="s">
        <v>4907</v>
      </c>
      <c r="D1698" s="131">
        <v>26.22</v>
      </c>
      <c r="E1698" s="132">
        <v>70292552</v>
      </c>
      <c r="F1698" s="108">
        <v>78246024</v>
      </c>
      <c r="G1698" s="115">
        <v>78051320</v>
      </c>
      <c r="H1698" s="114">
        <v>26.19</v>
      </c>
      <c r="I1698" s="105">
        <v>26.22</v>
      </c>
      <c r="J1698" s="116">
        <v>26.32</v>
      </c>
    </row>
    <row r="1699" spans="1:10">
      <c r="A1699" s="151" t="s">
        <v>4908</v>
      </c>
      <c r="B1699" s="151" t="s">
        <v>4909</v>
      </c>
      <c r="C1699" s="151" t="s">
        <v>4910</v>
      </c>
      <c r="D1699" s="124">
        <v>29.36</v>
      </c>
      <c r="E1699" s="125">
        <v>667871636</v>
      </c>
      <c r="F1699" s="126">
        <v>713901178</v>
      </c>
      <c r="G1699" s="127">
        <v>474455416</v>
      </c>
      <c r="H1699" s="128">
        <v>29.36</v>
      </c>
      <c r="I1699" s="129">
        <v>29.41</v>
      </c>
      <c r="J1699" s="130">
        <v>28.92</v>
      </c>
    </row>
  </sheetData>
  <mergeCells count="6">
    <mergeCell ref="A3:A4"/>
    <mergeCell ref="E3:G3"/>
    <mergeCell ref="H3:J3"/>
    <mergeCell ref="B3:B4"/>
    <mergeCell ref="C3:C4"/>
    <mergeCell ref="D3:D4"/>
  </mergeCells>
  <conditionalFormatting sqref="H5:J1699">
    <cfRule type="expression" dxfId="3" priority="2">
      <formula>ISBLANK(E5)</formula>
    </cfRule>
  </conditionalFormatting>
  <conditionalFormatting sqref="D5:D1699">
    <cfRule type="colorScale" priority="7">
      <colorScale>
        <cfvo type="min"/>
        <cfvo type="percentile" val="50"/>
        <cfvo type="max"/>
        <color theme="4"/>
        <color rgb="FFFCFCFF"/>
        <color theme="5"/>
      </colorScale>
    </cfRule>
  </conditionalFormatting>
  <pageMargins left="0.7" right="0.7" top="0.75" bottom="0.75" header="0.3" footer="0.3"/>
  <pageSetup paperSize="15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2BF39-0F88-4C17-8310-D5A6DBFBC15B}">
  <dimension ref="A1:CM1926"/>
  <sheetViews>
    <sheetView workbookViewId="0">
      <pane xSplit="4" ySplit="12" topLeftCell="E1916" activePane="bottomRight" state="frozen"/>
      <selection pane="topRight" activeCell="E1" sqref="E1"/>
      <selection pane="bottomLeft" activeCell="A15" sqref="A15"/>
      <selection pane="bottomRight"/>
    </sheetView>
  </sheetViews>
  <sheetFormatPr defaultRowHeight="14.25"/>
  <cols>
    <col min="1" max="1" width="15.28515625" style="104" bestFit="1" customWidth="1"/>
    <col min="2" max="2" width="15.5703125" style="104" bestFit="1" customWidth="1"/>
    <col min="3" max="3" width="59.28515625" style="104" customWidth="1"/>
    <col min="4" max="4" width="12.7109375" style="104" customWidth="1"/>
    <col min="5" max="34" width="10" style="104" bestFit="1" customWidth="1"/>
    <col min="35" max="64" width="8.28515625" style="105" bestFit="1" customWidth="1"/>
    <col min="65" max="73" width="12.42578125" style="106" customWidth="1"/>
    <col min="74" max="82" width="12.28515625" style="106" customWidth="1"/>
    <col min="83" max="91" width="12.28515625" style="105" customWidth="1"/>
    <col min="92" max="16384" width="9.140625" style="104"/>
  </cols>
  <sheetData>
    <row r="1" spans="1:91" ht="16.5" thickBot="1">
      <c r="A1" s="80" t="s">
        <v>5</v>
      </c>
    </row>
    <row r="2" spans="1:91" ht="15.75" thickBot="1">
      <c r="A2" s="107" t="s">
        <v>4911</v>
      </c>
      <c r="D2" s="118" t="s">
        <v>4912</v>
      </c>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20"/>
    </row>
    <row r="3" spans="1:91" ht="30">
      <c r="D3" s="103" t="s">
        <v>4913</v>
      </c>
      <c r="E3" s="226">
        <v>1</v>
      </c>
      <c r="F3" s="220"/>
      <c r="G3" s="220"/>
      <c r="H3" s="221">
        <v>14</v>
      </c>
      <c r="I3" s="220"/>
      <c r="J3" s="222"/>
      <c r="K3" s="220">
        <v>26</v>
      </c>
      <c r="L3" s="220"/>
      <c r="M3" s="220"/>
      <c r="N3" s="221">
        <v>150</v>
      </c>
      <c r="O3" s="220"/>
      <c r="P3" s="222"/>
      <c r="Q3" s="220">
        <v>47</v>
      </c>
      <c r="R3" s="220"/>
      <c r="S3" s="220"/>
      <c r="T3" s="221">
        <v>68</v>
      </c>
      <c r="U3" s="220"/>
      <c r="V3" s="222"/>
      <c r="W3" s="220">
        <v>112</v>
      </c>
      <c r="X3" s="220"/>
      <c r="Y3" s="220"/>
      <c r="Z3" s="221">
        <v>125</v>
      </c>
      <c r="AA3" s="220"/>
      <c r="AB3" s="222"/>
      <c r="AC3" s="220">
        <v>182</v>
      </c>
      <c r="AD3" s="220"/>
      <c r="AE3" s="220"/>
      <c r="AF3" s="221">
        <v>203</v>
      </c>
      <c r="AG3" s="220"/>
      <c r="AH3" s="223"/>
      <c r="AI3" s="226">
        <v>1</v>
      </c>
      <c r="AJ3" s="220"/>
      <c r="AK3" s="220"/>
      <c r="AL3" s="221">
        <v>14</v>
      </c>
      <c r="AM3" s="220"/>
      <c r="AN3" s="222"/>
      <c r="AO3" s="220">
        <v>26</v>
      </c>
      <c r="AP3" s="220"/>
      <c r="AQ3" s="220"/>
      <c r="AR3" s="221">
        <v>150</v>
      </c>
      <c r="AS3" s="220"/>
      <c r="AT3" s="222"/>
      <c r="AU3" s="220">
        <v>47</v>
      </c>
      <c r="AV3" s="220"/>
      <c r="AW3" s="220"/>
      <c r="AX3" s="221">
        <v>68</v>
      </c>
      <c r="AY3" s="220"/>
      <c r="AZ3" s="222"/>
      <c r="BA3" s="220">
        <v>112</v>
      </c>
      <c r="BB3" s="220"/>
      <c r="BC3" s="220"/>
      <c r="BD3" s="221">
        <v>125</v>
      </c>
      <c r="BE3" s="220"/>
      <c r="BF3" s="222"/>
      <c r="BG3" s="220">
        <v>182</v>
      </c>
      <c r="BH3" s="220"/>
      <c r="BI3" s="220"/>
      <c r="BJ3" s="221">
        <v>203</v>
      </c>
      <c r="BK3" s="220"/>
      <c r="BL3" s="223"/>
      <c r="BM3" s="102">
        <v>1</v>
      </c>
      <c r="BN3" s="101">
        <v>14</v>
      </c>
      <c r="BO3" s="101">
        <v>26</v>
      </c>
      <c r="BP3" s="101">
        <v>150</v>
      </c>
      <c r="BQ3" s="101">
        <v>47</v>
      </c>
      <c r="BR3" s="101">
        <v>68</v>
      </c>
      <c r="BS3" s="101">
        <v>112</v>
      </c>
      <c r="BT3" s="101">
        <v>125</v>
      </c>
      <c r="BU3" s="100">
        <v>182</v>
      </c>
      <c r="BV3" s="102">
        <v>1</v>
      </c>
      <c r="BW3" s="101">
        <v>14</v>
      </c>
      <c r="BX3" s="101">
        <v>26</v>
      </c>
      <c r="BY3" s="101">
        <v>150</v>
      </c>
      <c r="BZ3" s="101">
        <v>47</v>
      </c>
      <c r="CA3" s="101">
        <v>68</v>
      </c>
      <c r="CB3" s="101">
        <v>112</v>
      </c>
      <c r="CC3" s="101">
        <v>125</v>
      </c>
      <c r="CD3" s="100">
        <v>182</v>
      </c>
      <c r="CE3" s="102">
        <v>1</v>
      </c>
      <c r="CF3" s="101">
        <v>14</v>
      </c>
      <c r="CG3" s="101">
        <v>26</v>
      </c>
      <c r="CH3" s="101">
        <v>150</v>
      </c>
      <c r="CI3" s="101">
        <v>47</v>
      </c>
      <c r="CJ3" s="101">
        <v>68</v>
      </c>
      <c r="CK3" s="101">
        <v>112</v>
      </c>
      <c r="CL3" s="101">
        <v>125</v>
      </c>
      <c r="CM3" s="100">
        <v>182</v>
      </c>
    </row>
    <row r="4" spans="1:91" ht="15">
      <c r="D4" s="99" t="s">
        <v>237</v>
      </c>
      <c r="E4" s="224" t="s">
        <v>248</v>
      </c>
      <c r="F4" s="212"/>
      <c r="G4" s="212"/>
      <c r="H4" s="213" t="s">
        <v>250</v>
      </c>
      <c r="I4" s="212"/>
      <c r="J4" s="214"/>
      <c r="K4" s="212" t="s">
        <v>250</v>
      </c>
      <c r="L4" s="212"/>
      <c r="M4" s="212"/>
      <c r="N4" s="213" t="s">
        <v>254</v>
      </c>
      <c r="O4" s="212"/>
      <c r="P4" s="214"/>
      <c r="Q4" s="212" t="s">
        <v>250</v>
      </c>
      <c r="R4" s="212"/>
      <c r="S4" s="212"/>
      <c r="T4" s="213" t="s">
        <v>248</v>
      </c>
      <c r="U4" s="212"/>
      <c r="V4" s="214"/>
      <c r="W4" s="212" t="s">
        <v>254</v>
      </c>
      <c r="X4" s="212"/>
      <c r="Y4" s="212"/>
      <c r="Z4" s="213" t="s">
        <v>254</v>
      </c>
      <c r="AA4" s="212"/>
      <c r="AB4" s="214"/>
      <c r="AC4" s="212" t="s">
        <v>250</v>
      </c>
      <c r="AD4" s="212"/>
      <c r="AE4" s="212"/>
      <c r="AF4" s="213" t="s">
        <v>248</v>
      </c>
      <c r="AG4" s="212"/>
      <c r="AH4" s="215"/>
      <c r="AI4" s="224" t="s">
        <v>248</v>
      </c>
      <c r="AJ4" s="212"/>
      <c r="AK4" s="212"/>
      <c r="AL4" s="213" t="s">
        <v>250</v>
      </c>
      <c r="AM4" s="212"/>
      <c r="AN4" s="214"/>
      <c r="AO4" s="212" t="s">
        <v>250</v>
      </c>
      <c r="AP4" s="212"/>
      <c r="AQ4" s="212"/>
      <c r="AR4" s="213" t="s">
        <v>254</v>
      </c>
      <c r="AS4" s="212"/>
      <c r="AT4" s="214"/>
      <c r="AU4" s="212" t="s">
        <v>250</v>
      </c>
      <c r="AV4" s="212"/>
      <c r="AW4" s="212"/>
      <c r="AX4" s="213" t="s">
        <v>248</v>
      </c>
      <c r="AY4" s="212"/>
      <c r="AZ4" s="214"/>
      <c r="BA4" s="212" t="s">
        <v>254</v>
      </c>
      <c r="BB4" s="212"/>
      <c r="BC4" s="212"/>
      <c r="BD4" s="213" t="s">
        <v>254</v>
      </c>
      <c r="BE4" s="212"/>
      <c r="BF4" s="214"/>
      <c r="BG4" s="212" t="s">
        <v>250</v>
      </c>
      <c r="BH4" s="212"/>
      <c r="BI4" s="212"/>
      <c r="BJ4" s="213" t="s">
        <v>248</v>
      </c>
      <c r="BK4" s="212"/>
      <c r="BL4" s="215"/>
      <c r="BM4" s="98" t="s">
        <v>248</v>
      </c>
      <c r="BN4" s="97" t="s">
        <v>250</v>
      </c>
      <c r="BO4" s="97" t="s">
        <v>250</v>
      </c>
      <c r="BP4" s="97" t="s">
        <v>254</v>
      </c>
      <c r="BQ4" s="97" t="s">
        <v>250</v>
      </c>
      <c r="BR4" s="97" t="s">
        <v>248</v>
      </c>
      <c r="BS4" s="97" t="s">
        <v>254</v>
      </c>
      <c r="BT4" s="97" t="s">
        <v>254</v>
      </c>
      <c r="BU4" s="96" t="s">
        <v>250</v>
      </c>
      <c r="BV4" s="98" t="s">
        <v>248</v>
      </c>
      <c r="BW4" s="97" t="s">
        <v>250</v>
      </c>
      <c r="BX4" s="97" t="s">
        <v>250</v>
      </c>
      <c r="BY4" s="97" t="s">
        <v>254</v>
      </c>
      <c r="BZ4" s="97" t="s">
        <v>250</v>
      </c>
      <c r="CA4" s="97" t="s">
        <v>248</v>
      </c>
      <c r="CB4" s="97" t="s">
        <v>254</v>
      </c>
      <c r="CC4" s="97" t="s">
        <v>254</v>
      </c>
      <c r="CD4" s="96" t="s">
        <v>250</v>
      </c>
      <c r="CE4" s="98" t="s">
        <v>248</v>
      </c>
      <c r="CF4" s="97" t="s">
        <v>250</v>
      </c>
      <c r="CG4" s="97" t="s">
        <v>250</v>
      </c>
      <c r="CH4" s="97" t="s">
        <v>254</v>
      </c>
      <c r="CI4" s="97" t="s">
        <v>250</v>
      </c>
      <c r="CJ4" s="97" t="s">
        <v>248</v>
      </c>
      <c r="CK4" s="97" t="s">
        <v>254</v>
      </c>
      <c r="CL4" s="97" t="s">
        <v>254</v>
      </c>
      <c r="CM4" s="96" t="s">
        <v>250</v>
      </c>
    </row>
    <row r="5" spans="1:91" ht="15">
      <c r="D5" s="99" t="s">
        <v>10</v>
      </c>
      <c r="E5" s="224" t="s">
        <v>59</v>
      </c>
      <c r="F5" s="212"/>
      <c r="G5" s="212"/>
      <c r="H5" s="213" t="s">
        <v>59</v>
      </c>
      <c r="I5" s="212"/>
      <c r="J5" s="214"/>
      <c r="K5" s="212" t="s">
        <v>255</v>
      </c>
      <c r="L5" s="212"/>
      <c r="M5" s="212"/>
      <c r="N5" s="213" t="s">
        <v>270</v>
      </c>
      <c r="O5" s="212"/>
      <c r="P5" s="214"/>
      <c r="Q5" s="212" t="s">
        <v>59</v>
      </c>
      <c r="R5" s="212"/>
      <c r="S5" s="212"/>
      <c r="T5" s="213" t="s">
        <v>59</v>
      </c>
      <c r="U5" s="212"/>
      <c r="V5" s="214"/>
      <c r="W5" s="212" t="s">
        <v>59</v>
      </c>
      <c r="X5" s="212"/>
      <c r="Y5" s="212"/>
      <c r="Z5" s="213" t="s">
        <v>59</v>
      </c>
      <c r="AA5" s="212"/>
      <c r="AB5" s="214"/>
      <c r="AC5" s="212" t="s">
        <v>59</v>
      </c>
      <c r="AD5" s="212"/>
      <c r="AE5" s="212"/>
      <c r="AF5" s="213" t="s">
        <v>59</v>
      </c>
      <c r="AG5" s="212"/>
      <c r="AH5" s="215"/>
      <c r="AI5" s="224" t="s">
        <v>59</v>
      </c>
      <c r="AJ5" s="212"/>
      <c r="AK5" s="212"/>
      <c r="AL5" s="213" t="s">
        <v>59</v>
      </c>
      <c r="AM5" s="212"/>
      <c r="AN5" s="214"/>
      <c r="AO5" s="212" t="s">
        <v>255</v>
      </c>
      <c r="AP5" s="212"/>
      <c r="AQ5" s="212"/>
      <c r="AR5" s="213" t="s">
        <v>270</v>
      </c>
      <c r="AS5" s="212"/>
      <c r="AT5" s="214"/>
      <c r="AU5" s="212" t="s">
        <v>59</v>
      </c>
      <c r="AV5" s="212"/>
      <c r="AW5" s="212"/>
      <c r="AX5" s="213" t="s">
        <v>59</v>
      </c>
      <c r="AY5" s="212"/>
      <c r="AZ5" s="214"/>
      <c r="BA5" s="212" t="s">
        <v>59</v>
      </c>
      <c r="BB5" s="212"/>
      <c r="BC5" s="212"/>
      <c r="BD5" s="213" t="s">
        <v>59</v>
      </c>
      <c r="BE5" s="212"/>
      <c r="BF5" s="214"/>
      <c r="BG5" s="212" t="s">
        <v>59</v>
      </c>
      <c r="BH5" s="212"/>
      <c r="BI5" s="212"/>
      <c r="BJ5" s="213" t="s">
        <v>59</v>
      </c>
      <c r="BK5" s="212"/>
      <c r="BL5" s="215"/>
      <c r="BM5" s="98" t="s">
        <v>59</v>
      </c>
      <c r="BN5" s="97" t="s">
        <v>59</v>
      </c>
      <c r="BO5" s="97" t="s">
        <v>255</v>
      </c>
      <c r="BP5" s="97" t="s">
        <v>270</v>
      </c>
      <c r="BQ5" s="97" t="s">
        <v>59</v>
      </c>
      <c r="BR5" s="97" t="s">
        <v>59</v>
      </c>
      <c r="BS5" s="97" t="s">
        <v>59</v>
      </c>
      <c r="BT5" s="97" t="s">
        <v>59</v>
      </c>
      <c r="BU5" s="96" t="s">
        <v>59</v>
      </c>
      <c r="BV5" s="98" t="s">
        <v>59</v>
      </c>
      <c r="BW5" s="97" t="s">
        <v>59</v>
      </c>
      <c r="BX5" s="97" t="s">
        <v>255</v>
      </c>
      <c r="BY5" s="97" t="s">
        <v>270</v>
      </c>
      <c r="BZ5" s="97" t="s">
        <v>59</v>
      </c>
      <c r="CA5" s="97" t="s">
        <v>59</v>
      </c>
      <c r="CB5" s="97" t="s">
        <v>59</v>
      </c>
      <c r="CC5" s="97" t="s">
        <v>59</v>
      </c>
      <c r="CD5" s="96" t="s">
        <v>59</v>
      </c>
      <c r="CE5" s="98" t="s">
        <v>59</v>
      </c>
      <c r="CF5" s="97" t="s">
        <v>59</v>
      </c>
      <c r="CG5" s="97" t="s">
        <v>255</v>
      </c>
      <c r="CH5" s="97" t="s">
        <v>270</v>
      </c>
      <c r="CI5" s="97" t="s">
        <v>59</v>
      </c>
      <c r="CJ5" s="97" t="s">
        <v>59</v>
      </c>
      <c r="CK5" s="97" t="s">
        <v>59</v>
      </c>
      <c r="CL5" s="97" t="s">
        <v>59</v>
      </c>
      <c r="CM5" s="96" t="s">
        <v>59</v>
      </c>
    </row>
    <row r="6" spans="1:91" ht="15">
      <c r="D6" s="99" t="s">
        <v>237</v>
      </c>
      <c r="E6" s="224" t="s">
        <v>250</v>
      </c>
      <c r="F6" s="212"/>
      <c r="G6" s="212"/>
      <c r="H6" s="213" t="s">
        <v>254</v>
      </c>
      <c r="I6" s="212"/>
      <c r="J6" s="214"/>
      <c r="K6" s="212" t="s">
        <v>248</v>
      </c>
      <c r="L6" s="212"/>
      <c r="M6" s="212"/>
      <c r="N6" s="213" t="s">
        <v>248</v>
      </c>
      <c r="O6" s="212"/>
      <c r="P6" s="214"/>
      <c r="Q6" s="212" t="s">
        <v>248</v>
      </c>
      <c r="R6" s="212"/>
      <c r="S6" s="212"/>
      <c r="T6" s="213" t="s">
        <v>250</v>
      </c>
      <c r="U6" s="212"/>
      <c r="V6" s="214"/>
      <c r="W6" s="212" t="s">
        <v>248</v>
      </c>
      <c r="X6" s="212"/>
      <c r="Y6" s="212"/>
      <c r="Z6" s="213" t="s">
        <v>250</v>
      </c>
      <c r="AA6" s="212"/>
      <c r="AB6" s="214"/>
      <c r="AC6" s="212" t="s">
        <v>254</v>
      </c>
      <c r="AD6" s="212"/>
      <c r="AE6" s="212"/>
      <c r="AF6" s="213" t="s">
        <v>254</v>
      </c>
      <c r="AG6" s="212"/>
      <c r="AH6" s="215"/>
      <c r="AI6" s="224" t="s">
        <v>250</v>
      </c>
      <c r="AJ6" s="212"/>
      <c r="AK6" s="212"/>
      <c r="AL6" s="213" t="s">
        <v>254</v>
      </c>
      <c r="AM6" s="212"/>
      <c r="AN6" s="214"/>
      <c r="AO6" s="212" t="s">
        <v>248</v>
      </c>
      <c r="AP6" s="212"/>
      <c r="AQ6" s="212"/>
      <c r="AR6" s="213" t="s">
        <v>248</v>
      </c>
      <c r="AS6" s="212"/>
      <c r="AT6" s="214"/>
      <c r="AU6" s="212" t="s">
        <v>248</v>
      </c>
      <c r="AV6" s="212"/>
      <c r="AW6" s="212"/>
      <c r="AX6" s="213" t="s">
        <v>250</v>
      </c>
      <c r="AY6" s="212"/>
      <c r="AZ6" s="214"/>
      <c r="BA6" s="212" t="s">
        <v>248</v>
      </c>
      <c r="BB6" s="212"/>
      <c r="BC6" s="212"/>
      <c r="BD6" s="213" t="s">
        <v>250</v>
      </c>
      <c r="BE6" s="212"/>
      <c r="BF6" s="214"/>
      <c r="BG6" s="212" t="s">
        <v>254</v>
      </c>
      <c r="BH6" s="212"/>
      <c r="BI6" s="212"/>
      <c r="BJ6" s="213" t="s">
        <v>254</v>
      </c>
      <c r="BK6" s="212"/>
      <c r="BL6" s="215"/>
      <c r="BM6" s="98" t="s">
        <v>250</v>
      </c>
      <c r="BN6" s="97" t="s">
        <v>254</v>
      </c>
      <c r="BO6" s="97" t="s">
        <v>248</v>
      </c>
      <c r="BP6" s="97" t="s">
        <v>248</v>
      </c>
      <c r="BQ6" s="97" t="s">
        <v>248</v>
      </c>
      <c r="BR6" s="97" t="s">
        <v>250</v>
      </c>
      <c r="BS6" s="97" t="s">
        <v>248</v>
      </c>
      <c r="BT6" s="97" t="s">
        <v>250</v>
      </c>
      <c r="BU6" s="96" t="s">
        <v>254</v>
      </c>
      <c r="BV6" s="98" t="s">
        <v>250</v>
      </c>
      <c r="BW6" s="97" t="s">
        <v>254</v>
      </c>
      <c r="BX6" s="97" t="s">
        <v>248</v>
      </c>
      <c r="BY6" s="97" t="s">
        <v>248</v>
      </c>
      <c r="BZ6" s="97" t="s">
        <v>248</v>
      </c>
      <c r="CA6" s="97" t="s">
        <v>250</v>
      </c>
      <c r="CB6" s="97" t="s">
        <v>248</v>
      </c>
      <c r="CC6" s="97" t="s">
        <v>250</v>
      </c>
      <c r="CD6" s="96" t="s">
        <v>254</v>
      </c>
      <c r="CE6" s="98" t="s">
        <v>250</v>
      </c>
      <c r="CF6" s="97" t="s">
        <v>254</v>
      </c>
      <c r="CG6" s="97" t="s">
        <v>248</v>
      </c>
      <c r="CH6" s="97" t="s">
        <v>248</v>
      </c>
      <c r="CI6" s="97" t="s">
        <v>248</v>
      </c>
      <c r="CJ6" s="97" t="s">
        <v>250</v>
      </c>
      <c r="CK6" s="97" t="s">
        <v>248</v>
      </c>
      <c r="CL6" s="97" t="s">
        <v>250</v>
      </c>
      <c r="CM6" s="96" t="s">
        <v>254</v>
      </c>
    </row>
    <row r="7" spans="1:91" ht="15">
      <c r="D7" s="99" t="s">
        <v>238</v>
      </c>
      <c r="E7" s="224" t="s">
        <v>4914</v>
      </c>
      <c r="F7" s="212"/>
      <c r="G7" s="212"/>
      <c r="H7" s="213" t="s">
        <v>261</v>
      </c>
      <c r="I7" s="212"/>
      <c r="J7" s="214"/>
      <c r="K7" s="212" t="s">
        <v>267</v>
      </c>
      <c r="L7" s="212"/>
      <c r="M7" s="212"/>
      <c r="N7" s="213" t="s">
        <v>252</v>
      </c>
      <c r="O7" s="212"/>
      <c r="P7" s="214"/>
      <c r="Q7" s="212" t="s">
        <v>63</v>
      </c>
      <c r="R7" s="212"/>
      <c r="S7" s="212"/>
      <c r="T7" s="213" t="s">
        <v>63</v>
      </c>
      <c r="U7" s="212"/>
      <c r="V7" s="214"/>
      <c r="W7" s="212" t="s">
        <v>63</v>
      </c>
      <c r="X7" s="212"/>
      <c r="Y7" s="212"/>
      <c r="Z7" s="213" t="s">
        <v>63</v>
      </c>
      <c r="AA7" s="212"/>
      <c r="AB7" s="214"/>
      <c r="AC7" s="212" t="s">
        <v>63</v>
      </c>
      <c r="AD7" s="212"/>
      <c r="AE7" s="212"/>
      <c r="AF7" s="213" t="s">
        <v>63</v>
      </c>
      <c r="AG7" s="212"/>
      <c r="AH7" s="215"/>
      <c r="AI7" s="224" t="s">
        <v>4914</v>
      </c>
      <c r="AJ7" s="212"/>
      <c r="AK7" s="212"/>
      <c r="AL7" s="213" t="s">
        <v>261</v>
      </c>
      <c r="AM7" s="212"/>
      <c r="AN7" s="214"/>
      <c r="AO7" s="212" t="s">
        <v>267</v>
      </c>
      <c r="AP7" s="212"/>
      <c r="AQ7" s="212"/>
      <c r="AR7" s="213" t="s">
        <v>252</v>
      </c>
      <c r="AS7" s="212"/>
      <c r="AT7" s="214"/>
      <c r="AU7" s="212" t="s">
        <v>63</v>
      </c>
      <c r="AV7" s="212"/>
      <c r="AW7" s="212"/>
      <c r="AX7" s="213" t="s">
        <v>63</v>
      </c>
      <c r="AY7" s="212"/>
      <c r="AZ7" s="214"/>
      <c r="BA7" s="212" t="s">
        <v>63</v>
      </c>
      <c r="BB7" s="212"/>
      <c r="BC7" s="212"/>
      <c r="BD7" s="213" t="s">
        <v>63</v>
      </c>
      <c r="BE7" s="212"/>
      <c r="BF7" s="214"/>
      <c r="BG7" s="212" t="s">
        <v>63</v>
      </c>
      <c r="BH7" s="212"/>
      <c r="BI7" s="212"/>
      <c r="BJ7" s="213" t="s">
        <v>63</v>
      </c>
      <c r="BK7" s="212"/>
      <c r="BL7" s="215"/>
      <c r="BM7" s="98" t="s">
        <v>4914</v>
      </c>
      <c r="BN7" s="97" t="s">
        <v>261</v>
      </c>
      <c r="BO7" s="97" t="s">
        <v>267</v>
      </c>
      <c r="BP7" s="97" t="s">
        <v>252</v>
      </c>
      <c r="BQ7" s="97" t="s">
        <v>63</v>
      </c>
      <c r="BR7" s="97" t="s">
        <v>63</v>
      </c>
      <c r="BS7" s="97" t="s">
        <v>63</v>
      </c>
      <c r="BT7" s="97" t="s">
        <v>63</v>
      </c>
      <c r="BU7" s="96" t="s">
        <v>63</v>
      </c>
      <c r="BV7" s="98" t="s">
        <v>4914</v>
      </c>
      <c r="BW7" s="97" t="s">
        <v>261</v>
      </c>
      <c r="BX7" s="97" t="s">
        <v>267</v>
      </c>
      <c r="BY7" s="97" t="s">
        <v>252</v>
      </c>
      <c r="BZ7" s="97" t="s">
        <v>63</v>
      </c>
      <c r="CA7" s="97" t="s">
        <v>63</v>
      </c>
      <c r="CB7" s="97" t="s">
        <v>63</v>
      </c>
      <c r="CC7" s="97" t="s">
        <v>63</v>
      </c>
      <c r="CD7" s="96" t="s">
        <v>63</v>
      </c>
      <c r="CE7" s="98" t="s">
        <v>4914</v>
      </c>
      <c r="CF7" s="97" t="s">
        <v>261</v>
      </c>
      <c r="CG7" s="97" t="s">
        <v>267</v>
      </c>
      <c r="CH7" s="97" t="s">
        <v>252</v>
      </c>
      <c r="CI7" s="97" t="s">
        <v>63</v>
      </c>
      <c r="CJ7" s="97" t="s">
        <v>63</v>
      </c>
      <c r="CK7" s="97" t="s">
        <v>63</v>
      </c>
      <c r="CL7" s="97" t="s">
        <v>63</v>
      </c>
      <c r="CM7" s="96" t="s">
        <v>63</v>
      </c>
    </row>
    <row r="8" spans="1:91" ht="15">
      <c r="D8" s="99" t="s">
        <v>239</v>
      </c>
      <c r="E8" s="224" t="s">
        <v>4915</v>
      </c>
      <c r="F8" s="212"/>
      <c r="G8" s="212"/>
      <c r="H8" s="213" t="s">
        <v>259</v>
      </c>
      <c r="I8" s="212"/>
      <c r="J8" s="214"/>
      <c r="K8" s="212" t="s">
        <v>251</v>
      </c>
      <c r="L8" s="212"/>
      <c r="M8" s="212"/>
      <c r="N8" s="213" t="s">
        <v>261</v>
      </c>
      <c r="O8" s="212"/>
      <c r="P8" s="214"/>
      <c r="Q8" s="212" t="s">
        <v>63</v>
      </c>
      <c r="R8" s="212"/>
      <c r="S8" s="212"/>
      <c r="T8" s="213" t="s">
        <v>63</v>
      </c>
      <c r="U8" s="212"/>
      <c r="V8" s="214"/>
      <c r="W8" s="212" t="s">
        <v>63</v>
      </c>
      <c r="X8" s="212"/>
      <c r="Y8" s="212"/>
      <c r="Z8" s="213" t="s">
        <v>63</v>
      </c>
      <c r="AA8" s="212"/>
      <c r="AB8" s="214"/>
      <c r="AC8" s="212" t="s">
        <v>63</v>
      </c>
      <c r="AD8" s="212"/>
      <c r="AE8" s="212"/>
      <c r="AF8" s="213" t="s">
        <v>63</v>
      </c>
      <c r="AG8" s="212"/>
      <c r="AH8" s="215"/>
      <c r="AI8" s="224" t="s">
        <v>4915</v>
      </c>
      <c r="AJ8" s="212"/>
      <c r="AK8" s="212"/>
      <c r="AL8" s="213" t="s">
        <v>259</v>
      </c>
      <c r="AM8" s="212"/>
      <c r="AN8" s="214"/>
      <c r="AO8" s="212" t="s">
        <v>251</v>
      </c>
      <c r="AP8" s="212"/>
      <c r="AQ8" s="212"/>
      <c r="AR8" s="213" t="s">
        <v>261</v>
      </c>
      <c r="AS8" s="212"/>
      <c r="AT8" s="214"/>
      <c r="AU8" s="212" t="s">
        <v>63</v>
      </c>
      <c r="AV8" s="212"/>
      <c r="AW8" s="212"/>
      <c r="AX8" s="213" t="s">
        <v>63</v>
      </c>
      <c r="AY8" s="212"/>
      <c r="AZ8" s="214"/>
      <c r="BA8" s="212" t="s">
        <v>63</v>
      </c>
      <c r="BB8" s="212"/>
      <c r="BC8" s="212"/>
      <c r="BD8" s="213" t="s">
        <v>63</v>
      </c>
      <c r="BE8" s="212"/>
      <c r="BF8" s="214"/>
      <c r="BG8" s="212" t="s">
        <v>63</v>
      </c>
      <c r="BH8" s="212"/>
      <c r="BI8" s="212"/>
      <c r="BJ8" s="213" t="s">
        <v>63</v>
      </c>
      <c r="BK8" s="212"/>
      <c r="BL8" s="215"/>
      <c r="BM8" s="98" t="s">
        <v>4915</v>
      </c>
      <c r="BN8" s="97" t="s">
        <v>259</v>
      </c>
      <c r="BO8" s="97" t="s">
        <v>251</v>
      </c>
      <c r="BP8" s="97" t="s">
        <v>261</v>
      </c>
      <c r="BQ8" s="97" t="s">
        <v>63</v>
      </c>
      <c r="BR8" s="97" t="s">
        <v>63</v>
      </c>
      <c r="BS8" s="97" t="s">
        <v>63</v>
      </c>
      <c r="BT8" s="97" t="s">
        <v>63</v>
      </c>
      <c r="BU8" s="96" t="s">
        <v>63</v>
      </c>
      <c r="BV8" s="98" t="s">
        <v>4915</v>
      </c>
      <c r="BW8" s="97" t="s">
        <v>259</v>
      </c>
      <c r="BX8" s="97" t="s">
        <v>251</v>
      </c>
      <c r="BY8" s="97" t="s">
        <v>261</v>
      </c>
      <c r="BZ8" s="97" t="s">
        <v>63</v>
      </c>
      <c r="CA8" s="97" t="s">
        <v>63</v>
      </c>
      <c r="CB8" s="97" t="s">
        <v>63</v>
      </c>
      <c r="CC8" s="97" t="s">
        <v>63</v>
      </c>
      <c r="CD8" s="96" t="s">
        <v>63</v>
      </c>
      <c r="CE8" s="98" t="s">
        <v>4915</v>
      </c>
      <c r="CF8" s="97" t="s">
        <v>259</v>
      </c>
      <c r="CG8" s="97" t="s">
        <v>251</v>
      </c>
      <c r="CH8" s="97" t="s">
        <v>261</v>
      </c>
      <c r="CI8" s="97" t="s">
        <v>63</v>
      </c>
      <c r="CJ8" s="97" t="s">
        <v>63</v>
      </c>
      <c r="CK8" s="97" t="s">
        <v>63</v>
      </c>
      <c r="CL8" s="97" t="s">
        <v>63</v>
      </c>
      <c r="CM8" s="96" t="s">
        <v>63</v>
      </c>
    </row>
    <row r="9" spans="1:91" ht="15">
      <c r="D9" s="99" t="s">
        <v>237</v>
      </c>
      <c r="E9" s="224" t="s">
        <v>254</v>
      </c>
      <c r="F9" s="212"/>
      <c r="G9" s="212"/>
      <c r="H9" s="213" t="s">
        <v>248</v>
      </c>
      <c r="I9" s="212"/>
      <c r="J9" s="214"/>
      <c r="K9" s="212" t="s">
        <v>254</v>
      </c>
      <c r="L9" s="212"/>
      <c r="M9" s="212"/>
      <c r="N9" s="213" t="s">
        <v>250</v>
      </c>
      <c r="O9" s="212"/>
      <c r="P9" s="214"/>
      <c r="Q9" s="212" t="s">
        <v>254</v>
      </c>
      <c r="R9" s="212"/>
      <c r="S9" s="212"/>
      <c r="T9" s="213" t="s">
        <v>254</v>
      </c>
      <c r="U9" s="212"/>
      <c r="V9" s="214"/>
      <c r="W9" s="212" t="s">
        <v>250</v>
      </c>
      <c r="X9" s="212"/>
      <c r="Y9" s="212"/>
      <c r="Z9" s="213" t="s">
        <v>248</v>
      </c>
      <c r="AA9" s="212"/>
      <c r="AB9" s="214"/>
      <c r="AC9" s="212" t="s">
        <v>248</v>
      </c>
      <c r="AD9" s="212"/>
      <c r="AE9" s="212"/>
      <c r="AF9" s="213" t="s">
        <v>250</v>
      </c>
      <c r="AG9" s="212"/>
      <c r="AH9" s="215"/>
      <c r="AI9" s="224" t="s">
        <v>254</v>
      </c>
      <c r="AJ9" s="212"/>
      <c r="AK9" s="212"/>
      <c r="AL9" s="213" t="s">
        <v>248</v>
      </c>
      <c r="AM9" s="212"/>
      <c r="AN9" s="214"/>
      <c r="AO9" s="212" t="s">
        <v>254</v>
      </c>
      <c r="AP9" s="212"/>
      <c r="AQ9" s="212"/>
      <c r="AR9" s="213" t="s">
        <v>250</v>
      </c>
      <c r="AS9" s="212"/>
      <c r="AT9" s="214"/>
      <c r="AU9" s="212" t="s">
        <v>254</v>
      </c>
      <c r="AV9" s="212"/>
      <c r="AW9" s="212"/>
      <c r="AX9" s="213" t="s">
        <v>254</v>
      </c>
      <c r="AY9" s="212"/>
      <c r="AZ9" s="214"/>
      <c r="BA9" s="212" t="s">
        <v>250</v>
      </c>
      <c r="BB9" s="212"/>
      <c r="BC9" s="212"/>
      <c r="BD9" s="213" t="s">
        <v>248</v>
      </c>
      <c r="BE9" s="212"/>
      <c r="BF9" s="214"/>
      <c r="BG9" s="212" t="s">
        <v>248</v>
      </c>
      <c r="BH9" s="212"/>
      <c r="BI9" s="212"/>
      <c r="BJ9" s="213" t="s">
        <v>250</v>
      </c>
      <c r="BK9" s="212"/>
      <c r="BL9" s="215"/>
      <c r="BM9" s="98" t="s">
        <v>254</v>
      </c>
      <c r="BN9" s="97" t="s">
        <v>248</v>
      </c>
      <c r="BO9" s="97" t="s">
        <v>254</v>
      </c>
      <c r="BP9" s="97" t="s">
        <v>250</v>
      </c>
      <c r="BQ9" s="97" t="s">
        <v>254</v>
      </c>
      <c r="BR9" s="97" t="s">
        <v>254</v>
      </c>
      <c r="BS9" s="97" t="s">
        <v>250</v>
      </c>
      <c r="BT9" s="97" t="s">
        <v>248</v>
      </c>
      <c r="BU9" s="96" t="s">
        <v>248</v>
      </c>
      <c r="BV9" s="98" t="s">
        <v>254</v>
      </c>
      <c r="BW9" s="97" t="s">
        <v>248</v>
      </c>
      <c r="BX9" s="97" t="s">
        <v>254</v>
      </c>
      <c r="BY9" s="97" t="s">
        <v>250</v>
      </c>
      <c r="BZ9" s="97" t="s">
        <v>254</v>
      </c>
      <c r="CA9" s="97" t="s">
        <v>254</v>
      </c>
      <c r="CB9" s="97" t="s">
        <v>250</v>
      </c>
      <c r="CC9" s="97" t="s">
        <v>248</v>
      </c>
      <c r="CD9" s="96" t="s">
        <v>248</v>
      </c>
      <c r="CE9" s="98" t="s">
        <v>254</v>
      </c>
      <c r="CF9" s="97" t="s">
        <v>248</v>
      </c>
      <c r="CG9" s="97" t="s">
        <v>254</v>
      </c>
      <c r="CH9" s="97" t="s">
        <v>250</v>
      </c>
      <c r="CI9" s="97" t="s">
        <v>254</v>
      </c>
      <c r="CJ9" s="97" t="s">
        <v>254</v>
      </c>
      <c r="CK9" s="97" t="s">
        <v>250</v>
      </c>
      <c r="CL9" s="97" t="s">
        <v>248</v>
      </c>
      <c r="CM9" s="96" t="s">
        <v>248</v>
      </c>
    </row>
    <row r="10" spans="1:91" ht="15.75" thickBot="1">
      <c r="D10" s="95" t="s">
        <v>240</v>
      </c>
      <c r="E10" s="225" t="s">
        <v>255</v>
      </c>
      <c r="F10" s="217"/>
      <c r="G10" s="217"/>
      <c r="H10" s="216" t="s">
        <v>259</v>
      </c>
      <c r="I10" s="217"/>
      <c r="J10" s="219"/>
      <c r="K10" s="217" t="s">
        <v>261</v>
      </c>
      <c r="L10" s="217"/>
      <c r="M10" s="217"/>
      <c r="N10" s="216" t="s">
        <v>263</v>
      </c>
      <c r="O10" s="217"/>
      <c r="P10" s="219"/>
      <c r="Q10" s="217" t="s">
        <v>63</v>
      </c>
      <c r="R10" s="217"/>
      <c r="S10" s="217"/>
      <c r="T10" s="216" t="s">
        <v>63</v>
      </c>
      <c r="U10" s="217"/>
      <c r="V10" s="219"/>
      <c r="W10" s="217" t="s">
        <v>63</v>
      </c>
      <c r="X10" s="217"/>
      <c r="Y10" s="217"/>
      <c r="Z10" s="216" t="s">
        <v>63</v>
      </c>
      <c r="AA10" s="217"/>
      <c r="AB10" s="219"/>
      <c r="AC10" s="217" t="s">
        <v>63</v>
      </c>
      <c r="AD10" s="217"/>
      <c r="AE10" s="217"/>
      <c r="AF10" s="216" t="s">
        <v>63</v>
      </c>
      <c r="AG10" s="217"/>
      <c r="AH10" s="218"/>
      <c r="AI10" s="225" t="s">
        <v>255</v>
      </c>
      <c r="AJ10" s="217"/>
      <c r="AK10" s="217"/>
      <c r="AL10" s="216" t="s">
        <v>259</v>
      </c>
      <c r="AM10" s="217"/>
      <c r="AN10" s="219"/>
      <c r="AO10" s="217" t="s">
        <v>261</v>
      </c>
      <c r="AP10" s="217"/>
      <c r="AQ10" s="217"/>
      <c r="AR10" s="216" t="s">
        <v>263</v>
      </c>
      <c r="AS10" s="217"/>
      <c r="AT10" s="219"/>
      <c r="AU10" s="217" t="s">
        <v>63</v>
      </c>
      <c r="AV10" s="217"/>
      <c r="AW10" s="217"/>
      <c r="AX10" s="216" t="s">
        <v>63</v>
      </c>
      <c r="AY10" s="217"/>
      <c r="AZ10" s="219"/>
      <c r="BA10" s="217" t="s">
        <v>63</v>
      </c>
      <c r="BB10" s="217"/>
      <c r="BC10" s="217"/>
      <c r="BD10" s="216" t="s">
        <v>63</v>
      </c>
      <c r="BE10" s="217"/>
      <c r="BF10" s="219"/>
      <c r="BG10" s="217" t="s">
        <v>63</v>
      </c>
      <c r="BH10" s="217"/>
      <c r="BI10" s="217"/>
      <c r="BJ10" s="216" t="s">
        <v>63</v>
      </c>
      <c r="BK10" s="217"/>
      <c r="BL10" s="218"/>
      <c r="BM10" s="94" t="s">
        <v>255</v>
      </c>
      <c r="BN10" s="93" t="s">
        <v>259</v>
      </c>
      <c r="BO10" s="93" t="s">
        <v>261</v>
      </c>
      <c r="BP10" s="93" t="s">
        <v>263</v>
      </c>
      <c r="BQ10" s="93" t="s">
        <v>63</v>
      </c>
      <c r="BR10" s="93" t="s">
        <v>63</v>
      </c>
      <c r="BS10" s="93" t="s">
        <v>63</v>
      </c>
      <c r="BT10" s="93" t="s">
        <v>63</v>
      </c>
      <c r="BU10" s="92" t="s">
        <v>63</v>
      </c>
      <c r="BV10" s="94" t="s">
        <v>255</v>
      </c>
      <c r="BW10" s="93" t="s">
        <v>259</v>
      </c>
      <c r="BX10" s="93" t="s">
        <v>261</v>
      </c>
      <c r="BY10" s="93" t="s">
        <v>263</v>
      </c>
      <c r="BZ10" s="93" t="s">
        <v>63</v>
      </c>
      <c r="CA10" s="93" t="s">
        <v>63</v>
      </c>
      <c r="CB10" s="93" t="s">
        <v>63</v>
      </c>
      <c r="CC10" s="93" t="s">
        <v>63</v>
      </c>
      <c r="CD10" s="92" t="s">
        <v>63</v>
      </c>
      <c r="CE10" s="94" t="s">
        <v>255</v>
      </c>
      <c r="CF10" s="93" t="s">
        <v>259</v>
      </c>
      <c r="CG10" s="93" t="s">
        <v>261</v>
      </c>
      <c r="CH10" s="93" t="s">
        <v>263</v>
      </c>
      <c r="CI10" s="93" t="s">
        <v>63</v>
      </c>
      <c r="CJ10" s="93" t="s">
        <v>63</v>
      </c>
      <c r="CK10" s="93" t="s">
        <v>63</v>
      </c>
      <c r="CL10" s="93" t="s">
        <v>63</v>
      </c>
      <c r="CM10" s="92" t="s">
        <v>63</v>
      </c>
    </row>
    <row r="11" spans="1:91" ht="15">
      <c r="A11" s="204" t="s">
        <v>4916</v>
      </c>
      <c r="B11" s="206" t="s">
        <v>413</v>
      </c>
      <c r="C11" s="206" t="s">
        <v>414</v>
      </c>
      <c r="D11" s="204" t="s">
        <v>4917</v>
      </c>
      <c r="E11" s="208" t="s">
        <v>416</v>
      </c>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10"/>
      <c r="AI11" s="208" t="s">
        <v>417</v>
      </c>
      <c r="AJ11" s="209"/>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11"/>
      <c r="BM11" s="200" t="s">
        <v>4918</v>
      </c>
      <c r="BN11" s="201"/>
      <c r="BO11" s="201"/>
      <c r="BP11" s="201"/>
      <c r="BQ11" s="201"/>
      <c r="BR11" s="201"/>
      <c r="BS11" s="201"/>
      <c r="BT11" s="201"/>
      <c r="BU11" s="202"/>
      <c r="BV11" s="200" t="s">
        <v>4919</v>
      </c>
      <c r="BW11" s="201"/>
      <c r="BX11" s="201"/>
      <c r="BY11" s="201"/>
      <c r="BZ11" s="201"/>
      <c r="CA11" s="201"/>
      <c r="CB11" s="201"/>
      <c r="CC11" s="201"/>
      <c r="CD11" s="202"/>
      <c r="CE11" s="200" t="s">
        <v>4920</v>
      </c>
      <c r="CF11" s="201"/>
      <c r="CG11" s="201"/>
      <c r="CH11" s="201"/>
      <c r="CI11" s="201"/>
      <c r="CJ11" s="201"/>
      <c r="CK11" s="201"/>
      <c r="CL11" s="201"/>
      <c r="CM11" s="203"/>
    </row>
    <row r="12" spans="1:91" ht="15.75" thickBot="1">
      <c r="A12" s="205"/>
      <c r="B12" s="207"/>
      <c r="C12" s="207"/>
      <c r="D12" s="205"/>
      <c r="E12" s="91" t="s">
        <v>418</v>
      </c>
      <c r="F12" s="89" t="s">
        <v>419</v>
      </c>
      <c r="G12" s="89" t="s">
        <v>420</v>
      </c>
      <c r="H12" s="90" t="s">
        <v>418</v>
      </c>
      <c r="I12" s="89" t="s">
        <v>419</v>
      </c>
      <c r="J12" s="88" t="s">
        <v>420</v>
      </c>
      <c r="K12" s="89" t="s">
        <v>418</v>
      </c>
      <c r="L12" s="89" t="s">
        <v>419</v>
      </c>
      <c r="M12" s="89" t="s">
        <v>420</v>
      </c>
      <c r="N12" s="90" t="s">
        <v>418</v>
      </c>
      <c r="O12" s="89" t="s">
        <v>419</v>
      </c>
      <c r="P12" s="88" t="s">
        <v>420</v>
      </c>
      <c r="Q12" s="85" t="s">
        <v>418</v>
      </c>
      <c r="R12" s="85" t="s">
        <v>419</v>
      </c>
      <c r="S12" s="85" t="s">
        <v>420</v>
      </c>
      <c r="T12" s="86" t="s">
        <v>418</v>
      </c>
      <c r="U12" s="85" t="s">
        <v>419</v>
      </c>
      <c r="V12" s="87" t="s">
        <v>420</v>
      </c>
      <c r="W12" s="85" t="s">
        <v>418</v>
      </c>
      <c r="X12" s="85" t="s">
        <v>419</v>
      </c>
      <c r="Y12" s="85" t="s">
        <v>420</v>
      </c>
      <c r="Z12" s="86" t="s">
        <v>418</v>
      </c>
      <c r="AA12" s="85" t="s">
        <v>419</v>
      </c>
      <c r="AB12" s="87" t="s">
        <v>420</v>
      </c>
      <c r="AC12" s="85" t="s">
        <v>418</v>
      </c>
      <c r="AD12" s="85" t="s">
        <v>419</v>
      </c>
      <c r="AE12" s="85" t="s">
        <v>420</v>
      </c>
      <c r="AF12" s="86" t="s">
        <v>418</v>
      </c>
      <c r="AG12" s="85" t="s">
        <v>419</v>
      </c>
      <c r="AH12" s="84" t="s">
        <v>420</v>
      </c>
      <c r="AI12" s="91" t="s">
        <v>418</v>
      </c>
      <c r="AJ12" s="89" t="s">
        <v>419</v>
      </c>
      <c r="AK12" s="89" t="s">
        <v>420</v>
      </c>
      <c r="AL12" s="90" t="s">
        <v>418</v>
      </c>
      <c r="AM12" s="89" t="s">
        <v>419</v>
      </c>
      <c r="AN12" s="88" t="s">
        <v>420</v>
      </c>
      <c r="AO12" s="89" t="s">
        <v>418</v>
      </c>
      <c r="AP12" s="89" t="s">
        <v>419</v>
      </c>
      <c r="AQ12" s="89" t="s">
        <v>420</v>
      </c>
      <c r="AR12" s="90" t="s">
        <v>418</v>
      </c>
      <c r="AS12" s="89" t="s">
        <v>419</v>
      </c>
      <c r="AT12" s="88" t="s">
        <v>420</v>
      </c>
      <c r="AU12" s="85" t="s">
        <v>418</v>
      </c>
      <c r="AV12" s="85" t="s">
        <v>419</v>
      </c>
      <c r="AW12" s="85" t="s">
        <v>420</v>
      </c>
      <c r="AX12" s="86" t="s">
        <v>418</v>
      </c>
      <c r="AY12" s="85" t="s">
        <v>419</v>
      </c>
      <c r="AZ12" s="87" t="s">
        <v>420</v>
      </c>
      <c r="BA12" s="85" t="s">
        <v>418</v>
      </c>
      <c r="BB12" s="85" t="s">
        <v>419</v>
      </c>
      <c r="BC12" s="85" t="s">
        <v>420</v>
      </c>
      <c r="BD12" s="86" t="s">
        <v>418</v>
      </c>
      <c r="BE12" s="85" t="s">
        <v>419</v>
      </c>
      <c r="BF12" s="87" t="s">
        <v>420</v>
      </c>
      <c r="BG12" s="85" t="s">
        <v>418</v>
      </c>
      <c r="BH12" s="85" t="s">
        <v>419</v>
      </c>
      <c r="BI12" s="85" t="s">
        <v>420</v>
      </c>
      <c r="BJ12" s="86" t="s">
        <v>418</v>
      </c>
      <c r="BK12" s="85" t="s">
        <v>419</v>
      </c>
      <c r="BL12" s="84" t="s">
        <v>420</v>
      </c>
      <c r="BM12" s="83"/>
      <c r="BN12" s="83"/>
      <c r="BO12" s="83"/>
      <c r="BP12" s="83"/>
      <c r="BQ12" s="82"/>
      <c r="BR12" s="82"/>
      <c r="BS12" s="82"/>
      <c r="BT12" s="82"/>
      <c r="BU12" s="81"/>
      <c r="BV12" s="83"/>
      <c r="BW12" s="83"/>
      <c r="BX12" s="83"/>
      <c r="BY12" s="83"/>
      <c r="BZ12" s="82"/>
      <c r="CA12" s="82"/>
      <c r="CB12" s="82"/>
      <c r="CC12" s="82"/>
      <c r="CD12" s="81"/>
      <c r="CE12" s="83"/>
      <c r="CF12" s="83"/>
      <c r="CG12" s="83"/>
      <c r="CH12" s="83"/>
      <c r="CI12" s="82"/>
      <c r="CJ12" s="82"/>
      <c r="CK12" s="82"/>
      <c r="CL12" s="82"/>
      <c r="CM12" s="81"/>
    </row>
    <row r="13" spans="1:91">
      <c r="B13" s="104" t="s">
        <v>10</v>
      </c>
      <c r="C13" s="104" t="s">
        <v>421</v>
      </c>
      <c r="D13" s="105">
        <v>40.445149999999998</v>
      </c>
      <c r="E13" s="108">
        <v>3975110000000</v>
      </c>
      <c r="F13" s="108">
        <v>3215660000000</v>
      </c>
      <c r="G13" s="108">
        <v>3392780000000</v>
      </c>
      <c r="H13" s="108">
        <v>1130660000000</v>
      </c>
      <c r="I13" s="108">
        <v>1312940000000</v>
      </c>
      <c r="J13" s="108">
        <v>938752000000</v>
      </c>
      <c r="K13" s="108">
        <v>3960678022</v>
      </c>
      <c r="L13" s="108">
        <v>4134172998</v>
      </c>
      <c r="M13" s="108">
        <v>5072655101</v>
      </c>
      <c r="N13" s="108">
        <v>6524040555</v>
      </c>
      <c r="O13" s="108">
        <v>4003150214</v>
      </c>
      <c r="P13" s="108">
        <v>4088817473</v>
      </c>
      <c r="Q13" s="108">
        <v>1314920000000</v>
      </c>
      <c r="R13" s="108">
        <v>1286140000000</v>
      </c>
      <c r="S13" s="108">
        <v>1328740000000</v>
      </c>
      <c r="T13" s="108">
        <v>2323840000000</v>
      </c>
      <c r="U13" s="108">
        <v>2282370000000</v>
      </c>
      <c r="V13" s="108">
        <v>2338070000000</v>
      </c>
      <c r="W13" s="108">
        <v>3532390000000</v>
      </c>
      <c r="X13" s="108">
        <v>3510990000000</v>
      </c>
      <c r="Y13" s="108">
        <v>3518060000000</v>
      </c>
      <c r="Z13" s="108">
        <v>5025290000000</v>
      </c>
      <c r="AA13" s="108">
        <v>4979280000000</v>
      </c>
      <c r="AB13" s="108">
        <v>4954230000000</v>
      </c>
      <c r="AC13" s="108">
        <v>803515000000</v>
      </c>
      <c r="AD13" s="108">
        <v>799702000000</v>
      </c>
      <c r="AE13" s="108">
        <v>816206000000</v>
      </c>
      <c r="AF13" s="108">
        <v>1292310000000</v>
      </c>
      <c r="AG13" s="108">
        <v>1190280000000</v>
      </c>
      <c r="AH13" s="109">
        <v>1172420000000</v>
      </c>
      <c r="AI13" s="105">
        <v>42.2376</v>
      </c>
      <c r="AJ13" s="105">
        <v>42.0261</v>
      </c>
      <c r="AK13" s="105">
        <v>42.109200000000001</v>
      </c>
      <c r="AL13" s="105">
        <v>40.314700000000002</v>
      </c>
      <c r="AM13" s="105">
        <v>40.471200000000003</v>
      </c>
      <c r="AN13" s="105">
        <v>40.006399999999999</v>
      </c>
      <c r="AO13" s="105">
        <v>32.148499999999999</v>
      </c>
      <c r="AP13" s="105">
        <v>32.606999999999999</v>
      </c>
      <c r="AQ13" s="105">
        <v>32.429200000000002</v>
      </c>
      <c r="AR13" s="105">
        <v>33.039700000000003</v>
      </c>
      <c r="AS13" s="105">
        <v>32.3996</v>
      </c>
      <c r="AT13" s="105">
        <v>32.533200000000001</v>
      </c>
      <c r="AU13" s="105">
        <v>40.575600000000001</v>
      </c>
      <c r="AV13" s="105">
        <v>40.515900000000002</v>
      </c>
      <c r="AW13" s="105">
        <v>40.4191</v>
      </c>
      <c r="AX13" s="105">
        <v>41.459000000000003</v>
      </c>
      <c r="AY13" s="105">
        <v>41.444000000000003</v>
      </c>
      <c r="AZ13" s="105">
        <v>41.394399999999997</v>
      </c>
      <c r="BA13" s="105">
        <v>41.928699999999999</v>
      </c>
      <c r="BB13" s="105">
        <v>41.974600000000002</v>
      </c>
      <c r="BC13" s="105">
        <v>41.865200000000002</v>
      </c>
      <c r="BD13" s="105">
        <v>42.597999999999999</v>
      </c>
      <c r="BE13" s="105">
        <v>42.570500000000003</v>
      </c>
      <c r="BF13" s="105">
        <v>42.608400000000003</v>
      </c>
      <c r="BG13" s="105">
        <v>39.593400000000003</v>
      </c>
      <c r="BH13" s="105">
        <v>39.567500000000003</v>
      </c>
      <c r="BI13" s="105">
        <v>39.584000000000003</v>
      </c>
      <c r="BJ13" s="105">
        <v>40.2881</v>
      </c>
      <c r="BK13" s="105">
        <v>40.156100000000002</v>
      </c>
      <c r="BL13" s="110">
        <v>40.180500000000002</v>
      </c>
      <c r="BM13" s="111">
        <v>1.30058E-5</v>
      </c>
      <c r="BN13" s="112">
        <v>0.71507200000000004</v>
      </c>
      <c r="BO13" s="112">
        <v>6.0862000000000001E-7</v>
      </c>
      <c r="BP13" s="112">
        <v>2.8882600000000001E-6</v>
      </c>
      <c r="BQ13" s="112">
        <v>8.4028100000000001E-3</v>
      </c>
      <c r="BR13" s="112">
        <v>1.0870700000000001E-5</v>
      </c>
      <c r="BS13" s="112">
        <v>4.8556700000000004E-6</v>
      </c>
      <c r="BT13" s="112">
        <v>5.8299100000000004E-7</v>
      </c>
      <c r="BU13" s="113">
        <v>1.09651E-4</v>
      </c>
      <c r="BV13" s="112">
        <v>1.7064199999999999E-3</v>
      </c>
      <c r="BW13" s="112">
        <v>0.77195199999999997</v>
      </c>
      <c r="BX13" s="112">
        <v>5.8305800000000001E-4</v>
      </c>
      <c r="BY13" s="112">
        <v>1.3331199999999999E-3</v>
      </c>
      <c r="BZ13" s="112">
        <v>0.241062</v>
      </c>
      <c r="CA13" s="112">
        <v>3.47139E-3</v>
      </c>
      <c r="CB13" s="112">
        <v>2.5732900000000002E-3</v>
      </c>
      <c r="CC13" s="112">
        <v>5.3554399999999999E-4</v>
      </c>
      <c r="CD13" s="113">
        <v>7.0030499999999996E-2</v>
      </c>
      <c r="CE13" s="114">
        <v>1.9160699999999999</v>
      </c>
      <c r="CF13" s="105">
        <v>5.5834500000000002E-2</v>
      </c>
      <c r="CG13" s="105">
        <v>-7.8133499999999998</v>
      </c>
      <c r="CH13" s="105">
        <v>-7.5507299999999997</v>
      </c>
      <c r="CI13" s="105">
        <v>0.29528599999999999</v>
      </c>
      <c r="CJ13" s="105">
        <v>1.22421</v>
      </c>
      <c r="CK13" s="105">
        <v>1.7145900000000001</v>
      </c>
      <c r="CL13" s="105">
        <v>2.3840499999999998</v>
      </c>
      <c r="CM13" s="110">
        <v>-0.62661199999999995</v>
      </c>
    </row>
    <row r="14" spans="1:91" ht="15" thickBot="1">
      <c r="B14" s="104" t="s">
        <v>238</v>
      </c>
      <c r="C14" s="104" t="s">
        <v>422</v>
      </c>
      <c r="D14" s="105">
        <v>37.648150000000001</v>
      </c>
      <c r="E14" s="108">
        <v>518522000000</v>
      </c>
      <c r="F14" s="108">
        <v>484340000000</v>
      </c>
      <c r="G14" s="108">
        <v>420264000000</v>
      </c>
      <c r="H14" s="108">
        <v>994135000000</v>
      </c>
      <c r="I14" s="108">
        <v>1129150000000</v>
      </c>
      <c r="J14" s="108">
        <v>772836000000</v>
      </c>
      <c r="K14" s="108">
        <v>63982219705</v>
      </c>
      <c r="L14" s="108">
        <v>38861278630</v>
      </c>
      <c r="M14" s="108">
        <v>39839175550</v>
      </c>
      <c r="N14" s="108">
        <v>69324116824</v>
      </c>
      <c r="O14" s="108">
        <v>48995785337</v>
      </c>
      <c r="P14" s="108">
        <v>44940169397</v>
      </c>
      <c r="Q14" s="108">
        <v>204530000000</v>
      </c>
      <c r="R14" s="108">
        <v>215214000000</v>
      </c>
      <c r="S14" s="108">
        <v>408017000000</v>
      </c>
      <c r="T14" s="108">
        <v>189098000000</v>
      </c>
      <c r="U14" s="108">
        <v>185982000000</v>
      </c>
      <c r="V14" s="108">
        <v>178940000000</v>
      </c>
      <c r="W14" s="108">
        <v>246906000000</v>
      </c>
      <c r="X14" s="108">
        <v>226105000000</v>
      </c>
      <c r="Y14" s="108">
        <v>216196000000</v>
      </c>
      <c r="Z14" s="108">
        <v>144655000000</v>
      </c>
      <c r="AA14" s="108">
        <v>136397000000</v>
      </c>
      <c r="AB14" s="108">
        <v>154922000000</v>
      </c>
      <c r="AC14" s="108">
        <v>168539000000</v>
      </c>
      <c r="AD14" s="108">
        <v>174515000000</v>
      </c>
      <c r="AE14" s="108">
        <v>129636000000</v>
      </c>
      <c r="AF14" s="108">
        <v>130795000000</v>
      </c>
      <c r="AG14" s="108">
        <v>172192000000</v>
      </c>
      <c r="AH14" s="115">
        <v>120555000000</v>
      </c>
      <c r="AI14" s="105">
        <v>39.299100000000003</v>
      </c>
      <c r="AJ14" s="105">
        <v>39.292299999999997</v>
      </c>
      <c r="AK14" s="105">
        <v>39.079799999999999</v>
      </c>
      <c r="AL14" s="105">
        <v>40.128999999999998</v>
      </c>
      <c r="AM14" s="105">
        <v>40.265599999999999</v>
      </c>
      <c r="AN14" s="105">
        <v>39.732700000000001</v>
      </c>
      <c r="AO14" s="105">
        <v>36.139200000000002</v>
      </c>
      <c r="AP14" s="105">
        <v>35.730800000000002</v>
      </c>
      <c r="AQ14" s="105">
        <v>35.4026</v>
      </c>
      <c r="AR14" s="105">
        <v>36.457799999999999</v>
      </c>
      <c r="AS14" s="105">
        <v>35.9803</v>
      </c>
      <c r="AT14" s="105">
        <v>35.991500000000002</v>
      </c>
      <c r="AU14" s="105">
        <v>37.815100000000001</v>
      </c>
      <c r="AV14" s="105">
        <v>37.936700000000002</v>
      </c>
      <c r="AW14" s="105">
        <v>38.855800000000002</v>
      </c>
      <c r="AX14" s="105">
        <v>37.839700000000001</v>
      </c>
      <c r="AY14" s="105">
        <v>37.756500000000003</v>
      </c>
      <c r="AZ14" s="105">
        <v>37.686999999999998</v>
      </c>
      <c r="BA14" s="105">
        <v>38.0901</v>
      </c>
      <c r="BB14" s="105">
        <v>38.045499999999997</v>
      </c>
      <c r="BC14" s="105">
        <v>37.850700000000003</v>
      </c>
      <c r="BD14" s="105">
        <v>37.4983</v>
      </c>
      <c r="BE14" s="105">
        <v>37.400100000000002</v>
      </c>
      <c r="BF14" s="105">
        <v>37.609299999999998</v>
      </c>
      <c r="BG14" s="105">
        <v>37.369300000000003</v>
      </c>
      <c r="BH14" s="105">
        <v>37.371000000000002</v>
      </c>
      <c r="BI14" s="105">
        <v>36.929600000000001</v>
      </c>
      <c r="BJ14" s="105">
        <v>36.983600000000003</v>
      </c>
      <c r="BK14" s="105">
        <v>37.279200000000003</v>
      </c>
      <c r="BL14" s="116">
        <v>36.839599999999997</v>
      </c>
      <c r="BM14" s="112">
        <v>1.217E-4</v>
      </c>
      <c r="BN14" s="112">
        <v>1.2698899999999999E-4</v>
      </c>
      <c r="BO14" s="112">
        <v>6.8800199999999997E-3</v>
      </c>
      <c r="BP14" s="112">
        <v>1.19323E-2</v>
      </c>
      <c r="BQ14" s="112">
        <v>2.9678599999999999E-2</v>
      </c>
      <c r="BR14" s="112">
        <v>6.0144300000000003E-3</v>
      </c>
      <c r="BS14" s="112">
        <v>2.95692E-3</v>
      </c>
      <c r="BT14" s="112">
        <v>3.0485100000000001E-2</v>
      </c>
      <c r="BU14" s="117">
        <v>0.38858300000000001</v>
      </c>
      <c r="BV14" s="112">
        <v>4.7587200000000001E-3</v>
      </c>
      <c r="BW14" s="112">
        <v>6.5759599999999996E-3</v>
      </c>
      <c r="BX14" s="112">
        <v>4.7612599999999998E-2</v>
      </c>
      <c r="BY14" s="112">
        <v>3.1489000000000003E-2</v>
      </c>
      <c r="BZ14" s="112">
        <v>0.34792099999999998</v>
      </c>
      <c r="CA14" s="112">
        <v>7.3003299999999993E-2</v>
      </c>
      <c r="CB14" s="112">
        <v>5.6661400000000001E-2</v>
      </c>
      <c r="CC14" s="112">
        <v>0.14108599999999999</v>
      </c>
      <c r="CD14" s="117">
        <v>0.75863000000000003</v>
      </c>
      <c r="CE14" s="105">
        <v>2.1896200000000001</v>
      </c>
      <c r="CF14" s="105">
        <v>3.0083199999999999</v>
      </c>
      <c r="CG14" s="105">
        <v>-1.27661</v>
      </c>
      <c r="CH14" s="105">
        <v>-0.89095800000000003</v>
      </c>
      <c r="CI14" s="105">
        <v>1.1683600000000001</v>
      </c>
      <c r="CJ14" s="105">
        <v>0.726935</v>
      </c>
      <c r="CK14" s="105">
        <v>0.96129500000000001</v>
      </c>
      <c r="CL14" s="105">
        <v>0.46845900000000001</v>
      </c>
      <c r="CM14" s="116">
        <v>0.189142</v>
      </c>
    </row>
    <row r="15" spans="1:91">
      <c r="B15" s="104" t="s">
        <v>239</v>
      </c>
      <c r="C15" s="104" t="s">
        <v>423</v>
      </c>
      <c r="D15" s="105">
        <v>35.937449999999998</v>
      </c>
      <c r="E15" s="108">
        <v>152089000000</v>
      </c>
      <c r="F15" s="108">
        <v>146713000000</v>
      </c>
      <c r="G15" s="108">
        <v>140811000000</v>
      </c>
      <c r="H15" s="108">
        <v>234645000000</v>
      </c>
      <c r="I15" s="108">
        <v>234782000000</v>
      </c>
      <c r="J15" s="108">
        <v>219031000000</v>
      </c>
      <c r="K15" s="108">
        <v>28073285682</v>
      </c>
      <c r="L15" s="108">
        <v>21054036121</v>
      </c>
      <c r="M15" s="108">
        <v>27631434885</v>
      </c>
      <c r="N15" s="108">
        <v>18114247050</v>
      </c>
      <c r="O15" s="108">
        <v>18067031932</v>
      </c>
      <c r="P15" s="108">
        <v>14508741340</v>
      </c>
      <c r="Q15" s="108">
        <v>85921072094</v>
      </c>
      <c r="R15" s="108">
        <v>70621682263</v>
      </c>
      <c r="S15" s="108">
        <v>143467000000</v>
      </c>
      <c r="T15" s="108">
        <v>50755628672</v>
      </c>
      <c r="U15" s="108">
        <v>50692024847</v>
      </c>
      <c r="V15" s="108">
        <v>46874469439</v>
      </c>
      <c r="W15" s="108">
        <v>69913506049</v>
      </c>
      <c r="X15" s="108">
        <v>61305372281</v>
      </c>
      <c r="Y15" s="108">
        <v>67990566022</v>
      </c>
      <c r="Z15" s="108">
        <v>48823218688</v>
      </c>
      <c r="AA15" s="108">
        <v>49149647735</v>
      </c>
      <c r="AB15" s="108">
        <v>51843669316</v>
      </c>
      <c r="AC15" s="108">
        <v>52183073308</v>
      </c>
      <c r="AD15" s="108">
        <v>58078984104</v>
      </c>
      <c r="AE15" s="108">
        <v>71609418557</v>
      </c>
      <c r="AF15" s="108">
        <v>51356696666</v>
      </c>
      <c r="AG15" s="108">
        <v>49985568967</v>
      </c>
      <c r="AH15" s="115">
        <v>44951110801</v>
      </c>
      <c r="AI15" s="105">
        <v>37.529600000000002</v>
      </c>
      <c r="AJ15" s="105">
        <v>37.572499999999998</v>
      </c>
      <c r="AK15" s="105">
        <v>37.501399999999997</v>
      </c>
      <c r="AL15" s="105">
        <v>38.046100000000003</v>
      </c>
      <c r="AM15" s="105">
        <v>38.105899999999998</v>
      </c>
      <c r="AN15" s="105">
        <v>37.965600000000002</v>
      </c>
      <c r="AO15" s="105">
        <v>34.958500000000001</v>
      </c>
      <c r="AP15" s="105">
        <v>34.891800000000003</v>
      </c>
      <c r="AQ15" s="105">
        <v>34.874699999999997</v>
      </c>
      <c r="AR15" s="105">
        <v>34.536099999999998</v>
      </c>
      <c r="AS15" s="105">
        <v>34.5779</v>
      </c>
      <c r="AT15" s="105">
        <v>34.360399999999998</v>
      </c>
      <c r="AU15" s="105">
        <v>36.538499999999999</v>
      </c>
      <c r="AV15" s="105">
        <v>36.329099999999997</v>
      </c>
      <c r="AW15" s="105">
        <v>37.413499999999999</v>
      </c>
      <c r="AX15" s="105">
        <v>35.9422</v>
      </c>
      <c r="AY15" s="105">
        <v>35.867400000000004</v>
      </c>
      <c r="AZ15" s="105">
        <v>35.7697</v>
      </c>
      <c r="BA15" s="105">
        <v>36.269799999999996</v>
      </c>
      <c r="BB15" s="105">
        <v>36.172400000000003</v>
      </c>
      <c r="BC15" s="105">
        <v>36.191699999999997</v>
      </c>
      <c r="BD15" s="105">
        <v>35.932699999999997</v>
      </c>
      <c r="BE15" s="105">
        <v>35.930900000000001</v>
      </c>
      <c r="BF15" s="105">
        <v>36.03</v>
      </c>
      <c r="BG15" s="105">
        <v>35.679699999999997</v>
      </c>
      <c r="BH15" s="105">
        <v>35.783299999999997</v>
      </c>
      <c r="BI15" s="105">
        <v>36.073300000000003</v>
      </c>
      <c r="BJ15" s="105">
        <v>35.634900000000002</v>
      </c>
      <c r="BK15" s="105">
        <v>35.472499999999997</v>
      </c>
      <c r="BL15" s="116">
        <v>35.3992</v>
      </c>
      <c r="BM15" s="112">
        <v>9.7102900000000002E-6</v>
      </c>
      <c r="BN15" s="112">
        <v>6.0837599999999998E-6</v>
      </c>
      <c r="BO15" s="112">
        <v>1.3207799999999999E-3</v>
      </c>
      <c r="BP15" s="112">
        <v>4.6773499999999999E-4</v>
      </c>
      <c r="BQ15" s="112">
        <v>2.0691299999999999E-2</v>
      </c>
      <c r="BR15" s="112">
        <v>1.39954E-2</v>
      </c>
      <c r="BS15" s="112">
        <v>7.2478600000000005E-4</v>
      </c>
      <c r="BT15" s="112">
        <v>3.8631999999999998E-3</v>
      </c>
      <c r="BU15" s="117">
        <v>6.6151500000000002E-2</v>
      </c>
      <c r="BV15" s="112">
        <v>1.43115E-3</v>
      </c>
      <c r="BW15" s="112">
        <v>2.2338599999999998E-3</v>
      </c>
      <c r="BX15" s="112">
        <v>2.2736800000000001E-2</v>
      </c>
      <c r="BY15" s="112">
        <v>5.6720299999999998E-3</v>
      </c>
      <c r="BZ15" s="112">
        <v>0.29402299999999998</v>
      </c>
      <c r="CA15" s="112">
        <v>0.1124</v>
      </c>
      <c r="CB15" s="112">
        <v>3.1561100000000002E-2</v>
      </c>
      <c r="CC15" s="112">
        <v>4.8498100000000002E-2</v>
      </c>
      <c r="CD15" s="117">
        <v>0.55438699999999996</v>
      </c>
      <c r="CE15" s="105">
        <v>2.03234</v>
      </c>
      <c r="CF15" s="105">
        <v>2.5370200000000001</v>
      </c>
      <c r="CG15" s="105">
        <v>-0.59384400000000004</v>
      </c>
      <c r="CH15" s="105">
        <v>-1.0107200000000001</v>
      </c>
      <c r="CI15" s="105">
        <v>1.2581800000000001</v>
      </c>
      <c r="CJ15" s="105">
        <v>0.35757800000000001</v>
      </c>
      <c r="CK15" s="105">
        <v>0.70911500000000005</v>
      </c>
      <c r="CL15" s="105">
        <v>0.46236699999999997</v>
      </c>
      <c r="CM15" s="116">
        <v>0.34327200000000002</v>
      </c>
    </row>
    <row r="16" spans="1:91">
      <c r="B16" s="104" t="s">
        <v>240</v>
      </c>
      <c r="C16" s="104" t="s">
        <v>424</v>
      </c>
      <c r="D16" s="105">
        <v>38.190200000000004</v>
      </c>
      <c r="E16" s="108">
        <v>1480610000000</v>
      </c>
      <c r="F16" s="108">
        <v>1663750000000</v>
      </c>
      <c r="G16" s="108">
        <v>1600980000000</v>
      </c>
      <c r="H16" s="108">
        <v>258893000000</v>
      </c>
      <c r="I16" s="108">
        <v>232762000000</v>
      </c>
      <c r="J16" s="108">
        <v>291471000000</v>
      </c>
      <c r="K16" s="108">
        <v>578244000000</v>
      </c>
      <c r="L16" s="108">
        <v>535823000000</v>
      </c>
      <c r="M16" s="108">
        <v>607168000000</v>
      </c>
      <c r="N16" s="108">
        <v>128585000000</v>
      </c>
      <c r="O16" s="108">
        <v>137706000000</v>
      </c>
      <c r="P16" s="108">
        <v>114133000000</v>
      </c>
      <c r="Q16" s="108">
        <v>1469020000000</v>
      </c>
      <c r="R16" s="108">
        <v>1507880000000</v>
      </c>
      <c r="S16" s="108">
        <v>1868970000000</v>
      </c>
      <c r="T16" s="108">
        <v>926498000000</v>
      </c>
      <c r="U16" s="108">
        <v>898124000000</v>
      </c>
      <c r="V16" s="108">
        <v>899519000000</v>
      </c>
      <c r="W16" s="108">
        <v>265040000000</v>
      </c>
      <c r="X16" s="108">
        <v>254744000000</v>
      </c>
      <c r="Y16" s="108">
        <v>261785000000</v>
      </c>
      <c r="Z16" s="108">
        <v>224287000000</v>
      </c>
      <c r="AA16" s="108">
        <v>199599000000</v>
      </c>
      <c r="AB16" s="108">
        <v>218811000000</v>
      </c>
      <c r="AC16" s="108">
        <v>257956000000</v>
      </c>
      <c r="AD16" s="108">
        <v>261728000000</v>
      </c>
      <c r="AE16" s="108">
        <v>255613000000</v>
      </c>
      <c r="AF16" s="108">
        <v>200558000000</v>
      </c>
      <c r="AG16" s="108">
        <v>189598000000</v>
      </c>
      <c r="AH16" s="115">
        <v>191300000000</v>
      </c>
      <c r="AI16" s="105">
        <v>40.812800000000003</v>
      </c>
      <c r="AJ16" s="105">
        <v>41.074199999999998</v>
      </c>
      <c r="AK16" s="105">
        <v>41.018300000000004</v>
      </c>
      <c r="AL16" s="105">
        <v>38.188000000000002</v>
      </c>
      <c r="AM16" s="105">
        <v>38.090899999999998</v>
      </c>
      <c r="AN16" s="105">
        <v>38.370899999999999</v>
      </c>
      <c r="AO16" s="105">
        <v>39.2971</v>
      </c>
      <c r="AP16" s="105">
        <v>39.082999999999998</v>
      </c>
      <c r="AQ16" s="105">
        <v>39.3324</v>
      </c>
      <c r="AR16" s="105">
        <v>37.333799999999997</v>
      </c>
      <c r="AS16" s="105">
        <v>37.446399999999997</v>
      </c>
      <c r="AT16" s="105">
        <v>37.336100000000002</v>
      </c>
      <c r="AU16" s="105">
        <v>40.7423</v>
      </c>
      <c r="AV16" s="105">
        <v>40.745399999999997</v>
      </c>
      <c r="AW16" s="105">
        <v>40.883000000000003</v>
      </c>
      <c r="AX16" s="105">
        <v>40.132300000000001</v>
      </c>
      <c r="AY16" s="105">
        <v>40.065300000000001</v>
      </c>
      <c r="AZ16" s="105">
        <v>40.0105</v>
      </c>
      <c r="BA16" s="105">
        <v>38.192399999999999</v>
      </c>
      <c r="BB16" s="105">
        <v>38.216700000000003</v>
      </c>
      <c r="BC16" s="105">
        <v>38.125799999999998</v>
      </c>
      <c r="BD16" s="105">
        <v>38.130200000000002</v>
      </c>
      <c r="BE16" s="105">
        <v>37.948</v>
      </c>
      <c r="BF16" s="105">
        <v>38.107500000000002</v>
      </c>
      <c r="BG16" s="105">
        <v>37.9773</v>
      </c>
      <c r="BH16" s="105">
        <v>37.955800000000004</v>
      </c>
      <c r="BI16" s="105">
        <v>37.908999999999999</v>
      </c>
      <c r="BJ16" s="105">
        <v>37.600299999999997</v>
      </c>
      <c r="BK16" s="105">
        <v>37.425800000000002</v>
      </c>
      <c r="BL16" s="116">
        <v>37.5154</v>
      </c>
      <c r="BM16" s="112">
        <v>3.2849300000000001E-6</v>
      </c>
      <c r="BN16" s="112">
        <v>1.8747900000000001E-3</v>
      </c>
      <c r="BO16" s="112">
        <v>4.9408399999999999E-5</v>
      </c>
      <c r="BP16" s="112">
        <v>8.6379999999999998E-2</v>
      </c>
      <c r="BQ16" s="112">
        <v>1.14223E-6</v>
      </c>
      <c r="BR16" s="112">
        <v>2.0006400000000002E-6</v>
      </c>
      <c r="BS16" s="112">
        <v>3.14545E-4</v>
      </c>
      <c r="BT16" s="112">
        <v>1.9909400000000001E-3</v>
      </c>
      <c r="BU16" s="117">
        <v>1.3299099999999999E-3</v>
      </c>
      <c r="BV16" s="112">
        <v>9.8555100000000009E-4</v>
      </c>
      <c r="BW16" s="112">
        <v>1.8708900000000001E-2</v>
      </c>
      <c r="BX16" s="112">
        <v>4.9824400000000003E-3</v>
      </c>
      <c r="BY16" s="112">
        <v>0.14194200000000001</v>
      </c>
      <c r="BZ16" s="112">
        <v>2.1885099999999998E-3</v>
      </c>
      <c r="CA16" s="112">
        <v>2.0519599999999998E-3</v>
      </c>
      <c r="CB16" s="112">
        <v>2.23211E-2</v>
      </c>
      <c r="CC16" s="112">
        <v>3.3641699999999997E-2</v>
      </c>
      <c r="CD16" s="117">
        <v>0.182008</v>
      </c>
      <c r="CE16" s="105">
        <v>3.4546299999999999</v>
      </c>
      <c r="CF16" s="105">
        <v>0.70279599999999998</v>
      </c>
      <c r="CG16" s="105">
        <v>1.7237100000000001</v>
      </c>
      <c r="CH16" s="105">
        <v>-0.141703</v>
      </c>
      <c r="CI16" s="105">
        <v>3.27644</v>
      </c>
      <c r="CJ16" s="105">
        <v>2.55559</v>
      </c>
      <c r="CK16" s="105">
        <v>0.66450500000000001</v>
      </c>
      <c r="CL16" s="105">
        <v>0.54809300000000005</v>
      </c>
      <c r="CM16" s="116">
        <v>0.43357499999999999</v>
      </c>
    </row>
    <row r="17" spans="1:91">
      <c r="A17" s="104" t="s">
        <v>428</v>
      </c>
      <c r="B17" s="104" t="s">
        <v>429</v>
      </c>
      <c r="C17" s="104" t="s">
        <v>430</v>
      </c>
      <c r="D17" s="105">
        <v>30.2029</v>
      </c>
      <c r="E17" s="108">
        <v>877205084</v>
      </c>
      <c r="F17" s="108">
        <v>524767356</v>
      </c>
      <c r="G17" s="108">
        <v>500025241.39999998</v>
      </c>
      <c r="H17" s="108">
        <v>1193938745</v>
      </c>
      <c r="I17" s="108">
        <v>790869872</v>
      </c>
      <c r="J17" s="108">
        <v>443778438</v>
      </c>
      <c r="K17" s="108">
        <v>880006000</v>
      </c>
      <c r="L17" s="108">
        <v>408438662.5</v>
      </c>
      <c r="M17" s="108">
        <v>811322771</v>
      </c>
      <c r="N17" s="108">
        <v>398702604</v>
      </c>
      <c r="O17" s="108">
        <v>258671400</v>
      </c>
      <c r="P17" s="108">
        <v>316159536</v>
      </c>
      <c r="Q17" s="108">
        <v>931966361.70000005</v>
      </c>
      <c r="R17" s="108">
        <v>1342270202</v>
      </c>
      <c r="S17" s="108">
        <v>572874047.5</v>
      </c>
      <c r="T17" s="108">
        <v>1254572451</v>
      </c>
      <c r="U17" s="108">
        <v>1293313858</v>
      </c>
      <c r="V17" s="108">
        <v>862396795.5</v>
      </c>
      <c r="W17" s="108">
        <v>1107088099</v>
      </c>
      <c r="X17" s="108">
        <v>1075582721</v>
      </c>
      <c r="Y17" s="108">
        <v>1013309512</v>
      </c>
      <c r="Z17" s="108">
        <v>1140789696</v>
      </c>
      <c r="AA17" s="108">
        <v>1172348064</v>
      </c>
      <c r="AB17" s="108">
        <v>1087842802</v>
      </c>
      <c r="AC17" s="108">
        <v>1350473005</v>
      </c>
      <c r="AD17" s="108">
        <v>1330523551</v>
      </c>
      <c r="AE17" s="108">
        <v>1510687018</v>
      </c>
      <c r="AF17" s="108">
        <v>1304198040</v>
      </c>
      <c r="AG17" s="108">
        <v>1377162695</v>
      </c>
      <c r="AH17" s="115">
        <v>1455130568</v>
      </c>
      <c r="AI17" s="105">
        <v>30.091799999999999</v>
      </c>
      <c r="AJ17" s="105">
        <v>29.5626</v>
      </c>
      <c r="AK17" s="105">
        <v>29.494299999999999</v>
      </c>
      <c r="AL17" s="105">
        <v>30.427499999999998</v>
      </c>
      <c r="AM17" s="105">
        <v>29.9892</v>
      </c>
      <c r="AN17" s="105">
        <v>29.257300000000001</v>
      </c>
      <c r="AO17" s="105">
        <v>29.941800000000001</v>
      </c>
      <c r="AP17" s="105">
        <v>29.413</v>
      </c>
      <c r="AQ17" s="105">
        <v>29.784800000000001</v>
      </c>
      <c r="AR17" s="105">
        <v>28.991299999999999</v>
      </c>
      <c r="AS17" s="105">
        <v>28.548200000000001</v>
      </c>
      <c r="AT17" s="105">
        <v>28.840199999999999</v>
      </c>
      <c r="AU17" s="105">
        <v>30.034300000000002</v>
      </c>
      <c r="AV17" s="105">
        <v>30.611699999999999</v>
      </c>
      <c r="AW17" s="105">
        <v>29.454499999999999</v>
      </c>
      <c r="AX17" s="105">
        <v>30.603899999999999</v>
      </c>
      <c r="AY17" s="105">
        <v>30.594000000000001</v>
      </c>
      <c r="AZ17" s="105">
        <v>30.013500000000001</v>
      </c>
      <c r="BA17" s="105">
        <v>30.289100000000001</v>
      </c>
      <c r="BB17" s="105">
        <v>30.345099999999999</v>
      </c>
      <c r="BC17" s="105">
        <v>30.116700000000002</v>
      </c>
      <c r="BD17" s="105">
        <v>30.4878</v>
      </c>
      <c r="BE17" s="105">
        <v>30.5581</v>
      </c>
      <c r="BF17" s="105">
        <v>30.455400000000001</v>
      </c>
      <c r="BG17" s="105">
        <v>30.372699999999998</v>
      </c>
      <c r="BH17" s="105">
        <v>30.349399999999999</v>
      </c>
      <c r="BI17" s="105">
        <v>30.506399999999999</v>
      </c>
      <c r="BJ17" s="105">
        <v>30.335599999999999</v>
      </c>
      <c r="BK17" s="105">
        <v>30.307099999999998</v>
      </c>
      <c r="BL17" s="116">
        <v>30.450600000000001</v>
      </c>
      <c r="BM17" s="112">
        <v>2.8738900000000001E-2</v>
      </c>
      <c r="BN17" s="112">
        <v>0.24121100000000001</v>
      </c>
      <c r="BO17" s="112">
        <v>1.61326E-2</v>
      </c>
      <c r="BP17" s="112">
        <v>3.3246300000000002E-4</v>
      </c>
      <c r="BQ17" s="112">
        <v>0.38164900000000002</v>
      </c>
      <c r="BR17" s="112">
        <v>0.85363299999999998</v>
      </c>
      <c r="BS17" s="112">
        <v>0.23413999999999999</v>
      </c>
      <c r="BT17" s="112">
        <v>6.3193700000000005E-2</v>
      </c>
      <c r="BU17" s="117">
        <v>0.53004899999999999</v>
      </c>
      <c r="BV17" s="112">
        <v>7.1884699999999996E-2</v>
      </c>
      <c r="BW17" s="112">
        <v>0.332011</v>
      </c>
      <c r="BX17" s="112">
        <v>7.4659100000000006E-2</v>
      </c>
      <c r="BY17" s="112">
        <v>4.8999899999999999E-3</v>
      </c>
      <c r="BZ17" s="112">
        <v>0.69689299999999998</v>
      </c>
      <c r="CA17" s="112">
        <v>0.936747</v>
      </c>
      <c r="CB17" s="112">
        <v>0.46536499999999997</v>
      </c>
      <c r="CC17" s="112">
        <v>0.21057300000000001</v>
      </c>
      <c r="CD17" s="117">
        <v>0.82567000000000002</v>
      </c>
      <c r="CE17" s="105">
        <v>-0.64816399999999996</v>
      </c>
      <c r="CF17" s="105">
        <v>-0.47308099999999997</v>
      </c>
      <c r="CG17" s="105">
        <v>-0.65123699999999995</v>
      </c>
      <c r="CH17" s="105">
        <v>-1.5711599999999999</v>
      </c>
      <c r="CI17" s="105">
        <v>-0.330901</v>
      </c>
      <c r="CJ17" s="105">
        <v>3.9352400000000003E-2</v>
      </c>
      <c r="CK17" s="105">
        <v>-0.114122</v>
      </c>
      <c r="CL17" s="105">
        <v>0.13602400000000001</v>
      </c>
      <c r="CM17" s="116">
        <v>4.5112600000000003E-2</v>
      </c>
    </row>
    <row r="18" spans="1:91">
      <c r="A18" s="104" t="s">
        <v>4921</v>
      </c>
      <c r="B18" s="104" t="s">
        <v>4922</v>
      </c>
      <c r="C18" s="104" t="s">
        <v>4923</v>
      </c>
      <c r="D18" s="105">
        <v>24.694700000000001</v>
      </c>
      <c r="E18" s="108">
        <v>14495825</v>
      </c>
      <c r="F18" s="108">
        <v>12375845</v>
      </c>
      <c r="G18" s="108">
        <v>12505206</v>
      </c>
      <c r="H18" s="108">
        <v>29462190</v>
      </c>
      <c r="I18" s="108">
        <v>35833012</v>
      </c>
      <c r="J18" s="108">
        <v>28758236</v>
      </c>
      <c r="K18" s="108">
        <v>23669886</v>
      </c>
      <c r="L18" s="108">
        <v>21540620</v>
      </c>
      <c r="M18" s="108">
        <v>27356276</v>
      </c>
      <c r="N18" s="108">
        <v>25892248</v>
      </c>
      <c r="O18" s="108">
        <v>16230357</v>
      </c>
      <c r="P18" s="108">
        <v>21725534</v>
      </c>
      <c r="Q18" s="108">
        <v>22694636</v>
      </c>
      <c r="R18" s="108">
        <v>19705156</v>
      </c>
      <c r="S18" s="108">
        <v>9582654</v>
      </c>
      <c r="T18" s="108">
        <v>22112510</v>
      </c>
      <c r="U18" s="108">
        <v>14676107</v>
      </c>
      <c r="V18" s="108">
        <v>11433898</v>
      </c>
      <c r="W18" s="108">
        <v>28979472</v>
      </c>
      <c r="X18" s="108">
        <v>24481580</v>
      </c>
      <c r="Y18" s="108">
        <v>14612254</v>
      </c>
      <c r="Z18" s="108"/>
      <c r="AA18" s="108">
        <v>14289864</v>
      </c>
      <c r="AB18" s="108">
        <v>25504514</v>
      </c>
      <c r="AC18" s="108">
        <v>52776020</v>
      </c>
      <c r="AD18" s="108"/>
      <c r="AE18" s="108">
        <v>15888785</v>
      </c>
      <c r="AF18" s="108">
        <v>9738251</v>
      </c>
      <c r="AG18" s="108">
        <v>42973844</v>
      </c>
      <c r="AH18" s="115">
        <v>45361904</v>
      </c>
      <c r="AI18" s="105">
        <v>24.172599999999999</v>
      </c>
      <c r="AJ18" s="105">
        <v>24.308499999999999</v>
      </c>
      <c r="AK18" s="105">
        <v>24.3064</v>
      </c>
      <c r="AL18" s="105">
        <v>25.0867</v>
      </c>
      <c r="AM18" s="105">
        <v>25.61</v>
      </c>
      <c r="AN18" s="105">
        <v>25.671700000000001</v>
      </c>
      <c r="AO18" s="105">
        <v>24.700800000000001</v>
      </c>
      <c r="AP18" s="105">
        <v>25.490200000000002</v>
      </c>
      <c r="AQ18" s="105">
        <v>24.894500000000001</v>
      </c>
      <c r="AR18" s="105">
        <v>24.911899999999999</v>
      </c>
      <c r="AS18" s="105">
        <v>24.688600000000001</v>
      </c>
      <c r="AT18" s="105">
        <v>24.9771</v>
      </c>
      <c r="AU18" s="105">
        <v>24.625499999999999</v>
      </c>
      <c r="AV18" s="105">
        <v>24.521799999999999</v>
      </c>
      <c r="AW18" s="105">
        <v>23.811199999999999</v>
      </c>
      <c r="AX18" s="105">
        <v>24.777699999999999</v>
      </c>
      <c r="AY18" s="105">
        <v>24.1555</v>
      </c>
      <c r="AZ18" s="105">
        <v>23.852900000000002</v>
      </c>
      <c r="BA18" s="105">
        <v>25.0335</v>
      </c>
      <c r="BB18" s="105">
        <v>24.968699999999998</v>
      </c>
      <c r="BC18" s="105">
        <v>24.116</v>
      </c>
      <c r="BD18" s="105">
        <v>21.8964</v>
      </c>
      <c r="BE18" s="105">
        <v>24.151800000000001</v>
      </c>
      <c r="BF18" s="105">
        <v>25.040800000000001</v>
      </c>
      <c r="BG18" s="105">
        <v>25.6646</v>
      </c>
      <c r="BH18" s="105">
        <v>20.129000000000001</v>
      </c>
      <c r="BI18" s="105">
        <v>23.935400000000001</v>
      </c>
      <c r="BJ18" s="105">
        <v>23.270299999999999</v>
      </c>
      <c r="BK18" s="105">
        <v>25.287099999999999</v>
      </c>
      <c r="BL18" s="116">
        <v>25.475300000000001</v>
      </c>
      <c r="BM18" s="112">
        <v>0.58879199999999998</v>
      </c>
      <c r="BN18" s="112">
        <v>0.34609299999999998</v>
      </c>
      <c r="BO18" s="112">
        <v>0.66198800000000002</v>
      </c>
      <c r="BP18" s="112">
        <v>0.81101100000000004</v>
      </c>
      <c r="BQ18" s="112">
        <v>0.65826300000000004</v>
      </c>
      <c r="BR18" s="112">
        <v>0.61199199999999998</v>
      </c>
      <c r="BS18" s="112">
        <v>0.97207299999999996</v>
      </c>
      <c r="BT18" s="112">
        <v>0.44962600000000003</v>
      </c>
      <c r="BU18" s="117">
        <v>0.46565899999999999</v>
      </c>
      <c r="BV18" s="112">
        <v>0.65779900000000002</v>
      </c>
      <c r="BW18" s="112">
        <v>0.43798799999999999</v>
      </c>
      <c r="BX18" s="112">
        <v>0.74087000000000003</v>
      </c>
      <c r="BY18" s="112">
        <v>0.84727200000000003</v>
      </c>
      <c r="BZ18" s="112">
        <v>0.83249600000000001</v>
      </c>
      <c r="CA18" s="112">
        <v>0.80704200000000004</v>
      </c>
      <c r="CB18" s="112">
        <v>0.98180900000000004</v>
      </c>
      <c r="CC18" s="112">
        <v>0.63204899999999997</v>
      </c>
      <c r="CD18" s="117">
        <v>0.78791</v>
      </c>
      <c r="CE18" s="105">
        <v>-0.41504200000000002</v>
      </c>
      <c r="CF18" s="105">
        <v>0.778613</v>
      </c>
      <c r="CG18" s="105">
        <v>0.35094199999999998</v>
      </c>
      <c r="CH18" s="105">
        <v>0.181618</v>
      </c>
      <c r="CI18" s="105">
        <v>-0.35807</v>
      </c>
      <c r="CJ18" s="105">
        <v>-0.41554099999999999</v>
      </c>
      <c r="CK18" s="105">
        <v>2.84996E-2</v>
      </c>
      <c r="CL18" s="105">
        <v>-0.98121499999999995</v>
      </c>
      <c r="CM18" s="116">
        <v>-1.43459</v>
      </c>
    </row>
    <row r="19" spans="1:91">
      <c r="A19" s="104" t="s">
        <v>431</v>
      </c>
      <c r="B19" s="104" t="s">
        <v>432</v>
      </c>
      <c r="C19" s="104" t="s">
        <v>433</v>
      </c>
      <c r="D19" s="105">
        <v>23.638999999999999</v>
      </c>
      <c r="E19" s="108">
        <v>21310522.190000001</v>
      </c>
      <c r="F19" s="108">
        <v>29055719.5</v>
      </c>
      <c r="G19" s="108">
        <v>16792389.91</v>
      </c>
      <c r="H19" s="108">
        <v>20451812.559999999</v>
      </c>
      <c r="I19" s="108">
        <v>19147620.75</v>
      </c>
      <c r="J19" s="108">
        <v>22187320.5</v>
      </c>
      <c r="K19" s="108">
        <v>34311060</v>
      </c>
      <c r="L19" s="108"/>
      <c r="M19" s="108"/>
      <c r="N19" s="108">
        <v>17287921.129999999</v>
      </c>
      <c r="O19" s="108">
        <v>4716629</v>
      </c>
      <c r="P19" s="108">
        <v>787204.125</v>
      </c>
      <c r="Q19" s="108">
        <v>23844787.75</v>
      </c>
      <c r="R19" s="108">
        <v>686660.5625</v>
      </c>
      <c r="S19" s="108">
        <v>34141107.630000003</v>
      </c>
      <c r="T19" s="108">
        <v>9883314.1559999995</v>
      </c>
      <c r="U19" s="108">
        <v>14650828.5</v>
      </c>
      <c r="V19" s="108">
        <v>1864356.922</v>
      </c>
      <c r="W19" s="108">
        <v>3504477.0469999998</v>
      </c>
      <c r="X19" s="108">
        <v>165666.85939999999</v>
      </c>
      <c r="Y19" s="108">
        <v>2108687.7340000002</v>
      </c>
      <c r="Z19" s="108">
        <v>5810243.875</v>
      </c>
      <c r="AA19" s="108">
        <v>2067708.875</v>
      </c>
      <c r="AB19" s="108">
        <v>2423060</v>
      </c>
      <c r="AC19" s="108">
        <v>5179875.5</v>
      </c>
      <c r="AD19" s="108">
        <v>2278364.5</v>
      </c>
      <c r="AE19" s="108">
        <v>13899257.529999999</v>
      </c>
      <c r="AF19" s="108">
        <v>28246519.920000002</v>
      </c>
      <c r="AG19" s="108">
        <v>3775133.219</v>
      </c>
      <c r="AH19" s="115">
        <v>22419364.16</v>
      </c>
      <c r="AI19" s="105">
        <v>24.7285</v>
      </c>
      <c r="AJ19" s="105">
        <v>25.5364</v>
      </c>
      <c r="AK19" s="105">
        <v>24.7041</v>
      </c>
      <c r="AL19" s="105">
        <v>24.560099999999998</v>
      </c>
      <c r="AM19" s="105">
        <v>24.6648</v>
      </c>
      <c r="AN19" s="105">
        <v>25.295100000000001</v>
      </c>
      <c r="AO19" s="105">
        <v>25.240200000000002</v>
      </c>
      <c r="AP19" s="105">
        <v>20.279199999999999</v>
      </c>
      <c r="AQ19" s="105">
        <v>20.815300000000001</v>
      </c>
      <c r="AR19" s="105">
        <v>24.034300000000002</v>
      </c>
      <c r="AS19" s="105">
        <v>23.662099999999999</v>
      </c>
      <c r="AT19" s="105">
        <v>20.1905</v>
      </c>
      <c r="AU19" s="105">
        <v>24.6416</v>
      </c>
      <c r="AV19" s="105">
        <v>19.678899999999999</v>
      </c>
      <c r="AW19" s="105">
        <v>25.524000000000001</v>
      </c>
      <c r="AX19" s="105">
        <v>23.6159</v>
      </c>
      <c r="AY19" s="105">
        <v>24.169</v>
      </c>
      <c r="AZ19" s="105">
        <v>21.071300000000001</v>
      </c>
      <c r="BA19" s="105">
        <v>21.985700000000001</v>
      </c>
      <c r="BB19" s="105">
        <v>18.421700000000001</v>
      </c>
      <c r="BC19" s="105">
        <v>21.738299999999999</v>
      </c>
      <c r="BD19" s="105">
        <v>22.6676</v>
      </c>
      <c r="BE19" s="105">
        <v>20.5258</v>
      </c>
      <c r="BF19" s="105">
        <v>21.645</v>
      </c>
      <c r="BG19" s="105">
        <v>22.123799999999999</v>
      </c>
      <c r="BH19" s="105">
        <v>21.1919</v>
      </c>
      <c r="BI19" s="105">
        <v>23.7424</v>
      </c>
      <c r="BJ19" s="105">
        <v>24.8066</v>
      </c>
      <c r="BK19" s="105">
        <v>21.754999999999999</v>
      </c>
      <c r="BL19" s="116">
        <v>24.450299999999999</v>
      </c>
      <c r="BM19" s="112">
        <v>0.258162</v>
      </c>
      <c r="BN19" s="112">
        <v>0.30309199999999997</v>
      </c>
      <c r="BO19" s="112">
        <v>0.44536799999999999</v>
      </c>
      <c r="BP19" s="112">
        <v>0.54025299999999998</v>
      </c>
      <c r="BQ19" s="112">
        <v>0.85926499999999995</v>
      </c>
      <c r="BR19" s="112">
        <v>0.62411499999999998</v>
      </c>
      <c r="BS19" s="112">
        <v>0.12002500000000001</v>
      </c>
      <c r="BT19" s="112">
        <v>0.14665300000000001</v>
      </c>
      <c r="BU19" s="117">
        <v>0.34004499999999999</v>
      </c>
      <c r="BV19" s="112">
        <v>0.34183799999999998</v>
      </c>
      <c r="BW19" s="112">
        <v>0.39639799999999997</v>
      </c>
      <c r="BX19" s="112">
        <v>0.55053300000000005</v>
      </c>
      <c r="BY19" s="112">
        <v>0.61946400000000001</v>
      </c>
      <c r="BZ19" s="112">
        <v>0.92790499999999998</v>
      </c>
      <c r="CA19" s="112">
        <v>0.81572500000000003</v>
      </c>
      <c r="CB19" s="112">
        <v>0.326658</v>
      </c>
      <c r="CC19" s="112">
        <v>0.33324300000000001</v>
      </c>
      <c r="CD19" s="117">
        <v>0.74290299999999998</v>
      </c>
      <c r="CE19" s="105">
        <v>1.3190200000000001</v>
      </c>
      <c r="CF19" s="105">
        <v>1.16937</v>
      </c>
      <c r="CG19" s="105">
        <v>-1.55907</v>
      </c>
      <c r="CH19" s="105">
        <v>-1.0416700000000001</v>
      </c>
      <c r="CI19" s="105">
        <v>-0.38914599999999999</v>
      </c>
      <c r="CJ19" s="105">
        <v>-0.718611</v>
      </c>
      <c r="CK19" s="105">
        <v>-2.9554100000000001</v>
      </c>
      <c r="CL19" s="105">
        <v>-2.0578400000000001</v>
      </c>
      <c r="CM19" s="116">
        <v>-1.3179700000000001</v>
      </c>
    </row>
    <row r="20" spans="1:91">
      <c r="A20" s="104" t="s">
        <v>434</v>
      </c>
      <c r="B20" s="104" t="s">
        <v>435</v>
      </c>
      <c r="C20" s="104" t="s">
        <v>436</v>
      </c>
      <c r="D20" s="105">
        <v>29.172750000000001</v>
      </c>
      <c r="E20" s="108">
        <v>412158940</v>
      </c>
      <c r="F20" s="108">
        <v>444839109</v>
      </c>
      <c r="G20" s="108">
        <v>881496790</v>
      </c>
      <c r="H20" s="108">
        <v>555228908.5</v>
      </c>
      <c r="I20" s="108">
        <v>557151941</v>
      </c>
      <c r="J20" s="108">
        <v>755125004</v>
      </c>
      <c r="K20" s="108">
        <v>412117686</v>
      </c>
      <c r="L20" s="108">
        <v>284002323.5</v>
      </c>
      <c r="M20" s="108">
        <v>266765287.30000001</v>
      </c>
      <c r="N20" s="108">
        <v>833742533.5</v>
      </c>
      <c r="O20" s="108">
        <v>1040555552</v>
      </c>
      <c r="P20" s="108">
        <v>831872661</v>
      </c>
      <c r="Q20" s="108">
        <v>150408767.80000001</v>
      </c>
      <c r="R20" s="108">
        <v>338403892</v>
      </c>
      <c r="S20" s="108">
        <v>275473505</v>
      </c>
      <c r="T20" s="108">
        <v>364132702</v>
      </c>
      <c r="U20" s="108">
        <v>316281131</v>
      </c>
      <c r="V20" s="108">
        <v>210618527</v>
      </c>
      <c r="W20" s="108">
        <v>482192849</v>
      </c>
      <c r="X20" s="108">
        <v>584322011</v>
      </c>
      <c r="Y20" s="108">
        <v>429315543</v>
      </c>
      <c r="Z20" s="108">
        <v>465356714</v>
      </c>
      <c r="AA20" s="108">
        <v>276323519.5</v>
      </c>
      <c r="AB20" s="108">
        <v>557065432</v>
      </c>
      <c r="AC20" s="108">
        <v>655570719.79999995</v>
      </c>
      <c r="AD20" s="108">
        <v>345970982.5</v>
      </c>
      <c r="AE20" s="108">
        <v>597948452</v>
      </c>
      <c r="AF20" s="108">
        <v>606724996</v>
      </c>
      <c r="AG20" s="108">
        <v>911177899.5</v>
      </c>
      <c r="AH20" s="115">
        <v>642150569</v>
      </c>
      <c r="AI20" s="105">
        <v>29.002099999999999</v>
      </c>
      <c r="AJ20" s="105">
        <v>29.3034</v>
      </c>
      <c r="AK20" s="105">
        <v>30.314399999999999</v>
      </c>
      <c r="AL20" s="105">
        <v>29.322900000000001</v>
      </c>
      <c r="AM20" s="105">
        <v>29.490500000000001</v>
      </c>
      <c r="AN20" s="105">
        <v>30.02</v>
      </c>
      <c r="AO20" s="105">
        <v>28.880700000000001</v>
      </c>
      <c r="AP20" s="105">
        <v>28.9481</v>
      </c>
      <c r="AQ20" s="105">
        <v>28.180099999999999</v>
      </c>
      <c r="AR20" s="105">
        <v>30.091799999999999</v>
      </c>
      <c r="AS20" s="105">
        <v>30.527699999999999</v>
      </c>
      <c r="AT20" s="105">
        <v>30.236000000000001</v>
      </c>
      <c r="AU20" s="105">
        <v>27.3931</v>
      </c>
      <c r="AV20" s="105">
        <v>28.623899999999999</v>
      </c>
      <c r="AW20" s="105">
        <v>28.506699999999999</v>
      </c>
      <c r="AX20" s="105">
        <v>28.819199999999999</v>
      </c>
      <c r="AY20" s="105">
        <v>28.5611</v>
      </c>
      <c r="AZ20" s="105">
        <v>28.033100000000001</v>
      </c>
      <c r="BA20" s="105">
        <v>29.09</v>
      </c>
      <c r="BB20" s="105">
        <v>29.476400000000002</v>
      </c>
      <c r="BC20" s="105">
        <v>28.899000000000001</v>
      </c>
      <c r="BD20" s="105">
        <v>29.176200000000001</v>
      </c>
      <c r="BE20" s="105">
        <v>28.4529</v>
      </c>
      <c r="BF20" s="105">
        <v>29.489899999999999</v>
      </c>
      <c r="BG20" s="105">
        <v>29.338200000000001</v>
      </c>
      <c r="BH20" s="105">
        <v>28.409800000000001</v>
      </c>
      <c r="BI20" s="105">
        <v>29.1693</v>
      </c>
      <c r="BJ20" s="105">
        <v>29.2315</v>
      </c>
      <c r="BK20" s="105">
        <v>29.709399999999999</v>
      </c>
      <c r="BL20" s="116">
        <v>29.253299999999999</v>
      </c>
      <c r="BM20" s="112">
        <v>0.75600599999999996</v>
      </c>
      <c r="BN20" s="112">
        <v>0.46102199999999999</v>
      </c>
      <c r="BO20" s="112">
        <v>6.6408999999999996E-2</v>
      </c>
      <c r="BP20" s="112">
        <v>1.1723900000000001E-2</v>
      </c>
      <c r="BQ20" s="112">
        <v>4.4143300000000003E-2</v>
      </c>
      <c r="BR20" s="112">
        <v>2.9285700000000001E-2</v>
      </c>
      <c r="BS20" s="112">
        <v>0.35129700000000003</v>
      </c>
      <c r="BT20" s="112">
        <v>0.356653</v>
      </c>
      <c r="BU20" s="117">
        <v>0.26078299999999999</v>
      </c>
      <c r="BV20" s="112">
        <v>0.79779599999999995</v>
      </c>
      <c r="BW20" s="112">
        <v>0.54830400000000001</v>
      </c>
      <c r="BX20" s="112">
        <v>0.15825800000000001</v>
      </c>
      <c r="BY20" s="112">
        <v>3.1069300000000001E-2</v>
      </c>
      <c r="BZ20" s="112">
        <v>0.37899100000000002</v>
      </c>
      <c r="CA20" s="112">
        <v>0.15895599999999999</v>
      </c>
      <c r="CB20" s="112">
        <v>0.58124699999999996</v>
      </c>
      <c r="CC20" s="112">
        <v>0.55620599999999998</v>
      </c>
      <c r="CD20" s="117">
        <v>0.72171300000000005</v>
      </c>
      <c r="CE20" s="105">
        <v>0.14188400000000001</v>
      </c>
      <c r="CF20" s="105">
        <v>0.21305399999999999</v>
      </c>
      <c r="CG20" s="105">
        <v>-0.72846</v>
      </c>
      <c r="CH20" s="105">
        <v>0.887077</v>
      </c>
      <c r="CI20" s="105">
        <v>-1.2235199999999999</v>
      </c>
      <c r="CJ20" s="105">
        <v>-0.92695499999999997</v>
      </c>
      <c r="CK20" s="105">
        <v>-0.24294299999999999</v>
      </c>
      <c r="CL20" s="105">
        <v>-0.35842099999999999</v>
      </c>
      <c r="CM20" s="116">
        <v>-0.42565900000000001</v>
      </c>
    </row>
    <row r="21" spans="1:91">
      <c r="A21" s="104" t="s">
        <v>4924</v>
      </c>
      <c r="B21" s="104" t="s">
        <v>4925</v>
      </c>
      <c r="C21" s="104" t="s">
        <v>471</v>
      </c>
      <c r="D21" s="105">
        <v>26.09835</v>
      </c>
      <c r="E21" s="108">
        <v>54076495</v>
      </c>
      <c r="F21" s="108">
        <v>46070506</v>
      </c>
      <c r="G21" s="108">
        <v>55030228</v>
      </c>
      <c r="H21" s="108">
        <v>139530148</v>
      </c>
      <c r="I21" s="108">
        <v>81289078</v>
      </c>
      <c r="J21" s="108">
        <v>74915329</v>
      </c>
      <c r="K21" s="108">
        <v>51230198</v>
      </c>
      <c r="L21" s="108">
        <v>16985344</v>
      </c>
      <c r="M21" s="108">
        <v>54079142</v>
      </c>
      <c r="N21" s="108">
        <v>33316928</v>
      </c>
      <c r="O21" s="108">
        <v>93468099</v>
      </c>
      <c r="P21" s="108">
        <v>64981488</v>
      </c>
      <c r="Q21" s="108"/>
      <c r="R21" s="108"/>
      <c r="S21" s="108">
        <v>130963444</v>
      </c>
      <c r="T21" s="108">
        <v>60579682</v>
      </c>
      <c r="U21" s="108">
        <v>67055098</v>
      </c>
      <c r="V21" s="108">
        <v>39890826.25</v>
      </c>
      <c r="W21" s="108">
        <v>61983660</v>
      </c>
      <c r="X21" s="108">
        <v>72314724</v>
      </c>
      <c r="Y21" s="108">
        <v>11756081</v>
      </c>
      <c r="Z21" s="108">
        <v>39664792</v>
      </c>
      <c r="AA21" s="108">
        <v>48809564</v>
      </c>
      <c r="AB21" s="108">
        <v>64816226</v>
      </c>
      <c r="AC21" s="108">
        <v>60556596</v>
      </c>
      <c r="AD21" s="108">
        <v>34666168</v>
      </c>
      <c r="AE21" s="108">
        <v>65875714</v>
      </c>
      <c r="AF21" s="108">
        <v>57469572</v>
      </c>
      <c r="AG21" s="108">
        <v>74907089</v>
      </c>
      <c r="AH21" s="115">
        <v>77616934</v>
      </c>
      <c r="AI21" s="105">
        <v>26.071999999999999</v>
      </c>
      <c r="AJ21" s="105">
        <v>26.1633</v>
      </c>
      <c r="AK21" s="105">
        <v>26.364899999999999</v>
      </c>
      <c r="AL21" s="105">
        <v>27.330400000000001</v>
      </c>
      <c r="AM21" s="105">
        <v>26.737400000000001</v>
      </c>
      <c r="AN21" s="105">
        <v>26.8263</v>
      </c>
      <c r="AO21" s="105">
        <v>25.847100000000001</v>
      </c>
      <c r="AP21" s="105">
        <v>25.143000000000001</v>
      </c>
      <c r="AQ21" s="105">
        <v>25.877700000000001</v>
      </c>
      <c r="AR21" s="105">
        <v>25.3322</v>
      </c>
      <c r="AS21" s="105">
        <v>27.136199999999999</v>
      </c>
      <c r="AT21" s="105">
        <v>26.557700000000001</v>
      </c>
      <c r="AU21" s="105">
        <v>22.958100000000002</v>
      </c>
      <c r="AV21" s="105">
        <v>21.671900000000001</v>
      </c>
      <c r="AW21" s="105">
        <v>27.404199999999999</v>
      </c>
      <c r="AX21" s="105">
        <v>26.2316</v>
      </c>
      <c r="AY21" s="105">
        <v>26.336500000000001</v>
      </c>
      <c r="AZ21" s="105">
        <v>25.674099999999999</v>
      </c>
      <c r="BA21" s="105">
        <v>26.130299999999998</v>
      </c>
      <c r="BB21" s="105">
        <v>26.467300000000002</v>
      </c>
      <c r="BC21" s="105">
        <v>23.7622</v>
      </c>
      <c r="BD21" s="105">
        <v>25.608699999999999</v>
      </c>
      <c r="BE21" s="105">
        <v>25.957699999999999</v>
      </c>
      <c r="BF21" s="105">
        <v>26.386399999999998</v>
      </c>
      <c r="BG21" s="105">
        <v>25.877600000000001</v>
      </c>
      <c r="BH21" s="105">
        <v>25.0442</v>
      </c>
      <c r="BI21" s="105">
        <v>25.987100000000002</v>
      </c>
      <c r="BJ21" s="105">
        <v>25.831299999999999</v>
      </c>
      <c r="BK21" s="105">
        <v>26.124700000000001</v>
      </c>
      <c r="BL21" s="116">
        <v>26.251000000000001</v>
      </c>
      <c r="BM21" s="112">
        <v>0.43571900000000002</v>
      </c>
      <c r="BN21" s="112">
        <v>1.5808800000000001E-2</v>
      </c>
      <c r="BO21" s="112">
        <v>0.173901</v>
      </c>
      <c r="BP21" s="112">
        <v>0.64339199999999996</v>
      </c>
      <c r="BQ21" s="112">
        <v>0.30271900000000002</v>
      </c>
      <c r="BR21" s="112">
        <v>0.963337</v>
      </c>
      <c r="BS21" s="112">
        <v>0.51365499999999997</v>
      </c>
      <c r="BT21" s="112">
        <v>0.75819999999999999</v>
      </c>
      <c r="BU21" s="117">
        <v>0.25095400000000001</v>
      </c>
      <c r="BV21" s="112">
        <v>0.51533200000000001</v>
      </c>
      <c r="BW21" s="112">
        <v>5.0457500000000002E-2</v>
      </c>
      <c r="BX21" s="112">
        <v>0.28412100000000001</v>
      </c>
      <c r="BY21" s="112">
        <v>0.70969400000000005</v>
      </c>
      <c r="BZ21" s="112">
        <v>0.63319800000000004</v>
      </c>
      <c r="CA21" s="112">
        <v>0.98024100000000003</v>
      </c>
      <c r="CB21" s="112">
        <v>0.70461499999999999</v>
      </c>
      <c r="CC21" s="112">
        <v>0.86060999999999999</v>
      </c>
      <c r="CD21" s="117">
        <v>0.71893099999999999</v>
      </c>
      <c r="CE21" s="105">
        <v>0.13105700000000001</v>
      </c>
      <c r="CF21" s="105">
        <v>0.89570399999999994</v>
      </c>
      <c r="CG21" s="105">
        <v>-0.44641900000000001</v>
      </c>
      <c r="CH21" s="105">
        <v>0.27302599999999999</v>
      </c>
      <c r="CI21" s="105">
        <v>-2.0576300000000001</v>
      </c>
      <c r="CJ21" s="105">
        <v>1.17486E-2</v>
      </c>
      <c r="CK21" s="105">
        <v>-0.61573199999999995</v>
      </c>
      <c r="CL21" s="105">
        <v>-8.4712300000000004E-2</v>
      </c>
      <c r="CM21" s="116">
        <v>-0.43270900000000001</v>
      </c>
    </row>
    <row r="22" spans="1:91">
      <c r="A22" s="104" t="s">
        <v>4926</v>
      </c>
      <c r="B22" s="104" t="s">
        <v>4927</v>
      </c>
      <c r="C22" s="104" t="s">
        <v>2203</v>
      </c>
      <c r="D22" s="105">
        <v>25.466099999999997</v>
      </c>
      <c r="E22" s="108">
        <v>35931904</v>
      </c>
      <c r="F22" s="108">
        <v>45899568</v>
      </c>
      <c r="G22" s="108">
        <v>43460748</v>
      </c>
      <c r="H22" s="108">
        <v>8781732</v>
      </c>
      <c r="I22" s="108">
        <v>41101340</v>
      </c>
      <c r="J22" s="108">
        <v>44577280</v>
      </c>
      <c r="K22" s="108">
        <v>48008056</v>
      </c>
      <c r="L22" s="108">
        <v>44619752</v>
      </c>
      <c r="M22" s="108">
        <v>44840212</v>
      </c>
      <c r="N22" s="108">
        <v>57495384</v>
      </c>
      <c r="O22" s="108">
        <v>62842260</v>
      </c>
      <c r="P22" s="108">
        <v>43068272</v>
      </c>
      <c r="Q22" s="108">
        <v>31688828</v>
      </c>
      <c r="R22" s="108">
        <v>34561220</v>
      </c>
      <c r="S22" s="108">
        <v>24507138</v>
      </c>
      <c r="T22" s="108">
        <v>36313456</v>
      </c>
      <c r="U22" s="108">
        <v>32861354</v>
      </c>
      <c r="V22" s="108">
        <v>32514050</v>
      </c>
      <c r="W22" s="108">
        <v>35986336</v>
      </c>
      <c r="X22" s="108">
        <v>34698000</v>
      </c>
      <c r="Y22" s="108">
        <v>39080360</v>
      </c>
      <c r="Z22" s="108">
        <v>37651696</v>
      </c>
      <c r="AA22" s="108">
        <v>42982248</v>
      </c>
      <c r="AB22" s="108">
        <v>39198520</v>
      </c>
      <c r="AC22" s="108">
        <v>37291340</v>
      </c>
      <c r="AD22" s="108">
        <v>29832918</v>
      </c>
      <c r="AE22" s="108">
        <v>36299292</v>
      </c>
      <c r="AF22" s="108">
        <v>23053006</v>
      </c>
      <c r="AG22" s="108">
        <v>26942116</v>
      </c>
      <c r="AH22" s="115">
        <v>25015312</v>
      </c>
      <c r="AI22" s="105">
        <v>25.482199999999999</v>
      </c>
      <c r="AJ22" s="105">
        <v>26.1707</v>
      </c>
      <c r="AK22" s="105">
        <v>26.033200000000001</v>
      </c>
      <c r="AL22" s="105">
        <v>23.340499999999999</v>
      </c>
      <c r="AM22" s="105">
        <v>25.7622</v>
      </c>
      <c r="AN22" s="105">
        <v>26.298500000000001</v>
      </c>
      <c r="AO22" s="105">
        <v>25.7438</v>
      </c>
      <c r="AP22" s="105">
        <v>26.5336</v>
      </c>
      <c r="AQ22" s="105">
        <v>25.607399999999998</v>
      </c>
      <c r="AR22" s="105">
        <v>26.124199999999998</v>
      </c>
      <c r="AS22" s="105">
        <v>26.576799999999999</v>
      </c>
      <c r="AT22" s="105">
        <v>25.964300000000001</v>
      </c>
      <c r="AU22" s="105">
        <v>25.120100000000001</v>
      </c>
      <c r="AV22" s="105">
        <v>25.3323</v>
      </c>
      <c r="AW22" s="105">
        <v>25.152200000000001</v>
      </c>
      <c r="AX22" s="105">
        <v>25.493300000000001</v>
      </c>
      <c r="AY22" s="105">
        <v>25.3064</v>
      </c>
      <c r="AZ22" s="105">
        <v>25.383299999999998</v>
      </c>
      <c r="BA22" s="105">
        <v>25.3459</v>
      </c>
      <c r="BB22" s="105">
        <v>25.45</v>
      </c>
      <c r="BC22" s="105">
        <v>25.4498</v>
      </c>
      <c r="BD22" s="105">
        <v>25.5075</v>
      </c>
      <c r="BE22" s="105">
        <v>25.772300000000001</v>
      </c>
      <c r="BF22" s="105">
        <v>25.660900000000002</v>
      </c>
      <c r="BG22" s="105">
        <v>25.176100000000002</v>
      </c>
      <c r="BH22" s="105">
        <v>24.827999999999999</v>
      </c>
      <c r="BI22" s="105">
        <v>25.127300000000002</v>
      </c>
      <c r="BJ22" s="105">
        <v>24.513500000000001</v>
      </c>
      <c r="BK22" s="105">
        <v>24.619900000000001</v>
      </c>
      <c r="BL22" s="116">
        <v>24.610299999999999</v>
      </c>
      <c r="BM22" s="112">
        <v>3.5087400000000002E-3</v>
      </c>
      <c r="BN22" s="112">
        <v>0.57675399999999999</v>
      </c>
      <c r="BO22" s="112">
        <v>8.9806E-3</v>
      </c>
      <c r="BP22" s="112">
        <v>9.2190999999999996E-4</v>
      </c>
      <c r="BQ22" s="112">
        <v>1.12408E-3</v>
      </c>
      <c r="BR22" s="112">
        <v>2.2126000000000001E-4</v>
      </c>
      <c r="BS22" s="112">
        <v>6.7374399999999997E-5</v>
      </c>
      <c r="BT22" s="112">
        <v>2.2169299999999999E-4</v>
      </c>
      <c r="BU22" s="117">
        <v>1.53878E-2</v>
      </c>
      <c r="BV22" s="112">
        <v>2.4182499999999999E-2</v>
      </c>
      <c r="BW22" s="112">
        <v>0.65427000000000002</v>
      </c>
      <c r="BX22" s="112">
        <v>5.5150100000000001E-2</v>
      </c>
      <c r="BY22" s="112">
        <v>7.6238699999999996E-3</v>
      </c>
      <c r="BZ22" s="112">
        <v>0.138767</v>
      </c>
      <c r="CA22" s="112">
        <v>1.6188899999999999E-2</v>
      </c>
      <c r="CB22" s="112">
        <v>1.0413E-2</v>
      </c>
      <c r="CC22" s="112">
        <v>1.37021E-2</v>
      </c>
      <c r="CD22" s="117">
        <v>0.40948800000000002</v>
      </c>
      <c r="CE22" s="105">
        <v>1.3141400000000001</v>
      </c>
      <c r="CF22" s="105">
        <v>0.55248900000000001</v>
      </c>
      <c r="CG22" s="105">
        <v>1.3803700000000001</v>
      </c>
      <c r="CH22" s="105">
        <v>1.64052</v>
      </c>
      <c r="CI22" s="105">
        <v>0.62031400000000003</v>
      </c>
      <c r="CJ22" s="105">
        <v>0.81310400000000005</v>
      </c>
      <c r="CK22" s="105">
        <v>0.83399500000000004</v>
      </c>
      <c r="CL22" s="105">
        <v>1.06568</v>
      </c>
      <c r="CM22" s="116">
        <v>0.462557</v>
      </c>
    </row>
    <row r="23" spans="1:91">
      <c r="A23" s="104" t="s">
        <v>437</v>
      </c>
      <c r="B23" s="104" t="s">
        <v>438</v>
      </c>
      <c r="C23" s="104" t="s">
        <v>439</v>
      </c>
      <c r="D23" s="105">
        <v>27.678849999999997</v>
      </c>
      <c r="E23" s="108">
        <v>1115494020</v>
      </c>
      <c r="F23" s="108">
        <v>1178768206</v>
      </c>
      <c r="G23" s="108">
        <v>1287403084</v>
      </c>
      <c r="H23" s="108">
        <v>902289193.5</v>
      </c>
      <c r="I23" s="108">
        <v>603828975.5</v>
      </c>
      <c r="J23" s="108">
        <v>528645104.30000001</v>
      </c>
      <c r="K23" s="108">
        <v>603174838.79999995</v>
      </c>
      <c r="L23" s="108">
        <v>388282647.80000001</v>
      </c>
      <c r="M23" s="108">
        <v>600694758.5</v>
      </c>
      <c r="N23" s="108">
        <v>475371713.39999998</v>
      </c>
      <c r="O23" s="108">
        <v>1011698475</v>
      </c>
      <c r="P23" s="108">
        <v>790983772.29999995</v>
      </c>
      <c r="Q23" s="108">
        <v>172686383.30000001</v>
      </c>
      <c r="R23" s="108">
        <v>132579368</v>
      </c>
      <c r="S23" s="108">
        <v>3104153694</v>
      </c>
      <c r="T23" s="108">
        <v>130119612</v>
      </c>
      <c r="U23" s="108">
        <v>135493469.30000001</v>
      </c>
      <c r="V23" s="108">
        <v>141880292.30000001</v>
      </c>
      <c r="W23" s="108">
        <v>111311165</v>
      </c>
      <c r="X23" s="108">
        <v>133758992.3</v>
      </c>
      <c r="Y23" s="108">
        <v>121800184.8</v>
      </c>
      <c r="Z23" s="108">
        <v>75308189.879999995</v>
      </c>
      <c r="AA23" s="108">
        <v>88378758.5</v>
      </c>
      <c r="AB23" s="108">
        <v>98494697</v>
      </c>
      <c r="AC23" s="108">
        <v>159267487.30000001</v>
      </c>
      <c r="AD23" s="108">
        <v>175559257.5</v>
      </c>
      <c r="AE23" s="108">
        <v>252280562.80000001</v>
      </c>
      <c r="AF23" s="108">
        <v>217096915</v>
      </c>
      <c r="AG23" s="108">
        <v>154583854</v>
      </c>
      <c r="AH23" s="115">
        <v>196982348.5</v>
      </c>
      <c r="AI23" s="105">
        <v>30.438500000000001</v>
      </c>
      <c r="AJ23" s="105">
        <v>30.716799999999999</v>
      </c>
      <c r="AK23" s="105">
        <v>30.839300000000001</v>
      </c>
      <c r="AL23" s="105">
        <v>30.023399999999999</v>
      </c>
      <c r="AM23" s="105">
        <v>29.596800000000002</v>
      </c>
      <c r="AN23" s="105">
        <v>29.5076</v>
      </c>
      <c r="AO23" s="105">
        <v>29.4175</v>
      </c>
      <c r="AP23" s="105">
        <v>29.338999999999999</v>
      </c>
      <c r="AQ23" s="105">
        <v>29.351199999999999</v>
      </c>
      <c r="AR23" s="105">
        <v>29.270700000000001</v>
      </c>
      <c r="AS23" s="105">
        <v>30.491</v>
      </c>
      <c r="AT23" s="105">
        <v>30.1632</v>
      </c>
      <c r="AU23" s="105">
        <v>27.592099999999999</v>
      </c>
      <c r="AV23" s="105">
        <v>27.271999999999998</v>
      </c>
      <c r="AW23" s="105">
        <v>31.911100000000001</v>
      </c>
      <c r="AX23" s="105">
        <v>27.334599999999998</v>
      </c>
      <c r="AY23" s="105">
        <v>27.3432</v>
      </c>
      <c r="AZ23" s="105">
        <v>27.467400000000001</v>
      </c>
      <c r="BA23" s="105">
        <v>26.975000000000001</v>
      </c>
      <c r="BB23" s="105">
        <v>27.345300000000002</v>
      </c>
      <c r="BC23" s="105">
        <v>27.037099999999999</v>
      </c>
      <c r="BD23" s="105">
        <v>26.5715</v>
      </c>
      <c r="BE23" s="105">
        <v>26.838200000000001</v>
      </c>
      <c r="BF23" s="105">
        <v>26.990100000000002</v>
      </c>
      <c r="BG23" s="105">
        <v>27.2559</v>
      </c>
      <c r="BH23" s="105">
        <v>27.413399999999999</v>
      </c>
      <c r="BI23" s="105">
        <v>27.924299999999999</v>
      </c>
      <c r="BJ23" s="105">
        <v>27.748799999999999</v>
      </c>
      <c r="BK23" s="105">
        <v>27.178000000000001</v>
      </c>
      <c r="BL23" s="116">
        <v>27.608899999999998</v>
      </c>
      <c r="BM23" s="112">
        <v>1.11945E-4</v>
      </c>
      <c r="BN23" s="112">
        <v>7.1869200000000005E-4</v>
      </c>
      <c r="BO23" s="112">
        <v>4.3143899999999999E-4</v>
      </c>
      <c r="BP23" s="112">
        <v>3.6298799999999998E-3</v>
      </c>
      <c r="BQ23" s="112">
        <v>0.40111000000000002</v>
      </c>
      <c r="BR23" s="112">
        <v>0.50296600000000002</v>
      </c>
      <c r="BS23" s="112">
        <v>0.12984200000000001</v>
      </c>
      <c r="BT23" s="112">
        <v>2.7889199999999999E-2</v>
      </c>
      <c r="BU23" s="117">
        <v>0.94536200000000004</v>
      </c>
      <c r="BV23" s="112">
        <v>4.5635399999999996E-3</v>
      </c>
      <c r="BW23" s="112">
        <v>1.1983499999999999E-2</v>
      </c>
      <c r="BX23" s="112">
        <v>1.29902E-2</v>
      </c>
      <c r="BY23" s="112">
        <v>1.5118100000000001E-2</v>
      </c>
      <c r="BZ23" s="112">
        <v>0.70454499999999998</v>
      </c>
      <c r="CA23" s="112">
        <v>0.74030499999999999</v>
      </c>
      <c r="CB23" s="112">
        <v>0.34125800000000001</v>
      </c>
      <c r="CC23" s="112">
        <v>0.13259799999999999</v>
      </c>
      <c r="CD23" s="117">
        <v>0.98494499999999996</v>
      </c>
      <c r="CE23" s="105">
        <v>3.153</v>
      </c>
      <c r="CF23" s="105">
        <v>2.1973500000000001</v>
      </c>
      <c r="CG23" s="105">
        <v>1.8573</v>
      </c>
      <c r="CH23" s="105">
        <v>2.4630899999999998</v>
      </c>
      <c r="CI23" s="105">
        <v>1.41316</v>
      </c>
      <c r="CJ23" s="105">
        <v>-0.13017300000000001</v>
      </c>
      <c r="CK23" s="105">
        <v>-0.39277499999999999</v>
      </c>
      <c r="CL23" s="105">
        <v>-0.71194400000000002</v>
      </c>
      <c r="CM23" s="116">
        <v>1.9324000000000001E-2</v>
      </c>
    </row>
    <row r="24" spans="1:91">
      <c r="A24" s="104" t="s">
        <v>4928</v>
      </c>
      <c r="B24" s="104" t="s">
        <v>4929</v>
      </c>
      <c r="C24" s="104" t="s">
        <v>1939</v>
      </c>
      <c r="D24" s="105">
        <v>24.725000000000001</v>
      </c>
      <c r="E24" s="108">
        <v>86030818</v>
      </c>
      <c r="F24" s="108">
        <v>88289128</v>
      </c>
      <c r="G24" s="108">
        <v>72226254</v>
      </c>
      <c r="H24" s="108">
        <v>56648045</v>
      </c>
      <c r="I24" s="108">
        <v>51288184</v>
      </c>
      <c r="J24" s="108">
        <v>20949328.25</v>
      </c>
      <c r="K24" s="108">
        <v>67316542</v>
      </c>
      <c r="L24" s="108">
        <v>36416702</v>
      </c>
      <c r="M24" s="108">
        <v>59139413</v>
      </c>
      <c r="N24" s="108">
        <v>41728856</v>
      </c>
      <c r="O24" s="108">
        <v>56729868</v>
      </c>
      <c r="P24" s="108">
        <v>49682517</v>
      </c>
      <c r="Q24" s="108">
        <v>19993576</v>
      </c>
      <c r="R24" s="108">
        <v>23121460.5</v>
      </c>
      <c r="S24" s="108">
        <v>206007174</v>
      </c>
      <c r="T24" s="108">
        <v>15372688</v>
      </c>
      <c r="U24" s="108">
        <v>16196517</v>
      </c>
      <c r="V24" s="108">
        <v>20439709</v>
      </c>
      <c r="W24" s="108">
        <v>9281600</v>
      </c>
      <c r="X24" s="108">
        <v>18659820</v>
      </c>
      <c r="Y24" s="108">
        <v>21847924</v>
      </c>
      <c r="Z24" s="108">
        <v>18082382</v>
      </c>
      <c r="AA24" s="108">
        <v>15036869</v>
      </c>
      <c r="AB24" s="108">
        <v>18966028</v>
      </c>
      <c r="AC24" s="108">
        <v>18308472</v>
      </c>
      <c r="AD24" s="108">
        <v>24226388</v>
      </c>
      <c r="AE24" s="108">
        <v>21776086</v>
      </c>
      <c r="AF24" s="108">
        <v>22194274</v>
      </c>
      <c r="AG24" s="108">
        <v>26909806</v>
      </c>
      <c r="AH24" s="115">
        <v>15863858</v>
      </c>
      <c r="AI24" s="105">
        <v>26.741800000000001</v>
      </c>
      <c r="AJ24" s="105">
        <v>27.0947</v>
      </c>
      <c r="AK24" s="105">
        <v>26.765799999999999</v>
      </c>
      <c r="AL24" s="105">
        <v>26.029900000000001</v>
      </c>
      <c r="AM24" s="105">
        <v>26.126000000000001</v>
      </c>
      <c r="AN24" s="105">
        <v>25.206</v>
      </c>
      <c r="AO24" s="105">
        <v>26.254000000000001</v>
      </c>
      <c r="AP24" s="105">
        <v>26.240200000000002</v>
      </c>
      <c r="AQ24" s="105">
        <v>26.006699999999999</v>
      </c>
      <c r="AR24" s="105">
        <v>25.6554</v>
      </c>
      <c r="AS24" s="105">
        <v>26.4285</v>
      </c>
      <c r="AT24" s="105">
        <v>26.170400000000001</v>
      </c>
      <c r="AU24" s="105">
        <v>24.443200000000001</v>
      </c>
      <c r="AV24" s="105">
        <v>24.752400000000002</v>
      </c>
      <c r="AW24" s="105">
        <v>28.107199999999999</v>
      </c>
      <c r="AX24" s="105">
        <v>24.2532</v>
      </c>
      <c r="AY24" s="105">
        <v>24.302199999999999</v>
      </c>
      <c r="AZ24" s="105">
        <v>24.697600000000001</v>
      </c>
      <c r="BA24" s="105">
        <v>23.390899999999998</v>
      </c>
      <c r="BB24" s="105">
        <v>24.6509</v>
      </c>
      <c r="BC24" s="105">
        <v>24.754999999999999</v>
      </c>
      <c r="BD24" s="105">
        <v>24.3903</v>
      </c>
      <c r="BE24" s="105">
        <v>24.208100000000002</v>
      </c>
      <c r="BF24" s="105">
        <v>24.613499999999998</v>
      </c>
      <c r="BG24" s="105">
        <v>24.100899999999999</v>
      </c>
      <c r="BH24" s="105">
        <v>24.533300000000001</v>
      </c>
      <c r="BI24" s="105">
        <v>24.3901</v>
      </c>
      <c r="BJ24" s="105">
        <v>24.4587</v>
      </c>
      <c r="BK24" s="105">
        <v>24.617599999999999</v>
      </c>
      <c r="BL24" s="116">
        <v>23.9663</v>
      </c>
      <c r="BM24" s="112">
        <v>3.7269100000000003E-4</v>
      </c>
      <c r="BN24" s="112">
        <v>1.49292E-2</v>
      </c>
      <c r="BO24" s="112">
        <v>1.00943E-3</v>
      </c>
      <c r="BP24" s="112">
        <v>4.4267899999999999E-3</v>
      </c>
      <c r="BQ24" s="112">
        <v>0.29849500000000001</v>
      </c>
      <c r="BR24" s="112">
        <v>0.78572799999999998</v>
      </c>
      <c r="BS24" s="112">
        <v>0.87277899999999997</v>
      </c>
      <c r="BT24" s="112">
        <v>0.81706400000000001</v>
      </c>
      <c r="BU24" s="117">
        <v>0.98050099999999996</v>
      </c>
      <c r="BV24" s="112">
        <v>8.6186100000000005E-3</v>
      </c>
      <c r="BW24" s="112">
        <v>4.8812700000000001E-2</v>
      </c>
      <c r="BX24" s="112">
        <v>1.9672700000000001E-2</v>
      </c>
      <c r="BY24" s="112">
        <v>1.6630800000000001E-2</v>
      </c>
      <c r="BZ24" s="112">
        <v>0.62983299999999998</v>
      </c>
      <c r="CA24" s="112">
        <v>0.90635399999999999</v>
      </c>
      <c r="CB24" s="112">
        <v>0.94119799999999998</v>
      </c>
      <c r="CC24" s="112">
        <v>0.89937500000000004</v>
      </c>
      <c r="CD24" s="117">
        <v>0.99504300000000001</v>
      </c>
      <c r="CE24" s="105">
        <v>2.5199099999999999</v>
      </c>
      <c r="CF24" s="105">
        <v>1.4397500000000001</v>
      </c>
      <c r="CG24" s="105">
        <v>1.8194300000000001</v>
      </c>
      <c r="CH24" s="105">
        <v>1.73725</v>
      </c>
      <c r="CI24" s="105">
        <v>1.42004</v>
      </c>
      <c r="CJ24" s="105">
        <v>7.0148500000000003E-2</v>
      </c>
      <c r="CK24" s="105">
        <v>-8.1952999999999998E-2</v>
      </c>
      <c r="CL24" s="105">
        <v>5.64232E-2</v>
      </c>
      <c r="CM24" s="116">
        <v>-6.0761799999999996E-3</v>
      </c>
    </row>
    <row r="25" spans="1:91">
      <c r="A25" s="104" t="s">
        <v>440</v>
      </c>
      <c r="B25" s="104" t="s">
        <v>441</v>
      </c>
      <c r="C25" s="104" t="s">
        <v>442</v>
      </c>
      <c r="D25" s="105">
        <v>27.87865</v>
      </c>
      <c r="E25" s="108">
        <v>259518491</v>
      </c>
      <c r="F25" s="108">
        <v>287428109</v>
      </c>
      <c r="G25" s="108">
        <v>255709854</v>
      </c>
      <c r="H25" s="108">
        <v>198639403.5</v>
      </c>
      <c r="I25" s="108">
        <v>154204970</v>
      </c>
      <c r="J25" s="108">
        <v>64246806.5</v>
      </c>
      <c r="K25" s="108">
        <v>258484320.30000001</v>
      </c>
      <c r="L25" s="108">
        <v>121364168</v>
      </c>
      <c r="M25" s="108">
        <v>196112874</v>
      </c>
      <c r="N25" s="108">
        <v>122277127.5</v>
      </c>
      <c r="O25" s="108">
        <v>120345132.3</v>
      </c>
      <c r="P25" s="108">
        <v>124874184</v>
      </c>
      <c r="Q25" s="108">
        <v>169852769</v>
      </c>
      <c r="R25" s="108">
        <v>232502378</v>
      </c>
      <c r="S25" s="108">
        <v>815214666</v>
      </c>
      <c r="T25" s="108">
        <v>145745449</v>
      </c>
      <c r="U25" s="108">
        <v>127796954.5</v>
      </c>
      <c r="V25" s="108">
        <v>135243121</v>
      </c>
      <c r="W25" s="108">
        <v>183682289</v>
      </c>
      <c r="X25" s="108">
        <v>181031029.30000001</v>
      </c>
      <c r="Y25" s="108">
        <v>178297779.5</v>
      </c>
      <c r="Z25" s="108">
        <v>195935265.30000001</v>
      </c>
      <c r="AA25" s="108">
        <v>197802103</v>
      </c>
      <c r="AB25" s="108">
        <v>186435460</v>
      </c>
      <c r="AC25" s="108">
        <v>396942119</v>
      </c>
      <c r="AD25" s="108">
        <v>295851350</v>
      </c>
      <c r="AE25" s="108">
        <v>268796947</v>
      </c>
      <c r="AF25" s="108">
        <v>265148668</v>
      </c>
      <c r="AG25" s="108">
        <v>296055905.5</v>
      </c>
      <c r="AH25" s="115">
        <v>261801240</v>
      </c>
      <c r="AI25" s="105">
        <v>28.334700000000002</v>
      </c>
      <c r="AJ25" s="105">
        <v>28.7212</v>
      </c>
      <c r="AK25" s="105">
        <v>28.581800000000001</v>
      </c>
      <c r="AL25" s="105">
        <v>27.84</v>
      </c>
      <c r="AM25" s="105">
        <v>27.651499999999999</v>
      </c>
      <c r="AN25" s="105">
        <v>26.581199999999999</v>
      </c>
      <c r="AO25" s="105">
        <v>28.209299999999999</v>
      </c>
      <c r="AP25" s="105">
        <v>27.846599999999999</v>
      </c>
      <c r="AQ25" s="105">
        <v>27.7362</v>
      </c>
      <c r="AR25" s="105">
        <v>27.3278</v>
      </c>
      <c r="AS25" s="105">
        <v>27.494900000000001</v>
      </c>
      <c r="AT25" s="105">
        <v>27.5001</v>
      </c>
      <c r="AU25" s="105">
        <v>27.573799999999999</v>
      </c>
      <c r="AV25" s="105">
        <v>28.0824</v>
      </c>
      <c r="AW25" s="105">
        <v>30.026800000000001</v>
      </c>
      <c r="AX25" s="105">
        <v>27.498200000000001</v>
      </c>
      <c r="AY25" s="105">
        <v>27.257200000000001</v>
      </c>
      <c r="AZ25" s="105">
        <v>27.396100000000001</v>
      </c>
      <c r="BA25" s="105">
        <v>27.697600000000001</v>
      </c>
      <c r="BB25" s="105">
        <v>27.7788</v>
      </c>
      <c r="BC25" s="105">
        <v>27.615100000000002</v>
      </c>
      <c r="BD25" s="105">
        <v>27.981100000000001</v>
      </c>
      <c r="BE25" s="105">
        <v>28.026700000000002</v>
      </c>
      <c r="BF25" s="105">
        <v>27.910699999999999</v>
      </c>
      <c r="BG25" s="105">
        <v>28.606300000000001</v>
      </c>
      <c r="BH25" s="105">
        <v>28.172899999999998</v>
      </c>
      <c r="BI25" s="105">
        <v>28.015799999999999</v>
      </c>
      <c r="BJ25" s="105">
        <v>28.037299999999998</v>
      </c>
      <c r="BK25" s="105">
        <v>28.102900000000002</v>
      </c>
      <c r="BL25" s="116">
        <v>27.9999</v>
      </c>
      <c r="BM25" s="112">
        <v>1.29572E-2</v>
      </c>
      <c r="BN25" s="112">
        <v>0.15446699999999999</v>
      </c>
      <c r="BO25" s="112">
        <v>0.471493</v>
      </c>
      <c r="BP25" s="112">
        <v>6.9865300000000003E-4</v>
      </c>
      <c r="BQ25" s="112">
        <v>0.52954999999999997</v>
      </c>
      <c r="BR25" s="112">
        <v>9.5393799999999999E-4</v>
      </c>
      <c r="BS25" s="112">
        <v>3.3646100000000001E-3</v>
      </c>
      <c r="BT25" s="112">
        <v>0.17765400000000001</v>
      </c>
      <c r="BU25" s="117">
        <v>0.28983599999999998</v>
      </c>
      <c r="BV25" s="112">
        <v>4.6144999999999999E-2</v>
      </c>
      <c r="BW25" s="112">
        <v>0.23752699999999999</v>
      </c>
      <c r="BX25" s="112">
        <v>0.57723999999999998</v>
      </c>
      <c r="BY25" s="112">
        <v>7.0084700000000002E-3</v>
      </c>
      <c r="BZ25" s="112">
        <v>0.76344500000000004</v>
      </c>
      <c r="CA25" s="112">
        <v>3.3231700000000003E-2</v>
      </c>
      <c r="CB25" s="112">
        <v>5.9678599999999998E-2</v>
      </c>
      <c r="CC25" s="112">
        <v>0.379048</v>
      </c>
      <c r="CD25" s="117">
        <v>0.72864200000000001</v>
      </c>
      <c r="CE25" s="105">
        <v>0.49921399999999999</v>
      </c>
      <c r="CF25" s="105">
        <v>-0.68913999999999997</v>
      </c>
      <c r="CG25" s="105">
        <v>-0.11598600000000001</v>
      </c>
      <c r="CH25" s="105">
        <v>-0.60577899999999996</v>
      </c>
      <c r="CI25" s="105">
        <v>0.514297</v>
      </c>
      <c r="CJ25" s="105">
        <v>-0.66285099999999997</v>
      </c>
      <c r="CK25" s="105">
        <v>-0.34951700000000002</v>
      </c>
      <c r="CL25" s="105">
        <v>-7.3866500000000002E-2</v>
      </c>
      <c r="CM25" s="116">
        <v>0.21832199999999999</v>
      </c>
    </row>
    <row r="26" spans="1:91">
      <c r="A26" s="104" t="s">
        <v>4930</v>
      </c>
      <c r="B26" s="104" t="s">
        <v>4931</v>
      </c>
      <c r="C26" s="104" t="s">
        <v>2328</v>
      </c>
      <c r="D26" s="105">
        <v>23.274799999999999</v>
      </c>
      <c r="E26" s="108"/>
      <c r="F26" s="108">
        <v>5079990.6880000001</v>
      </c>
      <c r="G26" s="108"/>
      <c r="H26" s="108">
        <v>35222050.630000003</v>
      </c>
      <c r="I26" s="108">
        <v>27563078</v>
      </c>
      <c r="J26" s="108">
        <v>28668409</v>
      </c>
      <c r="K26" s="108">
        <v>18769391</v>
      </c>
      <c r="L26" s="108">
        <v>18546846.5</v>
      </c>
      <c r="M26" s="108">
        <v>10315755</v>
      </c>
      <c r="N26" s="108">
        <v>2062065.875</v>
      </c>
      <c r="O26" s="108">
        <v>51856086.5</v>
      </c>
      <c r="P26" s="108">
        <v>20674686</v>
      </c>
      <c r="Q26" s="108">
        <v>30796394</v>
      </c>
      <c r="R26" s="108"/>
      <c r="S26" s="108">
        <v>7360941.125</v>
      </c>
      <c r="T26" s="108">
        <v>5376241.25</v>
      </c>
      <c r="U26" s="108">
        <v>4415128.5</v>
      </c>
      <c r="V26" s="108">
        <v>28583089</v>
      </c>
      <c r="W26" s="108">
        <v>2116284</v>
      </c>
      <c r="X26" s="108"/>
      <c r="Y26" s="108"/>
      <c r="Z26" s="108">
        <v>7586456</v>
      </c>
      <c r="AA26" s="108"/>
      <c r="AB26" s="108"/>
      <c r="AC26" s="108">
        <v>10870813</v>
      </c>
      <c r="AD26" s="108">
        <v>1838548.875</v>
      </c>
      <c r="AE26" s="108">
        <v>5568992.0630000001</v>
      </c>
      <c r="AF26" s="108">
        <v>15100910.5</v>
      </c>
      <c r="AG26" s="108">
        <v>19572940</v>
      </c>
      <c r="AH26" s="115">
        <v>35973678</v>
      </c>
      <c r="AI26" s="105">
        <v>23.0472</v>
      </c>
      <c r="AJ26" s="105">
        <v>22.974699999999999</v>
      </c>
      <c r="AK26" s="105">
        <v>22.2136</v>
      </c>
      <c r="AL26" s="105">
        <v>25.3444</v>
      </c>
      <c r="AM26" s="105">
        <v>25.229299999999999</v>
      </c>
      <c r="AN26" s="105">
        <v>25.663699999999999</v>
      </c>
      <c r="AO26" s="105">
        <v>24.4146</v>
      </c>
      <c r="AP26" s="105">
        <v>25.273</v>
      </c>
      <c r="AQ26" s="105">
        <v>23.487400000000001</v>
      </c>
      <c r="AR26" s="105">
        <v>21.077999999999999</v>
      </c>
      <c r="AS26" s="105">
        <v>26.3125</v>
      </c>
      <c r="AT26" s="105">
        <v>24.9055</v>
      </c>
      <c r="AU26" s="105">
        <v>25.076899999999998</v>
      </c>
      <c r="AV26" s="105">
        <v>21.229600000000001</v>
      </c>
      <c r="AW26" s="105">
        <v>23.377400000000002</v>
      </c>
      <c r="AX26" s="105">
        <v>22.737500000000001</v>
      </c>
      <c r="AY26" s="105">
        <v>22.497399999999999</v>
      </c>
      <c r="AZ26" s="105">
        <v>25.155100000000001</v>
      </c>
      <c r="BA26" s="105">
        <v>21.257999999999999</v>
      </c>
      <c r="BB26" s="105">
        <v>21.7057</v>
      </c>
      <c r="BC26" s="105">
        <v>21.473700000000001</v>
      </c>
      <c r="BD26" s="105">
        <v>23.0838</v>
      </c>
      <c r="BE26" s="105">
        <v>20.1755</v>
      </c>
      <c r="BF26" s="105">
        <v>24.127300000000002</v>
      </c>
      <c r="BG26" s="105">
        <v>23.1722</v>
      </c>
      <c r="BH26" s="105">
        <v>20.930199999999999</v>
      </c>
      <c r="BI26" s="105">
        <v>22.422899999999998</v>
      </c>
      <c r="BJ26" s="105">
        <v>23.903199999999998</v>
      </c>
      <c r="BK26" s="105">
        <v>24.146699999999999</v>
      </c>
      <c r="BL26" s="116">
        <v>25.1357</v>
      </c>
      <c r="BM26" s="112">
        <v>2.3285400000000001E-2</v>
      </c>
      <c r="BN26" s="112">
        <v>6.3178700000000004E-2</v>
      </c>
      <c r="BO26" s="112">
        <v>0.99590800000000002</v>
      </c>
      <c r="BP26" s="112">
        <v>0.86273500000000003</v>
      </c>
      <c r="BQ26" s="112">
        <v>0.37681599999999998</v>
      </c>
      <c r="BR26" s="112">
        <v>0.37241999999999997</v>
      </c>
      <c r="BS26" s="112">
        <v>1.8540799999999999E-3</v>
      </c>
      <c r="BT26" s="112">
        <v>0.19431699999999999</v>
      </c>
      <c r="BU26" s="117">
        <v>4.3046599999999997E-2</v>
      </c>
      <c r="BV26" s="112">
        <v>6.43788E-2</v>
      </c>
      <c r="BW26" s="112">
        <v>0.123395</v>
      </c>
      <c r="BX26" s="112">
        <v>0.99733499999999997</v>
      </c>
      <c r="BY26" s="112">
        <v>0.89110500000000004</v>
      </c>
      <c r="BZ26" s="112">
        <v>0.69555</v>
      </c>
      <c r="CA26" s="112">
        <v>0.642266</v>
      </c>
      <c r="CB26" s="112">
        <v>4.80849E-2</v>
      </c>
      <c r="CC26" s="112">
        <v>0.39207599999999998</v>
      </c>
      <c r="CD26" s="117">
        <v>0.48352699999999998</v>
      </c>
      <c r="CE26" s="105">
        <v>-1.6500300000000001</v>
      </c>
      <c r="CF26" s="105">
        <v>1.01728</v>
      </c>
      <c r="CG26" s="105">
        <v>-3.4847300000000001E-3</v>
      </c>
      <c r="CH26" s="105">
        <v>-0.29651499999999997</v>
      </c>
      <c r="CI26" s="105">
        <v>-1.1672499999999999</v>
      </c>
      <c r="CJ26" s="105">
        <v>-0.93183800000000006</v>
      </c>
      <c r="CK26" s="105">
        <v>-2.9160400000000002</v>
      </c>
      <c r="CL26" s="105">
        <v>-1.93299</v>
      </c>
      <c r="CM26" s="116">
        <v>-2.2200700000000002</v>
      </c>
    </row>
    <row r="27" spans="1:91">
      <c r="A27" s="104" t="s">
        <v>443</v>
      </c>
      <c r="B27" s="104" t="s">
        <v>444</v>
      </c>
      <c r="C27" s="104" t="s">
        <v>445</v>
      </c>
      <c r="D27" s="105">
        <v>31.880749999999999</v>
      </c>
      <c r="E27" s="108">
        <v>3563404735</v>
      </c>
      <c r="F27" s="108">
        <v>3567896942</v>
      </c>
      <c r="G27" s="108">
        <v>4001392805</v>
      </c>
      <c r="H27" s="108">
        <v>4764471503</v>
      </c>
      <c r="I27" s="108">
        <v>3756601585</v>
      </c>
      <c r="J27" s="108">
        <v>4601569989</v>
      </c>
      <c r="K27" s="108">
        <v>3224043425</v>
      </c>
      <c r="L27" s="108">
        <v>2669417734</v>
      </c>
      <c r="M27" s="108">
        <v>3714717624</v>
      </c>
      <c r="N27" s="108">
        <v>3387077987</v>
      </c>
      <c r="O27" s="108">
        <v>4021921826</v>
      </c>
      <c r="P27" s="108">
        <v>3272063924</v>
      </c>
      <c r="Q27" s="108">
        <v>3067865657</v>
      </c>
      <c r="R27" s="108">
        <v>3212471197</v>
      </c>
      <c r="S27" s="108">
        <v>4330647899</v>
      </c>
      <c r="T27" s="108">
        <v>2678803429</v>
      </c>
      <c r="U27" s="108">
        <v>2826888396</v>
      </c>
      <c r="V27" s="108">
        <v>3216972779</v>
      </c>
      <c r="W27" s="108">
        <v>2849304304</v>
      </c>
      <c r="X27" s="108">
        <v>3186836128</v>
      </c>
      <c r="Y27" s="108">
        <v>3227344218</v>
      </c>
      <c r="Z27" s="108">
        <v>2568754334</v>
      </c>
      <c r="AA27" s="108">
        <v>2958177782</v>
      </c>
      <c r="AB27" s="108">
        <v>3163830369</v>
      </c>
      <c r="AC27" s="108">
        <v>3416977931</v>
      </c>
      <c r="AD27" s="108">
        <v>3863389667</v>
      </c>
      <c r="AE27" s="108">
        <v>3599554347</v>
      </c>
      <c r="AF27" s="108">
        <v>3212844906</v>
      </c>
      <c r="AG27" s="108">
        <v>3538342768</v>
      </c>
      <c r="AH27" s="115">
        <v>3141836600</v>
      </c>
      <c r="AI27" s="105">
        <v>32.114100000000001</v>
      </c>
      <c r="AJ27" s="105">
        <v>32.273800000000001</v>
      </c>
      <c r="AK27" s="105">
        <v>32.437399999999997</v>
      </c>
      <c r="AL27" s="105">
        <v>32.424100000000003</v>
      </c>
      <c r="AM27" s="105">
        <v>32.224699999999999</v>
      </c>
      <c r="AN27" s="105">
        <v>32.531700000000001</v>
      </c>
      <c r="AO27" s="105">
        <v>31.844200000000001</v>
      </c>
      <c r="AP27" s="105">
        <v>31.964300000000001</v>
      </c>
      <c r="AQ27" s="105">
        <v>31.979700000000001</v>
      </c>
      <c r="AR27" s="105">
        <v>32.076500000000003</v>
      </c>
      <c r="AS27" s="105">
        <v>32.401600000000002</v>
      </c>
      <c r="AT27" s="105">
        <v>32.2117</v>
      </c>
      <c r="AU27" s="105">
        <v>31.748000000000001</v>
      </c>
      <c r="AV27" s="105">
        <v>31.870699999999999</v>
      </c>
      <c r="AW27" s="105">
        <v>32.3245</v>
      </c>
      <c r="AX27" s="105">
        <v>31.6983</v>
      </c>
      <c r="AY27" s="105">
        <v>31.720099999999999</v>
      </c>
      <c r="AZ27" s="105">
        <v>31.907800000000002</v>
      </c>
      <c r="BA27" s="105">
        <v>31.652899999999999</v>
      </c>
      <c r="BB27" s="105">
        <v>31.890799999999999</v>
      </c>
      <c r="BC27" s="105">
        <v>31.7712</v>
      </c>
      <c r="BD27" s="105">
        <v>31.663</v>
      </c>
      <c r="BE27" s="105">
        <v>31.8613</v>
      </c>
      <c r="BF27" s="105">
        <v>31.9956</v>
      </c>
      <c r="BG27" s="105">
        <v>31.717199999999998</v>
      </c>
      <c r="BH27" s="105">
        <v>31.869399999999999</v>
      </c>
      <c r="BI27" s="105">
        <v>31.759</v>
      </c>
      <c r="BJ27" s="105">
        <v>31.636199999999999</v>
      </c>
      <c r="BK27" s="105">
        <v>31.6448</v>
      </c>
      <c r="BL27" s="116">
        <v>31.541499999999999</v>
      </c>
      <c r="BM27" s="112">
        <v>2.5220899999999998E-3</v>
      </c>
      <c r="BN27" s="112">
        <v>1.2030299999999999E-3</v>
      </c>
      <c r="BO27" s="112">
        <v>4.0048100000000001E-3</v>
      </c>
      <c r="BP27" s="112">
        <v>3.38507E-3</v>
      </c>
      <c r="BQ27" s="112">
        <v>0.104404</v>
      </c>
      <c r="BR27" s="112">
        <v>8.6692699999999998E-2</v>
      </c>
      <c r="BS27" s="112">
        <v>9.7610299999999997E-2</v>
      </c>
      <c r="BT27" s="112">
        <v>8.5084999999999994E-2</v>
      </c>
      <c r="BU27" s="117">
        <v>3.6047999999999997E-2</v>
      </c>
      <c r="BV27" s="112">
        <v>2.0134699999999998E-2</v>
      </c>
      <c r="BW27" s="112">
        <v>1.52649E-2</v>
      </c>
      <c r="BX27" s="112">
        <v>3.73765E-2</v>
      </c>
      <c r="BY27" s="112">
        <v>1.4574800000000001E-2</v>
      </c>
      <c r="BZ27" s="112">
        <v>0.48201699999999997</v>
      </c>
      <c r="CA27" s="112">
        <v>0.30091200000000001</v>
      </c>
      <c r="CB27" s="112">
        <v>0.29452200000000001</v>
      </c>
      <c r="CC27" s="112">
        <v>0.24806800000000001</v>
      </c>
      <c r="CD27" s="117">
        <v>0.45522800000000002</v>
      </c>
      <c r="CE27" s="105">
        <v>0.66758700000000004</v>
      </c>
      <c r="CF27" s="105">
        <v>0.78595999999999999</v>
      </c>
      <c r="CG27" s="105">
        <v>0.32191599999999998</v>
      </c>
      <c r="CH27" s="105">
        <v>0.62241199999999997</v>
      </c>
      <c r="CI27" s="105">
        <v>0.37356200000000001</v>
      </c>
      <c r="CJ27" s="105">
        <v>0.16788700000000001</v>
      </c>
      <c r="CK27" s="105">
        <v>0.16411700000000001</v>
      </c>
      <c r="CL27" s="105">
        <v>0.23246600000000001</v>
      </c>
      <c r="CM27" s="116">
        <v>0.17438999999999999</v>
      </c>
    </row>
    <row r="28" spans="1:91">
      <c r="A28" s="104" t="s">
        <v>446</v>
      </c>
      <c r="B28" s="104" t="s">
        <v>447</v>
      </c>
      <c r="C28" s="104" t="s">
        <v>448</v>
      </c>
      <c r="D28" s="105">
        <v>32.489100000000001</v>
      </c>
      <c r="E28" s="108">
        <v>4476894738</v>
      </c>
      <c r="F28" s="108">
        <v>4147132791</v>
      </c>
      <c r="G28" s="108">
        <v>4201795891</v>
      </c>
      <c r="H28" s="108">
        <v>8062115520</v>
      </c>
      <c r="I28" s="108">
        <v>5796529751</v>
      </c>
      <c r="J28" s="108">
        <v>5976563633</v>
      </c>
      <c r="K28" s="108">
        <v>5296734267</v>
      </c>
      <c r="L28" s="108">
        <v>3540496908</v>
      </c>
      <c r="M28" s="108">
        <v>6282912199</v>
      </c>
      <c r="N28" s="108">
        <v>3526302580</v>
      </c>
      <c r="O28" s="108">
        <v>5050804677</v>
      </c>
      <c r="P28" s="108">
        <v>4795431554</v>
      </c>
      <c r="Q28" s="108">
        <v>4677916962</v>
      </c>
      <c r="R28" s="108">
        <v>5045426453</v>
      </c>
      <c r="S28" s="108">
        <v>6203094573</v>
      </c>
      <c r="T28" s="108">
        <v>4355886767</v>
      </c>
      <c r="U28" s="108">
        <v>4859234555</v>
      </c>
      <c r="V28" s="108">
        <v>4629383143</v>
      </c>
      <c r="W28" s="108">
        <v>4323528017</v>
      </c>
      <c r="X28" s="108">
        <v>5316879658</v>
      </c>
      <c r="Y28" s="108">
        <v>5006979709</v>
      </c>
      <c r="Z28" s="108">
        <v>3965436552</v>
      </c>
      <c r="AA28" s="108">
        <v>4351911830</v>
      </c>
      <c r="AB28" s="108">
        <v>4507820322</v>
      </c>
      <c r="AC28" s="108">
        <v>5775834972</v>
      </c>
      <c r="AD28" s="108">
        <v>6109252848</v>
      </c>
      <c r="AE28" s="108">
        <v>5960407803</v>
      </c>
      <c r="AF28" s="108">
        <v>5191808725</v>
      </c>
      <c r="AG28" s="108">
        <v>5305465992</v>
      </c>
      <c r="AH28" s="115">
        <v>5587569880</v>
      </c>
      <c r="AI28" s="105">
        <v>32.443300000000001</v>
      </c>
      <c r="AJ28" s="105">
        <v>32.491599999999998</v>
      </c>
      <c r="AK28" s="105">
        <v>32.5122</v>
      </c>
      <c r="AL28" s="105">
        <v>33.182899999999997</v>
      </c>
      <c r="AM28" s="105">
        <v>32.8551</v>
      </c>
      <c r="AN28" s="105">
        <v>32.914700000000003</v>
      </c>
      <c r="AO28" s="105">
        <v>32.568800000000003</v>
      </c>
      <c r="AP28" s="105">
        <v>32.384900000000002</v>
      </c>
      <c r="AQ28" s="105">
        <v>32.737900000000003</v>
      </c>
      <c r="AR28" s="105">
        <v>32.141599999999997</v>
      </c>
      <c r="AS28" s="105">
        <v>32.745699999999999</v>
      </c>
      <c r="AT28" s="105">
        <v>32.763199999999998</v>
      </c>
      <c r="AU28" s="105">
        <v>32.355600000000003</v>
      </c>
      <c r="AV28" s="105">
        <v>32.521999999999998</v>
      </c>
      <c r="AW28" s="105">
        <v>32.849699999999999</v>
      </c>
      <c r="AX28" s="105">
        <v>32.3996</v>
      </c>
      <c r="AY28" s="105">
        <v>32.498899999999999</v>
      </c>
      <c r="AZ28" s="105">
        <v>32.435899999999997</v>
      </c>
      <c r="BA28" s="105">
        <v>32.2545</v>
      </c>
      <c r="BB28" s="105">
        <v>32.628399999999999</v>
      </c>
      <c r="BC28" s="105">
        <v>32.411299999999997</v>
      </c>
      <c r="BD28" s="105">
        <v>32.294800000000002</v>
      </c>
      <c r="BE28" s="105">
        <v>32.4178</v>
      </c>
      <c r="BF28" s="105">
        <v>32.506399999999999</v>
      </c>
      <c r="BG28" s="105">
        <v>32.470599999999997</v>
      </c>
      <c r="BH28" s="105">
        <v>32.522799999999997</v>
      </c>
      <c r="BI28" s="105">
        <v>32.486600000000003</v>
      </c>
      <c r="BJ28" s="105">
        <v>32.328600000000002</v>
      </c>
      <c r="BK28" s="105">
        <v>32.233600000000003</v>
      </c>
      <c r="BL28" s="116">
        <v>32.371200000000002</v>
      </c>
      <c r="BM28" s="112">
        <v>1.9728800000000001E-2</v>
      </c>
      <c r="BN28" s="112">
        <v>3.4594700000000001E-3</v>
      </c>
      <c r="BO28" s="112">
        <v>8.2695099999999994E-2</v>
      </c>
      <c r="BP28" s="112">
        <v>0.31527300000000003</v>
      </c>
      <c r="BQ28" s="112">
        <v>0.154032</v>
      </c>
      <c r="BR28" s="112">
        <v>5.5492600000000003E-2</v>
      </c>
      <c r="BS28" s="112">
        <v>0.35759299999999999</v>
      </c>
      <c r="BT28" s="112">
        <v>0.26563399999999998</v>
      </c>
      <c r="BU28" s="117">
        <v>1.3826700000000001E-2</v>
      </c>
      <c r="BV28" s="112">
        <v>5.82979E-2</v>
      </c>
      <c r="BW28" s="112">
        <v>2.1965800000000001E-2</v>
      </c>
      <c r="BX28" s="112">
        <v>0.17723</v>
      </c>
      <c r="BY28" s="112">
        <v>0.401638</v>
      </c>
      <c r="BZ28" s="112">
        <v>0.53422400000000003</v>
      </c>
      <c r="CA28" s="112">
        <v>0.23464099999999999</v>
      </c>
      <c r="CB28" s="112">
        <v>0.58659899999999998</v>
      </c>
      <c r="CC28" s="112">
        <v>0.47038400000000002</v>
      </c>
      <c r="CD28" s="117">
        <v>0.39360400000000001</v>
      </c>
      <c r="CE28" s="105">
        <v>0.171267</v>
      </c>
      <c r="CF28" s="105">
        <v>0.67308400000000002</v>
      </c>
      <c r="CG28" s="105">
        <v>0.25271399999999999</v>
      </c>
      <c r="CH28" s="105">
        <v>0.23902599999999999</v>
      </c>
      <c r="CI28" s="105">
        <v>0.26463300000000001</v>
      </c>
      <c r="CJ28" s="105">
        <v>0.133663</v>
      </c>
      <c r="CK28" s="105">
        <v>0.12027599999999999</v>
      </c>
      <c r="CL28" s="105">
        <v>9.5184299999999999E-2</v>
      </c>
      <c r="CM28" s="116">
        <v>0.182231</v>
      </c>
    </row>
    <row r="29" spans="1:91">
      <c r="A29" s="104" t="s">
        <v>449</v>
      </c>
      <c r="B29" s="104" t="s">
        <v>450</v>
      </c>
      <c r="C29" s="104" t="s">
        <v>451</v>
      </c>
      <c r="D29" s="105">
        <v>21.988</v>
      </c>
      <c r="E29" s="108"/>
      <c r="F29" s="108"/>
      <c r="G29" s="108"/>
      <c r="H29" s="108"/>
      <c r="I29" s="108"/>
      <c r="J29" s="108"/>
      <c r="K29" s="108"/>
      <c r="L29" s="108"/>
      <c r="M29" s="108"/>
      <c r="N29" s="108">
        <v>1073997.125</v>
      </c>
      <c r="O29" s="108"/>
      <c r="P29" s="108"/>
      <c r="Q29" s="108"/>
      <c r="R29" s="108"/>
      <c r="S29" s="108"/>
      <c r="T29" s="108">
        <v>407346.21879999997</v>
      </c>
      <c r="U29" s="108"/>
      <c r="V29" s="108"/>
      <c r="W29" s="108"/>
      <c r="X29" s="108"/>
      <c r="Y29" s="108"/>
      <c r="Z29" s="108">
        <v>1853423</v>
      </c>
      <c r="AA29" s="108">
        <v>4566645.375</v>
      </c>
      <c r="AB29" s="108"/>
      <c r="AC29" s="108"/>
      <c r="AD29" s="108"/>
      <c r="AE29" s="108"/>
      <c r="AF29" s="108">
        <v>2454357.25</v>
      </c>
      <c r="AG29" s="108"/>
      <c r="AH29" s="115"/>
      <c r="AI29" s="105">
        <v>23.248100000000001</v>
      </c>
      <c r="AJ29" s="105">
        <v>21.0642</v>
      </c>
      <c r="AK29" s="105">
        <v>21.986599999999999</v>
      </c>
      <c r="AL29" s="105">
        <v>21.633600000000001</v>
      </c>
      <c r="AM29" s="105">
        <v>21.0639</v>
      </c>
      <c r="AN29" s="105">
        <v>22.004300000000001</v>
      </c>
      <c r="AO29" s="105">
        <v>24.009499999999999</v>
      </c>
      <c r="AP29" s="105">
        <v>23.977399999999999</v>
      </c>
      <c r="AQ29" s="105">
        <v>20.377700000000001</v>
      </c>
      <c r="AR29" s="105">
        <v>19.724799999999998</v>
      </c>
      <c r="AS29" s="105">
        <v>21.6431</v>
      </c>
      <c r="AT29" s="105">
        <v>21.935300000000002</v>
      </c>
      <c r="AU29" s="105">
        <v>23.1492</v>
      </c>
      <c r="AV29" s="105">
        <v>23.308399999999999</v>
      </c>
      <c r="AW29" s="105">
        <v>21.511500000000002</v>
      </c>
      <c r="AX29" s="105">
        <v>19.0152</v>
      </c>
      <c r="AY29" s="105">
        <v>22.194500000000001</v>
      </c>
      <c r="AZ29" s="105">
        <v>22.103999999999999</v>
      </c>
      <c r="BA29" s="105">
        <v>21.915700000000001</v>
      </c>
      <c r="BB29" s="105">
        <v>22.938099999999999</v>
      </c>
      <c r="BC29" s="105">
        <v>21.3886</v>
      </c>
      <c r="BD29" s="105">
        <v>20.994700000000002</v>
      </c>
      <c r="BE29" s="105">
        <v>22.0685</v>
      </c>
      <c r="BF29" s="105">
        <v>23.945799999999998</v>
      </c>
      <c r="BG29" s="105">
        <v>23.58</v>
      </c>
      <c r="BH29" s="105">
        <v>21.1572</v>
      </c>
      <c r="BI29" s="105">
        <v>21.9894</v>
      </c>
      <c r="BJ29" s="105">
        <v>21.282</v>
      </c>
      <c r="BK29" s="105">
        <v>23.068999999999999</v>
      </c>
      <c r="BL29" s="116">
        <v>22.3049</v>
      </c>
      <c r="BM29" s="112">
        <v>0.89133300000000004</v>
      </c>
      <c r="BN29" s="112">
        <v>0.32827499999999998</v>
      </c>
      <c r="BO29" s="112">
        <v>0.68652199999999997</v>
      </c>
      <c r="BP29" s="112">
        <v>0.26607199999999998</v>
      </c>
      <c r="BQ29" s="112">
        <v>0.60153299999999998</v>
      </c>
      <c r="BR29" s="112">
        <v>0.39352300000000001</v>
      </c>
      <c r="BS29" s="112">
        <v>0.85122100000000001</v>
      </c>
      <c r="BT29" s="112">
        <v>0.91245100000000001</v>
      </c>
      <c r="BU29" s="117">
        <v>0.97987000000000002</v>
      </c>
      <c r="BV29" s="112">
        <v>0.91570799999999997</v>
      </c>
      <c r="BW29" s="112">
        <v>0.42128300000000002</v>
      </c>
      <c r="BX29" s="112">
        <v>0.76121399999999995</v>
      </c>
      <c r="BY29" s="112">
        <v>0.35037400000000002</v>
      </c>
      <c r="BZ29" s="112">
        <v>0.79839499999999997</v>
      </c>
      <c r="CA29" s="112">
        <v>0.659659</v>
      </c>
      <c r="CB29" s="112">
        <v>0.93289999999999995</v>
      </c>
      <c r="CC29" s="112">
        <v>0.95050599999999996</v>
      </c>
      <c r="CD29" s="117">
        <v>0.99504300000000001</v>
      </c>
      <c r="CE29" s="105">
        <v>-0.11899899999999999</v>
      </c>
      <c r="CF29" s="105">
        <v>-0.65132800000000002</v>
      </c>
      <c r="CG29" s="105">
        <v>0.56958799999999998</v>
      </c>
      <c r="CH29" s="105">
        <v>-1.1175299999999999</v>
      </c>
      <c r="CI29" s="105">
        <v>0.43774200000000002</v>
      </c>
      <c r="CJ29" s="105">
        <v>-1.1140600000000001</v>
      </c>
      <c r="CK29" s="105">
        <v>-0.13783799999999999</v>
      </c>
      <c r="CL29" s="105">
        <v>0.117747</v>
      </c>
      <c r="CM29" s="116">
        <v>2.36034E-2</v>
      </c>
    </row>
    <row r="30" spans="1:91">
      <c r="A30" s="104" t="s">
        <v>452</v>
      </c>
      <c r="B30" s="104" t="s">
        <v>453</v>
      </c>
      <c r="C30" s="104" t="s">
        <v>454</v>
      </c>
      <c r="D30" s="105">
        <v>27.985100000000003</v>
      </c>
      <c r="E30" s="108">
        <v>206382885.5</v>
      </c>
      <c r="F30" s="108">
        <v>137552362</v>
      </c>
      <c r="G30" s="108">
        <v>166891902</v>
      </c>
      <c r="H30" s="108">
        <v>207512548</v>
      </c>
      <c r="I30" s="108">
        <v>191322903.5</v>
      </c>
      <c r="J30" s="108">
        <v>148796187</v>
      </c>
      <c r="K30" s="108">
        <v>232576576</v>
      </c>
      <c r="L30" s="108">
        <v>63063226.5</v>
      </c>
      <c r="M30" s="108">
        <v>190096761</v>
      </c>
      <c r="N30" s="108">
        <v>129082080</v>
      </c>
      <c r="O30" s="108">
        <v>96557243</v>
      </c>
      <c r="P30" s="108">
        <v>110712530</v>
      </c>
      <c r="Q30" s="108">
        <v>225230268</v>
      </c>
      <c r="R30" s="108">
        <v>232269364</v>
      </c>
      <c r="S30" s="108">
        <v>602635152</v>
      </c>
      <c r="T30" s="108">
        <v>202651722.5</v>
      </c>
      <c r="U30" s="108">
        <v>219834662</v>
      </c>
      <c r="V30" s="108">
        <v>260336207</v>
      </c>
      <c r="W30" s="108">
        <v>272133713</v>
      </c>
      <c r="X30" s="108">
        <v>225525453.80000001</v>
      </c>
      <c r="Y30" s="108">
        <v>327951034</v>
      </c>
      <c r="Z30" s="108">
        <v>172540580</v>
      </c>
      <c r="AA30" s="108">
        <v>230498308</v>
      </c>
      <c r="AB30" s="108">
        <v>156972155.5</v>
      </c>
      <c r="AC30" s="108">
        <v>379903284.5</v>
      </c>
      <c r="AD30" s="108">
        <v>234731434</v>
      </c>
      <c r="AE30" s="108">
        <v>253753756</v>
      </c>
      <c r="AF30" s="108">
        <v>304073460</v>
      </c>
      <c r="AG30" s="108">
        <v>293243103</v>
      </c>
      <c r="AH30" s="115">
        <v>289516230</v>
      </c>
      <c r="AI30" s="105">
        <v>28.004200000000001</v>
      </c>
      <c r="AJ30" s="105">
        <v>27.7437</v>
      </c>
      <c r="AK30" s="105">
        <v>27.9953</v>
      </c>
      <c r="AL30" s="105">
        <v>27.902999999999999</v>
      </c>
      <c r="AM30" s="105">
        <v>27.967400000000001</v>
      </c>
      <c r="AN30" s="105">
        <v>27.700299999999999</v>
      </c>
      <c r="AO30" s="105">
        <v>28.0579</v>
      </c>
      <c r="AP30" s="105">
        <v>26.992999999999999</v>
      </c>
      <c r="AQ30" s="105">
        <v>27.691299999999998</v>
      </c>
      <c r="AR30" s="105">
        <v>27.401900000000001</v>
      </c>
      <c r="AS30" s="105">
        <v>27.177299999999999</v>
      </c>
      <c r="AT30" s="105">
        <v>27.3264</v>
      </c>
      <c r="AU30" s="105">
        <v>27.974900000000002</v>
      </c>
      <c r="AV30" s="105">
        <v>28.0809</v>
      </c>
      <c r="AW30" s="105">
        <v>29.610199999999999</v>
      </c>
      <c r="AX30" s="105">
        <v>27.973700000000001</v>
      </c>
      <c r="AY30" s="105">
        <v>28.021100000000001</v>
      </c>
      <c r="AZ30" s="105">
        <v>28.337299999999999</v>
      </c>
      <c r="BA30" s="105">
        <v>28.264700000000001</v>
      </c>
      <c r="BB30" s="105">
        <v>28.087700000000002</v>
      </c>
      <c r="BC30" s="105">
        <v>28.508400000000002</v>
      </c>
      <c r="BD30" s="105">
        <v>27.795300000000001</v>
      </c>
      <c r="BE30" s="105">
        <v>28.247699999999998</v>
      </c>
      <c r="BF30" s="105">
        <v>27.662500000000001</v>
      </c>
      <c r="BG30" s="105">
        <v>28.540400000000002</v>
      </c>
      <c r="BH30" s="105">
        <v>27.835699999999999</v>
      </c>
      <c r="BI30" s="105">
        <v>27.932700000000001</v>
      </c>
      <c r="BJ30" s="105">
        <v>28.2349</v>
      </c>
      <c r="BK30" s="105">
        <v>28.0852</v>
      </c>
      <c r="BL30" s="116">
        <v>28.1281</v>
      </c>
      <c r="BM30" s="112">
        <v>7.1213799999999994E-2</v>
      </c>
      <c r="BN30" s="112">
        <v>3.3528799999999997E-2</v>
      </c>
      <c r="BO30" s="112">
        <v>0.14582600000000001</v>
      </c>
      <c r="BP30" s="112">
        <v>4.4067999999999999E-4</v>
      </c>
      <c r="BQ30" s="112">
        <v>0.48655700000000002</v>
      </c>
      <c r="BR30" s="112">
        <v>0.76813799999999999</v>
      </c>
      <c r="BS30" s="112">
        <v>0.34914800000000001</v>
      </c>
      <c r="BT30" s="112">
        <v>0.24677099999999999</v>
      </c>
      <c r="BU30" s="117">
        <v>0.84658599999999995</v>
      </c>
      <c r="BV30" s="112">
        <v>0.12811800000000001</v>
      </c>
      <c r="BW30" s="112">
        <v>8.13667E-2</v>
      </c>
      <c r="BX30" s="112">
        <v>0.24851699999999999</v>
      </c>
      <c r="BY30" s="112">
        <v>5.4834000000000003E-3</v>
      </c>
      <c r="BZ30" s="112">
        <v>0.74406700000000003</v>
      </c>
      <c r="CA30" s="112">
        <v>0.89652100000000001</v>
      </c>
      <c r="CB30" s="112">
        <v>0.58008700000000002</v>
      </c>
      <c r="CC30" s="112">
        <v>0.45029799999999998</v>
      </c>
      <c r="CD30" s="117">
        <v>0.95923000000000003</v>
      </c>
      <c r="CE30" s="105">
        <v>-0.23499</v>
      </c>
      <c r="CF30" s="105">
        <v>-0.29245599999999999</v>
      </c>
      <c r="CG30" s="105">
        <v>-0.56866499999999998</v>
      </c>
      <c r="CH30" s="105">
        <v>-0.84748900000000005</v>
      </c>
      <c r="CI30" s="105">
        <v>0.40595900000000001</v>
      </c>
      <c r="CJ30" s="105">
        <v>-3.8648599999999998E-2</v>
      </c>
      <c r="CK30" s="105">
        <v>0.137547</v>
      </c>
      <c r="CL30" s="105">
        <v>-0.24754999999999999</v>
      </c>
      <c r="CM30" s="116">
        <v>-4.6425500000000001E-2</v>
      </c>
    </row>
    <row r="31" spans="1:91">
      <c r="A31" s="104" t="s">
        <v>455</v>
      </c>
      <c r="B31" s="104" t="s">
        <v>456</v>
      </c>
      <c r="C31" s="104" t="s">
        <v>457</v>
      </c>
      <c r="D31" s="105">
        <v>29.363599999999998</v>
      </c>
      <c r="E31" s="108">
        <v>397315224</v>
      </c>
      <c r="F31" s="108">
        <v>780243640</v>
      </c>
      <c r="G31" s="108">
        <v>858094232</v>
      </c>
      <c r="H31" s="108">
        <v>855904665</v>
      </c>
      <c r="I31" s="108">
        <v>713337959.79999995</v>
      </c>
      <c r="J31" s="108">
        <v>872896480</v>
      </c>
      <c r="K31" s="108">
        <v>487745336</v>
      </c>
      <c r="L31" s="108">
        <v>672019812</v>
      </c>
      <c r="M31" s="108">
        <v>885202980.5</v>
      </c>
      <c r="N31" s="108">
        <v>586060560</v>
      </c>
      <c r="O31" s="108">
        <v>796331176</v>
      </c>
      <c r="P31" s="108">
        <v>621113200</v>
      </c>
      <c r="Q31" s="108">
        <v>603399306</v>
      </c>
      <c r="R31" s="108">
        <v>312872688</v>
      </c>
      <c r="S31" s="108">
        <v>512960392</v>
      </c>
      <c r="T31" s="108">
        <v>251882488</v>
      </c>
      <c r="U31" s="108">
        <v>282650472</v>
      </c>
      <c r="V31" s="108">
        <v>278480597.80000001</v>
      </c>
      <c r="W31" s="108">
        <v>509948013.80000001</v>
      </c>
      <c r="X31" s="108">
        <v>582179947</v>
      </c>
      <c r="Y31" s="108">
        <v>576544506</v>
      </c>
      <c r="Z31" s="108">
        <v>550322020</v>
      </c>
      <c r="AA31" s="108">
        <v>499320254</v>
      </c>
      <c r="AB31" s="108">
        <v>451072824.5</v>
      </c>
      <c r="AC31" s="108">
        <v>771412156</v>
      </c>
      <c r="AD31" s="108">
        <v>290394336</v>
      </c>
      <c r="AE31" s="108">
        <v>325574624</v>
      </c>
      <c r="AF31" s="108">
        <v>362113632</v>
      </c>
      <c r="AG31" s="108">
        <v>434081475</v>
      </c>
      <c r="AH31" s="115">
        <v>770541024</v>
      </c>
      <c r="AI31" s="105">
        <v>28.949200000000001</v>
      </c>
      <c r="AJ31" s="105">
        <v>30.124199999999998</v>
      </c>
      <c r="AK31" s="105">
        <v>30.276399999999999</v>
      </c>
      <c r="AL31" s="105">
        <v>29.947299999999998</v>
      </c>
      <c r="AM31" s="105">
        <v>29.838200000000001</v>
      </c>
      <c r="AN31" s="105">
        <v>30.240300000000001</v>
      </c>
      <c r="AO31" s="105">
        <v>29.1053</v>
      </c>
      <c r="AP31" s="105">
        <v>30.144100000000002</v>
      </c>
      <c r="AQ31" s="105">
        <v>29.910499999999999</v>
      </c>
      <c r="AR31" s="105">
        <v>29.572099999999999</v>
      </c>
      <c r="AS31" s="105">
        <v>30.15</v>
      </c>
      <c r="AT31" s="105">
        <v>29.814399999999999</v>
      </c>
      <c r="AU31" s="105">
        <v>29.3582</v>
      </c>
      <c r="AV31" s="105">
        <v>28.5107</v>
      </c>
      <c r="AW31" s="105">
        <v>29.369</v>
      </c>
      <c r="AX31" s="105">
        <v>28.287500000000001</v>
      </c>
      <c r="AY31" s="105">
        <v>28.3828</v>
      </c>
      <c r="AZ31" s="105">
        <v>28.435199999999998</v>
      </c>
      <c r="BA31" s="105">
        <v>29.1707</v>
      </c>
      <c r="BB31" s="105">
        <v>29.4711</v>
      </c>
      <c r="BC31" s="105">
        <v>29.322399999999998</v>
      </c>
      <c r="BD31" s="105">
        <v>29.418399999999998</v>
      </c>
      <c r="BE31" s="105">
        <v>29.300799999999999</v>
      </c>
      <c r="BF31" s="105">
        <v>29.185400000000001</v>
      </c>
      <c r="BG31" s="105">
        <v>29.577999999999999</v>
      </c>
      <c r="BH31" s="105">
        <v>28.148</v>
      </c>
      <c r="BI31" s="105">
        <v>28.292300000000001</v>
      </c>
      <c r="BJ31" s="105">
        <v>28.486899999999999</v>
      </c>
      <c r="BK31" s="105">
        <v>28.640999999999998</v>
      </c>
      <c r="BL31" s="116">
        <v>29.5123</v>
      </c>
      <c r="BM31" s="112">
        <v>0.16172800000000001</v>
      </c>
      <c r="BN31" s="112">
        <v>2.9685599999999999E-2</v>
      </c>
      <c r="BO31" s="112">
        <v>0.134244</v>
      </c>
      <c r="BP31" s="112">
        <v>5.5349299999999997E-2</v>
      </c>
      <c r="BQ31" s="112">
        <v>0.66538799999999998</v>
      </c>
      <c r="BR31" s="112">
        <v>0.18748600000000001</v>
      </c>
      <c r="BS31" s="112">
        <v>0.253056</v>
      </c>
      <c r="BT31" s="112">
        <v>0.26602300000000001</v>
      </c>
      <c r="BU31" s="117">
        <v>0.72789499999999996</v>
      </c>
      <c r="BV31" s="112">
        <v>0.235822</v>
      </c>
      <c r="BW31" s="112">
        <v>7.5534699999999996E-2</v>
      </c>
      <c r="BX31" s="112">
        <v>0.233705</v>
      </c>
      <c r="BY31" s="112">
        <v>9.9670400000000006E-2</v>
      </c>
      <c r="BZ31" s="112">
        <v>0.83852700000000002</v>
      </c>
      <c r="CA31" s="112">
        <v>0.44527099999999997</v>
      </c>
      <c r="CB31" s="112">
        <v>0.48925800000000003</v>
      </c>
      <c r="CC31" s="112">
        <v>0.47063700000000003</v>
      </c>
      <c r="CD31" s="117">
        <v>0.91275600000000001</v>
      </c>
      <c r="CE31" s="105">
        <v>0.90319400000000005</v>
      </c>
      <c r="CF31" s="105">
        <v>1.1285499999999999</v>
      </c>
      <c r="CG31" s="105">
        <v>0.83990200000000004</v>
      </c>
      <c r="CH31" s="105">
        <v>0.96545300000000001</v>
      </c>
      <c r="CI31" s="105">
        <v>0.19926099999999999</v>
      </c>
      <c r="CJ31" s="105">
        <v>-0.51156699999999999</v>
      </c>
      <c r="CK31" s="105">
        <v>0.441326</v>
      </c>
      <c r="CL31" s="105">
        <v>0.42143000000000003</v>
      </c>
      <c r="CM31" s="116">
        <v>-0.20732100000000001</v>
      </c>
    </row>
    <row r="32" spans="1:91">
      <c r="A32" s="104" t="s">
        <v>458</v>
      </c>
      <c r="B32" s="104" t="s">
        <v>459</v>
      </c>
      <c r="C32" s="104" t="s">
        <v>451</v>
      </c>
      <c r="D32" s="105">
        <v>31.592700000000001</v>
      </c>
      <c r="E32" s="108">
        <v>1897558736</v>
      </c>
      <c r="F32" s="108">
        <v>2206822038</v>
      </c>
      <c r="G32" s="108">
        <v>2212888712</v>
      </c>
      <c r="H32" s="108">
        <v>1856880239</v>
      </c>
      <c r="I32" s="108">
        <v>1916101377</v>
      </c>
      <c r="J32" s="108">
        <v>2336156673</v>
      </c>
      <c r="K32" s="108">
        <v>2201679574</v>
      </c>
      <c r="L32" s="108">
        <v>3203439639</v>
      </c>
      <c r="M32" s="108">
        <v>1974730190</v>
      </c>
      <c r="N32" s="108">
        <v>2506023875</v>
      </c>
      <c r="O32" s="108">
        <v>2080405708</v>
      </c>
      <c r="P32" s="108">
        <v>2159550761</v>
      </c>
      <c r="Q32" s="108">
        <v>2862375111</v>
      </c>
      <c r="R32" s="108">
        <v>2509893396</v>
      </c>
      <c r="S32" s="108">
        <v>465468413</v>
      </c>
      <c r="T32" s="108">
        <v>2695346344</v>
      </c>
      <c r="U32" s="108">
        <v>2370397583</v>
      </c>
      <c r="V32" s="108">
        <v>2273896921</v>
      </c>
      <c r="W32" s="108">
        <v>3272790126</v>
      </c>
      <c r="X32" s="108">
        <v>2997394472</v>
      </c>
      <c r="Y32" s="108">
        <v>2975075380</v>
      </c>
      <c r="Z32" s="108">
        <v>2328672728</v>
      </c>
      <c r="AA32" s="108">
        <v>2355015726</v>
      </c>
      <c r="AB32" s="108">
        <v>2932251418</v>
      </c>
      <c r="AC32" s="108">
        <v>3424880916</v>
      </c>
      <c r="AD32" s="108">
        <v>3353562272</v>
      </c>
      <c r="AE32" s="108">
        <v>3737484611</v>
      </c>
      <c r="AF32" s="108">
        <v>3185707670</v>
      </c>
      <c r="AG32" s="108">
        <v>3044737568</v>
      </c>
      <c r="AH32" s="115">
        <v>2656376640</v>
      </c>
      <c r="AI32" s="105">
        <v>31.204999999999998</v>
      </c>
      <c r="AJ32" s="105">
        <v>31.5962</v>
      </c>
      <c r="AK32" s="105">
        <v>31.589200000000002</v>
      </c>
      <c r="AL32" s="105">
        <v>31.064599999999999</v>
      </c>
      <c r="AM32" s="105">
        <v>31.2653</v>
      </c>
      <c r="AN32" s="105">
        <v>31.632200000000001</v>
      </c>
      <c r="AO32" s="105">
        <v>31.2682</v>
      </c>
      <c r="AP32" s="105">
        <v>32.229700000000001</v>
      </c>
      <c r="AQ32" s="105">
        <v>31.068100000000001</v>
      </c>
      <c r="AR32" s="105">
        <v>31.632999999999999</v>
      </c>
      <c r="AS32" s="105">
        <v>31.422999999999998</v>
      </c>
      <c r="AT32" s="105">
        <v>31.612200000000001</v>
      </c>
      <c r="AU32" s="105">
        <v>31.648599999999998</v>
      </c>
      <c r="AV32" s="105">
        <v>31.514700000000001</v>
      </c>
      <c r="AW32" s="105">
        <v>29.1401</v>
      </c>
      <c r="AX32" s="105">
        <v>31.707100000000001</v>
      </c>
      <c r="AY32" s="105">
        <v>31.466000000000001</v>
      </c>
      <c r="AZ32" s="105">
        <v>31.410699999999999</v>
      </c>
      <c r="BA32" s="105">
        <v>31.852799999999998</v>
      </c>
      <c r="BB32" s="105">
        <v>31.802</v>
      </c>
      <c r="BC32" s="105">
        <v>31.654</v>
      </c>
      <c r="BD32" s="105">
        <v>31.520700000000001</v>
      </c>
      <c r="BE32" s="105">
        <v>31.534400000000002</v>
      </c>
      <c r="BF32" s="105">
        <v>31.885899999999999</v>
      </c>
      <c r="BG32" s="105">
        <v>31.720300000000002</v>
      </c>
      <c r="BH32" s="105">
        <v>31.666399999999999</v>
      </c>
      <c r="BI32" s="105">
        <v>31.813300000000002</v>
      </c>
      <c r="BJ32" s="105">
        <v>31.623999999999999</v>
      </c>
      <c r="BK32" s="105">
        <v>31.429099999999998</v>
      </c>
      <c r="BL32" s="116">
        <v>31.3017</v>
      </c>
      <c r="BM32" s="112">
        <v>0.94449499999999997</v>
      </c>
      <c r="BN32" s="112">
        <v>0.53027800000000003</v>
      </c>
      <c r="BO32" s="112">
        <v>0.85855300000000001</v>
      </c>
      <c r="BP32" s="112">
        <v>0.41532599999999997</v>
      </c>
      <c r="BQ32" s="112">
        <v>0.45128600000000002</v>
      </c>
      <c r="BR32" s="112">
        <v>0.59016400000000002</v>
      </c>
      <c r="BS32" s="112">
        <v>4.5798600000000002E-2</v>
      </c>
      <c r="BT32" s="112">
        <v>0.26763799999999999</v>
      </c>
      <c r="BU32" s="117">
        <v>5.2248200000000002E-2</v>
      </c>
      <c r="BV32" s="112">
        <v>0.95901000000000003</v>
      </c>
      <c r="BW32" s="112">
        <v>0.61353400000000002</v>
      </c>
      <c r="BX32" s="112">
        <v>0.89988400000000002</v>
      </c>
      <c r="BY32" s="112">
        <v>0.49704199999999998</v>
      </c>
      <c r="BZ32" s="112">
        <v>0.72703899999999999</v>
      </c>
      <c r="CA32" s="112">
        <v>0.79855500000000001</v>
      </c>
      <c r="CB32" s="112">
        <v>0.20127600000000001</v>
      </c>
      <c r="CC32" s="112">
        <v>0.47218599999999999</v>
      </c>
      <c r="CD32" s="117">
        <v>0.50825799999999999</v>
      </c>
      <c r="CE32" s="105">
        <v>1.1828099999999999E-2</v>
      </c>
      <c r="CF32" s="105">
        <v>-0.13091</v>
      </c>
      <c r="CG32" s="105">
        <v>7.0414900000000002E-2</v>
      </c>
      <c r="CH32" s="105">
        <v>0.104476</v>
      </c>
      <c r="CI32" s="105">
        <v>-0.683832</v>
      </c>
      <c r="CJ32" s="105">
        <v>7.63683E-2</v>
      </c>
      <c r="CK32" s="105">
        <v>0.31800499999999998</v>
      </c>
      <c r="CL32" s="105">
        <v>0.19541700000000001</v>
      </c>
      <c r="CM32" s="116">
        <v>0.28173799999999999</v>
      </c>
    </row>
    <row r="33" spans="1:91">
      <c r="A33" s="104" t="s">
        <v>460</v>
      </c>
      <c r="B33" s="104" t="s">
        <v>461</v>
      </c>
      <c r="C33" s="104" t="s">
        <v>462</v>
      </c>
      <c r="D33" s="105">
        <v>33.506299999999996</v>
      </c>
      <c r="E33" s="108">
        <v>13332077891</v>
      </c>
      <c r="F33" s="108">
        <v>8486746307</v>
      </c>
      <c r="G33" s="108">
        <v>9347069080</v>
      </c>
      <c r="H33" s="108">
        <v>13871109833</v>
      </c>
      <c r="I33" s="108">
        <v>12014907734</v>
      </c>
      <c r="J33" s="108">
        <v>7540963027</v>
      </c>
      <c r="K33" s="108">
        <v>14029186553</v>
      </c>
      <c r="L33" s="108">
        <v>5235294127</v>
      </c>
      <c r="M33" s="108">
        <v>13411299045</v>
      </c>
      <c r="N33" s="108">
        <v>6485414513</v>
      </c>
      <c r="O33" s="108">
        <v>6641699284</v>
      </c>
      <c r="P33" s="108">
        <v>6051751437</v>
      </c>
      <c r="Q33" s="108">
        <v>9683112306</v>
      </c>
      <c r="R33" s="108">
        <v>10251059010</v>
      </c>
      <c r="S33" s="108">
        <v>16770698159</v>
      </c>
      <c r="T33" s="108">
        <v>9057915685</v>
      </c>
      <c r="U33" s="108">
        <v>9766428107</v>
      </c>
      <c r="V33" s="108">
        <v>10570362007</v>
      </c>
      <c r="W33" s="108">
        <v>8831080010</v>
      </c>
      <c r="X33" s="108">
        <v>9986306523</v>
      </c>
      <c r="Y33" s="108">
        <v>10661226856</v>
      </c>
      <c r="Z33" s="108">
        <v>10411997929</v>
      </c>
      <c r="AA33" s="108">
        <v>9677820442</v>
      </c>
      <c r="AB33" s="108">
        <v>9937508296</v>
      </c>
      <c r="AC33" s="108">
        <v>9949382025</v>
      </c>
      <c r="AD33" s="108">
        <v>9394793752</v>
      </c>
      <c r="AE33" s="108">
        <v>9852908085</v>
      </c>
      <c r="AF33" s="108">
        <v>9772472400</v>
      </c>
      <c r="AG33" s="108">
        <v>10024595449</v>
      </c>
      <c r="AH33" s="115">
        <v>9535369689</v>
      </c>
      <c r="AI33" s="105">
        <v>34.017699999999998</v>
      </c>
      <c r="AJ33" s="105">
        <v>33.515900000000002</v>
      </c>
      <c r="AK33" s="105">
        <v>33.655500000000004</v>
      </c>
      <c r="AL33" s="105">
        <v>33.965800000000002</v>
      </c>
      <c r="AM33" s="105">
        <v>33.906700000000001</v>
      </c>
      <c r="AN33" s="105">
        <v>33.2316</v>
      </c>
      <c r="AO33" s="105">
        <v>33.968000000000004</v>
      </c>
      <c r="AP33" s="105">
        <v>32.951700000000002</v>
      </c>
      <c r="AQ33" s="105">
        <v>33.831800000000001</v>
      </c>
      <c r="AR33" s="105">
        <v>33.040100000000002</v>
      </c>
      <c r="AS33" s="105">
        <v>33.152900000000002</v>
      </c>
      <c r="AT33" s="105">
        <v>33.0989</v>
      </c>
      <c r="AU33" s="105">
        <v>33.388100000000001</v>
      </c>
      <c r="AV33" s="105">
        <v>33.544699999999999</v>
      </c>
      <c r="AW33" s="105">
        <v>34.328499999999998</v>
      </c>
      <c r="AX33" s="105">
        <v>33.455800000000004</v>
      </c>
      <c r="AY33" s="105">
        <v>33.496699999999997</v>
      </c>
      <c r="AZ33" s="105">
        <v>33.633800000000001</v>
      </c>
      <c r="BA33" s="105">
        <v>33.2849</v>
      </c>
      <c r="BB33" s="105">
        <v>33.549500000000002</v>
      </c>
      <c r="BC33" s="105">
        <v>33.523800000000001</v>
      </c>
      <c r="BD33" s="105">
        <v>33.701799999999999</v>
      </c>
      <c r="BE33" s="105">
        <v>33.582700000000003</v>
      </c>
      <c r="BF33" s="105">
        <v>33.646799999999999</v>
      </c>
      <c r="BG33" s="105">
        <v>33.260800000000003</v>
      </c>
      <c r="BH33" s="105">
        <v>33.145000000000003</v>
      </c>
      <c r="BI33" s="105">
        <v>33.211799999999997</v>
      </c>
      <c r="BJ33" s="105">
        <v>33.241100000000003</v>
      </c>
      <c r="BK33" s="105">
        <v>33.149000000000001</v>
      </c>
      <c r="BL33" s="116">
        <v>33.145099999999999</v>
      </c>
      <c r="BM33" s="112">
        <v>2.2590099999999998E-2</v>
      </c>
      <c r="BN33" s="112">
        <v>9.2516399999999999E-2</v>
      </c>
      <c r="BO33" s="112">
        <v>0.27396100000000001</v>
      </c>
      <c r="BP33" s="112">
        <v>0.147147</v>
      </c>
      <c r="BQ33" s="112">
        <v>0.12064800000000001</v>
      </c>
      <c r="BR33" s="112">
        <v>4.9179899999999997E-3</v>
      </c>
      <c r="BS33" s="112">
        <v>3.798E-2</v>
      </c>
      <c r="BT33" s="112">
        <v>5.6306100000000001E-4</v>
      </c>
      <c r="BU33" s="117">
        <v>0.58230400000000004</v>
      </c>
      <c r="BV33" s="112">
        <v>6.3278799999999996E-2</v>
      </c>
      <c r="BW33" s="112">
        <v>0.16173499999999999</v>
      </c>
      <c r="BX33" s="112">
        <v>0.38939800000000002</v>
      </c>
      <c r="BY33" s="112">
        <v>0.21521699999999999</v>
      </c>
      <c r="BZ33" s="112">
        <v>0.49329000000000001</v>
      </c>
      <c r="CA33" s="112">
        <v>6.7363500000000007E-2</v>
      </c>
      <c r="CB33" s="112">
        <v>0.183615</v>
      </c>
      <c r="CC33" s="112">
        <v>2.1766199999999999E-2</v>
      </c>
      <c r="CD33" s="117">
        <v>0.85228800000000005</v>
      </c>
      <c r="CE33" s="105">
        <v>0.55126799999999998</v>
      </c>
      <c r="CF33" s="105">
        <v>0.522949</v>
      </c>
      <c r="CG33" s="105">
        <v>0.40543699999999999</v>
      </c>
      <c r="CH33" s="105">
        <v>-8.1130999999999995E-2</v>
      </c>
      <c r="CI33" s="105">
        <v>0.57537099999999997</v>
      </c>
      <c r="CJ33" s="105">
        <v>0.35036</v>
      </c>
      <c r="CK33" s="105">
        <v>0.27430900000000003</v>
      </c>
      <c r="CL33" s="105">
        <v>0.46535199999999999</v>
      </c>
      <c r="CM33" s="116">
        <v>2.7458199999999999E-2</v>
      </c>
    </row>
    <row r="34" spans="1:91">
      <c r="A34" s="104" t="s">
        <v>463</v>
      </c>
      <c r="B34" s="104" t="s">
        <v>464</v>
      </c>
      <c r="C34" s="104" t="s">
        <v>465</v>
      </c>
      <c r="D34" s="105">
        <v>28.181950000000001</v>
      </c>
      <c r="E34" s="108">
        <v>232461681.80000001</v>
      </c>
      <c r="F34" s="108">
        <v>201249699</v>
      </c>
      <c r="G34" s="108">
        <v>164057801.80000001</v>
      </c>
      <c r="H34" s="108">
        <v>381315638.5</v>
      </c>
      <c r="I34" s="108">
        <v>225799873</v>
      </c>
      <c r="J34" s="108">
        <v>214057318</v>
      </c>
      <c r="K34" s="108">
        <v>407121087</v>
      </c>
      <c r="L34" s="108">
        <v>193150588.5</v>
      </c>
      <c r="M34" s="108">
        <v>252454632</v>
      </c>
      <c r="N34" s="108">
        <v>398679552</v>
      </c>
      <c r="O34" s="108">
        <v>256385961.5</v>
      </c>
      <c r="P34" s="108">
        <v>281355743</v>
      </c>
      <c r="Q34" s="108">
        <v>197461737</v>
      </c>
      <c r="R34" s="108">
        <v>245331422</v>
      </c>
      <c r="S34" s="108">
        <v>306192169</v>
      </c>
      <c r="T34" s="108">
        <v>199680644.30000001</v>
      </c>
      <c r="U34" s="108">
        <v>262636687.5</v>
      </c>
      <c r="V34" s="108">
        <v>155137220</v>
      </c>
      <c r="W34" s="108">
        <v>371749328</v>
      </c>
      <c r="X34" s="108">
        <v>338410510</v>
      </c>
      <c r="Y34" s="108">
        <v>143005715</v>
      </c>
      <c r="Z34" s="108">
        <v>127257602</v>
      </c>
      <c r="AA34" s="108">
        <v>357248892</v>
      </c>
      <c r="AB34" s="108">
        <v>174160537</v>
      </c>
      <c r="AC34" s="108">
        <v>265486756.30000001</v>
      </c>
      <c r="AD34" s="108">
        <v>181158623</v>
      </c>
      <c r="AE34" s="108">
        <v>640995944</v>
      </c>
      <c r="AF34" s="108">
        <v>260449599</v>
      </c>
      <c r="AG34" s="108">
        <v>257790773</v>
      </c>
      <c r="AH34" s="115">
        <v>221876298.5</v>
      </c>
      <c r="AI34" s="105">
        <v>28.175899999999999</v>
      </c>
      <c r="AJ34" s="105">
        <v>28.253299999999999</v>
      </c>
      <c r="AK34" s="105">
        <v>27.965699999999998</v>
      </c>
      <c r="AL34" s="105">
        <v>28.780799999999999</v>
      </c>
      <c r="AM34" s="105">
        <v>28.216899999999999</v>
      </c>
      <c r="AN34" s="105">
        <v>28.187999999999999</v>
      </c>
      <c r="AO34" s="105">
        <v>28.8629</v>
      </c>
      <c r="AP34" s="105">
        <v>28.427299999999999</v>
      </c>
      <c r="AQ34" s="105">
        <v>28.1005</v>
      </c>
      <c r="AR34" s="105">
        <v>28.9925</v>
      </c>
      <c r="AS34" s="105">
        <v>28.5395</v>
      </c>
      <c r="AT34" s="105">
        <v>28.672000000000001</v>
      </c>
      <c r="AU34" s="105">
        <v>27.787199999999999</v>
      </c>
      <c r="AV34" s="105">
        <v>28.1599</v>
      </c>
      <c r="AW34" s="105">
        <v>28.6736</v>
      </c>
      <c r="AX34" s="105">
        <v>27.952400000000001</v>
      </c>
      <c r="AY34" s="105">
        <v>28.2759</v>
      </c>
      <c r="AZ34" s="105">
        <v>27.583100000000002</v>
      </c>
      <c r="BA34" s="105">
        <v>28.714700000000001</v>
      </c>
      <c r="BB34" s="105">
        <v>28.6784</v>
      </c>
      <c r="BC34" s="105">
        <v>27.305700000000002</v>
      </c>
      <c r="BD34" s="105">
        <v>27.353200000000001</v>
      </c>
      <c r="BE34" s="105">
        <v>28.866399999999999</v>
      </c>
      <c r="BF34" s="105">
        <v>27.8124</v>
      </c>
      <c r="BG34" s="105">
        <v>28.037099999999999</v>
      </c>
      <c r="BH34" s="105">
        <v>27.469200000000001</v>
      </c>
      <c r="BI34" s="105">
        <v>29.269600000000001</v>
      </c>
      <c r="BJ34" s="105">
        <v>28.011500000000002</v>
      </c>
      <c r="BK34" s="105">
        <v>27.908200000000001</v>
      </c>
      <c r="BL34" s="116">
        <v>27.771899999999999</v>
      </c>
      <c r="BM34" s="112">
        <v>0.100995</v>
      </c>
      <c r="BN34" s="112">
        <v>7.2067599999999996E-2</v>
      </c>
      <c r="BO34" s="112">
        <v>7.0681499999999994E-2</v>
      </c>
      <c r="BP34" s="112">
        <v>5.2076600000000002E-3</v>
      </c>
      <c r="BQ34" s="112">
        <v>0.30932500000000002</v>
      </c>
      <c r="BR34" s="112">
        <v>0.85956399999999999</v>
      </c>
      <c r="BS34" s="112">
        <v>0.51355399999999995</v>
      </c>
      <c r="BT34" s="112">
        <v>0.81465399999999999</v>
      </c>
      <c r="BU34" s="117">
        <v>0.53701200000000004</v>
      </c>
      <c r="BV34" s="112">
        <v>0.163297</v>
      </c>
      <c r="BW34" s="112">
        <v>0.135241</v>
      </c>
      <c r="BX34" s="112">
        <v>0.16372999999999999</v>
      </c>
      <c r="BY34" s="112">
        <v>1.8375499999999999E-2</v>
      </c>
      <c r="BZ34" s="112">
        <v>0.64071999999999996</v>
      </c>
      <c r="CA34" s="112">
        <v>0.94042700000000001</v>
      </c>
      <c r="CB34" s="112">
        <v>0.70461499999999999</v>
      </c>
      <c r="CC34" s="112">
        <v>0.898088</v>
      </c>
      <c r="CD34" s="117">
        <v>0.83043999999999996</v>
      </c>
      <c r="CE34" s="105">
        <v>0.234455</v>
      </c>
      <c r="CF34" s="105">
        <v>0.49804399999999999</v>
      </c>
      <c r="CG34" s="105">
        <v>0.56636900000000001</v>
      </c>
      <c r="CH34" s="105">
        <v>0.83744700000000005</v>
      </c>
      <c r="CI34" s="105">
        <v>0.30967899999999998</v>
      </c>
      <c r="CJ34" s="105">
        <v>3.9956999999999999E-2</v>
      </c>
      <c r="CK34" s="105">
        <v>0.33573500000000001</v>
      </c>
      <c r="CL34" s="105">
        <v>0.11347400000000001</v>
      </c>
      <c r="CM34" s="116">
        <v>0.36143700000000001</v>
      </c>
    </row>
    <row r="35" spans="1:91">
      <c r="A35" s="104" t="s">
        <v>466</v>
      </c>
      <c r="B35" s="104" t="s">
        <v>467</v>
      </c>
      <c r="C35" s="104" t="s">
        <v>468</v>
      </c>
      <c r="D35" s="105">
        <v>29.357849999999999</v>
      </c>
      <c r="E35" s="108">
        <v>620954519</v>
      </c>
      <c r="F35" s="108">
        <v>867190189</v>
      </c>
      <c r="G35" s="108">
        <v>981206907</v>
      </c>
      <c r="H35" s="108">
        <v>1063766362</v>
      </c>
      <c r="I35" s="108">
        <v>960965642</v>
      </c>
      <c r="J35" s="108">
        <v>1302801726</v>
      </c>
      <c r="K35" s="108">
        <v>708710992</v>
      </c>
      <c r="L35" s="108">
        <v>985684648</v>
      </c>
      <c r="M35" s="108">
        <v>1027213784</v>
      </c>
      <c r="N35" s="108">
        <v>888011235</v>
      </c>
      <c r="O35" s="108">
        <v>1444627640</v>
      </c>
      <c r="P35" s="108">
        <v>1100402918</v>
      </c>
      <c r="Q35" s="108">
        <v>604595101</v>
      </c>
      <c r="R35" s="108">
        <v>496626564</v>
      </c>
      <c r="S35" s="108">
        <v>824900752</v>
      </c>
      <c r="T35" s="108">
        <v>527570478</v>
      </c>
      <c r="U35" s="108">
        <v>481220736</v>
      </c>
      <c r="V35" s="108">
        <v>447716464</v>
      </c>
      <c r="W35" s="108">
        <v>495102136</v>
      </c>
      <c r="X35" s="108">
        <v>458506732</v>
      </c>
      <c r="Y35" s="108">
        <v>655136712</v>
      </c>
      <c r="Z35" s="108">
        <v>375259724</v>
      </c>
      <c r="AA35" s="108">
        <v>361175162.5</v>
      </c>
      <c r="AB35" s="108">
        <v>423235944</v>
      </c>
      <c r="AC35" s="108">
        <v>533849160</v>
      </c>
      <c r="AD35" s="108">
        <v>465683364</v>
      </c>
      <c r="AE35" s="108">
        <v>447022537</v>
      </c>
      <c r="AF35" s="108">
        <v>437504974.5</v>
      </c>
      <c r="AG35" s="108">
        <v>400558196</v>
      </c>
      <c r="AH35" s="115">
        <v>674032640</v>
      </c>
      <c r="AI35" s="105">
        <v>29.593399999999999</v>
      </c>
      <c r="AJ35" s="105">
        <v>30.292400000000001</v>
      </c>
      <c r="AK35" s="105">
        <v>30.4619</v>
      </c>
      <c r="AL35" s="105">
        <v>30.260899999999999</v>
      </c>
      <c r="AM35" s="105">
        <v>30.270900000000001</v>
      </c>
      <c r="AN35" s="105">
        <v>30.853000000000002</v>
      </c>
      <c r="AO35" s="105">
        <v>29.628799999999998</v>
      </c>
      <c r="AP35" s="105">
        <v>30.653700000000001</v>
      </c>
      <c r="AQ35" s="105">
        <v>30.1252</v>
      </c>
      <c r="AR35" s="105">
        <v>30.172999999999998</v>
      </c>
      <c r="AS35" s="105">
        <v>30.960799999999999</v>
      </c>
      <c r="AT35" s="105">
        <v>30.639600000000002</v>
      </c>
      <c r="AU35" s="105">
        <v>29.361599999999999</v>
      </c>
      <c r="AV35" s="105">
        <v>29.177299999999999</v>
      </c>
      <c r="AW35" s="105">
        <v>29.999400000000001</v>
      </c>
      <c r="AX35" s="105">
        <v>29.354099999999999</v>
      </c>
      <c r="AY35" s="105">
        <v>29.177499999999998</v>
      </c>
      <c r="AZ35" s="105">
        <v>29.0868</v>
      </c>
      <c r="BA35" s="105">
        <v>29.1281</v>
      </c>
      <c r="BB35" s="105">
        <v>29.125699999999998</v>
      </c>
      <c r="BC35" s="105">
        <v>29.5061</v>
      </c>
      <c r="BD35" s="105">
        <v>28.8766</v>
      </c>
      <c r="BE35" s="105">
        <v>28.839400000000001</v>
      </c>
      <c r="BF35" s="105">
        <v>29.093499999999999</v>
      </c>
      <c r="BG35" s="105">
        <v>29.0473</v>
      </c>
      <c r="BH35" s="105">
        <v>28.8385</v>
      </c>
      <c r="BI35" s="105">
        <v>28.749600000000001</v>
      </c>
      <c r="BJ35" s="105">
        <v>28.759799999999998</v>
      </c>
      <c r="BK35" s="105">
        <v>28.523599999999998</v>
      </c>
      <c r="BL35" s="116">
        <v>29.32</v>
      </c>
      <c r="BM35" s="112">
        <v>2.4664599999999998E-2</v>
      </c>
      <c r="BN35" s="112">
        <v>6.5333099999999996E-3</v>
      </c>
      <c r="BO35" s="112">
        <v>2.8584499999999999E-2</v>
      </c>
      <c r="BP35" s="112">
        <v>6.3319800000000001E-3</v>
      </c>
      <c r="BQ35" s="112">
        <v>0.13341</v>
      </c>
      <c r="BR35" s="112">
        <v>0.24554200000000001</v>
      </c>
      <c r="BS35" s="112">
        <v>0.223469</v>
      </c>
      <c r="BT35" s="112">
        <v>0.79632400000000003</v>
      </c>
      <c r="BU35" s="117">
        <v>0.96816599999999997</v>
      </c>
      <c r="BV35" s="112">
        <v>6.6155900000000004E-2</v>
      </c>
      <c r="BW35" s="112">
        <v>3.01634E-2</v>
      </c>
      <c r="BX35" s="112">
        <v>0.100122</v>
      </c>
      <c r="BY35" s="112">
        <v>2.0528100000000001E-2</v>
      </c>
      <c r="BZ35" s="112">
        <v>0.51408200000000004</v>
      </c>
      <c r="CA35" s="112">
        <v>0.50641499999999995</v>
      </c>
      <c r="CB35" s="112">
        <v>0.45500499999999999</v>
      </c>
      <c r="CC35" s="112">
        <v>0.88500900000000005</v>
      </c>
      <c r="CD35" s="117">
        <v>0.99198200000000003</v>
      </c>
      <c r="CE35" s="105">
        <v>1.2481199999999999</v>
      </c>
      <c r="CF35" s="105">
        <v>1.5938300000000001</v>
      </c>
      <c r="CG35" s="105">
        <v>1.26813</v>
      </c>
      <c r="CH35" s="105">
        <v>1.7233400000000001</v>
      </c>
      <c r="CI35" s="105">
        <v>0.64500500000000005</v>
      </c>
      <c r="CJ35" s="105">
        <v>0.33836500000000003</v>
      </c>
      <c r="CK35" s="105">
        <v>0.38553300000000001</v>
      </c>
      <c r="CL35" s="105">
        <v>6.8715999999999999E-2</v>
      </c>
      <c r="CM35" s="116">
        <v>1.0704699999999999E-2</v>
      </c>
    </row>
    <row r="36" spans="1:91">
      <c r="A36" s="104" t="s">
        <v>469</v>
      </c>
      <c r="B36" s="104" t="s">
        <v>470</v>
      </c>
      <c r="C36" s="104" t="s">
        <v>471</v>
      </c>
      <c r="D36" s="105">
        <v>30.922449999999998</v>
      </c>
      <c r="E36" s="108">
        <v>854264679</v>
      </c>
      <c r="F36" s="108">
        <v>252471115.5</v>
      </c>
      <c r="G36" s="108">
        <v>219903404</v>
      </c>
      <c r="H36" s="108">
        <v>875419330.5</v>
      </c>
      <c r="I36" s="108">
        <v>917938980.79999995</v>
      </c>
      <c r="J36" s="108">
        <v>415173112</v>
      </c>
      <c r="K36" s="108">
        <v>1165751899</v>
      </c>
      <c r="L36" s="108">
        <v>428918870.30000001</v>
      </c>
      <c r="M36" s="108">
        <v>969955183</v>
      </c>
      <c r="N36" s="108">
        <v>948417321</v>
      </c>
      <c r="O36" s="108">
        <v>519074284</v>
      </c>
      <c r="P36" s="108">
        <v>643173416</v>
      </c>
      <c r="Q36" s="108">
        <v>1865626756</v>
      </c>
      <c r="R36" s="108">
        <v>1682845894</v>
      </c>
      <c r="S36" s="108">
        <v>1526001342</v>
      </c>
      <c r="T36" s="108">
        <v>1634808933</v>
      </c>
      <c r="U36" s="108">
        <v>1735535004</v>
      </c>
      <c r="V36" s="108">
        <v>1765244737</v>
      </c>
      <c r="W36" s="108">
        <v>1833915722</v>
      </c>
      <c r="X36" s="108">
        <v>1738264694</v>
      </c>
      <c r="Y36" s="108">
        <v>1732297382</v>
      </c>
      <c r="Z36" s="108">
        <v>1718685044</v>
      </c>
      <c r="AA36" s="108">
        <v>1661245640</v>
      </c>
      <c r="AB36" s="108">
        <v>1654399082</v>
      </c>
      <c r="AC36" s="108">
        <v>2207329929</v>
      </c>
      <c r="AD36" s="108">
        <v>2340492087</v>
      </c>
      <c r="AE36" s="108">
        <v>2233205253</v>
      </c>
      <c r="AF36" s="108">
        <v>2238534183</v>
      </c>
      <c r="AG36" s="108">
        <v>2227288061</v>
      </c>
      <c r="AH36" s="115">
        <v>2009497386</v>
      </c>
      <c r="AI36" s="105">
        <v>30.053599999999999</v>
      </c>
      <c r="AJ36" s="105">
        <v>28.485900000000001</v>
      </c>
      <c r="AK36" s="105">
        <v>28.3216</v>
      </c>
      <c r="AL36" s="105">
        <v>29.979800000000001</v>
      </c>
      <c r="AM36" s="105">
        <v>30.204000000000001</v>
      </c>
      <c r="AN36" s="105">
        <v>29.158000000000001</v>
      </c>
      <c r="AO36" s="105">
        <v>30.336300000000001</v>
      </c>
      <c r="AP36" s="105">
        <v>29.485800000000001</v>
      </c>
      <c r="AQ36" s="105">
        <v>30.042400000000001</v>
      </c>
      <c r="AR36" s="105">
        <v>30.277999999999999</v>
      </c>
      <c r="AS36" s="105">
        <v>29.520199999999999</v>
      </c>
      <c r="AT36" s="105">
        <v>29.864799999999999</v>
      </c>
      <c r="AU36" s="105">
        <v>31.0335</v>
      </c>
      <c r="AV36" s="105">
        <v>30.937999999999999</v>
      </c>
      <c r="AW36" s="105">
        <v>30.8369</v>
      </c>
      <c r="AX36" s="105">
        <v>30.985800000000001</v>
      </c>
      <c r="AY36" s="105">
        <v>31.015699999999999</v>
      </c>
      <c r="AZ36" s="105">
        <v>31.059000000000001</v>
      </c>
      <c r="BA36" s="105">
        <v>31.017199999999999</v>
      </c>
      <c r="BB36" s="105">
        <v>31.0273</v>
      </c>
      <c r="BC36" s="105">
        <v>30.882400000000001</v>
      </c>
      <c r="BD36" s="105">
        <v>31.079599999999999</v>
      </c>
      <c r="BE36" s="105">
        <v>31.046800000000001</v>
      </c>
      <c r="BF36" s="105">
        <v>31.060199999999998</v>
      </c>
      <c r="BG36" s="105">
        <v>31.088699999999999</v>
      </c>
      <c r="BH36" s="105">
        <v>31.160900000000002</v>
      </c>
      <c r="BI36" s="105">
        <v>31.0703</v>
      </c>
      <c r="BJ36" s="105">
        <v>31.114999999999998</v>
      </c>
      <c r="BK36" s="105">
        <v>30.985600000000002</v>
      </c>
      <c r="BL36" s="116">
        <v>30.9069</v>
      </c>
      <c r="BM36" s="112">
        <v>2.10288E-2</v>
      </c>
      <c r="BN36" s="112">
        <v>1.9522100000000001E-2</v>
      </c>
      <c r="BO36" s="112">
        <v>1.5073E-2</v>
      </c>
      <c r="BP36" s="112">
        <v>8.0192300000000005E-3</v>
      </c>
      <c r="BQ36" s="112">
        <v>0.46892499999999998</v>
      </c>
      <c r="BR36" s="112">
        <v>0.79681000000000002</v>
      </c>
      <c r="BS36" s="112">
        <v>0.74363199999999996</v>
      </c>
      <c r="BT36" s="112">
        <v>0.38566899999999998</v>
      </c>
      <c r="BU36" s="117">
        <v>0.19315099999999999</v>
      </c>
      <c r="BV36" s="112">
        <v>6.0015300000000001E-2</v>
      </c>
      <c r="BW36" s="112">
        <v>5.6932000000000003E-2</v>
      </c>
      <c r="BX36" s="112">
        <v>7.3173299999999997E-2</v>
      </c>
      <c r="BY36" s="112">
        <v>2.40076E-2</v>
      </c>
      <c r="BZ36" s="112">
        <v>0.73603300000000005</v>
      </c>
      <c r="CA36" s="112">
        <v>0.91091200000000005</v>
      </c>
      <c r="CB36" s="112">
        <v>0.87090400000000001</v>
      </c>
      <c r="CC36" s="112">
        <v>0.57910899999999998</v>
      </c>
      <c r="CD36" s="117">
        <v>0.69455</v>
      </c>
      <c r="CE36" s="105">
        <v>-2.0487899999999999</v>
      </c>
      <c r="CF36" s="105">
        <v>-1.2219</v>
      </c>
      <c r="CG36" s="105">
        <v>-1.0476399999999999</v>
      </c>
      <c r="CH36" s="105">
        <v>-1.1148199999999999</v>
      </c>
      <c r="CI36" s="105">
        <v>-6.6374500000000003E-2</v>
      </c>
      <c r="CJ36" s="105">
        <v>1.76837E-2</v>
      </c>
      <c r="CK36" s="105">
        <v>-2.6830699999999999E-2</v>
      </c>
      <c r="CL36" s="105">
        <v>5.9731199999999998E-2</v>
      </c>
      <c r="CM36" s="116">
        <v>0.10414900000000001</v>
      </c>
    </row>
    <row r="37" spans="1:91">
      <c r="A37" s="104" t="s">
        <v>472</v>
      </c>
      <c r="B37" s="104" t="s">
        <v>473</v>
      </c>
      <c r="C37" s="104" t="s">
        <v>474</v>
      </c>
      <c r="D37" s="105">
        <v>34.626300000000001</v>
      </c>
      <c r="E37" s="108">
        <v>17515339605</v>
      </c>
      <c r="F37" s="108">
        <v>13273518214</v>
      </c>
      <c r="G37" s="108">
        <v>11275077968</v>
      </c>
      <c r="H37" s="108">
        <v>14888518979</v>
      </c>
      <c r="I37" s="108">
        <v>14295581709</v>
      </c>
      <c r="J37" s="108">
        <v>10105433852</v>
      </c>
      <c r="K37" s="108">
        <v>17722134302</v>
      </c>
      <c r="L37" s="108">
        <v>6356560538</v>
      </c>
      <c r="M37" s="108">
        <v>16269682732</v>
      </c>
      <c r="N37" s="108">
        <v>22748921115</v>
      </c>
      <c r="O37" s="108">
        <v>15396922010</v>
      </c>
      <c r="P37" s="108">
        <v>17405338925</v>
      </c>
      <c r="Q37" s="108">
        <v>27989879150</v>
      </c>
      <c r="R37" s="108">
        <v>25537398389</v>
      </c>
      <c r="S37" s="108">
        <v>22045352627</v>
      </c>
      <c r="T37" s="108">
        <v>22988266469</v>
      </c>
      <c r="U37" s="108">
        <v>24396244392</v>
      </c>
      <c r="V37" s="108">
        <v>21085265750</v>
      </c>
      <c r="W37" s="108">
        <v>20485461247</v>
      </c>
      <c r="X37" s="108">
        <v>20175007587</v>
      </c>
      <c r="Y37" s="108">
        <v>23755571487</v>
      </c>
      <c r="Z37" s="108">
        <v>19488177347</v>
      </c>
      <c r="AA37" s="108">
        <v>21907864529</v>
      </c>
      <c r="AB37" s="108">
        <v>19561719761</v>
      </c>
      <c r="AC37" s="108">
        <v>29070857369</v>
      </c>
      <c r="AD37" s="108">
        <v>31116595743</v>
      </c>
      <c r="AE37" s="108">
        <v>29650354164</v>
      </c>
      <c r="AF37" s="108">
        <v>31016638860</v>
      </c>
      <c r="AG37" s="108">
        <v>35106928756</v>
      </c>
      <c r="AH37" s="115">
        <v>32870267648</v>
      </c>
      <c r="AI37" s="105">
        <v>34.4114</v>
      </c>
      <c r="AJ37" s="105">
        <v>34.145600000000002</v>
      </c>
      <c r="AK37" s="105">
        <v>33.911900000000003</v>
      </c>
      <c r="AL37" s="105">
        <v>34.067900000000002</v>
      </c>
      <c r="AM37" s="105">
        <v>34.1569</v>
      </c>
      <c r="AN37" s="105">
        <v>33.644300000000001</v>
      </c>
      <c r="AO37" s="105">
        <v>34.302300000000002</v>
      </c>
      <c r="AP37" s="105">
        <v>33.222499999999997</v>
      </c>
      <c r="AQ37" s="105">
        <v>34.110599999999998</v>
      </c>
      <c r="AR37" s="105">
        <v>34.863799999999998</v>
      </c>
      <c r="AS37" s="105">
        <v>34.346800000000002</v>
      </c>
      <c r="AT37" s="105">
        <v>34.622999999999998</v>
      </c>
      <c r="AU37" s="105">
        <v>34.908299999999997</v>
      </c>
      <c r="AV37" s="105">
        <v>34.861600000000003</v>
      </c>
      <c r="AW37" s="105">
        <v>34.740299999999998</v>
      </c>
      <c r="AX37" s="105">
        <v>34.799500000000002</v>
      </c>
      <c r="AY37" s="105">
        <v>34.810499999999998</v>
      </c>
      <c r="AZ37" s="105">
        <v>34.628700000000002</v>
      </c>
      <c r="BA37" s="105">
        <v>34.498800000000003</v>
      </c>
      <c r="BB37" s="105">
        <v>34.574399999999997</v>
      </c>
      <c r="BC37" s="105">
        <v>34.686799999999998</v>
      </c>
      <c r="BD37" s="105">
        <v>34.6081</v>
      </c>
      <c r="BE37" s="105">
        <v>34.767000000000003</v>
      </c>
      <c r="BF37" s="105">
        <v>34.623899999999999</v>
      </c>
      <c r="BG37" s="105">
        <v>34.829000000000001</v>
      </c>
      <c r="BH37" s="105">
        <v>34.882300000000001</v>
      </c>
      <c r="BI37" s="105">
        <v>34.801200000000001</v>
      </c>
      <c r="BJ37" s="105">
        <v>34.907400000000003</v>
      </c>
      <c r="BK37" s="105">
        <v>34.957999999999998</v>
      </c>
      <c r="BL37" s="116">
        <v>34.941699999999997</v>
      </c>
      <c r="BM37" s="112">
        <v>5.7945200000000001E-3</v>
      </c>
      <c r="BN37" s="112">
        <v>3.5107300000000001E-3</v>
      </c>
      <c r="BO37" s="112">
        <v>3.3682499999999997E-2</v>
      </c>
      <c r="BP37" s="112">
        <v>9.6675300000000006E-2</v>
      </c>
      <c r="BQ37" s="112">
        <v>0.13112699999999999</v>
      </c>
      <c r="BR37" s="112">
        <v>3.5481899999999997E-2</v>
      </c>
      <c r="BS37" s="112">
        <v>3.5138399999999998E-3</v>
      </c>
      <c r="BT37" s="112">
        <v>6.9287999999999997E-3</v>
      </c>
      <c r="BU37" s="117">
        <v>2.4960199999999998E-2</v>
      </c>
      <c r="BV37" s="112">
        <v>3.09146E-2</v>
      </c>
      <c r="BW37" s="112">
        <v>2.1965800000000001E-2</v>
      </c>
      <c r="BX37" s="112">
        <v>0.109197</v>
      </c>
      <c r="BY37" s="112">
        <v>0.15568599999999999</v>
      </c>
      <c r="BZ37" s="112">
        <v>0.51348199999999999</v>
      </c>
      <c r="CA37" s="112">
        <v>0.17918799999999999</v>
      </c>
      <c r="CB37" s="112">
        <v>5.9678599999999998E-2</v>
      </c>
      <c r="CC37" s="112">
        <v>6.4758999999999997E-2</v>
      </c>
      <c r="CD37" s="117">
        <v>0.44527800000000001</v>
      </c>
      <c r="CE37" s="105">
        <v>-0.77942999999999996</v>
      </c>
      <c r="CF37" s="105">
        <v>-0.97936000000000001</v>
      </c>
      <c r="CG37" s="105">
        <v>-1.0572699999999999</v>
      </c>
      <c r="CH37" s="105">
        <v>-0.324542</v>
      </c>
      <c r="CI37" s="105">
        <v>-9.8991399999999993E-2</v>
      </c>
      <c r="CJ37" s="105">
        <v>-0.189494</v>
      </c>
      <c r="CK37" s="105">
        <v>-0.34905599999999998</v>
      </c>
      <c r="CL37" s="105">
        <v>-0.26936500000000002</v>
      </c>
      <c r="CM37" s="116">
        <v>-9.8220799999999997E-2</v>
      </c>
    </row>
    <row r="38" spans="1:91">
      <c r="A38" s="104" t="s">
        <v>4932</v>
      </c>
      <c r="B38" s="104" t="s">
        <v>4933</v>
      </c>
      <c r="C38" s="104" t="s">
        <v>471</v>
      </c>
      <c r="D38" s="105">
        <v>27.801549999999999</v>
      </c>
      <c r="E38" s="108">
        <v>186860201</v>
      </c>
      <c r="F38" s="108">
        <v>325261160</v>
      </c>
      <c r="G38" s="108">
        <v>199167118</v>
      </c>
      <c r="H38" s="108">
        <v>827580416</v>
      </c>
      <c r="I38" s="108">
        <v>718905140</v>
      </c>
      <c r="J38" s="108">
        <v>810045276</v>
      </c>
      <c r="K38" s="108">
        <v>558835706</v>
      </c>
      <c r="L38" s="108">
        <v>1116989137</v>
      </c>
      <c r="M38" s="108">
        <v>906054792</v>
      </c>
      <c r="N38" s="108">
        <v>86176894</v>
      </c>
      <c r="O38" s="108">
        <v>498393278</v>
      </c>
      <c r="P38" s="108">
        <v>162908092</v>
      </c>
      <c r="Q38" s="108">
        <v>284850568</v>
      </c>
      <c r="R38" s="108">
        <v>147323350</v>
      </c>
      <c r="S38" s="108">
        <v>215162148</v>
      </c>
      <c r="T38" s="108">
        <v>199282048</v>
      </c>
      <c r="U38" s="108">
        <v>158500428</v>
      </c>
      <c r="V38" s="108">
        <v>111473309</v>
      </c>
      <c r="W38" s="108">
        <v>162248272</v>
      </c>
      <c r="X38" s="108">
        <v>129902719</v>
      </c>
      <c r="Y38" s="108">
        <v>194877881</v>
      </c>
      <c r="Z38" s="108">
        <v>95436116</v>
      </c>
      <c r="AA38" s="108">
        <v>120614120</v>
      </c>
      <c r="AB38" s="108">
        <v>106979892</v>
      </c>
      <c r="AC38" s="108">
        <v>183265315.5</v>
      </c>
      <c r="AD38" s="108">
        <v>148064658.30000001</v>
      </c>
      <c r="AE38" s="108">
        <v>132113363.5</v>
      </c>
      <c r="AF38" s="108">
        <v>147269166</v>
      </c>
      <c r="AG38" s="108">
        <v>132120512</v>
      </c>
      <c r="AH38" s="115">
        <v>397574432</v>
      </c>
      <c r="AI38" s="105">
        <v>27.860900000000001</v>
      </c>
      <c r="AJ38" s="105">
        <v>28.923999999999999</v>
      </c>
      <c r="AK38" s="105">
        <v>28.246700000000001</v>
      </c>
      <c r="AL38" s="105">
        <v>29.898700000000002</v>
      </c>
      <c r="AM38" s="105">
        <v>29.8492</v>
      </c>
      <c r="AN38" s="105">
        <v>30.13</v>
      </c>
      <c r="AO38" s="105">
        <v>29.296900000000001</v>
      </c>
      <c r="AP38" s="105">
        <v>30.834199999999999</v>
      </c>
      <c r="AQ38" s="105">
        <v>29.944099999999999</v>
      </c>
      <c r="AR38" s="105">
        <v>26.817900000000002</v>
      </c>
      <c r="AS38" s="105">
        <v>29.494599999999998</v>
      </c>
      <c r="AT38" s="105">
        <v>27.883600000000001</v>
      </c>
      <c r="AU38" s="105">
        <v>28.318899999999999</v>
      </c>
      <c r="AV38" s="105">
        <v>27.424099999999999</v>
      </c>
      <c r="AW38" s="105">
        <v>28.1553</v>
      </c>
      <c r="AX38" s="105">
        <v>27.9496</v>
      </c>
      <c r="AY38" s="105">
        <v>27.554500000000001</v>
      </c>
      <c r="AZ38" s="105">
        <v>27.113499999999998</v>
      </c>
      <c r="BA38" s="105">
        <v>27.518599999999999</v>
      </c>
      <c r="BB38" s="105">
        <v>27.3019</v>
      </c>
      <c r="BC38" s="105">
        <v>27.7422</v>
      </c>
      <c r="BD38" s="105">
        <v>26.920300000000001</v>
      </c>
      <c r="BE38" s="105">
        <v>27.297499999999999</v>
      </c>
      <c r="BF38" s="105">
        <v>27.109400000000001</v>
      </c>
      <c r="BG38" s="105">
        <v>27.455100000000002</v>
      </c>
      <c r="BH38" s="105">
        <v>27.157399999999999</v>
      </c>
      <c r="BI38" s="105">
        <v>26.991099999999999</v>
      </c>
      <c r="BJ38" s="105">
        <v>27.1889</v>
      </c>
      <c r="BK38" s="105">
        <v>26.951000000000001</v>
      </c>
      <c r="BL38" s="116">
        <v>28.6128</v>
      </c>
      <c r="BM38" s="112">
        <v>0.277449</v>
      </c>
      <c r="BN38" s="112">
        <v>1.0696000000000001E-2</v>
      </c>
      <c r="BO38" s="112">
        <v>2.3400600000000001E-2</v>
      </c>
      <c r="BP38" s="112">
        <v>0.63401399999999997</v>
      </c>
      <c r="BQ38" s="112">
        <v>0.55095499999999997</v>
      </c>
      <c r="BR38" s="112">
        <v>0.94103000000000003</v>
      </c>
      <c r="BS38" s="112">
        <v>0.91136099999999998</v>
      </c>
      <c r="BT38" s="112">
        <v>0.42072900000000002</v>
      </c>
      <c r="BU38" s="117">
        <v>0.51455099999999998</v>
      </c>
      <c r="BV38" s="112">
        <v>0.361628</v>
      </c>
      <c r="BW38" s="112">
        <v>4.0183299999999998E-2</v>
      </c>
      <c r="BX38" s="112">
        <v>8.9671100000000004E-2</v>
      </c>
      <c r="BY38" s="112">
        <v>0.700156</v>
      </c>
      <c r="BZ38" s="112">
        <v>0.77297499999999997</v>
      </c>
      <c r="CA38" s="112">
        <v>0.97407600000000005</v>
      </c>
      <c r="CB38" s="112">
        <v>0.95932300000000004</v>
      </c>
      <c r="CC38" s="112">
        <v>0.60790900000000003</v>
      </c>
      <c r="CD38" s="117">
        <v>0.81808499999999995</v>
      </c>
      <c r="CE38" s="105">
        <v>0.75962099999999999</v>
      </c>
      <c r="CF38" s="105">
        <v>2.3750800000000001</v>
      </c>
      <c r="CG38" s="105">
        <v>2.4408300000000001</v>
      </c>
      <c r="CH38" s="105">
        <v>0.48114299999999999</v>
      </c>
      <c r="CI38" s="105">
        <v>0.38189099999999998</v>
      </c>
      <c r="CJ38" s="105">
        <v>-4.5053500000000003E-2</v>
      </c>
      <c r="CK38" s="105">
        <v>-6.3315700000000003E-2</v>
      </c>
      <c r="CL38" s="105">
        <v>-0.475192</v>
      </c>
      <c r="CM38" s="116">
        <v>-0.38303500000000001</v>
      </c>
    </row>
    <row r="39" spans="1:91">
      <c r="A39" s="104" t="s">
        <v>4934</v>
      </c>
      <c r="B39" s="104" t="s">
        <v>4935</v>
      </c>
      <c r="C39" s="104" t="s">
        <v>658</v>
      </c>
      <c r="D39" s="105">
        <v>28.7682</v>
      </c>
      <c r="E39" s="108">
        <v>272691400</v>
      </c>
      <c r="F39" s="108">
        <v>215587269.30000001</v>
      </c>
      <c r="G39" s="108">
        <v>260238084</v>
      </c>
      <c r="H39" s="108">
        <v>358400940</v>
      </c>
      <c r="I39" s="108">
        <v>333141727</v>
      </c>
      <c r="J39" s="108">
        <v>266216376</v>
      </c>
      <c r="K39" s="108">
        <v>389202328.5</v>
      </c>
      <c r="L39" s="108">
        <v>173369368</v>
      </c>
      <c r="M39" s="108">
        <v>398534064</v>
      </c>
      <c r="N39" s="108">
        <v>153014145.30000001</v>
      </c>
      <c r="O39" s="108">
        <v>160127878</v>
      </c>
      <c r="P39" s="108">
        <v>101086435</v>
      </c>
      <c r="Q39" s="108">
        <v>428830470</v>
      </c>
      <c r="R39" s="108">
        <v>481634152</v>
      </c>
      <c r="S39" s="108">
        <v>344243316</v>
      </c>
      <c r="T39" s="108">
        <v>374142594</v>
      </c>
      <c r="U39" s="108">
        <v>430384676</v>
      </c>
      <c r="V39" s="108">
        <v>378024532</v>
      </c>
      <c r="W39" s="108">
        <v>499450016</v>
      </c>
      <c r="X39" s="108">
        <v>478809908</v>
      </c>
      <c r="Y39" s="108">
        <v>377557038</v>
      </c>
      <c r="Z39" s="108">
        <v>378303498</v>
      </c>
      <c r="AA39" s="108">
        <v>416246068</v>
      </c>
      <c r="AB39" s="108">
        <v>417820539.30000001</v>
      </c>
      <c r="AC39" s="108">
        <v>462773264</v>
      </c>
      <c r="AD39" s="108">
        <v>435348408</v>
      </c>
      <c r="AE39" s="108">
        <v>421673422</v>
      </c>
      <c r="AF39" s="108">
        <v>399630316</v>
      </c>
      <c r="AG39" s="108">
        <v>452169440</v>
      </c>
      <c r="AH39" s="115">
        <v>464382124</v>
      </c>
      <c r="AI39" s="105">
        <v>28.406199999999998</v>
      </c>
      <c r="AJ39" s="105">
        <v>28.334199999999999</v>
      </c>
      <c r="AK39" s="105">
        <v>28.603400000000001</v>
      </c>
      <c r="AL39" s="105">
        <v>28.691400000000002</v>
      </c>
      <c r="AM39" s="105">
        <v>28.777200000000001</v>
      </c>
      <c r="AN39" s="105">
        <v>28.508500000000002</v>
      </c>
      <c r="AO39" s="105">
        <v>28.796900000000001</v>
      </c>
      <c r="AP39" s="105">
        <v>28.242599999999999</v>
      </c>
      <c r="AQ39" s="105">
        <v>28.7592</v>
      </c>
      <c r="AR39" s="105">
        <v>27.652100000000001</v>
      </c>
      <c r="AS39" s="105">
        <v>27.906500000000001</v>
      </c>
      <c r="AT39" s="105">
        <v>27.1952</v>
      </c>
      <c r="AU39" s="105">
        <v>28.864599999999999</v>
      </c>
      <c r="AV39" s="105">
        <v>29.133099999999999</v>
      </c>
      <c r="AW39" s="105">
        <v>28.791499999999999</v>
      </c>
      <c r="AX39" s="105">
        <v>28.8583</v>
      </c>
      <c r="AY39" s="105">
        <v>29.012</v>
      </c>
      <c r="AZ39" s="105">
        <v>28.8703</v>
      </c>
      <c r="BA39" s="105">
        <v>29.140699999999999</v>
      </c>
      <c r="BB39" s="105">
        <v>29.188700000000001</v>
      </c>
      <c r="BC39" s="105">
        <v>28.713999999999999</v>
      </c>
      <c r="BD39" s="105">
        <v>28.888400000000001</v>
      </c>
      <c r="BE39" s="105">
        <v>29.0411</v>
      </c>
      <c r="BF39" s="105">
        <v>29.0749</v>
      </c>
      <c r="BG39" s="105">
        <v>28.840800000000002</v>
      </c>
      <c r="BH39" s="105">
        <v>28.740500000000001</v>
      </c>
      <c r="BI39" s="105">
        <v>28.665400000000002</v>
      </c>
      <c r="BJ39" s="105">
        <v>28.629100000000001</v>
      </c>
      <c r="BK39" s="105">
        <v>28.698</v>
      </c>
      <c r="BL39" s="116">
        <v>28.782699999999998</v>
      </c>
      <c r="BM39" s="112">
        <v>4.9913800000000001E-2</v>
      </c>
      <c r="BN39" s="112">
        <v>0.65144000000000002</v>
      </c>
      <c r="BO39" s="112">
        <v>0.603545</v>
      </c>
      <c r="BP39" s="112">
        <v>6.2640600000000001E-3</v>
      </c>
      <c r="BQ39" s="112">
        <v>0.115497</v>
      </c>
      <c r="BR39" s="112">
        <v>3.3961199999999997E-2</v>
      </c>
      <c r="BS39" s="112">
        <v>0.11903</v>
      </c>
      <c r="BT39" s="112">
        <v>1.4736000000000001E-2</v>
      </c>
      <c r="BU39" s="117">
        <v>0.53602399999999994</v>
      </c>
      <c r="BV39" s="112">
        <v>9.9723400000000004E-2</v>
      </c>
      <c r="BW39" s="112">
        <v>0.72223999999999999</v>
      </c>
      <c r="BX39" s="112">
        <v>0.69369599999999998</v>
      </c>
      <c r="BY39" s="112">
        <v>2.03768E-2</v>
      </c>
      <c r="BZ39" s="112">
        <v>0.48912699999999998</v>
      </c>
      <c r="CA39" s="112">
        <v>0.173983</v>
      </c>
      <c r="CB39" s="112">
        <v>0.32540000000000002</v>
      </c>
      <c r="CC39" s="112">
        <v>9.5650200000000005E-2</v>
      </c>
      <c r="CD39" s="117">
        <v>0.83025300000000002</v>
      </c>
      <c r="CE39" s="105">
        <v>-0.25536199999999998</v>
      </c>
      <c r="CF39" s="105">
        <v>-4.4280399999999998E-2</v>
      </c>
      <c r="CG39" s="105">
        <v>-0.103716</v>
      </c>
      <c r="CH39" s="105">
        <v>-1.11873</v>
      </c>
      <c r="CI39" s="105">
        <v>0.226411</v>
      </c>
      <c r="CJ39" s="105">
        <v>0.21025099999999999</v>
      </c>
      <c r="CK39" s="105">
        <v>0.31117299999999998</v>
      </c>
      <c r="CL39" s="105">
        <v>0.29815199999999997</v>
      </c>
      <c r="CM39" s="116">
        <v>4.5634000000000001E-2</v>
      </c>
    </row>
    <row r="40" spans="1:91">
      <c r="A40" s="104" t="s">
        <v>4936</v>
      </c>
      <c r="B40" s="104" t="s">
        <v>4937</v>
      </c>
      <c r="C40" s="104" t="s">
        <v>4938</v>
      </c>
      <c r="D40" s="105">
        <v>27.337899999999998</v>
      </c>
      <c r="E40" s="108">
        <v>366092796</v>
      </c>
      <c r="F40" s="108">
        <v>58951363</v>
      </c>
      <c r="G40" s="108">
        <v>68158305</v>
      </c>
      <c r="H40" s="108">
        <v>413111060</v>
      </c>
      <c r="I40" s="108">
        <v>312638358</v>
      </c>
      <c r="J40" s="108">
        <v>120774784</v>
      </c>
      <c r="K40" s="108">
        <v>167593832</v>
      </c>
      <c r="L40" s="108">
        <v>99206025</v>
      </c>
      <c r="M40" s="108">
        <v>254208668</v>
      </c>
      <c r="N40" s="108">
        <v>83398632</v>
      </c>
      <c r="O40" s="108">
        <v>77650384</v>
      </c>
      <c r="P40" s="108">
        <v>68132000</v>
      </c>
      <c r="Q40" s="108">
        <v>128226752</v>
      </c>
      <c r="R40" s="108">
        <v>116878400</v>
      </c>
      <c r="S40" s="108">
        <v>127216512</v>
      </c>
      <c r="T40" s="108">
        <v>180325316</v>
      </c>
      <c r="U40" s="108">
        <v>128971188</v>
      </c>
      <c r="V40" s="108">
        <v>115651854</v>
      </c>
      <c r="W40" s="108">
        <v>124256696</v>
      </c>
      <c r="X40" s="108">
        <v>134934192</v>
      </c>
      <c r="Y40" s="108">
        <v>216067084</v>
      </c>
      <c r="Z40" s="108">
        <v>160624888</v>
      </c>
      <c r="AA40" s="108">
        <v>135449838</v>
      </c>
      <c r="AB40" s="108">
        <v>142802248</v>
      </c>
      <c r="AC40" s="108">
        <v>146069168</v>
      </c>
      <c r="AD40" s="108">
        <v>144190292</v>
      </c>
      <c r="AE40" s="108">
        <v>231101420</v>
      </c>
      <c r="AF40" s="108">
        <v>161356408</v>
      </c>
      <c r="AG40" s="108">
        <v>140134684</v>
      </c>
      <c r="AH40" s="115">
        <v>133790464</v>
      </c>
      <c r="AI40" s="105">
        <v>28.831099999999999</v>
      </c>
      <c r="AJ40" s="105">
        <v>26.527699999999999</v>
      </c>
      <c r="AK40" s="105">
        <v>26.714099999999998</v>
      </c>
      <c r="AL40" s="105">
        <v>28.8963</v>
      </c>
      <c r="AM40" s="105">
        <v>28.684000000000001</v>
      </c>
      <c r="AN40" s="105">
        <v>27.365600000000001</v>
      </c>
      <c r="AO40" s="105">
        <v>27.5854</v>
      </c>
      <c r="AP40" s="105">
        <v>27.548500000000001</v>
      </c>
      <c r="AQ40" s="105">
        <v>28.110499999999998</v>
      </c>
      <c r="AR40" s="105">
        <v>26.709800000000001</v>
      </c>
      <c r="AS40" s="105">
        <v>26.870999999999999</v>
      </c>
      <c r="AT40" s="105">
        <v>26.626000000000001</v>
      </c>
      <c r="AU40" s="105">
        <v>27.155000000000001</v>
      </c>
      <c r="AV40" s="105">
        <v>27.0901</v>
      </c>
      <c r="AW40" s="105">
        <v>27.3551</v>
      </c>
      <c r="AX40" s="105">
        <v>27.805299999999999</v>
      </c>
      <c r="AY40" s="105">
        <v>27.263300000000001</v>
      </c>
      <c r="AZ40" s="105">
        <v>27.168500000000002</v>
      </c>
      <c r="BA40" s="105">
        <v>27.133700000000001</v>
      </c>
      <c r="BB40" s="105">
        <v>27.357500000000002</v>
      </c>
      <c r="BC40" s="105">
        <v>27.884899999999998</v>
      </c>
      <c r="BD40" s="105">
        <v>27.689800000000002</v>
      </c>
      <c r="BE40" s="105">
        <v>27.4771</v>
      </c>
      <c r="BF40" s="105">
        <v>27.526</v>
      </c>
      <c r="BG40" s="105">
        <v>27.129300000000001</v>
      </c>
      <c r="BH40" s="105">
        <v>27.125499999999999</v>
      </c>
      <c r="BI40" s="105">
        <v>27.797799999999999</v>
      </c>
      <c r="BJ40" s="105">
        <v>27.320699999999999</v>
      </c>
      <c r="BK40" s="105">
        <v>27.035900000000002</v>
      </c>
      <c r="BL40" s="116">
        <v>27.060400000000001</v>
      </c>
      <c r="BM40" s="112">
        <v>0.78356800000000004</v>
      </c>
      <c r="BN40" s="112">
        <v>7.3278999999999997E-2</v>
      </c>
      <c r="BO40" s="112">
        <v>3.9974000000000003E-2</v>
      </c>
      <c r="BP40" s="112">
        <v>2.5476200000000001E-2</v>
      </c>
      <c r="BQ40" s="112">
        <v>0.64054500000000003</v>
      </c>
      <c r="BR40" s="112">
        <v>0.278669</v>
      </c>
      <c r="BS40" s="112">
        <v>0.25464799999999999</v>
      </c>
      <c r="BT40" s="112">
        <v>1.8892200000000001E-2</v>
      </c>
      <c r="BU40" s="117">
        <v>0.42959700000000001</v>
      </c>
      <c r="BV40" s="112">
        <v>0.82084000000000001</v>
      </c>
      <c r="BW40" s="112">
        <v>0.136711</v>
      </c>
      <c r="BX40" s="112">
        <v>0.119551</v>
      </c>
      <c r="BY40" s="112">
        <v>5.39363E-2</v>
      </c>
      <c r="BZ40" s="112">
        <v>0.82182699999999997</v>
      </c>
      <c r="CA40" s="112">
        <v>0.55044300000000002</v>
      </c>
      <c r="CB40" s="112">
        <v>0.49085099999999998</v>
      </c>
      <c r="CC40" s="112">
        <v>0.10870100000000001</v>
      </c>
      <c r="CD40" s="117">
        <v>0.78158300000000003</v>
      </c>
      <c r="CE40" s="105">
        <v>0.218634</v>
      </c>
      <c r="CF40" s="105">
        <v>1.1763399999999999</v>
      </c>
      <c r="CG40" s="105">
        <v>0.60915799999999998</v>
      </c>
      <c r="CH40" s="105">
        <v>-0.403368</v>
      </c>
      <c r="CI40" s="105">
        <v>6.1075200000000003E-2</v>
      </c>
      <c r="CJ40" s="105">
        <v>0.27340100000000001</v>
      </c>
      <c r="CK40" s="105">
        <v>0.31971500000000003</v>
      </c>
      <c r="CL40" s="105">
        <v>0.425315</v>
      </c>
      <c r="CM40" s="116">
        <v>0.21187300000000001</v>
      </c>
    </row>
    <row r="41" spans="1:91">
      <c r="A41" s="104" t="s">
        <v>4939</v>
      </c>
      <c r="B41" s="104" t="s">
        <v>4940</v>
      </c>
      <c r="C41" s="104" t="s">
        <v>4941</v>
      </c>
      <c r="D41" s="105">
        <v>25.578800000000001</v>
      </c>
      <c r="E41" s="108">
        <v>50167392</v>
      </c>
      <c r="F41" s="108">
        <v>94816768</v>
      </c>
      <c r="G41" s="108">
        <v>77133016</v>
      </c>
      <c r="H41" s="108">
        <v>166211181</v>
      </c>
      <c r="I41" s="108">
        <v>171764113.5</v>
      </c>
      <c r="J41" s="108">
        <v>226108581.5</v>
      </c>
      <c r="K41" s="108">
        <v>148615872</v>
      </c>
      <c r="L41" s="108">
        <v>602364644</v>
      </c>
      <c r="M41" s="108">
        <v>209750000</v>
      </c>
      <c r="N41" s="108">
        <v>175682462</v>
      </c>
      <c r="O41" s="108">
        <v>234160296</v>
      </c>
      <c r="P41" s="108">
        <v>86846585.5</v>
      </c>
      <c r="Q41" s="108">
        <v>45064596</v>
      </c>
      <c r="R41" s="108">
        <v>38143252</v>
      </c>
      <c r="S41" s="108">
        <v>108859906.5</v>
      </c>
      <c r="T41" s="108">
        <v>85158296</v>
      </c>
      <c r="U41" s="108">
        <v>34224932</v>
      </c>
      <c r="V41" s="108">
        <v>21789082</v>
      </c>
      <c r="W41" s="108">
        <v>22562532</v>
      </c>
      <c r="X41" s="108">
        <v>19642242</v>
      </c>
      <c r="Y41" s="108"/>
      <c r="Z41" s="108">
        <v>32976686</v>
      </c>
      <c r="AA41" s="108"/>
      <c r="AB41" s="108">
        <v>32873158</v>
      </c>
      <c r="AC41" s="108">
        <v>29564675</v>
      </c>
      <c r="AD41" s="108"/>
      <c r="AE41" s="108">
        <v>47774432</v>
      </c>
      <c r="AF41" s="108">
        <v>30077412</v>
      </c>
      <c r="AG41" s="108">
        <v>28629608</v>
      </c>
      <c r="AH41" s="115">
        <v>33838004</v>
      </c>
      <c r="AI41" s="105">
        <v>25.963699999999999</v>
      </c>
      <c r="AJ41" s="105">
        <v>27.197299999999998</v>
      </c>
      <c r="AK41" s="105">
        <v>26.852699999999999</v>
      </c>
      <c r="AL41" s="105">
        <v>27.582799999999999</v>
      </c>
      <c r="AM41" s="105">
        <v>27.806699999999999</v>
      </c>
      <c r="AN41" s="105">
        <v>28.288900000000002</v>
      </c>
      <c r="AO41" s="105">
        <v>27.414300000000001</v>
      </c>
      <c r="AP41" s="105">
        <v>29.998999999999999</v>
      </c>
      <c r="AQ41" s="105">
        <v>27.833200000000001</v>
      </c>
      <c r="AR41" s="105">
        <v>27.8506</v>
      </c>
      <c r="AS41" s="105">
        <v>28.4512</v>
      </c>
      <c r="AT41" s="105">
        <v>26.976099999999999</v>
      </c>
      <c r="AU41" s="105">
        <v>25.634</v>
      </c>
      <c r="AV41" s="105">
        <v>25.474599999999999</v>
      </c>
      <c r="AW41" s="105">
        <v>27.195499999999999</v>
      </c>
      <c r="AX41" s="105">
        <v>26.722999999999999</v>
      </c>
      <c r="AY41" s="105">
        <v>25.365500000000001</v>
      </c>
      <c r="AZ41" s="105">
        <v>24.8035</v>
      </c>
      <c r="BA41" s="105">
        <v>24.6724</v>
      </c>
      <c r="BB41" s="105">
        <v>24.672599999999999</v>
      </c>
      <c r="BC41" s="105">
        <v>20.976199999999999</v>
      </c>
      <c r="BD41" s="105">
        <v>25.302099999999999</v>
      </c>
      <c r="BE41" s="105">
        <v>21.691800000000001</v>
      </c>
      <c r="BF41" s="105">
        <v>25.407</v>
      </c>
      <c r="BG41" s="105">
        <v>24.841799999999999</v>
      </c>
      <c r="BH41" s="105">
        <v>21.778700000000001</v>
      </c>
      <c r="BI41" s="105">
        <v>25.523599999999998</v>
      </c>
      <c r="BJ41" s="105">
        <v>24.897200000000002</v>
      </c>
      <c r="BK41" s="105">
        <v>24.712900000000001</v>
      </c>
      <c r="BL41" s="116">
        <v>25.038</v>
      </c>
      <c r="BM41" s="112">
        <v>9.2057700000000003E-3</v>
      </c>
      <c r="BN41" s="112">
        <v>1.92086E-4</v>
      </c>
      <c r="BO41" s="112">
        <v>1.18677E-2</v>
      </c>
      <c r="BP41" s="112">
        <v>2.7922300000000001E-3</v>
      </c>
      <c r="BQ41" s="112">
        <v>9.39078E-2</v>
      </c>
      <c r="BR41" s="112">
        <v>0.26491500000000001</v>
      </c>
      <c r="BS41" s="112">
        <v>0.30796499999999999</v>
      </c>
      <c r="BT41" s="112">
        <v>0.57390300000000005</v>
      </c>
      <c r="BU41" s="117">
        <v>0.51005900000000004</v>
      </c>
      <c r="BV41" s="112">
        <v>3.8177999999999997E-2</v>
      </c>
      <c r="BW41" s="112">
        <v>6.7454100000000003E-3</v>
      </c>
      <c r="BX41" s="112">
        <v>6.49671E-2</v>
      </c>
      <c r="BY41" s="112">
        <v>1.3515599999999999E-2</v>
      </c>
      <c r="BZ41" s="112">
        <v>0.47505799999999998</v>
      </c>
      <c r="CA41" s="112">
        <v>0.532416</v>
      </c>
      <c r="CB41" s="112">
        <v>0.54050299999999996</v>
      </c>
      <c r="CC41" s="112">
        <v>0.73404400000000003</v>
      </c>
      <c r="CD41" s="117">
        <v>0.81808499999999995</v>
      </c>
      <c r="CE41" s="105">
        <v>1.7885500000000001</v>
      </c>
      <c r="CF41" s="105">
        <v>3.0101</v>
      </c>
      <c r="CG41" s="105">
        <v>3.5328300000000001</v>
      </c>
      <c r="CH41" s="105">
        <v>2.8766099999999999</v>
      </c>
      <c r="CI41" s="105">
        <v>1.21871</v>
      </c>
      <c r="CJ41" s="105">
        <v>0.74797599999999997</v>
      </c>
      <c r="CK41" s="105">
        <v>-1.4422900000000001</v>
      </c>
      <c r="CL41" s="105">
        <v>-0.74905299999999997</v>
      </c>
      <c r="CM41" s="116">
        <v>-0.83462999999999998</v>
      </c>
    </row>
    <row r="42" spans="1:91">
      <c r="A42" s="104" t="s">
        <v>475</v>
      </c>
      <c r="B42" s="104" t="s">
        <v>476</v>
      </c>
      <c r="C42" s="104" t="s">
        <v>477</v>
      </c>
      <c r="D42" s="105">
        <v>35.064599999999999</v>
      </c>
      <c r="E42" s="108">
        <v>30258873922</v>
      </c>
      <c r="F42" s="108">
        <v>19577223035</v>
      </c>
      <c r="G42" s="108">
        <v>18881918569</v>
      </c>
      <c r="H42" s="108">
        <v>26065348313</v>
      </c>
      <c r="I42" s="108">
        <v>20100936574</v>
      </c>
      <c r="J42" s="108">
        <v>15517537874</v>
      </c>
      <c r="K42" s="108">
        <v>34187351946</v>
      </c>
      <c r="L42" s="108">
        <v>14219150177</v>
      </c>
      <c r="M42" s="108">
        <v>29104052417</v>
      </c>
      <c r="N42" s="108">
        <v>32930119329</v>
      </c>
      <c r="O42" s="108">
        <v>18270778270</v>
      </c>
      <c r="P42" s="108">
        <v>24501248636</v>
      </c>
      <c r="Q42" s="108">
        <v>24518522530</v>
      </c>
      <c r="R42" s="108">
        <v>27674911985</v>
      </c>
      <c r="S42" s="108">
        <v>11484937784</v>
      </c>
      <c r="T42" s="108">
        <v>27900236287</v>
      </c>
      <c r="U42" s="108">
        <v>29542836311</v>
      </c>
      <c r="V42" s="108">
        <v>28809356311</v>
      </c>
      <c r="W42" s="108">
        <v>28082772542</v>
      </c>
      <c r="X42" s="108">
        <v>29491972877</v>
      </c>
      <c r="Y42" s="108">
        <v>32944174703</v>
      </c>
      <c r="Z42" s="108">
        <v>28537114886</v>
      </c>
      <c r="AA42" s="108">
        <v>30960495658</v>
      </c>
      <c r="AB42" s="108">
        <v>27263409011</v>
      </c>
      <c r="AC42" s="108">
        <v>33768629680</v>
      </c>
      <c r="AD42" s="108">
        <v>38051149494</v>
      </c>
      <c r="AE42" s="108">
        <v>36366581875</v>
      </c>
      <c r="AF42" s="108">
        <v>33265562618</v>
      </c>
      <c r="AG42" s="108">
        <v>40290904807</v>
      </c>
      <c r="AH42" s="115">
        <v>35506622839</v>
      </c>
      <c r="AI42" s="105">
        <v>35.200099999999999</v>
      </c>
      <c r="AJ42" s="105">
        <v>34.692300000000003</v>
      </c>
      <c r="AK42" s="105">
        <v>34.6327</v>
      </c>
      <c r="AL42" s="105">
        <v>34.875799999999998</v>
      </c>
      <c r="AM42" s="105">
        <v>34.643500000000003</v>
      </c>
      <c r="AN42" s="105">
        <v>34.238700000000001</v>
      </c>
      <c r="AO42" s="105">
        <v>35.241</v>
      </c>
      <c r="AP42" s="105">
        <v>34.339199999999998</v>
      </c>
      <c r="AQ42" s="105">
        <v>34.949599999999997</v>
      </c>
      <c r="AR42" s="105">
        <v>35.393700000000003</v>
      </c>
      <c r="AS42" s="105">
        <v>34.583799999999997</v>
      </c>
      <c r="AT42" s="105">
        <v>35.116300000000003</v>
      </c>
      <c r="AU42" s="105">
        <v>34.717199999999998</v>
      </c>
      <c r="AV42" s="105">
        <v>34.977600000000002</v>
      </c>
      <c r="AW42" s="105">
        <v>33.7956</v>
      </c>
      <c r="AX42" s="105">
        <v>35.078899999999997</v>
      </c>
      <c r="AY42" s="105">
        <v>35.0867</v>
      </c>
      <c r="AZ42" s="105">
        <v>35.075200000000002</v>
      </c>
      <c r="BA42" s="105">
        <v>34.953899999999997</v>
      </c>
      <c r="BB42" s="105">
        <v>35.121000000000002</v>
      </c>
      <c r="BC42" s="105">
        <v>35.154899999999998</v>
      </c>
      <c r="BD42" s="105">
        <v>35.158299999999997</v>
      </c>
      <c r="BE42" s="105">
        <v>35.2654</v>
      </c>
      <c r="BF42" s="105">
        <v>35.102800000000002</v>
      </c>
      <c r="BG42" s="105">
        <v>35.047499999999999</v>
      </c>
      <c r="BH42" s="105">
        <v>35.172800000000002</v>
      </c>
      <c r="BI42" s="105">
        <v>35.095799999999997</v>
      </c>
      <c r="BJ42" s="105">
        <v>35.008400000000002</v>
      </c>
      <c r="BK42" s="105">
        <v>35.157699999999998</v>
      </c>
      <c r="BL42" s="116">
        <v>35.054000000000002</v>
      </c>
      <c r="BM42" s="112">
        <v>0.279561</v>
      </c>
      <c r="BN42" s="112">
        <v>6.3471200000000005E-2</v>
      </c>
      <c r="BO42" s="112">
        <v>0.44111899999999998</v>
      </c>
      <c r="BP42" s="112">
        <v>0.87014000000000002</v>
      </c>
      <c r="BQ42" s="112">
        <v>0.18573100000000001</v>
      </c>
      <c r="BR42" s="112">
        <v>0.88365300000000002</v>
      </c>
      <c r="BS42" s="112">
        <v>0.96828000000000003</v>
      </c>
      <c r="BT42" s="112">
        <v>0.19123599999999999</v>
      </c>
      <c r="BU42" s="117">
        <v>0.60643899999999995</v>
      </c>
      <c r="BV42" s="112">
        <v>0.36413200000000001</v>
      </c>
      <c r="BW42" s="112">
        <v>0.12384000000000001</v>
      </c>
      <c r="BX42" s="112">
        <v>0.54669100000000004</v>
      </c>
      <c r="BY42" s="112">
        <v>0.89609700000000003</v>
      </c>
      <c r="BZ42" s="112">
        <v>0.550342</v>
      </c>
      <c r="CA42" s="112">
        <v>0.94979100000000005</v>
      </c>
      <c r="CB42" s="112">
        <v>0.98069399999999995</v>
      </c>
      <c r="CC42" s="112">
        <v>0.39021099999999997</v>
      </c>
      <c r="CD42" s="117">
        <v>0.86439100000000002</v>
      </c>
      <c r="CE42" s="105">
        <v>-0.23163900000000001</v>
      </c>
      <c r="CF42" s="105">
        <v>-0.48735899999999999</v>
      </c>
      <c r="CG42" s="105">
        <v>-0.230075</v>
      </c>
      <c r="CH42" s="105">
        <v>-4.21155E-2</v>
      </c>
      <c r="CI42" s="105">
        <v>-0.57655500000000004</v>
      </c>
      <c r="CJ42" s="105">
        <v>6.9071499999999999E-3</v>
      </c>
      <c r="CK42" s="105">
        <v>3.2246900000000001E-3</v>
      </c>
      <c r="CL42" s="105">
        <v>0.10215399999999999</v>
      </c>
      <c r="CM42" s="116">
        <v>3.1986199999999999E-2</v>
      </c>
    </row>
    <row r="43" spans="1:91">
      <c r="A43" s="104" t="s">
        <v>478</v>
      </c>
      <c r="B43" s="104" t="s">
        <v>479</v>
      </c>
      <c r="C43" s="104" t="s">
        <v>480</v>
      </c>
      <c r="D43" s="105">
        <v>27.4955</v>
      </c>
      <c r="E43" s="108">
        <v>249480024</v>
      </c>
      <c r="F43" s="108">
        <v>135089128</v>
      </c>
      <c r="G43" s="108">
        <v>245427421.5</v>
      </c>
      <c r="H43" s="108">
        <v>120643656</v>
      </c>
      <c r="I43" s="108">
        <v>139363908</v>
      </c>
      <c r="J43" s="108">
        <v>258684320</v>
      </c>
      <c r="K43" s="108">
        <v>84203129</v>
      </c>
      <c r="L43" s="108">
        <v>67462320.5</v>
      </c>
      <c r="M43" s="108">
        <v>101599066</v>
      </c>
      <c r="N43" s="108">
        <v>1768036046</v>
      </c>
      <c r="O43" s="108">
        <v>1609781608</v>
      </c>
      <c r="P43" s="108">
        <v>1593399272</v>
      </c>
      <c r="Q43" s="108">
        <v>111398601</v>
      </c>
      <c r="R43" s="108">
        <v>134484834</v>
      </c>
      <c r="S43" s="108">
        <v>147301924</v>
      </c>
      <c r="T43" s="108">
        <v>112110578</v>
      </c>
      <c r="U43" s="108">
        <v>141318112</v>
      </c>
      <c r="V43" s="108">
        <v>124898659</v>
      </c>
      <c r="W43" s="108">
        <v>149841687</v>
      </c>
      <c r="X43" s="108">
        <v>156682439.30000001</v>
      </c>
      <c r="Y43" s="108">
        <v>154771885.5</v>
      </c>
      <c r="Z43" s="108">
        <v>143091224</v>
      </c>
      <c r="AA43" s="108">
        <v>121635700.8</v>
      </c>
      <c r="AB43" s="108">
        <v>178058892</v>
      </c>
      <c r="AC43" s="108">
        <v>84484856</v>
      </c>
      <c r="AD43" s="108">
        <v>121986522.5</v>
      </c>
      <c r="AE43" s="108">
        <v>193311147</v>
      </c>
      <c r="AF43" s="108">
        <v>201149415</v>
      </c>
      <c r="AG43" s="108">
        <v>203783315</v>
      </c>
      <c r="AH43" s="115">
        <v>180155628</v>
      </c>
      <c r="AI43" s="105">
        <v>28.277799999999999</v>
      </c>
      <c r="AJ43" s="105">
        <v>27.7059</v>
      </c>
      <c r="AK43" s="105">
        <v>28.526800000000001</v>
      </c>
      <c r="AL43" s="105">
        <v>27.1206</v>
      </c>
      <c r="AM43" s="105">
        <v>27.507300000000001</v>
      </c>
      <c r="AN43" s="105">
        <v>28.497399999999999</v>
      </c>
      <c r="AO43" s="105">
        <v>26.5943</v>
      </c>
      <c r="AP43" s="105">
        <v>27.125699999999998</v>
      </c>
      <c r="AQ43" s="105">
        <v>26.787400000000002</v>
      </c>
      <c r="AR43" s="105">
        <v>31.129300000000001</v>
      </c>
      <c r="AS43" s="105">
        <v>31.069500000000001</v>
      </c>
      <c r="AT43" s="105">
        <v>31.1736</v>
      </c>
      <c r="AU43" s="105">
        <v>26.952000000000002</v>
      </c>
      <c r="AV43" s="105">
        <v>27.2926</v>
      </c>
      <c r="AW43" s="105">
        <v>27.5838</v>
      </c>
      <c r="AX43" s="105">
        <v>27.119700000000002</v>
      </c>
      <c r="AY43" s="105">
        <v>27.406600000000001</v>
      </c>
      <c r="AZ43" s="105">
        <v>27.292000000000002</v>
      </c>
      <c r="BA43" s="105">
        <v>27.4038</v>
      </c>
      <c r="BB43" s="105">
        <v>27.571999999999999</v>
      </c>
      <c r="BC43" s="105">
        <v>27.397400000000001</v>
      </c>
      <c r="BD43" s="105">
        <v>27.5246</v>
      </c>
      <c r="BE43" s="105">
        <v>27.3247</v>
      </c>
      <c r="BF43" s="105">
        <v>27.8444</v>
      </c>
      <c r="BG43" s="105">
        <v>26.3415</v>
      </c>
      <c r="BH43" s="105">
        <v>26.8796</v>
      </c>
      <c r="BI43" s="105">
        <v>27.540199999999999</v>
      </c>
      <c r="BJ43" s="105">
        <v>27.6387</v>
      </c>
      <c r="BK43" s="105">
        <v>27.576599999999999</v>
      </c>
      <c r="BL43" s="116">
        <v>27.483699999999999</v>
      </c>
      <c r="BM43" s="112">
        <v>7.0973400000000006E-2</v>
      </c>
      <c r="BN43" s="112">
        <v>0.74786600000000003</v>
      </c>
      <c r="BO43" s="112">
        <v>1.06754E-2</v>
      </c>
      <c r="BP43" s="112">
        <v>3.2319399999999998E-7</v>
      </c>
      <c r="BQ43" s="112">
        <v>0.19763</v>
      </c>
      <c r="BR43" s="112">
        <v>3.6326799999999999E-2</v>
      </c>
      <c r="BS43" s="112">
        <v>0.20985599999999999</v>
      </c>
      <c r="BT43" s="112">
        <v>0.99154799999999998</v>
      </c>
      <c r="BU43" s="117">
        <v>0.138352</v>
      </c>
      <c r="BV43" s="112">
        <v>0.127805</v>
      </c>
      <c r="BW43" s="112">
        <v>0.79872399999999999</v>
      </c>
      <c r="BX43" s="112">
        <v>6.1057100000000003E-2</v>
      </c>
      <c r="BY43" s="112">
        <v>3.0961999999999998E-4</v>
      </c>
      <c r="BZ43" s="112">
        <v>0.56966000000000006</v>
      </c>
      <c r="CA43" s="112">
        <v>0.18170700000000001</v>
      </c>
      <c r="CB43" s="112">
        <v>0.43657299999999999</v>
      </c>
      <c r="CC43" s="112">
        <v>0.99596700000000005</v>
      </c>
      <c r="CD43" s="117">
        <v>0.66105999999999998</v>
      </c>
      <c r="CE43" s="105">
        <v>0.60384400000000005</v>
      </c>
      <c r="CF43" s="105">
        <v>0.14205899999999999</v>
      </c>
      <c r="CG43" s="105">
        <v>-0.73051500000000003</v>
      </c>
      <c r="CH43" s="105">
        <v>3.55782</v>
      </c>
      <c r="CI43" s="105">
        <v>-0.290215</v>
      </c>
      <c r="CJ43" s="105">
        <v>-0.29356199999999999</v>
      </c>
      <c r="CK43" s="105">
        <v>-0.10860599999999999</v>
      </c>
      <c r="CL43" s="105">
        <v>-1.7795599999999999E-3</v>
      </c>
      <c r="CM43" s="116">
        <v>-0.64588199999999996</v>
      </c>
    </row>
    <row r="44" spans="1:91">
      <c r="A44" s="104" t="s">
        <v>4942</v>
      </c>
      <c r="B44" s="104" t="s">
        <v>4943</v>
      </c>
      <c r="C44" s="104" t="s">
        <v>4944</v>
      </c>
      <c r="D44" s="105">
        <v>25.376799999999999</v>
      </c>
      <c r="E44" s="108">
        <v>10727198.630000001</v>
      </c>
      <c r="F44" s="108">
        <v>13968968.75</v>
      </c>
      <c r="G44" s="108">
        <v>10137139.5</v>
      </c>
      <c r="H44" s="108">
        <v>60140542</v>
      </c>
      <c r="I44" s="108">
        <v>65288727.25</v>
      </c>
      <c r="J44" s="108">
        <v>93983494</v>
      </c>
      <c r="K44" s="108">
        <v>76055565.5</v>
      </c>
      <c r="L44" s="108">
        <v>47871158</v>
      </c>
      <c r="M44" s="108">
        <v>77102425</v>
      </c>
      <c r="N44" s="108">
        <v>29371392</v>
      </c>
      <c r="O44" s="108">
        <v>16717661.5</v>
      </c>
      <c r="P44" s="108">
        <v>18629892</v>
      </c>
      <c r="Q44" s="108">
        <v>26176280.5</v>
      </c>
      <c r="R44" s="108">
        <v>20972161.5</v>
      </c>
      <c r="S44" s="108"/>
      <c r="T44" s="108">
        <v>73178366.5</v>
      </c>
      <c r="U44" s="108">
        <v>21636934.5</v>
      </c>
      <c r="V44" s="108">
        <v>19881176</v>
      </c>
      <c r="W44" s="108">
        <v>35919955</v>
      </c>
      <c r="X44" s="108">
        <v>34963025.5</v>
      </c>
      <c r="Y44" s="108">
        <v>41645711.5</v>
      </c>
      <c r="Z44" s="108">
        <v>90075789</v>
      </c>
      <c r="AA44" s="108">
        <v>36067081.5</v>
      </c>
      <c r="AB44" s="108">
        <v>32950749</v>
      </c>
      <c r="AC44" s="108">
        <v>43852708</v>
      </c>
      <c r="AD44" s="108">
        <v>52906734</v>
      </c>
      <c r="AE44" s="108">
        <v>35407252.75</v>
      </c>
      <c r="AF44" s="108">
        <v>111699629</v>
      </c>
      <c r="AG44" s="108">
        <v>35349738</v>
      </c>
      <c r="AH44" s="115">
        <v>25712851</v>
      </c>
      <c r="AI44" s="105">
        <v>23.738299999999999</v>
      </c>
      <c r="AJ44" s="105">
        <v>24.481400000000001</v>
      </c>
      <c r="AK44" s="105">
        <v>24.0273</v>
      </c>
      <c r="AL44" s="105">
        <v>26.116199999999999</v>
      </c>
      <c r="AM44" s="105">
        <v>26.467500000000001</v>
      </c>
      <c r="AN44" s="105">
        <v>27.238600000000002</v>
      </c>
      <c r="AO44" s="105">
        <v>26.4405</v>
      </c>
      <c r="AP44" s="105">
        <v>26.6325</v>
      </c>
      <c r="AQ44" s="105">
        <v>26.389399999999998</v>
      </c>
      <c r="AR44" s="105">
        <v>25.092300000000002</v>
      </c>
      <c r="AS44" s="105">
        <v>24.740400000000001</v>
      </c>
      <c r="AT44" s="105">
        <v>24.755299999999998</v>
      </c>
      <c r="AU44" s="105">
        <v>24.834499999999998</v>
      </c>
      <c r="AV44" s="105">
        <v>24.611699999999999</v>
      </c>
      <c r="AW44" s="105">
        <v>23.895600000000002</v>
      </c>
      <c r="AX44" s="105">
        <v>26.504200000000001</v>
      </c>
      <c r="AY44" s="105">
        <v>24.703099999999999</v>
      </c>
      <c r="AZ44" s="105">
        <v>24.672799999999999</v>
      </c>
      <c r="BA44" s="105">
        <v>25.3432</v>
      </c>
      <c r="BB44" s="105">
        <v>25.460799999999999</v>
      </c>
      <c r="BC44" s="105">
        <v>25.537600000000001</v>
      </c>
      <c r="BD44" s="105">
        <v>26.798400000000001</v>
      </c>
      <c r="BE44" s="105">
        <v>25.5184</v>
      </c>
      <c r="BF44" s="105">
        <v>25.410399999999999</v>
      </c>
      <c r="BG44" s="105">
        <v>25.411899999999999</v>
      </c>
      <c r="BH44" s="105">
        <v>25.653500000000001</v>
      </c>
      <c r="BI44" s="105">
        <v>25.0914</v>
      </c>
      <c r="BJ44" s="105">
        <v>26.790099999999999</v>
      </c>
      <c r="BK44" s="105">
        <v>25.040199999999999</v>
      </c>
      <c r="BL44" s="116">
        <v>24.647600000000001</v>
      </c>
      <c r="BM44" s="112">
        <v>0.111625</v>
      </c>
      <c r="BN44" s="112">
        <v>0.20505100000000001</v>
      </c>
      <c r="BO44" s="112">
        <v>0.20771500000000001</v>
      </c>
      <c r="BP44" s="112">
        <v>0.39938899999999999</v>
      </c>
      <c r="BQ44" s="112">
        <v>0.218529</v>
      </c>
      <c r="BR44" s="112">
        <v>0.83465500000000004</v>
      </c>
      <c r="BS44" s="112">
        <v>0.94848699999999997</v>
      </c>
      <c r="BT44" s="112">
        <v>0.62817999999999996</v>
      </c>
      <c r="BU44" s="117">
        <v>0.88232299999999997</v>
      </c>
      <c r="BV44" s="112">
        <v>0.176755</v>
      </c>
      <c r="BW44" s="112">
        <v>0.29450700000000002</v>
      </c>
      <c r="BX44" s="112">
        <v>0.31838499999999997</v>
      </c>
      <c r="BY44" s="112">
        <v>0.482186</v>
      </c>
      <c r="BZ44" s="112">
        <v>0.59221699999999999</v>
      </c>
      <c r="CA44" s="112">
        <v>0.92787399999999998</v>
      </c>
      <c r="CB44" s="112">
        <v>0.97403200000000001</v>
      </c>
      <c r="CC44" s="112">
        <v>0.77352500000000002</v>
      </c>
      <c r="CD44" s="117">
        <v>0.967113</v>
      </c>
      <c r="CE44" s="105">
        <v>-1.4103300000000001</v>
      </c>
      <c r="CF44" s="105">
        <v>1.1148199999999999</v>
      </c>
      <c r="CG44" s="105">
        <v>0.99483600000000005</v>
      </c>
      <c r="CH44" s="105">
        <v>-0.62994799999999995</v>
      </c>
      <c r="CI44" s="105">
        <v>-1.0453699999999999</v>
      </c>
      <c r="CJ44" s="105">
        <v>-0.19925899999999999</v>
      </c>
      <c r="CK44" s="105">
        <v>-4.5443900000000002E-2</v>
      </c>
      <c r="CL44" s="105">
        <v>0.41644599999999998</v>
      </c>
      <c r="CM44" s="116">
        <v>-0.106992</v>
      </c>
    </row>
    <row r="45" spans="1:91">
      <c r="A45" s="104" t="s">
        <v>481</v>
      </c>
      <c r="B45" s="104" t="s">
        <v>482</v>
      </c>
      <c r="C45" s="104" t="s">
        <v>471</v>
      </c>
      <c r="D45" s="105">
        <v>28.190950000000001</v>
      </c>
      <c r="E45" s="108">
        <v>283084131</v>
      </c>
      <c r="F45" s="108">
        <v>243591347</v>
      </c>
      <c r="G45" s="108">
        <v>196423000</v>
      </c>
      <c r="H45" s="108">
        <v>100379296.5</v>
      </c>
      <c r="I45" s="108">
        <v>167772756</v>
      </c>
      <c r="J45" s="108">
        <v>199025665</v>
      </c>
      <c r="K45" s="108">
        <v>198229784</v>
      </c>
      <c r="L45" s="108">
        <v>70870303</v>
      </c>
      <c r="M45" s="108">
        <v>360682111</v>
      </c>
      <c r="N45" s="108">
        <v>267381375</v>
      </c>
      <c r="O45" s="108">
        <v>197618520</v>
      </c>
      <c r="P45" s="108">
        <v>116245701.8</v>
      </c>
      <c r="Q45" s="108">
        <v>208026266</v>
      </c>
      <c r="R45" s="108">
        <v>254304694.5</v>
      </c>
      <c r="S45" s="108">
        <v>133280447</v>
      </c>
      <c r="T45" s="108">
        <v>272741600</v>
      </c>
      <c r="U45" s="108">
        <v>230360112</v>
      </c>
      <c r="V45" s="108">
        <v>229634408</v>
      </c>
      <c r="W45" s="108">
        <v>337662216</v>
      </c>
      <c r="X45" s="108">
        <v>240183148</v>
      </c>
      <c r="Y45" s="108">
        <v>240450850.80000001</v>
      </c>
      <c r="Z45" s="108">
        <v>300206691.5</v>
      </c>
      <c r="AA45" s="108">
        <v>266205388</v>
      </c>
      <c r="AB45" s="108">
        <v>211699125</v>
      </c>
      <c r="AC45" s="108">
        <v>303803820.5</v>
      </c>
      <c r="AD45" s="108">
        <v>270111328</v>
      </c>
      <c r="AE45" s="108">
        <v>308550848</v>
      </c>
      <c r="AF45" s="108">
        <v>321494529</v>
      </c>
      <c r="AG45" s="108">
        <v>237791130</v>
      </c>
      <c r="AH45" s="115">
        <v>314755134</v>
      </c>
      <c r="AI45" s="105">
        <v>28.460100000000001</v>
      </c>
      <c r="AJ45" s="105">
        <v>28.492100000000001</v>
      </c>
      <c r="AK45" s="105">
        <v>28.2102</v>
      </c>
      <c r="AL45" s="105">
        <v>26.8553</v>
      </c>
      <c r="AM45" s="105">
        <v>27.774899999999999</v>
      </c>
      <c r="AN45" s="105">
        <v>28.158100000000001</v>
      </c>
      <c r="AO45" s="105">
        <v>27.824300000000001</v>
      </c>
      <c r="AP45" s="105">
        <v>27.061499999999999</v>
      </c>
      <c r="AQ45" s="105">
        <v>28.615200000000002</v>
      </c>
      <c r="AR45" s="105">
        <v>28.4633</v>
      </c>
      <c r="AS45" s="105">
        <v>28.203299999999999</v>
      </c>
      <c r="AT45" s="105">
        <v>27.396799999999999</v>
      </c>
      <c r="AU45" s="105">
        <v>27.8599</v>
      </c>
      <c r="AV45" s="105">
        <v>28.2117</v>
      </c>
      <c r="AW45" s="105">
        <v>27.4665</v>
      </c>
      <c r="AX45" s="105">
        <v>28.4023</v>
      </c>
      <c r="AY45" s="105">
        <v>28.086099999999998</v>
      </c>
      <c r="AZ45" s="105">
        <v>28.156600000000001</v>
      </c>
      <c r="BA45" s="105">
        <v>28.575900000000001</v>
      </c>
      <c r="BB45" s="105">
        <v>28.178599999999999</v>
      </c>
      <c r="BC45" s="105">
        <v>28.059899999999999</v>
      </c>
      <c r="BD45" s="105">
        <v>28.594000000000001</v>
      </c>
      <c r="BE45" s="105">
        <v>28.444900000000001</v>
      </c>
      <c r="BF45" s="105">
        <v>28.094000000000001</v>
      </c>
      <c r="BG45" s="105">
        <v>28.216999999999999</v>
      </c>
      <c r="BH45" s="105">
        <v>28.042200000000001</v>
      </c>
      <c r="BI45" s="105">
        <v>28.2148</v>
      </c>
      <c r="BJ45" s="105">
        <v>28.315300000000001</v>
      </c>
      <c r="BK45" s="105">
        <v>27.787600000000001</v>
      </c>
      <c r="BL45" s="116">
        <v>28.24</v>
      </c>
      <c r="BM45" s="112">
        <v>0.21848300000000001</v>
      </c>
      <c r="BN45" s="112">
        <v>0.28503200000000001</v>
      </c>
      <c r="BO45" s="112">
        <v>0.58860900000000005</v>
      </c>
      <c r="BP45" s="112">
        <v>0.80902799999999997</v>
      </c>
      <c r="BQ45" s="112">
        <v>0.37838899999999998</v>
      </c>
      <c r="BR45" s="112">
        <v>0.62515500000000002</v>
      </c>
      <c r="BS45" s="112">
        <v>0.52662900000000001</v>
      </c>
      <c r="BT45" s="112">
        <v>0.300423</v>
      </c>
      <c r="BU45" s="117">
        <v>0.81468099999999999</v>
      </c>
      <c r="BV45" s="112">
        <v>0.29901</v>
      </c>
      <c r="BW45" s="112">
        <v>0.37689600000000001</v>
      </c>
      <c r="BX45" s="112">
        <v>0.67938299999999996</v>
      </c>
      <c r="BY45" s="112">
        <v>0.84566200000000002</v>
      </c>
      <c r="BZ45" s="112">
        <v>0.69689299999999998</v>
      </c>
      <c r="CA45" s="112">
        <v>0.81597500000000001</v>
      </c>
      <c r="CB45" s="112">
        <v>0.71359300000000003</v>
      </c>
      <c r="CC45" s="112">
        <v>0.50359600000000004</v>
      </c>
      <c r="CD45" s="117">
        <v>0.94433400000000001</v>
      </c>
      <c r="CE45" s="105">
        <v>0.27322299999999999</v>
      </c>
      <c r="CF45" s="105">
        <v>-0.51819999999999999</v>
      </c>
      <c r="CG45" s="105">
        <v>-0.28061199999999997</v>
      </c>
      <c r="CH45" s="105">
        <v>-9.3163800000000005E-2</v>
      </c>
      <c r="CI45" s="105">
        <v>-0.26825700000000002</v>
      </c>
      <c r="CJ45" s="105">
        <v>0.100733</v>
      </c>
      <c r="CK45" s="105">
        <v>0.15720100000000001</v>
      </c>
      <c r="CL45" s="105">
        <v>0.263378</v>
      </c>
      <c r="CM45" s="116">
        <v>4.3722200000000003E-2</v>
      </c>
    </row>
    <row r="46" spans="1:91">
      <c r="A46" s="104" t="s">
        <v>483</v>
      </c>
      <c r="B46" s="104" t="s">
        <v>484</v>
      </c>
      <c r="C46" s="104" t="s">
        <v>485</v>
      </c>
      <c r="D46" s="105">
        <v>26.541150000000002</v>
      </c>
      <c r="E46" s="108">
        <v>63779878</v>
      </c>
      <c r="F46" s="108">
        <v>52066054</v>
      </c>
      <c r="G46" s="108">
        <v>54838761</v>
      </c>
      <c r="H46" s="108">
        <v>60008088</v>
      </c>
      <c r="I46" s="108">
        <v>115234440</v>
      </c>
      <c r="J46" s="108">
        <v>81230374</v>
      </c>
      <c r="K46" s="108">
        <v>81874148</v>
      </c>
      <c r="L46" s="108">
        <v>28807178</v>
      </c>
      <c r="M46" s="108">
        <v>67355302</v>
      </c>
      <c r="N46" s="108">
        <v>49422900</v>
      </c>
      <c r="O46" s="108">
        <v>19976019</v>
      </c>
      <c r="P46" s="108"/>
      <c r="Q46" s="108">
        <v>118988354</v>
      </c>
      <c r="R46" s="108">
        <v>79654370</v>
      </c>
      <c r="S46" s="108">
        <v>21626213.5</v>
      </c>
      <c r="T46" s="108">
        <v>62358600</v>
      </c>
      <c r="U46" s="108">
        <v>113621730</v>
      </c>
      <c r="V46" s="108">
        <v>99971912</v>
      </c>
      <c r="W46" s="108">
        <v>121984572</v>
      </c>
      <c r="X46" s="108">
        <v>97690616</v>
      </c>
      <c r="Y46" s="108">
        <v>123394920</v>
      </c>
      <c r="Z46" s="108">
        <v>97044732</v>
      </c>
      <c r="AA46" s="108">
        <v>67889178</v>
      </c>
      <c r="AB46" s="108">
        <v>95952140</v>
      </c>
      <c r="AC46" s="108">
        <v>155783532</v>
      </c>
      <c r="AD46" s="108">
        <v>80638316</v>
      </c>
      <c r="AE46" s="108">
        <v>135521156</v>
      </c>
      <c r="AF46" s="108">
        <v>131641132</v>
      </c>
      <c r="AG46" s="108">
        <v>81461984</v>
      </c>
      <c r="AH46" s="115">
        <v>110197980</v>
      </c>
      <c r="AI46" s="105">
        <v>26.310099999999998</v>
      </c>
      <c r="AJ46" s="105">
        <v>26.334099999999999</v>
      </c>
      <c r="AK46" s="105">
        <v>26.3598</v>
      </c>
      <c r="AL46" s="105">
        <v>26.113</v>
      </c>
      <c r="AM46" s="105">
        <v>27.264299999999999</v>
      </c>
      <c r="AN46" s="105">
        <v>27.049299999999999</v>
      </c>
      <c r="AO46" s="105">
        <v>26.545400000000001</v>
      </c>
      <c r="AP46" s="105">
        <v>25.9025</v>
      </c>
      <c r="AQ46" s="105">
        <v>26.194400000000002</v>
      </c>
      <c r="AR46" s="105">
        <v>25.9054</v>
      </c>
      <c r="AS46" s="105">
        <v>24.979700000000001</v>
      </c>
      <c r="AT46" s="105">
        <v>21.7974</v>
      </c>
      <c r="AU46" s="105">
        <v>27.044599999999999</v>
      </c>
      <c r="AV46" s="105">
        <v>26.536899999999999</v>
      </c>
      <c r="AW46" s="105">
        <v>24.931100000000001</v>
      </c>
      <c r="AX46" s="105">
        <v>26.273399999999999</v>
      </c>
      <c r="AY46" s="105">
        <v>27.0974</v>
      </c>
      <c r="AZ46" s="105">
        <v>26.991700000000002</v>
      </c>
      <c r="BA46" s="105">
        <v>27.107099999999999</v>
      </c>
      <c r="BB46" s="105">
        <v>26.892499999999998</v>
      </c>
      <c r="BC46" s="105">
        <v>27.057700000000001</v>
      </c>
      <c r="BD46" s="105">
        <v>26.942499999999999</v>
      </c>
      <c r="BE46" s="105">
        <v>26.447900000000001</v>
      </c>
      <c r="BF46" s="105">
        <v>26.952400000000001</v>
      </c>
      <c r="BG46" s="105">
        <v>27.221299999999999</v>
      </c>
      <c r="BH46" s="105">
        <v>26.276800000000001</v>
      </c>
      <c r="BI46" s="105">
        <v>27.027799999999999</v>
      </c>
      <c r="BJ46" s="105">
        <v>27.027100000000001</v>
      </c>
      <c r="BK46" s="105">
        <v>26.252300000000002</v>
      </c>
      <c r="BL46" s="116">
        <v>26.7776</v>
      </c>
      <c r="BM46" s="112">
        <v>0.19972300000000001</v>
      </c>
      <c r="BN46" s="112">
        <v>0.78422599999999998</v>
      </c>
      <c r="BO46" s="112">
        <v>0.18446399999999999</v>
      </c>
      <c r="BP46" s="112">
        <v>0.123891</v>
      </c>
      <c r="BQ46" s="112">
        <v>0.48917100000000002</v>
      </c>
      <c r="BR46" s="112">
        <v>0.78272699999999995</v>
      </c>
      <c r="BS46" s="112">
        <v>0.232846</v>
      </c>
      <c r="BT46" s="112">
        <v>0.75307100000000005</v>
      </c>
      <c r="BU46" s="117">
        <v>0.69260600000000005</v>
      </c>
      <c r="BV46" s="112">
        <v>0.27864800000000001</v>
      </c>
      <c r="BW46" s="112">
        <v>0.829237</v>
      </c>
      <c r="BX46" s="112">
        <v>0.29403800000000002</v>
      </c>
      <c r="BY46" s="112">
        <v>0.18779599999999999</v>
      </c>
      <c r="BZ46" s="112">
        <v>0.74406700000000003</v>
      </c>
      <c r="CA46" s="112">
        <v>0.90561899999999995</v>
      </c>
      <c r="CB46" s="112">
        <v>0.463756</v>
      </c>
      <c r="CC46" s="112">
        <v>0.85732799999999998</v>
      </c>
      <c r="CD46" s="117">
        <v>0.90440399999999999</v>
      </c>
      <c r="CE46" s="105">
        <v>-0.35103099999999998</v>
      </c>
      <c r="CF46" s="105">
        <v>0.12320399999999999</v>
      </c>
      <c r="CG46" s="105">
        <v>-0.47158699999999998</v>
      </c>
      <c r="CH46" s="105">
        <v>-2.4582000000000002</v>
      </c>
      <c r="CI46" s="105">
        <v>-0.514791</v>
      </c>
      <c r="CJ46" s="105">
        <v>0.101795</v>
      </c>
      <c r="CK46" s="105">
        <v>0.333395</v>
      </c>
      <c r="CL46" s="105">
        <v>9.5235200000000006E-2</v>
      </c>
      <c r="CM46" s="116">
        <v>0.15626699999999999</v>
      </c>
    </row>
    <row r="47" spans="1:91">
      <c r="A47" s="104" t="s">
        <v>486</v>
      </c>
      <c r="B47" s="104" t="s">
        <v>487</v>
      </c>
      <c r="C47" s="104" t="s">
        <v>488</v>
      </c>
      <c r="D47" s="105">
        <v>30.945149999999998</v>
      </c>
      <c r="E47" s="108">
        <v>1516802220</v>
      </c>
      <c r="F47" s="108">
        <v>1286705638</v>
      </c>
      <c r="G47" s="108">
        <v>1298637961</v>
      </c>
      <c r="H47" s="108">
        <v>1929017307</v>
      </c>
      <c r="I47" s="108">
        <v>1612073983</v>
      </c>
      <c r="J47" s="108">
        <v>1866221344</v>
      </c>
      <c r="K47" s="108">
        <v>1303151936</v>
      </c>
      <c r="L47" s="108">
        <v>1109793389</v>
      </c>
      <c r="M47" s="108">
        <v>1123878912</v>
      </c>
      <c r="N47" s="108">
        <v>2023112439</v>
      </c>
      <c r="O47" s="108">
        <v>2344137063</v>
      </c>
      <c r="P47" s="108">
        <v>1626509848</v>
      </c>
      <c r="Q47" s="108">
        <v>1785293770</v>
      </c>
      <c r="R47" s="108">
        <v>1702927940</v>
      </c>
      <c r="S47" s="108">
        <v>2020495606</v>
      </c>
      <c r="T47" s="108">
        <v>1589768966</v>
      </c>
      <c r="U47" s="108">
        <v>1789059692</v>
      </c>
      <c r="V47" s="108">
        <v>1182324899</v>
      </c>
      <c r="W47" s="108">
        <v>1841466769</v>
      </c>
      <c r="X47" s="108">
        <v>1939305893</v>
      </c>
      <c r="Y47" s="108">
        <v>1800453452</v>
      </c>
      <c r="Z47" s="108">
        <v>1317382929</v>
      </c>
      <c r="AA47" s="108">
        <v>1314790834</v>
      </c>
      <c r="AB47" s="108">
        <v>1422582904</v>
      </c>
      <c r="AC47" s="108">
        <v>2002447047</v>
      </c>
      <c r="AD47" s="108">
        <v>2119617461</v>
      </c>
      <c r="AE47" s="108">
        <v>2047022817</v>
      </c>
      <c r="AF47" s="108">
        <v>1984288032</v>
      </c>
      <c r="AG47" s="108">
        <v>2158998994</v>
      </c>
      <c r="AH47" s="115">
        <v>1736934773</v>
      </c>
      <c r="AI47" s="105">
        <v>30.881900000000002</v>
      </c>
      <c r="AJ47" s="105">
        <v>30.835100000000001</v>
      </c>
      <c r="AK47" s="105">
        <v>30.843299999999999</v>
      </c>
      <c r="AL47" s="105">
        <v>31.119599999999998</v>
      </c>
      <c r="AM47" s="105">
        <v>31.017399999999999</v>
      </c>
      <c r="AN47" s="105">
        <v>31.3278</v>
      </c>
      <c r="AO47" s="105">
        <v>30.4941</v>
      </c>
      <c r="AP47" s="105">
        <v>30.805299999999999</v>
      </c>
      <c r="AQ47" s="105">
        <v>30.254899999999999</v>
      </c>
      <c r="AR47" s="105">
        <v>31.322399999999998</v>
      </c>
      <c r="AS47" s="105">
        <v>31.597999999999999</v>
      </c>
      <c r="AT47" s="105">
        <v>31.203299999999999</v>
      </c>
      <c r="AU47" s="105">
        <v>30.970300000000002</v>
      </c>
      <c r="AV47" s="105">
        <v>30.955100000000002</v>
      </c>
      <c r="AW47" s="105">
        <v>31.241199999999999</v>
      </c>
      <c r="AX47" s="105">
        <v>30.945499999999999</v>
      </c>
      <c r="AY47" s="105">
        <v>31.0595</v>
      </c>
      <c r="AZ47" s="105">
        <v>30.486899999999999</v>
      </c>
      <c r="BA47" s="105">
        <v>31.023099999999999</v>
      </c>
      <c r="BB47" s="105">
        <v>31.184000000000001</v>
      </c>
      <c r="BC47" s="105">
        <v>30.937899999999999</v>
      </c>
      <c r="BD47" s="105">
        <v>30.695599999999999</v>
      </c>
      <c r="BE47" s="105">
        <v>30.7179</v>
      </c>
      <c r="BF47" s="105">
        <v>30.842500000000001</v>
      </c>
      <c r="BG47" s="105">
        <v>30.946400000000001</v>
      </c>
      <c r="BH47" s="105">
        <v>31.019100000000002</v>
      </c>
      <c r="BI47" s="105">
        <v>30.944800000000001</v>
      </c>
      <c r="BJ47" s="105">
        <v>30.940999999999999</v>
      </c>
      <c r="BK47" s="105">
        <v>30.942499999999999</v>
      </c>
      <c r="BL47" s="116">
        <v>30.698599999999999</v>
      </c>
      <c r="BM47" s="112">
        <v>0.933782</v>
      </c>
      <c r="BN47" s="112">
        <v>7.3618199999999995E-2</v>
      </c>
      <c r="BO47" s="112">
        <v>0.12778400000000001</v>
      </c>
      <c r="BP47" s="112">
        <v>2.2507599999999999E-2</v>
      </c>
      <c r="BQ47" s="112">
        <v>0.189328</v>
      </c>
      <c r="BR47" s="112">
        <v>0.88366999999999996</v>
      </c>
      <c r="BS47" s="112">
        <v>0.15888099999999999</v>
      </c>
      <c r="BT47" s="112">
        <v>0.30750100000000002</v>
      </c>
      <c r="BU47" s="117">
        <v>0.26602700000000001</v>
      </c>
      <c r="BV47" s="112">
        <v>0.94964199999999999</v>
      </c>
      <c r="BW47" s="112">
        <v>0.137077</v>
      </c>
      <c r="BX47" s="112">
        <v>0.22565399999999999</v>
      </c>
      <c r="BY47" s="112">
        <v>4.9285200000000001E-2</v>
      </c>
      <c r="BZ47" s="112">
        <v>0.55556300000000003</v>
      </c>
      <c r="CA47" s="112">
        <v>0.94979100000000005</v>
      </c>
      <c r="CB47" s="112">
        <v>0.37443399999999999</v>
      </c>
      <c r="CC47" s="112">
        <v>0.50814400000000004</v>
      </c>
      <c r="CD47" s="117">
        <v>0.72584499999999996</v>
      </c>
      <c r="CE47" s="105">
        <v>-7.2809900000000002E-3</v>
      </c>
      <c r="CF47" s="105">
        <v>0.29422399999999999</v>
      </c>
      <c r="CG47" s="105">
        <v>-0.34259000000000001</v>
      </c>
      <c r="CH47" s="105">
        <v>0.51387000000000005</v>
      </c>
      <c r="CI47" s="105">
        <v>0.19481999999999999</v>
      </c>
      <c r="CJ47" s="105">
        <v>-3.0064299999999999E-2</v>
      </c>
      <c r="CK47" s="105">
        <v>0.187639</v>
      </c>
      <c r="CL47" s="105">
        <v>-0.108726</v>
      </c>
      <c r="CM47" s="116">
        <v>0.109386</v>
      </c>
    </row>
    <row r="48" spans="1:91">
      <c r="A48" s="104" t="s">
        <v>489</v>
      </c>
      <c r="B48" s="104" t="s">
        <v>490</v>
      </c>
      <c r="C48" s="104" t="s">
        <v>491</v>
      </c>
      <c r="D48" s="105">
        <v>27.4224</v>
      </c>
      <c r="E48" s="108">
        <v>94011520.939999998</v>
      </c>
      <c r="F48" s="108">
        <v>263386683.80000001</v>
      </c>
      <c r="G48" s="108">
        <v>221791217.59999999</v>
      </c>
      <c r="H48" s="108">
        <v>305578467.39999998</v>
      </c>
      <c r="I48" s="108">
        <v>223040844.5</v>
      </c>
      <c r="J48" s="108">
        <v>282249342.30000001</v>
      </c>
      <c r="K48" s="108">
        <v>170729895</v>
      </c>
      <c r="L48" s="108">
        <v>180211878.80000001</v>
      </c>
      <c r="M48" s="108">
        <v>298994666.80000001</v>
      </c>
      <c r="N48" s="108">
        <v>128468301.3</v>
      </c>
      <c r="O48" s="108">
        <v>307763857.10000002</v>
      </c>
      <c r="P48" s="108">
        <v>290339372.5</v>
      </c>
      <c r="Q48" s="108">
        <v>238435493.80000001</v>
      </c>
      <c r="R48" s="108">
        <v>117838644.3</v>
      </c>
      <c r="S48" s="108">
        <v>111058338</v>
      </c>
      <c r="T48" s="108">
        <v>130577951</v>
      </c>
      <c r="U48" s="108">
        <v>114487056.59999999</v>
      </c>
      <c r="V48" s="108">
        <v>232612466.59999999</v>
      </c>
      <c r="W48" s="108">
        <v>99231921.25</v>
      </c>
      <c r="X48" s="108">
        <v>111132247.09999999</v>
      </c>
      <c r="Y48" s="108">
        <v>204876566.30000001</v>
      </c>
      <c r="Z48" s="108">
        <v>112250115.8</v>
      </c>
      <c r="AA48" s="108">
        <v>133911287.09999999</v>
      </c>
      <c r="AB48" s="108">
        <v>89990673.5</v>
      </c>
      <c r="AC48" s="108">
        <v>137323847.30000001</v>
      </c>
      <c r="AD48" s="108">
        <v>145380656</v>
      </c>
      <c r="AE48" s="108">
        <v>158168828.5</v>
      </c>
      <c r="AF48" s="108">
        <v>168143760.30000001</v>
      </c>
      <c r="AG48" s="108">
        <v>180092571</v>
      </c>
      <c r="AH48" s="115">
        <v>320674464</v>
      </c>
      <c r="AI48" s="105">
        <v>26.869800000000001</v>
      </c>
      <c r="AJ48" s="105">
        <v>28.686</v>
      </c>
      <c r="AK48" s="105">
        <v>28.415700000000001</v>
      </c>
      <c r="AL48" s="105">
        <v>28.461400000000001</v>
      </c>
      <c r="AM48" s="105">
        <v>28.197500000000002</v>
      </c>
      <c r="AN48" s="105">
        <v>28.589200000000002</v>
      </c>
      <c r="AO48" s="105">
        <v>27.610900000000001</v>
      </c>
      <c r="AP48" s="105">
        <v>28.318200000000001</v>
      </c>
      <c r="AQ48" s="105">
        <v>28.3446</v>
      </c>
      <c r="AR48" s="105">
        <v>27.3979</v>
      </c>
      <c r="AS48" s="105">
        <v>28.7956</v>
      </c>
      <c r="AT48" s="105">
        <v>28.717300000000002</v>
      </c>
      <c r="AU48" s="105">
        <v>28.061499999999999</v>
      </c>
      <c r="AV48" s="105">
        <v>27.101900000000001</v>
      </c>
      <c r="AW48" s="105">
        <v>27.1569</v>
      </c>
      <c r="AX48" s="105">
        <v>27.339700000000001</v>
      </c>
      <c r="AY48" s="105">
        <v>27.103899999999999</v>
      </c>
      <c r="AZ48" s="105">
        <v>28.1677</v>
      </c>
      <c r="BA48" s="105">
        <v>26.809200000000001</v>
      </c>
      <c r="BB48" s="105">
        <v>27.078499999999998</v>
      </c>
      <c r="BC48" s="105">
        <v>27.796800000000001</v>
      </c>
      <c r="BD48" s="105">
        <v>27.154199999999999</v>
      </c>
      <c r="BE48" s="105">
        <v>27.4466</v>
      </c>
      <c r="BF48" s="105">
        <v>26.8599</v>
      </c>
      <c r="BG48" s="105">
        <v>27.039100000000001</v>
      </c>
      <c r="BH48" s="105">
        <v>27.1325</v>
      </c>
      <c r="BI48" s="105">
        <v>27.250800000000002</v>
      </c>
      <c r="BJ48" s="105">
        <v>27.380199999999999</v>
      </c>
      <c r="BK48" s="105">
        <v>27.398199999999999</v>
      </c>
      <c r="BL48" s="116">
        <v>28.305900000000001</v>
      </c>
      <c r="BM48" s="112">
        <v>0.66944700000000001</v>
      </c>
      <c r="BN48" s="112">
        <v>9.1811000000000004E-2</v>
      </c>
      <c r="BO48" s="112">
        <v>0.36543900000000001</v>
      </c>
      <c r="BP48" s="112">
        <v>0.327851</v>
      </c>
      <c r="BQ48" s="112">
        <v>0.59065599999999996</v>
      </c>
      <c r="BR48" s="112">
        <v>0.74066699999999996</v>
      </c>
      <c r="BS48" s="112">
        <v>0.33353899999999997</v>
      </c>
      <c r="BT48" s="112">
        <v>0.19633400000000001</v>
      </c>
      <c r="BU48" s="117">
        <v>0.15015999999999999</v>
      </c>
      <c r="BV48" s="112">
        <v>0.72582400000000002</v>
      </c>
      <c r="BW48" s="112">
        <v>0.16107299999999999</v>
      </c>
      <c r="BX48" s="112">
        <v>0.47566599999999998</v>
      </c>
      <c r="BY48" s="112">
        <v>0.412721</v>
      </c>
      <c r="BZ48" s="112">
        <v>0.79180200000000001</v>
      </c>
      <c r="CA48" s="112">
        <v>0.87743400000000005</v>
      </c>
      <c r="CB48" s="112">
        <v>0.56585799999999997</v>
      </c>
      <c r="CC48" s="112">
        <v>0.39266899999999999</v>
      </c>
      <c r="CD48" s="117">
        <v>0.67133900000000002</v>
      </c>
      <c r="CE48" s="105">
        <v>0.29574499999999998</v>
      </c>
      <c r="CF48" s="105">
        <v>0.72128400000000004</v>
      </c>
      <c r="CG48" s="105">
        <v>0.39651199999999998</v>
      </c>
      <c r="CH48" s="105">
        <v>0.60890699999999998</v>
      </c>
      <c r="CI48" s="105">
        <v>-0.25462299999999999</v>
      </c>
      <c r="CJ48" s="105">
        <v>-0.15764600000000001</v>
      </c>
      <c r="CK48" s="105">
        <v>-0.466555</v>
      </c>
      <c r="CL48" s="105">
        <v>-0.54119200000000001</v>
      </c>
      <c r="CM48" s="116">
        <v>-0.55395300000000003</v>
      </c>
    </row>
    <row r="49" spans="1:91">
      <c r="A49" s="104" t="s">
        <v>492</v>
      </c>
      <c r="B49" s="104" t="s">
        <v>493</v>
      </c>
      <c r="C49" s="104" t="s">
        <v>471</v>
      </c>
      <c r="D49" s="105">
        <v>26.276249999999997</v>
      </c>
      <c r="E49" s="108">
        <v>82525557.5</v>
      </c>
      <c r="F49" s="108">
        <v>76612929.75</v>
      </c>
      <c r="G49" s="108">
        <v>51424562.5</v>
      </c>
      <c r="H49" s="108">
        <v>129610818</v>
      </c>
      <c r="I49" s="108">
        <v>125793917</v>
      </c>
      <c r="J49" s="108">
        <v>87320851</v>
      </c>
      <c r="K49" s="108">
        <v>61980105.25</v>
      </c>
      <c r="L49" s="108">
        <v>22843269.5</v>
      </c>
      <c r="M49" s="108">
        <v>12937905</v>
      </c>
      <c r="N49" s="108">
        <v>16476961</v>
      </c>
      <c r="O49" s="108">
        <v>62184089.25</v>
      </c>
      <c r="P49" s="108">
        <v>25121028.75</v>
      </c>
      <c r="Q49" s="108">
        <v>73970793</v>
      </c>
      <c r="R49" s="108">
        <v>74017728</v>
      </c>
      <c r="S49" s="108">
        <v>112100019</v>
      </c>
      <c r="T49" s="108">
        <v>62799870.75</v>
      </c>
      <c r="U49" s="108">
        <v>35908944.5</v>
      </c>
      <c r="V49" s="108">
        <v>69943253.5</v>
      </c>
      <c r="W49" s="108">
        <v>49201432.5</v>
      </c>
      <c r="X49" s="108">
        <v>51338478</v>
      </c>
      <c r="Y49" s="108">
        <v>42527888</v>
      </c>
      <c r="Z49" s="108">
        <v>35845014.75</v>
      </c>
      <c r="AA49" s="108">
        <v>32443157</v>
      </c>
      <c r="AB49" s="108">
        <v>84580121</v>
      </c>
      <c r="AC49" s="108">
        <v>49137215.75</v>
      </c>
      <c r="AD49" s="108">
        <v>91423944.5</v>
      </c>
      <c r="AE49" s="108">
        <v>124227441</v>
      </c>
      <c r="AF49" s="108">
        <v>71716590</v>
      </c>
      <c r="AG49" s="108">
        <v>91765076</v>
      </c>
      <c r="AH49" s="115">
        <v>70708988</v>
      </c>
      <c r="AI49" s="105">
        <v>26.681799999999999</v>
      </c>
      <c r="AJ49" s="105">
        <v>26.8901</v>
      </c>
      <c r="AK49" s="105">
        <v>26.268899999999999</v>
      </c>
      <c r="AL49" s="105">
        <v>27.224</v>
      </c>
      <c r="AM49" s="105">
        <v>27.3598</v>
      </c>
      <c r="AN49" s="105">
        <v>27.038399999999999</v>
      </c>
      <c r="AO49" s="105">
        <v>26.088699999999999</v>
      </c>
      <c r="AP49" s="105">
        <v>25.577100000000002</v>
      </c>
      <c r="AQ49" s="105">
        <v>23.8142</v>
      </c>
      <c r="AR49" s="105">
        <v>24.243099999999998</v>
      </c>
      <c r="AS49" s="105">
        <v>26.568200000000001</v>
      </c>
      <c r="AT49" s="105">
        <v>25.186599999999999</v>
      </c>
      <c r="AU49" s="105">
        <v>26.3565</v>
      </c>
      <c r="AV49" s="105">
        <v>26.431100000000001</v>
      </c>
      <c r="AW49" s="105">
        <v>27.191299999999998</v>
      </c>
      <c r="AX49" s="105">
        <v>26.2836</v>
      </c>
      <c r="AY49" s="105">
        <v>25.434200000000001</v>
      </c>
      <c r="AZ49" s="105">
        <v>26.48</v>
      </c>
      <c r="BA49" s="105">
        <v>25.7971</v>
      </c>
      <c r="BB49" s="105">
        <v>25.990400000000001</v>
      </c>
      <c r="BC49" s="105">
        <v>25.548200000000001</v>
      </c>
      <c r="BD49" s="105">
        <v>25.47</v>
      </c>
      <c r="BE49" s="105">
        <v>25.367699999999999</v>
      </c>
      <c r="BF49" s="105">
        <v>26.770399999999999</v>
      </c>
      <c r="BG49" s="105">
        <v>25.572500000000002</v>
      </c>
      <c r="BH49" s="105">
        <v>26.458200000000001</v>
      </c>
      <c r="BI49" s="105">
        <v>26.9023</v>
      </c>
      <c r="BJ49" s="105">
        <v>26.1509</v>
      </c>
      <c r="BK49" s="105">
        <v>26.421600000000002</v>
      </c>
      <c r="BL49" s="116">
        <v>26.119399999999999</v>
      </c>
      <c r="BM49" s="112">
        <v>0.136795</v>
      </c>
      <c r="BN49" s="112">
        <v>1.86743E-3</v>
      </c>
      <c r="BO49" s="112">
        <v>0.19859099999999999</v>
      </c>
      <c r="BP49" s="112">
        <v>0.25827099999999997</v>
      </c>
      <c r="BQ49" s="112">
        <v>0.20466200000000001</v>
      </c>
      <c r="BR49" s="112">
        <v>0.64866400000000002</v>
      </c>
      <c r="BS49" s="112">
        <v>4.7504699999999997E-2</v>
      </c>
      <c r="BT49" s="112">
        <v>0.47755900000000001</v>
      </c>
      <c r="BU49" s="117">
        <v>0.85144600000000004</v>
      </c>
      <c r="BV49" s="112">
        <v>0.20768600000000001</v>
      </c>
      <c r="BW49" s="112">
        <v>1.8708900000000001E-2</v>
      </c>
      <c r="BX49" s="112">
        <v>0.30834699999999998</v>
      </c>
      <c r="BY49" s="112">
        <v>0.34266999999999997</v>
      </c>
      <c r="BZ49" s="112">
        <v>0.57440199999999997</v>
      </c>
      <c r="CA49" s="112">
        <v>0.83034200000000002</v>
      </c>
      <c r="CB49" s="112">
        <v>0.20499800000000001</v>
      </c>
      <c r="CC49" s="112">
        <v>0.65762200000000004</v>
      </c>
      <c r="CD49" s="117">
        <v>0.95959799999999995</v>
      </c>
      <c r="CE49" s="105">
        <v>0.38300800000000002</v>
      </c>
      <c r="CF49" s="105">
        <v>0.97676600000000002</v>
      </c>
      <c r="CG49" s="105">
        <v>-1.0706100000000001</v>
      </c>
      <c r="CH49" s="105">
        <v>-0.89800400000000002</v>
      </c>
      <c r="CI49" s="105">
        <v>0.42899599999999999</v>
      </c>
      <c r="CJ49" s="105">
        <v>-0.16469200000000001</v>
      </c>
      <c r="CK49" s="105">
        <v>-0.45204</v>
      </c>
      <c r="CL49" s="105">
        <v>-0.36124800000000001</v>
      </c>
      <c r="CM49" s="116">
        <v>8.0375000000000002E-2</v>
      </c>
    </row>
    <row r="50" spans="1:91">
      <c r="A50" s="104" t="s">
        <v>494</v>
      </c>
      <c r="B50" s="104" t="s">
        <v>495</v>
      </c>
      <c r="C50" s="104" t="s">
        <v>496</v>
      </c>
      <c r="D50" s="105">
        <v>31.377849999999999</v>
      </c>
      <c r="E50" s="108">
        <v>2558866432</v>
      </c>
      <c r="F50" s="108">
        <v>2149520441</v>
      </c>
      <c r="G50" s="108">
        <v>2001977838</v>
      </c>
      <c r="H50" s="108">
        <v>2564706344</v>
      </c>
      <c r="I50" s="108">
        <v>2277253588</v>
      </c>
      <c r="J50" s="108">
        <v>1995058532</v>
      </c>
      <c r="K50" s="108">
        <v>1956577600</v>
      </c>
      <c r="L50" s="108">
        <v>1171620915</v>
      </c>
      <c r="M50" s="108">
        <v>2076500569</v>
      </c>
      <c r="N50" s="108">
        <v>2068843459</v>
      </c>
      <c r="O50" s="108">
        <v>1740531848</v>
      </c>
      <c r="P50" s="108">
        <v>1681307801</v>
      </c>
      <c r="Q50" s="108">
        <v>2368432284</v>
      </c>
      <c r="R50" s="108">
        <v>2532670015</v>
      </c>
      <c r="S50" s="108">
        <v>2725496668</v>
      </c>
      <c r="T50" s="108">
        <v>2353760287</v>
      </c>
      <c r="U50" s="108">
        <v>2465245319</v>
      </c>
      <c r="V50" s="108">
        <v>2661899773</v>
      </c>
      <c r="W50" s="108">
        <v>2585508636</v>
      </c>
      <c r="X50" s="108">
        <v>2657449600</v>
      </c>
      <c r="Y50" s="108">
        <v>2412173459</v>
      </c>
      <c r="Z50" s="108">
        <v>2044590251</v>
      </c>
      <c r="AA50" s="108">
        <v>2151063542</v>
      </c>
      <c r="AB50" s="108">
        <v>2065104579</v>
      </c>
      <c r="AC50" s="108">
        <v>2508842858</v>
      </c>
      <c r="AD50" s="108">
        <v>2348955899</v>
      </c>
      <c r="AE50" s="108">
        <v>2282448320</v>
      </c>
      <c r="AF50" s="108">
        <v>2302718528</v>
      </c>
      <c r="AG50" s="108">
        <v>2499062656</v>
      </c>
      <c r="AH50" s="115">
        <v>2204726454</v>
      </c>
      <c r="AI50" s="105">
        <v>31.636299999999999</v>
      </c>
      <c r="AJ50" s="105">
        <v>31.551400000000001</v>
      </c>
      <c r="AK50" s="105">
        <v>31.4373</v>
      </c>
      <c r="AL50" s="105">
        <v>31.5305</v>
      </c>
      <c r="AM50" s="105">
        <v>31.506699999999999</v>
      </c>
      <c r="AN50" s="105">
        <v>31.384499999999999</v>
      </c>
      <c r="AO50" s="105">
        <v>31.096499999999999</v>
      </c>
      <c r="AP50" s="105">
        <v>30.8323</v>
      </c>
      <c r="AQ50" s="105">
        <v>31.140599999999999</v>
      </c>
      <c r="AR50" s="105">
        <v>31.354500000000002</v>
      </c>
      <c r="AS50" s="105">
        <v>31.175699999999999</v>
      </c>
      <c r="AT50" s="105">
        <v>31.251100000000001</v>
      </c>
      <c r="AU50" s="105">
        <v>31.375499999999999</v>
      </c>
      <c r="AV50" s="105">
        <v>31.527699999999999</v>
      </c>
      <c r="AW50" s="105">
        <v>31.663900000000002</v>
      </c>
      <c r="AX50" s="105">
        <v>31.511600000000001</v>
      </c>
      <c r="AY50" s="105">
        <v>31.522500000000001</v>
      </c>
      <c r="AZ50" s="105">
        <v>31.637599999999999</v>
      </c>
      <c r="BA50" s="105">
        <v>31.512699999999999</v>
      </c>
      <c r="BB50" s="105">
        <v>31.630700000000001</v>
      </c>
      <c r="BC50" s="105">
        <v>31.3535</v>
      </c>
      <c r="BD50" s="105">
        <v>31.331099999999999</v>
      </c>
      <c r="BE50" s="105">
        <v>31.411000000000001</v>
      </c>
      <c r="BF50" s="105">
        <v>31.380199999999999</v>
      </c>
      <c r="BG50" s="105">
        <v>31.273900000000001</v>
      </c>
      <c r="BH50" s="105">
        <v>31.165900000000001</v>
      </c>
      <c r="BI50" s="105">
        <v>31.101800000000001</v>
      </c>
      <c r="BJ50" s="105">
        <v>31.1557</v>
      </c>
      <c r="BK50" s="105">
        <v>31.150200000000002</v>
      </c>
      <c r="BL50" s="116">
        <v>31.0397</v>
      </c>
      <c r="BM50" s="112">
        <v>3.4699599999999998E-3</v>
      </c>
      <c r="BN50" s="112">
        <v>3.6840900000000001E-3</v>
      </c>
      <c r="BO50" s="112">
        <v>0.42367100000000002</v>
      </c>
      <c r="BP50" s="112">
        <v>8.6310899999999996E-2</v>
      </c>
      <c r="BQ50" s="112">
        <v>1.12449E-2</v>
      </c>
      <c r="BR50" s="112">
        <v>1.3235E-3</v>
      </c>
      <c r="BS50" s="112">
        <v>1.2422000000000001E-2</v>
      </c>
      <c r="BT50" s="112">
        <v>4.3034700000000002E-3</v>
      </c>
      <c r="BU50" s="117">
        <v>0.35730600000000001</v>
      </c>
      <c r="BV50" s="112">
        <v>2.4073399999999998E-2</v>
      </c>
      <c r="BW50" s="112">
        <v>2.22673E-2</v>
      </c>
      <c r="BX50" s="112">
        <v>0.53264699999999998</v>
      </c>
      <c r="BY50" s="112">
        <v>0.14194200000000001</v>
      </c>
      <c r="BZ50" s="112">
        <v>0.26281500000000002</v>
      </c>
      <c r="CA50" s="112">
        <v>3.62262E-2</v>
      </c>
      <c r="CB50" s="112">
        <v>0.10960399999999999</v>
      </c>
      <c r="CC50" s="112">
        <v>5.2186400000000001E-2</v>
      </c>
      <c r="CD50" s="117">
        <v>0.74875599999999998</v>
      </c>
      <c r="CE50" s="105">
        <v>0.42647400000000002</v>
      </c>
      <c r="CF50" s="105">
        <v>0.35871900000000001</v>
      </c>
      <c r="CG50" s="105">
        <v>-9.2049900000000004E-2</v>
      </c>
      <c r="CH50" s="105">
        <v>0.14521700000000001</v>
      </c>
      <c r="CI50" s="105">
        <v>0.407163</v>
      </c>
      <c r="CJ50" s="105">
        <v>0.44202200000000003</v>
      </c>
      <c r="CK50" s="105">
        <v>0.38376300000000002</v>
      </c>
      <c r="CL50" s="105">
        <v>0.25889299999999998</v>
      </c>
      <c r="CM50" s="116">
        <v>6.5342600000000001E-2</v>
      </c>
    </row>
    <row r="51" spans="1:91">
      <c r="A51" s="104" t="s">
        <v>497</v>
      </c>
      <c r="B51" s="104" t="s">
        <v>498</v>
      </c>
      <c r="C51" s="104" t="s">
        <v>499</v>
      </c>
      <c r="D51" s="105">
        <v>31.970649999999999</v>
      </c>
      <c r="E51" s="108">
        <v>2418777630</v>
      </c>
      <c r="F51" s="108">
        <v>1010886417</v>
      </c>
      <c r="G51" s="108">
        <v>1017388022</v>
      </c>
      <c r="H51" s="108">
        <v>2810972792</v>
      </c>
      <c r="I51" s="108">
        <v>2059436730</v>
      </c>
      <c r="J51" s="108">
        <v>1027544182</v>
      </c>
      <c r="K51" s="108">
        <v>1958708403</v>
      </c>
      <c r="L51" s="108">
        <v>482916460</v>
      </c>
      <c r="M51" s="108">
        <v>2214778002</v>
      </c>
      <c r="N51" s="108">
        <v>1127302067</v>
      </c>
      <c r="O51" s="108">
        <v>499106411.80000001</v>
      </c>
      <c r="P51" s="108">
        <v>948220836.5</v>
      </c>
      <c r="Q51" s="108">
        <v>3622579199</v>
      </c>
      <c r="R51" s="108">
        <v>4864494108</v>
      </c>
      <c r="S51" s="108">
        <v>4211745599</v>
      </c>
      <c r="T51" s="108">
        <v>4014025403</v>
      </c>
      <c r="U51" s="108">
        <v>4222282140</v>
      </c>
      <c r="V51" s="108">
        <v>3953450619</v>
      </c>
      <c r="W51" s="108">
        <v>4600988026</v>
      </c>
      <c r="X51" s="108">
        <v>5005718263</v>
      </c>
      <c r="Y51" s="108">
        <v>4375307460</v>
      </c>
      <c r="Z51" s="108">
        <v>3858710731</v>
      </c>
      <c r="AA51" s="108">
        <v>3915910828</v>
      </c>
      <c r="AB51" s="108">
        <v>3940104010</v>
      </c>
      <c r="AC51" s="108">
        <v>4501381018</v>
      </c>
      <c r="AD51" s="108">
        <v>4223365897</v>
      </c>
      <c r="AE51" s="108">
        <v>4142780994</v>
      </c>
      <c r="AF51" s="108">
        <v>3918893778</v>
      </c>
      <c r="AG51" s="108">
        <v>4146902382</v>
      </c>
      <c r="AH51" s="115">
        <v>4261533084</v>
      </c>
      <c r="AI51" s="105">
        <v>31.555099999999999</v>
      </c>
      <c r="AJ51" s="105">
        <v>30.482099999999999</v>
      </c>
      <c r="AK51" s="105">
        <v>30.4848</v>
      </c>
      <c r="AL51" s="105">
        <v>31.662800000000001</v>
      </c>
      <c r="AM51" s="105">
        <v>31.361799999999999</v>
      </c>
      <c r="AN51" s="105">
        <v>30.481100000000001</v>
      </c>
      <c r="AO51" s="105">
        <v>31.099499999999999</v>
      </c>
      <c r="AP51" s="105">
        <v>29.6188</v>
      </c>
      <c r="AQ51" s="105">
        <v>31.233599999999999</v>
      </c>
      <c r="AR51" s="105">
        <v>30.5138</v>
      </c>
      <c r="AS51" s="105">
        <v>29.4741</v>
      </c>
      <c r="AT51" s="105">
        <v>30.424800000000001</v>
      </c>
      <c r="AU51" s="105">
        <v>31.988199999999999</v>
      </c>
      <c r="AV51" s="105">
        <v>32.469299999999997</v>
      </c>
      <c r="AW51" s="105">
        <v>32.284300000000002</v>
      </c>
      <c r="AX51" s="105">
        <v>32.281700000000001</v>
      </c>
      <c r="AY51" s="105">
        <v>32.297400000000003</v>
      </c>
      <c r="AZ51" s="105">
        <v>32.207799999999999</v>
      </c>
      <c r="BA51" s="105">
        <v>32.344200000000001</v>
      </c>
      <c r="BB51" s="105">
        <v>32.541400000000003</v>
      </c>
      <c r="BC51" s="105">
        <v>32.215899999999998</v>
      </c>
      <c r="BD51" s="105">
        <v>32.253900000000002</v>
      </c>
      <c r="BE51" s="105">
        <v>32.264899999999997</v>
      </c>
      <c r="BF51" s="105">
        <v>32.312199999999997</v>
      </c>
      <c r="BG51" s="105">
        <v>32.111600000000003</v>
      </c>
      <c r="BH51" s="105">
        <v>31.995200000000001</v>
      </c>
      <c r="BI51" s="105">
        <v>31.9618</v>
      </c>
      <c r="BJ51" s="105">
        <v>31.922799999999999</v>
      </c>
      <c r="BK51" s="105">
        <v>31.874700000000001</v>
      </c>
      <c r="BL51" s="116">
        <v>31.979500000000002</v>
      </c>
      <c r="BM51" s="112">
        <v>3.8917399999999998E-2</v>
      </c>
      <c r="BN51" s="112">
        <v>0.10047399999999999</v>
      </c>
      <c r="BO51" s="112">
        <v>6.9670099999999999E-2</v>
      </c>
      <c r="BP51" s="112">
        <v>5.8786400000000001E-3</v>
      </c>
      <c r="BQ51" s="112">
        <v>8.8249300000000003E-2</v>
      </c>
      <c r="BR51" s="112">
        <v>1.1971200000000001E-3</v>
      </c>
      <c r="BS51" s="112">
        <v>1.1313200000000001E-2</v>
      </c>
      <c r="BT51" s="112">
        <v>5.6397700000000001E-4</v>
      </c>
      <c r="BU51" s="117">
        <v>0.149371</v>
      </c>
      <c r="BV51" s="112">
        <v>8.4637599999999993E-2</v>
      </c>
      <c r="BW51" s="112">
        <v>0.17249900000000001</v>
      </c>
      <c r="BX51" s="112">
        <v>0.16239400000000001</v>
      </c>
      <c r="BY51" s="112">
        <v>1.9795199999999999E-2</v>
      </c>
      <c r="BZ51" s="112">
        <v>0.46257599999999999</v>
      </c>
      <c r="CA51" s="112">
        <v>3.5651500000000003E-2</v>
      </c>
      <c r="CB51" s="112">
        <v>0.105224</v>
      </c>
      <c r="CC51" s="112">
        <v>2.1766199999999999E-2</v>
      </c>
      <c r="CD51" s="117">
        <v>0.67133900000000002</v>
      </c>
      <c r="CE51" s="105">
        <v>-1.085</v>
      </c>
      <c r="CF51" s="105">
        <v>-0.75707000000000002</v>
      </c>
      <c r="CG51" s="105">
        <v>-1.27501</v>
      </c>
      <c r="CH51" s="105">
        <v>-1.7881100000000001</v>
      </c>
      <c r="CI51" s="105">
        <v>0.321633</v>
      </c>
      <c r="CJ51" s="105">
        <v>0.33665099999999998</v>
      </c>
      <c r="CK51" s="105">
        <v>0.44153999999999999</v>
      </c>
      <c r="CL51" s="105">
        <v>0.35134199999999999</v>
      </c>
      <c r="CM51" s="116">
        <v>9.7232200000000005E-2</v>
      </c>
    </row>
    <row r="52" spans="1:91">
      <c r="A52" s="104" t="s">
        <v>500</v>
      </c>
      <c r="B52" s="104" t="s">
        <v>501</v>
      </c>
      <c r="C52" s="104" t="s">
        <v>499</v>
      </c>
      <c r="D52" s="105">
        <v>30.12415</v>
      </c>
      <c r="E52" s="108">
        <v>1334260064</v>
      </c>
      <c r="F52" s="108">
        <v>134398928</v>
      </c>
      <c r="G52" s="108">
        <v>100928134</v>
      </c>
      <c r="H52" s="108">
        <v>201649725</v>
      </c>
      <c r="I52" s="108">
        <v>183991057.5</v>
      </c>
      <c r="J52" s="108">
        <v>59039946.130000003</v>
      </c>
      <c r="K52" s="108">
        <v>192058340</v>
      </c>
      <c r="L52" s="108">
        <v>40438128</v>
      </c>
      <c r="M52" s="108">
        <v>163628336</v>
      </c>
      <c r="N52" s="108">
        <v>363033128</v>
      </c>
      <c r="O52" s="108">
        <v>240647708</v>
      </c>
      <c r="P52" s="108">
        <v>363138252</v>
      </c>
      <c r="Q52" s="108">
        <v>2101184432</v>
      </c>
      <c r="R52" s="108">
        <v>2372385344</v>
      </c>
      <c r="S52" s="108">
        <v>1476234048</v>
      </c>
      <c r="T52" s="108">
        <v>1857984768</v>
      </c>
      <c r="U52" s="108">
        <v>2418647072</v>
      </c>
      <c r="V52" s="108">
        <v>624385493.89999998</v>
      </c>
      <c r="W52" s="108">
        <v>2113555680</v>
      </c>
      <c r="X52" s="108">
        <v>2380652164</v>
      </c>
      <c r="Y52" s="108">
        <v>2187278048</v>
      </c>
      <c r="Z52" s="108">
        <v>2068710061</v>
      </c>
      <c r="AA52" s="108">
        <v>2005243392</v>
      </c>
      <c r="AB52" s="108">
        <v>2067035728</v>
      </c>
      <c r="AC52" s="108">
        <v>454180752</v>
      </c>
      <c r="AD52" s="108">
        <v>2213995856</v>
      </c>
      <c r="AE52" s="108">
        <v>576487080</v>
      </c>
      <c r="AF52" s="108">
        <v>2264177088</v>
      </c>
      <c r="AG52" s="108">
        <v>2202914364</v>
      </c>
      <c r="AH52" s="115">
        <v>542606840</v>
      </c>
      <c r="AI52" s="105">
        <v>30.696899999999999</v>
      </c>
      <c r="AJ52" s="105">
        <v>27.576899999999998</v>
      </c>
      <c r="AK52" s="105">
        <v>27.208400000000001</v>
      </c>
      <c r="AL52" s="105">
        <v>27.861699999999999</v>
      </c>
      <c r="AM52" s="105">
        <v>27.909400000000002</v>
      </c>
      <c r="AN52" s="105">
        <v>26.467700000000001</v>
      </c>
      <c r="AO52" s="105">
        <v>27.784199999999998</v>
      </c>
      <c r="AP52" s="105">
        <v>26.388000000000002</v>
      </c>
      <c r="AQ52" s="105">
        <v>27.474900000000002</v>
      </c>
      <c r="AR52" s="105">
        <v>28.855799999999999</v>
      </c>
      <c r="AS52" s="105">
        <v>28.441700000000001</v>
      </c>
      <c r="AT52" s="105">
        <v>29.040099999999999</v>
      </c>
      <c r="AU52" s="105">
        <v>31.2028</v>
      </c>
      <c r="AV52" s="105">
        <v>31.433399999999999</v>
      </c>
      <c r="AW52" s="105">
        <v>30.7883</v>
      </c>
      <c r="AX52" s="105">
        <v>31.170400000000001</v>
      </c>
      <c r="AY52" s="105">
        <v>31.494199999999999</v>
      </c>
      <c r="AZ52" s="105">
        <v>29.551400000000001</v>
      </c>
      <c r="BA52" s="105">
        <v>31.222000000000001</v>
      </c>
      <c r="BB52" s="105">
        <v>31.475999999999999</v>
      </c>
      <c r="BC52" s="105">
        <v>31.216200000000001</v>
      </c>
      <c r="BD52" s="105">
        <v>31.348099999999999</v>
      </c>
      <c r="BE52" s="105">
        <v>31.311</v>
      </c>
      <c r="BF52" s="105">
        <v>31.381499999999999</v>
      </c>
      <c r="BG52" s="105">
        <v>28.813300000000002</v>
      </c>
      <c r="BH52" s="105">
        <v>31.083500000000001</v>
      </c>
      <c r="BI52" s="105">
        <v>29.116599999999998</v>
      </c>
      <c r="BJ52" s="105">
        <v>31.131399999999999</v>
      </c>
      <c r="BK52" s="105">
        <v>30.9697</v>
      </c>
      <c r="BL52" s="116">
        <v>29.0321</v>
      </c>
      <c r="BM52" s="112">
        <v>0.21972900000000001</v>
      </c>
      <c r="BN52" s="112">
        <v>2.2768699999999999E-2</v>
      </c>
      <c r="BO52" s="112">
        <v>1.65287E-2</v>
      </c>
      <c r="BP52" s="112">
        <v>8.3621299999999996E-2</v>
      </c>
      <c r="BQ52" s="112">
        <v>0.33675500000000003</v>
      </c>
      <c r="BR52" s="112">
        <v>0.70988399999999996</v>
      </c>
      <c r="BS52" s="112">
        <v>0.24443599999999999</v>
      </c>
      <c r="BT52" s="112">
        <v>0.22426599999999999</v>
      </c>
      <c r="BU52" s="117">
        <v>0.51095999999999997</v>
      </c>
      <c r="BV52" s="112">
        <v>0.29926799999999998</v>
      </c>
      <c r="BW52" s="112">
        <v>6.3026799999999994E-2</v>
      </c>
      <c r="BX52" s="112">
        <v>7.5582300000000005E-2</v>
      </c>
      <c r="BY52" s="112">
        <v>0.13835800000000001</v>
      </c>
      <c r="BZ52" s="112">
        <v>0.66245600000000004</v>
      </c>
      <c r="CA52" s="112">
        <v>0.86160899999999996</v>
      </c>
      <c r="CB52" s="112">
        <v>0.47965200000000002</v>
      </c>
      <c r="CC52" s="112">
        <v>0.42798199999999997</v>
      </c>
      <c r="CD52" s="117">
        <v>0.81808499999999995</v>
      </c>
      <c r="CE52" s="105">
        <v>-1.88368</v>
      </c>
      <c r="CF52" s="105">
        <v>-2.9647800000000002</v>
      </c>
      <c r="CG52" s="105">
        <v>-3.16201</v>
      </c>
      <c r="CH52" s="105">
        <v>-1.5985400000000001</v>
      </c>
      <c r="CI52" s="105">
        <v>0.76378900000000005</v>
      </c>
      <c r="CJ52" s="105">
        <v>0.360956</v>
      </c>
      <c r="CK52" s="105">
        <v>0.92696599999999996</v>
      </c>
      <c r="CL52" s="105">
        <v>0.96915600000000002</v>
      </c>
      <c r="CM52" s="116">
        <v>-0.70659799999999995</v>
      </c>
    </row>
    <row r="53" spans="1:91">
      <c r="A53" s="104" t="s">
        <v>502</v>
      </c>
      <c r="B53" s="104" t="s">
        <v>503</v>
      </c>
      <c r="C53" s="104" t="s">
        <v>504</v>
      </c>
      <c r="D53" s="105">
        <v>30.10305</v>
      </c>
      <c r="E53" s="108">
        <v>1541639283</v>
      </c>
      <c r="F53" s="108">
        <v>1207117184</v>
      </c>
      <c r="G53" s="108">
        <v>1363681504</v>
      </c>
      <c r="H53" s="108">
        <v>3129496160</v>
      </c>
      <c r="I53" s="108">
        <v>1721349568</v>
      </c>
      <c r="J53" s="108">
        <v>2974068840</v>
      </c>
      <c r="K53" s="108">
        <v>1506016896</v>
      </c>
      <c r="L53" s="108">
        <v>1283237303</v>
      </c>
      <c r="M53" s="108">
        <v>1578069328</v>
      </c>
      <c r="N53" s="108">
        <v>650184288</v>
      </c>
      <c r="O53" s="108">
        <v>1415036032</v>
      </c>
      <c r="P53" s="108">
        <v>875832895.79999995</v>
      </c>
      <c r="Q53" s="108">
        <v>1232188337</v>
      </c>
      <c r="R53" s="108">
        <v>1336241560</v>
      </c>
      <c r="S53" s="108">
        <v>1978945072</v>
      </c>
      <c r="T53" s="108">
        <v>880702032</v>
      </c>
      <c r="U53" s="108">
        <v>819060828</v>
      </c>
      <c r="V53" s="108">
        <v>929734079.5</v>
      </c>
      <c r="W53" s="108">
        <v>757758774</v>
      </c>
      <c r="X53" s="108">
        <v>858501750</v>
      </c>
      <c r="Y53" s="108">
        <v>756371612</v>
      </c>
      <c r="Z53" s="108">
        <v>695498291</v>
      </c>
      <c r="AA53" s="108">
        <v>711955796</v>
      </c>
      <c r="AB53" s="108">
        <v>794749060</v>
      </c>
      <c r="AC53" s="108">
        <v>944710507.29999995</v>
      </c>
      <c r="AD53" s="108">
        <v>1043233369</v>
      </c>
      <c r="AE53" s="108">
        <v>883694176.5</v>
      </c>
      <c r="AF53" s="108">
        <v>1096776392</v>
      </c>
      <c r="AG53" s="108">
        <v>1092335152</v>
      </c>
      <c r="AH53" s="115">
        <v>846237262.10000002</v>
      </c>
      <c r="AI53" s="105">
        <v>30.9053</v>
      </c>
      <c r="AJ53" s="105">
        <v>30.744</v>
      </c>
      <c r="AK53" s="105">
        <v>30.911899999999999</v>
      </c>
      <c r="AL53" s="105">
        <v>31.817699999999999</v>
      </c>
      <c r="AM53" s="105">
        <v>31.104399999999998</v>
      </c>
      <c r="AN53" s="105">
        <v>31.917300000000001</v>
      </c>
      <c r="AO53" s="105">
        <v>30.704499999999999</v>
      </c>
      <c r="AP53" s="105">
        <v>30.978200000000001</v>
      </c>
      <c r="AQ53" s="105">
        <v>30.744599999999998</v>
      </c>
      <c r="AR53" s="105">
        <v>29.732600000000001</v>
      </c>
      <c r="AS53" s="105">
        <v>30.950800000000001</v>
      </c>
      <c r="AT53" s="105">
        <v>30.310199999999998</v>
      </c>
      <c r="AU53" s="105">
        <v>30.4375</v>
      </c>
      <c r="AV53" s="105">
        <v>30.6052</v>
      </c>
      <c r="AW53" s="105">
        <v>31.2119</v>
      </c>
      <c r="AX53" s="105">
        <v>30.093399999999999</v>
      </c>
      <c r="AY53" s="105">
        <v>29.934200000000001</v>
      </c>
      <c r="AZ53" s="105">
        <v>30.1127</v>
      </c>
      <c r="BA53" s="105">
        <v>29.742100000000001</v>
      </c>
      <c r="BB53" s="105">
        <v>30.0258</v>
      </c>
      <c r="BC53" s="105">
        <v>29.706900000000001</v>
      </c>
      <c r="BD53" s="105">
        <v>29.764099999999999</v>
      </c>
      <c r="BE53" s="105">
        <v>29.831099999999999</v>
      </c>
      <c r="BF53" s="105">
        <v>30.002500000000001</v>
      </c>
      <c r="BG53" s="105">
        <v>29.8523</v>
      </c>
      <c r="BH53" s="105">
        <v>29.995200000000001</v>
      </c>
      <c r="BI53" s="105">
        <v>29.732800000000001</v>
      </c>
      <c r="BJ53" s="105">
        <v>30.085699999999999</v>
      </c>
      <c r="BK53" s="105">
        <v>29.977799999999998</v>
      </c>
      <c r="BL53" s="116">
        <v>29.668099999999999</v>
      </c>
      <c r="BM53" s="112">
        <v>2.3117300000000001E-3</v>
      </c>
      <c r="BN53" s="112">
        <v>3.9421200000000003E-3</v>
      </c>
      <c r="BO53" s="112">
        <v>4.0488900000000003E-3</v>
      </c>
      <c r="BP53" s="112">
        <v>0.32294200000000001</v>
      </c>
      <c r="BQ53" s="112">
        <v>3.4302100000000002E-2</v>
      </c>
      <c r="BR53" s="112">
        <v>0.37738899999999997</v>
      </c>
      <c r="BS53" s="112">
        <v>0.622699</v>
      </c>
      <c r="BT53" s="112">
        <v>0.77210299999999998</v>
      </c>
      <c r="BU53" s="117">
        <v>0.74803399999999998</v>
      </c>
      <c r="BV53" s="112">
        <v>1.9598600000000001E-2</v>
      </c>
      <c r="BW53" s="112">
        <v>2.2568399999999999E-2</v>
      </c>
      <c r="BX53" s="112">
        <v>3.73765E-2</v>
      </c>
      <c r="BY53" s="112">
        <v>0.40842000000000001</v>
      </c>
      <c r="BZ53" s="112">
        <v>0.35445500000000002</v>
      </c>
      <c r="CA53" s="112">
        <v>0.64618299999999995</v>
      </c>
      <c r="CB53" s="112">
        <v>0.78061800000000003</v>
      </c>
      <c r="CC53" s="112">
        <v>0.86765300000000001</v>
      </c>
      <c r="CD53" s="117">
        <v>0.912887</v>
      </c>
      <c r="CE53" s="105">
        <v>0.94323000000000001</v>
      </c>
      <c r="CF53" s="105">
        <v>1.70261</v>
      </c>
      <c r="CG53" s="105">
        <v>0.898586</v>
      </c>
      <c r="CH53" s="105">
        <v>0.420678</v>
      </c>
      <c r="CI53" s="105">
        <v>0.84101000000000004</v>
      </c>
      <c r="CJ53" s="105">
        <v>0.136242</v>
      </c>
      <c r="CK53" s="105">
        <v>-8.5597400000000004E-2</v>
      </c>
      <c r="CL53" s="105">
        <v>-4.4593800000000003E-2</v>
      </c>
      <c r="CM53" s="116">
        <v>-5.03737E-2</v>
      </c>
    </row>
    <row r="54" spans="1:91">
      <c r="A54" s="104" t="s">
        <v>505</v>
      </c>
      <c r="B54" s="104" t="s">
        <v>506</v>
      </c>
      <c r="C54" s="104" t="s">
        <v>507</v>
      </c>
      <c r="D54" s="105">
        <v>30.456499999999998</v>
      </c>
      <c r="E54" s="108">
        <v>1216201375</v>
      </c>
      <c r="F54" s="108">
        <v>1045825805</v>
      </c>
      <c r="G54" s="108">
        <v>1222892577</v>
      </c>
      <c r="H54" s="108">
        <v>2734369036</v>
      </c>
      <c r="I54" s="108">
        <v>2269493895</v>
      </c>
      <c r="J54" s="108">
        <v>2039230499</v>
      </c>
      <c r="K54" s="108">
        <v>1487917160</v>
      </c>
      <c r="L54" s="108">
        <v>824735584.5</v>
      </c>
      <c r="M54" s="108">
        <v>1619787202</v>
      </c>
      <c r="N54" s="108">
        <v>600311264</v>
      </c>
      <c r="O54" s="108">
        <v>1087212235</v>
      </c>
      <c r="P54" s="108">
        <v>951405162</v>
      </c>
      <c r="Q54" s="108">
        <v>1780056803</v>
      </c>
      <c r="R54" s="108">
        <v>1406804220</v>
      </c>
      <c r="S54" s="108">
        <v>2706981215</v>
      </c>
      <c r="T54" s="108">
        <v>994183635</v>
      </c>
      <c r="U54" s="108">
        <v>979640633.5</v>
      </c>
      <c r="V54" s="108">
        <v>1119966941</v>
      </c>
      <c r="W54" s="108">
        <v>807009366.5</v>
      </c>
      <c r="X54" s="108">
        <v>978514451</v>
      </c>
      <c r="Y54" s="108">
        <v>881925812.29999995</v>
      </c>
      <c r="Z54" s="108">
        <v>993981369</v>
      </c>
      <c r="AA54" s="108">
        <v>979071733</v>
      </c>
      <c r="AB54" s="108">
        <v>930555224</v>
      </c>
      <c r="AC54" s="108">
        <v>1260245712</v>
      </c>
      <c r="AD54" s="108">
        <v>2073156705</v>
      </c>
      <c r="AE54" s="108">
        <v>1610275156</v>
      </c>
      <c r="AF54" s="108">
        <v>1333715626</v>
      </c>
      <c r="AG54" s="108">
        <v>1388570966</v>
      </c>
      <c r="AH54" s="115">
        <v>1489594308</v>
      </c>
      <c r="AI54" s="105">
        <v>30.563199999999998</v>
      </c>
      <c r="AJ54" s="105">
        <v>30.544899999999998</v>
      </c>
      <c r="AK54" s="105">
        <v>30.764299999999999</v>
      </c>
      <c r="AL54" s="105">
        <v>31.622900000000001</v>
      </c>
      <c r="AM54" s="105">
        <v>31.500699999999998</v>
      </c>
      <c r="AN54" s="105">
        <v>31.406199999999998</v>
      </c>
      <c r="AO54" s="105">
        <v>30.6873</v>
      </c>
      <c r="AP54" s="105">
        <v>30.3719</v>
      </c>
      <c r="AQ54" s="105">
        <v>30.782299999999999</v>
      </c>
      <c r="AR54" s="105">
        <v>29.6175</v>
      </c>
      <c r="AS54" s="105">
        <v>30.581099999999999</v>
      </c>
      <c r="AT54" s="105">
        <v>30.4297</v>
      </c>
      <c r="AU54" s="105">
        <v>30.9679</v>
      </c>
      <c r="AV54" s="105">
        <v>30.679500000000001</v>
      </c>
      <c r="AW54" s="105">
        <v>31.662400000000002</v>
      </c>
      <c r="AX54" s="105">
        <v>30.2683</v>
      </c>
      <c r="AY54" s="105">
        <v>30.192</v>
      </c>
      <c r="AZ54" s="105">
        <v>30.392099999999999</v>
      </c>
      <c r="BA54" s="105">
        <v>29.832899999999999</v>
      </c>
      <c r="BB54" s="105">
        <v>30.212</v>
      </c>
      <c r="BC54" s="105">
        <v>29.9236</v>
      </c>
      <c r="BD54" s="105">
        <v>30.289400000000001</v>
      </c>
      <c r="BE54" s="105">
        <v>30.302800000000001</v>
      </c>
      <c r="BF54" s="105">
        <v>30.2301</v>
      </c>
      <c r="BG54" s="105">
        <v>30.2729</v>
      </c>
      <c r="BH54" s="105">
        <v>30.988199999999999</v>
      </c>
      <c r="BI54" s="105">
        <v>30.598500000000001</v>
      </c>
      <c r="BJ54" s="105">
        <v>30.367799999999999</v>
      </c>
      <c r="BK54" s="105">
        <v>30.318300000000001</v>
      </c>
      <c r="BL54" s="116">
        <v>30.4833</v>
      </c>
      <c r="BM54" s="112">
        <v>5.2056600000000001E-2</v>
      </c>
      <c r="BN54" s="112">
        <v>1.4747499999999999E-4</v>
      </c>
      <c r="BO54" s="112">
        <v>0.16819899999999999</v>
      </c>
      <c r="BP54" s="112">
        <v>0.58373699999999995</v>
      </c>
      <c r="BQ54" s="112">
        <v>7.3380000000000001E-2</v>
      </c>
      <c r="BR54" s="112">
        <v>0.23693800000000001</v>
      </c>
      <c r="BS54" s="112">
        <v>3.2257800000000003E-2</v>
      </c>
      <c r="BT54" s="112">
        <v>9.7603899999999993E-2</v>
      </c>
      <c r="BU54" s="117">
        <v>0.33981299999999998</v>
      </c>
      <c r="BV54" s="112">
        <v>0.10212599999999999</v>
      </c>
      <c r="BW54" s="112">
        <v>6.7454100000000003E-3</v>
      </c>
      <c r="BX54" s="112">
        <v>0.27710200000000001</v>
      </c>
      <c r="BY54" s="112">
        <v>0.65454199999999996</v>
      </c>
      <c r="BZ54" s="112">
        <v>0.44443899999999997</v>
      </c>
      <c r="CA54" s="112">
        <v>0.49671900000000002</v>
      </c>
      <c r="CB54" s="112">
        <v>0.171683</v>
      </c>
      <c r="CC54" s="112">
        <v>0.26827299999999998</v>
      </c>
      <c r="CD54" s="117">
        <v>0.74290299999999998</v>
      </c>
      <c r="CE54" s="105">
        <v>0.23433999999999999</v>
      </c>
      <c r="CF54" s="105">
        <v>1.1201399999999999</v>
      </c>
      <c r="CG54" s="105">
        <v>0.22400300000000001</v>
      </c>
      <c r="CH54" s="105">
        <v>-0.18043200000000001</v>
      </c>
      <c r="CI54" s="105">
        <v>0.71342499999999998</v>
      </c>
      <c r="CJ54" s="105">
        <v>-0.105736</v>
      </c>
      <c r="CK54" s="105">
        <v>-0.40030399999999999</v>
      </c>
      <c r="CL54" s="105">
        <v>-0.11572399999999999</v>
      </c>
      <c r="CM54" s="116">
        <v>0.23003999999999999</v>
      </c>
    </row>
    <row r="55" spans="1:91">
      <c r="A55" s="104" t="s">
        <v>508</v>
      </c>
      <c r="B55" s="104" t="s">
        <v>509</v>
      </c>
      <c r="C55" s="104" t="s">
        <v>510</v>
      </c>
      <c r="D55" s="105">
        <v>27.945549999999997</v>
      </c>
      <c r="E55" s="108">
        <v>31272018.75</v>
      </c>
      <c r="F55" s="108">
        <v>24359459</v>
      </c>
      <c r="G55" s="108">
        <v>88583797.5</v>
      </c>
      <c r="H55" s="108">
        <v>113516264</v>
      </c>
      <c r="I55" s="108">
        <v>119067809.5</v>
      </c>
      <c r="J55" s="108">
        <v>95492304</v>
      </c>
      <c r="K55" s="108">
        <v>79804076</v>
      </c>
      <c r="L55" s="108">
        <v>69854209.5</v>
      </c>
      <c r="M55" s="108">
        <v>175743434.5</v>
      </c>
      <c r="N55" s="108">
        <v>96180997</v>
      </c>
      <c r="O55" s="108">
        <v>160952255.5</v>
      </c>
      <c r="P55" s="108">
        <v>118766223.3</v>
      </c>
      <c r="Q55" s="108">
        <v>308533034.80000001</v>
      </c>
      <c r="R55" s="108">
        <v>195064042</v>
      </c>
      <c r="S55" s="108">
        <v>536231819</v>
      </c>
      <c r="T55" s="108">
        <v>317854649.5</v>
      </c>
      <c r="U55" s="108">
        <v>258124927.5</v>
      </c>
      <c r="V55" s="108">
        <v>240974516.40000001</v>
      </c>
      <c r="W55" s="108">
        <v>254801935.5</v>
      </c>
      <c r="X55" s="108">
        <v>243702540.5</v>
      </c>
      <c r="Y55" s="108">
        <v>277663541.5</v>
      </c>
      <c r="Z55" s="108">
        <v>192118512.5</v>
      </c>
      <c r="AA55" s="108">
        <v>185580773.30000001</v>
      </c>
      <c r="AB55" s="108">
        <v>233470814</v>
      </c>
      <c r="AC55" s="108">
        <v>293062825.30000001</v>
      </c>
      <c r="AD55" s="108">
        <v>251411011.80000001</v>
      </c>
      <c r="AE55" s="108">
        <v>307014927.30000001</v>
      </c>
      <c r="AF55" s="108">
        <v>323418670.5</v>
      </c>
      <c r="AG55" s="108">
        <v>279647486</v>
      </c>
      <c r="AH55" s="115">
        <v>309054401.5</v>
      </c>
      <c r="AI55" s="105">
        <v>25.2819</v>
      </c>
      <c r="AJ55" s="105">
        <v>25.278500000000001</v>
      </c>
      <c r="AK55" s="105">
        <v>27.052399999999999</v>
      </c>
      <c r="AL55" s="105">
        <v>27.032699999999998</v>
      </c>
      <c r="AM55" s="105">
        <v>27.2835</v>
      </c>
      <c r="AN55" s="105">
        <v>27.1724</v>
      </c>
      <c r="AO55" s="105">
        <v>26.523</v>
      </c>
      <c r="AP55" s="105">
        <v>27.137599999999999</v>
      </c>
      <c r="AQ55" s="105">
        <v>27.577999999999999</v>
      </c>
      <c r="AR55" s="105">
        <v>26.963100000000001</v>
      </c>
      <c r="AS55" s="105">
        <v>27.9116</v>
      </c>
      <c r="AT55" s="105">
        <v>27.427700000000002</v>
      </c>
      <c r="AU55" s="105">
        <v>28.424700000000001</v>
      </c>
      <c r="AV55" s="105">
        <v>27.8291</v>
      </c>
      <c r="AW55" s="105">
        <v>29.459099999999999</v>
      </c>
      <c r="AX55" s="105">
        <v>28.623100000000001</v>
      </c>
      <c r="AY55" s="105">
        <v>28.256</v>
      </c>
      <c r="AZ55" s="105">
        <v>28.2273</v>
      </c>
      <c r="BA55" s="105">
        <v>28.169699999999999</v>
      </c>
      <c r="BB55" s="105">
        <v>28.199400000000001</v>
      </c>
      <c r="BC55" s="105">
        <v>28.265999999999998</v>
      </c>
      <c r="BD55" s="105">
        <v>27.953299999999999</v>
      </c>
      <c r="BE55" s="105">
        <v>27.9314</v>
      </c>
      <c r="BF55" s="105">
        <v>28.235299999999999</v>
      </c>
      <c r="BG55" s="105">
        <v>28.163699999999999</v>
      </c>
      <c r="BH55" s="105">
        <v>27.937799999999999</v>
      </c>
      <c r="BI55" s="105">
        <v>28.207599999999999</v>
      </c>
      <c r="BJ55" s="105">
        <v>28.323899999999998</v>
      </c>
      <c r="BK55" s="105">
        <v>28.016300000000001</v>
      </c>
      <c r="BL55" s="116">
        <v>28.214300000000001</v>
      </c>
      <c r="BM55" s="112">
        <v>1.79601E-2</v>
      </c>
      <c r="BN55" s="112">
        <v>9.0421499999999999E-4</v>
      </c>
      <c r="BO55" s="112">
        <v>2.5679299999999999E-2</v>
      </c>
      <c r="BP55" s="112">
        <v>5.9783200000000002E-2</v>
      </c>
      <c r="BQ55" s="112">
        <v>0.47020899999999999</v>
      </c>
      <c r="BR55" s="112">
        <v>0.30362600000000001</v>
      </c>
      <c r="BS55" s="112">
        <v>0.78971400000000003</v>
      </c>
      <c r="BT55" s="112">
        <v>0.33721699999999999</v>
      </c>
      <c r="BU55" s="117">
        <v>0.54189699999999996</v>
      </c>
      <c r="BV55" s="112">
        <v>5.5953799999999998E-2</v>
      </c>
      <c r="BW55" s="112">
        <v>1.33267E-2</v>
      </c>
      <c r="BX55" s="112">
        <v>9.4085199999999994E-2</v>
      </c>
      <c r="BY55" s="112">
        <v>0.10581</v>
      </c>
      <c r="BZ55" s="112">
        <v>0.73604700000000001</v>
      </c>
      <c r="CA55" s="112">
        <v>0.57541900000000001</v>
      </c>
      <c r="CB55" s="112">
        <v>0.89852200000000004</v>
      </c>
      <c r="CC55" s="112">
        <v>0.53441499999999997</v>
      </c>
      <c r="CD55" s="117">
        <v>0.83395600000000003</v>
      </c>
      <c r="CE55" s="105">
        <v>-2.3138800000000002</v>
      </c>
      <c r="CF55" s="105">
        <v>-1.0219499999999999</v>
      </c>
      <c r="CG55" s="105">
        <v>-1.1052900000000001</v>
      </c>
      <c r="CH55" s="105">
        <v>-0.75064900000000001</v>
      </c>
      <c r="CI55" s="105">
        <v>0.38614300000000001</v>
      </c>
      <c r="CJ55" s="105">
        <v>0.18398400000000001</v>
      </c>
      <c r="CK55" s="105">
        <v>2.69159E-2</v>
      </c>
      <c r="CL55" s="105">
        <v>-0.14482900000000001</v>
      </c>
      <c r="CM55" s="116">
        <v>-8.1801100000000002E-2</v>
      </c>
    </row>
    <row r="56" spans="1:91">
      <c r="A56" s="104" t="s">
        <v>511</v>
      </c>
      <c r="B56" s="104" t="s">
        <v>512</v>
      </c>
      <c r="C56" s="104" t="s">
        <v>513</v>
      </c>
      <c r="D56" s="105">
        <v>36.727199999999996</v>
      </c>
      <c r="E56" s="108">
        <v>78997326319</v>
      </c>
      <c r="F56" s="108">
        <v>67825780600</v>
      </c>
      <c r="G56" s="108">
        <v>72286634384</v>
      </c>
      <c r="H56" s="108">
        <v>93068493115</v>
      </c>
      <c r="I56" s="108">
        <v>87396850178</v>
      </c>
      <c r="J56" s="108">
        <v>90850727549</v>
      </c>
      <c r="K56" s="108">
        <v>112104000000</v>
      </c>
      <c r="L56" s="108">
        <v>80419647918</v>
      </c>
      <c r="M56" s="108">
        <v>126276000000</v>
      </c>
      <c r="N56" s="108">
        <v>55340985989</v>
      </c>
      <c r="O56" s="108">
        <v>54535728727</v>
      </c>
      <c r="P56" s="108">
        <v>60799655622</v>
      </c>
      <c r="Q56" s="108">
        <v>99836630994</v>
      </c>
      <c r="R56" s="108">
        <v>86120780237</v>
      </c>
      <c r="S56" s="108">
        <v>75552177787</v>
      </c>
      <c r="T56" s="108">
        <v>98790350009</v>
      </c>
      <c r="U56" s="108">
        <v>104317000000</v>
      </c>
      <c r="V56" s="108">
        <v>94257826994</v>
      </c>
      <c r="W56" s="108">
        <v>87292567268</v>
      </c>
      <c r="X56" s="108">
        <v>82876793806</v>
      </c>
      <c r="Y56" s="108">
        <v>80416946519</v>
      </c>
      <c r="Z56" s="108">
        <v>98991249890</v>
      </c>
      <c r="AA56" s="108">
        <v>95330514400</v>
      </c>
      <c r="AB56" s="108">
        <v>88275016953</v>
      </c>
      <c r="AC56" s="108">
        <v>115891000000</v>
      </c>
      <c r="AD56" s="108">
        <v>110833000000</v>
      </c>
      <c r="AE56" s="108">
        <v>114871000000</v>
      </c>
      <c r="AF56" s="108">
        <v>134856000000</v>
      </c>
      <c r="AG56" s="108">
        <v>137542000000</v>
      </c>
      <c r="AH56" s="115">
        <v>139678000000</v>
      </c>
      <c r="AI56" s="105">
        <v>36.584600000000002</v>
      </c>
      <c r="AJ56" s="105">
        <v>36.465699999999998</v>
      </c>
      <c r="AK56" s="105">
        <v>36.545000000000002</v>
      </c>
      <c r="AL56" s="105">
        <v>36.712000000000003</v>
      </c>
      <c r="AM56" s="105">
        <v>36.726100000000002</v>
      </c>
      <c r="AN56" s="105">
        <v>36.728299999999997</v>
      </c>
      <c r="AO56" s="105">
        <v>36.939700000000002</v>
      </c>
      <c r="AP56" s="105">
        <v>36.665799999999997</v>
      </c>
      <c r="AQ56" s="105">
        <v>37.066899999999997</v>
      </c>
      <c r="AR56" s="105">
        <v>36.132100000000001</v>
      </c>
      <c r="AS56" s="105">
        <v>36.128999999999998</v>
      </c>
      <c r="AT56" s="105">
        <v>36.427500000000002</v>
      </c>
      <c r="AU56" s="105">
        <v>36.758600000000001</v>
      </c>
      <c r="AV56" s="105">
        <v>36.615299999999998</v>
      </c>
      <c r="AW56" s="105">
        <v>36.497399999999999</v>
      </c>
      <c r="AX56" s="105">
        <v>36.902999999999999</v>
      </c>
      <c r="AY56" s="105">
        <v>36.914099999999998</v>
      </c>
      <c r="AZ56" s="105">
        <v>36.768799999999999</v>
      </c>
      <c r="BA56" s="105">
        <v>36.5901</v>
      </c>
      <c r="BB56" s="105">
        <v>36.605699999999999</v>
      </c>
      <c r="BC56" s="105">
        <v>36.432000000000002</v>
      </c>
      <c r="BD56" s="105">
        <v>36.951900000000002</v>
      </c>
      <c r="BE56" s="105">
        <v>36.884900000000002</v>
      </c>
      <c r="BF56" s="105">
        <v>36.797899999999998</v>
      </c>
      <c r="BG56" s="105">
        <v>36.830500000000001</v>
      </c>
      <c r="BH56" s="105">
        <v>36.715899999999998</v>
      </c>
      <c r="BI56" s="105">
        <v>36.755099999999999</v>
      </c>
      <c r="BJ56" s="105">
        <v>37.027700000000003</v>
      </c>
      <c r="BK56" s="105">
        <v>36.952399999999997</v>
      </c>
      <c r="BL56" s="116">
        <v>37.053899999999999</v>
      </c>
      <c r="BM56" s="112">
        <v>4.9105000000000004E-4</v>
      </c>
      <c r="BN56" s="112">
        <v>7.1926100000000001E-4</v>
      </c>
      <c r="BO56" s="112">
        <v>0.379658</v>
      </c>
      <c r="BP56" s="112">
        <v>1.6491699999999999E-3</v>
      </c>
      <c r="BQ56" s="112">
        <v>8.9079299999999997E-3</v>
      </c>
      <c r="BR56" s="112">
        <v>5.5140799999999997E-2</v>
      </c>
      <c r="BS56" s="112">
        <v>1.76851E-3</v>
      </c>
      <c r="BT56" s="112">
        <v>6.9147100000000003E-2</v>
      </c>
      <c r="BU56" s="117">
        <v>5.7508400000000001E-3</v>
      </c>
      <c r="BV56" s="112">
        <v>9.3963199999999997E-3</v>
      </c>
      <c r="BW56" s="112">
        <v>1.1983499999999999E-2</v>
      </c>
      <c r="BX56" s="112">
        <v>0.490178</v>
      </c>
      <c r="BY56" s="112">
        <v>1.0600099999999999E-2</v>
      </c>
      <c r="BZ56" s="112">
        <v>0.24337</v>
      </c>
      <c r="CA56" s="112">
        <v>0.23464099999999999</v>
      </c>
      <c r="CB56" s="112">
        <v>4.80849E-2</v>
      </c>
      <c r="CC56" s="112">
        <v>0.22218199999999999</v>
      </c>
      <c r="CD56" s="117">
        <v>0.32179999999999997</v>
      </c>
      <c r="CE56" s="105">
        <v>-0.47956700000000002</v>
      </c>
      <c r="CF56" s="105">
        <v>-0.28923300000000002</v>
      </c>
      <c r="CG56" s="105">
        <v>-0.120564</v>
      </c>
      <c r="CH56" s="105">
        <v>-0.78180099999999997</v>
      </c>
      <c r="CI56" s="105">
        <v>-0.38756600000000002</v>
      </c>
      <c r="CJ56" s="105">
        <v>-0.149368</v>
      </c>
      <c r="CK56" s="105">
        <v>-0.468746</v>
      </c>
      <c r="CL56" s="105">
        <v>-0.133129</v>
      </c>
      <c r="CM56" s="116">
        <v>-0.24415500000000001</v>
      </c>
    </row>
    <row r="57" spans="1:91">
      <c r="A57" s="104" t="s">
        <v>514</v>
      </c>
      <c r="B57" s="104" t="s">
        <v>515</v>
      </c>
      <c r="C57" s="104" t="s">
        <v>516</v>
      </c>
      <c r="D57" s="105">
        <v>29.436500000000002</v>
      </c>
      <c r="E57" s="108">
        <v>319883451.80000001</v>
      </c>
      <c r="F57" s="108">
        <v>220143829.80000001</v>
      </c>
      <c r="G57" s="108">
        <v>231331998</v>
      </c>
      <c r="H57" s="108">
        <v>254616103</v>
      </c>
      <c r="I57" s="108">
        <v>273019559</v>
      </c>
      <c r="J57" s="108">
        <v>192308917</v>
      </c>
      <c r="K57" s="108">
        <v>489031198.5</v>
      </c>
      <c r="L57" s="108">
        <v>186328526.80000001</v>
      </c>
      <c r="M57" s="108">
        <v>492811900.5</v>
      </c>
      <c r="N57" s="108">
        <v>132985897.5</v>
      </c>
      <c r="O57" s="108">
        <v>100000358</v>
      </c>
      <c r="P57" s="108">
        <v>234242248</v>
      </c>
      <c r="Q57" s="108">
        <v>691727834</v>
      </c>
      <c r="R57" s="108">
        <v>579149532</v>
      </c>
      <c r="S57" s="108">
        <v>93754064.5</v>
      </c>
      <c r="T57" s="108">
        <v>766903472</v>
      </c>
      <c r="U57" s="108">
        <v>730578864</v>
      </c>
      <c r="V57" s="108">
        <v>583060669.29999995</v>
      </c>
      <c r="W57" s="108">
        <v>753181137.29999995</v>
      </c>
      <c r="X57" s="108">
        <v>631431549.79999995</v>
      </c>
      <c r="Y57" s="108">
        <v>631296969.5</v>
      </c>
      <c r="Z57" s="108">
        <v>755110933.5</v>
      </c>
      <c r="AA57" s="108">
        <v>852515776.79999995</v>
      </c>
      <c r="AB57" s="108">
        <v>717475836.29999995</v>
      </c>
      <c r="AC57" s="108">
        <v>958021319.5</v>
      </c>
      <c r="AD57" s="108">
        <v>1149319789</v>
      </c>
      <c r="AE57" s="108">
        <v>1102606400</v>
      </c>
      <c r="AF57" s="108">
        <v>1481638022</v>
      </c>
      <c r="AG57" s="108">
        <v>1346062884</v>
      </c>
      <c r="AH57" s="115">
        <v>1172978198</v>
      </c>
      <c r="AI57" s="105">
        <v>28.636500000000002</v>
      </c>
      <c r="AJ57" s="105">
        <v>28.343499999999999</v>
      </c>
      <c r="AK57" s="105">
        <v>28.4313</v>
      </c>
      <c r="AL57" s="105">
        <v>28.1981</v>
      </c>
      <c r="AM57" s="105">
        <v>28.4894</v>
      </c>
      <c r="AN57" s="105">
        <v>28.037700000000001</v>
      </c>
      <c r="AO57" s="105">
        <v>29.123100000000001</v>
      </c>
      <c r="AP57" s="105">
        <v>28.327300000000001</v>
      </c>
      <c r="AQ57" s="105">
        <v>29.0656</v>
      </c>
      <c r="AR57" s="105">
        <v>27.4556</v>
      </c>
      <c r="AS57" s="105">
        <v>27.22</v>
      </c>
      <c r="AT57" s="105">
        <v>28.407599999999999</v>
      </c>
      <c r="AU57" s="105">
        <v>29.564800000000002</v>
      </c>
      <c r="AV57" s="105">
        <v>29.399100000000001</v>
      </c>
      <c r="AW57" s="105">
        <v>26.971499999999999</v>
      </c>
      <c r="AX57" s="105">
        <v>29.893799999999999</v>
      </c>
      <c r="AY57" s="105">
        <v>29.7699</v>
      </c>
      <c r="AZ57" s="105">
        <v>29.4238</v>
      </c>
      <c r="BA57" s="105">
        <v>29.7334</v>
      </c>
      <c r="BB57" s="105">
        <v>29.586200000000002</v>
      </c>
      <c r="BC57" s="105">
        <v>29.449200000000001</v>
      </c>
      <c r="BD57" s="105">
        <v>29.882100000000001</v>
      </c>
      <c r="BE57" s="105">
        <v>30.0947</v>
      </c>
      <c r="BF57" s="105">
        <v>29.854900000000001</v>
      </c>
      <c r="BG57" s="105">
        <v>29.874300000000002</v>
      </c>
      <c r="BH57" s="105">
        <v>30.137599999999999</v>
      </c>
      <c r="BI57" s="105">
        <v>30.052099999999999</v>
      </c>
      <c r="BJ57" s="105">
        <v>30.519600000000001</v>
      </c>
      <c r="BK57" s="105">
        <v>30.271799999999999</v>
      </c>
      <c r="BL57" s="116">
        <v>30.141500000000001</v>
      </c>
      <c r="BM57" s="112">
        <v>1.97739E-4</v>
      </c>
      <c r="BN57" s="112">
        <v>2.7702299999999999E-4</v>
      </c>
      <c r="BO57" s="112">
        <v>6.19587E-3</v>
      </c>
      <c r="BP57" s="112">
        <v>2.3218000000000002E-3</v>
      </c>
      <c r="BQ57" s="112">
        <v>0.12012</v>
      </c>
      <c r="BR57" s="112">
        <v>2.6415999999999999E-2</v>
      </c>
      <c r="BS57" s="112">
        <v>6.3829899999999998E-3</v>
      </c>
      <c r="BT57" s="112">
        <v>5.2266699999999999E-2</v>
      </c>
      <c r="BU57" s="117">
        <v>9.9010100000000004E-2</v>
      </c>
      <c r="BV57" s="112">
        <v>6.1107799999999997E-3</v>
      </c>
      <c r="BW57" s="112">
        <v>8.0358800000000005E-3</v>
      </c>
      <c r="BX57" s="112">
        <v>4.5919500000000002E-2</v>
      </c>
      <c r="BY57" s="112">
        <v>1.2316300000000001E-2</v>
      </c>
      <c r="BZ57" s="112">
        <v>0.49329000000000001</v>
      </c>
      <c r="CA57" s="112">
        <v>0.14782899999999999</v>
      </c>
      <c r="CB57" s="112">
        <v>7.9987500000000003E-2</v>
      </c>
      <c r="CC57" s="112">
        <v>0.18823899999999999</v>
      </c>
      <c r="CD57" s="117">
        <v>0.61957799999999996</v>
      </c>
      <c r="CE57" s="105">
        <v>-1.84057</v>
      </c>
      <c r="CF57" s="105">
        <v>-2.0692599999999999</v>
      </c>
      <c r="CG57" s="105">
        <v>-1.4723299999999999</v>
      </c>
      <c r="CH57" s="105">
        <v>-2.6166</v>
      </c>
      <c r="CI57" s="105">
        <v>-1.6658599999999999</v>
      </c>
      <c r="CJ57" s="105">
        <v>-0.61518399999999995</v>
      </c>
      <c r="CK57" s="105">
        <v>-0.72140000000000004</v>
      </c>
      <c r="CL57" s="105">
        <v>-0.36708600000000002</v>
      </c>
      <c r="CM57" s="116">
        <v>-0.28962700000000002</v>
      </c>
    </row>
    <row r="58" spans="1:91">
      <c r="A58" s="104" t="s">
        <v>517</v>
      </c>
      <c r="B58" s="104" t="s">
        <v>518</v>
      </c>
      <c r="C58" s="104" t="s">
        <v>519</v>
      </c>
      <c r="D58" s="105">
        <v>28.221049999999998</v>
      </c>
      <c r="E58" s="108">
        <v>179038926</v>
      </c>
      <c r="F58" s="108">
        <v>28218637</v>
      </c>
      <c r="G58" s="108">
        <v>32370268</v>
      </c>
      <c r="H58" s="108">
        <v>77317254</v>
      </c>
      <c r="I58" s="108">
        <v>21034755.5</v>
      </c>
      <c r="J58" s="108">
        <v>45288767</v>
      </c>
      <c r="K58" s="108">
        <v>69511500.5</v>
      </c>
      <c r="L58" s="108"/>
      <c r="M58" s="108">
        <v>52331420.5</v>
      </c>
      <c r="N58" s="108">
        <v>10721623</v>
      </c>
      <c r="O58" s="108">
        <v>11901318</v>
      </c>
      <c r="P58" s="108">
        <v>46468838</v>
      </c>
      <c r="Q58" s="108">
        <v>319125587.5</v>
      </c>
      <c r="R58" s="108">
        <v>314657401</v>
      </c>
      <c r="S58" s="108">
        <v>227072924</v>
      </c>
      <c r="T58" s="108">
        <v>343189144</v>
      </c>
      <c r="U58" s="108">
        <v>210328603.40000001</v>
      </c>
      <c r="V58" s="108">
        <v>314127071.5</v>
      </c>
      <c r="W58" s="108">
        <v>293118261</v>
      </c>
      <c r="X58" s="108">
        <v>327451236</v>
      </c>
      <c r="Y58" s="108">
        <v>264571949</v>
      </c>
      <c r="Z58" s="108">
        <v>295421680</v>
      </c>
      <c r="AA58" s="108">
        <v>373082566</v>
      </c>
      <c r="AB58" s="108">
        <v>412941930</v>
      </c>
      <c r="AC58" s="108">
        <v>319632876.80000001</v>
      </c>
      <c r="AD58" s="108">
        <v>278793476</v>
      </c>
      <c r="AE58" s="108">
        <v>392316037.30000001</v>
      </c>
      <c r="AF58" s="108">
        <v>442622542</v>
      </c>
      <c r="AG58" s="108">
        <v>492309654</v>
      </c>
      <c r="AH58" s="115">
        <v>451545405</v>
      </c>
      <c r="AI58" s="105">
        <v>27.799199999999999</v>
      </c>
      <c r="AJ58" s="105">
        <v>25.448799999999999</v>
      </c>
      <c r="AK58" s="105">
        <v>25.6066</v>
      </c>
      <c r="AL58" s="105">
        <v>26.4787</v>
      </c>
      <c r="AM58" s="105">
        <v>24.846299999999999</v>
      </c>
      <c r="AN58" s="105">
        <v>26.246300000000002</v>
      </c>
      <c r="AO58" s="105">
        <v>26.2973</v>
      </c>
      <c r="AP58" s="105">
        <v>22.273</v>
      </c>
      <c r="AQ58" s="105">
        <v>25.830300000000001</v>
      </c>
      <c r="AR58" s="105">
        <v>23.633400000000002</v>
      </c>
      <c r="AS58" s="105">
        <v>24.2133</v>
      </c>
      <c r="AT58" s="105">
        <v>26.073899999999998</v>
      </c>
      <c r="AU58" s="105">
        <v>28.4558</v>
      </c>
      <c r="AV58" s="105">
        <v>28.518899999999999</v>
      </c>
      <c r="AW58" s="105">
        <v>28.244700000000002</v>
      </c>
      <c r="AX58" s="105">
        <v>28.733699999999999</v>
      </c>
      <c r="AY58" s="105">
        <v>27.956700000000001</v>
      </c>
      <c r="AZ58" s="105">
        <v>28.611599999999999</v>
      </c>
      <c r="BA58" s="105">
        <v>28.3718</v>
      </c>
      <c r="BB58" s="105">
        <v>28.627500000000001</v>
      </c>
      <c r="BC58" s="105">
        <v>28.197399999999998</v>
      </c>
      <c r="BD58" s="105">
        <v>28.5411</v>
      </c>
      <c r="BE58" s="105">
        <v>28.885999999999999</v>
      </c>
      <c r="BF58" s="105">
        <v>29.0579</v>
      </c>
      <c r="BG58" s="105">
        <v>28.297699999999999</v>
      </c>
      <c r="BH58" s="105">
        <v>28.090499999999999</v>
      </c>
      <c r="BI58" s="105">
        <v>28.561299999999999</v>
      </c>
      <c r="BJ58" s="105">
        <v>28.776499999999999</v>
      </c>
      <c r="BK58" s="105">
        <v>28.8188</v>
      </c>
      <c r="BL58" s="116">
        <v>28.741199999999999</v>
      </c>
      <c r="BM58" s="112">
        <v>3.0315700000000001E-2</v>
      </c>
      <c r="BN58" s="112">
        <v>4.6075100000000004E-3</v>
      </c>
      <c r="BO58" s="112">
        <v>3.51712E-2</v>
      </c>
      <c r="BP58" s="112">
        <v>4.9298199999999997E-3</v>
      </c>
      <c r="BQ58" s="112">
        <v>1.2307E-2</v>
      </c>
      <c r="BR58" s="112">
        <v>0.227771</v>
      </c>
      <c r="BS58" s="112">
        <v>4.0195500000000002E-2</v>
      </c>
      <c r="BT58" s="112">
        <v>0.76318399999999997</v>
      </c>
      <c r="BU58" s="117">
        <v>2.8611500000000002E-2</v>
      </c>
      <c r="BV58" s="112">
        <v>7.4187100000000006E-2</v>
      </c>
      <c r="BW58" s="112">
        <v>2.4728199999999999E-2</v>
      </c>
      <c r="BX58" s="112">
        <v>0.111813</v>
      </c>
      <c r="BY58" s="112">
        <v>1.7680299999999999E-2</v>
      </c>
      <c r="BZ58" s="112">
        <v>0.26298199999999999</v>
      </c>
      <c r="CA58" s="112">
        <v>0.48815399999999998</v>
      </c>
      <c r="CB58" s="112">
        <v>0.19015899999999999</v>
      </c>
      <c r="CC58" s="112">
        <v>0.86448499999999995</v>
      </c>
      <c r="CD58" s="117">
        <v>0.44527800000000001</v>
      </c>
      <c r="CE58" s="105">
        <v>-2.4939399999999998</v>
      </c>
      <c r="CF58" s="105">
        <v>-2.9217300000000002</v>
      </c>
      <c r="CG58" s="105">
        <v>-3.9786600000000001</v>
      </c>
      <c r="CH58" s="105">
        <v>-4.1386099999999999</v>
      </c>
      <c r="CI58" s="105">
        <v>-0.37235699999999999</v>
      </c>
      <c r="CJ58" s="105">
        <v>-0.34480499999999997</v>
      </c>
      <c r="CK58" s="105">
        <v>-0.37991900000000001</v>
      </c>
      <c r="CL58" s="105">
        <v>4.9543400000000001E-2</v>
      </c>
      <c r="CM58" s="116">
        <v>-0.46232899999999999</v>
      </c>
    </row>
    <row r="59" spans="1:91">
      <c r="A59" s="104" t="s">
        <v>520</v>
      </c>
      <c r="B59" s="104" t="s">
        <v>521</v>
      </c>
      <c r="C59" s="104" t="s">
        <v>522</v>
      </c>
      <c r="D59" s="105">
        <v>29.328850000000003</v>
      </c>
      <c r="E59" s="108">
        <v>468160567.80000001</v>
      </c>
      <c r="F59" s="108">
        <v>564764449</v>
      </c>
      <c r="G59" s="108">
        <v>468046190.80000001</v>
      </c>
      <c r="H59" s="108">
        <v>663817036</v>
      </c>
      <c r="I59" s="108">
        <v>838992157.79999995</v>
      </c>
      <c r="J59" s="108">
        <v>1318599791</v>
      </c>
      <c r="K59" s="108">
        <v>568869579.79999995</v>
      </c>
      <c r="L59" s="108">
        <v>815044368.5</v>
      </c>
      <c r="M59" s="108">
        <v>829986968</v>
      </c>
      <c r="N59" s="108">
        <v>619531706</v>
      </c>
      <c r="O59" s="108">
        <v>810950876</v>
      </c>
      <c r="P59" s="108">
        <v>727630545.5</v>
      </c>
      <c r="Q59" s="108">
        <v>464096648</v>
      </c>
      <c r="R59" s="108">
        <v>281345424.5</v>
      </c>
      <c r="S59" s="108">
        <v>455954125</v>
      </c>
      <c r="T59" s="108">
        <v>522139308</v>
      </c>
      <c r="U59" s="108">
        <v>477321110.30000001</v>
      </c>
      <c r="V59" s="108">
        <v>435995489.30000001</v>
      </c>
      <c r="W59" s="108">
        <v>192402684</v>
      </c>
      <c r="X59" s="108">
        <v>331068149.80000001</v>
      </c>
      <c r="Y59" s="108">
        <v>441497680</v>
      </c>
      <c r="Z59" s="108">
        <v>551003199</v>
      </c>
      <c r="AA59" s="108">
        <v>470939100.30000001</v>
      </c>
      <c r="AB59" s="108">
        <v>499758350.30000001</v>
      </c>
      <c r="AC59" s="108">
        <v>499969771</v>
      </c>
      <c r="AD59" s="108">
        <v>381136596</v>
      </c>
      <c r="AE59" s="108">
        <v>612874228</v>
      </c>
      <c r="AF59" s="108">
        <v>763937952</v>
      </c>
      <c r="AG59" s="108">
        <v>531992736</v>
      </c>
      <c r="AH59" s="115">
        <v>720120308</v>
      </c>
      <c r="AI59" s="105">
        <v>29.1859</v>
      </c>
      <c r="AJ59" s="105">
        <v>29.652999999999999</v>
      </c>
      <c r="AK59" s="105">
        <v>29.407800000000002</v>
      </c>
      <c r="AL59" s="105">
        <v>29.5806</v>
      </c>
      <c r="AM59" s="105">
        <v>30.071400000000001</v>
      </c>
      <c r="AN59" s="105">
        <v>30.843699999999998</v>
      </c>
      <c r="AO59" s="105">
        <v>29.3245</v>
      </c>
      <c r="AP59" s="105">
        <v>30.416499999999999</v>
      </c>
      <c r="AQ59" s="105">
        <v>29.817599999999999</v>
      </c>
      <c r="AR59" s="105">
        <v>29.657399999999999</v>
      </c>
      <c r="AS59" s="105">
        <v>30.180599999999998</v>
      </c>
      <c r="AT59" s="105">
        <v>30.0428</v>
      </c>
      <c r="AU59" s="105">
        <v>28.985600000000002</v>
      </c>
      <c r="AV59" s="105">
        <v>28.357500000000002</v>
      </c>
      <c r="AW59" s="105">
        <v>29.213000000000001</v>
      </c>
      <c r="AX59" s="105">
        <v>29.339200000000002</v>
      </c>
      <c r="AY59" s="105">
        <v>29.165900000000001</v>
      </c>
      <c r="AZ59" s="105">
        <v>29.0505</v>
      </c>
      <c r="BA59" s="105">
        <v>27.764500000000002</v>
      </c>
      <c r="BB59" s="105">
        <v>28.641200000000001</v>
      </c>
      <c r="BC59" s="105">
        <v>28.936900000000001</v>
      </c>
      <c r="BD59" s="105">
        <v>29.419899999999998</v>
      </c>
      <c r="BE59" s="105">
        <v>29.2164</v>
      </c>
      <c r="BF59" s="105">
        <v>29.333200000000001</v>
      </c>
      <c r="BG59" s="105">
        <v>28.95</v>
      </c>
      <c r="BH59" s="105">
        <v>28.549299999999999</v>
      </c>
      <c r="BI59" s="105">
        <v>29.204899999999999</v>
      </c>
      <c r="BJ59" s="105">
        <v>29.5639</v>
      </c>
      <c r="BK59" s="105">
        <v>28.927</v>
      </c>
      <c r="BL59" s="116">
        <v>29.424499999999998</v>
      </c>
      <c r="BM59" s="112">
        <v>0.66382699999999994</v>
      </c>
      <c r="BN59" s="112">
        <v>0.10713499999999999</v>
      </c>
      <c r="BO59" s="112">
        <v>0.213116</v>
      </c>
      <c r="BP59" s="112">
        <v>5.7977500000000001E-2</v>
      </c>
      <c r="BQ59" s="112">
        <v>0.23050999999999999</v>
      </c>
      <c r="BR59" s="112">
        <v>0.59967899999999996</v>
      </c>
      <c r="BS59" s="112">
        <v>9.9609299999999998E-2</v>
      </c>
      <c r="BT59" s="112">
        <v>0.93322899999999998</v>
      </c>
      <c r="BU59" s="117">
        <v>0.211344</v>
      </c>
      <c r="BV59" s="112">
        <v>0.72506700000000002</v>
      </c>
      <c r="BW59" s="112">
        <v>0.18037800000000001</v>
      </c>
      <c r="BX59" s="112">
        <v>0.32458700000000001</v>
      </c>
      <c r="BY59" s="112">
        <v>0.10352699999999999</v>
      </c>
      <c r="BZ59" s="112">
        <v>0.59282699999999999</v>
      </c>
      <c r="CA59" s="112">
        <v>0.80265299999999995</v>
      </c>
      <c r="CB59" s="112">
        <v>0.29774</v>
      </c>
      <c r="CC59" s="112">
        <v>0.96287900000000004</v>
      </c>
      <c r="CD59" s="117">
        <v>0.70063399999999998</v>
      </c>
      <c r="CE59" s="105">
        <v>0.11043</v>
      </c>
      <c r="CF59" s="105">
        <v>0.86008899999999999</v>
      </c>
      <c r="CG59" s="105">
        <v>0.54772100000000001</v>
      </c>
      <c r="CH59" s="105">
        <v>0.65510900000000005</v>
      </c>
      <c r="CI59" s="105">
        <v>-0.45312400000000003</v>
      </c>
      <c r="CJ59" s="105">
        <v>-0.119936</v>
      </c>
      <c r="CK59" s="105">
        <v>-0.85758900000000005</v>
      </c>
      <c r="CL59" s="105">
        <v>1.80219E-2</v>
      </c>
      <c r="CM59" s="116">
        <v>-0.40374100000000002</v>
      </c>
    </row>
    <row r="60" spans="1:91">
      <c r="A60" s="104" t="s">
        <v>526</v>
      </c>
      <c r="B60" s="104" t="s">
        <v>527</v>
      </c>
      <c r="C60" s="104" t="s">
        <v>528</v>
      </c>
      <c r="D60" s="105">
        <v>30.678599999999999</v>
      </c>
      <c r="E60" s="108">
        <v>1115906958</v>
      </c>
      <c r="F60" s="108">
        <v>391630643</v>
      </c>
      <c r="G60" s="108">
        <v>407722745</v>
      </c>
      <c r="H60" s="108">
        <v>1224617086</v>
      </c>
      <c r="I60" s="108">
        <v>861235687.79999995</v>
      </c>
      <c r="J60" s="108">
        <v>421579021</v>
      </c>
      <c r="K60" s="108">
        <v>1128514689</v>
      </c>
      <c r="L60" s="108">
        <v>291856378.80000001</v>
      </c>
      <c r="M60" s="108">
        <v>1109926146</v>
      </c>
      <c r="N60" s="108">
        <v>491218587.89999998</v>
      </c>
      <c r="O60" s="108">
        <v>266501982</v>
      </c>
      <c r="P60" s="108">
        <v>337551614.5</v>
      </c>
      <c r="Q60" s="108">
        <v>1549352386</v>
      </c>
      <c r="R60" s="108">
        <v>1382916223</v>
      </c>
      <c r="S60" s="108">
        <v>1111296874</v>
      </c>
      <c r="T60" s="108">
        <v>1858628068</v>
      </c>
      <c r="U60" s="108">
        <v>1847949858</v>
      </c>
      <c r="V60" s="108">
        <v>1439652308</v>
      </c>
      <c r="W60" s="108">
        <v>1446080026</v>
      </c>
      <c r="X60" s="108">
        <v>1573689819</v>
      </c>
      <c r="Y60" s="108">
        <v>1505777702</v>
      </c>
      <c r="Z60" s="108">
        <v>1716082593</v>
      </c>
      <c r="AA60" s="108">
        <v>1734255896</v>
      </c>
      <c r="AB60" s="108">
        <v>1428029236</v>
      </c>
      <c r="AC60" s="108">
        <v>1956716432</v>
      </c>
      <c r="AD60" s="108">
        <v>1796960088</v>
      </c>
      <c r="AE60" s="108">
        <v>1740862826</v>
      </c>
      <c r="AF60" s="108">
        <v>2190232140</v>
      </c>
      <c r="AG60" s="108">
        <v>3314043616</v>
      </c>
      <c r="AH60" s="115">
        <v>2410762195</v>
      </c>
      <c r="AI60" s="105">
        <v>30.4391</v>
      </c>
      <c r="AJ60" s="105">
        <v>29.138500000000001</v>
      </c>
      <c r="AK60" s="105">
        <v>29.199400000000001</v>
      </c>
      <c r="AL60" s="105">
        <v>30.464099999999998</v>
      </c>
      <c r="AM60" s="105">
        <v>30.113099999999999</v>
      </c>
      <c r="AN60" s="105">
        <v>29.182700000000001</v>
      </c>
      <c r="AO60" s="105">
        <v>30.2881</v>
      </c>
      <c r="AP60" s="105">
        <v>28.9282</v>
      </c>
      <c r="AQ60" s="105">
        <v>30.236899999999999</v>
      </c>
      <c r="AR60" s="105">
        <v>29.291399999999999</v>
      </c>
      <c r="AS60" s="105">
        <v>28.587700000000002</v>
      </c>
      <c r="AT60" s="105">
        <v>28.934699999999999</v>
      </c>
      <c r="AU60" s="105">
        <v>30.7683</v>
      </c>
      <c r="AV60" s="105">
        <v>30.654800000000002</v>
      </c>
      <c r="AW60" s="105">
        <v>30.385999999999999</v>
      </c>
      <c r="AX60" s="105">
        <v>31.1709</v>
      </c>
      <c r="AY60" s="105">
        <v>31.105599999999999</v>
      </c>
      <c r="AZ60" s="105">
        <v>30.766100000000002</v>
      </c>
      <c r="BA60" s="105">
        <v>30.674399999999999</v>
      </c>
      <c r="BB60" s="105">
        <v>30.887699999999999</v>
      </c>
      <c r="BC60" s="105">
        <v>30.6828</v>
      </c>
      <c r="BD60" s="105">
        <v>31.077300000000001</v>
      </c>
      <c r="BE60" s="105">
        <v>31.1112</v>
      </c>
      <c r="BF60" s="105">
        <v>30.847999999999999</v>
      </c>
      <c r="BG60" s="105">
        <v>30.911000000000001</v>
      </c>
      <c r="BH60" s="105">
        <v>30.7821</v>
      </c>
      <c r="BI60" s="105">
        <v>30.710999999999999</v>
      </c>
      <c r="BJ60" s="105">
        <v>31.083500000000001</v>
      </c>
      <c r="BK60" s="105">
        <v>31.5547</v>
      </c>
      <c r="BL60" s="116">
        <v>31.168199999999999</v>
      </c>
      <c r="BM60" s="112">
        <v>2.0063899999999999E-2</v>
      </c>
      <c r="BN60" s="112">
        <v>2.9965499999999999E-2</v>
      </c>
      <c r="BO60" s="112">
        <v>3.6213599999999999E-2</v>
      </c>
      <c r="BP60" s="112">
        <v>7.3224399999999995E-4</v>
      </c>
      <c r="BQ60" s="112">
        <v>2.2417699999999999E-2</v>
      </c>
      <c r="BR60" s="112">
        <v>0.25502799999999998</v>
      </c>
      <c r="BS60" s="112">
        <v>3.18494E-2</v>
      </c>
      <c r="BT60" s="112">
        <v>0.199016</v>
      </c>
      <c r="BU60" s="117">
        <v>4.0379199999999997E-2</v>
      </c>
      <c r="BV60" s="112">
        <v>5.8601100000000003E-2</v>
      </c>
      <c r="BW60" s="112">
        <v>7.5944300000000006E-2</v>
      </c>
      <c r="BX60" s="112">
        <v>0.114014</v>
      </c>
      <c r="BY60" s="112">
        <v>7.1947699999999996E-3</v>
      </c>
      <c r="BZ60" s="112">
        <v>0.30380099999999999</v>
      </c>
      <c r="CA60" s="112">
        <v>0.51871999999999996</v>
      </c>
      <c r="CB60" s="112">
        <v>0.171683</v>
      </c>
      <c r="CC60" s="112">
        <v>0.396789</v>
      </c>
      <c r="CD60" s="117">
        <v>0.471748</v>
      </c>
      <c r="CE60" s="105">
        <v>-1.67648</v>
      </c>
      <c r="CF60" s="105">
        <v>-1.34884</v>
      </c>
      <c r="CG60" s="105">
        <v>-1.45105</v>
      </c>
      <c r="CH60" s="105">
        <v>-2.3308800000000001</v>
      </c>
      <c r="CI60" s="105">
        <v>-0.66575899999999999</v>
      </c>
      <c r="CJ60" s="105">
        <v>-0.25457999999999997</v>
      </c>
      <c r="CK60" s="105">
        <v>-0.52046400000000004</v>
      </c>
      <c r="CL60" s="105">
        <v>-0.25664599999999999</v>
      </c>
      <c r="CM60" s="116">
        <v>-0.46743299999999999</v>
      </c>
    </row>
    <row r="61" spans="1:91">
      <c r="A61" s="104" t="s">
        <v>529</v>
      </c>
      <c r="B61" s="104" t="s">
        <v>530</v>
      </c>
      <c r="C61" s="104" t="s">
        <v>528</v>
      </c>
      <c r="D61" s="105">
        <v>34.138750000000002</v>
      </c>
      <c r="E61" s="108">
        <v>10335488223</v>
      </c>
      <c r="F61" s="108">
        <v>6210703156</v>
      </c>
      <c r="G61" s="108">
        <v>6264409179</v>
      </c>
      <c r="H61" s="108">
        <v>10410549235</v>
      </c>
      <c r="I61" s="108">
        <v>9839060585</v>
      </c>
      <c r="J61" s="108">
        <v>5743931144</v>
      </c>
      <c r="K61" s="108">
        <v>13690207601</v>
      </c>
      <c r="L61" s="108">
        <v>5520885017</v>
      </c>
      <c r="M61" s="108">
        <v>13714286142</v>
      </c>
      <c r="N61" s="108">
        <v>5328938760</v>
      </c>
      <c r="O61" s="108">
        <v>3152340691</v>
      </c>
      <c r="P61" s="108">
        <v>5222458311</v>
      </c>
      <c r="Q61" s="108">
        <v>16815688823</v>
      </c>
      <c r="R61" s="108">
        <v>15196695747</v>
      </c>
      <c r="S61" s="108">
        <v>12999703724</v>
      </c>
      <c r="T61" s="108">
        <v>15686725697</v>
      </c>
      <c r="U61" s="108">
        <v>18121061047</v>
      </c>
      <c r="V61" s="108">
        <v>15698196315</v>
      </c>
      <c r="W61" s="108">
        <v>16414224487</v>
      </c>
      <c r="X61" s="108">
        <v>15205803912</v>
      </c>
      <c r="Y61" s="108">
        <v>14147686020</v>
      </c>
      <c r="Z61" s="108">
        <v>16586541150</v>
      </c>
      <c r="AA61" s="108">
        <v>17210732172</v>
      </c>
      <c r="AB61" s="108">
        <v>16070914683</v>
      </c>
      <c r="AC61" s="108">
        <v>22105211294</v>
      </c>
      <c r="AD61" s="108">
        <v>19322296763</v>
      </c>
      <c r="AE61" s="108">
        <v>20680494617</v>
      </c>
      <c r="AF61" s="108">
        <v>24498206845</v>
      </c>
      <c r="AG61" s="108">
        <v>26296543364</v>
      </c>
      <c r="AH61" s="115">
        <v>25149140074</v>
      </c>
      <c r="AI61" s="105">
        <v>33.650399999999998</v>
      </c>
      <c r="AJ61" s="105">
        <v>33.076300000000003</v>
      </c>
      <c r="AK61" s="105">
        <v>33.096200000000003</v>
      </c>
      <c r="AL61" s="105">
        <v>33.551699999999997</v>
      </c>
      <c r="AM61" s="105">
        <v>33.619</v>
      </c>
      <c r="AN61" s="105">
        <v>32.853200000000001</v>
      </c>
      <c r="AO61" s="105">
        <v>33.932699999999997</v>
      </c>
      <c r="AP61" s="105">
        <v>33.026699999999998</v>
      </c>
      <c r="AQ61" s="105">
        <v>33.864100000000001</v>
      </c>
      <c r="AR61" s="105">
        <v>32.748800000000003</v>
      </c>
      <c r="AS61" s="105">
        <v>32.055100000000003</v>
      </c>
      <c r="AT61" s="105">
        <v>32.886200000000002</v>
      </c>
      <c r="AU61" s="105">
        <v>34.1753</v>
      </c>
      <c r="AV61" s="105">
        <v>34.112699999999997</v>
      </c>
      <c r="AW61" s="105">
        <v>33.964700000000001</v>
      </c>
      <c r="AX61" s="105">
        <v>34.248100000000001</v>
      </c>
      <c r="AY61" s="105">
        <v>34.382399999999997</v>
      </c>
      <c r="AZ61" s="105">
        <v>34.206499999999998</v>
      </c>
      <c r="BA61" s="105">
        <v>34.179200000000002</v>
      </c>
      <c r="BB61" s="105">
        <v>34.1648</v>
      </c>
      <c r="BC61" s="105">
        <v>33.94</v>
      </c>
      <c r="BD61" s="105">
        <v>34.375399999999999</v>
      </c>
      <c r="BE61" s="105">
        <v>34.418799999999997</v>
      </c>
      <c r="BF61" s="105">
        <v>34.340299999999999</v>
      </c>
      <c r="BG61" s="105">
        <v>34.4283</v>
      </c>
      <c r="BH61" s="105">
        <v>34.1935</v>
      </c>
      <c r="BI61" s="105">
        <v>34.281399999999998</v>
      </c>
      <c r="BJ61" s="105">
        <v>34.567</v>
      </c>
      <c r="BK61" s="105">
        <v>34.539400000000001</v>
      </c>
      <c r="BL61" s="116">
        <v>34.552300000000002</v>
      </c>
      <c r="BM61" s="112">
        <v>2.4566100000000001E-3</v>
      </c>
      <c r="BN61" s="112">
        <v>7.7820199999999997E-3</v>
      </c>
      <c r="BO61" s="112">
        <v>3.1564200000000001E-2</v>
      </c>
      <c r="BP61" s="112">
        <v>1.50785E-3</v>
      </c>
      <c r="BQ61" s="112">
        <v>1.73683E-3</v>
      </c>
      <c r="BR61" s="112">
        <v>6.9644199999999998E-3</v>
      </c>
      <c r="BS61" s="112">
        <v>4.1648700000000002E-3</v>
      </c>
      <c r="BT61" s="112">
        <v>1.9123300000000001E-3</v>
      </c>
      <c r="BU61" s="117">
        <v>2.1720900000000001E-2</v>
      </c>
      <c r="BV61" s="112">
        <v>2.0030800000000001E-2</v>
      </c>
      <c r="BW61" s="112">
        <v>3.3684400000000003E-2</v>
      </c>
      <c r="BX61" s="112">
        <v>0.105544</v>
      </c>
      <c r="BY61" s="112">
        <v>1.0101499999999999E-2</v>
      </c>
      <c r="BZ61" s="112">
        <v>0.14594399999999999</v>
      </c>
      <c r="CA61" s="112">
        <v>7.6723799999999995E-2</v>
      </c>
      <c r="CB61" s="112">
        <v>6.23429E-2</v>
      </c>
      <c r="CC61" s="112">
        <v>3.3009200000000002E-2</v>
      </c>
      <c r="CD61" s="117">
        <v>0.43498900000000001</v>
      </c>
      <c r="CE61" s="105">
        <v>-1.27864</v>
      </c>
      <c r="CF61" s="105">
        <v>-1.2116100000000001</v>
      </c>
      <c r="CG61" s="105">
        <v>-0.94507699999999994</v>
      </c>
      <c r="CH61" s="105">
        <v>-1.98952</v>
      </c>
      <c r="CI61" s="105">
        <v>-0.468669</v>
      </c>
      <c r="CJ61" s="105">
        <v>-0.27387699999999998</v>
      </c>
      <c r="CK61" s="105">
        <v>-0.458227</v>
      </c>
      <c r="CL61" s="105">
        <v>-0.174707</v>
      </c>
      <c r="CM61" s="116">
        <v>-0.25183899999999998</v>
      </c>
    </row>
    <row r="62" spans="1:91">
      <c r="A62" s="104" t="s">
        <v>531</v>
      </c>
      <c r="B62" s="104" t="s">
        <v>532</v>
      </c>
      <c r="C62" s="104" t="s">
        <v>533</v>
      </c>
      <c r="D62" s="105">
        <v>28.978999999999999</v>
      </c>
      <c r="E62" s="108">
        <v>374495924</v>
      </c>
      <c r="F62" s="108">
        <v>245811564</v>
      </c>
      <c r="G62" s="108">
        <v>287829120</v>
      </c>
      <c r="H62" s="108">
        <v>253689839</v>
      </c>
      <c r="I62" s="108">
        <v>447616938</v>
      </c>
      <c r="J62" s="108">
        <v>416394120.30000001</v>
      </c>
      <c r="K62" s="108">
        <v>627162220.5</v>
      </c>
      <c r="L62" s="108">
        <v>512037838</v>
      </c>
      <c r="M62" s="108">
        <v>683973193</v>
      </c>
      <c r="N62" s="108">
        <v>230919180.5</v>
      </c>
      <c r="O62" s="108">
        <v>268012700.5</v>
      </c>
      <c r="P62" s="108">
        <v>196096496</v>
      </c>
      <c r="Q62" s="108">
        <v>542755800.5</v>
      </c>
      <c r="R62" s="108">
        <v>346987579.80000001</v>
      </c>
      <c r="S62" s="108">
        <v>77536214</v>
      </c>
      <c r="T62" s="108">
        <v>455556380</v>
      </c>
      <c r="U62" s="108">
        <v>413403814.5</v>
      </c>
      <c r="V62" s="108">
        <v>418805299.30000001</v>
      </c>
      <c r="W62" s="108">
        <v>313202711</v>
      </c>
      <c r="X62" s="108">
        <v>433434850</v>
      </c>
      <c r="Y62" s="108">
        <v>231568084.5</v>
      </c>
      <c r="Z62" s="108">
        <v>305984085</v>
      </c>
      <c r="AA62" s="108">
        <v>345256285</v>
      </c>
      <c r="AB62" s="108">
        <v>332417087.80000001</v>
      </c>
      <c r="AC62" s="108">
        <v>706640785</v>
      </c>
      <c r="AD62" s="108">
        <v>783626255.5</v>
      </c>
      <c r="AE62" s="108">
        <v>825197688</v>
      </c>
      <c r="AF62" s="108">
        <v>768360154</v>
      </c>
      <c r="AG62" s="108">
        <v>867436909</v>
      </c>
      <c r="AH62" s="115">
        <v>696916273</v>
      </c>
      <c r="AI62" s="105">
        <v>28.863900000000001</v>
      </c>
      <c r="AJ62" s="105">
        <v>28.471599999999999</v>
      </c>
      <c r="AK62" s="105">
        <v>28.728400000000001</v>
      </c>
      <c r="AL62" s="105">
        <v>28.192900000000002</v>
      </c>
      <c r="AM62" s="105">
        <v>29.203900000000001</v>
      </c>
      <c r="AN62" s="105">
        <v>29.156300000000002</v>
      </c>
      <c r="AO62" s="105">
        <v>29.4682</v>
      </c>
      <c r="AP62" s="105">
        <v>29.738499999999998</v>
      </c>
      <c r="AQ62" s="105">
        <v>29.538499999999999</v>
      </c>
      <c r="AR62" s="105">
        <v>28.237400000000001</v>
      </c>
      <c r="AS62" s="105">
        <v>28.6145</v>
      </c>
      <c r="AT62" s="105">
        <v>28.151199999999999</v>
      </c>
      <c r="AU62" s="105">
        <v>29.205500000000001</v>
      </c>
      <c r="AV62" s="105">
        <v>28.66</v>
      </c>
      <c r="AW62" s="105">
        <v>26.677800000000001</v>
      </c>
      <c r="AX62" s="105">
        <v>29.142399999999999</v>
      </c>
      <c r="AY62" s="105">
        <v>28.956800000000001</v>
      </c>
      <c r="AZ62" s="105">
        <v>29.001200000000001</v>
      </c>
      <c r="BA62" s="105">
        <v>28.467500000000001</v>
      </c>
      <c r="BB62" s="105">
        <v>29.036200000000001</v>
      </c>
      <c r="BC62" s="105">
        <v>28.0044</v>
      </c>
      <c r="BD62" s="105">
        <v>28.599399999999999</v>
      </c>
      <c r="BE62" s="105">
        <v>28.782800000000002</v>
      </c>
      <c r="BF62" s="105">
        <v>28.745000000000001</v>
      </c>
      <c r="BG62" s="105">
        <v>29.435700000000001</v>
      </c>
      <c r="BH62" s="105">
        <v>29.58</v>
      </c>
      <c r="BI62" s="105">
        <v>29.634</v>
      </c>
      <c r="BJ62" s="105">
        <v>29.572299999999998</v>
      </c>
      <c r="BK62" s="105">
        <v>29.641200000000001</v>
      </c>
      <c r="BL62" s="116">
        <v>29.3767</v>
      </c>
      <c r="BM62" s="112">
        <v>3.81395E-3</v>
      </c>
      <c r="BN62" s="112">
        <v>0.115518</v>
      </c>
      <c r="BO62" s="112">
        <v>0.67210700000000001</v>
      </c>
      <c r="BP62" s="112">
        <v>1.8314200000000001E-3</v>
      </c>
      <c r="BQ62" s="112">
        <v>0.155505</v>
      </c>
      <c r="BR62" s="112">
        <v>6.8820499999999998E-3</v>
      </c>
      <c r="BS62" s="112">
        <v>2.9156700000000001E-2</v>
      </c>
      <c r="BT62" s="112">
        <v>1.0658899999999999E-3</v>
      </c>
      <c r="BU62" s="117">
        <v>0.85064899999999999</v>
      </c>
      <c r="BV62" s="112">
        <v>2.5137400000000001E-2</v>
      </c>
      <c r="BW62" s="112">
        <v>0.19014800000000001</v>
      </c>
      <c r="BX62" s="112">
        <v>0.74869600000000003</v>
      </c>
      <c r="BY62" s="112">
        <v>1.11044E-2</v>
      </c>
      <c r="BZ62" s="112">
        <v>0.53422400000000003</v>
      </c>
      <c r="CA62" s="112">
        <v>7.6662800000000003E-2</v>
      </c>
      <c r="CB62" s="112">
        <v>0.16479099999999999</v>
      </c>
      <c r="CC62" s="112">
        <v>2.5685400000000001E-2</v>
      </c>
      <c r="CD62" s="117">
        <v>0.95959799999999995</v>
      </c>
      <c r="CE62" s="105">
        <v>-0.84212699999999996</v>
      </c>
      <c r="CF62" s="105">
        <v>-0.67903999999999998</v>
      </c>
      <c r="CG62" s="105">
        <v>5.16415E-2</v>
      </c>
      <c r="CH62" s="105">
        <v>-1.1957100000000001</v>
      </c>
      <c r="CI62" s="105">
        <v>-1.34897</v>
      </c>
      <c r="CJ62" s="105">
        <v>-0.49658999999999998</v>
      </c>
      <c r="CK62" s="105">
        <v>-1.02739</v>
      </c>
      <c r="CL62" s="105">
        <v>-0.82101800000000003</v>
      </c>
      <c r="CM62" s="116">
        <v>1.98587E-2</v>
      </c>
    </row>
    <row r="63" spans="1:91">
      <c r="A63" s="104" t="s">
        <v>534</v>
      </c>
      <c r="B63" s="104" t="s">
        <v>535</v>
      </c>
      <c r="C63" s="104" t="s">
        <v>536</v>
      </c>
      <c r="D63" s="105">
        <v>29.828650000000003</v>
      </c>
      <c r="E63" s="108">
        <v>401657182.80000001</v>
      </c>
      <c r="F63" s="108">
        <v>281938944</v>
      </c>
      <c r="G63" s="108">
        <v>449471981.5</v>
      </c>
      <c r="H63" s="108">
        <v>765911299.29999995</v>
      </c>
      <c r="I63" s="108">
        <v>701695629.79999995</v>
      </c>
      <c r="J63" s="108">
        <v>537166745.79999995</v>
      </c>
      <c r="K63" s="108">
        <v>782700909</v>
      </c>
      <c r="L63" s="108">
        <v>398318137.5</v>
      </c>
      <c r="M63" s="108">
        <v>779276994.5</v>
      </c>
      <c r="N63" s="108">
        <v>398736339</v>
      </c>
      <c r="O63" s="108">
        <v>291368620</v>
      </c>
      <c r="P63" s="108">
        <v>261486341.5</v>
      </c>
      <c r="Q63" s="108">
        <v>1028199150</v>
      </c>
      <c r="R63" s="108">
        <v>882732747.5</v>
      </c>
      <c r="S63" s="108">
        <v>559874645.5</v>
      </c>
      <c r="T63" s="108">
        <v>853839788</v>
      </c>
      <c r="U63" s="108">
        <v>923022336</v>
      </c>
      <c r="V63" s="108">
        <v>813766646</v>
      </c>
      <c r="W63" s="108">
        <v>720998576.5</v>
      </c>
      <c r="X63" s="108">
        <v>755605160</v>
      </c>
      <c r="Y63" s="108">
        <v>716191326.60000002</v>
      </c>
      <c r="Z63" s="108">
        <v>805748482.79999995</v>
      </c>
      <c r="AA63" s="108">
        <v>910299585</v>
      </c>
      <c r="AB63" s="108">
        <v>715667356.5</v>
      </c>
      <c r="AC63" s="108">
        <v>1054478646</v>
      </c>
      <c r="AD63" s="108">
        <v>1174200345</v>
      </c>
      <c r="AE63" s="108">
        <v>1034092571</v>
      </c>
      <c r="AF63" s="108">
        <v>1386183389</v>
      </c>
      <c r="AG63" s="108">
        <v>1230896136</v>
      </c>
      <c r="AH63" s="115">
        <v>1208543831</v>
      </c>
      <c r="AI63" s="105">
        <v>28.9649</v>
      </c>
      <c r="AJ63" s="105">
        <v>28.654800000000002</v>
      </c>
      <c r="AK63" s="105">
        <v>29.354099999999999</v>
      </c>
      <c r="AL63" s="105">
        <v>29.786999999999999</v>
      </c>
      <c r="AM63" s="105">
        <v>29.813400000000001</v>
      </c>
      <c r="AN63" s="105">
        <v>29.528400000000001</v>
      </c>
      <c r="AO63" s="105">
        <v>29.777999999999999</v>
      </c>
      <c r="AP63" s="105">
        <v>29.376999999999999</v>
      </c>
      <c r="AQ63" s="105">
        <v>29.726700000000001</v>
      </c>
      <c r="AR63" s="105">
        <v>28.993600000000001</v>
      </c>
      <c r="AS63" s="105">
        <v>28.722200000000001</v>
      </c>
      <c r="AT63" s="105">
        <v>28.566299999999998</v>
      </c>
      <c r="AU63" s="105">
        <v>30.170999999999999</v>
      </c>
      <c r="AV63" s="105">
        <v>30.007100000000001</v>
      </c>
      <c r="AW63" s="105">
        <v>29.4331</v>
      </c>
      <c r="AX63" s="105">
        <v>30.0487</v>
      </c>
      <c r="AY63" s="105">
        <v>30.106400000000001</v>
      </c>
      <c r="AZ63" s="105">
        <v>29.915199999999999</v>
      </c>
      <c r="BA63" s="105">
        <v>29.670400000000001</v>
      </c>
      <c r="BB63" s="105">
        <v>29.843900000000001</v>
      </c>
      <c r="BC63" s="105">
        <v>29.630099999999999</v>
      </c>
      <c r="BD63" s="105">
        <v>29.977799999999998</v>
      </c>
      <c r="BE63" s="105">
        <v>30.192</v>
      </c>
      <c r="BF63" s="105">
        <v>29.851299999999998</v>
      </c>
      <c r="BG63" s="105">
        <v>30.013000000000002</v>
      </c>
      <c r="BH63" s="105">
        <v>30.168299999999999</v>
      </c>
      <c r="BI63" s="105">
        <v>29.959599999999998</v>
      </c>
      <c r="BJ63" s="105">
        <v>30.423500000000001</v>
      </c>
      <c r="BK63" s="105">
        <v>30.1462</v>
      </c>
      <c r="BL63" s="116">
        <v>30.185400000000001</v>
      </c>
      <c r="BM63" s="112">
        <v>4.6014200000000002E-3</v>
      </c>
      <c r="BN63" s="112">
        <v>1.24811E-2</v>
      </c>
      <c r="BO63" s="112">
        <v>1.50522E-2</v>
      </c>
      <c r="BP63" s="112">
        <v>6.0482400000000001E-4</v>
      </c>
      <c r="BQ63" s="112">
        <v>0.18715999999999999</v>
      </c>
      <c r="BR63" s="112">
        <v>9.2115699999999995E-2</v>
      </c>
      <c r="BS63" s="112">
        <v>7.8160799999999996E-3</v>
      </c>
      <c r="BT63" s="112">
        <v>0.137157</v>
      </c>
      <c r="BU63" s="117">
        <v>0.12801899999999999</v>
      </c>
      <c r="BV63" s="112">
        <v>2.7090199999999998E-2</v>
      </c>
      <c r="BW63" s="112">
        <v>4.4103900000000001E-2</v>
      </c>
      <c r="BX63" s="112">
        <v>7.3173299999999997E-2</v>
      </c>
      <c r="BY63" s="112">
        <v>6.4299500000000002E-3</v>
      </c>
      <c r="BZ63" s="112">
        <v>0.55254099999999995</v>
      </c>
      <c r="CA63" s="112">
        <v>0.31009599999999998</v>
      </c>
      <c r="CB63" s="112">
        <v>8.7576699999999993E-2</v>
      </c>
      <c r="CC63" s="112">
        <v>0.32047900000000001</v>
      </c>
      <c r="CD63" s="117">
        <v>0.64379200000000003</v>
      </c>
      <c r="CE63" s="105">
        <v>-1.2604599999999999</v>
      </c>
      <c r="CF63" s="105">
        <v>-0.54209200000000002</v>
      </c>
      <c r="CG63" s="105">
        <v>-0.62448800000000004</v>
      </c>
      <c r="CH63" s="105">
        <v>-1.49099</v>
      </c>
      <c r="CI63" s="105">
        <v>-0.38131500000000002</v>
      </c>
      <c r="CJ63" s="105">
        <v>-0.22825599999999999</v>
      </c>
      <c r="CK63" s="105">
        <v>-0.53692200000000001</v>
      </c>
      <c r="CL63" s="105">
        <v>-0.244672</v>
      </c>
      <c r="CM63" s="116">
        <v>-0.204709</v>
      </c>
    </row>
    <row r="64" spans="1:91">
      <c r="A64" s="104" t="s">
        <v>537</v>
      </c>
      <c r="B64" s="104" t="s">
        <v>538</v>
      </c>
      <c r="C64" s="104" t="s">
        <v>513</v>
      </c>
      <c r="D64" s="105">
        <v>36.683199999999999</v>
      </c>
      <c r="E64" s="108">
        <v>91261889927</v>
      </c>
      <c r="F64" s="108">
        <v>107846000000</v>
      </c>
      <c r="G64" s="108">
        <v>124047000000</v>
      </c>
      <c r="H64" s="108">
        <v>198720000000</v>
      </c>
      <c r="I64" s="108">
        <v>178224000000</v>
      </c>
      <c r="J64" s="108">
        <v>227414000000</v>
      </c>
      <c r="K64" s="108">
        <v>121163000000</v>
      </c>
      <c r="L64" s="108">
        <v>97220804088</v>
      </c>
      <c r="M64" s="108">
        <v>125770000000</v>
      </c>
      <c r="N64" s="108">
        <v>70264490353</v>
      </c>
      <c r="O64" s="108">
        <v>111105000000</v>
      </c>
      <c r="P64" s="108">
        <v>88871880721</v>
      </c>
      <c r="Q64" s="108">
        <v>125026000000</v>
      </c>
      <c r="R64" s="108">
        <v>115585000000</v>
      </c>
      <c r="S64" s="108">
        <v>142102000000</v>
      </c>
      <c r="T64" s="108">
        <v>79217958614</v>
      </c>
      <c r="U64" s="108">
        <v>79605337433</v>
      </c>
      <c r="V64" s="108">
        <v>95041382296</v>
      </c>
      <c r="W64" s="108">
        <v>70135723702</v>
      </c>
      <c r="X64" s="108">
        <v>70800023916</v>
      </c>
      <c r="Y64" s="108">
        <v>74298494299</v>
      </c>
      <c r="Z64" s="108">
        <v>72126817243</v>
      </c>
      <c r="AA64" s="108">
        <v>66952403102</v>
      </c>
      <c r="AB64" s="108">
        <v>70778307706</v>
      </c>
      <c r="AC64" s="108">
        <v>86052052670</v>
      </c>
      <c r="AD64" s="108">
        <v>95567655737</v>
      </c>
      <c r="AE64" s="108">
        <v>83390099791</v>
      </c>
      <c r="AF64" s="108">
        <v>96861868062</v>
      </c>
      <c r="AG64" s="108">
        <v>94584059982</v>
      </c>
      <c r="AH64" s="115">
        <v>85618173264</v>
      </c>
      <c r="AI64" s="105">
        <v>36.7928</v>
      </c>
      <c r="AJ64" s="105">
        <v>37.131599999999999</v>
      </c>
      <c r="AK64" s="105">
        <v>37.320599999999999</v>
      </c>
      <c r="AL64" s="105">
        <v>37.8063</v>
      </c>
      <c r="AM64" s="105">
        <v>37.720300000000002</v>
      </c>
      <c r="AN64" s="105">
        <v>38.022100000000002</v>
      </c>
      <c r="AO64" s="105">
        <v>37.051499999999997</v>
      </c>
      <c r="AP64" s="105">
        <v>36.926099999999998</v>
      </c>
      <c r="AQ64" s="105">
        <v>37.061100000000003</v>
      </c>
      <c r="AR64" s="105">
        <v>36.4709</v>
      </c>
      <c r="AS64" s="105">
        <v>37.1419</v>
      </c>
      <c r="AT64" s="105">
        <v>36.975200000000001</v>
      </c>
      <c r="AU64" s="105">
        <v>37.089199999999998</v>
      </c>
      <c r="AV64" s="105">
        <v>37.039900000000003</v>
      </c>
      <c r="AW64" s="105">
        <v>37.387999999999998</v>
      </c>
      <c r="AX64" s="105">
        <v>36.584400000000002</v>
      </c>
      <c r="AY64" s="105">
        <v>36.521599999999999</v>
      </c>
      <c r="AZ64" s="105">
        <v>36.781999999999996</v>
      </c>
      <c r="BA64" s="105">
        <v>36.2744</v>
      </c>
      <c r="BB64" s="105">
        <v>36.3797</v>
      </c>
      <c r="BC64" s="105">
        <v>36.319299999999998</v>
      </c>
      <c r="BD64" s="105">
        <v>36.495399999999997</v>
      </c>
      <c r="BE64" s="105">
        <v>36.375999999999998</v>
      </c>
      <c r="BF64" s="105">
        <v>36.479199999999999</v>
      </c>
      <c r="BG64" s="105">
        <v>36.401899999999998</v>
      </c>
      <c r="BH64" s="105">
        <v>36.502000000000002</v>
      </c>
      <c r="BI64" s="105">
        <v>36.292999999999999</v>
      </c>
      <c r="BJ64" s="105">
        <v>36.5503</v>
      </c>
      <c r="BK64" s="105">
        <v>36.403799999999997</v>
      </c>
      <c r="BL64" s="116">
        <v>36.339700000000001</v>
      </c>
      <c r="BM64" s="112">
        <v>1.74472E-2</v>
      </c>
      <c r="BN64" s="112">
        <v>2.0323499999999999E-4</v>
      </c>
      <c r="BO64" s="112">
        <v>1.56551E-3</v>
      </c>
      <c r="BP64" s="112">
        <v>0.110523</v>
      </c>
      <c r="BQ64" s="112">
        <v>4.09713E-3</v>
      </c>
      <c r="BR64" s="112">
        <v>0.119159</v>
      </c>
      <c r="BS64" s="112">
        <v>0.198603</v>
      </c>
      <c r="BT64" s="112">
        <v>0.80719600000000002</v>
      </c>
      <c r="BU64" s="117">
        <v>0.72881600000000002</v>
      </c>
      <c r="BV64" s="112">
        <v>5.4939099999999998E-2</v>
      </c>
      <c r="BW64" s="112">
        <v>6.7690600000000004E-3</v>
      </c>
      <c r="BX64" s="112">
        <v>2.35613E-2</v>
      </c>
      <c r="BY64" s="112">
        <v>0.17216400000000001</v>
      </c>
      <c r="BZ64" s="112">
        <v>0.191466</v>
      </c>
      <c r="CA64" s="112">
        <v>0.35562199999999999</v>
      </c>
      <c r="CB64" s="112">
        <v>0.42327399999999998</v>
      </c>
      <c r="CC64" s="112">
        <v>0.89260499999999998</v>
      </c>
      <c r="CD64" s="117">
        <v>0.91275600000000001</v>
      </c>
      <c r="CE64" s="105">
        <v>0.65041400000000005</v>
      </c>
      <c r="CF64" s="105">
        <v>1.41835</v>
      </c>
      <c r="CG64" s="105">
        <v>0.581654</v>
      </c>
      <c r="CH64" s="105">
        <v>0.43139100000000002</v>
      </c>
      <c r="CI64" s="105">
        <v>0.74110900000000002</v>
      </c>
      <c r="CJ64" s="105">
        <v>0.198129</v>
      </c>
      <c r="CK64" s="105">
        <v>-0.106803</v>
      </c>
      <c r="CL64" s="105">
        <v>1.8947599999999998E-2</v>
      </c>
      <c r="CM64" s="116">
        <v>-3.22647E-2</v>
      </c>
    </row>
    <row r="65" spans="1:91">
      <c r="A65" s="104" t="s">
        <v>539</v>
      </c>
      <c r="B65" s="104" t="s">
        <v>540</v>
      </c>
      <c r="C65" s="104" t="s">
        <v>504</v>
      </c>
      <c r="D65" s="105">
        <v>30.10305</v>
      </c>
      <c r="E65" s="108">
        <v>1541639283</v>
      </c>
      <c r="F65" s="108">
        <v>1207117184</v>
      </c>
      <c r="G65" s="108">
        <v>1363681504</v>
      </c>
      <c r="H65" s="108">
        <v>3129496160</v>
      </c>
      <c r="I65" s="108">
        <v>1721349568</v>
      </c>
      <c r="J65" s="108">
        <v>2974068840</v>
      </c>
      <c r="K65" s="108">
        <v>1506016896</v>
      </c>
      <c r="L65" s="108">
        <v>1283237303</v>
      </c>
      <c r="M65" s="108">
        <v>1578069328</v>
      </c>
      <c r="N65" s="108">
        <v>650184288</v>
      </c>
      <c r="O65" s="108">
        <v>1415036032</v>
      </c>
      <c r="P65" s="108">
        <v>875832895.79999995</v>
      </c>
      <c r="Q65" s="108">
        <v>1232188337</v>
      </c>
      <c r="R65" s="108">
        <v>1336241560</v>
      </c>
      <c r="S65" s="108">
        <v>1978945072</v>
      </c>
      <c r="T65" s="108">
        <v>880702032</v>
      </c>
      <c r="U65" s="108">
        <v>819060828</v>
      </c>
      <c r="V65" s="108">
        <v>929734079.5</v>
      </c>
      <c r="W65" s="108">
        <v>757758774</v>
      </c>
      <c r="X65" s="108">
        <v>858501750</v>
      </c>
      <c r="Y65" s="108">
        <v>756371612</v>
      </c>
      <c r="Z65" s="108">
        <v>695498291</v>
      </c>
      <c r="AA65" s="108">
        <v>711955796</v>
      </c>
      <c r="AB65" s="108">
        <v>794749060</v>
      </c>
      <c r="AC65" s="108">
        <v>944710507.29999995</v>
      </c>
      <c r="AD65" s="108">
        <v>1043233369</v>
      </c>
      <c r="AE65" s="108">
        <v>883694176.5</v>
      </c>
      <c r="AF65" s="108">
        <v>1096776392</v>
      </c>
      <c r="AG65" s="108">
        <v>1092335152</v>
      </c>
      <c r="AH65" s="115">
        <v>846237262.10000002</v>
      </c>
      <c r="AI65" s="105">
        <v>30.9053</v>
      </c>
      <c r="AJ65" s="105">
        <v>30.744</v>
      </c>
      <c r="AK65" s="105">
        <v>30.911899999999999</v>
      </c>
      <c r="AL65" s="105">
        <v>31.817699999999999</v>
      </c>
      <c r="AM65" s="105">
        <v>31.104399999999998</v>
      </c>
      <c r="AN65" s="105">
        <v>31.917300000000001</v>
      </c>
      <c r="AO65" s="105">
        <v>30.704499999999999</v>
      </c>
      <c r="AP65" s="105">
        <v>30.978200000000001</v>
      </c>
      <c r="AQ65" s="105">
        <v>30.744599999999998</v>
      </c>
      <c r="AR65" s="105">
        <v>29.732600000000001</v>
      </c>
      <c r="AS65" s="105">
        <v>30.950800000000001</v>
      </c>
      <c r="AT65" s="105">
        <v>30.310199999999998</v>
      </c>
      <c r="AU65" s="105">
        <v>30.4375</v>
      </c>
      <c r="AV65" s="105">
        <v>30.6052</v>
      </c>
      <c r="AW65" s="105">
        <v>31.2119</v>
      </c>
      <c r="AX65" s="105">
        <v>30.093399999999999</v>
      </c>
      <c r="AY65" s="105">
        <v>29.934200000000001</v>
      </c>
      <c r="AZ65" s="105">
        <v>30.1127</v>
      </c>
      <c r="BA65" s="105">
        <v>29.742100000000001</v>
      </c>
      <c r="BB65" s="105">
        <v>30.0258</v>
      </c>
      <c r="BC65" s="105">
        <v>29.706900000000001</v>
      </c>
      <c r="BD65" s="105">
        <v>29.764099999999999</v>
      </c>
      <c r="BE65" s="105">
        <v>29.831099999999999</v>
      </c>
      <c r="BF65" s="105">
        <v>30.002500000000001</v>
      </c>
      <c r="BG65" s="105">
        <v>29.8523</v>
      </c>
      <c r="BH65" s="105">
        <v>29.995200000000001</v>
      </c>
      <c r="BI65" s="105">
        <v>29.732800000000001</v>
      </c>
      <c r="BJ65" s="105">
        <v>30.085699999999999</v>
      </c>
      <c r="BK65" s="105">
        <v>29.977799999999998</v>
      </c>
      <c r="BL65" s="116">
        <v>29.668099999999999</v>
      </c>
      <c r="BM65" s="112">
        <v>2.3117300000000001E-3</v>
      </c>
      <c r="BN65" s="112">
        <v>3.9421200000000003E-3</v>
      </c>
      <c r="BO65" s="112">
        <v>4.0488900000000003E-3</v>
      </c>
      <c r="BP65" s="112">
        <v>0.32294200000000001</v>
      </c>
      <c r="BQ65" s="112">
        <v>3.4302100000000002E-2</v>
      </c>
      <c r="BR65" s="112">
        <v>0.37738899999999997</v>
      </c>
      <c r="BS65" s="112">
        <v>0.622699</v>
      </c>
      <c r="BT65" s="112">
        <v>0.77210299999999998</v>
      </c>
      <c r="BU65" s="117">
        <v>0.74803399999999998</v>
      </c>
      <c r="BV65" s="112">
        <v>1.9598600000000001E-2</v>
      </c>
      <c r="BW65" s="112">
        <v>2.2568399999999999E-2</v>
      </c>
      <c r="BX65" s="112">
        <v>3.73765E-2</v>
      </c>
      <c r="BY65" s="112">
        <v>0.40842000000000001</v>
      </c>
      <c r="BZ65" s="112">
        <v>0.35445500000000002</v>
      </c>
      <c r="CA65" s="112">
        <v>0.64618299999999995</v>
      </c>
      <c r="CB65" s="112">
        <v>0.78061800000000003</v>
      </c>
      <c r="CC65" s="112">
        <v>0.86765300000000001</v>
      </c>
      <c r="CD65" s="117">
        <v>0.912887</v>
      </c>
      <c r="CE65" s="105">
        <v>0.94323000000000001</v>
      </c>
      <c r="CF65" s="105">
        <v>1.70261</v>
      </c>
      <c r="CG65" s="105">
        <v>0.898586</v>
      </c>
      <c r="CH65" s="105">
        <v>0.420678</v>
      </c>
      <c r="CI65" s="105">
        <v>0.84101000000000004</v>
      </c>
      <c r="CJ65" s="105">
        <v>0.136242</v>
      </c>
      <c r="CK65" s="105">
        <v>-8.5597400000000004E-2</v>
      </c>
      <c r="CL65" s="105">
        <v>-4.4593800000000003E-2</v>
      </c>
      <c r="CM65" s="116">
        <v>-5.03737E-2</v>
      </c>
    </row>
    <row r="66" spans="1:91">
      <c r="A66" s="104" t="s">
        <v>541</v>
      </c>
      <c r="B66" s="104" t="s">
        <v>542</v>
      </c>
      <c r="C66" s="104" t="s">
        <v>507</v>
      </c>
      <c r="D66" s="105">
        <v>30.456499999999998</v>
      </c>
      <c r="E66" s="108">
        <v>1216201375</v>
      </c>
      <c r="F66" s="108">
        <v>1045825805</v>
      </c>
      <c r="G66" s="108">
        <v>1222892577</v>
      </c>
      <c r="H66" s="108">
        <v>2734369036</v>
      </c>
      <c r="I66" s="108">
        <v>2269493895</v>
      </c>
      <c r="J66" s="108">
        <v>2039230499</v>
      </c>
      <c r="K66" s="108">
        <v>1487917160</v>
      </c>
      <c r="L66" s="108">
        <v>824735584.5</v>
      </c>
      <c r="M66" s="108">
        <v>1619787202</v>
      </c>
      <c r="N66" s="108">
        <v>600311264</v>
      </c>
      <c r="O66" s="108">
        <v>1087212235</v>
      </c>
      <c r="P66" s="108">
        <v>951405162</v>
      </c>
      <c r="Q66" s="108">
        <v>1780056803</v>
      </c>
      <c r="R66" s="108">
        <v>1406804220</v>
      </c>
      <c r="S66" s="108">
        <v>2706981215</v>
      </c>
      <c r="T66" s="108">
        <v>994183635</v>
      </c>
      <c r="U66" s="108">
        <v>979640633.5</v>
      </c>
      <c r="V66" s="108">
        <v>1119966941</v>
      </c>
      <c r="W66" s="108">
        <v>807009366.5</v>
      </c>
      <c r="X66" s="108">
        <v>978514451</v>
      </c>
      <c r="Y66" s="108">
        <v>881925812.29999995</v>
      </c>
      <c r="Z66" s="108">
        <v>993981369</v>
      </c>
      <c r="AA66" s="108">
        <v>979071733</v>
      </c>
      <c r="AB66" s="108">
        <v>930555224</v>
      </c>
      <c r="AC66" s="108">
        <v>1260245712</v>
      </c>
      <c r="AD66" s="108">
        <v>2073156705</v>
      </c>
      <c r="AE66" s="108">
        <v>1610275156</v>
      </c>
      <c r="AF66" s="108">
        <v>1333715626</v>
      </c>
      <c r="AG66" s="108">
        <v>1388570966</v>
      </c>
      <c r="AH66" s="115">
        <v>1489594308</v>
      </c>
      <c r="AI66" s="105">
        <v>30.563199999999998</v>
      </c>
      <c r="AJ66" s="105">
        <v>30.544899999999998</v>
      </c>
      <c r="AK66" s="105">
        <v>30.764299999999999</v>
      </c>
      <c r="AL66" s="105">
        <v>31.622900000000001</v>
      </c>
      <c r="AM66" s="105">
        <v>31.500699999999998</v>
      </c>
      <c r="AN66" s="105">
        <v>31.406199999999998</v>
      </c>
      <c r="AO66" s="105">
        <v>30.6873</v>
      </c>
      <c r="AP66" s="105">
        <v>30.3719</v>
      </c>
      <c r="AQ66" s="105">
        <v>30.782299999999999</v>
      </c>
      <c r="AR66" s="105">
        <v>29.6175</v>
      </c>
      <c r="AS66" s="105">
        <v>30.581099999999999</v>
      </c>
      <c r="AT66" s="105">
        <v>30.4297</v>
      </c>
      <c r="AU66" s="105">
        <v>30.9679</v>
      </c>
      <c r="AV66" s="105">
        <v>30.679500000000001</v>
      </c>
      <c r="AW66" s="105">
        <v>31.662400000000002</v>
      </c>
      <c r="AX66" s="105">
        <v>30.2683</v>
      </c>
      <c r="AY66" s="105">
        <v>30.192</v>
      </c>
      <c r="AZ66" s="105">
        <v>30.392099999999999</v>
      </c>
      <c r="BA66" s="105">
        <v>29.832899999999999</v>
      </c>
      <c r="BB66" s="105">
        <v>30.212</v>
      </c>
      <c r="BC66" s="105">
        <v>29.9236</v>
      </c>
      <c r="BD66" s="105">
        <v>30.289400000000001</v>
      </c>
      <c r="BE66" s="105">
        <v>30.302800000000001</v>
      </c>
      <c r="BF66" s="105">
        <v>30.2301</v>
      </c>
      <c r="BG66" s="105">
        <v>30.2729</v>
      </c>
      <c r="BH66" s="105">
        <v>30.988199999999999</v>
      </c>
      <c r="BI66" s="105">
        <v>30.598500000000001</v>
      </c>
      <c r="BJ66" s="105">
        <v>30.367799999999999</v>
      </c>
      <c r="BK66" s="105">
        <v>30.318300000000001</v>
      </c>
      <c r="BL66" s="116">
        <v>30.4833</v>
      </c>
      <c r="BM66" s="112">
        <v>5.2056600000000001E-2</v>
      </c>
      <c r="BN66" s="112">
        <v>1.4747499999999999E-4</v>
      </c>
      <c r="BO66" s="112">
        <v>0.16819899999999999</v>
      </c>
      <c r="BP66" s="112">
        <v>0.58373699999999995</v>
      </c>
      <c r="BQ66" s="112">
        <v>7.3380000000000001E-2</v>
      </c>
      <c r="BR66" s="112">
        <v>0.23693800000000001</v>
      </c>
      <c r="BS66" s="112">
        <v>3.2257800000000003E-2</v>
      </c>
      <c r="BT66" s="112">
        <v>9.7603899999999993E-2</v>
      </c>
      <c r="BU66" s="117">
        <v>0.33981299999999998</v>
      </c>
      <c r="BV66" s="112">
        <v>0.10212599999999999</v>
      </c>
      <c r="BW66" s="112">
        <v>6.7454100000000003E-3</v>
      </c>
      <c r="BX66" s="112">
        <v>0.27710200000000001</v>
      </c>
      <c r="BY66" s="112">
        <v>0.65454199999999996</v>
      </c>
      <c r="BZ66" s="112">
        <v>0.44443899999999997</v>
      </c>
      <c r="CA66" s="112">
        <v>0.49671900000000002</v>
      </c>
      <c r="CB66" s="112">
        <v>0.171683</v>
      </c>
      <c r="CC66" s="112">
        <v>0.26827299999999998</v>
      </c>
      <c r="CD66" s="117">
        <v>0.74290299999999998</v>
      </c>
      <c r="CE66" s="105">
        <v>0.23433999999999999</v>
      </c>
      <c r="CF66" s="105">
        <v>1.1201399999999999</v>
      </c>
      <c r="CG66" s="105">
        <v>0.22400300000000001</v>
      </c>
      <c r="CH66" s="105">
        <v>-0.18043200000000001</v>
      </c>
      <c r="CI66" s="105">
        <v>0.71342499999999998</v>
      </c>
      <c r="CJ66" s="105">
        <v>-0.105736</v>
      </c>
      <c r="CK66" s="105">
        <v>-0.40030399999999999</v>
      </c>
      <c r="CL66" s="105">
        <v>-0.11572399999999999</v>
      </c>
      <c r="CM66" s="116">
        <v>0.23003999999999999</v>
      </c>
    </row>
    <row r="67" spans="1:91">
      <c r="A67" s="104" t="s">
        <v>543</v>
      </c>
      <c r="B67" s="104" t="s">
        <v>544</v>
      </c>
      <c r="C67" s="104" t="s">
        <v>536</v>
      </c>
      <c r="D67" s="105">
        <v>27.855450000000001</v>
      </c>
      <c r="E67" s="108">
        <v>499765756.5</v>
      </c>
      <c r="F67" s="108">
        <v>68874828</v>
      </c>
      <c r="G67" s="108">
        <v>96998811.5</v>
      </c>
      <c r="H67" s="108">
        <v>553914846.89999998</v>
      </c>
      <c r="I67" s="108">
        <v>530846234.30000001</v>
      </c>
      <c r="J67" s="108">
        <v>119973063.09999999</v>
      </c>
      <c r="K67" s="108">
        <v>68902565.879999995</v>
      </c>
      <c r="L67" s="108">
        <v>899648052</v>
      </c>
      <c r="M67" s="108">
        <v>90982846.879999995</v>
      </c>
      <c r="N67" s="108">
        <v>94039152</v>
      </c>
      <c r="O67" s="108">
        <v>11499610</v>
      </c>
      <c r="P67" s="108">
        <v>8519609</v>
      </c>
      <c r="Q67" s="108">
        <v>607260730.79999995</v>
      </c>
      <c r="R67" s="108">
        <v>546960712.79999995</v>
      </c>
      <c r="S67" s="108">
        <v>770840430.10000002</v>
      </c>
      <c r="T67" s="108">
        <v>413331278.30000001</v>
      </c>
      <c r="U67" s="108">
        <v>410546613.39999998</v>
      </c>
      <c r="V67" s="108">
        <v>385738589.80000001</v>
      </c>
      <c r="W67" s="108">
        <v>190032972.80000001</v>
      </c>
      <c r="X67" s="108">
        <v>699614795.79999995</v>
      </c>
      <c r="Y67" s="108">
        <v>399688216</v>
      </c>
      <c r="Z67" s="108">
        <v>298347237.80000001</v>
      </c>
      <c r="AA67" s="108">
        <v>194756653</v>
      </c>
      <c r="AB67" s="108">
        <v>499760317</v>
      </c>
      <c r="AC67" s="108">
        <v>63217945.560000002</v>
      </c>
      <c r="AD67" s="108">
        <v>102423452.3</v>
      </c>
      <c r="AE67" s="108">
        <v>69938332.5</v>
      </c>
      <c r="AF67" s="108">
        <v>79279062</v>
      </c>
      <c r="AG67" s="108">
        <v>41126884.5</v>
      </c>
      <c r="AH67" s="115">
        <v>33466814.75</v>
      </c>
      <c r="AI67" s="105">
        <v>29.280200000000001</v>
      </c>
      <c r="AJ67" s="105">
        <v>26.732299999999999</v>
      </c>
      <c r="AK67" s="105">
        <v>27.197800000000001</v>
      </c>
      <c r="AL67" s="105">
        <v>29.319500000000001</v>
      </c>
      <c r="AM67" s="105">
        <v>29.422699999999999</v>
      </c>
      <c r="AN67" s="105">
        <v>27.3474</v>
      </c>
      <c r="AO67" s="105">
        <v>26.299399999999999</v>
      </c>
      <c r="AP67" s="105">
        <v>30.606300000000001</v>
      </c>
      <c r="AQ67" s="105">
        <v>26.6282</v>
      </c>
      <c r="AR67" s="105">
        <v>26.790099999999999</v>
      </c>
      <c r="AS67" s="105">
        <v>24.317399999999999</v>
      </c>
      <c r="AT67" s="105">
        <v>23.6265</v>
      </c>
      <c r="AU67" s="105">
        <v>29.3706</v>
      </c>
      <c r="AV67" s="105">
        <v>29.316600000000001</v>
      </c>
      <c r="AW67" s="105">
        <v>29.900300000000001</v>
      </c>
      <c r="AX67" s="105">
        <v>29.001999999999999</v>
      </c>
      <c r="AY67" s="105">
        <v>28.945</v>
      </c>
      <c r="AZ67" s="105">
        <v>28.893000000000001</v>
      </c>
      <c r="BA67" s="105">
        <v>27.746600000000001</v>
      </c>
      <c r="BB67" s="105">
        <v>29.726700000000001</v>
      </c>
      <c r="BC67" s="105">
        <v>28.792400000000001</v>
      </c>
      <c r="BD67" s="105">
        <v>28.548300000000001</v>
      </c>
      <c r="BE67" s="105">
        <v>27.964300000000001</v>
      </c>
      <c r="BF67" s="105">
        <v>29.333200000000001</v>
      </c>
      <c r="BG67" s="105">
        <v>25.938800000000001</v>
      </c>
      <c r="BH67" s="105">
        <v>26.617999999999999</v>
      </c>
      <c r="BI67" s="105">
        <v>26.073499999999999</v>
      </c>
      <c r="BJ67" s="105">
        <v>26.295500000000001</v>
      </c>
      <c r="BK67" s="105">
        <v>25.2561</v>
      </c>
      <c r="BL67" s="116">
        <v>25.026299999999999</v>
      </c>
      <c r="BM67" s="112">
        <v>6.4942E-2</v>
      </c>
      <c r="BN67" s="112">
        <v>1.5286599999999999E-2</v>
      </c>
      <c r="BO67" s="112">
        <v>0.18218999999999999</v>
      </c>
      <c r="BP67" s="112">
        <v>0.58514999999999995</v>
      </c>
      <c r="BQ67" s="112">
        <v>7.5801799999999995E-4</v>
      </c>
      <c r="BR67" s="112">
        <v>9.4722999999999997E-4</v>
      </c>
      <c r="BS67" s="112">
        <v>9.5655099999999993E-3</v>
      </c>
      <c r="BT67" s="112">
        <v>5.1530999999999999E-3</v>
      </c>
      <c r="BU67" s="117">
        <v>0.196767</v>
      </c>
      <c r="BV67" s="112">
        <v>0.11941300000000001</v>
      </c>
      <c r="BW67" s="112">
        <v>4.9642600000000002E-2</v>
      </c>
      <c r="BX67" s="112">
        <v>0.29186899999999999</v>
      </c>
      <c r="BY67" s="112">
        <v>0.65564199999999995</v>
      </c>
      <c r="BZ67" s="112">
        <v>0.13203300000000001</v>
      </c>
      <c r="CA67" s="112">
        <v>3.3231700000000003E-2</v>
      </c>
      <c r="CB67" s="112">
        <v>0.10015</v>
      </c>
      <c r="CC67" s="112">
        <v>5.7341999999999997E-2</v>
      </c>
      <c r="CD67" s="117">
        <v>0.69558299999999995</v>
      </c>
      <c r="CE67" s="105">
        <v>2.2107800000000002</v>
      </c>
      <c r="CF67" s="105">
        <v>3.1705399999999999</v>
      </c>
      <c r="CG67" s="105">
        <v>2.31867</v>
      </c>
      <c r="CH67" s="105">
        <v>-0.61462799999999995</v>
      </c>
      <c r="CI67" s="105">
        <v>4.0031999999999996</v>
      </c>
      <c r="CJ67" s="105">
        <v>3.4206799999999999</v>
      </c>
      <c r="CK67" s="105">
        <v>3.22925</v>
      </c>
      <c r="CL67" s="105">
        <v>3.0893099999999998</v>
      </c>
      <c r="CM67" s="116">
        <v>0.684083</v>
      </c>
    </row>
    <row r="68" spans="1:91">
      <c r="A68" s="104" t="s">
        <v>545</v>
      </c>
      <c r="B68" s="104" t="s">
        <v>546</v>
      </c>
      <c r="C68" s="104" t="s">
        <v>547</v>
      </c>
      <c r="D68" s="105">
        <v>29.06015</v>
      </c>
      <c r="E68" s="108">
        <v>402922528</v>
      </c>
      <c r="F68" s="108">
        <v>664015256</v>
      </c>
      <c r="G68" s="108">
        <v>549355558</v>
      </c>
      <c r="H68" s="108">
        <v>404256022</v>
      </c>
      <c r="I68" s="108">
        <v>313378256</v>
      </c>
      <c r="J68" s="108">
        <v>352054942</v>
      </c>
      <c r="K68" s="108">
        <v>475772256</v>
      </c>
      <c r="L68" s="108">
        <v>184904025</v>
      </c>
      <c r="M68" s="108">
        <v>493026572</v>
      </c>
      <c r="N68" s="108">
        <v>388697719.5</v>
      </c>
      <c r="O68" s="108">
        <v>344536689</v>
      </c>
      <c r="P68" s="108">
        <v>42045060</v>
      </c>
      <c r="Q68" s="108">
        <v>589228324</v>
      </c>
      <c r="R68" s="108">
        <v>468274288</v>
      </c>
      <c r="S68" s="108">
        <v>221768261.09999999</v>
      </c>
      <c r="T68" s="108">
        <v>501816024</v>
      </c>
      <c r="U68" s="108">
        <v>441640448</v>
      </c>
      <c r="V68" s="108">
        <v>175765281.30000001</v>
      </c>
      <c r="W68" s="108">
        <v>387802968</v>
      </c>
      <c r="X68" s="108">
        <v>381889216</v>
      </c>
      <c r="Y68" s="108">
        <v>591583160</v>
      </c>
      <c r="Z68" s="108">
        <v>448429512</v>
      </c>
      <c r="AA68" s="108">
        <v>511765808</v>
      </c>
      <c r="AB68" s="108">
        <v>370125724</v>
      </c>
      <c r="AC68" s="108">
        <v>363741004</v>
      </c>
      <c r="AD68" s="108">
        <v>660651024</v>
      </c>
      <c r="AE68" s="108">
        <v>578476016</v>
      </c>
      <c r="AF68" s="108">
        <v>566935704</v>
      </c>
      <c r="AG68" s="108">
        <v>674008960</v>
      </c>
      <c r="AH68" s="115">
        <v>717537206.79999995</v>
      </c>
      <c r="AI68" s="105">
        <v>28.9694</v>
      </c>
      <c r="AJ68" s="105">
        <v>29.887</v>
      </c>
      <c r="AK68" s="105">
        <v>29.6387</v>
      </c>
      <c r="AL68" s="105">
        <v>28.865100000000002</v>
      </c>
      <c r="AM68" s="105">
        <v>28.687899999999999</v>
      </c>
      <c r="AN68" s="105">
        <v>28.922699999999999</v>
      </c>
      <c r="AO68" s="105">
        <v>29.0837</v>
      </c>
      <c r="AP68" s="105">
        <v>28.316700000000001</v>
      </c>
      <c r="AQ68" s="105">
        <v>29.066199999999998</v>
      </c>
      <c r="AR68" s="105">
        <v>29.0001</v>
      </c>
      <c r="AS68" s="105">
        <v>29.012499999999999</v>
      </c>
      <c r="AT68" s="105">
        <v>25.929600000000001</v>
      </c>
      <c r="AU68" s="105">
        <v>29.322900000000001</v>
      </c>
      <c r="AV68" s="105">
        <v>29.092500000000001</v>
      </c>
      <c r="AW68" s="105">
        <v>28.1859</v>
      </c>
      <c r="AX68" s="105">
        <v>29.2819</v>
      </c>
      <c r="AY68" s="105">
        <v>29.054099999999998</v>
      </c>
      <c r="AZ68" s="105">
        <v>27.773599999999998</v>
      </c>
      <c r="BA68" s="105">
        <v>28.775700000000001</v>
      </c>
      <c r="BB68" s="105">
        <v>28.854500000000002</v>
      </c>
      <c r="BC68" s="105">
        <v>29.3611</v>
      </c>
      <c r="BD68" s="105">
        <v>29.131699999999999</v>
      </c>
      <c r="BE68" s="105">
        <v>29.337599999999998</v>
      </c>
      <c r="BF68" s="105">
        <v>28.9</v>
      </c>
      <c r="BG68" s="105">
        <v>28.494</v>
      </c>
      <c r="BH68" s="105">
        <v>29.339600000000001</v>
      </c>
      <c r="BI68" s="105">
        <v>29.121600000000001</v>
      </c>
      <c r="BJ68" s="105">
        <v>29.133700000000001</v>
      </c>
      <c r="BK68" s="105">
        <v>29.267900000000001</v>
      </c>
      <c r="BL68" s="116">
        <v>29.413900000000002</v>
      </c>
      <c r="BM68" s="112">
        <v>0.47217900000000002</v>
      </c>
      <c r="BN68" s="112">
        <v>1.41759E-2</v>
      </c>
      <c r="BO68" s="112">
        <v>0.165547</v>
      </c>
      <c r="BP68" s="112">
        <v>0.27780500000000002</v>
      </c>
      <c r="BQ68" s="112">
        <v>0.319523</v>
      </c>
      <c r="BR68" s="112">
        <v>0.29855399999999999</v>
      </c>
      <c r="BS68" s="112">
        <v>0.242483</v>
      </c>
      <c r="BT68" s="112">
        <v>0.37785200000000002</v>
      </c>
      <c r="BU68" s="117">
        <v>0.341833</v>
      </c>
      <c r="BV68" s="112">
        <v>0.55119700000000005</v>
      </c>
      <c r="BW68" s="112">
        <v>4.75673E-2</v>
      </c>
      <c r="BX68" s="112">
        <v>0.273733</v>
      </c>
      <c r="BY68" s="112">
        <v>0.36245699999999997</v>
      </c>
      <c r="BZ68" s="112">
        <v>0.65378199999999997</v>
      </c>
      <c r="CA68" s="112">
        <v>0.57130199999999998</v>
      </c>
      <c r="CB68" s="112">
        <v>0.47749000000000003</v>
      </c>
      <c r="CC68" s="112">
        <v>0.57247599999999998</v>
      </c>
      <c r="CD68" s="117">
        <v>0.74341999999999997</v>
      </c>
      <c r="CE68" s="105">
        <v>0.22655900000000001</v>
      </c>
      <c r="CF68" s="105">
        <v>-0.44658900000000001</v>
      </c>
      <c r="CG68" s="105">
        <v>-0.44960499999999998</v>
      </c>
      <c r="CH68" s="105">
        <v>-1.29108</v>
      </c>
      <c r="CI68" s="105">
        <v>-0.40471600000000002</v>
      </c>
      <c r="CJ68" s="105">
        <v>-0.56861099999999998</v>
      </c>
      <c r="CK68" s="105">
        <v>-0.27469900000000003</v>
      </c>
      <c r="CL68" s="105">
        <v>-0.14869199999999999</v>
      </c>
      <c r="CM68" s="116">
        <v>-0.28674100000000002</v>
      </c>
    </row>
    <row r="69" spans="1:91">
      <c r="A69" s="104" t="s">
        <v>4945</v>
      </c>
      <c r="B69" s="104" t="s">
        <v>4946</v>
      </c>
      <c r="C69" s="104" t="s">
        <v>4947</v>
      </c>
      <c r="D69" s="105">
        <v>24.902850000000001</v>
      </c>
      <c r="E69" s="108"/>
      <c r="F69" s="108">
        <v>14868594</v>
      </c>
      <c r="G69" s="108">
        <v>12014770</v>
      </c>
      <c r="H69" s="108">
        <v>34080866</v>
      </c>
      <c r="I69" s="108">
        <v>24337948</v>
      </c>
      <c r="J69" s="108">
        <v>22097394</v>
      </c>
      <c r="K69" s="108">
        <v>42903405</v>
      </c>
      <c r="L69" s="108">
        <v>35094010</v>
      </c>
      <c r="M69" s="108">
        <v>32107929</v>
      </c>
      <c r="N69" s="108">
        <v>17562992</v>
      </c>
      <c r="O69" s="108">
        <v>14705770</v>
      </c>
      <c r="P69" s="108">
        <v>5373437.5</v>
      </c>
      <c r="Q69" s="108">
        <v>29368016</v>
      </c>
      <c r="R69" s="108">
        <v>32926998</v>
      </c>
      <c r="S69" s="108">
        <v>27136252</v>
      </c>
      <c r="T69" s="108"/>
      <c r="U69" s="108">
        <v>14084410</v>
      </c>
      <c r="V69" s="108">
        <v>11377595</v>
      </c>
      <c r="W69" s="108">
        <v>28320050</v>
      </c>
      <c r="X69" s="108">
        <v>18079760</v>
      </c>
      <c r="Y69" s="108">
        <v>25136930</v>
      </c>
      <c r="Z69" s="108">
        <v>19686190</v>
      </c>
      <c r="AA69" s="108">
        <v>35519508</v>
      </c>
      <c r="AB69" s="108"/>
      <c r="AC69" s="108">
        <v>42893040</v>
      </c>
      <c r="AD69" s="108">
        <v>40285140</v>
      </c>
      <c r="AE69" s="108">
        <v>39097900</v>
      </c>
      <c r="AF69" s="108">
        <v>31098808</v>
      </c>
      <c r="AG69" s="108">
        <v>29140692</v>
      </c>
      <c r="AH69" s="115"/>
      <c r="AI69" s="105">
        <v>21.6632</v>
      </c>
      <c r="AJ69" s="105">
        <v>24.5746</v>
      </c>
      <c r="AK69" s="105">
        <v>24.259</v>
      </c>
      <c r="AL69" s="105">
        <v>25.296800000000001</v>
      </c>
      <c r="AM69" s="105">
        <v>25.044799999999999</v>
      </c>
      <c r="AN69" s="105">
        <v>25.2927</v>
      </c>
      <c r="AO69" s="105">
        <v>25.566600000000001</v>
      </c>
      <c r="AP69" s="105">
        <v>26.1889</v>
      </c>
      <c r="AQ69" s="105">
        <v>25.125499999999999</v>
      </c>
      <c r="AR69" s="105">
        <v>24.235099999999999</v>
      </c>
      <c r="AS69" s="105">
        <v>24.700099999999999</v>
      </c>
      <c r="AT69" s="105">
        <v>22.961600000000001</v>
      </c>
      <c r="AU69" s="105">
        <v>25.008600000000001</v>
      </c>
      <c r="AV69" s="105">
        <v>25.262499999999999</v>
      </c>
      <c r="AW69" s="105">
        <v>25.2971</v>
      </c>
      <c r="AX69" s="105">
        <v>22.907599999999999</v>
      </c>
      <c r="AY69" s="105">
        <v>24.1051</v>
      </c>
      <c r="AZ69" s="105">
        <v>23.818100000000001</v>
      </c>
      <c r="BA69" s="105">
        <v>25.000299999999999</v>
      </c>
      <c r="BB69" s="105">
        <v>24.546099999999999</v>
      </c>
      <c r="BC69" s="105">
        <v>24.860299999999999</v>
      </c>
      <c r="BD69" s="105">
        <v>24.517299999999999</v>
      </c>
      <c r="BE69" s="105">
        <v>25.496500000000001</v>
      </c>
      <c r="BF69" s="105">
        <v>22.2225</v>
      </c>
      <c r="BG69" s="105">
        <v>25.380800000000001</v>
      </c>
      <c r="BH69" s="105">
        <v>25.260300000000001</v>
      </c>
      <c r="BI69" s="105">
        <v>25.234500000000001</v>
      </c>
      <c r="BJ69" s="105">
        <v>24.945399999999999</v>
      </c>
      <c r="BK69" s="105">
        <v>24.7392</v>
      </c>
      <c r="BL69" s="116">
        <v>22.621099999999998</v>
      </c>
      <c r="BM69" s="112">
        <v>0.63745799999999997</v>
      </c>
      <c r="BN69" s="112">
        <v>0.211869</v>
      </c>
      <c r="BO69" s="112">
        <v>0.13081499999999999</v>
      </c>
      <c r="BP69" s="112">
        <v>0.88776100000000002</v>
      </c>
      <c r="BQ69" s="112">
        <v>0.21983</v>
      </c>
      <c r="BR69" s="112">
        <v>0.58367899999999995</v>
      </c>
      <c r="BS69" s="112">
        <v>0.406057</v>
      </c>
      <c r="BT69" s="112">
        <v>0.98580599999999996</v>
      </c>
      <c r="BU69" s="117">
        <v>0.185056</v>
      </c>
      <c r="BV69" s="112">
        <v>0.70153299999999996</v>
      </c>
      <c r="BW69" s="112">
        <v>0.30114299999999999</v>
      </c>
      <c r="BX69" s="112">
        <v>0.22973499999999999</v>
      </c>
      <c r="BY69" s="112">
        <v>0.91008599999999995</v>
      </c>
      <c r="BZ69" s="112">
        <v>0.59221699999999999</v>
      </c>
      <c r="CA69" s="112">
        <v>0.79518599999999995</v>
      </c>
      <c r="CB69" s="112">
        <v>0.62506099999999998</v>
      </c>
      <c r="CC69" s="112">
        <v>0.99515500000000001</v>
      </c>
      <c r="CD69" s="117">
        <v>0.69417600000000002</v>
      </c>
      <c r="CE69" s="105">
        <v>-0.60295900000000002</v>
      </c>
      <c r="CF69" s="105">
        <v>1.10954</v>
      </c>
      <c r="CG69" s="105">
        <v>1.5250900000000001</v>
      </c>
      <c r="CH69" s="105">
        <v>-0.13630100000000001</v>
      </c>
      <c r="CI69" s="105">
        <v>1.0874999999999999</v>
      </c>
      <c r="CJ69" s="105">
        <v>-0.49164600000000003</v>
      </c>
      <c r="CK69" s="105">
        <v>0.70029399999999997</v>
      </c>
      <c r="CL69" s="105">
        <v>-2.3126600000000001E-2</v>
      </c>
      <c r="CM69" s="116">
        <v>1.18997</v>
      </c>
    </row>
    <row r="70" spans="1:91">
      <c r="A70" s="104" t="s">
        <v>548</v>
      </c>
      <c r="B70" s="104" t="s">
        <v>549</v>
      </c>
      <c r="C70" s="104" t="s">
        <v>550</v>
      </c>
      <c r="D70" s="105">
        <v>26.357250000000001</v>
      </c>
      <c r="E70" s="108">
        <v>75257554</v>
      </c>
      <c r="F70" s="108">
        <v>132692858.5</v>
      </c>
      <c r="G70" s="108">
        <v>42516188.5</v>
      </c>
      <c r="H70" s="108">
        <v>44106340</v>
      </c>
      <c r="I70" s="108">
        <v>111521178</v>
      </c>
      <c r="J70" s="108">
        <v>78037386</v>
      </c>
      <c r="K70" s="108">
        <v>99779082</v>
      </c>
      <c r="L70" s="108">
        <v>52033054</v>
      </c>
      <c r="M70" s="108">
        <v>51352100</v>
      </c>
      <c r="N70" s="108">
        <v>54349863.25</v>
      </c>
      <c r="O70" s="108">
        <v>77467308</v>
      </c>
      <c r="P70" s="108">
        <v>45341039</v>
      </c>
      <c r="Q70" s="108">
        <v>66859535.5</v>
      </c>
      <c r="R70" s="108">
        <v>63422971.25</v>
      </c>
      <c r="S70" s="108">
        <v>67766397</v>
      </c>
      <c r="T70" s="108">
        <v>64653859</v>
      </c>
      <c r="U70" s="108">
        <v>68933327</v>
      </c>
      <c r="V70" s="108">
        <v>63370396</v>
      </c>
      <c r="W70" s="108">
        <v>77454968</v>
      </c>
      <c r="X70" s="108">
        <v>73115584</v>
      </c>
      <c r="Y70" s="108">
        <v>83704574</v>
      </c>
      <c r="Z70" s="108">
        <v>82066282</v>
      </c>
      <c r="AA70" s="108">
        <v>57092124</v>
      </c>
      <c r="AB70" s="108">
        <v>71145048</v>
      </c>
      <c r="AC70" s="108">
        <v>69979432</v>
      </c>
      <c r="AD70" s="108">
        <v>67211872</v>
      </c>
      <c r="AE70" s="108">
        <v>73058543</v>
      </c>
      <c r="AF70" s="108">
        <v>151982398</v>
      </c>
      <c r="AG70" s="108">
        <v>69762968</v>
      </c>
      <c r="AH70" s="115">
        <v>62542926.5</v>
      </c>
      <c r="AI70" s="105">
        <v>26.5488</v>
      </c>
      <c r="AJ70" s="105">
        <v>27.681999999999999</v>
      </c>
      <c r="AK70" s="105">
        <v>25.9924</v>
      </c>
      <c r="AL70" s="105">
        <v>25.668900000000001</v>
      </c>
      <c r="AM70" s="105">
        <v>27.2334</v>
      </c>
      <c r="AN70" s="105">
        <v>27.033000000000001</v>
      </c>
      <c r="AO70" s="105">
        <v>26.829000000000001</v>
      </c>
      <c r="AP70" s="105">
        <v>26.753699999999998</v>
      </c>
      <c r="AQ70" s="105">
        <v>25.803000000000001</v>
      </c>
      <c r="AR70" s="105">
        <v>26.042899999999999</v>
      </c>
      <c r="AS70" s="105">
        <v>26.874600000000001</v>
      </c>
      <c r="AT70" s="105">
        <v>26.038499999999999</v>
      </c>
      <c r="AU70" s="105">
        <v>26.209700000000002</v>
      </c>
      <c r="AV70" s="105">
        <v>26.208200000000001</v>
      </c>
      <c r="AW70" s="105">
        <v>26.509399999999999</v>
      </c>
      <c r="AX70" s="105">
        <v>26.325600000000001</v>
      </c>
      <c r="AY70" s="105">
        <v>26.3765</v>
      </c>
      <c r="AZ70" s="105">
        <v>26.338000000000001</v>
      </c>
      <c r="BA70" s="105">
        <v>26.451799999999999</v>
      </c>
      <c r="BB70" s="105">
        <v>26.478000000000002</v>
      </c>
      <c r="BC70" s="105">
        <v>26.487500000000001</v>
      </c>
      <c r="BD70" s="105">
        <v>26.6892</v>
      </c>
      <c r="BE70" s="105">
        <v>26.186</v>
      </c>
      <c r="BF70" s="105">
        <v>26.520800000000001</v>
      </c>
      <c r="BG70" s="105">
        <v>26.084199999999999</v>
      </c>
      <c r="BH70" s="105">
        <v>26.006</v>
      </c>
      <c r="BI70" s="105">
        <v>26.136399999999998</v>
      </c>
      <c r="BJ70" s="105">
        <v>27.234400000000001</v>
      </c>
      <c r="BK70" s="105">
        <v>26.028600000000001</v>
      </c>
      <c r="BL70" s="116">
        <v>25.953499999999998</v>
      </c>
      <c r="BM70" s="112">
        <v>0.63165300000000002</v>
      </c>
      <c r="BN70" s="112">
        <v>0.72847600000000001</v>
      </c>
      <c r="BO70" s="112">
        <v>0.92043699999999995</v>
      </c>
      <c r="BP70" s="112">
        <v>0.87037399999999998</v>
      </c>
      <c r="BQ70" s="112">
        <v>0.83243</v>
      </c>
      <c r="BR70" s="112">
        <v>0.89420500000000003</v>
      </c>
      <c r="BS70" s="112">
        <v>0.87976799999999999</v>
      </c>
      <c r="BT70" s="112">
        <v>0.89853400000000005</v>
      </c>
      <c r="BU70" s="117">
        <v>0.472746</v>
      </c>
      <c r="BV70" s="112">
        <v>0.69714699999999996</v>
      </c>
      <c r="BW70" s="112">
        <v>0.78325400000000001</v>
      </c>
      <c r="BX70" s="112">
        <v>0.94510099999999997</v>
      </c>
      <c r="BY70" s="112">
        <v>0.89609700000000003</v>
      </c>
      <c r="BZ70" s="112">
        <v>0.91927199999999998</v>
      </c>
      <c r="CA70" s="112">
        <v>0.95211800000000002</v>
      </c>
      <c r="CB70" s="112">
        <v>0.94433400000000001</v>
      </c>
      <c r="CC70" s="112">
        <v>0.94619299999999995</v>
      </c>
      <c r="CD70" s="117">
        <v>0.79107499999999997</v>
      </c>
      <c r="CE70" s="105">
        <v>0.33558500000000002</v>
      </c>
      <c r="CF70" s="105">
        <v>0.23957000000000001</v>
      </c>
      <c r="CG70" s="105">
        <v>5.6389500000000002E-2</v>
      </c>
      <c r="CH70" s="105">
        <v>-8.6872699999999997E-2</v>
      </c>
      <c r="CI70" s="105">
        <v>-9.6393599999999996E-2</v>
      </c>
      <c r="CJ70" s="105">
        <v>-5.8823899999999998E-2</v>
      </c>
      <c r="CK70" s="105">
        <v>6.6909200000000002E-2</v>
      </c>
      <c r="CL70" s="105">
        <v>5.9831000000000002E-2</v>
      </c>
      <c r="CM70" s="116">
        <v>-0.32999299999999998</v>
      </c>
    </row>
    <row r="71" spans="1:91">
      <c r="A71" s="104" t="s">
        <v>551</v>
      </c>
      <c r="B71" s="104" t="s">
        <v>552</v>
      </c>
      <c r="C71" s="104" t="s">
        <v>553</v>
      </c>
      <c r="D71" s="105">
        <v>27.382100000000001</v>
      </c>
      <c r="E71" s="108">
        <v>44114153.75</v>
      </c>
      <c r="F71" s="108">
        <v>2945188.75</v>
      </c>
      <c r="G71" s="108">
        <v>9732311</v>
      </c>
      <c r="H71" s="108">
        <v>24506020.5</v>
      </c>
      <c r="I71" s="108">
        <v>27363605.5</v>
      </c>
      <c r="J71" s="108"/>
      <c r="K71" s="108">
        <v>83303019</v>
      </c>
      <c r="L71" s="108"/>
      <c r="M71" s="108">
        <v>44656216.5</v>
      </c>
      <c r="N71" s="108">
        <v>11514719.75</v>
      </c>
      <c r="O71" s="108">
        <v>11543755.25</v>
      </c>
      <c r="P71" s="108">
        <v>12343022.880000001</v>
      </c>
      <c r="Q71" s="108">
        <v>125205571.3</v>
      </c>
      <c r="R71" s="108">
        <v>131543431</v>
      </c>
      <c r="S71" s="108">
        <v>103166233</v>
      </c>
      <c r="T71" s="108">
        <v>146285637.5</v>
      </c>
      <c r="U71" s="108">
        <v>168600517.90000001</v>
      </c>
      <c r="V71" s="108">
        <v>157604253</v>
      </c>
      <c r="W71" s="108">
        <v>271953786</v>
      </c>
      <c r="X71" s="108">
        <v>189633221.30000001</v>
      </c>
      <c r="Y71" s="108">
        <v>172587709.80000001</v>
      </c>
      <c r="Z71" s="108">
        <v>195201687</v>
      </c>
      <c r="AA71" s="108">
        <v>185508203</v>
      </c>
      <c r="AB71" s="108">
        <v>197759440.5</v>
      </c>
      <c r="AC71" s="108">
        <v>254770959.5</v>
      </c>
      <c r="AD71" s="108">
        <v>228425226</v>
      </c>
      <c r="AE71" s="108">
        <v>226089768.59999999</v>
      </c>
      <c r="AF71" s="108">
        <v>189357355.40000001</v>
      </c>
      <c r="AG71" s="108">
        <v>196466376</v>
      </c>
      <c r="AH71" s="115">
        <v>234456827.5</v>
      </c>
      <c r="AI71" s="105">
        <v>25.778199999999998</v>
      </c>
      <c r="AJ71" s="105">
        <v>22.233699999999999</v>
      </c>
      <c r="AK71" s="105">
        <v>23.910499999999999</v>
      </c>
      <c r="AL71" s="105">
        <v>24.821000000000002</v>
      </c>
      <c r="AM71" s="105">
        <v>25.2059</v>
      </c>
      <c r="AN71" s="105">
        <v>20.914000000000001</v>
      </c>
      <c r="AO71" s="105">
        <v>26.559100000000001</v>
      </c>
      <c r="AP71" s="105">
        <v>22.380099999999999</v>
      </c>
      <c r="AQ71" s="105">
        <v>25.601500000000001</v>
      </c>
      <c r="AR71" s="105">
        <v>23.6569</v>
      </c>
      <c r="AS71" s="105">
        <v>24.2789</v>
      </c>
      <c r="AT71" s="105">
        <v>24.1614</v>
      </c>
      <c r="AU71" s="105">
        <v>27.121700000000001</v>
      </c>
      <c r="AV71" s="105">
        <v>27.2607</v>
      </c>
      <c r="AW71" s="105">
        <v>27.050699999999999</v>
      </c>
      <c r="AX71" s="105">
        <v>27.503499999999999</v>
      </c>
      <c r="AY71" s="105">
        <v>27.648099999999999</v>
      </c>
      <c r="AZ71" s="105">
        <v>27.611999999999998</v>
      </c>
      <c r="BA71" s="105">
        <v>28.2637</v>
      </c>
      <c r="BB71" s="105">
        <v>27.8398</v>
      </c>
      <c r="BC71" s="105">
        <v>27.575399999999998</v>
      </c>
      <c r="BD71" s="105">
        <v>27.975999999999999</v>
      </c>
      <c r="BE71" s="105">
        <v>27.934200000000001</v>
      </c>
      <c r="BF71" s="105">
        <v>27.995799999999999</v>
      </c>
      <c r="BG71" s="105">
        <v>27.9421</v>
      </c>
      <c r="BH71" s="105">
        <v>27.794899999999998</v>
      </c>
      <c r="BI71" s="105">
        <v>27.766200000000001</v>
      </c>
      <c r="BJ71" s="105">
        <v>27.551600000000001</v>
      </c>
      <c r="BK71" s="105">
        <v>27.523900000000001</v>
      </c>
      <c r="BL71" s="116">
        <v>27.859300000000001</v>
      </c>
      <c r="BM71" s="112">
        <v>2.3456000000000001E-2</v>
      </c>
      <c r="BN71" s="112">
        <v>4.38015E-2</v>
      </c>
      <c r="BO71" s="112">
        <v>9.2070799999999994E-2</v>
      </c>
      <c r="BP71" s="112">
        <v>7.9032199999999999E-5</v>
      </c>
      <c r="BQ71" s="112">
        <v>1.5599699999999999E-2</v>
      </c>
      <c r="BR71" s="112">
        <v>0.64845900000000001</v>
      </c>
      <c r="BS71" s="112">
        <v>0.33674700000000002</v>
      </c>
      <c r="BT71" s="112">
        <v>4.1126999999999997E-2</v>
      </c>
      <c r="BU71" s="117">
        <v>0.190942</v>
      </c>
      <c r="BV71" s="112">
        <v>6.4478599999999997E-2</v>
      </c>
      <c r="BW71" s="112">
        <v>9.6353300000000003E-2</v>
      </c>
      <c r="BX71" s="112">
        <v>0.18620900000000001</v>
      </c>
      <c r="BY71" s="112">
        <v>2.9130900000000001E-3</v>
      </c>
      <c r="BZ71" s="112">
        <v>0.27465299999999998</v>
      </c>
      <c r="CA71" s="112">
        <v>0.83034200000000002</v>
      </c>
      <c r="CB71" s="112">
        <v>0.567963</v>
      </c>
      <c r="CC71" s="112">
        <v>0.164073</v>
      </c>
      <c r="CD71" s="117">
        <v>0.69455</v>
      </c>
      <c r="CE71" s="105">
        <v>-3.6707900000000002</v>
      </c>
      <c r="CF71" s="105">
        <v>-3.9979800000000001</v>
      </c>
      <c r="CG71" s="105">
        <v>-2.7980499999999999</v>
      </c>
      <c r="CH71" s="105">
        <v>-3.61252</v>
      </c>
      <c r="CI71" s="105">
        <v>-0.50058499999999995</v>
      </c>
      <c r="CJ71" s="105">
        <v>-5.70354E-2</v>
      </c>
      <c r="CK71" s="105">
        <v>0.248057</v>
      </c>
      <c r="CL71" s="105">
        <v>0.32371800000000001</v>
      </c>
      <c r="CM71" s="116">
        <v>0.18946499999999999</v>
      </c>
    </row>
    <row r="72" spans="1:91">
      <c r="A72" s="104" t="s">
        <v>554</v>
      </c>
      <c r="B72" s="104" t="s">
        <v>555</v>
      </c>
      <c r="C72" s="104" t="s">
        <v>471</v>
      </c>
      <c r="D72" s="105">
        <v>24.955750000000002</v>
      </c>
      <c r="E72" s="108">
        <v>22712997.800000001</v>
      </c>
      <c r="F72" s="108">
        <v>756827.375</v>
      </c>
      <c r="G72" s="108"/>
      <c r="H72" s="108">
        <v>12935098.130000001</v>
      </c>
      <c r="I72" s="108">
        <v>10995433.75</v>
      </c>
      <c r="J72" s="108">
        <v>12164380.5</v>
      </c>
      <c r="K72" s="108">
        <v>53399672</v>
      </c>
      <c r="L72" s="108">
        <v>26643471.5</v>
      </c>
      <c r="M72" s="108">
        <v>24161688</v>
      </c>
      <c r="N72" s="108">
        <v>7186012.25</v>
      </c>
      <c r="O72" s="108">
        <v>1679037.25</v>
      </c>
      <c r="P72" s="108">
        <v>11129179</v>
      </c>
      <c r="Q72" s="108">
        <v>26933675.059999999</v>
      </c>
      <c r="R72" s="108">
        <v>24323959.879999999</v>
      </c>
      <c r="S72" s="108">
        <v>22299781.879999999</v>
      </c>
      <c r="T72" s="108">
        <v>34560907.5</v>
      </c>
      <c r="U72" s="108">
        <v>37181229.5</v>
      </c>
      <c r="V72" s="108">
        <v>54824038</v>
      </c>
      <c r="W72" s="108">
        <v>27027970.5</v>
      </c>
      <c r="X72" s="108">
        <v>31338204</v>
      </c>
      <c r="Y72" s="108">
        <v>37362588.25</v>
      </c>
      <c r="Z72" s="108">
        <v>24967489.890000001</v>
      </c>
      <c r="AA72" s="108">
        <v>26472682.640000001</v>
      </c>
      <c r="AB72" s="108">
        <v>24427373.219999999</v>
      </c>
      <c r="AC72" s="108">
        <v>44259554.219999999</v>
      </c>
      <c r="AD72" s="108">
        <v>26454902.690000001</v>
      </c>
      <c r="AE72" s="108">
        <v>45725899.5</v>
      </c>
      <c r="AF72" s="108">
        <v>42348257.359999999</v>
      </c>
      <c r="AG72" s="108">
        <v>49606987.25</v>
      </c>
      <c r="AH72" s="115">
        <v>38391733.5</v>
      </c>
      <c r="AI72" s="105">
        <v>24.820499999999999</v>
      </c>
      <c r="AJ72" s="105">
        <v>20.209700000000002</v>
      </c>
      <c r="AK72" s="105">
        <v>22.709499999999998</v>
      </c>
      <c r="AL72" s="105">
        <v>23.8992</v>
      </c>
      <c r="AM72" s="105">
        <v>23.793199999999999</v>
      </c>
      <c r="AN72" s="105">
        <v>24.383299999999998</v>
      </c>
      <c r="AO72" s="105">
        <v>25.880600000000001</v>
      </c>
      <c r="AP72" s="105">
        <v>25.795999999999999</v>
      </c>
      <c r="AQ72" s="105">
        <v>24.715299999999999</v>
      </c>
      <c r="AR72" s="105">
        <v>22.932700000000001</v>
      </c>
      <c r="AS72" s="105">
        <v>21.806100000000001</v>
      </c>
      <c r="AT72" s="105">
        <v>24.012</v>
      </c>
      <c r="AU72" s="105">
        <v>24.8782</v>
      </c>
      <c r="AV72" s="105">
        <v>24.825600000000001</v>
      </c>
      <c r="AW72" s="105">
        <v>25.029299999999999</v>
      </c>
      <c r="AX72" s="105">
        <v>25.422000000000001</v>
      </c>
      <c r="AY72" s="105">
        <v>25.484400000000001</v>
      </c>
      <c r="AZ72" s="105">
        <v>26.134599999999999</v>
      </c>
      <c r="BA72" s="105">
        <v>24.9329</v>
      </c>
      <c r="BB72" s="105">
        <v>25.317599999999999</v>
      </c>
      <c r="BC72" s="105">
        <v>25.407499999999999</v>
      </c>
      <c r="BD72" s="105">
        <v>24.876999999999999</v>
      </c>
      <c r="BE72" s="105">
        <v>25.066199999999998</v>
      </c>
      <c r="BF72" s="105">
        <v>24.9786</v>
      </c>
      <c r="BG72" s="105">
        <v>25.427299999999999</v>
      </c>
      <c r="BH72" s="105">
        <v>24.654199999999999</v>
      </c>
      <c r="BI72" s="105">
        <v>25.4604</v>
      </c>
      <c r="BJ72" s="105">
        <v>25.390799999999999</v>
      </c>
      <c r="BK72" s="105">
        <v>25.520199999999999</v>
      </c>
      <c r="BL72" s="116">
        <v>25.219100000000001</v>
      </c>
      <c r="BM72" s="112">
        <v>0.104327</v>
      </c>
      <c r="BN72" s="112">
        <v>2.5712600000000001E-3</v>
      </c>
      <c r="BO72" s="112">
        <v>0.83186499999999997</v>
      </c>
      <c r="BP72" s="112">
        <v>1.86699E-2</v>
      </c>
      <c r="BQ72" s="112">
        <v>1.1927800000000001E-2</v>
      </c>
      <c r="BR72" s="112">
        <v>0.28127000000000002</v>
      </c>
      <c r="BS72" s="112">
        <v>0.40615899999999999</v>
      </c>
      <c r="BT72" s="112">
        <v>1.7342699999999999E-2</v>
      </c>
      <c r="BU72" s="117">
        <v>0.51873499999999995</v>
      </c>
      <c r="BV72" s="112">
        <v>0.16741200000000001</v>
      </c>
      <c r="BW72" s="112">
        <v>1.98833E-2</v>
      </c>
      <c r="BX72" s="112">
        <v>0.88302099999999994</v>
      </c>
      <c r="BY72" s="112">
        <v>4.3098200000000003E-2</v>
      </c>
      <c r="BZ72" s="112">
        <v>0.26281500000000002</v>
      </c>
      <c r="CA72" s="112">
        <v>0.55216500000000002</v>
      </c>
      <c r="CB72" s="112">
        <v>0.62506099999999998</v>
      </c>
      <c r="CC72" s="112">
        <v>0.10416499999999999</v>
      </c>
      <c r="CD72" s="117">
        <v>0.819824</v>
      </c>
      <c r="CE72" s="105">
        <v>-2.7968000000000002</v>
      </c>
      <c r="CF72" s="105">
        <v>-1.3514699999999999</v>
      </c>
      <c r="CG72" s="105">
        <v>8.7256700000000006E-2</v>
      </c>
      <c r="CH72" s="105">
        <v>-2.4597600000000002</v>
      </c>
      <c r="CI72" s="105">
        <v>-0.46566099999999999</v>
      </c>
      <c r="CJ72" s="105">
        <v>0.30361900000000003</v>
      </c>
      <c r="CK72" s="105">
        <v>-0.15737200000000001</v>
      </c>
      <c r="CL72" s="105">
        <v>-0.40276299999999998</v>
      </c>
      <c r="CM72" s="116">
        <v>-0.19608800000000001</v>
      </c>
    </row>
    <row r="73" spans="1:91">
      <c r="A73" s="104" t="s">
        <v>4948</v>
      </c>
      <c r="B73" s="104" t="s">
        <v>4949</v>
      </c>
      <c r="C73" s="104" t="s">
        <v>4950</v>
      </c>
      <c r="D73" s="105">
        <v>28.083749999999998</v>
      </c>
      <c r="E73" s="108">
        <v>13678761.25</v>
      </c>
      <c r="F73" s="108">
        <v>69051680.75</v>
      </c>
      <c r="G73" s="108">
        <v>130455415</v>
      </c>
      <c r="H73" s="108">
        <v>63904234.5</v>
      </c>
      <c r="I73" s="108">
        <v>185844977</v>
      </c>
      <c r="J73" s="108">
        <v>38349766</v>
      </c>
      <c r="K73" s="108">
        <v>362516657</v>
      </c>
      <c r="L73" s="108"/>
      <c r="M73" s="108">
        <v>423204169</v>
      </c>
      <c r="N73" s="108">
        <v>97725583</v>
      </c>
      <c r="O73" s="108">
        <v>69707714</v>
      </c>
      <c r="P73" s="108">
        <v>208334322</v>
      </c>
      <c r="Q73" s="108">
        <v>73514702.5</v>
      </c>
      <c r="R73" s="108">
        <v>47908762</v>
      </c>
      <c r="S73" s="108"/>
      <c r="T73" s="108">
        <v>33101629</v>
      </c>
      <c r="U73" s="108">
        <v>180604994</v>
      </c>
      <c r="V73" s="108">
        <v>47177060.75</v>
      </c>
      <c r="W73" s="108">
        <v>388732414.5</v>
      </c>
      <c r="X73" s="108">
        <v>283086209</v>
      </c>
      <c r="Y73" s="108">
        <v>311554316</v>
      </c>
      <c r="Z73" s="108">
        <v>299640067.5</v>
      </c>
      <c r="AA73" s="108">
        <v>286733575.30000001</v>
      </c>
      <c r="AB73" s="108">
        <v>302029400</v>
      </c>
      <c r="AC73" s="108">
        <v>1416466448</v>
      </c>
      <c r="AD73" s="108">
        <v>816177406</v>
      </c>
      <c r="AE73" s="108">
        <v>1020973672</v>
      </c>
      <c r="AF73" s="108">
        <v>782352920</v>
      </c>
      <c r="AG73" s="108">
        <v>1130522024</v>
      </c>
      <c r="AH73" s="115">
        <v>1311036832</v>
      </c>
      <c r="AI73" s="105">
        <v>24.088899999999999</v>
      </c>
      <c r="AJ73" s="105">
        <v>26.776700000000002</v>
      </c>
      <c r="AK73" s="105">
        <v>27.616700000000002</v>
      </c>
      <c r="AL73" s="105">
        <v>26.203800000000001</v>
      </c>
      <c r="AM73" s="105">
        <v>27.928999999999998</v>
      </c>
      <c r="AN73" s="105">
        <v>26.036100000000001</v>
      </c>
      <c r="AO73" s="105">
        <v>28.694500000000001</v>
      </c>
      <c r="AP73" s="105">
        <v>22.930900000000001</v>
      </c>
      <c r="AQ73" s="105">
        <v>28.8459</v>
      </c>
      <c r="AR73" s="105">
        <v>27.017499999999998</v>
      </c>
      <c r="AS73" s="105">
        <v>26.7072</v>
      </c>
      <c r="AT73" s="105">
        <v>28.238499999999998</v>
      </c>
      <c r="AU73" s="105">
        <v>26.345800000000001</v>
      </c>
      <c r="AV73" s="105">
        <v>25.8035</v>
      </c>
      <c r="AW73" s="105">
        <v>22.505500000000001</v>
      </c>
      <c r="AX73" s="105">
        <v>25.3597</v>
      </c>
      <c r="AY73" s="105">
        <v>27.766300000000001</v>
      </c>
      <c r="AZ73" s="105">
        <v>25.9191</v>
      </c>
      <c r="BA73" s="105">
        <v>28.7791</v>
      </c>
      <c r="BB73" s="105">
        <v>28.4192</v>
      </c>
      <c r="BC73" s="105">
        <v>28.4361</v>
      </c>
      <c r="BD73" s="105">
        <v>28.575399999999998</v>
      </c>
      <c r="BE73" s="105">
        <v>28.529900000000001</v>
      </c>
      <c r="BF73" s="105">
        <v>28.6067</v>
      </c>
      <c r="BG73" s="105">
        <v>30.440200000000001</v>
      </c>
      <c r="BH73" s="105">
        <v>29.6401</v>
      </c>
      <c r="BI73" s="105">
        <v>29.941199999999998</v>
      </c>
      <c r="BJ73" s="105">
        <v>29.598299999999998</v>
      </c>
      <c r="BK73" s="105">
        <v>30.025700000000001</v>
      </c>
      <c r="BL73" s="116">
        <v>30.3019</v>
      </c>
      <c r="BM73" s="112">
        <v>2.44324E-2</v>
      </c>
      <c r="BN73" s="112">
        <v>7.0184399999999999E-3</v>
      </c>
      <c r="BO73" s="112">
        <v>0.18271399999999999</v>
      </c>
      <c r="BP73" s="112">
        <v>6.5067600000000003E-3</v>
      </c>
      <c r="BQ73" s="112">
        <v>1.38987E-2</v>
      </c>
      <c r="BR73" s="112">
        <v>8.6381800000000005E-3</v>
      </c>
      <c r="BS73" s="112">
        <v>3.7335799999999998E-3</v>
      </c>
      <c r="BT73" s="112">
        <v>2.4134500000000001E-3</v>
      </c>
      <c r="BU73" s="117">
        <v>0.92324700000000004</v>
      </c>
      <c r="BV73" s="112">
        <v>6.5840300000000004E-2</v>
      </c>
      <c r="BW73" s="112">
        <v>3.1369099999999997E-2</v>
      </c>
      <c r="BX73" s="112">
        <v>0.29217300000000002</v>
      </c>
      <c r="BY73" s="112">
        <v>2.09529E-2</v>
      </c>
      <c r="BZ73" s="112">
        <v>0.267314</v>
      </c>
      <c r="CA73" s="112">
        <v>8.5175000000000001E-2</v>
      </c>
      <c r="CB73" s="112">
        <v>6.1141300000000003E-2</v>
      </c>
      <c r="CC73" s="112">
        <v>3.8216300000000002E-2</v>
      </c>
      <c r="CD73" s="117">
        <v>0.97979799999999995</v>
      </c>
      <c r="CE73" s="105">
        <v>-3.8145500000000001</v>
      </c>
      <c r="CF73" s="105">
        <v>-3.2523399999999998</v>
      </c>
      <c r="CG73" s="105">
        <v>-3.15157</v>
      </c>
      <c r="CH73" s="105">
        <v>-2.6542400000000002</v>
      </c>
      <c r="CI73" s="105">
        <v>-5.0903999999999998</v>
      </c>
      <c r="CJ73" s="105">
        <v>-3.62697</v>
      </c>
      <c r="CK73" s="105">
        <v>-1.43048</v>
      </c>
      <c r="CL73" s="105">
        <v>-1.40465</v>
      </c>
      <c r="CM73" s="116">
        <v>3.1833E-2</v>
      </c>
    </row>
    <row r="74" spans="1:91">
      <c r="A74" s="104" t="s">
        <v>4951</v>
      </c>
      <c r="B74" s="104" t="s">
        <v>4952</v>
      </c>
      <c r="C74" s="104" t="s">
        <v>4950</v>
      </c>
      <c r="D74" s="105">
        <v>28.948499999999999</v>
      </c>
      <c r="E74" s="108">
        <v>327953226.5</v>
      </c>
      <c r="F74" s="108">
        <v>288148493.30000001</v>
      </c>
      <c r="G74" s="108">
        <v>313225406</v>
      </c>
      <c r="H74" s="108">
        <v>381666988</v>
      </c>
      <c r="I74" s="108">
        <v>365905486</v>
      </c>
      <c r="J74" s="108">
        <v>282695814</v>
      </c>
      <c r="K74" s="108">
        <v>589739929.5</v>
      </c>
      <c r="L74" s="108">
        <v>322660098</v>
      </c>
      <c r="M74" s="108">
        <v>584846929</v>
      </c>
      <c r="N74" s="108">
        <v>268132252</v>
      </c>
      <c r="O74" s="108">
        <v>187242041</v>
      </c>
      <c r="P74" s="108">
        <v>264891976</v>
      </c>
      <c r="Q74" s="108">
        <v>515449689.30000001</v>
      </c>
      <c r="R74" s="108">
        <v>426043224</v>
      </c>
      <c r="S74" s="108">
        <v>286912697.5</v>
      </c>
      <c r="T74" s="108">
        <v>441224528</v>
      </c>
      <c r="U74" s="108">
        <v>409077578.5</v>
      </c>
      <c r="V74" s="108">
        <v>439095323</v>
      </c>
      <c r="W74" s="108">
        <v>429994076</v>
      </c>
      <c r="X74" s="108">
        <v>397363828</v>
      </c>
      <c r="Y74" s="108">
        <v>414453712</v>
      </c>
      <c r="Z74" s="108">
        <v>404778532</v>
      </c>
      <c r="AA74" s="108">
        <v>370881960</v>
      </c>
      <c r="AB74" s="108">
        <v>392217844</v>
      </c>
      <c r="AC74" s="108">
        <v>1394912183</v>
      </c>
      <c r="AD74" s="108">
        <v>1118254400</v>
      </c>
      <c r="AE74" s="108">
        <v>1274381882</v>
      </c>
      <c r="AF74" s="108">
        <v>1204473976</v>
      </c>
      <c r="AG74" s="108">
        <v>1247933379</v>
      </c>
      <c r="AH74" s="115">
        <v>1392613692</v>
      </c>
      <c r="AI74" s="105">
        <v>28.6724</v>
      </c>
      <c r="AJ74" s="105">
        <v>28.6983</v>
      </c>
      <c r="AK74" s="105">
        <v>28.8523</v>
      </c>
      <c r="AL74" s="105">
        <v>28.7821</v>
      </c>
      <c r="AM74" s="105">
        <v>28.908899999999999</v>
      </c>
      <c r="AN74" s="105">
        <v>28.597799999999999</v>
      </c>
      <c r="AO74" s="105">
        <v>29.386500000000002</v>
      </c>
      <c r="AP74" s="105">
        <v>29.075600000000001</v>
      </c>
      <c r="AQ74" s="105">
        <v>29.3126</v>
      </c>
      <c r="AR74" s="105">
        <v>28.431799999999999</v>
      </c>
      <c r="AS74" s="105">
        <v>28.0992</v>
      </c>
      <c r="AT74" s="105">
        <v>28.585000000000001</v>
      </c>
      <c r="AU74" s="105">
        <v>29.1295</v>
      </c>
      <c r="AV74" s="105">
        <v>28.956099999999999</v>
      </c>
      <c r="AW74" s="105">
        <v>28.5474</v>
      </c>
      <c r="AX74" s="105">
        <v>29.096299999999999</v>
      </c>
      <c r="AY74" s="105">
        <v>28.940899999999999</v>
      </c>
      <c r="AZ74" s="105">
        <v>29.0686</v>
      </c>
      <c r="BA74" s="105">
        <v>28.924700000000001</v>
      </c>
      <c r="BB74" s="105">
        <v>28.914300000000001</v>
      </c>
      <c r="BC74" s="105">
        <v>28.848600000000001</v>
      </c>
      <c r="BD74" s="105">
        <v>28.985800000000001</v>
      </c>
      <c r="BE74" s="105">
        <v>28.879100000000001</v>
      </c>
      <c r="BF74" s="105">
        <v>28.983699999999999</v>
      </c>
      <c r="BG74" s="105">
        <v>30.418800000000001</v>
      </c>
      <c r="BH74" s="105">
        <v>30.098299999999998</v>
      </c>
      <c r="BI74" s="105">
        <v>30.260999999999999</v>
      </c>
      <c r="BJ74" s="105">
        <v>30.220800000000001</v>
      </c>
      <c r="BK74" s="105">
        <v>30.168299999999999</v>
      </c>
      <c r="BL74" s="116">
        <v>30.389900000000001</v>
      </c>
      <c r="BM74" s="112">
        <v>6.4102400000000005E-5</v>
      </c>
      <c r="BN74" s="112">
        <v>1.83654E-4</v>
      </c>
      <c r="BO74" s="112">
        <v>9.6314999999999997E-4</v>
      </c>
      <c r="BP74" s="112">
        <v>2.8276000000000001E-4</v>
      </c>
      <c r="BQ74" s="112">
        <v>1.7183000000000001E-3</v>
      </c>
      <c r="BR74" s="112">
        <v>1.1832699999999999E-4</v>
      </c>
      <c r="BS74" s="112">
        <v>4.3211699999999998E-5</v>
      </c>
      <c r="BT74" s="112">
        <v>6.4956500000000001E-5</v>
      </c>
      <c r="BU74" s="117">
        <v>0.99807000000000001</v>
      </c>
      <c r="BV74" s="112">
        <v>3.5091499999999999E-3</v>
      </c>
      <c r="BW74" s="112">
        <v>6.7454100000000003E-3</v>
      </c>
      <c r="BX74" s="112">
        <v>1.9222900000000001E-2</v>
      </c>
      <c r="BY74" s="112">
        <v>4.5526799999999999E-3</v>
      </c>
      <c r="BZ74" s="112">
        <v>0.14594399999999999</v>
      </c>
      <c r="CA74" s="112">
        <v>1.1932399999999999E-2</v>
      </c>
      <c r="CB74" s="112">
        <v>1.0349199999999999E-2</v>
      </c>
      <c r="CC74" s="112">
        <v>8.8369199999999998E-3</v>
      </c>
      <c r="CD74" s="117">
        <v>0.99859100000000001</v>
      </c>
      <c r="CE74" s="105">
        <v>-1.5186500000000001</v>
      </c>
      <c r="CF74" s="105">
        <v>-1.4966999999999999</v>
      </c>
      <c r="CG74" s="105">
        <v>-1.00143</v>
      </c>
      <c r="CH74" s="105">
        <v>-1.88768</v>
      </c>
      <c r="CI74" s="105">
        <v>-1.3819600000000001</v>
      </c>
      <c r="CJ74" s="105">
        <v>-1.2243900000000001</v>
      </c>
      <c r="CK74" s="105">
        <v>-1.3637900000000001</v>
      </c>
      <c r="CL74" s="105">
        <v>-1.3101499999999999</v>
      </c>
      <c r="CM74" s="116">
        <v>-2.93732E-4</v>
      </c>
    </row>
    <row r="75" spans="1:91">
      <c r="A75" s="104" t="s">
        <v>4953</v>
      </c>
      <c r="B75" s="104" t="s">
        <v>4954</v>
      </c>
      <c r="C75" s="104" t="s">
        <v>895</v>
      </c>
      <c r="D75" s="105">
        <v>27.116350000000001</v>
      </c>
      <c r="E75" s="108">
        <v>123463955.5</v>
      </c>
      <c r="F75" s="108">
        <v>112237957</v>
      </c>
      <c r="G75" s="108">
        <v>204635474.80000001</v>
      </c>
      <c r="H75" s="108">
        <v>76459406</v>
      </c>
      <c r="I75" s="108">
        <v>83532105</v>
      </c>
      <c r="J75" s="108">
        <v>42272168</v>
      </c>
      <c r="K75" s="108">
        <v>206309792</v>
      </c>
      <c r="L75" s="108">
        <v>66155748</v>
      </c>
      <c r="M75" s="108">
        <v>216825506.5</v>
      </c>
      <c r="N75" s="108">
        <v>113948022</v>
      </c>
      <c r="O75" s="108">
        <v>84306734</v>
      </c>
      <c r="P75" s="108">
        <v>115111326</v>
      </c>
      <c r="Q75" s="108">
        <v>30979058</v>
      </c>
      <c r="R75" s="108">
        <v>49292679.5</v>
      </c>
      <c r="S75" s="108">
        <v>46624341.5</v>
      </c>
      <c r="T75" s="108">
        <v>55038964.5</v>
      </c>
      <c r="U75" s="108">
        <v>78126579.75</v>
      </c>
      <c r="V75" s="108">
        <v>68976520</v>
      </c>
      <c r="W75" s="108">
        <v>102142785</v>
      </c>
      <c r="X75" s="108">
        <v>46545190.5</v>
      </c>
      <c r="Y75" s="108">
        <v>29511488.5</v>
      </c>
      <c r="Z75" s="108">
        <v>102624353.3</v>
      </c>
      <c r="AA75" s="108">
        <v>122119007.8</v>
      </c>
      <c r="AB75" s="108">
        <v>113475280</v>
      </c>
      <c r="AC75" s="108">
        <v>668954574</v>
      </c>
      <c r="AD75" s="108">
        <v>340596929</v>
      </c>
      <c r="AE75" s="108">
        <v>555597868</v>
      </c>
      <c r="AF75" s="108">
        <v>398258001</v>
      </c>
      <c r="AG75" s="108">
        <v>464633848</v>
      </c>
      <c r="AH75" s="115">
        <v>534279483</v>
      </c>
      <c r="AI75" s="105">
        <v>27.263000000000002</v>
      </c>
      <c r="AJ75" s="105">
        <v>27.447800000000001</v>
      </c>
      <c r="AK75" s="105">
        <v>28.3</v>
      </c>
      <c r="AL75" s="105">
        <v>26.462599999999998</v>
      </c>
      <c r="AM75" s="105">
        <v>26.804400000000001</v>
      </c>
      <c r="AN75" s="105">
        <v>26.154199999999999</v>
      </c>
      <c r="AO75" s="105">
        <v>27.884899999999998</v>
      </c>
      <c r="AP75" s="105">
        <v>27.0383</v>
      </c>
      <c r="AQ75" s="105">
        <v>27.8811</v>
      </c>
      <c r="AR75" s="105">
        <v>27.2166</v>
      </c>
      <c r="AS75" s="105">
        <v>26.9817</v>
      </c>
      <c r="AT75" s="105">
        <v>27.3826</v>
      </c>
      <c r="AU75" s="105">
        <v>25.091899999999999</v>
      </c>
      <c r="AV75" s="105">
        <v>25.8446</v>
      </c>
      <c r="AW75" s="105">
        <v>26.016999999999999</v>
      </c>
      <c r="AX75" s="105">
        <v>26.093299999999999</v>
      </c>
      <c r="AY75" s="105">
        <v>26.557099999999998</v>
      </c>
      <c r="AZ75" s="105">
        <v>26.460799999999999</v>
      </c>
      <c r="BA75" s="105">
        <v>26.850999999999999</v>
      </c>
      <c r="BB75" s="105">
        <v>25.830200000000001</v>
      </c>
      <c r="BC75" s="105">
        <v>25.004000000000001</v>
      </c>
      <c r="BD75" s="105">
        <v>27.0276</v>
      </c>
      <c r="BE75" s="105">
        <v>27.317399999999999</v>
      </c>
      <c r="BF75" s="105">
        <v>27.194400000000002</v>
      </c>
      <c r="BG75" s="105">
        <v>29.368200000000002</v>
      </c>
      <c r="BH75" s="105">
        <v>28.386700000000001</v>
      </c>
      <c r="BI75" s="105">
        <v>29.063300000000002</v>
      </c>
      <c r="BJ75" s="105">
        <v>28.624199999999998</v>
      </c>
      <c r="BK75" s="105">
        <v>28.736999999999998</v>
      </c>
      <c r="BL75" s="116">
        <v>28.9832</v>
      </c>
      <c r="BM75" s="112">
        <v>2.9869400000000001E-2</v>
      </c>
      <c r="BN75" s="112">
        <v>4.3183700000000002E-4</v>
      </c>
      <c r="BO75" s="112">
        <v>1.7213300000000001E-2</v>
      </c>
      <c r="BP75" s="112">
        <v>5.4261800000000003E-4</v>
      </c>
      <c r="BQ75" s="112">
        <v>4.9636799999999996E-4</v>
      </c>
      <c r="BR75" s="112">
        <v>1.6686500000000001E-4</v>
      </c>
      <c r="BS75" s="112">
        <v>6.0859699999999996E-3</v>
      </c>
      <c r="BT75" s="112">
        <v>2.9093599999999999E-4</v>
      </c>
      <c r="BU75" s="117">
        <v>0.63588800000000001</v>
      </c>
      <c r="BV75" s="112">
        <v>7.3722800000000005E-2</v>
      </c>
      <c r="BW75" s="112">
        <v>9.9686700000000007E-3</v>
      </c>
      <c r="BX75" s="112">
        <v>7.7590500000000007E-2</v>
      </c>
      <c r="BY75" s="112">
        <v>6.1156300000000004E-3</v>
      </c>
      <c r="BZ75" s="112">
        <v>0.119697</v>
      </c>
      <c r="CA75" s="112">
        <v>1.4726599999999999E-2</v>
      </c>
      <c r="CB75" s="112">
        <v>7.8788700000000003E-2</v>
      </c>
      <c r="CC75" s="112">
        <v>1.6119399999999999E-2</v>
      </c>
      <c r="CD75" s="117">
        <v>0.88031899999999996</v>
      </c>
      <c r="CE75" s="105">
        <v>-1.11117</v>
      </c>
      <c r="CF75" s="105">
        <v>-2.3077299999999998</v>
      </c>
      <c r="CG75" s="105">
        <v>-1.18</v>
      </c>
      <c r="CH75" s="105">
        <v>-1.58779</v>
      </c>
      <c r="CI75" s="105">
        <v>-3.1303000000000001</v>
      </c>
      <c r="CJ75" s="105">
        <v>-2.4110499999999999</v>
      </c>
      <c r="CK75" s="105">
        <v>-2.88639</v>
      </c>
      <c r="CL75" s="105">
        <v>-1.60161</v>
      </c>
      <c r="CM75" s="116">
        <v>0.15797</v>
      </c>
    </row>
    <row r="76" spans="1:91">
      <c r="A76" s="104" t="s">
        <v>556</v>
      </c>
      <c r="B76" s="104" t="s">
        <v>557</v>
      </c>
      <c r="C76" s="104" t="s">
        <v>558</v>
      </c>
      <c r="D76" s="105">
        <v>25.68665</v>
      </c>
      <c r="E76" s="108">
        <v>40149576</v>
      </c>
      <c r="F76" s="108">
        <v>28862290</v>
      </c>
      <c r="G76" s="108">
        <v>31100998.5</v>
      </c>
      <c r="H76" s="108">
        <v>34739344</v>
      </c>
      <c r="I76" s="108">
        <v>19050581</v>
      </c>
      <c r="J76" s="108">
        <v>5227782</v>
      </c>
      <c r="K76" s="108">
        <v>49182239</v>
      </c>
      <c r="L76" s="108">
        <v>36894516</v>
      </c>
      <c r="M76" s="108">
        <v>90233251</v>
      </c>
      <c r="N76" s="108">
        <v>44484283.5</v>
      </c>
      <c r="O76" s="108">
        <v>34806872</v>
      </c>
      <c r="P76" s="108">
        <v>45252136</v>
      </c>
      <c r="Q76" s="108">
        <v>15996231</v>
      </c>
      <c r="R76" s="108">
        <v>27548864</v>
      </c>
      <c r="S76" s="108">
        <v>3651536.75</v>
      </c>
      <c r="T76" s="108"/>
      <c r="U76" s="108">
        <v>9363409</v>
      </c>
      <c r="V76" s="108">
        <v>20084998</v>
      </c>
      <c r="W76" s="108">
        <v>55983856</v>
      </c>
      <c r="X76" s="108">
        <v>5100835</v>
      </c>
      <c r="Y76" s="108">
        <v>9377768</v>
      </c>
      <c r="Z76" s="108">
        <v>66776509</v>
      </c>
      <c r="AA76" s="108">
        <v>54994065.25</v>
      </c>
      <c r="AB76" s="108">
        <v>14934133</v>
      </c>
      <c r="AC76" s="108">
        <v>204185603</v>
      </c>
      <c r="AD76" s="108">
        <v>128666858</v>
      </c>
      <c r="AE76" s="108">
        <v>173078892</v>
      </c>
      <c r="AF76" s="108">
        <v>126260152</v>
      </c>
      <c r="AG76" s="108">
        <v>127937059.5</v>
      </c>
      <c r="AH76" s="115">
        <v>178348624</v>
      </c>
      <c r="AI76" s="105">
        <v>25.642399999999999</v>
      </c>
      <c r="AJ76" s="105">
        <v>25.512499999999999</v>
      </c>
      <c r="AK76" s="105">
        <v>25.5549</v>
      </c>
      <c r="AL76" s="105">
        <v>25.3245</v>
      </c>
      <c r="AM76" s="105">
        <v>24.6829</v>
      </c>
      <c r="AN76" s="105">
        <v>23.173999999999999</v>
      </c>
      <c r="AO76" s="105">
        <v>25.804500000000001</v>
      </c>
      <c r="AP76" s="105">
        <v>26.256599999999999</v>
      </c>
      <c r="AQ76" s="105">
        <v>26.616299999999999</v>
      </c>
      <c r="AR76" s="105">
        <v>25.746600000000001</v>
      </c>
      <c r="AS76" s="105">
        <v>25.730899999999998</v>
      </c>
      <c r="AT76" s="105">
        <v>26.035599999999999</v>
      </c>
      <c r="AU76" s="105">
        <v>24.1206</v>
      </c>
      <c r="AV76" s="105">
        <v>25.005199999999999</v>
      </c>
      <c r="AW76" s="105">
        <v>22.3995</v>
      </c>
      <c r="AX76" s="105">
        <v>22.163499999999999</v>
      </c>
      <c r="AY76" s="105">
        <v>23.536200000000001</v>
      </c>
      <c r="AZ76" s="105">
        <v>24.678699999999999</v>
      </c>
      <c r="BA76" s="105">
        <v>25.9834</v>
      </c>
      <c r="BB76" s="105">
        <v>22.750399999999999</v>
      </c>
      <c r="BC76" s="105">
        <v>23.46</v>
      </c>
      <c r="BD76" s="105">
        <v>26.316299999999998</v>
      </c>
      <c r="BE76" s="105">
        <v>26.1248</v>
      </c>
      <c r="BF76" s="105">
        <v>24.268699999999999</v>
      </c>
      <c r="BG76" s="105">
        <v>27.6129</v>
      </c>
      <c r="BH76" s="105">
        <v>26.9559</v>
      </c>
      <c r="BI76" s="105">
        <v>27.380700000000001</v>
      </c>
      <c r="BJ76" s="105">
        <v>26.966899999999999</v>
      </c>
      <c r="BK76" s="105">
        <v>26.904499999999999</v>
      </c>
      <c r="BL76" s="116">
        <v>27.475000000000001</v>
      </c>
      <c r="BM76" s="112">
        <v>1.11454E-3</v>
      </c>
      <c r="BN76" s="112">
        <v>1.4754400000000001E-2</v>
      </c>
      <c r="BO76" s="112">
        <v>3.9837200000000003E-2</v>
      </c>
      <c r="BP76" s="112">
        <v>3.4388000000000001E-3</v>
      </c>
      <c r="BQ76" s="112">
        <v>1.40912E-2</v>
      </c>
      <c r="BR76" s="112">
        <v>8.1612999999999998E-3</v>
      </c>
      <c r="BS76" s="112">
        <v>3.7718099999999997E-2</v>
      </c>
      <c r="BT76" s="112">
        <v>8.4673600000000002E-2</v>
      </c>
      <c r="BU76" s="117">
        <v>0.48851099999999997</v>
      </c>
      <c r="BV76" s="112">
        <v>1.31819E-2</v>
      </c>
      <c r="BW76" s="112">
        <v>4.83238E-2</v>
      </c>
      <c r="BX76" s="112">
        <v>0.119551</v>
      </c>
      <c r="BY76" s="112">
        <v>1.4707E-2</v>
      </c>
      <c r="BZ76" s="112">
        <v>0.267314</v>
      </c>
      <c r="CA76" s="112">
        <v>8.3331100000000005E-2</v>
      </c>
      <c r="CB76" s="112">
        <v>0.183421</v>
      </c>
      <c r="CC76" s="112">
        <v>0.24771000000000001</v>
      </c>
      <c r="CD76" s="117">
        <v>0.80537000000000003</v>
      </c>
      <c r="CE76" s="105">
        <v>-1.5455300000000001</v>
      </c>
      <c r="CF76" s="105">
        <v>-2.72167</v>
      </c>
      <c r="CG76" s="105">
        <v>-0.88967499999999999</v>
      </c>
      <c r="CH76" s="105">
        <v>-1.27772</v>
      </c>
      <c r="CI76" s="105">
        <v>-3.2736800000000001</v>
      </c>
      <c r="CJ76" s="105">
        <v>-3.6559599999999999</v>
      </c>
      <c r="CK76" s="105">
        <v>-3.0508500000000001</v>
      </c>
      <c r="CL76" s="105">
        <v>-1.5455099999999999</v>
      </c>
      <c r="CM76" s="116">
        <v>0.20108699999999999</v>
      </c>
    </row>
    <row r="77" spans="1:91">
      <c r="A77" s="104" t="s">
        <v>559</v>
      </c>
      <c r="B77" s="104" t="s">
        <v>560</v>
      </c>
      <c r="C77" s="104" t="s">
        <v>561</v>
      </c>
      <c r="D77" s="105">
        <v>23.626249999999999</v>
      </c>
      <c r="E77" s="108">
        <v>14810432</v>
      </c>
      <c r="F77" s="108">
        <v>11920452</v>
      </c>
      <c r="G77" s="108">
        <v>7393337</v>
      </c>
      <c r="H77" s="108"/>
      <c r="I77" s="108"/>
      <c r="J77" s="108"/>
      <c r="K77" s="108">
        <v>5058689.5</v>
      </c>
      <c r="L77" s="108"/>
      <c r="M77" s="108">
        <v>5408067</v>
      </c>
      <c r="N77" s="108"/>
      <c r="O77" s="108"/>
      <c r="P77" s="108">
        <v>6615748</v>
      </c>
      <c r="Q77" s="108">
        <v>11887188</v>
      </c>
      <c r="R77" s="108">
        <v>17910974</v>
      </c>
      <c r="S77" s="108">
        <v>6205767</v>
      </c>
      <c r="T77" s="108">
        <v>17894306</v>
      </c>
      <c r="U77" s="108">
        <v>15975308</v>
      </c>
      <c r="V77" s="108">
        <v>11017711</v>
      </c>
      <c r="W77" s="108">
        <v>30842288</v>
      </c>
      <c r="X77" s="108">
        <v>23842238</v>
      </c>
      <c r="Y77" s="108">
        <v>5488850</v>
      </c>
      <c r="Z77" s="108">
        <v>24402406</v>
      </c>
      <c r="AA77" s="108">
        <v>13500849</v>
      </c>
      <c r="AB77" s="108">
        <v>16484475</v>
      </c>
      <c r="AC77" s="108">
        <v>31003154</v>
      </c>
      <c r="AD77" s="108">
        <v>20785942</v>
      </c>
      <c r="AE77" s="108">
        <v>17768386</v>
      </c>
      <c r="AF77" s="108"/>
      <c r="AG77" s="108">
        <v>9215045</v>
      </c>
      <c r="AH77" s="115"/>
      <c r="AI77" s="105">
        <v>24.203600000000002</v>
      </c>
      <c r="AJ77" s="105">
        <v>24.254300000000001</v>
      </c>
      <c r="AK77" s="105">
        <v>23.5716</v>
      </c>
      <c r="AL77" s="105">
        <v>22.7422</v>
      </c>
      <c r="AM77" s="105">
        <v>22.131399999999999</v>
      </c>
      <c r="AN77" s="105">
        <v>20.697399999999998</v>
      </c>
      <c r="AO77" s="105">
        <v>22.750900000000001</v>
      </c>
      <c r="AP77" s="105">
        <v>21.782</v>
      </c>
      <c r="AQ77" s="105">
        <v>22.555800000000001</v>
      </c>
      <c r="AR77" s="105">
        <v>22.761500000000002</v>
      </c>
      <c r="AS77" s="105">
        <v>22.709099999999999</v>
      </c>
      <c r="AT77" s="105">
        <v>23.261600000000001</v>
      </c>
      <c r="AU77" s="105">
        <v>23.680900000000001</v>
      </c>
      <c r="AV77" s="105">
        <v>24.384</v>
      </c>
      <c r="AW77" s="105">
        <v>23.168700000000001</v>
      </c>
      <c r="AX77" s="105">
        <v>24.472300000000001</v>
      </c>
      <c r="AY77" s="105">
        <v>24.28</v>
      </c>
      <c r="AZ77" s="105">
        <v>23.790299999999998</v>
      </c>
      <c r="BA77" s="105">
        <v>25.1233</v>
      </c>
      <c r="BB77" s="105">
        <v>24.929099999999998</v>
      </c>
      <c r="BC77" s="105">
        <v>22.7773</v>
      </c>
      <c r="BD77" s="105">
        <v>24.828399999999998</v>
      </c>
      <c r="BE77" s="105">
        <v>24.031099999999999</v>
      </c>
      <c r="BF77" s="105">
        <v>24.411200000000001</v>
      </c>
      <c r="BG77" s="105">
        <v>24.879100000000001</v>
      </c>
      <c r="BH77" s="105">
        <v>24.317</v>
      </c>
      <c r="BI77" s="105">
        <v>24.096699999999998</v>
      </c>
      <c r="BJ77" s="105">
        <v>21.223700000000001</v>
      </c>
      <c r="BK77" s="105">
        <v>23.038499999999999</v>
      </c>
      <c r="BL77" s="116">
        <v>22.551600000000001</v>
      </c>
      <c r="BM77" s="112">
        <v>4.10827E-2</v>
      </c>
      <c r="BN77" s="112">
        <v>0.63732800000000001</v>
      </c>
      <c r="BO77" s="112">
        <v>0.889266</v>
      </c>
      <c r="BP77" s="112">
        <v>0.32483699999999999</v>
      </c>
      <c r="BQ77" s="112">
        <v>8.49496E-2</v>
      </c>
      <c r="BR77" s="112">
        <v>2.9995500000000001E-2</v>
      </c>
      <c r="BS77" s="112">
        <v>9.65173E-2</v>
      </c>
      <c r="BT77" s="112">
        <v>2.17089E-2</v>
      </c>
      <c r="BU77" s="117">
        <v>2.15956E-2</v>
      </c>
      <c r="BV77" s="112">
        <v>8.7460499999999997E-2</v>
      </c>
      <c r="BW77" s="112">
        <v>0.70830700000000002</v>
      </c>
      <c r="BX77" s="112">
        <v>0.92398800000000003</v>
      </c>
      <c r="BY77" s="112">
        <v>0.41027599999999997</v>
      </c>
      <c r="BZ77" s="112">
        <v>0.46166600000000002</v>
      </c>
      <c r="CA77" s="112">
        <v>0.16170999999999999</v>
      </c>
      <c r="CB77" s="112">
        <v>0.29283399999999998</v>
      </c>
      <c r="CC77" s="112">
        <v>0.117572</v>
      </c>
      <c r="CD77" s="117">
        <v>0.43498900000000001</v>
      </c>
      <c r="CE77" s="105">
        <v>1.7385600000000001</v>
      </c>
      <c r="CF77" s="105">
        <v>-0.41421000000000002</v>
      </c>
      <c r="CG77" s="105">
        <v>9.1625799999999993E-2</v>
      </c>
      <c r="CH77" s="105">
        <v>0.63947299999999996</v>
      </c>
      <c r="CI77" s="105">
        <v>1.47329</v>
      </c>
      <c r="CJ77" s="105">
        <v>1.9096</v>
      </c>
      <c r="CK77" s="105">
        <v>2.0053200000000002</v>
      </c>
      <c r="CL77" s="105">
        <v>2.1523400000000001</v>
      </c>
      <c r="CM77" s="116">
        <v>2.1596700000000002</v>
      </c>
    </row>
    <row r="78" spans="1:91">
      <c r="A78" s="104" t="s">
        <v>562</v>
      </c>
      <c r="B78" s="104" t="s">
        <v>563</v>
      </c>
      <c r="C78" s="104" t="s">
        <v>564</v>
      </c>
      <c r="D78" s="105">
        <v>26.854149999999997</v>
      </c>
      <c r="E78" s="108">
        <v>35564996</v>
      </c>
      <c r="F78" s="108">
        <v>33129048.25</v>
      </c>
      <c r="G78" s="108"/>
      <c r="H78" s="108">
        <v>29344890</v>
      </c>
      <c r="I78" s="108">
        <v>29464980</v>
      </c>
      <c r="J78" s="108">
        <v>11675986</v>
      </c>
      <c r="K78" s="108">
        <v>33562790.130000003</v>
      </c>
      <c r="L78" s="108"/>
      <c r="M78" s="108"/>
      <c r="N78" s="108">
        <v>30732334</v>
      </c>
      <c r="O78" s="108">
        <v>9158058</v>
      </c>
      <c r="P78" s="108">
        <v>9424959</v>
      </c>
      <c r="Q78" s="108">
        <v>98677688.75</v>
      </c>
      <c r="R78" s="108">
        <v>104175704.8</v>
      </c>
      <c r="S78" s="108">
        <v>54129321.5</v>
      </c>
      <c r="T78" s="108">
        <v>107835644.8</v>
      </c>
      <c r="U78" s="108">
        <v>121356926.5</v>
      </c>
      <c r="V78" s="108">
        <v>87201334.5</v>
      </c>
      <c r="W78" s="108">
        <v>184982578</v>
      </c>
      <c r="X78" s="108">
        <v>150552366</v>
      </c>
      <c r="Y78" s="108">
        <v>133296943.5</v>
      </c>
      <c r="Z78" s="108">
        <v>133716270.8</v>
      </c>
      <c r="AA78" s="108">
        <v>145852133</v>
      </c>
      <c r="AB78" s="108">
        <v>120900323</v>
      </c>
      <c r="AC78" s="108">
        <v>196010429.5</v>
      </c>
      <c r="AD78" s="108">
        <v>172553033.5</v>
      </c>
      <c r="AE78" s="108">
        <v>190267272.5</v>
      </c>
      <c r="AF78" s="108">
        <v>172880030</v>
      </c>
      <c r="AG78" s="108">
        <v>152974294.80000001</v>
      </c>
      <c r="AH78" s="115">
        <v>135141212.80000001</v>
      </c>
      <c r="AI78" s="105">
        <v>25.467400000000001</v>
      </c>
      <c r="AJ78" s="105">
        <v>25.710899999999999</v>
      </c>
      <c r="AK78" s="105">
        <v>21.763000000000002</v>
      </c>
      <c r="AL78" s="105">
        <v>25.081</v>
      </c>
      <c r="AM78" s="105">
        <v>25.321999999999999</v>
      </c>
      <c r="AN78" s="105">
        <v>24.361999999999998</v>
      </c>
      <c r="AO78" s="105">
        <v>25.2075</v>
      </c>
      <c r="AP78" s="105">
        <v>23.930299999999999</v>
      </c>
      <c r="AQ78" s="105">
        <v>20.668800000000001</v>
      </c>
      <c r="AR78" s="105">
        <v>25.121099999999998</v>
      </c>
      <c r="AS78" s="105">
        <v>24.005099999999999</v>
      </c>
      <c r="AT78" s="105">
        <v>23.772200000000002</v>
      </c>
      <c r="AU78" s="105">
        <v>26.774999999999999</v>
      </c>
      <c r="AV78" s="105">
        <v>26.924099999999999</v>
      </c>
      <c r="AW78" s="105">
        <v>26.168099999999999</v>
      </c>
      <c r="AX78" s="105">
        <v>27.063600000000001</v>
      </c>
      <c r="AY78" s="105">
        <v>27.1892</v>
      </c>
      <c r="AZ78" s="105">
        <v>26.784199999999998</v>
      </c>
      <c r="BA78" s="105">
        <v>27.707799999999999</v>
      </c>
      <c r="BB78" s="105">
        <v>27.5137</v>
      </c>
      <c r="BC78" s="105">
        <v>27.1845</v>
      </c>
      <c r="BD78" s="105">
        <v>27.417300000000001</v>
      </c>
      <c r="BE78" s="105">
        <v>27.581199999999999</v>
      </c>
      <c r="BF78" s="105">
        <v>27.285799999999998</v>
      </c>
      <c r="BG78" s="105">
        <v>27.554600000000001</v>
      </c>
      <c r="BH78" s="105">
        <v>27.3843</v>
      </c>
      <c r="BI78" s="105">
        <v>27.517299999999999</v>
      </c>
      <c r="BJ78" s="105">
        <v>27.420200000000001</v>
      </c>
      <c r="BK78" s="105">
        <v>27.162500000000001</v>
      </c>
      <c r="BL78" s="116">
        <v>27.0746</v>
      </c>
      <c r="BM78" s="112">
        <v>8.6007299999999995E-2</v>
      </c>
      <c r="BN78" s="112">
        <v>1.6929899999999999E-3</v>
      </c>
      <c r="BO78" s="112">
        <v>4.3471099999999999E-2</v>
      </c>
      <c r="BP78" s="112">
        <v>2.43611E-3</v>
      </c>
      <c r="BQ78" s="112">
        <v>7.8126100000000004E-2</v>
      </c>
      <c r="BR78" s="112">
        <v>0.26172099999999998</v>
      </c>
      <c r="BS78" s="112">
        <v>0.247834</v>
      </c>
      <c r="BT78" s="112">
        <v>0.194823</v>
      </c>
      <c r="BU78" s="117">
        <v>8.3121299999999995E-2</v>
      </c>
      <c r="BV78" s="112">
        <v>0.14599300000000001</v>
      </c>
      <c r="BW78" s="112">
        <v>1.8224000000000001E-2</v>
      </c>
      <c r="BX78" s="112">
        <v>0.125249</v>
      </c>
      <c r="BY78" s="112">
        <v>1.2615100000000001E-2</v>
      </c>
      <c r="BZ78" s="112">
        <v>0.45360499999999998</v>
      </c>
      <c r="CA78" s="112">
        <v>0.52840600000000004</v>
      </c>
      <c r="CB78" s="112">
        <v>0.48176099999999999</v>
      </c>
      <c r="CC78" s="112">
        <v>0.39251399999999997</v>
      </c>
      <c r="CD78" s="117">
        <v>0.61135099999999998</v>
      </c>
      <c r="CE78" s="105">
        <v>-2.9053300000000002</v>
      </c>
      <c r="CF78" s="105">
        <v>-2.2974199999999998</v>
      </c>
      <c r="CG78" s="105">
        <v>-3.95024</v>
      </c>
      <c r="CH78" s="105">
        <v>-2.9195799999999998</v>
      </c>
      <c r="CI78" s="105">
        <v>-0.59668399999999999</v>
      </c>
      <c r="CJ78" s="105">
        <v>-0.206759</v>
      </c>
      <c r="CK78" s="105">
        <v>0.249559</v>
      </c>
      <c r="CL78" s="105">
        <v>0.209012</v>
      </c>
      <c r="CM78" s="116">
        <v>0.26630700000000002</v>
      </c>
    </row>
    <row r="79" spans="1:91">
      <c r="A79" s="104" t="s">
        <v>565</v>
      </c>
      <c r="B79" s="104" t="s">
        <v>566</v>
      </c>
      <c r="C79" s="104" t="s">
        <v>567</v>
      </c>
      <c r="D79" s="105">
        <v>33.504049999999999</v>
      </c>
      <c r="E79" s="108">
        <v>10090811440</v>
      </c>
      <c r="F79" s="108">
        <v>7696615931</v>
      </c>
      <c r="G79" s="108">
        <v>7348656438</v>
      </c>
      <c r="H79" s="108">
        <v>11365701378</v>
      </c>
      <c r="I79" s="108">
        <v>9863592992</v>
      </c>
      <c r="J79" s="108">
        <v>8586553134</v>
      </c>
      <c r="K79" s="108">
        <v>11626060662</v>
      </c>
      <c r="L79" s="108">
        <v>5822964405</v>
      </c>
      <c r="M79" s="108">
        <v>11189213513</v>
      </c>
      <c r="N79" s="108">
        <v>7839474959</v>
      </c>
      <c r="O79" s="108">
        <v>5831968588</v>
      </c>
      <c r="P79" s="108">
        <v>6413218202</v>
      </c>
      <c r="Q79" s="108">
        <v>9126234205</v>
      </c>
      <c r="R79" s="108">
        <v>8845115497</v>
      </c>
      <c r="S79" s="108">
        <v>6962266400</v>
      </c>
      <c r="T79" s="108">
        <v>9182558398</v>
      </c>
      <c r="U79" s="108">
        <v>8922567701</v>
      </c>
      <c r="V79" s="108">
        <v>8720257040</v>
      </c>
      <c r="W79" s="108">
        <v>10474625417</v>
      </c>
      <c r="X79" s="108">
        <v>9490404640</v>
      </c>
      <c r="Y79" s="108">
        <v>10018705885</v>
      </c>
      <c r="Z79" s="108">
        <v>9298861616</v>
      </c>
      <c r="AA79" s="108">
        <v>9508009603</v>
      </c>
      <c r="AB79" s="108">
        <v>9749872126</v>
      </c>
      <c r="AC79" s="108">
        <v>15307596816</v>
      </c>
      <c r="AD79" s="108">
        <v>13586834302</v>
      </c>
      <c r="AE79" s="108">
        <v>14271590180</v>
      </c>
      <c r="AF79" s="108">
        <v>12978139397</v>
      </c>
      <c r="AG79" s="108">
        <v>14787600140</v>
      </c>
      <c r="AH79" s="115">
        <v>15509131935</v>
      </c>
      <c r="AI79" s="105">
        <v>33.6158</v>
      </c>
      <c r="AJ79" s="105">
        <v>33.3825</v>
      </c>
      <c r="AK79" s="105">
        <v>33.3232</v>
      </c>
      <c r="AL79" s="105">
        <v>33.678400000000003</v>
      </c>
      <c r="AM79" s="105">
        <v>33.622500000000002</v>
      </c>
      <c r="AN79" s="105">
        <v>33.4208</v>
      </c>
      <c r="AO79" s="105">
        <v>33.698799999999999</v>
      </c>
      <c r="AP79" s="105">
        <v>33.1068</v>
      </c>
      <c r="AQ79" s="105">
        <v>33.570500000000003</v>
      </c>
      <c r="AR79" s="105">
        <v>33.317900000000002</v>
      </c>
      <c r="AS79" s="105">
        <v>32.964100000000002</v>
      </c>
      <c r="AT79" s="105">
        <v>33.182600000000001</v>
      </c>
      <c r="AU79" s="105">
        <v>33.3048</v>
      </c>
      <c r="AV79" s="105">
        <v>33.331899999999997</v>
      </c>
      <c r="AW79" s="105">
        <v>33.032299999999999</v>
      </c>
      <c r="AX79" s="105">
        <v>33.4756</v>
      </c>
      <c r="AY79" s="105">
        <v>33.366700000000002</v>
      </c>
      <c r="AZ79" s="105">
        <v>33.355499999999999</v>
      </c>
      <c r="BA79" s="105">
        <v>33.531100000000002</v>
      </c>
      <c r="BB79" s="105">
        <v>33.476999999999997</v>
      </c>
      <c r="BC79" s="105">
        <v>33.435299999999998</v>
      </c>
      <c r="BD79" s="105">
        <v>33.538200000000003</v>
      </c>
      <c r="BE79" s="105">
        <v>33.556899999999999</v>
      </c>
      <c r="BF79" s="105">
        <v>33.619300000000003</v>
      </c>
      <c r="BG79" s="105">
        <v>33.889699999999998</v>
      </c>
      <c r="BH79" s="105">
        <v>33.680999999999997</v>
      </c>
      <c r="BI79" s="105">
        <v>33.746299999999998</v>
      </c>
      <c r="BJ79" s="105">
        <v>33.650399999999998</v>
      </c>
      <c r="BK79" s="105">
        <v>33.708599999999997</v>
      </c>
      <c r="BL79" s="116">
        <v>33.849400000000003</v>
      </c>
      <c r="BM79" s="112">
        <v>5.0788E-2</v>
      </c>
      <c r="BN79" s="112">
        <v>0.173208</v>
      </c>
      <c r="BO79" s="112">
        <v>0.21652399999999999</v>
      </c>
      <c r="BP79" s="112">
        <v>8.0831299999999991E-3</v>
      </c>
      <c r="BQ79" s="112">
        <v>1.03114E-2</v>
      </c>
      <c r="BR79" s="112">
        <v>8.7369200000000004E-3</v>
      </c>
      <c r="BS79" s="112">
        <v>1.74278E-2</v>
      </c>
      <c r="BT79" s="112">
        <v>6.1674399999999997E-2</v>
      </c>
      <c r="BU79" s="117">
        <v>0.69353600000000004</v>
      </c>
      <c r="BV79" s="112">
        <v>0.10073500000000001</v>
      </c>
      <c r="BW79" s="112">
        <v>0.25826100000000002</v>
      </c>
      <c r="BX79" s="112">
        <v>0.32743499999999998</v>
      </c>
      <c r="BY79" s="112">
        <v>2.4115899999999999E-2</v>
      </c>
      <c r="BZ79" s="112">
        <v>0.256579</v>
      </c>
      <c r="CA79" s="112">
        <v>8.5175000000000001E-2</v>
      </c>
      <c r="CB79" s="112">
        <v>0.124596</v>
      </c>
      <c r="CC79" s="112">
        <v>0.20730599999999999</v>
      </c>
      <c r="CD79" s="117">
        <v>0.90440399999999999</v>
      </c>
      <c r="CE79" s="105">
        <v>-0.29563</v>
      </c>
      <c r="CF79" s="105">
        <v>-0.16225400000000001</v>
      </c>
      <c r="CG79" s="105">
        <v>-0.277449</v>
      </c>
      <c r="CH79" s="105">
        <v>-0.581314</v>
      </c>
      <c r="CI79" s="105">
        <v>-0.51315299999999997</v>
      </c>
      <c r="CJ79" s="105">
        <v>-0.33686700000000003</v>
      </c>
      <c r="CK79" s="105">
        <v>-0.25498199999999999</v>
      </c>
      <c r="CL79" s="105">
        <v>-0.164659</v>
      </c>
      <c r="CM79" s="116">
        <v>3.6181100000000001E-2</v>
      </c>
    </row>
    <row r="80" spans="1:91">
      <c r="A80" s="104" t="s">
        <v>568</v>
      </c>
      <c r="B80" s="104" t="s">
        <v>569</v>
      </c>
      <c r="C80" s="104" t="s">
        <v>570</v>
      </c>
      <c r="D80" s="105">
        <v>33.289749999999998</v>
      </c>
      <c r="E80" s="108">
        <v>8058965756</v>
      </c>
      <c r="F80" s="108">
        <v>6460980246</v>
      </c>
      <c r="G80" s="108">
        <v>6305032867</v>
      </c>
      <c r="H80" s="108">
        <v>9157838963</v>
      </c>
      <c r="I80" s="108">
        <v>7745988146</v>
      </c>
      <c r="J80" s="108">
        <v>5610694415</v>
      </c>
      <c r="K80" s="108">
        <v>8726279769</v>
      </c>
      <c r="L80" s="108">
        <v>4335973839</v>
      </c>
      <c r="M80" s="108">
        <v>8847903327</v>
      </c>
      <c r="N80" s="108">
        <v>6251786229</v>
      </c>
      <c r="O80" s="108">
        <v>4584658542</v>
      </c>
      <c r="P80" s="108">
        <v>5606077751</v>
      </c>
      <c r="Q80" s="108">
        <v>8125784950</v>
      </c>
      <c r="R80" s="108">
        <v>7840824704</v>
      </c>
      <c r="S80" s="108">
        <v>7790520380</v>
      </c>
      <c r="T80" s="108">
        <v>8640593000</v>
      </c>
      <c r="U80" s="108">
        <v>8445443302</v>
      </c>
      <c r="V80" s="108">
        <v>8901777037</v>
      </c>
      <c r="W80" s="108">
        <v>8895171258</v>
      </c>
      <c r="X80" s="108">
        <v>9095168195</v>
      </c>
      <c r="Y80" s="108">
        <v>8259282971</v>
      </c>
      <c r="Z80" s="108">
        <v>8631408857</v>
      </c>
      <c r="AA80" s="108">
        <v>8526280557</v>
      </c>
      <c r="AB80" s="108">
        <v>7937990222</v>
      </c>
      <c r="AC80" s="108">
        <v>11965933808</v>
      </c>
      <c r="AD80" s="108">
        <v>10419115588</v>
      </c>
      <c r="AE80" s="108">
        <v>11096912195</v>
      </c>
      <c r="AF80" s="108">
        <v>12137355858</v>
      </c>
      <c r="AG80" s="108">
        <v>13662897170</v>
      </c>
      <c r="AH80" s="115">
        <v>13052951170</v>
      </c>
      <c r="AI80" s="105">
        <v>33.291400000000003</v>
      </c>
      <c r="AJ80" s="105">
        <v>33.136099999999999</v>
      </c>
      <c r="AK80" s="105">
        <v>33.110199999999999</v>
      </c>
      <c r="AL80" s="105">
        <v>33.366700000000002</v>
      </c>
      <c r="AM80" s="105">
        <v>33.274000000000001</v>
      </c>
      <c r="AN80" s="105">
        <v>32.822699999999998</v>
      </c>
      <c r="AO80" s="105">
        <v>33.286000000000001</v>
      </c>
      <c r="AP80" s="105">
        <v>32.688400000000001</v>
      </c>
      <c r="AQ80" s="105">
        <v>33.2318</v>
      </c>
      <c r="AR80" s="105">
        <v>32.9848</v>
      </c>
      <c r="AS80" s="105">
        <v>32.607700000000001</v>
      </c>
      <c r="AT80" s="105">
        <v>32.988500000000002</v>
      </c>
      <c r="AU80" s="105">
        <v>33.139800000000001</v>
      </c>
      <c r="AV80" s="105">
        <v>33.158099999999997</v>
      </c>
      <c r="AW80" s="105">
        <v>33.194200000000002</v>
      </c>
      <c r="AX80" s="105">
        <v>33.387799999999999</v>
      </c>
      <c r="AY80" s="105">
        <v>33.2881</v>
      </c>
      <c r="AZ80" s="105">
        <v>33.385100000000001</v>
      </c>
      <c r="BA80" s="105">
        <v>33.295299999999997</v>
      </c>
      <c r="BB80" s="105">
        <v>33.413899999999998</v>
      </c>
      <c r="BC80" s="105">
        <v>33.152999999999999</v>
      </c>
      <c r="BD80" s="105">
        <v>33.429699999999997</v>
      </c>
      <c r="BE80" s="105">
        <v>33.3977</v>
      </c>
      <c r="BF80" s="105">
        <v>33.322699999999998</v>
      </c>
      <c r="BG80" s="105">
        <v>33.529299999999999</v>
      </c>
      <c r="BH80" s="105">
        <v>33.295000000000002</v>
      </c>
      <c r="BI80" s="105">
        <v>33.383299999999998</v>
      </c>
      <c r="BJ80" s="105">
        <v>33.553800000000003</v>
      </c>
      <c r="BK80" s="105">
        <v>33.594700000000003</v>
      </c>
      <c r="BL80" s="116">
        <v>33.599800000000002</v>
      </c>
      <c r="BM80" s="112">
        <v>2.3069200000000001E-3</v>
      </c>
      <c r="BN80" s="112">
        <v>6.4035999999999996E-2</v>
      </c>
      <c r="BO80" s="112">
        <v>5.4870599999999999E-2</v>
      </c>
      <c r="BP80" s="112">
        <v>4.7362699999999999E-3</v>
      </c>
      <c r="BQ80" s="112">
        <v>4.20195E-5</v>
      </c>
      <c r="BR80" s="112">
        <v>3.0896299999999999E-3</v>
      </c>
      <c r="BS80" s="112">
        <v>1.8372099999999999E-2</v>
      </c>
      <c r="BT80" s="112">
        <v>4.6332200000000004E-3</v>
      </c>
      <c r="BU80" s="117">
        <v>6.1339699999999997E-2</v>
      </c>
      <c r="BV80" s="112">
        <v>1.9598600000000001E-2</v>
      </c>
      <c r="BW80" s="112">
        <v>0.124435</v>
      </c>
      <c r="BX80" s="112">
        <v>0.14235500000000001</v>
      </c>
      <c r="BY80" s="112">
        <v>1.7316499999999999E-2</v>
      </c>
      <c r="BZ80" s="112">
        <v>4.0254699999999997E-2</v>
      </c>
      <c r="CA80" s="112">
        <v>5.4425500000000002E-2</v>
      </c>
      <c r="CB80" s="112">
        <v>0.12753999999999999</v>
      </c>
      <c r="CC80" s="112">
        <v>5.4461700000000002E-2</v>
      </c>
      <c r="CD80" s="117">
        <v>0.54148499999999999</v>
      </c>
      <c r="CE80" s="105">
        <v>-0.403526</v>
      </c>
      <c r="CF80" s="105">
        <v>-0.428282</v>
      </c>
      <c r="CG80" s="105">
        <v>-0.51401300000000005</v>
      </c>
      <c r="CH80" s="105">
        <v>-0.72242099999999998</v>
      </c>
      <c r="CI80" s="105">
        <v>-0.41872900000000002</v>
      </c>
      <c r="CJ80" s="105">
        <v>-0.22908899999999999</v>
      </c>
      <c r="CK80" s="105">
        <v>-0.29537799999999997</v>
      </c>
      <c r="CL80" s="105">
        <v>-0.19939399999999999</v>
      </c>
      <c r="CM80" s="116">
        <v>-0.18021100000000001</v>
      </c>
    </row>
    <row r="81" spans="1:91">
      <c r="A81" s="104" t="s">
        <v>571</v>
      </c>
      <c r="B81" s="104" t="s">
        <v>572</v>
      </c>
      <c r="C81" s="104" t="s">
        <v>573</v>
      </c>
      <c r="D81" s="105">
        <v>30.5305</v>
      </c>
      <c r="E81" s="108">
        <v>1167687722</v>
      </c>
      <c r="F81" s="108">
        <v>587114619.29999995</v>
      </c>
      <c r="G81" s="108">
        <v>572657264.79999995</v>
      </c>
      <c r="H81" s="108">
        <v>1451528987</v>
      </c>
      <c r="I81" s="108">
        <v>1233730791</v>
      </c>
      <c r="J81" s="108">
        <v>311549177.60000002</v>
      </c>
      <c r="K81" s="108">
        <v>1906009451</v>
      </c>
      <c r="L81" s="108">
        <v>395834420.80000001</v>
      </c>
      <c r="M81" s="108">
        <v>1105393122</v>
      </c>
      <c r="N81" s="108">
        <v>517134602.5</v>
      </c>
      <c r="O81" s="108">
        <v>211583221</v>
      </c>
      <c r="P81" s="108">
        <v>106713406</v>
      </c>
      <c r="Q81" s="108">
        <v>1328045183</v>
      </c>
      <c r="R81" s="108">
        <v>1358642961</v>
      </c>
      <c r="S81" s="108">
        <v>1734327660</v>
      </c>
      <c r="T81" s="108">
        <v>1188451145</v>
      </c>
      <c r="U81" s="108">
        <v>1241778374</v>
      </c>
      <c r="V81" s="108">
        <v>1411201726</v>
      </c>
      <c r="W81" s="108">
        <v>1082520896</v>
      </c>
      <c r="X81" s="108">
        <v>1181286060</v>
      </c>
      <c r="Y81" s="108">
        <v>1229779692</v>
      </c>
      <c r="Z81" s="108">
        <v>1432346512</v>
      </c>
      <c r="AA81" s="108">
        <v>1521356434</v>
      </c>
      <c r="AB81" s="108">
        <v>1235558828</v>
      </c>
      <c r="AC81" s="108">
        <v>1514831379</v>
      </c>
      <c r="AD81" s="108">
        <v>1168461821</v>
      </c>
      <c r="AE81" s="108">
        <v>1472609319</v>
      </c>
      <c r="AF81" s="108">
        <v>1527225898</v>
      </c>
      <c r="AG81" s="108">
        <v>1658115084</v>
      </c>
      <c r="AH81" s="115">
        <v>1687805363</v>
      </c>
      <c r="AI81" s="105">
        <v>30.5045</v>
      </c>
      <c r="AJ81" s="105">
        <v>29.7302</v>
      </c>
      <c r="AK81" s="105">
        <v>29.683299999999999</v>
      </c>
      <c r="AL81" s="105">
        <v>30.709299999999999</v>
      </c>
      <c r="AM81" s="105">
        <v>30.636399999999998</v>
      </c>
      <c r="AN81" s="105">
        <v>28.7438</v>
      </c>
      <c r="AO81" s="105">
        <v>31.0426</v>
      </c>
      <c r="AP81" s="105">
        <v>29.372199999999999</v>
      </c>
      <c r="AQ81" s="105">
        <v>30.231000000000002</v>
      </c>
      <c r="AR81" s="105">
        <v>29.392399999999999</v>
      </c>
      <c r="AS81" s="105">
        <v>28.302299999999999</v>
      </c>
      <c r="AT81" s="105">
        <v>27.273299999999999</v>
      </c>
      <c r="AU81" s="105">
        <v>30.5456</v>
      </c>
      <c r="AV81" s="105">
        <v>30.629200000000001</v>
      </c>
      <c r="AW81" s="105">
        <v>31.021799999999999</v>
      </c>
      <c r="AX81" s="105">
        <v>30.5258</v>
      </c>
      <c r="AY81" s="105">
        <v>30.5352</v>
      </c>
      <c r="AZ81" s="105">
        <v>30.7423</v>
      </c>
      <c r="BA81" s="105">
        <v>30.256699999999999</v>
      </c>
      <c r="BB81" s="105">
        <v>30.479800000000001</v>
      </c>
      <c r="BC81" s="105">
        <v>30.3947</v>
      </c>
      <c r="BD81" s="105">
        <v>30.816299999999998</v>
      </c>
      <c r="BE81" s="105">
        <v>30.9283</v>
      </c>
      <c r="BF81" s="105">
        <v>30.639099999999999</v>
      </c>
      <c r="BG81" s="105">
        <v>30.538799999999998</v>
      </c>
      <c r="BH81" s="105">
        <v>30.161899999999999</v>
      </c>
      <c r="BI81" s="105">
        <v>30.4696</v>
      </c>
      <c r="BJ81" s="105">
        <v>30.563300000000002</v>
      </c>
      <c r="BK81" s="105">
        <v>30.568100000000001</v>
      </c>
      <c r="BL81" s="116">
        <v>30.659300000000002</v>
      </c>
      <c r="BM81" s="112">
        <v>8.0384200000000003E-2</v>
      </c>
      <c r="BN81" s="112">
        <v>0.42838599999999999</v>
      </c>
      <c r="BO81" s="112">
        <v>0.47389700000000001</v>
      </c>
      <c r="BP81" s="112">
        <v>2.06112E-2</v>
      </c>
      <c r="BQ81" s="112">
        <v>0.41829100000000002</v>
      </c>
      <c r="BR81" s="112">
        <v>0.95948500000000003</v>
      </c>
      <c r="BS81" s="112">
        <v>3.8077600000000003E-2</v>
      </c>
      <c r="BT81" s="112">
        <v>9.2495099999999997E-2</v>
      </c>
      <c r="BU81" s="117">
        <v>0.15983800000000001</v>
      </c>
      <c r="BV81" s="112">
        <v>0.13950699999999999</v>
      </c>
      <c r="BW81" s="112">
        <v>0.51556999999999997</v>
      </c>
      <c r="BX81" s="112">
        <v>0.57907299999999995</v>
      </c>
      <c r="BY81" s="112">
        <v>4.6351099999999999E-2</v>
      </c>
      <c r="BZ81" s="112">
        <v>0.71475</v>
      </c>
      <c r="CA81" s="112">
        <v>0.97889899999999996</v>
      </c>
      <c r="CB81" s="112">
        <v>0.183615</v>
      </c>
      <c r="CC81" s="112">
        <v>0.26293899999999998</v>
      </c>
      <c r="CD81" s="117">
        <v>0.68399600000000005</v>
      </c>
      <c r="CE81" s="105">
        <v>-0.62422200000000005</v>
      </c>
      <c r="CF81" s="105">
        <v>-0.56704299999999996</v>
      </c>
      <c r="CG81" s="105">
        <v>-0.38162600000000002</v>
      </c>
      <c r="CH81" s="105">
        <v>-2.2742200000000001</v>
      </c>
      <c r="CI81" s="105">
        <v>0.135295</v>
      </c>
      <c r="CJ81" s="105">
        <v>4.1751899999999996E-3</v>
      </c>
      <c r="CK81" s="105">
        <v>-0.219835</v>
      </c>
      <c r="CL81" s="105">
        <v>0.197657</v>
      </c>
      <c r="CM81" s="116">
        <v>-0.20677699999999999</v>
      </c>
    </row>
    <row r="82" spans="1:91">
      <c r="A82" s="104" t="s">
        <v>574</v>
      </c>
      <c r="B82" s="104" t="s">
        <v>575</v>
      </c>
      <c r="C82" s="104" t="s">
        <v>573</v>
      </c>
      <c r="D82" s="105">
        <v>29.49325</v>
      </c>
      <c r="E82" s="108">
        <v>513856192</v>
      </c>
      <c r="F82" s="108">
        <v>537430384</v>
      </c>
      <c r="G82" s="108">
        <v>499154981.5</v>
      </c>
      <c r="H82" s="108">
        <v>740942388</v>
      </c>
      <c r="I82" s="108">
        <v>674290842</v>
      </c>
      <c r="J82" s="108">
        <v>795653372</v>
      </c>
      <c r="K82" s="108">
        <v>654347316</v>
      </c>
      <c r="L82" s="108">
        <v>464765654</v>
      </c>
      <c r="M82" s="108">
        <v>746508799.5</v>
      </c>
      <c r="N82" s="108">
        <v>779620648</v>
      </c>
      <c r="O82" s="108">
        <v>865115344</v>
      </c>
      <c r="P82" s="108">
        <v>610217080</v>
      </c>
      <c r="Q82" s="108">
        <v>459852034</v>
      </c>
      <c r="R82" s="108">
        <v>412397514</v>
      </c>
      <c r="S82" s="108">
        <v>308789507.30000001</v>
      </c>
      <c r="T82" s="108">
        <v>795118557</v>
      </c>
      <c r="U82" s="108">
        <v>369726767</v>
      </c>
      <c r="V82" s="108">
        <v>495387830</v>
      </c>
      <c r="W82" s="108">
        <v>375677180</v>
      </c>
      <c r="X82" s="108">
        <v>304025526</v>
      </c>
      <c r="Y82" s="108">
        <v>564383768</v>
      </c>
      <c r="Z82" s="108">
        <v>372298541</v>
      </c>
      <c r="AA82" s="108">
        <v>261420656</v>
      </c>
      <c r="AB82" s="108">
        <v>477492842</v>
      </c>
      <c r="AC82" s="108">
        <v>317516501</v>
      </c>
      <c r="AD82" s="108">
        <v>909172691</v>
      </c>
      <c r="AE82" s="108">
        <v>978810030</v>
      </c>
      <c r="AF82" s="108">
        <v>762467165</v>
      </c>
      <c r="AG82" s="108">
        <v>458156429</v>
      </c>
      <c r="AH82" s="115">
        <v>752347030</v>
      </c>
      <c r="AI82" s="105">
        <v>29.3203</v>
      </c>
      <c r="AJ82" s="105">
        <v>29.582899999999999</v>
      </c>
      <c r="AK82" s="105">
        <v>29.498100000000001</v>
      </c>
      <c r="AL82" s="105">
        <v>29.7392</v>
      </c>
      <c r="AM82" s="105">
        <v>29.755600000000001</v>
      </c>
      <c r="AN82" s="105">
        <v>30.101800000000001</v>
      </c>
      <c r="AO82" s="105">
        <v>29.525400000000001</v>
      </c>
      <c r="AP82" s="105">
        <v>29.5989</v>
      </c>
      <c r="AQ82" s="105">
        <v>29.6647</v>
      </c>
      <c r="AR82" s="105">
        <v>29.990400000000001</v>
      </c>
      <c r="AS82" s="105">
        <v>30.271899999999999</v>
      </c>
      <c r="AT82" s="105">
        <v>29.788900000000002</v>
      </c>
      <c r="AU82" s="105">
        <v>28.966200000000001</v>
      </c>
      <c r="AV82" s="105">
        <v>28.909199999999998</v>
      </c>
      <c r="AW82" s="105">
        <v>28.651199999999999</v>
      </c>
      <c r="AX82" s="105">
        <v>29.945900000000002</v>
      </c>
      <c r="AY82" s="105">
        <v>28.794799999999999</v>
      </c>
      <c r="AZ82" s="105">
        <v>29.191600000000001</v>
      </c>
      <c r="BA82" s="105">
        <v>28.729900000000001</v>
      </c>
      <c r="BB82" s="105">
        <v>28.5227</v>
      </c>
      <c r="BC82" s="105">
        <v>29.293600000000001</v>
      </c>
      <c r="BD82" s="105">
        <v>28.860700000000001</v>
      </c>
      <c r="BE82" s="105">
        <v>28.379000000000001</v>
      </c>
      <c r="BF82" s="105">
        <v>29.267499999999998</v>
      </c>
      <c r="BG82" s="105">
        <v>28.294799999999999</v>
      </c>
      <c r="BH82" s="105">
        <v>29.796399999999998</v>
      </c>
      <c r="BI82" s="105">
        <v>29.880299999999998</v>
      </c>
      <c r="BJ82" s="105">
        <v>29.5611</v>
      </c>
      <c r="BK82" s="105">
        <v>28.710999999999999</v>
      </c>
      <c r="BL82" s="116">
        <v>29.488399999999999</v>
      </c>
      <c r="BM82" s="112">
        <v>0.49223600000000001</v>
      </c>
      <c r="BN82" s="112">
        <v>0.108098</v>
      </c>
      <c r="BO82" s="112">
        <v>0.28062700000000002</v>
      </c>
      <c r="BP82" s="112">
        <v>6.7113900000000004E-2</v>
      </c>
      <c r="BQ82" s="112">
        <v>0.22753100000000001</v>
      </c>
      <c r="BR82" s="112">
        <v>0.90131300000000003</v>
      </c>
      <c r="BS82" s="112">
        <v>0.31956899999999999</v>
      </c>
      <c r="BT82" s="112">
        <v>0.32666600000000001</v>
      </c>
      <c r="BU82" s="117">
        <v>0.90972200000000003</v>
      </c>
      <c r="BV82" s="112">
        <v>0.57089900000000005</v>
      </c>
      <c r="BW82" s="112">
        <v>0.18168000000000001</v>
      </c>
      <c r="BX82" s="112">
        <v>0.39494400000000002</v>
      </c>
      <c r="BY82" s="112">
        <v>0.11620800000000001</v>
      </c>
      <c r="BZ82" s="112">
        <v>0.59282699999999999</v>
      </c>
      <c r="CA82" s="112">
        <v>0.95595399999999997</v>
      </c>
      <c r="CB82" s="112">
        <v>0.55310300000000001</v>
      </c>
      <c r="CC82" s="112">
        <v>0.52387499999999998</v>
      </c>
      <c r="CD82" s="117">
        <v>0.975939</v>
      </c>
      <c r="CE82" s="105">
        <v>0.213589</v>
      </c>
      <c r="CF82" s="105">
        <v>0.61200600000000005</v>
      </c>
      <c r="CG82" s="105">
        <v>0.34281299999999998</v>
      </c>
      <c r="CH82" s="105">
        <v>0.76355899999999999</v>
      </c>
      <c r="CI82" s="105">
        <v>-0.41131800000000002</v>
      </c>
      <c r="CJ82" s="105">
        <v>5.7261100000000002E-2</v>
      </c>
      <c r="CK82" s="105">
        <v>-0.40481400000000001</v>
      </c>
      <c r="CL82" s="105">
        <v>-0.417798</v>
      </c>
      <c r="CM82" s="116">
        <v>7.0333499999999993E-2</v>
      </c>
    </row>
    <row r="83" spans="1:91">
      <c r="A83" s="104" t="s">
        <v>576</v>
      </c>
      <c r="B83" s="104" t="s">
        <v>577</v>
      </c>
      <c r="C83" s="104" t="s">
        <v>578</v>
      </c>
      <c r="D83" s="105">
        <v>28.21575</v>
      </c>
      <c r="E83" s="108">
        <v>172837011.5</v>
      </c>
      <c r="F83" s="108">
        <v>118550318</v>
      </c>
      <c r="G83" s="108">
        <v>73771251.25</v>
      </c>
      <c r="H83" s="108">
        <v>218072884</v>
      </c>
      <c r="I83" s="108">
        <v>314532992.5</v>
      </c>
      <c r="J83" s="108">
        <v>124040696</v>
      </c>
      <c r="K83" s="108">
        <v>271885453</v>
      </c>
      <c r="L83" s="108">
        <v>117140892</v>
      </c>
      <c r="M83" s="108">
        <v>283204968</v>
      </c>
      <c r="N83" s="108">
        <v>126354938</v>
      </c>
      <c r="O83" s="108">
        <v>71617847.5</v>
      </c>
      <c r="P83" s="108">
        <v>107971084</v>
      </c>
      <c r="Q83" s="108">
        <v>396656248</v>
      </c>
      <c r="R83" s="108">
        <v>395408653.5</v>
      </c>
      <c r="S83" s="108">
        <v>329026820.5</v>
      </c>
      <c r="T83" s="108">
        <v>385967199.60000002</v>
      </c>
      <c r="U83" s="108">
        <v>278839588.5</v>
      </c>
      <c r="V83" s="108">
        <v>523236440</v>
      </c>
      <c r="W83" s="108">
        <v>231134818</v>
      </c>
      <c r="X83" s="108">
        <v>214208127.5</v>
      </c>
      <c r="Y83" s="108">
        <v>428746949</v>
      </c>
      <c r="Z83" s="108">
        <v>262559743</v>
      </c>
      <c r="AA83" s="108">
        <v>384176662</v>
      </c>
      <c r="AB83" s="108">
        <v>170853536</v>
      </c>
      <c r="AC83" s="108">
        <v>269974747.5</v>
      </c>
      <c r="AD83" s="108">
        <v>435596246</v>
      </c>
      <c r="AE83" s="108">
        <v>264492393</v>
      </c>
      <c r="AF83" s="108">
        <v>427507615</v>
      </c>
      <c r="AG83" s="108">
        <v>311596678</v>
      </c>
      <c r="AH83" s="115">
        <v>584103324</v>
      </c>
      <c r="AI83" s="105">
        <v>27.7483</v>
      </c>
      <c r="AJ83" s="105">
        <v>27.535399999999999</v>
      </c>
      <c r="AK83" s="105">
        <v>26.811499999999999</v>
      </c>
      <c r="AL83" s="105">
        <v>27.974599999999999</v>
      </c>
      <c r="AM83" s="105">
        <v>28.6935</v>
      </c>
      <c r="AN83" s="105">
        <v>27.448</v>
      </c>
      <c r="AO83" s="105">
        <v>28.279900000000001</v>
      </c>
      <c r="AP83" s="105">
        <v>27.751300000000001</v>
      </c>
      <c r="AQ83" s="105">
        <v>28.266400000000001</v>
      </c>
      <c r="AR83" s="105">
        <v>27.368200000000002</v>
      </c>
      <c r="AS83" s="105">
        <v>26.7484</v>
      </c>
      <c r="AT83" s="105">
        <v>27.290199999999999</v>
      </c>
      <c r="AU83" s="105">
        <v>28.755500000000001</v>
      </c>
      <c r="AV83" s="105">
        <v>28.848500000000001</v>
      </c>
      <c r="AW83" s="105">
        <v>28.741499999999998</v>
      </c>
      <c r="AX83" s="105">
        <v>28.903199999999998</v>
      </c>
      <c r="AY83" s="105">
        <v>28.377300000000002</v>
      </c>
      <c r="AZ83" s="105">
        <v>29.319299999999998</v>
      </c>
      <c r="BA83" s="105">
        <v>28.0291</v>
      </c>
      <c r="BB83" s="105">
        <v>28.016300000000001</v>
      </c>
      <c r="BC83" s="105">
        <v>28.895800000000001</v>
      </c>
      <c r="BD83" s="105">
        <v>28.404</v>
      </c>
      <c r="BE83" s="105">
        <v>28.969100000000001</v>
      </c>
      <c r="BF83" s="105">
        <v>27.784800000000001</v>
      </c>
      <c r="BG83" s="105">
        <v>28.035299999999999</v>
      </c>
      <c r="BH83" s="105">
        <v>28.7348</v>
      </c>
      <c r="BI83" s="105">
        <v>27.9925</v>
      </c>
      <c r="BJ83" s="105">
        <v>28.726400000000002</v>
      </c>
      <c r="BK83" s="105">
        <v>28.165099999999999</v>
      </c>
      <c r="BL83" s="116">
        <v>29.111599999999999</v>
      </c>
      <c r="BM83" s="112">
        <v>2.9954399999999999E-2</v>
      </c>
      <c r="BN83" s="112">
        <v>0.237845</v>
      </c>
      <c r="BO83" s="112">
        <v>0.15537200000000001</v>
      </c>
      <c r="BP83" s="112">
        <v>1.04358E-2</v>
      </c>
      <c r="BQ83" s="112">
        <v>0.70127200000000001</v>
      </c>
      <c r="BR83" s="112">
        <v>0.63441499999999995</v>
      </c>
      <c r="BS83" s="112">
        <v>0.426431</v>
      </c>
      <c r="BT83" s="112">
        <v>0.55565200000000003</v>
      </c>
      <c r="BU83" s="117">
        <v>0.32085799999999998</v>
      </c>
      <c r="BV83" s="112">
        <v>7.3722800000000005E-2</v>
      </c>
      <c r="BW83" s="112">
        <v>0.32903300000000002</v>
      </c>
      <c r="BX83" s="112">
        <v>0.26044899999999999</v>
      </c>
      <c r="BY83" s="112">
        <v>2.86415E-2</v>
      </c>
      <c r="BZ83" s="112">
        <v>0.85636500000000004</v>
      </c>
      <c r="CA83" s="112">
        <v>0.82116999999999996</v>
      </c>
      <c r="CB83" s="112">
        <v>0.64381299999999997</v>
      </c>
      <c r="CC83" s="112">
        <v>0.72014599999999995</v>
      </c>
      <c r="CD83" s="117">
        <v>0.73703799999999997</v>
      </c>
      <c r="CE83" s="105">
        <v>-1.3026599999999999</v>
      </c>
      <c r="CF83" s="105">
        <v>-0.62902599999999997</v>
      </c>
      <c r="CG83" s="105">
        <v>-0.56851799999999997</v>
      </c>
      <c r="CH83" s="105">
        <v>-1.5321100000000001</v>
      </c>
      <c r="CI83" s="105">
        <v>0.11413</v>
      </c>
      <c r="CJ83" s="105">
        <v>0.19888900000000001</v>
      </c>
      <c r="CK83" s="105">
        <v>-0.35400799999999999</v>
      </c>
      <c r="CL83" s="105">
        <v>-0.28177799999999997</v>
      </c>
      <c r="CM83" s="116">
        <v>-0.41350300000000001</v>
      </c>
    </row>
    <row r="84" spans="1:91">
      <c r="A84" s="104" t="s">
        <v>579</v>
      </c>
      <c r="B84" s="104" t="s">
        <v>580</v>
      </c>
      <c r="C84" s="104" t="s">
        <v>581</v>
      </c>
      <c r="D84" s="105">
        <v>27.86215</v>
      </c>
      <c r="E84" s="108">
        <v>116033275</v>
      </c>
      <c r="F84" s="108">
        <v>78047125.25</v>
      </c>
      <c r="G84" s="108">
        <v>124214697.8</v>
      </c>
      <c r="H84" s="108">
        <v>182325675</v>
      </c>
      <c r="I84" s="108">
        <v>183341544.30000001</v>
      </c>
      <c r="J84" s="108">
        <v>131980784</v>
      </c>
      <c r="K84" s="108">
        <v>144437992</v>
      </c>
      <c r="L84" s="108">
        <v>55353133.5</v>
      </c>
      <c r="M84" s="108">
        <v>163996565</v>
      </c>
      <c r="N84" s="108">
        <v>91658178.5</v>
      </c>
      <c r="O84" s="108">
        <v>120622042.3</v>
      </c>
      <c r="P84" s="108">
        <v>127135748</v>
      </c>
      <c r="Q84" s="108">
        <v>207239084.80000001</v>
      </c>
      <c r="R84" s="108">
        <v>324951866.5</v>
      </c>
      <c r="S84" s="108">
        <v>196978449.80000001</v>
      </c>
      <c r="T84" s="108">
        <v>249149906</v>
      </c>
      <c r="U84" s="108">
        <v>268746592</v>
      </c>
      <c r="V84" s="108">
        <v>205767573</v>
      </c>
      <c r="W84" s="108">
        <v>251254163</v>
      </c>
      <c r="X84" s="108">
        <v>284959557.5</v>
      </c>
      <c r="Y84" s="108">
        <v>323187534</v>
      </c>
      <c r="Z84" s="108">
        <v>232857162.40000001</v>
      </c>
      <c r="AA84" s="108">
        <v>235418717.80000001</v>
      </c>
      <c r="AB84" s="108">
        <v>226919631</v>
      </c>
      <c r="AC84" s="108">
        <v>244508965</v>
      </c>
      <c r="AD84" s="108">
        <v>231033440</v>
      </c>
      <c r="AE84" s="108">
        <v>197298018</v>
      </c>
      <c r="AF84" s="108">
        <v>244432541.30000001</v>
      </c>
      <c r="AG84" s="108">
        <v>214033186</v>
      </c>
      <c r="AH84" s="115">
        <v>242042227</v>
      </c>
      <c r="AI84" s="105">
        <v>27.173400000000001</v>
      </c>
      <c r="AJ84" s="105">
        <v>26.916</v>
      </c>
      <c r="AK84" s="105">
        <v>27.568000000000001</v>
      </c>
      <c r="AL84" s="105">
        <v>27.7163</v>
      </c>
      <c r="AM84" s="105">
        <v>27.9023</v>
      </c>
      <c r="AN84" s="105">
        <v>27.546800000000001</v>
      </c>
      <c r="AO84" s="105">
        <v>27.3764</v>
      </c>
      <c r="AP84" s="105">
        <v>26.830500000000001</v>
      </c>
      <c r="AQ84" s="105">
        <v>27.478200000000001</v>
      </c>
      <c r="AR84" s="105">
        <v>26.8949</v>
      </c>
      <c r="AS84" s="105">
        <v>27.498100000000001</v>
      </c>
      <c r="AT84" s="105">
        <v>27.526</v>
      </c>
      <c r="AU84" s="105">
        <v>27.847200000000001</v>
      </c>
      <c r="AV84" s="105">
        <v>28.565300000000001</v>
      </c>
      <c r="AW84" s="105">
        <v>28.042400000000001</v>
      </c>
      <c r="AX84" s="105">
        <v>28.271799999999999</v>
      </c>
      <c r="AY84" s="105">
        <v>28.309000000000001</v>
      </c>
      <c r="AZ84" s="105">
        <v>27.997599999999998</v>
      </c>
      <c r="BA84" s="105">
        <v>28.1495</v>
      </c>
      <c r="BB84" s="105">
        <v>28.424600000000002</v>
      </c>
      <c r="BC84" s="105">
        <v>28.486499999999999</v>
      </c>
      <c r="BD84" s="105">
        <v>28.2301</v>
      </c>
      <c r="BE84" s="105">
        <v>28.269100000000002</v>
      </c>
      <c r="BF84" s="105">
        <v>28.194199999999999</v>
      </c>
      <c r="BG84" s="105">
        <v>27.877099999999999</v>
      </c>
      <c r="BH84" s="105">
        <v>27.809899999999999</v>
      </c>
      <c r="BI84" s="105">
        <v>27.569700000000001</v>
      </c>
      <c r="BJ84" s="105">
        <v>27.919899999999998</v>
      </c>
      <c r="BK84" s="105">
        <v>27.645800000000001</v>
      </c>
      <c r="BL84" s="116">
        <v>27.8963</v>
      </c>
      <c r="BM84" s="112">
        <v>4.5040299999999998E-2</v>
      </c>
      <c r="BN84" s="112">
        <v>0.50468599999999997</v>
      </c>
      <c r="BO84" s="112">
        <v>5.4105500000000001E-2</v>
      </c>
      <c r="BP84" s="112">
        <v>8.3077100000000001E-2</v>
      </c>
      <c r="BQ84" s="112">
        <v>0.22622600000000001</v>
      </c>
      <c r="BR84" s="112">
        <v>4.7517299999999998E-2</v>
      </c>
      <c r="BS84" s="112">
        <v>1.71545E-2</v>
      </c>
      <c r="BT84" s="112">
        <v>1.04668E-2</v>
      </c>
      <c r="BU84" s="117">
        <v>0.62148999999999999</v>
      </c>
      <c r="BV84" s="112">
        <v>9.2792700000000006E-2</v>
      </c>
      <c r="BW84" s="112">
        <v>0.58962099999999995</v>
      </c>
      <c r="BX84" s="112">
        <v>0.141235</v>
      </c>
      <c r="BY84" s="112">
        <v>0.13769500000000001</v>
      </c>
      <c r="BZ84" s="112">
        <v>0.59282699999999999</v>
      </c>
      <c r="CA84" s="112">
        <v>0.214422</v>
      </c>
      <c r="CB84" s="112">
        <v>0.124596</v>
      </c>
      <c r="CC84" s="112">
        <v>7.9266199999999995E-2</v>
      </c>
      <c r="CD84" s="117">
        <v>0.86860300000000001</v>
      </c>
      <c r="CE84" s="105">
        <v>-0.60151699999999997</v>
      </c>
      <c r="CF84" s="105">
        <v>-9.8847699999999997E-2</v>
      </c>
      <c r="CG84" s="105">
        <v>-0.59229699999999996</v>
      </c>
      <c r="CH84" s="105">
        <v>-0.51432800000000001</v>
      </c>
      <c r="CI84" s="105">
        <v>0.33099299999999998</v>
      </c>
      <c r="CJ84" s="105">
        <v>0.37210700000000002</v>
      </c>
      <c r="CK84" s="105">
        <v>0.53288999999999997</v>
      </c>
      <c r="CL84" s="105">
        <v>0.41047</v>
      </c>
      <c r="CM84" s="116">
        <v>-6.8418499999999993E-2</v>
      </c>
    </row>
    <row r="85" spans="1:91">
      <c r="A85" s="104" t="s">
        <v>582</v>
      </c>
      <c r="B85" s="104" t="s">
        <v>583</v>
      </c>
      <c r="C85" s="104" t="s">
        <v>584</v>
      </c>
      <c r="D85" s="105">
        <v>28.16085</v>
      </c>
      <c r="E85" s="108">
        <v>311418945</v>
      </c>
      <c r="F85" s="108">
        <v>177490141.5</v>
      </c>
      <c r="G85" s="108">
        <v>163282230.5</v>
      </c>
      <c r="H85" s="108">
        <v>237176563</v>
      </c>
      <c r="I85" s="108">
        <v>141554859.5</v>
      </c>
      <c r="J85" s="108">
        <v>150034169</v>
      </c>
      <c r="K85" s="108">
        <v>279418452.5</v>
      </c>
      <c r="L85" s="108">
        <v>64034465.25</v>
      </c>
      <c r="M85" s="108">
        <v>269054508</v>
      </c>
      <c r="N85" s="108">
        <v>42556567.5</v>
      </c>
      <c r="O85" s="108">
        <v>85484516.75</v>
      </c>
      <c r="P85" s="108">
        <v>29713367.5</v>
      </c>
      <c r="Q85" s="108">
        <v>258320808</v>
      </c>
      <c r="R85" s="108">
        <v>356026547</v>
      </c>
      <c r="S85" s="108">
        <v>172846296.5</v>
      </c>
      <c r="T85" s="108">
        <v>235859909.30000001</v>
      </c>
      <c r="U85" s="108">
        <v>243619549.5</v>
      </c>
      <c r="V85" s="108">
        <v>93989478</v>
      </c>
      <c r="W85" s="108">
        <v>288470323.80000001</v>
      </c>
      <c r="X85" s="108">
        <v>294791814.5</v>
      </c>
      <c r="Y85" s="108">
        <v>282072799</v>
      </c>
      <c r="Z85" s="108">
        <v>232087077</v>
      </c>
      <c r="AA85" s="108">
        <v>214274182.5</v>
      </c>
      <c r="AB85" s="108">
        <v>299551906.80000001</v>
      </c>
      <c r="AC85" s="108">
        <v>298997659</v>
      </c>
      <c r="AD85" s="108">
        <v>355629814.5</v>
      </c>
      <c r="AE85" s="108">
        <v>330331749</v>
      </c>
      <c r="AF85" s="108">
        <v>292143108</v>
      </c>
      <c r="AG85" s="108">
        <v>287154720</v>
      </c>
      <c r="AH85" s="115">
        <v>243927514</v>
      </c>
      <c r="AI85" s="105">
        <v>28.597799999999999</v>
      </c>
      <c r="AJ85" s="105">
        <v>28.0596</v>
      </c>
      <c r="AK85" s="105">
        <v>27.947399999999998</v>
      </c>
      <c r="AL85" s="105">
        <v>28.095800000000001</v>
      </c>
      <c r="AM85" s="105">
        <v>27.529199999999999</v>
      </c>
      <c r="AN85" s="105">
        <v>27.7013</v>
      </c>
      <c r="AO85" s="105">
        <v>28.319400000000002</v>
      </c>
      <c r="AP85" s="105">
        <v>26.965299999999999</v>
      </c>
      <c r="AQ85" s="105">
        <v>28.192399999999999</v>
      </c>
      <c r="AR85" s="105">
        <v>25.665500000000002</v>
      </c>
      <c r="AS85" s="105">
        <v>27.0215</v>
      </c>
      <c r="AT85" s="105">
        <v>25.428799999999999</v>
      </c>
      <c r="AU85" s="105">
        <v>28.154800000000002</v>
      </c>
      <c r="AV85" s="105">
        <v>28.697099999999999</v>
      </c>
      <c r="AW85" s="105">
        <v>27.854299999999999</v>
      </c>
      <c r="AX85" s="105">
        <v>28.192699999999999</v>
      </c>
      <c r="AY85" s="105">
        <v>28.166899999999998</v>
      </c>
      <c r="AZ85" s="105">
        <v>26.8674</v>
      </c>
      <c r="BA85" s="105">
        <v>28.348800000000001</v>
      </c>
      <c r="BB85" s="105">
        <v>28.474599999999999</v>
      </c>
      <c r="BC85" s="105">
        <v>28.290199999999999</v>
      </c>
      <c r="BD85" s="105">
        <v>28.219899999999999</v>
      </c>
      <c r="BE85" s="105">
        <v>28.127700000000001</v>
      </c>
      <c r="BF85" s="105">
        <v>28.594799999999999</v>
      </c>
      <c r="BG85" s="105">
        <v>28.195599999999999</v>
      </c>
      <c r="BH85" s="105">
        <v>28.442499999999999</v>
      </c>
      <c r="BI85" s="105">
        <v>28.313199999999998</v>
      </c>
      <c r="BJ85" s="105">
        <v>28.177099999999999</v>
      </c>
      <c r="BK85" s="105">
        <v>28.056699999999999</v>
      </c>
      <c r="BL85" s="116">
        <v>27.896100000000001</v>
      </c>
      <c r="BM85" s="112">
        <v>0.50539699999999999</v>
      </c>
      <c r="BN85" s="112">
        <v>0.224054</v>
      </c>
      <c r="BO85" s="112">
        <v>0.64636000000000005</v>
      </c>
      <c r="BP85" s="112">
        <v>1.63079E-2</v>
      </c>
      <c r="BQ85" s="112">
        <v>0.50058100000000005</v>
      </c>
      <c r="BR85" s="112">
        <v>0.535937</v>
      </c>
      <c r="BS85" s="112">
        <v>2.8599699999999999E-2</v>
      </c>
      <c r="BT85" s="112">
        <v>0.17480200000000001</v>
      </c>
      <c r="BU85" s="117">
        <v>6.4650100000000002E-2</v>
      </c>
      <c r="BV85" s="112">
        <v>0.58404100000000003</v>
      </c>
      <c r="BW85" s="112">
        <v>0.31519000000000003</v>
      </c>
      <c r="BX85" s="112">
        <v>0.72848500000000005</v>
      </c>
      <c r="BY85" s="112">
        <v>3.90087E-2</v>
      </c>
      <c r="BZ85" s="112">
        <v>0.74639100000000003</v>
      </c>
      <c r="CA85" s="112">
        <v>0.76503699999999997</v>
      </c>
      <c r="CB85" s="112">
        <v>0.16409099999999999</v>
      </c>
      <c r="CC85" s="112">
        <v>0.375892</v>
      </c>
      <c r="CD85" s="117">
        <v>0.55438699999999996</v>
      </c>
      <c r="CE85" s="105">
        <v>0.15828999999999999</v>
      </c>
      <c r="CF85" s="105">
        <v>-0.26791500000000001</v>
      </c>
      <c r="CG85" s="105">
        <v>-0.21762100000000001</v>
      </c>
      <c r="CH85" s="105">
        <v>-2.0047100000000002</v>
      </c>
      <c r="CI85" s="105">
        <v>0.19208700000000001</v>
      </c>
      <c r="CJ85" s="105">
        <v>-0.30097499999999999</v>
      </c>
      <c r="CK85" s="105">
        <v>0.32788099999999998</v>
      </c>
      <c r="CL85" s="105">
        <v>0.27084999999999998</v>
      </c>
      <c r="CM85" s="116">
        <v>0.27378799999999998</v>
      </c>
    </row>
    <row r="86" spans="1:91">
      <c r="A86" s="104" t="s">
        <v>585</v>
      </c>
      <c r="B86" s="104" t="s">
        <v>586</v>
      </c>
      <c r="C86" s="104" t="s">
        <v>471</v>
      </c>
      <c r="D86" s="105">
        <v>29.957050000000002</v>
      </c>
      <c r="E86" s="108">
        <v>778004864</v>
      </c>
      <c r="F86" s="108">
        <v>590952714</v>
      </c>
      <c r="G86" s="108">
        <v>538638503.5</v>
      </c>
      <c r="H86" s="108">
        <v>710756288</v>
      </c>
      <c r="I86" s="108">
        <v>646972064</v>
      </c>
      <c r="J86" s="108">
        <v>487740976</v>
      </c>
      <c r="K86" s="108">
        <v>820616784</v>
      </c>
      <c r="L86" s="108">
        <v>358570992</v>
      </c>
      <c r="M86" s="108">
        <v>825556240</v>
      </c>
      <c r="N86" s="108">
        <v>424802816</v>
      </c>
      <c r="O86" s="108">
        <v>272425290.30000001</v>
      </c>
      <c r="P86" s="108">
        <v>405316580</v>
      </c>
      <c r="Q86" s="108">
        <v>892068848</v>
      </c>
      <c r="R86" s="108">
        <v>880503888</v>
      </c>
      <c r="S86" s="108">
        <v>763996772</v>
      </c>
      <c r="T86" s="108">
        <v>954033796</v>
      </c>
      <c r="U86" s="108">
        <v>1011216364</v>
      </c>
      <c r="V86" s="108">
        <v>1085936102</v>
      </c>
      <c r="W86" s="108">
        <v>847889712</v>
      </c>
      <c r="X86" s="108">
        <v>884505856</v>
      </c>
      <c r="Y86" s="108">
        <v>925246144</v>
      </c>
      <c r="Z86" s="108">
        <v>819924320</v>
      </c>
      <c r="AA86" s="108">
        <v>825863805</v>
      </c>
      <c r="AB86" s="108">
        <v>774439760</v>
      </c>
      <c r="AC86" s="108">
        <v>1030233824</v>
      </c>
      <c r="AD86" s="108">
        <v>1012751344</v>
      </c>
      <c r="AE86" s="108">
        <v>1060083360</v>
      </c>
      <c r="AF86" s="108">
        <v>1043523616</v>
      </c>
      <c r="AG86" s="108">
        <v>1133992139</v>
      </c>
      <c r="AH86" s="115">
        <v>1055457472</v>
      </c>
      <c r="AI86" s="105">
        <v>29.918700000000001</v>
      </c>
      <c r="AJ86" s="105">
        <v>29.734000000000002</v>
      </c>
      <c r="AK86" s="105">
        <v>29.6021</v>
      </c>
      <c r="AL86" s="105">
        <v>29.679200000000002</v>
      </c>
      <c r="AM86" s="105">
        <v>29.696000000000002</v>
      </c>
      <c r="AN86" s="105">
        <v>29.391999999999999</v>
      </c>
      <c r="AO86" s="105">
        <v>29.8428</v>
      </c>
      <c r="AP86" s="105">
        <v>29.225200000000001</v>
      </c>
      <c r="AQ86" s="105">
        <v>29.809899999999999</v>
      </c>
      <c r="AR86" s="105">
        <v>29.082000000000001</v>
      </c>
      <c r="AS86" s="105">
        <v>28.607399999999998</v>
      </c>
      <c r="AT86" s="105">
        <v>29.198599999999999</v>
      </c>
      <c r="AU86" s="105">
        <v>29.96</v>
      </c>
      <c r="AV86" s="105">
        <v>30.003399999999999</v>
      </c>
      <c r="AW86" s="105">
        <v>29.8733</v>
      </c>
      <c r="AX86" s="105">
        <v>30.2088</v>
      </c>
      <c r="AY86" s="105">
        <v>30.2377</v>
      </c>
      <c r="AZ86" s="105">
        <v>30.343800000000002</v>
      </c>
      <c r="BA86" s="105">
        <v>29.904199999999999</v>
      </c>
      <c r="BB86" s="105">
        <v>30.0669</v>
      </c>
      <c r="BC86" s="105">
        <v>29.9907</v>
      </c>
      <c r="BD86" s="105">
        <v>30.0061</v>
      </c>
      <c r="BE86" s="105">
        <v>30.050799999999999</v>
      </c>
      <c r="BF86" s="105">
        <v>29.965199999999999</v>
      </c>
      <c r="BG86" s="105">
        <v>29.979500000000002</v>
      </c>
      <c r="BH86" s="105">
        <v>29.9541</v>
      </c>
      <c r="BI86" s="105">
        <v>29.9954</v>
      </c>
      <c r="BJ86" s="105">
        <v>30.0139</v>
      </c>
      <c r="BK86" s="105">
        <v>30.0318</v>
      </c>
      <c r="BL86" s="116">
        <v>29.990500000000001</v>
      </c>
      <c r="BM86" s="112">
        <v>4.8163299999999999E-2</v>
      </c>
      <c r="BN86" s="112">
        <v>1.30878E-2</v>
      </c>
      <c r="BO86" s="112">
        <v>0.127085</v>
      </c>
      <c r="BP86" s="112">
        <v>4.4194200000000003E-3</v>
      </c>
      <c r="BQ86" s="112">
        <v>0.17263700000000001</v>
      </c>
      <c r="BR86" s="112">
        <v>4.1778800000000001E-3</v>
      </c>
      <c r="BS86" s="112">
        <v>0.63625699999999996</v>
      </c>
      <c r="BT86" s="112">
        <v>0.87202500000000005</v>
      </c>
      <c r="BU86" s="117">
        <v>0.103146</v>
      </c>
      <c r="BV86" s="112">
        <v>9.7342600000000001E-2</v>
      </c>
      <c r="BW86" s="112">
        <v>4.5369699999999999E-2</v>
      </c>
      <c r="BX86" s="112">
        <v>0.224907</v>
      </c>
      <c r="BY86" s="112">
        <v>1.6630800000000001E-2</v>
      </c>
      <c r="BZ86" s="112">
        <v>0.54697499999999999</v>
      </c>
      <c r="CA86" s="112">
        <v>6.1110600000000001E-2</v>
      </c>
      <c r="CB86" s="112">
        <v>0.78751199999999999</v>
      </c>
      <c r="CC86" s="112">
        <v>0.93193300000000001</v>
      </c>
      <c r="CD86" s="117">
        <v>0.62060000000000004</v>
      </c>
      <c r="CE86" s="105">
        <v>-0.260459</v>
      </c>
      <c r="CF86" s="105">
        <v>-0.423016</v>
      </c>
      <c r="CG86" s="105">
        <v>-0.386104</v>
      </c>
      <c r="CH86" s="105">
        <v>-1.04939</v>
      </c>
      <c r="CI86" s="105">
        <v>-6.6447599999999996E-2</v>
      </c>
      <c r="CJ86" s="105">
        <v>0.25137599999999999</v>
      </c>
      <c r="CK86" s="105">
        <v>-2.4780300000000002E-2</v>
      </c>
      <c r="CL86" s="105">
        <v>-4.7156000000000003E-3</v>
      </c>
      <c r="CM86" s="116">
        <v>-3.5737999999999999E-2</v>
      </c>
    </row>
    <row r="87" spans="1:91">
      <c r="A87" s="104" t="s">
        <v>587</v>
      </c>
      <c r="B87" s="104" t="s">
        <v>588</v>
      </c>
      <c r="C87" s="104" t="s">
        <v>589</v>
      </c>
      <c r="D87" s="105">
        <v>29.51315</v>
      </c>
      <c r="E87" s="108">
        <v>71519968</v>
      </c>
      <c r="F87" s="108">
        <v>45465612</v>
      </c>
      <c r="G87" s="108">
        <v>62807552</v>
      </c>
      <c r="H87" s="108">
        <v>53357484</v>
      </c>
      <c r="I87" s="108"/>
      <c r="J87" s="108"/>
      <c r="K87" s="108"/>
      <c r="L87" s="108">
        <v>18526484</v>
      </c>
      <c r="M87" s="108">
        <v>65187132</v>
      </c>
      <c r="N87" s="108"/>
      <c r="O87" s="108"/>
      <c r="P87" s="108">
        <v>9643866</v>
      </c>
      <c r="Q87" s="108">
        <v>890232356</v>
      </c>
      <c r="R87" s="108">
        <v>759035392</v>
      </c>
      <c r="S87" s="108">
        <v>717908305</v>
      </c>
      <c r="T87" s="108">
        <v>714621464</v>
      </c>
      <c r="U87" s="108">
        <v>898607476</v>
      </c>
      <c r="V87" s="108">
        <v>489166670</v>
      </c>
      <c r="W87" s="108">
        <v>620684032</v>
      </c>
      <c r="X87" s="108">
        <v>772050300</v>
      </c>
      <c r="Y87" s="108">
        <v>705646784</v>
      </c>
      <c r="Z87" s="108">
        <v>592458688</v>
      </c>
      <c r="AA87" s="108">
        <v>631059840</v>
      </c>
      <c r="AB87" s="108">
        <v>570954944</v>
      </c>
      <c r="AC87" s="108">
        <v>739509760</v>
      </c>
      <c r="AD87" s="108">
        <v>866859888</v>
      </c>
      <c r="AE87" s="108">
        <v>785220480</v>
      </c>
      <c r="AF87" s="108">
        <v>912374696</v>
      </c>
      <c r="AG87" s="108">
        <v>903258512</v>
      </c>
      <c r="AH87" s="115">
        <v>839240960</v>
      </c>
      <c r="AI87" s="105">
        <v>26.475300000000001</v>
      </c>
      <c r="AJ87" s="105">
        <v>26.1388</v>
      </c>
      <c r="AK87" s="105">
        <v>26.558299999999999</v>
      </c>
      <c r="AL87" s="105">
        <v>25.9436</v>
      </c>
      <c r="AM87" s="105">
        <v>20.223400000000002</v>
      </c>
      <c r="AN87" s="105">
        <v>21.552399999999999</v>
      </c>
      <c r="AO87" s="105">
        <v>22.220199999999998</v>
      </c>
      <c r="AP87" s="105">
        <v>25.266999999999999</v>
      </c>
      <c r="AQ87" s="105">
        <v>26.147200000000002</v>
      </c>
      <c r="AR87" s="105">
        <v>21.950600000000001</v>
      </c>
      <c r="AS87" s="105">
        <v>22.700099999999999</v>
      </c>
      <c r="AT87" s="105">
        <v>23.805299999999999</v>
      </c>
      <c r="AU87" s="105">
        <v>29.949300000000001</v>
      </c>
      <c r="AV87" s="105">
        <v>29.789300000000001</v>
      </c>
      <c r="AW87" s="105">
        <v>29.788900000000002</v>
      </c>
      <c r="AX87" s="105">
        <v>29.791899999999998</v>
      </c>
      <c r="AY87" s="105">
        <v>30.068200000000001</v>
      </c>
      <c r="AZ87" s="105">
        <v>29.181000000000001</v>
      </c>
      <c r="BA87" s="105">
        <v>29.4542</v>
      </c>
      <c r="BB87" s="105">
        <v>29.876200000000001</v>
      </c>
      <c r="BC87" s="105">
        <v>29.610800000000001</v>
      </c>
      <c r="BD87" s="105">
        <v>29.524899999999999</v>
      </c>
      <c r="BE87" s="105">
        <v>29.6433</v>
      </c>
      <c r="BF87" s="105">
        <v>29.525400000000001</v>
      </c>
      <c r="BG87" s="105">
        <v>29.5014</v>
      </c>
      <c r="BH87" s="105">
        <v>29.7257</v>
      </c>
      <c r="BI87" s="105">
        <v>29.5624</v>
      </c>
      <c r="BJ87" s="105">
        <v>29.8201</v>
      </c>
      <c r="BK87" s="105">
        <v>29.7013</v>
      </c>
      <c r="BL87" s="116">
        <v>29.651299999999999</v>
      </c>
      <c r="BM87" s="112">
        <v>1.72645E-5</v>
      </c>
      <c r="BN87" s="112">
        <v>1.44256E-2</v>
      </c>
      <c r="BO87" s="112">
        <v>1.21612E-2</v>
      </c>
      <c r="BP87" s="112">
        <v>2.1708799999999999E-4</v>
      </c>
      <c r="BQ87" s="112">
        <v>0.18149299999999999</v>
      </c>
      <c r="BR87" s="112">
        <v>0.87734999999999996</v>
      </c>
      <c r="BS87" s="112">
        <v>0.59263999999999994</v>
      </c>
      <c r="BT87" s="112">
        <v>6.6208600000000006E-2</v>
      </c>
      <c r="BU87" s="117">
        <v>0.20114899999999999</v>
      </c>
      <c r="BV87" s="112">
        <v>1.86162E-3</v>
      </c>
      <c r="BW87" s="112">
        <v>4.7868800000000003E-2</v>
      </c>
      <c r="BX87" s="112">
        <v>6.5636399999999998E-2</v>
      </c>
      <c r="BY87" s="112">
        <v>4.1182199999999997E-3</v>
      </c>
      <c r="BZ87" s="112">
        <v>0.54949800000000004</v>
      </c>
      <c r="CA87" s="112">
        <v>0.94704299999999997</v>
      </c>
      <c r="CB87" s="112">
        <v>0.76327500000000004</v>
      </c>
      <c r="CC87" s="112">
        <v>0.21700700000000001</v>
      </c>
      <c r="CD87" s="117">
        <v>0.70063399999999998</v>
      </c>
      <c r="CE87" s="105">
        <v>-3.3334600000000001</v>
      </c>
      <c r="CF87" s="105">
        <v>-7.1511500000000003</v>
      </c>
      <c r="CG87" s="105">
        <v>-5.1794599999999997</v>
      </c>
      <c r="CH87" s="105">
        <v>-6.90557</v>
      </c>
      <c r="CI87" s="105">
        <v>0.118258</v>
      </c>
      <c r="CJ87" s="105">
        <v>-4.3882999999999998E-2</v>
      </c>
      <c r="CK87" s="105">
        <v>-7.7187900000000004E-2</v>
      </c>
      <c r="CL87" s="105">
        <v>-0.15972600000000001</v>
      </c>
      <c r="CM87" s="116">
        <v>-0.12776100000000001</v>
      </c>
    </row>
    <row r="88" spans="1:91">
      <c r="A88" s="104" t="s">
        <v>590</v>
      </c>
      <c r="B88" s="104" t="s">
        <v>591</v>
      </c>
      <c r="C88" s="104" t="s">
        <v>592</v>
      </c>
      <c r="D88" s="105">
        <v>26.70055</v>
      </c>
      <c r="E88" s="108">
        <v>46299648</v>
      </c>
      <c r="F88" s="108">
        <v>33288025.25</v>
      </c>
      <c r="G88" s="108">
        <v>53054172.939999998</v>
      </c>
      <c r="H88" s="108">
        <v>116414715</v>
      </c>
      <c r="I88" s="108">
        <v>74827035</v>
      </c>
      <c r="J88" s="108">
        <v>37998627.5</v>
      </c>
      <c r="K88" s="108">
        <v>49952504</v>
      </c>
      <c r="L88" s="108">
        <v>16106522.130000001</v>
      </c>
      <c r="M88" s="108">
        <v>53860707</v>
      </c>
      <c r="N88" s="108">
        <v>47151313.5</v>
      </c>
      <c r="O88" s="108">
        <v>25448016.75</v>
      </c>
      <c r="P88" s="108">
        <v>27798300</v>
      </c>
      <c r="Q88" s="108">
        <v>102782696.5</v>
      </c>
      <c r="R88" s="108">
        <v>108335994.3</v>
      </c>
      <c r="S88" s="108">
        <v>127795250.3</v>
      </c>
      <c r="T88" s="108">
        <v>113459342</v>
      </c>
      <c r="U88" s="108">
        <v>105426464</v>
      </c>
      <c r="V88" s="108">
        <v>97936450</v>
      </c>
      <c r="W88" s="108">
        <v>92426032</v>
      </c>
      <c r="X88" s="108">
        <v>85966544.5</v>
      </c>
      <c r="Y88" s="108">
        <v>114134035.5</v>
      </c>
      <c r="Z88" s="108">
        <v>95138558</v>
      </c>
      <c r="AA88" s="108">
        <v>87904404</v>
      </c>
      <c r="AB88" s="108">
        <v>93655214.129999995</v>
      </c>
      <c r="AC88" s="108">
        <v>128293551.5</v>
      </c>
      <c r="AD88" s="108">
        <v>107711494</v>
      </c>
      <c r="AE88" s="108">
        <v>81510640</v>
      </c>
      <c r="AF88" s="108">
        <v>131845045.3</v>
      </c>
      <c r="AG88" s="108">
        <v>102825713.8</v>
      </c>
      <c r="AH88" s="115">
        <v>104076396.5</v>
      </c>
      <c r="AI88" s="105">
        <v>25.847999999999999</v>
      </c>
      <c r="AJ88" s="105">
        <v>25.709399999999999</v>
      </c>
      <c r="AK88" s="105">
        <v>26.3142</v>
      </c>
      <c r="AL88" s="105">
        <v>27.069099999999999</v>
      </c>
      <c r="AM88" s="105">
        <v>26.629200000000001</v>
      </c>
      <c r="AN88" s="105">
        <v>25.9663</v>
      </c>
      <c r="AO88" s="105">
        <v>25.8096</v>
      </c>
      <c r="AP88" s="105">
        <v>25.066700000000001</v>
      </c>
      <c r="AQ88" s="105">
        <v>25.8718</v>
      </c>
      <c r="AR88" s="105">
        <v>25.814800000000002</v>
      </c>
      <c r="AS88" s="105">
        <v>25.298200000000001</v>
      </c>
      <c r="AT88" s="105">
        <v>25.332699999999999</v>
      </c>
      <c r="AU88" s="105">
        <v>26.834199999999999</v>
      </c>
      <c r="AV88" s="105">
        <v>26.980599999999999</v>
      </c>
      <c r="AW88" s="105">
        <v>27.3598</v>
      </c>
      <c r="AX88" s="105">
        <v>27.136900000000001</v>
      </c>
      <c r="AY88" s="105">
        <v>26.986699999999999</v>
      </c>
      <c r="AZ88" s="105">
        <v>26.947099999999999</v>
      </c>
      <c r="BA88" s="105">
        <v>26.706700000000001</v>
      </c>
      <c r="BB88" s="105">
        <v>26.708300000000001</v>
      </c>
      <c r="BC88" s="105">
        <v>26.938600000000001</v>
      </c>
      <c r="BD88" s="105">
        <v>26.9129</v>
      </c>
      <c r="BE88" s="105">
        <v>26.828600000000002</v>
      </c>
      <c r="BF88" s="105">
        <v>26.917400000000001</v>
      </c>
      <c r="BG88" s="105">
        <v>26.952000000000002</v>
      </c>
      <c r="BH88" s="105">
        <v>26.692699999999999</v>
      </c>
      <c r="BI88" s="105">
        <v>26.2944</v>
      </c>
      <c r="BJ88" s="105">
        <v>27.029299999999999</v>
      </c>
      <c r="BK88" s="105">
        <v>26.588999999999999</v>
      </c>
      <c r="BL88" s="116">
        <v>26.694400000000002</v>
      </c>
      <c r="BM88" s="112">
        <v>2.2751199999999999E-2</v>
      </c>
      <c r="BN88" s="112">
        <v>0.56715899999999997</v>
      </c>
      <c r="BO88" s="112">
        <v>1.5004999999999999E-2</v>
      </c>
      <c r="BP88" s="112">
        <v>3.7705899999999999E-3</v>
      </c>
      <c r="BQ88" s="112">
        <v>0.23421800000000001</v>
      </c>
      <c r="BR88" s="112">
        <v>0.15590000000000001</v>
      </c>
      <c r="BS88" s="112">
        <v>0.93353799999999998</v>
      </c>
      <c r="BT88" s="112">
        <v>0.443388</v>
      </c>
      <c r="BU88" s="117">
        <v>0.62091700000000005</v>
      </c>
      <c r="BV88" s="112">
        <v>6.3285400000000006E-2</v>
      </c>
      <c r="BW88" s="112">
        <v>0.64567799999999997</v>
      </c>
      <c r="BX88" s="112">
        <v>7.3173299999999997E-2</v>
      </c>
      <c r="BY88" s="112">
        <v>1.5177400000000001E-2</v>
      </c>
      <c r="BZ88" s="112">
        <v>0.59282699999999999</v>
      </c>
      <c r="CA88" s="112">
        <v>0.40695399999999998</v>
      </c>
      <c r="CB88" s="112">
        <v>0.96946200000000005</v>
      </c>
      <c r="CC88" s="112">
        <v>0.62572700000000003</v>
      </c>
      <c r="CD88" s="117">
        <v>0.86860300000000001</v>
      </c>
      <c r="CE88" s="105">
        <v>-0.81372500000000003</v>
      </c>
      <c r="CF88" s="105">
        <v>-0.21606600000000001</v>
      </c>
      <c r="CG88" s="105">
        <v>-1.1881900000000001</v>
      </c>
      <c r="CH88" s="105">
        <v>-1.28901</v>
      </c>
      <c r="CI88" s="105">
        <v>0.28731000000000001</v>
      </c>
      <c r="CJ88" s="105">
        <v>0.25266699999999997</v>
      </c>
      <c r="CK88" s="105">
        <v>1.3621599999999999E-2</v>
      </c>
      <c r="CL88" s="105">
        <v>0.11541999999999999</v>
      </c>
      <c r="CM88" s="116">
        <v>-0.12457699999999999</v>
      </c>
    </row>
    <row r="89" spans="1:91">
      <c r="A89" s="104" t="s">
        <v>593</v>
      </c>
      <c r="B89" s="104" t="s">
        <v>594</v>
      </c>
      <c r="C89" s="104" t="s">
        <v>595</v>
      </c>
      <c r="D89" s="105">
        <v>29.885750000000002</v>
      </c>
      <c r="E89" s="108">
        <v>928566217.10000002</v>
      </c>
      <c r="F89" s="108">
        <v>919381983</v>
      </c>
      <c r="G89" s="108">
        <v>959110157.89999998</v>
      </c>
      <c r="H89" s="108">
        <v>931348476.5</v>
      </c>
      <c r="I89" s="108">
        <v>809117899</v>
      </c>
      <c r="J89" s="108">
        <v>940736452.5</v>
      </c>
      <c r="K89" s="108">
        <v>751091207</v>
      </c>
      <c r="L89" s="108">
        <v>582727431.89999998</v>
      </c>
      <c r="M89" s="108">
        <v>889474977.39999998</v>
      </c>
      <c r="N89" s="108">
        <v>889761114</v>
      </c>
      <c r="O89" s="108">
        <v>1190416438</v>
      </c>
      <c r="P89" s="108">
        <v>800405208.10000002</v>
      </c>
      <c r="Q89" s="108">
        <v>739496898.39999998</v>
      </c>
      <c r="R89" s="108">
        <v>817557674</v>
      </c>
      <c r="S89" s="108">
        <v>1417337368</v>
      </c>
      <c r="T89" s="108">
        <v>692200018.5</v>
      </c>
      <c r="U89" s="108">
        <v>690324907.5</v>
      </c>
      <c r="V89" s="108">
        <v>654220272.5</v>
      </c>
      <c r="W89" s="108">
        <v>830918788</v>
      </c>
      <c r="X89" s="108">
        <v>788438603.5</v>
      </c>
      <c r="Y89" s="108">
        <v>780679897</v>
      </c>
      <c r="Z89" s="108">
        <v>717063805.5</v>
      </c>
      <c r="AA89" s="108">
        <v>709124640.29999995</v>
      </c>
      <c r="AB89" s="108">
        <v>867017425.5</v>
      </c>
      <c r="AC89" s="108">
        <v>907897156.79999995</v>
      </c>
      <c r="AD89" s="108">
        <v>691700465.39999998</v>
      </c>
      <c r="AE89" s="108">
        <v>763855769.5</v>
      </c>
      <c r="AF89" s="108">
        <v>659476368</v>
      </c>
      <c r="AG89" s="108">
        <v>706505726</v>
      </c>
      <c r="AH89" s="115">
        <v>624168539</v>
      </c>
      <c r="AI89" s="105">
        <v>30.1739</v>
      </c>
      <c r="AJ89" s="105">
        <v>30.371700000000001</v>
      </c>
      <c r="AK89" s="105">
        <v>30.422899999999998</v>
      </c>
      <c r="AL89" s="105">
        <v>30.069099999999999</v>
      </c>
      <c r="AM89" s="105">
        <v>30.021799999999999</v>
      </c>
      <c r="AN89" s="105">
        <v>30.3566</v>
      </c>
      <c r="AO89" s="105">
        <v>29.715499999999999</v>
      </c>
      <c r="AP89" s="105">
        <v>29.9373</v>
      </c>
      <c r="AQ89" s="105">
        <v>29.9175</v>
      </c>
      <c r="AR89" s="105">
        <v>30.185300000000002</v>
      </c>
      <c r="AS89" s="105">
        <v>30.7166</v>
      </c>
      <c r="AT89" s="105">
        <v>30.180299999999999</v>
      </c>
      <c r="AU89" s="105">
        <v>29.675999999999998</v>
      </c>
      <c r="AV89" s="105">
        <v>29.8964</v>
      </c>
      <c r="AW89" s="105">
        <v>30.7468</v>
      </c>
      <c r="AX89" s="105">
        <v>29.745899999999999</v>
      </c>
      <c r="AY89" s="105">
        <v>29.688600000000001</v>
      </c>
      <c r="AZ89" s="105">
        <v>29.5898</v>
      </c>
      <c r="BA89" s="105">
        <v>29.8751</v>
      </c>
      <c r="BB89" s="105">
        <v>29.902899999999999</v>
      </c>
      <c r="BC89" s="105">
        <v>29.7498</v>
      </c>
      <c r="BD89" s="105">
        <v>29.812000000000001</v>
      </c>
      <c r="BE89" s="105">
        <v>29.8292</v>
      </c>
      <c r="BF89" s="105">
        <v>30.1281</v>
      </c>
      <c r="BG89" s="105">
        <v>29.794799999999999</v>
      </c>
      <c r="BH89" s="105">
        <v>29.401800000000001</v>
      </c>
      <c r="BI89" s="105">
        <v>29.522600000000001</v>
      </c>
      <c r="BJ89" s="105">
        <v>29.351800000000001</v>
      </c>
      <c r="BK89" s="105">
        <v>29.3386</v>
      </c>
      <c r="BL89" s="116">
        <v>29.212900000000001</v>
      </c>
      <c r="BM89" s="112">
        <v>3.1269700000000002E-4</v>
      </c>
      <c r="BN89" s="112">
        <v>1.7197099999999999E-3</v>
      </c>
      <c r="BO89" s="112">
        <v>2.6529100000000001E-3</v>
      </c>
      <c r="BP89" s="112">
        <v>4.4538900000000003E-3</v>
      </c>
      <c r="BQ89" s="112">
        <v>7.0880799999999994E-2</v>
      </c>
      <c r="BR89" s="112">
        <v>4.1782299999999998E-3</v>
      </c>
      <c r="BS89" s="112">
        <v>1.10917E-3</v>
      </c>
      <c r="BT89" s="112">
        <v>5.1026500000000002E-3</v>
      </c>
      <c r="BU89" s="117">
        <v>9.4014299999999995E-2</v>
      </c>
      <c r="BV89" s="112">
        <v>7.9883599999999999E-3</v>
      </c>
      <c r="BW89" s="112">
        <v>1.83053E-2</v>
      </c>
      <c r="BX89" s="112">
        <v>2.9212499999999999E-2</v>
      </c>
      <c r="BY89" s="112">
        <v>1.6667299999999999E-2</v>
      </c>
      <c r="BZ89" s="112">
        <v>0.443328</v>
      </c>
      <c r="CA89" s="112">
        <v>6.1110600000000001E-2</v>
      </c>
      <c r="CB89" s="112">
        <v>4.0868500000000002E-2</v>
      </c>
      <c r="CC89" s="112">
        <v>5.7341999999999997E-2</v>
      </c>
      <c r="CD89" s="117">
        <v>0.61494599999999999</v>
      </c>
      <c r="CE89" s="105">
        <v>1.02173</v>
      </c>
      <c r="CF89" s="105">
        <v>0.84806199999999998</v>
      </c>
      <c r="CG89" s="105">
        <v>0.55565600000000004</v>
      </c>
      <c r="CH89" s="105">
        <v>1.0596300000000001</v>
      </c>
      <c r="CI89" s="105">
        <v>0.80530199999999996</v>
      </c>
      <c r="CJ89" s="105">
        <v>0.37368099999999999</v>
      </c>
      <c r="CK89" s="105">
        <v>0.54147800000000001</v>
      </c>
      <c r="CL89" s="105">
        <v>0.62199499999999996</v>
      </c>
      <c r="CM89" s="116">
        <v>0.27198699999999998</v>
      </c>
    </row>
    <row r="90" spans="1:91">
      <c r="A90" s="104" t="s">
        <v>596</v>
      </c>
      <c r="B90" s="104" t="s">
        <v>597</v>
      </c>
      <c r="C90" s="104" t="s">
        <v>598</v>
      </c>
      <c r="D90" s="105">
        <v>29.153199999999998</v>
      </c>
      <c r="E90" s="108">
        <v>773919998.5</v>
      </c>
      <c r="F90" s="108">
        <v>294331338.89999998</v>
      </c>
      <c r="G90" s="108">
        <v>382565339</v>
      </c>
      <c r="H90" s="108">
        <v>488359531.5</v>
      </c>
      <c r="I90" s="108">
        <v>457191502.5</v>
      </c>
      <c r="J90" s="108">
        <v>231140217.5</v>
      </c>
      <c r="K90" s="108">
        <v>244121964.30000001</v>
      </c>
      <c r="L90" s="108">
        <v>108376130.59999999</v>
      </c>
      <c r="M90" s="108">
        <v>355302704.80000001</v>
      </c>
      <c r="N90" s="108">
        <v>269351555</v>
      </c>
      <c r="O90" s="108">
        <v>318859763.60000002</v>
      </c>
      <c r="P90" s="108">
        <v>403225314</v>
      </c>
      <c r="Q90" s="108">
        <v>562052440.10000002</v>
      </c>
      <c r="R90" s="108">
        <v>357868921.5</v>
      </c>
      <c r="S90" s="108">
        <v>1479367674</v>
      </c>
      <c r="T90" s="108">
        <v>527698953</v>
      </c>
      <c r="U90" s="108">
        <v>701904284</v>
      </c>
      <c r="V90" s="108">
        <v>548608882.5</v>
      </c>
      <c r="W90" s="108">
        <v>630805324.79999995</v>
      </c>
      <c r="X90" s="108">
        <v>659371397</v>
      </c>
      <c r="Y90" s="108">
        <v>660178874</v>
      </c>
      <c r="Z90" s="108">
        <v>1019572116</v>
      </c>
      <c r="AA90" s="108">
        <v>1129115498</v>
      </c>
      <c r="AB90" s="108">
        <v>1090400865</v>
      </c>
      <c r="AC90" s="108">
        <v>257810966</v>
      </c>
      <c r="AD90" s="108">
        <v>578770692</v>
      </c>
      <c r="AE90" s="108">
        <v>568544307.5</v>
      </c>
      <c r="AF90" s="108">
        <v>517561697</v>
      </c>
      <c r="AG90" s="108">
        <v>623900813.79999995</v>
      </c>
      <c r="AH90" s="115">
        <v>535628517.80000001</v>
      </c>
      <c r="AI90" s="105">
        <v>29.911100000000001</v>
      </c>
      <c r="AJ90" s="105">
        <v>28.708300000000001</v>
      </c>
      <c r="AK90" s="105">
        <v>29.1126</v>
      </c>
      <c r="AL90" s="105">
        <v>29.137799999999999</v>
      </c>
      <c r="AM90" s="105">
        <v>29.215499999999999</v>
      </c>
      <c r="AN90" s="105">
        <v>28.307500000000001</v>
      </c>
      <c r="AO90" s="105">
        <v>28.124600000000001</v>
      </c>
      <c r="AP90" s="105">
        <v>27.619599999999998</v>
      </c>
      <c r="AQ90" s="105">
        <v>28.593599999999999</v>
      </c>
      <c r="AR90" s="105">
        <v>28.427099999999999</v>
      </c>
      <c r="AS90" s="105">
        <v>28.8245</v>
      </c>
      <c r="AT90" s="105">
        <v>29.191199999999998</v>
      </c>
      <c r="AU90" s="105">
        <v>29.255099999999999</v>
      </c>
      <c r="AV90" s="105">
        <v>28.704499999999999</v>
      </c>
      <c r="AW90" s="105">
        <v>30.832799999999999</v>
      </c>
      <c r="AX90" s="105">
        <v>29.354500000000002</v>
      </c>
      <c r="AY90" s="105">
        <v>29.714700000000001</v>
      </c>
      <c r="AZ90" s="105">
        <v>29.363499999999998</v>
      </c>
      <c r="BA90" s="105">
        <v>29.477599999999999</v>
      </c>
      <c r="BB90" s="105">
        <v>29.6494</v>
      </c>
      <c r="BC90" s="105">
        <v>29.5152</v>
      </c>
      <c r="BD90" s="105">
        <v>30.326000000000001</v>
      </c>
      <c r="BE90" s="105">
        <v>30.5045</v>
      </c>
      <c r="BF90" s="105">
        <v>30.4588</v>
      </c>
      <c r="BG90" s="105">
        <v>27.991499999999998</v>
      </c>
      <c r="BH90" s="105">
        <v>29.1496</v>
      </c>
      <c r="BI90" s="105">
        <v>29.096599999999999</v>
      </c>
      <c r="BJ90" s="105">
        <v>29.002199999999998</v>
      </c>
      <c r="BK90" s="105">
        <v>29.1568</v>
      </c>
      <c r="BL90" s="116">
        <v>28.9876</v>
      </c>
      <c r="BM90" s="112">
        <v>0.61417999999999995</v>
      </c>
      <c r="BN90" s="112">
        <v>0.61287499999999995</v>
      </c>
      <c r="BO90" s="112">
        <v>3.08083E-2</v>
      </c>
      <c r="BP90" s="112">
        <v>0.36011399999999999</v>
      </c>
      <c r="BQ90" s="112">
        <v>0.43967800000000001</v>
      </c>
      <c r="BR90" s="112">
        <v>3.0266399999999999E-2</v>
      </c>
      <c r="BS90" s="112">
        <v>2.6803999999999999E-3</v>
      </c>
      <c r="BT90" s="112">
        <v>5.4280599999999997E-5</v>
      </c>
      <c r="BU90" s="117">
        <v>0.47144900000000001</v>
      </c>
      <c r="BV90" s="112">
        <v>0.68100000000000005</v>
      </c>
      <c r="BW90" s="112">
        <v>0.687913</v>
      </c>
      <c r="BX90" s="112">
        <v>0.10429099999999999</v>
      </c>
      <c r="BY90" s="112">
        <v>0.44542300000000001</v>
      </c>
      <c r="BZ90" s="112">
        <v>0.71965999999999997</v>
      </c>
      <c r="CA90" s="112">
        <v>0.16170999999999999</v>
      </c>
      <c r="CB90" s="112">
        <v>5.4246299999999997E-2</v>
      </c>
      <c r="CC90" s="112">
        <v>8.6667900000000006E-3</v>
      </c>
      <c r="CD90" s="117">
        <v>0.79107499999999997</v>
      </c>
      <c r="CE90" s="105">
        <v>0.19514200000000001</v>
      </c>
      <c r="CF90" s="105">
        <v>-0.16195000000000001</v>
      </c>
      <c r="CG90" s="105">
        <v>-0.93626299999999996</v>
      </c>
      <c r="CH90" s="105">
        <v>-0.23458699999999999</v>
      </c>
      <c r="CI90" s="105">
        <v>0.54864100000000005</v>
      </c>
      <c r="CJ90" s="105">
        <v>0.42868400000000001</v>
      </c>
      <c r="CK90" s="105">
        <v>0.49850299999999997</v>
      </c>
      <c r="CL90" s="105">
        <v>1.3809100000000001</v>
      </c>
      <c r="CM90" s="116">
        <v>-0.30295</v>
      </c>
    </row>
    <row r="91" spans="1:91">
      <c r="A91" s="104" t="s">
        <v>4955</v>
      </c>
      <c r="B91" s="104" t="s">
        <v>4956</v>
      </c>
      <c r="C91" s="104" t="s">
        <v>1049</v>
      </c>
      <c r="D91" s="105">
        <v>26.64855</v>
      </c>
      <c r="E91" s="108">
        <v>72069089</v>
      </c>
      <c r="F91" s="108">
        <v>87593515.5</v>
      </c>
      <c r="G91" s="108">
        <v>87623029</v>
      </c>
      <c r="H91" s="108">
        <v>130191502.8</v>
      </c>
      <c r="I91" s="108">
        <v>65567997</v>
      </c>
      <c r="J91" s="108">
        <v>41671475</v>
      </c>
      <c r="K91" s="108">
        <v>158766155.5</v>
      </c>
      <c r="L91" s="108">
        <v>149046231.5</v>
      </c>
      <c r="M91" s="108">
        <v>56836736.5</v>
      </c>
      <c r="N91" s="108">
        <v>325410822</v>
      </c>
      <c r="O91" s="108">
        <v>141414084.5</v>
      </c>
      <c r="P91" s="108">
        <v>41712504</v>
      </c>
      <c r="Q91" s="108">
        <v>67447368</v>
      </c>
      <c r="R91" s="108">
        <v>69591656</v>
      </c>
      <c r="S91" s="108">
        <v>313890812</v>
      </c>
      <c r="T91" s="108">
        <v>68222672</v>
      </c>
      <c r="U91" s="108">
        <v>277440889</v>
      </c>
      <c r="V91" s="108">
        <v>70080446</v>
      </c>
      <c r="W91" s="108">
        <v>297217574</v>
      </c>
      <c r="X91" s="108">
        <v>99482775.5</v>
      </c>
      <c r="Y91" s="108">
        <v>101454694.5</v>
      </c>
      <c r="Z91" s="108">
        <v>60913770.75</v>
      </c>
      <c r="AA91" s="108">
        <v>123862082.5</v>
      </c>
      <c r="AB91" s="108">
        <v>70043665</v>
      </c>
      <c r="AC91" s="108">
        <v>156248076</v>
      </c>
      <c r="AD91" s="108">
        <v>34651679</v>
      </c>
      <c r="AE91" s="108">
        <v>22231285.5</v>
      </c>
      <c r="AF91" s="108">
        <v>67051806</v>
      </c>
      <c r="AG91" s="108">
        <v>78645005.75</v>
      </c>
      <c r="AH91" s="115">
        <v>138974007.30000001</v>
      </c>
      <c r="AI91" s="105">
        <v>26.4864</v>
      </c>
      <c r="AJ91" s="105">
        <v>27.083400000000001</v>
      </c>
      <c r="AK91" s="105">
        <v>27.044899999999998</v>
      </c>
      <c r="AL91" s="105">
        <v>27.230399999999999</v>
      </c>
      <c r="AM91" s="105">
        <v>26.439599999999999</v>
      </c>
      <c r="AN91" s="105">
        <v>26.071200000000001</v>
      </c>
      <c r="AO91" s="105">
        <v>27.510100000000001</v>
      </c>
      <c r="AP91" s="105">
        <v>28.262799999999999</v>
      </c>
      <c r="AQ91" s="105">
        <v>25.949400000000001</v>
      </c>
      <c r="AR91" s="105">
        <v>28.732700000000001</v>
      </c>
      <c r="AS91" s="105">
        <v>27.734100000000002</v>
      </c>
      <c r="AT91" s="105">
        <v>25.918099999999999</v>
      </c>
      <c r="AU91" s="105">
        <v>26.222799999999999</v>
      </c>
      <c r="AV91" s="105">
        <v>26.342099999999999</v>
      </c>
      <c r="AW91" s="105">
        <v>28.682500000000001</v>
      </c>
      <c r="AX91" s="105">
        <v>26.403099999999998</v>
      </c>
      <c r="AY91" s="105">
        <v>28.375</v>
      </c>
      <c r="AZ91" s="105">
        <v>26.482299999999999</v>
      </c>
      <c r="BA91" s="105">
        <v>28.3919</v>
      </c>
      <c r="BB91" s="105">
        <v>26.915700000000001</v>
      </c>
      <c r="BC91" s="105">
        <v>26.7988</v>
      </c>
      <c r="BD91" s="105">
        <v>26.248899999999999</v>
      </c>
      <c r="BE91" s="105">
        <v>27.325099999999999</v>
      </c>
      <c r="BF91" s="105">
        <v>26.4983</v>
      </c>
      <c r="BG91" s="105">
        <v>27.245999999999999</v>
      </c>
      <c r="BH91" s="105">
        <v>25.046099999999999</v>
      </c>
      <c r="BI91" s="105">
        <v>24.42</v>
      </c>
      <c r="BJ91" s="105">
        <v>26.053799999999999</v>
      </c>
      <c r="BK91" s="105">
        <v>26.197099999999999</v>
      </c>
      <c r="BL91" s="116">
        <v>27.1051</v>
      </c>
      <c r="BM91" s="112">
        <v>0.333227</v>
      </c>
      <c r="BN91" s="112">
        <v>0.80010999999999999</v>
      </c>
      <c r="BO91" s="112">
        <v>0.35603600000000002</v>
      </c>
      <c r="BP91" s="112">
        <v>0.318635</v>
      </c>
      <c r="BQ91" s="112">
        <v>0.50683199999999995</v>
      </c>
      <c r="BR91" s="112">
        <v>0.42993900000000002</v>
      </c>
      <c r="BS91" s="112">
        <v>0.206815</v>
      </c>
      <c r="BT91" s="112">
        <v>0.633081</v>
      </c>
      <c r="BU91" s="117">
        <v>0.39139400000000002</v>
      </c>
      <c r="BV91" s="112">
        <v>0.41675200000000001</v>
      </c>
      <c r="BW91" s="112">
        <v>0.84185100000000002</v>
      </c>
      <c r="BX91" s="112">
        <v>0.46834700000000001</v>
      </c>
      <c r="BY91" s="112">
        <v>0.40440100000000001</v>
      </c>
      <c r="BZ91" s="112">
        <v>0.74842399999999998</v>
      </c>
      <c r="CA91" s="112">
        <v>0.68847899999999995</v>
      </c>
      <c r="CB91" s="112">
        <v>0.43275799999999998</v>
      </c>
      <c r="CC91" s="112">
        <v>0.77655799999999997</v>
      </c>
      <c r="CD91" s="117">
        <v>0.75863000000000003</v>
      </c>
      <c r="CE91" s="105">
        <v>0.41953699999999999</v>
      </c>
      <c r="CF91" s="105">
        <v>0.12842600000000001</v>
      </c>
      <c r="CG91" s="105">
        <v>0.78878499999999996</v>
      </c>
      <c r="CH91" s="105">
        <v>1.00963</v>
      </c>
      <c r="CI91" s="105">
        <v>0.63045399999999996</v>
      </c>
      <c r="CJ91" s="105">
        <v>0.634795</v>
      </c>
      <c r="CK91" s="105">
        <v>0.91679600000000006</v>
      </c>
      <c r="CL91" s="105">
        <v>0.238759</v>
      </c>
      <c r="CM91" s="116">
        <v>-0.88132100000000002</v>
      </c>
    </row>
    <row r="92" spans="1:91">
      <c r="A92" s="104" t="s">
        <v>599</v>
      </c>
      <c r="B92" s="104" t="s">
        <v>600</v>
      </c>
      <c r="C92" s="104" t="s">
        <v>601</v>
      </c>
      <c r="D92" s="105">
        <v>32.876049999999999</v>
      </c>
      <c r="E92" s="108">
        <v>4762502524</v>
      </c>
      <c r="F92" s="108">
        <v>3505929316</v>
      </c>
      <c r="G92" s="108">
        <v>3365857454</v>
      </c>
      <c r="H92" s="108">
        <v>4232490789</v>
      </c>
      <c r="I92" s="108">
        <v>4254239107</v>
      </c>
      <c r="J92" s="108">
        <v>3618370014</v>
      </c>
      <c r="K92" s="108">
        <v>4359107737</v>
      </c>
      <c r="L92" s="108">
        <v>2169716461</v>
      </c>
      <c r="M92" s="108">
        <v>4274695930</v>
      </c>
      <c r="N92" s="108">
        <v>4217073939</v>
      </c>
      <c r="O92" s="108">
        <v>3313977786</v>
      </c>
      <c r="P92" s="108">
        <v>3350497064</v>
      </c>
      <c r="Q92" s="108">
        <v>7488131303</v>
      </c>
      <c r="R92" s="108">
        <v>7128477637</v>
      </c>
      <c r="S92" s="108">
        <v>6315586887</v>
      </c>
      <c r="T92" s="108">
        <v>6663744221</v>
      </c>
      <c r="U92" s="108">
        <v>6528282227</v>
      </c>
      <c r="V92" s="108">
        <v>6722003682</v>
      </c>
      <c r="W92" s="108">
        <v>7294398043</v>
      </c>
      <c r="X92" s="108">
        <v>7249188890</v>
      </c>
      <c r="Y92" s="108">
        <v>7225688871</v>
      </c>
      <c r="Z92" s="108">
        <v>6342869582</v>
      </c>
      <c r="AA92" s="108">
        <v>5884152985</v>
      </c>
      <c r="AB92" s="108">
        <v>7025930385</v>
      </c>
      <c r="AC92" s="108">
        <v>7833926881</v>
      </c>
      <c r="AD92" s="108">
        <v>7986061512</v>
      </c>
      <c r="AE92" s="108">
        <v>7847091775</v>
      </c>
      <c r="AF92" s="108">
        <v>8146978898</v>
      </c>
      <c r="AG92" s="108">
        <v>7918318048</v>
      </c>
      <c r="AH92" s="115">
        <v>7879149597</v>
      </c>
      <c r="AI92" s="105">
        <v>32.532600000000002</v>
      </c>
      <c r="AJ92" s="105">
        <v>32.248699999999999</v>
      </c>
      <c r="AK92" s="105">
        <v>32.189300000000003</v>
      </c>
      <c r="AL92" s="105">
        <v>32.2532</v>
      </c>
      <c r="AM92" s="105">
        <v>32.404200000000003</v>
      </c>
      <c r="AN92" s="105">
        <v>32.186500000000002</v>
      </c>
      <c r="AO92" s="105">
        <v>32.286000000000001</v>
      </c>
      <c r="AP92" s="105">
        <v>31.6647</v>
      </c>
      <c r="AQ92" s="105">
        <v>32.182299999999998</v>
      </c>
      <c r="AR92" s="105">
        <v>32.396700000000003</v>
      </c>
      <c r="AS92" s="105">
        <v>32.1158</v>
      </c>
      <c r="AT92" s="105">
        <v>32.245899999999999</v>
      </c>
      <c r="AU92" s="105">
        <v>33.024099999999997</v>
      </c>
      <c r="AV92" s="105">
        <v>33.020600000000002</v>
      </c>
      <c r="AW92" s="105">
        <v>32.8842</v>
      </c>
      <c r="AX92" s="105">
        <v>33.012999999999998</v>
      </c>
      <c r="AY92" s="105">
        <v>32.919899999999998</v>
      </c>
      <c r="AZ92" s="105">
        <v>32.977600000000002</v>
      </c>
      <c r="BA92" s="105">
        <v>33.009099999999997</v>
      </c>
      <c r="BB92" s="105">
        <v>33.082900000000002</v>
      </c>
      <c r="BC92" s="105">
        <v>32.955599999999997</v>
      </c>
      <c r="BD92" s="105">
        <v>32.982599999999998</v>
      </c>
      <c r="BE92" s="105">
        <v>32.859200000000001</v>
      </c>
      <c r="BF92" s="105">
        <v>33.146599999999999</v>
      </c>
      <c r="BG92" s="105">
        <v>32.913200000000003</v>
      </c>
      <c r="BH92" s="105">
        <v>32.909700000000001</v>
      </c>
      <c r="BI92" s="105">
        <v>32.883400000000002</v>
      </c>
      <c r="BJ92" s="105">
        <v>32.978700000000003</v>
      </c>
      <c r="BK92" s="105">
        <v>32.809800000000003</v>
      </c>
      <c r="BL92" s="116">
        <v>32.868699999999997</v>
      </c>
      <c r="BM92" s="112">
        <v>8.5902800000000005E-3</v>
      </c>
      <c r="BN92" s="112">
        <v>1.7404499999999999E-3</v>
      </c>
      <c r="BO92" s="112">
        <v>1.32619E-2</v>
      </c>
      <c r="BP92" s="112">
        <v>2.6408199999999999E-3</v>
      </c>
      <c r="BQ92" s="112">
        <v>0.25138899999999997</v>
      </c>
      <c r="BR92" s="112">
        <v>0.20906</v>
      </c>
      <c r="BS92" s="112">
        <v>0.102732</v>
      </c>
      <c r="BT92" s="112">
        <v>0.317859</v>
      </c>
      <c r="BU92" s="117">
        <v>0.76148400000000005</v>
      </c>
      <c r="BV92" s="112">
        <v>3.6903499999999999E-2</v>
      </c>
      <c r="BW92" s="112">
        <v>1.8322600000000001E-2</v>
      </c>
      <c r="BX92" s="112">
        <v>6.8403900000000004E-2</v>
      </c>
      <c r="BY92" s="112">
        <v>1.30708E-2</v>
      </c>
      <c r="BZ92" s="112">
        <v>0.59753699999999998</v>
      </c>
      <c r="CA92" s="112">
        <v>0.4718</v>
      </c>
      <c r="CB92" s="112">
        <v>0.30375799999999997</v>
      </c>
      <c r="CC92" s="112">
        <v>0.51819800000000005</v>
      </c>
      <c r="CD92" s="117">
        <v>0.91992600000000002</v>
      </c>
      <c r="CE92" s="105">
        <v>-0.56220599999999998</v>
      </c>
      <c r="CF92" s="105">
        <v>-0.60442099999999999</v>
      </c>
      <c r="CG92" s="105">
        <v>-0.84140800000000004</v>
      </c>
      <c r="CH92" s="105">
        <v>-0.63293699999999997</v>
      </c>
      <c r="CI92" s="105">
        <v>9.0586299999999995E-2</v>
      </c>
      <c r="CJ92" s="105">
        <v>8.4410299999999994E-2</v>
      </c>
      <c r="CK92" s="105">
        <v>0.130108</v>
      </c>
      <c r="CL92" s="105">
        <v>0.110413</v>
      </c>
      <c r="CM92" s="116">
        <v>1.6368899999999999E-2</v>
      </c>
    </row>
    <row r="93" spans="1:91">
      <c r="A93" s="104" t="s">
        <v>602</v>
      </c>
      <c r="B93" s="104" t="s">
        <v>603</v>
      </c>
      <c r="C93" s="104" t="s">
        <v>604</v>
      </c>
      <c r="D93" s="105">
        <v>25.978200000000001</v>
      </c>
      <c r="E93" s="108">
        <v>37409052</v>
      </c>
      <c r="F93" s="108">
        <v>30933846</v>
      </c>
      <c r="G93" s="108">
        <v>18324174</v>
      </c>
      <c r="H93" s="108">
        <v>37931020</v>
      </c>
      <c r="I93" s="108">
        <v>37462988</v>
      </c>
      <c r="J93" s="108">
        <v>37049544</v>
      </c>
      <c r="K93" s="108">
        <v>25867238</v>
      </c>
      <c r="L93" s="108">
        <v>4365399.5</v>
      </c>
      <c r="M93" s="108">
        <v>37844408</v>
      </c>
      <c r="N93" s="108">
        <v>37692796</v>
      </c>
      <c r="O93" s="108">
        <v>19892476</v>
      </c>
      <c r="P93" s="108">
        <v>31282574</v>
      </c>
      <c r="Q93" s="108">
        <v>57442396</v>
      </c>
      <c r="R93" s="108">
        <v>80498580</v>
      </c>
      <c r="S93" s="108">
        <v>52805208</v>
      </c>
      <c r="T93" s="108">
        <v>79702260</v>
      </c>
      <c r="U93" s="108">
        <v>70991498</v>
      </c>
      <c r="V93" s="108">
        <v>48930749</v>
      </c>
      <c r="W93" s="108">
        <v>89545844</v>
      </c>
      <c r="X93" s="108">
        <v>86922328</v>
      </c>
      <c r="Y93" s="108">
        <v>74867480</v>
      </c>
      <c r="Z93" s="108">
        <v>56856248</v>
      </c>
      <c r="AA93" s="108">
        <v>37813284</v>
      </c>
      <c r="AB93" s="108">
        <v>74126236</v>
      </c>
      <c r="AC93" s="108">
        <v>95791516</v>
      </c>
      <c r="AD93" s="108">
        <v>92445152</v>
      </c>
      <c r="AE93" s="108">
        <v>49245864</v>
      </c>
      <c r="AF93" s="108">
        <v>66079858</v>
      </c>
      <c r="AG93" s="108">
        <v>69463656</v>
      </c>
      <c r="AH93" s="115">
        <v>57668098</v>
      </c>
      <c r="AI93" s="105">
        <v>25.540400000000002</v>
      </c>
      <c r="AJ93" s="105">
        <v>25.612500000000001</v>
      </c>
      <c r="AK93" s="105">
        <v>24.8078</v>
      </c>
      <c r="AL93" s="105">
        <v>25.4513</v>
      </c>
      <c r="AM93" s="105">
        <v>25.6785</v>
      </c>
      <c r="AN93" s="105">
        <v>26.0213</v>
      </c>
      <c r="AO93" s="105">
        <v>24.829499999999999</v>
      </c>
      <c r="AP93" s="105">
        <v>23.184100000000001</v>
      </c>
      <c r="AQ93" s="105">
        <v>25.3627</v>
      </c>
      <c r="AR93" s="105">
        <v>25.4876</v>
      </c>
      <c r="AS93" s="105">
        <v>24.948599999999999</v>
      </c>
      <c r="AT93" s="105">
        <v>25.503</v>
      </c>
      <c r="AU93" s="105">
        <v>25.991099999999999</v>
      </c>
      <c r="AV93" s="105">
        <v>26.552199999999999</v>
      </c>
      <c r="AW93" s="105">
        <v>26.150300000000001</v>
      </c>
      <c r="AX93" s="105">
        <v>26.627400000000002</v>
      </c>
      <c r="AY93" s="105">
        <v>26.4191</v>
      </c>
      <c r="AZ93" s="105">
        <v>25.965299999999999</v>
      </c>
      <c r="BA93" s="105">
        <v>26.661100000000001</v>
      </c>
      <c r="BB93" s="105">
        <v>26.724299999999999</v>
      </c>
      <c r="BC93" s="105">
        <v>26.3263</v>
      </c>
      <c r="BD93" s="105">
        <v>26.149000000000001</v>
      </c>
      <c r="BE93" s="105">
        <v>25.588799999999999</v>
      </c>
      <c r="BF93" s="105">
        <v>26.580100000000002</v>
      </c>
      <c r="BG93" s="105">
        <v>26.537800000000001</v>
      </c>
      <c r="BH93" s="105">
        <v>26.465</v>
      </c>
      <c r="BI93" s="105">
        <v>25.567399999999999</v>
      </c>
      <c r="BJ93" s="105">
        <v>26.032800000000002</v>
      </c>
      <c r="BK93" s="105">
        <v>26.016500000000001</v>
      </c>
      <c r="BL93" s="116">
        <v>25.818899999999999</v>
      </c>
      <c r="BM93" s="112">
        <v>7.52197E-2</v>
      </c>
      <c r="BN93" s="112">
        <v>0.25352200000000003</v>
      </c>
      <c r="BO93" s="112">
        <v>8.5611300000000001E-2</v>
      </c>
      <c r="BP93" s="112">
        <v>2.9937800000000001E-2</v>
      </c>
      <c r="BQ93" s="112">
        <v>0.20224200000000001</v>
      </c>
      <c r="BR93" s="112">
        <v>0.13961899999999999</v>
      </c>
      <c r="BS93" s="112">
        <v>1.21742E-2</v>
      </c>
      <c r="BT93" s="112">
        <v>0.63817599999999997</v>
      </c>
      <c r="BU93" s="117">
        <v>0.50453199999999998</v>
      </c>
      <c r="BV93" s="112">
        <v>0.13344500000000001</v>
      </c>
      <c r="BW93" s="112">
        <v>0.34425800000000001</v>
      </c>
      <c r="BX93" s="112">
        <v>0.18124999999999999</v>
      </c>
      <c r="BY93" s="112">
        <v>6.1612E-2</v>
      </c>
      <c r="BZ93" s="112">
        <v>0.57049499999999997</v>
      </c>
      <c r="CA93" s="112">
        <v>0.38468400000000003</v>
      </c>
      <c r="CB93" s="112">
        <v>0.10878400000000001</v>
      </c>
      <c r="CC93" s="112">
        <v>0.77991999999999995</v>
      </c>
      <c r="CD93" s="117">
        <v>0.81576700000000002</v>
      </c>
      <c r="CE93" s="105">
        <v>-0.635826</v>
      </c>
      <c r="CF93" s="105">
        <v>-0.23902699999999999</v>
      </c>
      <c r="CG93" s="105">
        <v>-1.4973099999999999</v>
      </c>
      <c r="CH93" s="105">
        <v>-0.64297000000000004</v>
      </c>
      <c r="CI93" s="105">
        <v>0.275117</v>
      </c>
      <c r="CJ93" s="105">
        <v>0.38124799999999998</v>
      </c>
      <c r="CK93" s="105">
        <v>0.61452499999999999</v>
      </c>
      <c r="CL93" s="105">
        <v>0.14990400000000001</v>
      </c>
      <c r="CM93" s="116">
        <v>0.23403099999999999</v>
      </c>
    </row>
    <row r="94" spans="1:91">
      <c r="A94" s="104" t="s">
        <v>605</v>
      </c>
      <c r="B94" s="104" t="s">
        <v>606</v>
      </c>
      <c r="C94" s="104" t="s">
        <v>607</v>
      </c>
      <c r="D94" s="105">
        <v>29.618499999999997</v>
      </c>
      <c r="E94" s="108">
        <v>670920636</v>
      </c>
      <c r="F94" s="108">
        <v>685999420.79999995</v>
      </c>
      <c r="G94" s="108">
        <v>694384036</v>
      </c>
      <c r="H94" s="108">
        <v>522439245.5</v>
      </c>
      <c r="I94" s="108">
        <v>516887012.80000001</v>
      </c>
      <c r="J94" s="108">
        <v>633752368</v>
      </c>
      <c r="K94" s="108">
        <v>739449148</v>
      </c>
      <c r="L94" s="108">
        <v>394806291</v>
      </c>
      <c r="M94" s="108">
        <v>996765072</v>
      </c>
      <c r="N94" s="108">
        <v>699293624</v>
      </c>
      <c r="O94" s="108">
        <v>400689935</v>
      </c>
      <c r="P94" s="108">
        <v>402603348</v>
      </c>
      <c r="Q94" s="108">
        <v>442449512</v>
      </c>
      <c r="R94" s="108">
        <v>734875592</v>
      </c>
      <c r="S94" s="108">
        <v>965919556.5</v>
      </c>
      <c r="T94" s="108">
        <v>688290712</v>
      </c>
      <c r="U94" s="108">
        <v>859347424</v>
      </c>
      <c r="V94" s="108">
        <v>717142852</v>
      </c>
      <c r="W94" s="108">
        <v>597168854.5</v>
      </c>
      <c r="X94" s="108">
        <v>614134022</v>
      </c>
      <c r="Y94" s="108">
        <v>446598266</v>
      </c>
      <c r="Z94" s="108">
        <v>545490484</v>
      </c>
      <c r="AA94" s="108">
        <v>445276127</v>
      </c>
      <c r="AB94" s="108">
        <v>463509848</v>
      </c>
      <c r="AC94" s="108">
        <v>731431029.5</v>
      </c>
      <c r="AD94" s="108">
        <v>1000414064</v>
      </c>
      <c r="AE94" s="108">
        <v>545734953.5</v>
      </c>
      <c r="AF94" s="108">
        <v>945064416</v>
      </c>
      <c r="AG94" s="108">
        <v>1150207007</v>
      </c>
      <c r="AH94" s="115">
        <v>529972460.80000001</v>
      </c>
      <c r="AI94" s="105">
        <v>29.705100000000002</v>
      </c>
      <c r="AJ94" s="105">
        <v>29.949200000000001</v>
      </c>
      <c r="AK94" s="105">
        <v>29.967300000000002</v>
      </c>
      <c r="AL94" s="105">
        <v>29.235099999999999</v>
      </c>
      <c r="AM94" s="105">
        <v>29.3874</v>
      </c>
      <c r="AN94" s="105">
        <v>29.771699999999999</v>
      </c>
      <c r="AO94" s="105">
        <v>29.689599999999999</v>
      </c>
      <c r="AP94" s="105">
        <v>29.3644</v>
      </c>
      <c r="AQ94" s="105">
        <v>30.081800000000001</v>
      </c>
      <c r="AR94" s="105">
        <v>29.818899999999999</v>
      </c>
      <c r="AS94" s="105">
        <v>29.144200000000001</v>
      </c>
      <c r="AT94" s="105">
        <v>29.1889</v>
      </c>
      <c r="AU94" s="105">
        <v>28.9132</v>
      </c>
      <c r="AV94" s="105">
        <v>29.742599999999999</v>
      </c>
      <c r="AW94" s="105">
        <v>30.2103</v>
      </c>
      <c r="AX94" s="105">
        <v>29.7378</v>
      </c>
      <c r="AY94" s="105">
        <v>30.003900000000002</v>
      </c>
      <c r="AZ94" s="105">
        <v>29.7227</v>
      </c>
      <c r="BA94" s="105">
        <v>29.398499999999999</v>
      </c>
      <c r="BB94" s="105">
        <v>29.5474</v>
      </c>
      <c r="BC94" s="105">
        <v>28.954599999999999</v>
      </c>
      <c r="BD94" s="105">
        <v>29.4055</v>
      </c>
      <c r="BE94" s="105">
        <v>29.1358</v>
      </c>
      <c r="BF94" s="105">
        <v>29.224599999999999</v>
      </c>
      <c r="BG94" s="105">
        <v>29.495799999999999</v>
      </c>
      <c r="BH94" s="105">
        <v>29.933800000000002</v>
      </c>
      <c r="BI94" s="105">
        <v>29.037500000000001</v>
      </c>
      <c r="BJ94" s="105">
        <v>29.870899999999999</v>
      </c>
      <c r="BK94" s="105">
        <v>30.052099999999999</v>
      </c>
      <c r="BL94" s="116">
        <v>28.9803</v>
      </c>
      <c r="BM94" s="112">
        <v>0.52232800000000001</v>
      </c>
      <c r="BN94" s="112">
        <v>0.66842199999999996</v>
      </c>
      <c r="BO94" s="112">
        <v>0.85249600000000003</v>
      </c>
      <c r="BP94" s="112">
        <v>0.56187699999999996</v>
      </c>
      <c r="BQ94" s="112">
        <v>0.98156699999999997</v>
      </c>
      <c r="BR94" s="112">
        <v>0.61511300000000002</v>
      </c>
      <c r="BS94" s="112">
        <v>0.42429800000000001</v>
      </c>
      <c r="BT94" s="112">
        <v>0.32805499999999999</v>
      </c>
      <c r="BU94" s="117">
        <v>0.74682199999999999</v>
      </c>
      <c r="BV94" s="112">
        <v>0.598553</v>
      </c>
      <c r="BW94" s="112">
        <v>0.73645499999999997</v>
      </c>
      <c r="BX94" s="112">
        <v>0.89500400000000002</v>
      </c>
      <c r="BY94" s="112">
        <v>0.63927999999999996</v>
      </c>
      <c r="BZ94" s="112">
        <v>0.98931199999999997</v>
      </c>
      <c r="CA94" s="112">
        <v>0.80824300000000004</v>
      </c>
      <c r="CB94" s="112">
        <v>0.64163800000000004</v>
      </c>
      <c r="CC94" s="112">
        <v>0.52466900000000005</v>
      </c>
      <c r="CD94" s="117">
        <v>0.912887</v>
      </c>
      <c r="CE94" s="105">
        <v>0.239394</v>
      </c>
      <c r="CF94" s="105">
        <v>-0.16969300000000001</v>
      </c>
      <c r="CG94" s="105">
        <v>7.7486700000000006E-2</v>
      </c>
      <c r="CH94" s="105">
        <v>-0.25042900000000001</v>
      </c>
      <c r="CI94" s="105">
        <v>-1.23774E-2</v>
      </c>
      <c r="CJ94" s="105">
        <v>0.18703500000000001</v>
      </c>
      <c r="CK94" s="105">
        <v>-0.334256</v>
      </c>
      <c r="CL94" s="105">
        <v>-0.37910899999999997</v>
      </c>
      <c r="CM94" s="116">
        <v>-0.145398</v>
      </c>
    </row>
    <row r="95" spans="1:91">
      <c r="A95" s="104" t="s">
        <v>610</v>
      </c>
      <c r="B95" s="104" t="s">
        <v>611</v>
      </c>
      <c r="C95" s="104" t="s">
        <v>592</v>
      </c>
      <c r="D95" s="105">
        <v>31.42925</v>
      </c>
      <c r="E95" s="108">
        <v>1714273107</v>
      </c>
      <c r="F95" s="108">
        <v>1024842710</v>
      </c>
      <c r="G95" s="108">
        <v>1081971354</v>
      </c>
      <c r="H95" s="108">
        <v>1630759812</v>
      </c>
      <c r="I95" s="108">
        <v>1410796960</v>
      </c>
      <c r="J95" s="108">
        <v>1079952320</v>
      </c>
      <c r="K95" s="108">
        <v>1740479738</v>
      </c>
      <c r="L95" s="108">
        <v>1034192542</v>
      </c>
      <c r="M95" s="108">
        <v>1769796138</v>
      </c>
      <c r="N95" s="108">
        <v>1607771400</v>
      </c>
      <c r="O95" s="108">
        <v>1198711600</v>
      </c>
      <c r="P95" s="108">
        <v>793680039.29999995</v>
      </c>
      <c r="Q95" s="108">
        <v>2586322032</v>
      </c>
      <c r="R95" s="108">
        <v>2678505322</v>
      </c>
      <c r="S95" s="108">
        <v>2307417615</v>
      </c>
      <c r="T95" s="108">
        <v>2553162512</v>
      </c>
      <c r="U95" s="108">
        <v>2576437781</v>
      </c>
      <c r="V95" s="108">
        <v>2095015378</v>
      </c>
      <c r="W95" s="108">
        <v>2551440387</v>
      </c>
      <c r="X95" s="108">
        <v>2656722660</v>
      </c>
      <c r="Y95" s="108">
        <v>2493296427</v>
      </c>
      <c r="Z95" s="108">
        <v>2380496023</v>
      </c>
      <c r="AA95" s="108">
        <v>2444988644</v>
      </c>
      <c r="AB95" s="108">
        <v>2275625660</v>
      </c>
      <c r="AC95" s="108">
        <v>3058622732</v>
      </c>
      <c r="AD95" s="108">
        <v>3300154949</v>
      </c>
      <c r="AE95" s="108">
        <v>3179088875</v>
      </c>
      <c r="AF95" s="108">
        <v>3136775222</v>
      </c>
      <c r="AG95" s="108">
        <v>3053589975</v>
      </c>
      <c r="AH95" s="115">
        <v>2917117247</v>
      </c>
      <c r="AI95" s="105">
        <v>31.058399999999999</v>
      </c>
      <c r="AJ95" s="105">
        <v>30.5091</v>
      </c>
      <c r="AK95" s="105">
        <v>30.581700000000001</v>
      </c>
      <c r="AL95" s="105">
        <v>30.877300000000002</v>
      </c>
      <c r="AM95" s="105">
        <v>30.828299999999999</v>
      </c>
      <c r="AN95" s="105">
        <v>30.580100000000002</v>
      </c>
      <c r="AO95" s="105">
        <v>30.920200000000001</v>
      </c>
      <c r="AP95" s="105">
        <v>30.6753</v>
      </c>
      <c r="AQ95" s="105">
        <v>30.91</v>
      </c>
      <c r="AR95" s="105">
        <v>31.02</v>
      </c>
      <c r="AS95" s="105">
        <v>30.726700000000001</v>
      </c>
      <c r="AT95" s="105">
        <v>30.168099999999999</v>
      </c>
      <c r="AU95" s="105">
        <v>31.502300000000002</v>
      </c>
      <c r="AV95" s="105">
        <v>31.608499999999999</v>
      </c>
      <c r="AW95" s="105">
        <v>31.4251</v>
      </c>
      <c r="AX95" s="105">
        <v>31.629000000000001</v>
      </c>
      <c r="AY95" s="105">
        <v>31.586300000000001</v>
      </c>
      <c r="AZ95" s="105">
        <v>31.2958</v>
      </c>
      <c r="BA95" s="105">
        <v>31.493600000000001</v>
      </c>
      <c r="BB95" s="105">
        <v>31.630500000000001</v>
      </c>
      <c r="BC95" s="105">
        <v>31.4009</v>
      </c>
      <c r="BD95" s="105">
        <v>31.551500000000001</v>
      </c>
      <c r="BE95" s="105">
        <v>31.5916</v>
      </c>
      <c r="BF95" s="105">
        <v>31.520199999999999</v>
      </c>
      <c r="BG95" s="105">
        <v>31.558399999999999</v>
      </c>
      <c r="BH95" s="105">
        <v>31.645299999999999</v>
      </c>
      <c r="BI95" s="105">
        <v>31.579799999999999</v>
      </c>
      <c r="BJ95" s="105">
        <v>31.601700000000001</v>
      </c>
      <c r="BK95" s="105">
        <v>31.433399999999999</v>
      </c>
      <c r="BL95" s="116">
        <v>31.435700000000001</v>
      </c>
      <c r="BM95" s="112">
        <v>1.29123E-2</v>
      </c>
      <c r="BN95" s="112">
        <v>2.4819899999999999E-3</v>
      </c>
      <c r="BO95" s="112">
        <v>2.5552600000000002E-3</v>
      </c>
      <c r="BP95" s="112">
        <v>2.9150700000000002E-2</v>
      </c>
      <c r="BQ95" s="112">
        <v>0.79191999999999996</v>
      </c>
      <c r="BR95" s="112">
        <v>0.91527599999999998</v>
      </c>
      <c r="BS95" s="112">
        <v>0.84533499999999995</v>
      </c>
      <c r="BT95" s="112">
        <v>0.34095999999999999</v>
      </c>
      <c r="BU95" s="117">
        <v>0.16555800000000001</v>
      </c>
      <c r="BV95" s="112">
        <v>4.6144999999999999E-2</v>
      </c>
      <c r="BW95" s="112">
        <v>1.97027E-2</v>
      </c>
      <c r="BX95" s="112">
        <v>2.8709100000000001E-2</v>
      </c>
      <c r="BY95" s="112">
        <v>6.0286899999999997E-2</v>
      </c>
      <c r="BZ95" s="112">
        <v>0.901729</v>
      </c>
      <c r="CA95" s="112">
        <v>0.96144099999999999</v>
      </c>
      <c r="CB95" s="112">
        <v>0.93005499999999997</v>
      </c>
      <c r="CC95" s="112">
        <v>0.53767799999999999</v>
      </c>
      <c r="CD95" s="117">
        <v>0.68399600000000005</v>
      </c>
      <c r="CE95" s="105">
        <v>-0.77382499999999999</v>
      </c>
      <c r="CF95" s="105">
        <v>-0.72836500000000004</v>
      </c>
      <c r="CG95" s="105">
        <v>-0.65507899999999997</v>
      </c>
      <c r="CH95" s="105">
        <v>-0.85198099999999999</v>
      </c>
      <c r="CI95" s="105">
        <v>2.17152E-2</v>
      </c>
      <c r="CJ95" s="105">
        <v>1.3431500000000001E-2</v>
      </c>
      <c r="CK95" s="105">
        <v>1.8078500000000001E-2</v>
      </c>
      <c r="CL95" s="105">
        <v>6.4169599999999993E-2</v>
      </c>
      <c r="CM95" s="116">
        <v>0.104258</v>
      </c>
    </row>
    <row r="96" spans="1:91">
      <c r="A96" s="104" t="s">
        <v>612</v>
      </c>
      <c r="B96" s="104" t="s">
        <v>613</v>
      </c>
      <c r="C96" s="104" t="s">
        <v>471</v>
      </c>
      <c r="D96" s="105">
        <v>30.0517</v>
      </c>
      <c r="E96" s="108">
        <v>668686544</v>
      </c>
      <c r="F96" s="108">
        <v>428388262.5</v>
      </c>
      <c r="G96" s="108">
        <v>489741902.30000001</v>
      </c>
      <c r="H96" s="108">
        <v>524256486.5</v>
      </c>
      <c r="I96" s="108">
        <v>345356960</v>
      </c>
      <c r="J96" s="108">
        <v>344325399.60000002</v>
      </c>
      <c r="K96" s="108">
        <v>596214794</v>
      </c>
      <c r="L96" s="108">
        <v>235563864</v>
      </c>
      <c r="M96" s="108">
        <v>622374821.29999995</v>
      </c>
      <c r="N96" s="108">
        <v>273596748</v>
      </c>
      <c r="O96" s="108">
        <v>328729480</v>
      </c>
      <c r="P96" s="108">
        <v>386911499.5</v>
      </c>
      <c r="Q96" s="108">
        <v>1127720517</v>
      </c>
      <c r="R96" s="108">
        <v>1048625362</v>
      </c>
      <c r="S96" s="108">
        <v>682611173.5</v>
      </c>
      <c r="T96" s="108">
        <v>950404953.29999995</v>
      </c>
      <c r="U96" s="108">
        <v>1037099169</v>
      </c>
      <c r="V96" s="108">
        <v>928079316.79999995</v>
      </c>
      <c r="W96" s="108">
        <v>990595230</v>
      </c>
      <c r="X96" s="108">
        <v>1010984908</v>
      </c>
      <c r="Y96" s="108">
        <v>998805024.20000005</v>
      </c>
      <c r="Z96" s="108">
        <v>976142203.39999998</v>
      </c>
      <c r="AA96" s="108">
        <v>940439756.5</v>
      </c>
      <c r="AB96" s="108">
        <v>1030362089</v>
      </c>
      <c r="AC96" s="108">
        <v>1090207265</v>
      </c>
      <c r="AD96" s="108">
        <v>1122346050</v>
      </c>
      <c r="AE96" s="108">
        <v>1106978351</v>
      </c>
      <c r="AF96" s="108">
        <v>1107491888</v>
      </c>
      <c r="AG96" s="108">
        <v>1102798642</v>
      </c>
      <c r="AH96" s="115">
        <v>1095484191</v>
      </c>
      <c r="AI96" s="105">
        <v>29.700199999999999</v>
      </c>
      <c r="AJ96" s="105">
        <v>29.256900000000002</v>
      </c>
      <c r="AK96" s="105">
        <v>29.467700000000001</v>
      </c>
      <c r="AL96" s="105">
        <v>29.240100000000002</v>
      </c>
      <c r="AM96" s="105">
        <v>28.816700000000001</v>
      </c>
      <c r="AN96" s="105">
        <v>28.904399999999999</v>
      </c>
      <c r="AO96" s="105">
        <v>29.4</v>
      </c>
      <c r="AP96" s="105">
        <v>28.634699999999999</v>
      </c>
      <c r="AQ96" s="105">
        <v>29.4023</v>
      </c>
      <c r="AR96" s="105">
        <v>28.45</v>
      </c>
      <c r="AS96" s="105">
        <v>28.869199999999999</v>
      </c>
      <c r="AT96" s="105">
        <v>29.131599999999999</v>
      </c>
      <c r="AU96" s="105">
        <v>30.309000000000001</v>
      </c>
      <c r="AV96" s="105">
        <v>30.255500000000001</v>
      </c>
      <c r="AW96" s="105">
        <v>29.709299999999999</v>
      </c>
      <c r="AX96" s="105">
        <v>30.203299999999999</v>
      </c>
      <c r="AY96" s="105">
        <v>30.2742</v>
      </c>
      <c r="AZ96" s="105">
        <v>30.111699999999999</v>
      </c>
      <c r="BA96" s="105">
        <v>30.128699999999998</v>
      </c>
      <c r="BB96" s="105">
        <v>30.257000000000001</v>
      </c>
      <c r="BC96" s="105">
        <v>30.097100000000001</v>
      </c>
      <c r="BD96" s="105">
        <v>30.263400000000001</v>
      </c>
      <c r="BE96" s="105">
        <v>30.244199999999999</v>
      </c>
      <c r="BF96" s="105">
        <v>30.377099999999999</v>
      </c>
      <c r="BG96" s="105">
        <v>30.061900000000001</v>
      </c>
      <c r="BH96" s="105">
        <v>30.103300000000001</v>
      </c>
      <c r="BI96" s="105">
        <v>30.0579</v>
      </c>
      <c r="BJ96" s="105">
        <v>30.099699999999999</v>
      </c>
      <c r="BK96" s="105">
        <v>29.991599999999998</v>
      </c>
      <c r="BL96" s="116">
        <v>30.045500000000001</v>
      </c>
      <c r="BM96" s="112">
        <v>1.23459E-2</v>
      </c>
      <c r="BN96" s="112">
        <v>1.34026E-3</v>
      </c>
      <c r="BO96" s="112">
        <v>2.49769E-2</v>
      </c>
      <c r="BP96" s="112">
        <v>3.6211799999999999E-3</v>
      </c>
      <c r="BQ96" s="112">
        <v>0.82553699999999997</v>
      </c>
      <c r="BR96" s="112">
        <v>5.57577E-2</v>
      </c>
      <c r="BS96" s="112">
        <v>0.11772299999999999</v>
      </c>
      <c r="BT96" s="112">
        <v>8.6241600000000005E-3</v>
      </c>
      <c r="BU96" s="117">
        <v>0.450853</v>
      </c>
      <c r="BV96" s="112">
        <v>4.4893700000000002E-2</v>
      </c>
      <c r="BW96" s="112">
        <v>1.6010199999999999E-2</v>
      </c>
      <c r="BX96" s="112">
        <v>9.2564199999999999E-2</v>
      </c>
      <c r="BY96" s="112">
        <v>1.5118100000000001E-2</v>
      </c>
      <c r="BZ96" s="112">
        <v>0.91393599999999997</v>
      </c>
      <c r="CA96" s="112">
        <v>0.234795</v>
      </c>
      <c r="CB96" s="112">
        <v>0.32407799999999998</v>
      </c>
      <c r="CC96" s="112">
        <v>7.3439500000000005E-2</v>
      </c>
      <c r="CD96" s="117">
        <v>0.78158300000000003</v>
      </c>
      <c r="CE96" s="105">
        <v>-0.57062599999999997</v>
      </c>
      <c r="CF96" s="105">
        <v>-1.05854</v>
      </c>
      <c r="CG96" s="105">
        <v>-0.89993800000000002</v>
      </c>
      <c r="CH96" s="105">
        <v>-1.22868</v>
      </c>
      <c r="CI96" s="105">
        <v>4.5682300000000002E-2</v>
      </c>
      <c r="CJ96" s="105">
        <v>0.15079100000000001</v>
      </c>
      <c r="CK96" s="105">
        <v>0.115316</v>
      </c>
      <c r="CL96" s="105">
        <v>0.249308</v>
      </c>
      <c r="CM96" s="116">
        <v>2.8731E-2</v>
      </c>
    </row>
    <row r="97" spans="1:91">
      <c r="A97" s="104" t="s">
        <v>614</v>
      </c>
      <c r="B97" s="104" t="s">
        <v>615</v>
      </c>
      <c r="C97" s="104" t="s">
        <v>616</v>
      </c>
      <c r="D97" s="105">
        <v>32.420299999999997</v>
      </c>
      <c r="E97" s="108">
        <v>3348206188</v>
      </c>
      <c r="F97" s="108">
        <v>2458705405</v>
      </c>
      <c r="G97" s="108">
        <v>2278468959</v>
      </c>
      <c r="H97" s="108">
        <v>3003101886</v>
      </c>
      <c r="I97" s="108">
        <v>3200590947</v>
      </c>
      <c r="J97" s="108">
        <v>2704416838</v>
      </c>
      <c r="K97" s="108">
        <v>3027159887</v>
      </c>
      <c r="L97" s="108">
        <v>1476909493</v>
      </c>
      <c r="M97" s="108">
        <v>2931237653</v>
      </c>
      <c r="N97" s="108">
        <v>3354596487</v>
      </c>
      <c r="O97" s="108">
        <v>2493311602</v>
      </c>
      <c r="P97" s="108">
        <v>2463244989</v>
      </c>
      <c r="Q97" s="108">
        <v>5245760675</v>
      </c>
      <c r="R97" s="108">
        <v>5105311411</v>
      </c>
      <c r="S97" s="108">
        <v>4648481569</v>
      </c>
      <c r="T97" s="108">
        <v>4808943108</v>
      </c>
      <c r="U97" s="108">
        <v>4619744274</v>
      </c>
      <c r="V97" s="108">
        <v>4868776397</v>
      </c>
      <c r="W97" s="108">
        <v>5218717885</v>
      </c>
      <c r="X97" s="108">
        <v>5204640270</v>
      </c>
      <c r="Y97" s="108">
        <v>5178479047</v>
      </c>
      <c r="Z97" s="108">
        <v>4781751315</v>
      </c>
      <c r="AA97" s="108">
        <v>4943713229</v>
      </c>
      <c r="AB97" s="108">
        <v>4926462440</v>
      </c>
      <c r="AC97" s="108">
        <v>5697409024</v>
      </c>
      <c r="AD97" s="108">
        <v>5815051078</v>
      </c>
      <c r="AE97" s="108">
        <v>5671133584</v>
      </c>
      <c r="AF97" s="108">
        <v>5853480610</v>
      </c>
      <c r="AG97" s="108">
        <v>5503263278</v>
      </c>
      <c r="AH97" s="115">
        <v>5637822718</v>
      </c>
      <c r="AI97" s="105">
        <v>32.0242</v>
      </c>
      <c r="AJ97" s="105">
        <v>31.739100000000001</v>
      </c>
      <c r="AK97" s="105">
        <v>31.619199999999999</v>
      </c>
      <c r="AL97" s="105">
        <v>31.758199999999999</v>
      </c>
      <c r="AM97" s="105">
        <v>31.992799999999999</v>
      </c>
      <c r="AN97" s="105">
        <v>31.786200000000001</v>
      </c>
      <c r="AO97" s="105">
        <v>31.748000000000001</v>
      </c>
      <c r="AP97" s="105">
        <v>31.130400000000002</v>
      </c>
      <c r="AQ97" s="105">
        <v>31.638000000000002</v>
      </c>
      <c r="AR97" s="105">
        <v>32.057499999999997</v>
      </c>
      <c r="AS97" s="105">
        <v>31.6828</v>
      </c>
      <c r="AT97" s="105">
        <v>31.802099999999999</v>
      </c>
      <c r="AU97" s="105">
        <v>32.519599999999997</v>
      </c>
      <c r="AV97" s="105">
        <v>32.539000000000001</v>
      </c>
      <c r="AW97" s="105">
        <v>32.428400000000003</v>
      </c>
      <c r="AX97" s="105">
        <v>32.542400000000001</v>
      </c>
      <c r="AY97" s="105">
        <v>32.425699999999999</v>
      </c>
      <c r="AZ97" s="105">
        <v>32.509</v>
      </c>
      <c r="BA97" s="105">
        <v>32.526000000000003</v>
      </c>
      <c r="BB97" s="105">
        <v>32.598599999999998</v>
      </c>
      <c r="BC97" s="105">
        <v>32.463099999999997</v>
      </c>
      <c r="BD97" s="105">
        <v>32.567900000000002</v>
      </c>
      <c r="BE97" s="105">
        <v>32.603200000000001</v>
      </c>
      <c r="BF97" s="105">
        <v>32.634500000000003</v>
      </c>
      <c r="BG97" s="105">
        <v>32.450699999999998</v>
      </c>
      <c r="BH97" s="105">
        <v>32.451799999999999</v>
      </c>
      <c r="BI97" s="105">
        <v>32.414900000000003</v>
      </c>
      <c r="BJ97" s="105">
        <v>32.5017</v>
      </c>
      <c r="BK97" s="105">
        <v>32.2864</v>
      </c>
      <c r="BL97" s="116">
        <v>32.3842</v>
      </c>
      <c r="BM97" s="112">
        <v>1.1605300000000001E-2</v>
      </c>
      <c r="BN97" s="112">
        <v>4.8752200000000004E-3</v>
      </c>
      <c r="BO97" s="112">
        <v>1.1472400000000001E-2</v>
      </c>
      <c r="BP97" s="112">
        <v>1.28182E-2</v>
      </c>
      <c r="BQ97" s="112">
        <v>0.21333299999999999</v>
      </c>
      <c r="BR97" s="112">
        <v>0.22714400000000001</v>
      </c>
      <c r="BS97" s="112">
        <v>0.132798</v>
      </c>
      <c r="BT97" s="112">
        <v>3.1680100000000003E-2</v>
      </c>
      <c r="BU97" s="117">
        <v>0.48829699999999998</v>
      </c>
      <c r="BV97" s="112">
        <v>4.2939699999999997E-2</v>
      </c>
      <c r="BW97" s="112">
        <v>2.5521599999999998E-2</v>
      </c>
      <c r="BX97" s="112">
        <v>6.3164200000000004E-2</v>
      </c>
      <c r="BY97" s="112">
        <v>3.3009700000000003E-2</v>
      </c>
      <c r="BZ97" s="112">
        <v>0.58578200000000002</v>
      </c>
      <c r="CA97" s="112">
        <v>0.487902</v>
      </c>
      <c r="CB97" s="112">
        <v>0.34477099999999999</v>
      </c>
      <c r="CC97" s="112">
        <v>0.14521300000000001</v>
      </c>
      <c r="CD97" s="117">
        <v>0.80537000000000003</v>
      </c>
      <c r="CE97" s="105">
        <v>-0.59660100000000005</v>
      </c>
      <c r="CF97" s="105">
        <v>-0.54503800000000002</v>
      </c>
      <c r="CG97" s="105">
        <v>-0.88530900000000001</v>
      </c>
      <c r="CH97" s="105">
        <v>-0.54327400000000003</v>
      </c>
      <c r="CI97" s="105">
        <v>0.10494199999999999</v>
      </c>
      <c r="CJ97" s="105">
        <v>0.101587</v>
      </c>
      <c r="CK97" s="105">
        <v>0.13847400000000001</v>
      </c>
      <c r="CL97" s="105">
        <v>0.21107699999999999</v>
      </c>
      <c r="CM97" s="116">
        <v>4.8348700000000001E-2</v>
      </c>
    </row>
    <row r="98" spans="1:91">
      <c r="A98" s="104" t="s">
        <v>619</v>
      </c>
      <c r="B98" s="104" t="s">
        <v>620</v>
      </c>
      <c r="C98" s="104" t="s">
        <v>592</v>
      </c>
      <c r="D98" s="105">
        <v>31.980800000000002</v>
      </c>
      <c r="E98" s="108">
        <v>3227629880</v>
      </c>
      <c r="F98" s="108">
        <v>2552082223</v>
      </c>
      <c r="G98" s="108">
        <v>1493002084</v>
      </c>
      <c r="H98" s="108">
        <v>3064875000</v>
      </c>
      <c r="I98" s="108">
        <v>2821318736</v>
      </c>
      <c r="J98" s="108">
        <v>2194514221</v>
      </c>
      <c r="K98" s="108">
        <v>2454343228</v>
      </c>
      <c r="L98" s="108">
        <v>843259237.39999998</v>
      </c>
      <c r="M98" s="108">
        <v>2914515952</v>
      </c>
      <c r="N98" s="108">
        <v>3144231970</v>
      </c>
      <c r="O98" s="108">
        <v>2299299108</v>
      </c>
      <c r="P98" s="108">
        <v>2487443392</v>
      </c>
      <c r="Q98" s="108">
        <v>3099881397</v>
      </c>
      <c r="R98" s="108">
        <v>5432938130</v>
      </c>
      <c r="S98" s="108">
        <v>5317973614</v>
      </c>
      <c r="T98" s="108">
        <v>4570276274</v>
      </c>
      <c r="U98" s="108">
        <v>5167976289</v>
      </c>
      <c r="V98" s="108">
        <v>5192069164</v>
      </c>
      <c r="W98" s="108">
        <v>5123053813</v>
      </c>
      <c r="X98" s="108">
        <v>4782313471</v>
      </c>
      <c r="Y98" s="108">
        <v>3743221033</v>
      </c>
      <c r="Z98" s="108">
        <v>2804187947</v>
      </c>
      <c r="AA98" s="108">
        <v>3628141820</v>
      </c>
      <c r="AB98" s="108">
        <v>3830952262</v>
      </c>
      <c r="AC98" s="108">
        <v>6179628506</v>
      </c>
      <c r="AD98" s="108">
        <v>4305450264</v>
      </c>
      <c r="AE98" s="108">
        <v>5137626879</v>
      </c>
      <c r="AF98" s="108">
        <v>4269086304</v>
      </c>
      <c r="AG98" s="108">
        <v>4270433658</v>
      </c>
      <c r="AH98" s="115">
        <v>5007333194</v>
      </c>
      <c r="AI98" s="105">
        <v>31.971299999999999</v>
      </c>
      <c r="AJ98" s="105">
        <v>31.792899999999999</v>
      </c>
      <c r="AK98" s="105">
        <v>31.016200000000001</v>
      </c>
      <c r="AL98" s="105">
        <v>31.787600000000001</v>
      </c>
      <c r="AM98" s="105">
        <v>31.811199999999999</v>
      </c>
      <c r="AN98" s="105">
        <v>31.494900000000001</v>
      </c>
      <c r="AO98" s="105">
        <v>31.439800000000002</v>
      </c>
      <c r="AP98" s="105">
        <v>30.357099999999999</v>
      </c>
      <c r="AQ98" s="105">
        <v>31.6297</v>
      </c>
      <c r="AR98" s="105">
        <v>31.9633</v>
      </c>
      <c r="AS98" s="105">
        <v>31.565799999999999</v>
      </c>
      <c r="AT98" s="105">
        <v>31.816199999999998</v>
      </c>
      <c r="AU98" s="105">
        <v>31.763500000000001</v>
      </c>
      <c r="AV98" s="105">
        <v>32.628799999999998</v>
      </c>
      <c r="AW98" s="105">
        <v>32.625999999999998</v>
      </c>
      <c r="AX98" s="105">
        <v>32.469000000000001</v>
      </c>
      <c r="AY98" s="105">
        <v>32.5871</v>
      </c>
      <c r="AZ98" s="105">
        <v>32.601799999999997</v>
      </c>
      <c r="BA98" s="105">
        <v>32.499299999999998</v>
      </c>
      <c r="BB98" s="105">
        <v>32.475900000000003</v>
      </c>
      <c r="BC98" s="105">
        <v>31.990300000000001</v>
      </c>
      <c r="BD98" s="105">
        <v>31.791</v>
      </c>
      <c r="BE98" s="105">
        <v>32.154800000000002</v>
      </c>
      <c r="BF98" s="105">
        <v>32.271599999999999</v>
      </c>
      <c r="BG98" s="105">
        <v>32.567799999999998</v>
      </c>
      <c r="BH98" s="105">
        <v>32.020499999999998</v>
      </c>
      <c r="BI98" s="105">
        <v>32.272300000000001</v>
      </c>
      <c r="BJ98" s="105">
        <v>32.046300000000002</v>
      </c>
      <c r="BK98" s="105">
        <v>31.917899999999999</v>
      </c>
      <c r="BL98" s="116">
        <v>32.212600000000002</v>
      </c>
      <c r="BM98" s="112">
        <v>0.20208999999999999</v>
      </c>
      <c r="BN98" s="112">
        <v>5.3006200000000003E-2</v>
      </c>
      <c r="BO98" s="112">
        <v>8.6566199999999996E-2</v>
      </c>
      <c r="BP98" s="112">
        <v>0.12662300000000001</v>
      </c>
      <c r="BQ98" s="112">
        <v>0.40325899999999998</v>
      </c>
      <c r="BR98" s="112">
        <v>6.5568400000000004E-3</v>
      </c>
      <c r="BS98" s="112">
        <v>0.23155899999999999</v>
      </c>
      <c r="BT98" s="112">
        <v>0.93973200000000001</v>
      </c>
      <c r="BU98" s="117">
        <v>0.27349600000000002</v>
      </c>
      <c r="BV98" s="112">
        <v>0.28139799999999998</v>
      </c>
      <c r="BW98" s="112">
        <v>0.10962</v>
      </c>
      <c r="BX98" s="112">
        <v>0.18221499999999999</v>
      </c>
      <c r="BY98" s="112">
        <v>0.19043099999999999</v>
      </c>
      <c r="BZ98" s="112">
        <v>0.70690200000000003</v>
      </c>
      <c r="CA98" s="112">
        <v>7.4700299999999997E-2</v>
      </c>
      <c r="CB98" s="112">
        <v>0.46263500000000002</v>
      </c>
      <c r="CC98" s="112">
        <v>0.96698499999999998</v>
      </c>
      <c r="CD98" s="117">
        <v>0.72864200000000001</v>
      </c>
      <c r="CE98" s="105">
        <v>-0.46549600000000002</v>
      </c>
      <c r="CF98" s="105">
        <v>-0.36107800000000001</v>
      </c>
      <c r="CG98" s="105">
        <v>-0.91673899999999997</v>
      </c>
      <c r="CH98" s="105">
        <v>-0.27717199999999997</v>
      </c>
      <c r="CI98" s="105">
        <v>0.28046199999999999</v>
      </c>
      <c r="CJ98" s="105">
        <v>0.49365599999999998</v>
      </c>
      <c r="CK98" s="105">
        <v>0.26288299999999998</v>
      </c>
      <c r="CL98" s="105">
        <v>1.3518000000000001E-2</v>
      </c>
      <c r="CM98" s="116">
        <v>0.22792200000000001</v>
      </c>
    </row>
    <row r="99" spans="1:91">
      <c r="A99" s="104" t="s">
        <v>621</v>
      </c>
      <c r="B99" s="104" t="s">
        <v>622</v>
      </c>
      <c r="C99" s="104" t="s">
        <v>471</v>
      </c>
      <c r="D99" s="105">
        <v>32.043599999999998</v>
      </c>
      <c r="E99" s="108">
        <v>2542856243</v>
      </c>
      <c r="F99" s="108">
        <v>1456000203</v>
      </c>
      <c r="G99" s="108">
        <v>1365825063</v>
      </c>
      <c r="H99" s="108">
        <v>2403810271</v>
      </c>
      <c r="I99" s="108">
        <v>2046123195</v>
      </c>
      <c r="J99" s="108">
        <v>1103910998</v>
      </c>
      <c r="K99" s="108">
        <v>2392015069</v>
      </c>
      <c r="L99" s="108">
        <v>795625414.10000002</v>
      </c>
      <c r="M99" s="108">
        <v>2130057457</v>
      </c>
      <c r="N99" s="108">
        <v>1886208702</v>
      </c>
      <c r="O99" s="108">
        <v>886799041.29999995</v>
      </c>
      <c r="P99" s="108">
        <v>1153152906</v>
      </c>
      <c r="Q99" s="108">
        <v>4084416676</v>
      </c>
      <c r="R99" s="108">
        <v>4248001995</v>
      </c>
      <c r="S99" s="108">
        <v>3407890350</v>
      </c>
      <c r="T99" s="108">
        <v>4035060502</v>
      </c>
      <c r="U99" s="108">
        <v>4189412337</v>
      </c>
      <c r="V99" s="108">
        <v>3951752859</v>
      </c>
      <c r="W99" s="108">
        <v>4264086064</v>
      </c>
      <c r="X99" s="108">
        <v>4808355284</v>
      </c>
      <c r="Y99" s="108">
        <v>4546358888</v>
      </c>
      <c r="Z99" s="108">
        <v>4312589705</v>
      </c>
      <c r="AA99" s="108">
        <v>4204074092</v>
      </c>
      <c r="AB99" s="108">
        <v>4329515963</v>
      </c>
      <c r="AC99" s="108">
        <v>4445532204</v>
      </c>
      <c r="AD99" s="108">
        <v>4655666514</v>
      </c>
      <c r="AE99" s="108">
        <v>4660038886</v>
      </c>
      <c r="AF99" s="108">
        <v>4448191007</v>
      </c>
      <c r="AG99" s="108">
        <v>4500665065</v>
      </c>
      <c r="AH99" s="115">
        <v>4225347733</v>
      </c>
      <c r="AI99" s="105">
        <v>31.627300000000002</v>
      </c>
      <c r="AJ99" s="105">
        <v>30.999500000000001</v>
      </c>
      <c r="AK99" s="105">
        <v>30.900400000000001</v>
      </c>
      <c r="AL99" s="105">
        <v>31.437100000000001</v>
      </c>
      <c r="AM99" s="105">
        <v>31.355399999999999</v>
      </c>
      <c r="AN99" s="105">
        <v>30.5898</v>
      </c>
      <c r="AO99" s="105">
        <v>31.392099999999999</v>
      </c>
      <c r="AP99" s="105">
        <v>30.303100000000001</v>
      </c>
      <c r="AQ99" s="105">
        <v>31.177299999999999</v>
      </c>
      <c r="AR99" s="105">
        <v>31.230499999999999</v>
      </c>
      <c r="AS99" s="105">
        <v>30.287800000000001</v>
      </c>
      <c r="AT99" s="105">
        <v>30.707100000000001</v>
      </c>
      <c r="AU99" s="105">
        <v>32.1614</v>
      </c>
      <c r="AV99" s="105">
        <v>32.273800000000001</v>
      </c>
      <c r="AW99" s="105">
        <v>31.9785</v>
      </c>
      <c r="AX99" s="105">
        <v>32.289299999999997</v>
      </c>
      <c r="AY99" s="105">
        <v>32.286099999999998</v>
      </c>
      <c r="AZ99" s="105">
        <v>32.2072</v>
      </c>
      <c r="BA99" s="105">
        <v>32.234499999999997</v>
      </c>
      <c r="BB99" s="105">
        <v>32.482999999999997</v>
      </c>
      <c r="BC99" s="105">
        <v>32.270899999999997</v>
      </c>
      <c r="BD99" s="105">
        <v>32.4163</v>
      </c>
      <c r="BE99" s="105">
        <v>32.367699999999999</v>
      </c>
      <c r="BF99" s="105">
        <v>32.448099999999997</v>
      </c>
      <c r="BG99" s="105">
        <v>32.092799999999997</v>
      </c>
      <c r="BH99" s="105">
        <v>32.133499999999998</v>
      </c>
      <c r="BI99" s="105">
        <v>32.131599999999999</v>
      </c>
      <c r="BJ99" s="105">
        <v>32.105600000000003</v>
      </c>
      <c r="BK99" s="105">
        <v>31.994399999999999</v>
      </c>
      <c r="BL99" s="116">
        <v>31.967400000000001</v>
      </c>
      <c r="BM99" s="112">
        <v>2.1619800000000002E-2</v>
      </c>
      <c r="BN99" s="112">
        <v>3.0591E-2</v>
      </c>
      <c r="BO99" s="112">
        <v>3.3780499999999998E-2</v>
      </c>
      <c r="BP99" s="112">
        <v>9.7280100000000005E-3</v>
      </c>
      <c r="BQ99" s="112">
        <v>0.29498400000000002</v>
      </c>
      <c r="BR99" s="112">
        <v>8.9130100000000007E-3</v>
      </c>
      <c r="BS99" s="112">
        <v>2.5406999999999999E-2</v>
      </c>
      <c r="BT99" s="112">
        <v>1.3048700000000001E-3</v>
      </c>
      <c r="BU99" s="117">
        <v>9.4289600000000001E-2</v>
      </c>
      <c r="BV99" s="112">
        <v>6.1186900000000002E-2</v>
      </c>
      <c r="BW99" s="112">
        <v>7.6700400000000002E-2</v>
      </c>
      <c r="BX99" s="112">
        <v>0.10933</v>
      </c>
      <c r="BY99" s="112">
        <v>2.74101E-2</v>
      </c>
      <c r="BZ99" s="112">
        <v>0.62862799999999996</v>
      </c>
      <c r="CA99" s="112">
        <v>8.5175000000000001E-2</v>
      </c>
      <c r="CB99" s="112">
        <v>0.15462300000000001</v>
      </c>
      <c r="CC99" s="112">
        <v>2.7473999999999998E-2</v>
      </c>
      <c r="CD99" s="117">
        <v>0.61494599999999999</v>
      </c>
      <c r="CE99" s="105">
        <v>-0.84674099999999997</v>
      </c>
      <c r="CF99" s="105">
        <v>-0.89505599999999996</v>
      </c>
      <c r="CG99" s="105">
        <v>-1.06494</v>
      </c>
      <c r="CH99" s="105">
        <v>-1.28068</v>
      </c>
      <c r="CI99" s="105">
        <v>0.115442</v>
      </c>
      <c r="CJ99" s="105">
        <v>0.238398</v>
      </c>
      <c r="CK99" s="105">
        <v>0.30698900000000001</v>
      </c>
      <c r="CL99" s="105">
        <v>0.38822800000000002</v>
      </c>
      <c r="CM99" s="116">
        <v>9.6823400000000004E-2</v>
      </c>
    </row>
    <row r="100" spans="1:91">
      <c r="A100" s="104" t="s">
        <v>623</v>
      </c>
      <c r="B100" s="104" t="s">
        <v>624</v>
      </c>
      <c r="C100" s="104" t="s">
        <v>625</v>
      </c>
      <c r="D100" s="105">
        <v>31.213999999999999</v>
      </c>
      <c r="E100" s="108">
        <v>1587667241</v>
      </c>
      <c r="F100" s="108">
        <v>942423207.5</v>
      </c>
      <c r="G100" s="108">
        <v>1011106272</v>
      </c>
      <c r="H100" s="108">
        <v>1023480520</v>
      </c>
      <c r="I100" s="108">
        <v>1015504344</v>
      </c>
      <c r="J100" s="108">
        <v>386384155.5</v>
      </c>
      <c r="K100" s="108">
        <v>1272781804</v>
      </c>
      <c r="L100" s="108">
        <v>224763816</v>
      </c>
      <c r="M100" s="108">
        <v>831446839</v>
      </c>
      <c r="N100" s="108">
        <v>996394294</v>
      </c>
      <c r="O100" s="108">
        <v>517192834</v>
      </c>
      <c r="P100" s="108">
        <v>633196334</v>
      </c>
      <c r="Q100" s="108">
        <v>2683139864</v>
      </c>
      <c r="R100" s="108">
        <v>2613969725</v>
      </c>
      <c r="S100" s="108">
        <v>1906711398</v>
      </c>
      <c r="T100" s="108">
        <v>2592117757</v>
      </c>
      <c r="U100" s="108">
        <v>1901739678</v>
      </c>
      <c r="V100" s="108">
        <v>2644293105</v>
      </c>
      <c r="W100" s="108">
        <v>2286267408</v>
      </c>
      <c r="X100" s="108">
        <v>2399750587</v>
      </c>
      <c r="Y100" s="108">
        <v>2758369221</v>
      </c>
      <c r="Z100" s="108">
        <v>2269699472</v>
      </c>
      <c r="AA100" s="108">
        <v>2637883500</v>
      </c>
      <c r="AB100" s="108">
        <v>1889680613</v>
      </c>
      <c r="AC100" s="108">
        <v>2583624588</v>
      </c>
      <c r="AD100" s="108">
        <v>2904991949</v>
      </c>
      <c r="AE100" s="108">
        <v>2911753190</v>
      </c>
      <c r="AF100" s="108">
        <v>2595431188</v>
      </c>
      <c r="AG100" s="108">
        <v>2546646172</v>
      </c>
      <c r="AH100" s="115">
        <v>2656490163</v>
      </c>
      <c r="AI100" s="105">
        <v>30.947700000000001</v>
      </c>
      <c r="AJ100" s="105">
        <v>30.391500000000001</v>
      </c>
      <c r="AK100" s="105">
        <v>30.488</v>
      </c>
      <c r="AL100" s="105">
        <v>30.205200000000001</v>
      </c>
      <c r="AM100" s="105">
        <v>30.3507</v>
      </c>
      <c r="AN100" s="105">
        <v>29.052900000000001</v>
      </c>
      <c r="AO100" s="105">
        <v>30.463899999999999</v>
      </c>
      <c r="AP100" s="105">
        <v>28.554300000000001</v>
      </c>
      <c r="AQ100" s="105">
        <v>29.8201</v>
      </c>
      <c r="AR100" s="105">
        <v>30.349399999999999</v>
      </c>
      <c r="AS100" s="105">
        <v>29.515000000000001</v>
      </c>
      <c r="AT100" s="105">
        <v>29.842199999999998</v>
      </c>
      <c r="AU100" s="105">
        <v>31.555299999999999</v>
      </c>
      <c r="AV100" s="105">
        <v>31.5733</v>
      </c>
      <c r="AW100" s="105">
        <v>31.152999999999999</v>
      </c>
      <c r="AX100" s="105">
        <v>31.6508</v>
      </c>
      <c r="AY100" s="105">
        <v>31.147600000000001</v>
      </c>
      <c r="AZ100" s="105">
        <v>31.6264</v>
      </c>
      <c r="BA100" s="105">
        <v>31.3353</v>
      </c>
      <c r="BB100" s="105">
        <v>31.4863</v>
      </c>
      <c r="BC100" s="105">
        <v>31.546800000000001</v>
      </c>
      <c r="BD100" s="105">
        <v>31.4819</v>
      </c>
      <c r="BE100" s="105">
        <v>31.703099999999999</v>
      </c>
      <c r="BF100" s="105">
        <v>31.252099999999999</v>
      </c>
      <c r="BG100" s="105">
        <v>31.315899999999999</v>
      </c>
      <c r="BH100" s="105">
        <v>31.465199999999999</v>
      </c>
      <c r="BI100" s="105">
        <v>31.453099999999999</v>
      </c>
      <c r="BJ100" s="105">
        <v>31.328399999999998</v>
      </c>
      <c r="BK100" s="105">
        <v>31.175899999999999</v>
      </c>
      <c r="BL100" s="116">
        <v>31.3049</v>
      </c>
      <c r="BM100" s="112">
        <v>2.06397E-2</v>
      </c>
      <c r="BN100" s="112">
        <v>2.7572200000000002E-2</v>
      </c>
      <c r="BO100" s="112">
        <v>4.2243700000000002E-2</v>
      </c>
      <c r="BP100" s="112">
        <v>5.2265300000000001E-3</v>
      </c>
      <c r="BQ100" s="112">
        <v>0.33900999999999998</v>
      </c>
      <c r="BR100" s="112">
        <v>0.29521799999999998</v>
      </c>
      <c r="BS100" s="112">
        <v>7.7104599999999995E-2</v>
      </c>
      <c r="BT100" s="112">
        <v>0.20547399999999999</v>
      </c>
      <c r="BU100" s="117">
        <v>0.103325</v>
      </c>
      <c r="BV100" s="112">
        <v>5.97368E-2</v>
      </c>
      <c r="BW100" s="112">
        <v>7.1680099999999997E-2</v>
      </c>
      <c r="BX100" s="112">
        <v>0.123195</v>
      </c>
      <c r="BY100" s="112">
        <v>1.8382300000000001E-2</v>
      </c>
      <c r="BZ100" s="112">
        <v>0.66279900000000003</v>
      </c>
      <c r="CA100" s="112">
        <v>0.56677200000000005</v>
      </c>
      <c r="CB100" s="112">
        <v>0.26286700000000002</v>
      </c>
      <c r="CC100" s="112">
        <v>0.404198</v>
      </c>
      <c r="CD100" s="117">
        <v>0.62060000000000004</v>
      </c>
      <c r="CE100" s="105">
        <v>-0.66062699999999996</v>
      </c>
      <c r="CF100" s="105">
        <v>-1.40012</v>
      </c>
      <c r="CG100" s="105">
        <v>-1.6569199999999999</v>
      </c>
      <c r="CH100" s="105">
        <v>-1.36751</v>
      </c>
      <c r="CI100" s="105">
        <v>0.157469</v>
      </c>
      <c r="CJ100" s="105">
        <v>0.20519799999999999</v>
      </c>
      <c r="CK100" s="105">
        <v>0.18640999999999999</v>
      </c>
      <c r="CL100" s="105">
        <v>0.20929800000000001</v>
      </c>
      <c r="CM100" s="116">
        <v>0.141684</v>
      </c>
    </row>
    <row r="101" spans="1:91">
      <c r="A101" s="104" t="s">
        <v>626</v>
      </c>
      <c r="B101" s="104" t="s">
        <v>627</v>
      </c>
      <c r="C101" s="104" t="s">
        <v>628</v>
      </c>
      <c r="D101" s="105">
        <v>27.614100000000001</v>
      </c>
      <c r="E101" s="108">
        <v>156471102</v>
      </c>
      <c r="F101" s="108">
        <v>76668229</v>
      </c>
      <c r="G101" s="108">
        <v>46209946.5</v>
      </c>
      <c r="H101" s="108">
        <v>93469448.5</v>
      </c>
      <c r="I101" s="108">
        <v>122009616.5</v>
      </c>
      <c r="J101" s="108">
        <v>61405238.5</v>
      </c>
      <c r="K101" s="108">
        <v>116853335.5</v>
      </c>
      <c r="L101" s="108">
        <v>43805308</v>
      </c>
      <c r="M101" s="108">
        <v>79334082</v>
      </c>
      <c r="N101" s="108">
        <v>60101444</v>
      </c>
      <c r="O101" s="108">
        <v>28941126</v>
      </c>
      <c r="P101" s="108">
        <v>54490753.5</v>
      </c>
      <c r="Q101" s="108">
        <v>157529897</v>
      </c>
      <c r="R101" s="108">
        <v>151705994</v>
      </c>
      <c r="S101" s="108">
        <v>174760461.90000001</v>
      </c>
      <c r="T101" s="108">
        <v>158954542</v>
      </c>
      <c r="U101" s="108">
        <v>166171510.5</v>
      </c>
      <c r="V101" s="108">
        <v>147391518</v>
      </c>
      <c r="W101" s="108">
        <v>194842705.5</v>
      </c>
      <c r="X101" s="108">
        <v>192051758</v>
      </c>
      <c r="Y101" s="108">
        <v>183514675.5</v>
      </c>
      <c r="Z101" s="108">
        <v>175007819.80000001</v>
      </c>
      <c r="AA101" s="108">
        <v>157549761.30000001</v>
      </c>
      <c r="AB101" s="108">
        <v>173533514.5</v>
      </c>
      <c r="AC101" s="108">
        <v>215539159</v>
      </c>
      <c r="AD101" s="108">
        <v>256757529</v>
      </c>
      <c r="AE101" s="108">
        <v>266486346</v>
      </c>
      <c r="AF101" s="108">
        <v>231437615.80000001</v>
      </c>
      <c r="AG101" s="108">
        <v>265903123</v>
      </c>
      <c r="AH101" s="115">
        <v>247426105</v>
      </c>
      <c r="AI101" s="105">
        <v>27.604800000000001</v>
      </c>
      <c r="AJ101" s="105">
        <v>26.893999999999998</v>
      </c>
      <c r="AK101" s="105">
        <v>26.124099999999999</v>
      </c>
      <c r="AL101" s="105">
        <v>26.752400000000002</v>
      </c>
      <c r="AM101" s="105">
        <v>27.3231</v>
      </c>
      <c r="AN101" s="105">
        <v>26.622299999999999</v>
      </c>
      <c r="AO101" s="105">
        <v>27.068300000000001</v>
      </c>
      <c r="AP101" s="105">
        <v>26.504300000000001</v>
      </c>
      <c r="AQ101" s="105">
        <v>26.430499999999999</v>
      </c>
      <c r="AR101" s="105">
        <v>26.198599999999999</v>
      </c>
      <c r="AS101" s="105">
        <v>25.464700000000001</v>
      </c>
      <c r="AT101" s="105">
        <v>26.303699999999999</v>
      </c>
      <c r="AU101" s="105">
        <v>27.4605</v>
      </c>
      <c r="AV101" s="105">
        <v>27.4664</v>
      </c>
      <c r="AW101" s="105">
        <v>27.849599999999999</v>
      </c>
      <c r="AX101" s="105">
        <v>27.6234</v>
      </c>
      <c r="AY101" s="105">
        <v>27.625499999999999</v>
      </c>
      <c r="AZ101" s="105">
        <v>27.514900000000001</v>
      </c>
      <c r="BA101" s="105">
        <v>27.782699999999998</v>
      </c>
      <c r="BB101" s="105">
        <v>27.863099999999999</v>
      </c>
      <c r="BC101" s="105">
        <v>27.659199999999998</v>
      </c>
      <c r="BD101" s="105">
        <v>27.816800000000001</v>
      </c>
      <c r="BE101" s="105">
        <v>27.700800000000001</v>
      </c>
      <c r="BF101" s="105">
        <v>27.807200000000002</v>
      </c>
      <c r="BG101" s="105">
        <v>27.700800000000001</v>
      </c>
      <c r="BH101" s="105">
        <v>27.966699999999999</v>
      </c>
      <c r="BI101" s="105">
        <v>28.003399999999999</v>
      </c>
      <c r="BJ101" s="105">
        <v>27.841100000000001</v>
      </c>
      <c r="BK101" s="105">
        <v>27.955500000000001</v>
      </c>
      <c r="BL101" s="116">
        <v>27.929500000000001</v>
      </c>
      <c r="BM101" s="112">
        <v>7.3441000000000006E-2</v>
      </c>
      <c r="BN101" s="112">
        <v>9.8029999999999992E-3</v>
      </c>
      <c r="BO101" s="112">
        <v>3.7154800000000002E-3</v>
      </c>
      <c r="BP101" s="112">
        <v>1.95926E-3</v>
      </c>
      <c r="BQ101" s="112">
        <v>7.6439599999999996E-2</v>
      </c>
      <c r="BR101" s="112">
        <v>3.1046899999999998E-3</v>
      </c>
      <c r="BS101" s="112">
        <v>0.110358</v>
      </c>
      <c r="BT101" s="112">
        <v>5.7950300000000003E-2</v>
      </c>
      <c r="BU101" s="117">
        <v>0.864757</v>
      </c>
      <c r="BV101" s="112">
        <v>0.131018</v>
      </c>
      <c r="BW101" s="112">
        <v>3.7898899999999999E-2</v>
      </c>
      <c r="BX101" s="112">
        <v>3.5953800000000001E-2</v>
      </c>
      <c r="BY101" s="112">
        <v>1.1469500000000001E-2</v>
      </c>
      <c r="BZ101" s="112">
        <v>0.453401</v>
      </c>
      <c r="CA101" s="112">
        <v>5.4425500000000002E-2</v>
      </c>
      <c r="CB101" s="112">
        <v>0.31186700000000001</v>
      </c>
      <c r="CC101" s="112">
        <v>0.19756699999999999</v>
      </c>
      <c r="CD101" s="117">
        <v>0.96529799999999999</v>
      </c>
      <c r="CE101" s="105">
        <v>-1.0344</v>
      </c>
      <c r="CF101" s="105">
        <v>-1.00943</v>
      </c>
      <c r="CG101" s="105">
        <v>-1.24098</v>
      </c>
      <c r="CH101" s="105">
        <v>-1.9197299999999999</v>
      </c>
      <c r="CI101" s="105">
        <v>-0.31654199999999999</v>
      </c>
      <c r="CJ101" s="105">
        <v>-0.32078200000000001</v>
      </c>
      <c r="CK101" s="105">
        <v>-0.140379</v>
      </c>
      <c r="CL101" s="105">
        <v>-0.13375200000000001</v>
      </c>
      <c r="CM101" s="116">
        <v>-1.84174E-2</v>
      </c>
    </row>
    <row r="102" spans="1:91">
      <c r="A102" s="104" t="s">
        <v>629</v>
      </c>
      <c r="B102" s="104" t="s">
        <v>630</v>
      </c>
      <c r="C102" s="104" t="s">
        <v>589</v>
      </c>
      <c r="D102" s="105">
        <v>27.459099999999999</v>
      </c>
      <c r="E102" s="108">
        <v>155266912</v>
      </c>
      <c r="F102" s="108">
        <v>130495830</v>
      </c>
      <c r="G102" s="108">
        <v>134035261.5</v>
      </c>
      <c r="H102" s="108">
        <v>120241996</v>
      </c>
      <c r="I102" s="108">
        <v>152758748</v>
      </c>
      <c r="J102" s="108">
        <v>102299287.5</v>
      </c>
      <c r="K102" s="108">
        <v>135215592</v>
      </c>
      <c r="L102" s="108">
        <v>59827604.5</v>
      </c>
      <c r="M102" s="108">
        <v>71522200</v>
      </c>
      <c r="N102" s="108">
        <v>165702166.30000001</v>
      </c>
      <c r="O102" s="108">
        <v>103529274.09999999</v>
      </c>
      <c r="P102" s="108">
        <v>114836636.3</v>
      </c>
      <c r="Q102" s="108">
        <v>160143255</v>
      </c>
      <c r="R102" s="108">
        <v>186315528</v>
      </c>
      <c r="S102" s="108">
        <v>155770267</v>
      </c>
      <c r="T102" s="108">
        <v>129035317</v>
      </c>
      <c r="U102" s="108">
        <v>158063422</v>
      </c>
      <c r="V102" s="108">
        <v>162892292</v>
      </c>
      <c r="W102" s="108">
        <v>196629782</v>
      </c>
      <c r="X102" s="108">
        <v>168223188.5</v>
      </c>
      <c r="Y102" s="108">
        <v>160194786</v>
      </c>
      <c r="Z102" s="108">
        <v>136931730</v>
      </c>
      <c r="AA102" s="108">
        <v>112549760</v>
      </c>
      <c r="AB102" s="108">
        <v>160822602</v>
      </c>
      <c r="AC102" s="108">
        <v>182800924.30000001</v>
      </c>
      <c r="AD102" s="108">
        <v>168805360</v>
      </c>
      <c r="AE102" s="108">
        <v>184210490</v>
      </c>
      <c r="AF102" s="108">
        <v>172205997.5</v>
      </c>
      <c r="AG102" s="108">
        <v>147205797.5</v>
      </c>
      <c r="AH102" s="115">
        <v>170392489.5</v>
      </c>
      <c r="AI102" s="105">
        <v>27.593699999999998</v>
      </c>
      <c r="AJ102" s="105">
        <v>27.6738</v>
      </c>
      <c r="AK102" s="105">
        <v>27.689</v>
      </c>
      <c r="AL102" s="105">
        <v>27.1158</v>
      </c>
      <c r="AM102" s="105">
        <v>27.6389</v>
      </c>
      <c r="AN102" s="105">
        <v>27.256799999999998</v>
      </c>
      <c r="AO102" s="105">
        <v>27.279399999999999</v>
      </c>
      <c r="AP102" s="105">
        <v>26.954699999999999</v>
      </c>
      <c r="AQ102" s="105">
        <v>26.280999999999999</v>
      </c>
      <c r="AR102" s="105">
        <v>27.777100000000001</v>
      </c>
      <c r="AS102" s="105">
        <v>27.277999999999999</v>
      </c>
      <c r="AT102" s="105">
        <v>27.379200000000001</v>
      </c>
      <c r="AU102" s="105">
        <v>27.488199999999999</v>
      </c>
      <c r="AV102" s="105">
        <v>27.762899999999998</v>
      </c>
      <c r="AW102" s="105">
        <v>27.686900000000001</v>
      </c>
      <c r="AX102" s="105">
        <v>27.322500000000002</v>
      </c>
      <c r="AY102" s="105">
        <v>27.561</v>
      </c>
      <c r="AZ102" s="105">
        <v>27.662400000000002</v>
      </c>
      <c r="BA102" s="105">
        <v>27.7958</v>
      </c>
      <c r="BB102" s="105">
        <v>27.672999999999998</v>
      </c>
      <c r="BC102" s="105">
        <v>27.459399999999999</v>
      </c>
      <c r="BD102" s="105">
        <v>27.4588</v>
      </c>
      <c r="BE102" s="105">
        <v>27.207999999999998</v>
      </c>
      <c r="BF102" s="105">
        <v>27.697500000000002</v>
      </c>
      <c r="BG102" s="105">
        <v>27.4529</v>
      </c>
      <c r="BH102" s="105">
        <v>27.351800000000001</v>
      </c>
      <c r="BI102" s="105">
        <v>27.470700000000001</v>
      </c>
      <c r="BJ102" s="105">
        <v>27.4146</v>
      </c>
      <c r="BK102" s="105">
        <v>27.1069</v>
      </c>
      <c r="BL102" s="116">
        <v>27.4068</v>
      </c>
      <c r="BM102" s="112">
        <v>3.1434700000000003E-2</v>
      </c>
      <c r="BN102" s="112">
        <v>0.88894700000000004</v>
      </c>
      <c r="BO102" s="112">
        <v>0.204397</v>
      </c>
      <c r="BP102" s="112">
        <v>0.408827</v>
      </c>
      <c r="BQ102" s="112">
        <v>6.10862E-2</v>
      </c>
      <c r="BR102" s="112">
        <v>0.22304499999999999</v>
      </c>
      <c r="BS102" s="112">
        <v>7.7552300000000005E-2</v>
      </c>
      <c r="BT102" s="112">
        <v>0.45031700000000002</v>
      </c>
      <c r="BU102" s="117">
        <v>0.34378799999999998</v>
      </c>
      <c r="BV102" s="112">
        <v>7.5740399999999999E-2</v>
      </c>
      <c r="BW102" s="112">
        <v>0.91081400000000001</v>
      </c>
      <c r="BX102" s="112">
        <v>0.31405300000000003</v>
      </c>
      <c r="BY102" s="112">
        <v>0.49141299999999999</v>
      </c>
      <c r="BZ102" s="112">
        <v>0.42715799999999998</v>
      </c>
      <c r="CA102" s="112">
        <v>0.48398000000000002</v>
      </c>
      <c r="CB102" s="112">
        <v>0.262905</v>
      </c>
      <c r="CC102" s="112">
        <v>0.63209300000000002</v>
      </c>
      <c r="CD102" s="117">
        <v>0.743421</v>
      </c>
      <c r="CE102" s="105">
        <v>0.34270600000000001</v>
      </c>
      <c r="CF102" s="105">
        <v>2.76998E-2</v>
      </c>
      <c r="CG102" s="105">
        <v>-0.471086</v>
      </c>
      <c r="CH102" s="105">
        <v>0.16861300000000001</v>
      </c>
      <c r="CI102" s="105">
        <v>0.33653100000000002</v>
      </c>
      <c r="CJ102" s="105">
        <v>0.20584</v>
      </c>
      <c r="CK102" s="105">
        <v>0.33328400000000002</v>
      </c>
      <c r="CL102" s="105">
        <v>0.14530199999999999</v>
      </c>
      <c r="CM102" s="116">
        <v>0.115675</v>
      </c>
    </row>
    <row r="103" spans="1:91">
      <c r="A103" s="104" t="s">
        <v>631</v>
      </c>
      <c r="B103" s="104" t="s">
        <v>632</v>
      </c>
      <c r="C103" s="104" t="s">
        <v>633</v>
      </c>
      <c r="D103" s="105">
        <v>30.38775</v>
      </c>
      <c r="E103" s="108">
        <v>1386478922</v>
      </c>
      <c r="F103" s="108">
        <v>1285159416</v>
      </c>
      <c r="G103" s="108">
        <v>728546942</v>
      </c>
      <c r="H103" s="108">
        <v>1530977440</v>
      </c>
      <c r="I103" s="108">
        <v>835955932.29999995</v>
      </c>
      <c r="J103" s="108">
        <v>691332055.79999995</v>
      </c>
      <c r="K103" s="108">
        <v>993335293.70000005</v>
      </c>
      <c r="L103" s="108">
        <v>460216163.30000001</v>
      </c>
      <c r="M103" s="108">
        <v>1254085334</v>
      </c>
      <c r="N103" s="108">
        <v>569623698.5</v>
      </c>
      <c r="O103" s="108">
        <v>1179292918</v>
      </c>
      <c r="P103" s="108">
        <v>839523389.79999995</v>
      </c>
      <c r="Q103" s="108">
        <v>1089156828</v>
      </c>
      <c r="R103" s="108">
        <v>1191311735</v>
      </c>
      <c r="S103" s="108">
        <v>1413084503</v>
      </c>
      <c r="T103" s="108">
        <v>1044757288</v>
      </c>
      <c r="U103" s="108">
        <v>1102241571</v>
      </c>
      <c r="V103" s="108">
        <v>1221502062</v>
      </c>
      <c r="W103" s="108">
        <v>1109635354</v>
      </c>
      <c r="X103" s="108">
        <v>1167877924</v>
      </c>
      <c r="Y103" s="108">
        <v>1498868838</v>
      </c>
      <c r="Z103" s="108">
        <v>906816177.29999995</v>
      </c>
      <c r="AA103" s="108">
        <v>1343730374</v>
      </c>
      <c r="AB103" s="108">
        <v>759849122.5</v>
      </c>
      <c r="AC103" s="108">
        <v>1323165593</v>
      </c>
      <c r="AD103" s="108">
        <v>1237168020</v>
      </c>
      <c r="AE103" s="108">
        <v>1734484013</v>
      </c>
      <c r="AF103" s="108">
        <v>1609663759</v>
      </c>
      <c r="AG103" s="108">
        <v>1723015612</v>
      </c>
      <c r="AH103" s="115">
        <v>1847873736</v>
      </c>
      <c r="AI103" s="105">
        <v>30.752300000000002</v>
      </c>
      <c r="AJ103" s="105">
        <v>30.8354</v>
      </c>
      <c r="AK103" s="105">
        <v>30.0243</v>
      </c>
      <c r="AL103" s="105">
        <v>30.786200000000001</v>
      </c>
      <c r="AM103" s="105">
        <v>30.072399999999998</v>
      </c>
      <c r="AN103" s="105">
        <v>29.9251</v>
      </c>
      <c r="AO103" s="105">
        <v>30.104099999999999</v>
      </c>
      <c r="AP103" s="105">
        <v>29.598299999999998</v>
      </c>
      <c r="AQ103" s="105">
        <v>30.4131</v>
      </c>
      <c r="AR103" s="105">
        <v>29.537800000000001</v>
      </c>
      <c r="AS103" s="105">
        <v>30.700900000000001</v>
      </c>
      <c r="AT103" s="105">
        <v>30.249199999999998</v>
      </c>
      <c r="AU103" s="105">
        <v>30.2593</v>
      </c>
      <c r="AV103" s="105">
        <v>30.439599999999999</v>
      </c>
      <c r="AW103" s="105">
        <v>30.7302</v>
      </c>
      <c r="AX103" s="105">
        <v>30.3398</v>
      </c>
      <c r="AY103" s="105">
        <v>30.362400000000001</v>
      </c>
      <c r="AZ103" s="105">
        <v>30.524899999999999</v>
      </c>
      <c r="BA103" s="105">
        <v>30.292400000000001</v>
      </c>
      <c r="BB103" s="105">
        <v>30.463200000000001</v>
      </c>
      <c r="BC103" s="105">
        <v>30.6785</v>
      </c>
      <c r="BD103" s="105">
        <v>30.153700000000001</v>
      </c>
      <c r="BE103" s="105">
        <v>30.758500000000002</v>
      </c>
      <c r="BF103" s="105">
        <v>29.9377</v>
      </c>
      <c r="BG103" s="105">
        <v>30.343800000000002</v>
      </c>
      <c r="BH103" s="105">
        <v>30.244499999999999</v>
      </c>
      <c r="BI103" s="105">
        <v>30.7057</v>
      </c>
      <c r="BJ103" s="105">
        <v>30.639199999999999</v>
      </c>
      <c r="BK103" s="105">
        <v>30.622499999999999</v>
      </c>
      <c r="BL103" s="116">
        <v>30.788900000000002</v>
      </c>
      <c r="BM103" s="112">
        <v>0.60790599999999995</v>
      </c>
      <c r="BN103" s="112">
        <v>0.194332</v>
      </c>
      <c r="BO103" s="112">
        <v>5.6923399999999999E-2</v>
      </c>
      <c r="BP103" s="112">
        <v>0.20308200000000001</v>
      </c>
      <c r="BQ103" s="112">
        <v>0.23169799999999999</v>
      </c>
      <c r="BR103" s="112">
        <v>2.5225899999999999E-2</v>
      </c>
      <c r="BS103" s="112">
        <v>0.17183799999999999</v>
      </c>
      <c r="BT103" s="112">
        <v>0.186441</v>
      </c>
      <c r="BU103" s="117">
        <v>0.16762199999999999</v>
      </c>
      <c r="BV103" s="112">
        <v>0.67521600000000004</v>
      </c>
      <c r="BW103" s="112">
        <v>0.28314899999999998</v>
      </c>
      <c r="BX103" s="112">
        <v>0.14541999999999999</v>
      </c>
      <c r="BY103" s="112">
        <v>0.279559</v>
      </c>
      <c r="BZ103" s="112">
        <v>0.59282699999999999</v>
      </c>
      <c r="CA103" s="112">
        <v>0.14746899999999999</v>
      </c>
      <c r="CB103" s="112">
        <v>0.39096799999999998</v>
      </c>
      <c r="CC103" s="112">
        <v>0.38776100000000002</v>
      </c>
      <c r="CD103" s="117">
        <v>0.68399600000000005</v>
      </c>
      <c r="CE103" s="105">
        <v>-0.14619799999999999</v>
      </c>
      <c r="CF103" s="105">
        <v>-0.42227399999999998</v>
      </c>
      <c r="CG103" s="105">
        <v>-0.64502300000000001</v>
      </c>
      <c r="CH103" s="105">
        <v>-0.520899</v>
      </c>
      <c r="CI103" s="105">
        <v>-0.20713899999999999</v>
      </c>
      <c r="CJ103" s="105">
        <v>-0.27445000000000003</v>
      </c>
      <c r="CK103" s="105">
        <v>-0.20547499999999999</v>
      </c>
      <c r="CL103" s="105">
        <v>-0.40021800000000002</v>
      </c>
      <c r="CM103" s="116">
        <v>-0.252191</v>
      </c>
    </row>
    <row r="104" spans="1:91">
      <c r="A104" s="104" t="s">
        <v>634</v>
      </c>
      <c r="B104" s="104" t="s">
        <v>635</v>
      </c>
      <c r="C104" s="104" t="s">
        <v>636</v>
      </c>
      <c r="D104" s="105">
        <v>32.010449999999999</v>
      </c>
      <c r="E104" s="108">
        <v>3467180229</v>
      </c>
      <c r="F104" s="108">
        <v>4016255952</v>
      </c>
      <c r="G104" s="108">
        <v>8364872022</v>
      </c>
      <c r="H104" s="108">
        <v>4264990732</v>
      </c>
      <c r="I104" s="108">
        <v>3388370102</v>
      </c>
      <c r="J104" s="108">
        <v>3990122935</v>
      </c>
      <c r="K104" s="108">
        <v>3406667621</v>
      </c>
      <c r="L104" s="108">
        <v>2553533086</v>
      </c>
      <c r="M104" s="108">
        <v>11856527166</v>
      </c>
      <c r="N104" s="108">
        <v>3149593099</v>
      </c>
      <c r="O104" s="108">
        <v>3601935475</v>
      </c>
      <c r="P104" s="108">
        <v>3494170440</v>
      </c>
      <c r="Q104" s="108">
        <v>3391182764</v>
      </c>
      <c r="R104" s="108">
        <v>3508007432</v>
      </c>
      <c r="S104" s="108">
        <v>2982052621</v>
      </c>
      <c r="T104" s="108">
        <v>3355429533</v>
      </c>
      <c r="U104" s="108">
        <v>3263227070</v>
      </c>
      <c r="V104" s="108">
        <v>3245609936</v>
      </c>
      <c r="W104" s="108">
        <v>3591828219</v>
      </c>
      <c r="X104" s="108">
        <v>4332649381</v>
      </c>
      <c r="Y104" s="108">
        <v>3513628304</v>
      </c>
      <c r="Z104" s="108">
        <v>3017170246</v>
      </c>
      <c r="AA104" s="108">
        <v>3386166638</v>
      </c>
      <c r="AB104" s="108">
        <v>3331703717</v>
      </c>
      <c r="AC104" s="108">
        <v>3818911272</v>
      </c>
      <c r="AD104" s="108">
        <v>4399487819</v>
      </c>
      <c r="AE104" s="108">
        <v>4531781586</v>
      </c>
      <c r="AF104" s="108">
        <v>3420705803</v>
      </c>
      <c r="AG104" s="108">
        <v>3539807456</v>
      </c>
      <c r="AH104" s="115">
        <v>3538114963</v>
      </c>
      <c r="AI104" s="105">
        <v>32.074599999999997</v>
      </c>
      <c r="AJ104" s="105">
        <v>32.444499999999998</v>
      </c>
      <c r="AK104" s="105">
        <v>33.5152</v>
      </c>
      <c r="AL104" s="105">
        <v>32.264299999999999</v>
      </c>
      <c r="AM104" s="105">
        <v>32.075400000000002</v>
      </c>
      <c r="AN104" s="105">
        <v>32.3262</v>
      </c>
      <c r="AO104" s="105">
        <v>31.9313</v>
      </c>
      <c r="AP104" s="105">
        <v>31.921099999999999</v>
      </c>
      <c r="AQ104" s="105">
        <v>33.6541</v>
      </c>
      <c r="AR104" s="105">
        <v>31.971499999999999</v>
      </c>
      <c r="AS104" s="105">
        <v>32.241100000000003</v>
      </c>
      <c r="AT104" s="105">
        <v>32.3065</v>
      </c>
      <c r="AU104" s="105">
        <v>31.892600000000002</v>
      </c>
      <c r="AV104" s="105">
        <v>31.997699999999998</v>
      </c>
      <c r="AW104" s="105">
        <v>31.789200000000001</v>
      </c>
      <c r="AX104" s="105">
        <v>32.023200000000003</v>
      </c>
      <c r="AY104" s="105">
        <v>31.9268</v>
      </c>
      <c r="AZ104" s="105">
        <v>31.921399999999998</v>
      </c>
      <c r="BA104" s="105">
        <v>31.986999999999998</v>
      </c>
      <c r="BB104" s="105">
        <v>32.332500000000003</v>
      </c>
      <c r="BC104" s="105">
        <v>31.895299999999999</v>
      </c>
      <c r="BD104" s="105">
        <v>31.8962</v>
      </c>
      <c r="BE104" s="105">
        <v>32.055500000000002</v>
      </c>
      <c r="BF104" s="105">
        <v>32.0702</v>
      </c>
      <c r="BG104" s="105">
        <v>31.875</v>
      </c>
      <c r="BH104" s="105">
        <v>32.052700000000002</v>
      </c>
      <c r="BI104" s="105">
        <v>32.091299999999997</v>
      </c>
      <c r="BJ104" s="105">
        <v>31.726700000000001</v>
      </c>
      <c r="BK104" s="105">
        <v>31.645199999999999</v>
      </c>
      <c r="BL104" s="116">
        <v>31.711500000000001</v>
      </c>
      <c r="BM104" s="112">
        <v>8.5405400000000006E-2</v>
      </c>
      <c r="BN104" s="112">
        <v>2.6724299999999999E-3</v>
      </c>
      <c r="BO104" s="112">
        <v>0.233794</v>
      </c>
      <c r="BP104" s="112">
        <v>1.05416E-2</v>
      </c>
      <c r="BQ104" s="112">
        <v>3.8100500000000002E-2</v>
      </c>
      <c r="BR104" s="112">
        <v>3.17966E-3</v>
      </c>
      <c r="BS104" s="112">
        <v>4.9565400000000003E-2</v>
      </c>
      <c r="BT104" s="112">
        <v>6.8706699999999997E-3</v>
      </c>
      <c r="BU104" s="117">
        <v>1.18396E-2</v>
      </c>
      <c r="BV104" s="112">
        <v>0.14566999999999999</v>
      </c>
      <c r="BW104" s="112">
        <v>2.0238599999999999E-2</v>
      </c>
      <c r="BX104" s="112">
        <v>0.34702499999999997</v>
      </c>
      <c r="BY104" s="112">
        <v>2.87718E-2</v>
      </c>
      <c r="BZ104" s="112">
        <v>0.356101</v>
      </c>
      <c r="CA104" s="112">
        <v>5.4425500000000002E-2</v>
      </c>
      <c r="CB104" s="112">
        <v>0.20969499999999999</v>
      </c>
      <c r="CC104" s="112">
        <v>6.4758999999999997E-2</v>
      </c>
      <c r="CD104" s="117">
        <v>0.39360400000000001</v>
      </c>
      <c r="CE104" s="105">
        <v>0.98363800000000001</v>
      </c>
      <c r="CF104" s="105">
        <v>0.52752200000000005</v>
      </c>
      <c r="CG104" s="105">
        <v>0.80772500000000003</v>
      </c>
      <c r="CH104" s="105">
        <v>0.47855700000000001</v>
      </c>
      <c r="CI104" s="105">
        <v>0.19870099999999999</v>
      </c>
      <c r="CJ104" s="105">
        <v>0.262658</v>
      </c>
      <c r="CK104" s="105">
        <v>0.37716</v>
      </c>
      <c r="CL104" s="105">
        <v>0.31286000000000003</v>
      </c>
      <c r="CM104" s="116">
        <v>0.311886</v>
      </c>
    </row>
    <row r="105" spans="1:91">
      <c r="A105" s="104" t="s">
        <v>640</v>
      </c>
      <c r="B105" s="104" t="s">
        <v>641</v>
      </c>
      <c r="C105" s="104" t="s">
        <v>642</v>
      </c>
      <c r="D105" s="105">
        <v>30.332699999999999</v>
      </c>
      <c r="E105" s="108">
        <v>1032114062</v>
      </c>
      <c r="F105" s="108">
        <v>817692322.79999995</v>
      </c>
      <c r="G105" s="108">
        <v>808789478.79999995</v>
      </c>
      <c r="H105" s="108">
        <v>1100023828</v>
      </c>
      <c r="I105" s="108">
        <v>849820680</v>
      </c>
      <c r="J105" s="108">
        <v>722355718.5</v>
      </c>
      <c r="K105" s="108">
        <v>1050648164</v>
      </c>
      <c r="L105" s="108">
        <v>523888837.30000001</v>
      </c>
      <c r="M105" s="108">
        <v>1141913949</v>
      </c>
      <c r="N105" s="108">
        <v>694505671</v>
      </c>
      <c r="O105" s="108">
        <v>507510821</v>
      </c>
      <c r="P105" s="108">
        <v>1892726505</v>
      </c>
      <c r="Q105" s="108">
        <v>1269945638</v>
      </c>
      <c r="R105" s="108">
        <v>1173357031</v>
      </c>
      <c r="S105" s="108">
        <v>1105350983</v>
      </c>
      <c r="T105" s="108">
        <v>1044168151</v>
      </c>
      <c r="U105" s="108">
        <v>1092035128</v>
      </c>
      <c r="V105" s="108">
        <v>1172519373</v>
      </c>
      <c r="W105" s="108">
        <v>1066665730</v>
      </c>
      <c r="X105" s="108">
        <v>1093508984</v>
      </c>
      <c r="Y105" s="108">
        <v>1245447686</v>
      </c>
      <c r="Z105" s="108">
        <v>1037345363</v>
      </c>
      <c r="AA105" s="108">
        <v>1042501554</v>
      </c>
      <c r="AB105" s="108">
        <v>2106335067</v>
      </c>
      <c r="AC105" s="108">
        <v>1451318002</v>
      </c>
      <c r="AD105" s="108">
        <v>1378413413</v>
      </c>
      <c r="AE105" s="108">
        <v>1268583521</v>
      </c>
      <c r="AF105" s="108">
        <v>1290369448</v>
      </c>
      <c r="AG105" s="108">
        <v>1301838091</v>
      </c>
      <c r="AH105" s="115">
        <v>1360274586</v>
      </c>
      <c r="AI105" s="105">
        <v>30.3264</v>
      </c>
      <c r="AJ105" s="105">
        <v>30.202999999999999</v>
      </c>
      <c r="AK105" s="105">
        <v>30.177900000000001</v>
      </c>
      <c r="AL105" s="105">
        <v>30.3093</v>
      </c>
      <c r="AM105" s="105">
        <v>30.0929</v>
      </c>
      <c r="AN105" s="105">
        <v>29.969899999999999</v>
      </c>
      <c r="AO105" s="105">
        <v>30.185500000000001</v>
      </c>
      <c r="AP105" s="105">
        <v>29.784700000000001</v>
      </c>
      <c r="AQ105" s="105">
        <v>30.277899999999999</v>
      </c>
      <c r="AR105" s="105">
        <v>29.8081</v>
      </c>
      <c r="AS105" s="105">
        <v>29.4862</v>
      </c>
      <c r="AT105" s="105">
        <v>31.422000000000001</v>
      </c>
      <c r="AU105" s="105">
        <v>30.481100000000001</v>
      </c>
      <c r="AV105" s="105">
        <v>30.4177</v>
      </c>
      <c r="AW105" s="105">
        <v>30.383900000000001</v>
      </c>
      <c r="AX105" s="105">
        <v>30.338999999999999</v>
      </c>
      <c r="AY105" s="105">
        <v>30.349</v>
      </c>
      <c r="AZ105" s="105">
        <v>30.4636</v>
      </c>
      <c r="BA105" s="105">
        <v>30.235399999999998</v>
      </c>
      <c r="BB105" s="105">
        <v>30.3691</v>
      </c>
      <c r="BC105" s="105">
        <v>30.413</v>
      </c>
      <c r="BD105" s="105">
        <v>30.350999999999999</v>
      </c>
      <c r="BE105" s="105">
        <v>30.3797</v>
      </c>
      <c r="BF105" s="105">
        <v>31.4087</v>
      </c>
      <c r="BG105" s="105">
        <v>30.476099999999999</v>
      </c>
      <c r="BH105" s="105">
        <v>30.400400000000001</v>
      </c>
      <c r="BI105" s="105">
        <v>30.2544</v>
      </c>
      <c r="BJ105" s="105">
        <v>30.3202</v>
      </c>
      <c r="BK105" s="105">
        <v>30.2273</v>
      </c>
      <c r="BL105" s="116">
        <v>30.3551</v>
      </c>
      <c r="BM105" s="112">
        <v>0.33664500000000003</v>
      </c>
      <c r="BN105" s="112">
        <v>0.171432</v>
      </c>
      <c r="BO105" s="112">
        <v>0.234768</v>
      </c>
      <c r="BP105" s="112">
        <v>0.92258200000000001</v>
      </c>
      <c r="BQ105" s="112">
        <v>5.62E-2</v>
      </c>
      <c r="BR105" s="112">
        <v>0.207229</v>
      </c>
      <c r="BS105" s="112">
        <v>0.59074899999999997</v>
      </c>
      <c r="BT105" s="112">
        <v>0.30408200000000002</v>
      </c>
      <c r="BU105" s="117">
        <v>0.36979099999999998</v>
      </c>
      <c r="BV105" s="112">
        <v>0.419657</v>
      </c>
      <c r="BW105" s="112">
        <v>0.25701400000000002</v>
      </c>
      <c r="BX105" s="112">
        <v>0.34707900000000003</v>
      </c>
      <c r="BY105" s="112">
        <v>0.93725700000000001</v>
      </c>
      <c r="BZ105" s="112">
        <v>0.41691600000000001</v>
      </c>
      <c r="CA105" s="112">
        <v>0.46988200000000002</v>
      </c>
      <c r="CB105" s="112">
        <v>0.76271900000000004</v>
      </c>
      <c r="CC105" s="112">
        <v>0.50645700000000005</v>
      </c>
      <c r="CD105" s="117">
        <v>0.75453099999999995</v>
      </c>
      <c r="CE105" s="105">
        <v>-6.5087599999999995E-2</v>
      </c>
      <c r="CF105" s="105">
        <v>-0.17683399999999999</v>
      </c>
      <c r="CG105" s="105">
        <v>-0.218143</v>
      </c>
      <c r="CH105" s="105">
        <v>-6.2079700000000002E-2</v>
      </c>
      <c r="CI105" s="105">
        <v>0.126696</v>
      </c>
      <c r="CJ105" s="105">
        <v>8.3005300000000004E-2</v>
      </c>
      <c r="CK105" s="105">
        <v>3.8295099999999999E-2</v>
      </c>
      <c r="CL105" s="105">
        <v>0.41226200000000002</v>
      </c>
      <c r="CM105" s="116">
        <v>7.6122300000000004E-2</v>
      </c>
    </row>
    <row r="106" spans="1:91">
      <c r="A106" s="104" t="s">
        <v>643</v>
      </c>
      <c r="B106" s="104" t="s">
        <v>644</v>
      </c>
      <c r="C106" s="104" t="s">
        <v>645</v>
      </c>
      <c r="D106" s="105">
        <v>29.726199999999999</v>
      </c>
      <c r="E106" s="108">
        <v>710838870</v>
      </c>
      <c r="F106" s="108">
        <v>521862857</v>
      </c>
      <c r="G106" s="108">
        <v>573122447</v>
      </c>
      <c r="H106" s="108">
        <v>671151824</v>
      </c>
      <c r="I106" s="108">
        <v>602743876.5</v>
      </c>
      <c r="J106" s="108">
        <v>731326854</v>
      </c>
      <c r="K106" s="108">
        <v>889167015</v>
      </c>
      <c r="L106" s="108">
        <v>426489582.5</v>
      </c>
      <c r="M106" s="108">
        <v>723086391</v>
      </c>
      <c r="N106" s="108">
        <v>455489639</v>
      </c>
      <c r="O106" s="108">
        <v>393111440.5</v>
      </c>
      <c r="P106" s="108">
        <v>330190598.5</v>
      </c>
      <c r="Q106" s="108">
        <v>831570421</v>
      </c>
      <c r="R106" s="108">
        <v>897105156</v>
      </c>
      <c r="S106" s="108">
        <v>676292123</v>
      </c>
      <c r="T106" s="108">
        <v>747799408</v>
      </c>
      <c r="U106" s="108">
        <v>827987062.5</v>
      </c>
      <c r="V106" s="108">
        <v>647049898.5</v>
      </c>
      <c r="W106" s="108">
        <v>763193659</v>
      </c>
      <c r="X106" s="108">
        <v>589615320</v>
      </c>
      <c r="Y106" s="108">
        <v>595708039.5</v>
      </c>
      <c r="Z106" s="108">
        <v>620713815.29999995</v>
      </c>
      <c r="AA106" s="108">
        <v>513540269</v>
      </c>
      <c r="AB106" s="108">
        <v>769969736.5</v>
      </c>
      <c r="AC106" s="108">
        <v>1071104682</v>
      </c>
      <c r="AD106" s="108">
        <v>977717766</v>
      </c>
      <c r="AE106" s="108">
        <v>976628385.79999995</v>
      </c>
      <c r="AF106" s="108">
        <v>928804857.5</v>
      </c>
      <c r="AG106" s="108">
        <v>964774208.5</v>
      </c>
      <c r="AH106" s="115">
        <v>964494190.5</v>
      </c>
      <c r="AI106" s="105">
        <v>29.788399999999999</v>
      </c>
      <c r="AJ106" s="105">
        <v>29.5472</v>
      </c>
      <c r="AK106" s="105">
        <v>29.692</v>
      </c>
      <c r="AL106" s="105">
        <v>29.596499999999999</v>
      </c>
      <c r="AM106" s="105">
        <v>29.595300000000002</v>
      </c>
      <c r="AN106" s="105">
        <v>29.976400000000002</v>
      </c>
      <c r="AO106" s="105">
        <v>29.9603</v>
      </c>
      <c r="AP106" s="105">
        <v>29.4755</v>
      </c>
      <c r="AQ106" s="105">
        <v>29.6187</v>
      </c>
      <c r="AR106" s="105">
        <v>29.182400000000001</v>
      </c>
      <c r="AS106" s="105">
        <v>29.126000000000001</v>
      </c>
      <c r="AT106" s="105">
        <v>28.902899999999999</v>
      </c>
      <c r="AU106" s="105">
        <v>29.856100000000001</v>
      </c>
      <c r="AV106" s="105">
        <v>30.0304</v>
      </c>
      <c r="AW106" s="105">
        <v>29.7</v>
      </c>
      <c r="AX106" s="105">
        <v>29.857399999999998</v>
      </c>
      <c r="AY106" s="105">
        <v>29.950199999999999</v>
      </c>
      <c r="AZ106" s="105">
        <v>29.574100000000001</v>
      </c>
      <c r="BA106" s="105">
        <v>29.752400000000002</v>
      </c>
      <c r="BB106" s="105">
        <v>29.4877</v>
      </c>
      <c r="BC106" s="105">
        <v>29.366</v>
      </c>
      <c r="BD106" s="105">
        <v>29.595600000000001</v>
      </c>
      <c r="BE106" s="105">
        <v>29.347100000000001</v>
      </c>
      <c r="BF106" s="105">
        <v>29.956800000000001</v>
      </c>
      <c r="BG106" s="105">
        <v>30.0352</v>
      </c>
      <c r="BH106" s="105">
        <v>29.902100000000001</v>
      </c>
      <c r="BI106" s="105">
        <v>29.877099999999999</v>
      </c>
      <c r="BJ106" s="105">
        <v>29.845800000000001</v>
      </c>
      <c r="BK106" s="105">
        <v>29.7971</v>
      </c>
      <c r="BL106" s="116">
        <v>29.855899999999998</v>
      </c>
      <c r="BM106" s="112">
        <v>9.5869200000000002E-2</v>
      </c>
      <c r="BN106" s="112">
        <v>0.43809199999999998</v>
      </c>
      <c r="BO106" s="112">
        <v>0.36455900000000002</v>
      </c>
      <c r="BP106" s="112">
        <v>9.4447900000000002E-4</v>
      </c>
      <c r="BQ106" s="112">
        <v>0.77862200000000004</v>
      </c>
      <c r="BR106" s="112">
        <v>0.75025900000000001</v>
      </c>
      <c r="BS106" s="112">
        <v>6.1548499999999999E-2</v>
      </c>
      <c r="BT106" s="112">
        <v>0.32433000000000001</v>
      </c>
      <c r="BU106" s="117">
        <v>0.114805</v>
      </c>
      <c r="BV106" s="112">
        <v>0.15778200000000001</v>
      </c>
      <c r="BW106" s="112">
        <v>0.52547200000000005</v>
      </c>
      <c r="BX106" s="112">
        <v>0.475387</v>
      </c>
      <c r="BY106" s="112">
        <v>7.6934899999999999E-3</v>
      </c>
      <c r="BZ106" s="112">
        <v>0.89331799999999995</v>
      </c>
      <c r="CA106" s="112">
        <v>0.88407000000000002</v>
      </c>
      <c r="CB106" s="112">
        <v>0.23725199999999999</v>
      </c>
      <c r="CC106" s="112">
        <v>0.52219899999999997</v>
      </c>
      <c r="CD106" s="117">
        <v>0.64379200000000003</v>
      </c>
      <c r="CE106" s="105">
        <v>-0.157087</v>
      </c>
      <c r="CF106" s="105">
        <v>-0.110233</v>
      </c>
      <c r="CG106" s="105">
        <v>-0.148118</v>
      </c>
      <c r="CH106" s="105">
        <v>-0.76252600000000004</v>
      </c>
      <c r="CI106" s="105">
        <v>2.92117E-2</v>
      </c>
      <c r="CJ106" s="105">
        <v>-3.9061899999999997E-2</v>
      </c>
      <c r="CK106" s="105">
        <v>-0.29759000000000002</v>
      </c>
      <c r="CL106" s="105">
        <v>-0.19981499999999999</v>
      </c>
      <c r="CM106" s="116">
        <v>0.10517600000000001</v>
      </c>
    </row>
    <row r="107" spans="1:91">
      <c r="A107" s="104" t="s">
        <v>4957</v>
      </c>
      <c r="B107" s="104" t="s">
        <v>4958</v>
      </c>
      <c r="C107" s="104" t="s">
        <v>4959</v>
      </c>
      <c r="D107" s="105">
        <v>26.2331</v>
      </c>
      <c r="E107" s="108">
        <v>89328279</v>
      </c>
      <c r="F107" s="108">
        <v>22333780</v>
      </c>
      <c r="G107" s="108">
        <v>20437826</v>
      </c>
      <c r="H107" s="108">
        <v>208555594</v>
      </c>
      <c r="I107" s="108">
        <v>53485085.5</v>
      </c>
      <c r="J107" s="108">
        <v>41443535</v>
      </c>
      <c r="K107" s="108">
        <v>87329234</v>
      </c>
      <c r="L107" s="108">
        <v>35093983.25</v>
      </c>
      <c r="M107" s="108">
        <v>126043771</v>
      </c>
      <c r="N107" s="108">
        <v>10756800.5</v>
      </c>
      <c r="O107" s="108">
        <v>24055696.5</v>
      </c>
      <c r="P107" s="108">
        <v>16690522.5</v>
      </c>
      <c r="Q107" s="108">
        <v>217215120</v>
      </c>
      <c r="R107" s="108">
        <v>191433481</v>
      </c>
      <c r="S107" s="108">
        <v>99003070</v>
      </c>
      <c r="T107" s="108">
        <v>175462870</v>
      </c>
      <c r="U107" s="108">
        <v>47712368</v>
      </c>
      <c r="V107" s="108">
        <v>208279124</v>
      </c>
      <c r="W107" s="108">
        <v>68806432</v>
      </c>
      <c r="X107" s="108">
        <v>269489527</v>
      </c>
      <c r="Y107" s="108">
        <v>34923472</v>
      </c>
      <c r="Z107" s="108">
        <v>83734312</v>
      </c>
      <c r="AA107" s="108">
        <v>33208972</v>
      </c>
      <c r="AB107" s="108">
        <v>86738314</v>
      </c>
      <c r="AC107" s="108"/>
      <c r="AD107" s="108"/>
      <c r="AE107" s="108">
        <v>133926760</v>
      </c>
      <c r="AF107" s="108">
        <v>16502619</v>
      </c>
      <c r="AG107" s="108">
        <v>342399081.80000001</v>
      </c>
      <c r="AH107" s="115">
        <v>20470990</v>
      </c>
      <c r="AI107" s="105">
        <v>26.796099999999999</v>
      </c>
      <c r="AJ107" s="105">
        <v>25.125299999999999</v>
      </c>
      <c r="AK107" s="105">
        <v>24.9421</v>
      </c>
      <c r="AL107" s="105">
        <v>27.9102</v>
      </c>
      <c r="AM107" s="105">
        <v>26.1341</v>
      </c>
      <c r="AN107" s="105">
        <v>25.995899999999999</v>
      </c>
      <c r="AO107" s="105">
        <v>26.650400000000001</v>
      </c>
      <c r="AP107" s="105">
        <v>26.185199999999998</v>
      </c>
      <c r="AQ107" s="105">
        <v>27.098400000000002</v>
      </c>
      <c r="AR107" s="105">
        <v>23.575299999999999</v>
      </c>
      <c r="AS107" s="105">
        <v>25.247399999999999</v>
      </c>
      <c r="AT107" s="105">
        <v>24.596699999999998</v>
      </c>
      <c r="AU107" s="105">
        <v>27.928000000000001</v>
      </c>
      <c r="AV107" s="105">
        <v>27.802</v>
      </c>
      <c r="AW107" s="105">
        <v>27.007300000000001</v>
      </c>
      <c r="AX107" s="105">
        <v>27.765899999999998</v>
      </c>
      <c r="AY107" s="105">
        <v>25.844999999999999</v>
      </c>
      <c r="AZ107" s="105">
        <v>28.008800000000001</v>
      </c>
      <c r="BA107" s="105">
        <v>26.280999999999999</v>
      </c>
      <c r="BB107" s="105">
        <v>28.3552</v>
      </c>
      <c r="BC107" s="105">
        <v>25.257000000000001</v>
      </c>
      <c r="BD107" s="105">
        <v>26.724</v>
      </c>
      <c r="BE107" s="105">
        <v>25.401599999999998</v>
      </c>
      <c r="BF107" s="105">
        <v>26.806799999999999</v>
      </c>
      <c r="BG107" s="105">
        <v>21.018599999999999</v>
      </c>
      <c r="BH107" s="105">
        <v>23.3095</v>
      </c>
      <c r="BI107" s="105">
        <v>27.0107</v>
      </c>
      <c r="BJ107" s="105">
        <v>24.031199999999998</v>
      </c>
      <c r="BK107" s="105">
        <v>28.32</v>
      </c>
      <c r="BL107" s="116">
        <v>24.3355</v>
      </c>
      <c r="BM107" s="112">
        <v>0.97058900000000004</v>
      </c>
      <c r="BN107" s="112">
        <v>0.50100199999999995</v>
      </c>
      <c r="BO107" s="112">
        <v>0.48449500000000001</v>
      </c>
      <c r="BP107" s="112">
        <v>0.498471</v>
      </c>
      <c r="BQ107" s="112">
        <v>0.226216</v>
      </c>
      <c r="BR107" s="112">
        <v>0.34631600000000001</v>
      </c>
      <c r="BS107" s="112">
        <v>0.55361800000000005</v>
      </c>
      <c r="BT107" s="112">
        <v>0.63397499999999996</v>
      </c>
      <c r="BU107" s="117">
        <v>0.46815600000000002</v>
      </c>
      <c r="BV107" s="112">
        <v>0.98082800000000003</v>
      </c>
      <c r="BW107" s="112">
        <v>0.58572400000000002</v>
      </c>
      <c r="BX107" s="112">
        <v>0.59051699999999996</v>
      </c>
      <c r="BY107" s="112">
        <v>0.58059000000000005</v>
      </c>
      <c r="BZ107" s="112">
        <v>0.59282699999999999</v>
      </c>
      <c r="CA107" s="112">
        <v>0.61495999999999995</v>
      </c>
      <c r="CB107" s="112">
        <v>0.73356299999999997</v>
      </c>
      <c r="CC107" s="112">
        <v>0.77715699999999999</v>
      </c>
      <c r="CD107" s="117">
        <v>0.79029700000000003</v>
      </c>
      <c r="CE107" s="105">
        <v>5.8930099999999999E-2</v>
      </c>
      <c r="CF107" s="105">
        <v>1.1178300000000001</v>
      </c>
      <c r="CG107" s="105">
        <v>1.08243</v>
      </c>
      <c r="CH107" s="105">
        <v>-1.08914</v>
      </c>
      <c r="CI107" s="105">
        <v>2.0168499999999998</v>
      </c>
      <c r="CJ107" s="105">
        <v>1.64432</v>
      </c>
      <c r="CK107" s="105">
        <v>1.06881</v>
      </c>
      <c r="CL107" s="105">
        <v>0.74856400000000001</v>
      </c>
      <c r="CM107" s="116">
        <v>-1.7826299999999999</v>
      </c>
    </row>
    <row r="108" spans="1:91">
      <c r="A108" s="104" t="s">
        <v>4960</v>
      </c>
      <c r="B108" s="104" t="s">
        <v>4961</v>
      </c>
      <c r="C108" s="104" t="s">
        <v>4962</v>
      </c>
      <c r="D108" s="105">
        <v>27.218049999999998</v>
      </c>
      <c r="E108" s="108">
        <v>90327170</v>
      </c>
      <c r="F108" s="108">
        <v>93974856</v>
      </c>
      <c r="G108" s="108">
        <v>75576550.5</v>
      </c>
      <c r="H108" s="108">
        <v>55176214</v>
      </c>
      <c r="I108" s="108">
        <v>98662585</v>
      </c>
      <c r="J108" s="108">
        <v>93280359.75</v>
      </c>
      <c r="K108" s="108">
        <v>107582719</v>
      </c>
      <c r="L108" s="108">
        <v>29517728</v>
      </c>
      <c r="M108" s="108">
        <v>199581577.30000001</v>
      </c>
      <c r="N108" s="108"/>
      <c r="O108" s="108"/>
      <c r="P108" s="108"/>
      <c r="Q108" s="108">
        <v>130348880</v>
      </c>
      <c r="R108" s="108">
        <v>128526700</v>
      </c>
      <c r="S108" s="108">
        <v>31959032</v>
      </c>
      <c r="T108" s="108">
        <v>179069672</v>
      </c>
      <c r="U108" s="108">
        <v>156242166</v>
      </c>
      <c r="V108" s="108">
        <v>70658820.75</v>
      </c>
      <c r="W108" s="108">
        <v>155702498</v>
      </c>
      <c r="X108" s="108">
        <v>127224248</v>
      </c>
      <c r="Y108" s="108">
        <v>173587470</v>
      </c>
      <c r="Z108" s="108">
        <v>116245000</v>
      </c>
      <c r="AA108" s="108">
        <v>203968326</v>
      </c>
      <c r="AB108" s="108">
        <v>213731832</v>
      </c>
      <c r="AC108" s="108">
        <v>163439350</v>
      </c>
      <c r="AD108" s="108">
        <v>152415800</v>
      </c>
      <c r="AE108" s="108">
        <v>172243312</v>
      </c>
      <c r="AF108" s="108">
        <v>213410076</v>
      </c>
      <c r="AG108" s="108">
        <v>230959625</v>
      </c>
      <c r="AH108" s="115">
        <v>148954573</v>
      </c>
      <c r="AI108" s="105">
        <v>26.812100000000001</v>
      </c>
      <c r="AJ108" s="105">
        <v>27.1843</v>
      </c>
      <c r="AK108" s="105">
        <v>26.832899999999999</v>
      </c>
      <c r="AL108" s="105">
        <v>25.991900000000001</v>
      </c>
      <c r="AM108" s="105">
        <v>27.052399999999999</v>
      </c>
      <c r="AN108" s="105">
        <v>27.241299999999999</v>
      </c>
      <c r="AO108" s="105">
        <v>26.952500000000001</v>
      </c>
      <c r="AP108" s="105">
        <v>25.935199999999998</v>
      </c>
      <c r="AQ108" s="105">
        <v>27.761500000000002</v>
      </c>
      <c r="AR108" s="105">
        <v>20.649000000000001</v>
      </c>
      <c r="AS108" s="105">
        <v>21.1769</v>
      </c>
      <c r="AT108" s="105">
        <v>22.6173</v>
      </c>
      <c r="AU108" s="105">
        <v>27.18</v>
      </c>
      <c r="AV108" s="105">
        <v>27.2272</v>
      </c>
      <c r="AW108" s="105">
        <v>25.428100000000001</v>
      </c>
      <c r="AX108" s="105">
        <v>27.795300000000001</v>
      </c>
      <c r="AY108" s="105">
        <v>27.535399999999999</v>
      </c>
      <c r="AZ108" s="105">
        <v>26.4727</v>
      </c>
      <c r="BA108" s="105">
        <v>27.459199999999999</v>
      </c>
      <c r="BB108" s="105">
        <v>27.272099999999998</v>
      </c>
      <c r="BC108" s="105">
        <v>27.569299999999998</v>
      </c>
      <c r="BD108" s="105">
        <v>27.224499999999999</v>
      </c>
      <c r="BE108" s="105">
        <v>28.067499999999999</v>
      </c>
      <c r="BF108" s="105">
        <v>28.107800000000001</v>
      </c>
      <c r="BG108" s="105">
        <v>27.290199999999999</v>
      </c>
      <c r="BH108" s="105">
        <v>27.202200000000001</v>
      </c>
      <c r="BI108" s="105">
        <v>27.373699999999999</v>
      </c>
      <c r="BJ108" s="105">
        <v>27.7241</v>
      </c>
      <c r="BK108" s="105">
        <v>27.7562</v>
      </c>
      <c r="BL108" s="116">
        <v>27.211600000000001</v>
      </c>
      <c r="BM108" s="112">
        <v>4.3923700000000003E-2</v>
      </c>
      <c r="BN108" s="112">
        <v>0.13347899999999999</v>
      </c>
      <c r="BO108" s="112">
        <v>0.28865600000000002</v>
      </c>
      <c r="BP108" s="112">
        <v>5.8292999999999995E-4</v>
      </c>
      <c r="BQ108" s="112">
        <v>0.19805500000000001</v>
      </c>
      <c r="BR108" s="112">
        <v>0.53893800000000003</v>
      </c>
      <c r="BS108" s="112">
        <v>0.54324700000000004</v>
      </c>
      <c r="BT108" s="112">
        <v>0.52321499999999999</v>
      </c>
      <c r="BU108" s="117">
        <v>0.20743300000000001</v>
      </c>
      <c r="BV108" s="112">
        <v>9.1408600000000007E-2</v>
      </c>
      <c r="BW108" s="112">
        <v>0.21118600000000001</v>
      </c>
      <c r="BX108" s="112">
        <v>0.40252199999999999</v>
      </c>
      <c r="BY108" s="112">
        <v>6.2746900000000003E-3</v>
      </c>
      <c r="BZ108" s="112">
        <v>0.56978099999999998</v>
      </c>
      <c r="CA108" s="112">
        <v>0.76503699999999997</v>
      </c>
      <c r="CB108" s="112">
        <v>0.72400900000000001</v>
      </c>
      <c r="CC108" s="112">
        <v>0.69471899999999998</v>
      </c>
      <c r="CD108" s="117">
        <v>0.70063399999999998</v>
      </c>
      <c r="CE108" s="105">
        <v>-0.62087999999999999</v>
      </c>
      <c r="CF108" s="105">
        <v>-0.80212799999999995</v>
      </c>
      <c r="CG108" s="105">
        <v>-0.680894</v>
      </c>
      <c r="CH108" s="105">
        <v>-6.0829199999999997</v>
      </c>
      <c r="CI108" s="105">
        <v>-0.95221900000000004</v>
      </c>
      <c r="CJ108" s="105">
        <v>-0.29617399999999999</v>
      </c>
      <c r="CK108" s="105">
        <v>-0.13045599999999999</v>
      </c>
      <c r="CL108" s="105">
        <v>0.235961</v>
      </c>
      <c r="CM108" s="116">
        <v>-0.27527699999999999</v>
      </c>
    </row>
    <row r="109" spans="1:91">
      <c r="A109" s="104" t="s">
        <v>646</v>
      </c>
      <c r="B109" s="104" t="s">
        <v>647</v>
      </c>
      <c r="C109" s="104" t="s">
        <v>471</v>
      </c>
      <c r="D109" s="105">
        <v>29.47025</v>
      </c>
      <c r="E109" s="108">
        <v>528687200</v>
      </c>
      <c r="F109" s="108">
        <v>652743616</v>
      </c>
      <c r="G109" s="108">
        <v>583636672</v>
      </c>
      <c r="H109" s="108">
        <v>750908544</v>
      </c>
      <c r="I109" s="108">
        <v>696153088</v>
      </c>
      <c r="J109" s="108">
        <v>789767592.79999995</v>
      </c>
      <c r="K109" s="108">
        <v>553407296</v>
      </c>
      <c r="L109" s="108">
        <v>840089416</v>
      </c>
      <c r="M109" s="108">
        <v>639092032</v>
      </c>
      <c r="N109" s="108">
        <v>694759808</v>
      </c>
      <c r="O109" s="108">
        <v>685936624</v>
      </c>
      <c r="P109" s="108">
        <v>844602352</v>
      </c>
      <c r="Q109" s="108">
        <v>484660864</v>
      </c>
      <c r="R109" s="108">
        <v>621143680</v>
      </c>
      <c r="S109" s="108">
        <v>180960416</v>
      </c>
      <c r="T109" s="108">
        <v>460534688</v>
      </c>
      <c r="U109" s="108">
        <v>536156192</v>
      </c>
      <c r="V109" s="108">
        <v>759181696</v>
      </c>
      <c r="W109" s="108">
        <v>231086896</v>
      </c>
      <c r="X109" s="108">
        <v>307570048</v>
      </c>
      <c r="Y109" s="108">
        <v>704117760</v>
      </c>
      <c r="Z109" s="108">
        <v>508869632</v>
      </c>
      <c r="AA109" s="108">
        <v>600244032</v>
      </c>
      <c r="AB109" s="108">
        <v>310494256</v>
      </c>
      <c r="AC109" s="108">
        <v>377012800</v>
      </c>
      <c r="AD109" s="108">
        <v>602313728</v>
      </c>
      <c r="AE109" s="108">
        <v>784313024</v>
      </c>
      <c r="AF109" s="108">
        <v>628307776</v>
      </c>
      <c r="AG109" s="108">
        <v>801059200</v>
      </c>
      <c r="AH109" s="115">
        <v>717600906</v>
      </c>
      <c r="AI109" s="105">
        <v>29.3613</v>
      </c>
      <c r="AJ109" s="105">
        <v>29.868600000000001</v>
      </c>
      <c r="AK109" s="105">
        <v>29.721499999999999</v>
      </c>
      <c r="AL109" s="105">
        <v>29.758400000000002</v>
      </c>
      <c r="AM109" s="105">
        <v>29.8018</v>
      </c>
      <c r="AN109" s="105">
        <v>30.091200000000001</v>
      </c>
      <c r="AO109" s="105">
        <v>29.294</v>
      </c>
      <c r="AP109" s="105">
        <v>30.465900000000001</v>
      </c>
      <c r="AQ109" s="105">
        <v>29.4405</v>
      </c>
      <c r="AR109" s="105">
        <v>29.828700000000001</v>
      </c>
      <c r="AS109" s="105">
        <v>29.939</v>
      </c>
      <c r="AT109" s="105">
        <v>30.257899999999999</v>
      </c>
      <c r="AU109" s="105">
        <v>29.0427</v>
      </c>
      <c r="AV109" s="105">
        <v>29.5</v>
      </c>
      <c r="AW109" s="105">
        <v>27.8872</v>
      </c>
      <c r="AX109" s="105">
        <v>29.158100000000001</v>
      </c>
      <c r="AY109" s="105">
        <v>29.3337</v>
      </c>
      <c r="AZ109" s="105">
        <v>29.815100000000001</v>
      </c>
      <c r="BA109" s="105">
        <v>28.0288</v>
      </c>
      <c r="BB109" s="105">
        <v>28.534800000000001</v>
      </c>
      <c r="BC109" s="105">
        <v>29.613299999999999</v>
      </c>
      <c r="BD109" s="105">
        <v>29.316199999999998</v>
      </c>
      <c r="BE109" s="105">
        <v>29.567900000000002</v>
      </c>
      <c r="BF109" s="105">
        <v>28.646599999999999</v>
      </c>
      <c r="BG109" s="105">
        <v>28.543199999999999</v>
      </c>
      <c r="BH109" s="105">
        <v>29.203900000000001</v>
      </c>
      <c r="BI109" s="105">
        <v>29.560700000000001</v>
      </c>
      <c r="BJ109" s="105">
        <v>29.2819</v>
      </c>
      <c r="BK109" s="105">
        <v>29.5215</v>
      </c>
      <c r="BL109" s="116">
        <v>29.415500000000002</v>
      </c>
      <c r="BM109" s="112">
        <v>0.21502099999999999</v>
      </c>
      <c r="BN109" s="112">
        <v>1.8963000000000001E-2</v>
      </c>
      <c r="BO109" s="112">
        <v>0.432338</v>
      </c>
      <c r="BP109" s="112">
        <v>1.46164E-2</v>
      </c>
      <c r="BQ109" s="112">
        <v>0.28612599999999999</v>
      </c>
      <c r="BR109" s="112">
        <v>0.89497099999999996</v>
      </c>
      <c r="BS109" s="112">
        <v>0.22298999999999999</v>
      </c>
      <c r="BT109" s="112">
        <v>0.46374199999999999</v>
      </c>
      <c r="BU109" s="117">
        <v>0.37712400000000001</v>
      </c>
      <c r="BV109" s="112">
        <v>0.296018</v>
      </c>
      <c r="BW109" s="112">
        <v>5.6243099999999997E-2</v>
      </c>
      <c r="BX109" s="112">
        <v>0.53912499999999997</v>
      </c>
      <c r="BY109" s="112">
        <v>3.5996199999999999E-2</v>
      </c>
      <c r="BZ109" s="112">
        <v>0.62838799999999995</v>
      </c>
      <c r="CA109" s="112">
        <v>0.95211800000000002</v>
      </c>
      <c r="CB109" s="112">
        <v>0.45500299999999999</v>
      </c>
      <c r="CC109" s="112">
        <v>0.64707599999999998</v>
      </c>
      <c r="CD109" s="117">
        <v>0.75597800000000004</v>
      </c>
      <c r="CE109" s="105">
        <v>0.24413699999999999</v>
      </c>
      <c r="CF109" s="105">
        <v>0.47748099999999999</v>
      </c>
      <c r="CG109" s="105">
        <v>0.32715899999999998</v>
      </c>
      <c r="CH109" s="105">
        <v>0.60215600000000002</v>
      </c>
      <c r="CI109" s="105">
        <v>-0.59637300000000004</v>
      </c>
      <c r="CJ109" s="105">
        <v>2.9286699999999999E-2</v>
      </c>
      <c r="CK109" s="105">
        <v>-0.68072999999999995</v>
      </c>
      <c r="CL109" s="105">
        <v>-0.22945699999999999</v>
      </c>
      <c r="CM109" s="116">
        <v>-0.303734</v>
      </c>
    </row>
    <row r="110" spans="1:91">
      <c r="A110" s="104" t="s">
        <v>4963</v>
      </c>
      <c r="B110" s="104" t="s">
        <v>4964</v>
      </c>
      <c r="C110" s="104" t="s">
        <v>4965</v>
      </c>
      <c r="D110" s="105">
        <v>23.5778</v>
      </c>
      <c r="E110" s="108">
        <v>60028816</v>
      </c>
      <c r="F110" s="108">
        <v>6076019.5</v>
      </c>
      <c r="G110" s="108"/>
      <c r="H110" s="108">
        <v>149484401</v>
      </c>
      <c r="I110" s="108">
        <v>98039628</v>
      </c>
      <c r="J110" s="108"/>
      <c r="K110" s="108">
        <v>140458528</v>
      </c>
      <c r="L110" s="108"/>
      <c r="M110" s="108">
        <v>172187496</v>
      </c>
      <c r="N110" s="108"/>
      <c r="O110" s="108"/>
      <c r="P110" s="108"/>
      <c r="Q110" s="108"/>
      <c r="R110" s="108"/>
      <c r="S110" s="108">
        <v>215732772</v>
      </c>
      <c r="T110" s="108"/>
      <c r="U110" s="108">
        <v>203477968</v>
      </c>
      <c r="V110" s="108">
        <v>140573680</v>
      </c>
      <c r="W110" s="108">
        <v>206131616</v>
      </c>
      <c r="X110" s="108">
        <v>193886656</v>
      </c>
      <c r="Y110" s="108"/>
      <c r="Z110" s="108"/>
      <c r="AA110" s="108"/>
      <c r="AB110" s="108"/>
      <c r="AC110" s="108">
        <v>278709024</v>
      </c>
      <c r="AD110" s="108"/>
      <c r="AE110" s="108">
        <v>173069724.5</v>
      </c>
      <c r="AF110" s="108">
        <v>168563840</v>
      </c>
      <c r="AG110" s="108">
        <v>248759344</v>
      </c>
      <c r="AH110" s="115"/>
      <c r="AI110" s="105">
        <v>26.2226</v>
      </c>
      <c r="AJ110" s="105">
        <v>23.2837</v>
      </c>
      <c r="AK110" s="105">
        <v>21.409199999999998</v>
      </c>
      <c r="AL110" s="105">
        <v>27.4298</v>
      </c>
      <c r="AM110" s="105">
        <v>27.0017</v>
      </c>
      <c r="AN110" s="105">
        <v>23.8719</v>
      </c>
      <c r="AO110" s="105">
        <v>27.335799999999999</v>
      </c>
      <c r="AP110" s="105">
        <v>22.154</v>
      </c>
      <c r="AQ110" s="105">
        <v>27.548500000000001</v>
      </c>
      <c r="AR110" s="105">
        <v>21.27</v>
      </c>
      <c r="AS110" s="105">
        <v>21.540299999999998</v>
      </c>
      <c r="AT110" s="105">
        <v>21.058499999999999</v>
      </c>
      <c r="AU110" s="105">
        <v>21.700500000000002</v>
      </c>
      <c r="AV110" s="105">
        <v>22.482500000000002</v>
      </c>
      <c r="AW110" s="105">
        <v>28.171099999999999</v>
      </c>
      <c r="AX110" s="105">
        <v>21.252099999999999</v>
      </c>
      <c r="AY110" s="105">
        <v>27.910699999999999</v>
      </c>
      <c r="AZ110" s="105">
        <v>27.451799999999999</v>
      </c>
      <c r="BA110" s="105">
        <v>27.863900000000001</v>
      </c>
      <c r="BB110" s="105">
        <v>27.875900000000001</v>
      </c>
      <c r="BC110" s="105">
        <v>23.1753</v>
      </c>
      <c r="BD110" s="105">
        <v>21.7011</v>
      </c>
      <c r="BE110" s="105">
        <v>21.662299999999998</v>
      </c>
      <c r="BF110" s="105">
        <v>21.766500000000001</v>
      </c>
      <c r="BG110" s="105">
        <v>28.065999999999999</v>
      </c>
      <c r="BH110" s="105">
        <v>22.4315</v>
      </c>
      <c r="BI110" s="105">
        <v>27.380700000000001</v>
      </c>
      <c r="BJ110" s="105">
        <v>27.383800000000001</v>
      </c>
      <c r="BK110" s="105">
        <v>27.8642</v>
      </c>
      <c r="BL110" s="116">
        <v>22.1417</v>
      </c>
      <c r="BM110" s="112">
        <v>0.40246799999999999</v>
      </c>
      <c r="BN110" s="112">
        <v>0.89413699999999996</v>
      </c>
      <c r="BO110" s="112">
        <v>0.96548100000000003</v>
      </c>
      <c r="BP110" s="112">
        <v>7.0284399999999997E-2</v>
      </c>
      <c r="BQ110" s="112">
        <v>0.57347199999999998</v>
      </c>
      <c r="BR110" s="112">
        <v>0.93146799999999996</v>
      </c>
      <c r="BS110" s="112">
        <v>0.84320499999999998</v>
      </c>
      <c r="BT110" s="112">
        <v>8.9657500000000001E-2</v>
      </c>
      <c r="BU110" s="117">
        <v>0.95217799999999997</v>
      </c>
      <c r="BV110" s="112">
        <v>0.48556300000000002</v>
      </c>
      <c r="BW110" s="112">
        <v>0.91466499999999995</v>
      </c>
      <c r="BX110" s="112">
        <v>0.97618099999999997</v>
      </c>
      <c r="BY110" s="112">
        <v>0.1206</v>
      </c>
      <c r="BZ110" s="112">
        <v>0.78315900000000005</v>
      </c>
      <c r="CA110" s="112">
        <v>0.96960999999999997</v>
      </c>
      <c r="CB110" s="112">
        <v>0.929068</v>
      </c>
      <c r="CC110" s="112">
        <v>0.25805499999999998</v>
      </c>
      <c r="CD110" s="117">
        <v>0.98721499999999995</v>
      </c>
      <c r="CE110" s="105">
        <v>-2.1580599999999999</v>
      </c>
      <c r="CF110" s="105">
        <v>0.30453999999999998</v>
      </c>
      <c r="CG110" s="105">
        <v>-0.117118</v>
      </c>
      <c r="CH110" s="105">
        <v>-4.5069499999999998</v>
      </c>
      <c r="CI110" s="105">
        <v>-1.6785300000000001</v>
      </c>
      <c r="CJ110" s="105">
        <v>-0.25840000000000002</v>
      </c>
      <c r="CK110" s="105">
        <v>0.50847399999999998</v>
      </c>
      <c r="CL110" s="105">
        <v>-4.0865900000000002</v>
      </c>
      <c r="CM110" s="116">
        <v>0.16281699999999999</v>
      </c>
    </row>
    <row r="111" spans="1:91">
      <c r="A111" s="104" t="s">
        <v>4966</v>
      </c>
      <c r="B111" s="104" t="s">
        <v>4967</v>
      </c>
      <c r="C111" s="104" t="s">
        <v>471</v>
      </c>
      <c r="D111" s="105">
        <v>28.838000000000001</v>
      </c>
      <c r="E111" s="108">
        <v>432301939.80000001</v>
      </c>
      <c r="F111" s="108">
        <v>458725167</v>
      </c>
      <c r="G111" s="108">
        <v>389945359.10000002</v>
      </c>
      <c r="H111" s="108">
        <v>355834028.80000001</v>
      </c>
      <c r="I111" s="108">
        <v>343218101.5</v>
      </c>
      <c r="J111" s="108">
        <v>340380780.5</v>
      </c>
      <c r="K111" s="108">
        <v>304990050.5</v>
      </c>
      <c r="L111" s="108">
        <v>338514414.80000001</v>
      </c>
      <c r="M111" s="108">
        <v>349142737</v>
      </c>
      <c r="N111" s="108">
        <v>349969005.30000001</v>
      </c>
      <c r="O111" s="108">
        <v>421049228.5</v>
      </c>
      <c r="P111" s="108">
        <v>323394890.5</v>
      </c>
      <c r="Q111" s="108">
        <v>370277954</v>
      </c>
      <c r="R111" s="108">
        <v>295299008</v>
      </c>
      <c r="S111" s="108">
        <v>391903545</v>
      </c>
      <c r="T111" s="108">
        <v>360761657.5</v>
      </c>
      <c r="U111" s="108">
        <v>367229649</v>
      </c>
      <c r="V111" s="108">
        <v>314189699</v>
      </c>
      <c r="W111" s="108">
        <v>452816736</v>
      </c>
      <c r="X111" s="108">
        <v>426367924</v>
      </c>
      <c r="Y111" s="108">
        <v>416672074</v>
      </c>
      <c r="Z111" s="108">
        <v>388074754.80000001</v>
      </c>
      <c r="AA111" s="108">
        <v>396654531.5</v>
      </c>
      <c r="AB111" s="108">
        <v>389066013</v>
      </c>
      <c r="AC111" s="108">
        <v>382873228</v>
      </c>
      <c r="AD111" s="108">
        <v>324979618</v>
      </c>
      <c r="AE111" s="108">
        <v>435080528</v>
      </c>
      <c r="AF111" s="108">
        <v>467857835.30000001</v>
      </c>
      <c r="AG111" s="108">
        <v>407755604</v>
      </c>
      <c r="AH111" s="115">
        <v>362327708</v>
      </c>
      <c r="AI111" s="105">
        <v>29.070900000000002</v>
      </c>
      <c r="AJ111" s="105">
        <v>29.347000000000001</v>
      </c>
      <c r="AK111" s="105">
        <v>29.151199999999999</v>
      </c>
      <c r="AL111" s="105">
        <v>28.681000000000001</v>
      </c>
      <c r="AM111" s="105">
        <v>28.819800000000001</v>
      </c>
      <c r="AN111" s="105">
        <v>28.867000000000001</v>
      </c>
      <c r="AO111" s="105">
        <v>28.446300000000001</v>
      </c>
      <c r="AP111" s="105">
        <v>29.1722</v>
      </c>
      <c r="AQ111" s="105">
        <v>28.568300000000001</v>
      </c>
      <c r="AR111" s="105">
        <v>28.804300000000001</v>
      </c>
      <c r="AS111" s="105">
        <v>29.222300000000001</v>
      </c>
      <c r="AT111" s="105">
        <v>28.872900000000001</v>
      </c>
      <c r="AU111" s="105">
        <v>28.666499999999999</v>
      </c>
      <c r="AV111" s="105">
        <v>28.427299999999999</v>
      </c>
      <c r="AW111" s="105">
        <v>29.000299999999999</v>
      </c>
      <c r="AX111" s="105">
        <v>28.805800000000001</v>
      </c>
      <c r="AY111" s="105">
        <v>28.779299999999999</v>
      </c>
      <c r="AZ111" s="105">
        <v>28.6112</v>
      </c>
      <c r="BA111" s="105">
        <v>28.999300000000002</v>
      </c>
      <c r="BB111" s="105">
        <v>29.0184</v>
      </c>
      <c r="BC111" s="105">
        <v>28.856200000000001</v>
      </c>
      <c r="BD111" s="105">
        <v>28.927099999999999</v>
      </c>
      <c r="BE111" s="105">
        <v>28.974399999999999</v>
      </c>
      <c r="BF111" s="105">
        <v>28.972000000000001</v>
      </c>
      <c r="BG111" s="105">
        <v>28.564900000000002</v>
      </c>
      <c r="BH111" s="105">
        <v>28.315100000000001</v>
      </c>
      <c r="BI111" s="105">
        <v>28.710599999999999</v>
      </c>
      <c r="BJ111" s="105">
        <v>28.8565</v>
      </c>
      <c r="BK111" s="105">
        <v>28.548200000000001</v>
      </c>
      <c r="BL111" s="116">
        <v>28.426500000000001</v>
      </c>
      <c r="BM111" s="112">
        <v>1.8917099999999999E-2</v>
      </c>
      <c r="BN111" s="112">
        <v>0.26943600000000001</v>
      </c>
      <c r="BO111" s="112">
        <v>0.67022099999999996</v>
      </c>
      <c r="BP111" s="112">
        <v>0.12205100000000001</v>
      </c>
      <c r="BQ111" s="112">
        <v>0.69762000000000002</v>
      </c>
      <c r="BR111" s="112">
        <v>0.43902799999999997</v>
      </c>
      <c r="BS111" s="112">
        <v>6.5261799999999995E-2</v>
      </c>
      <c r="BT111" s="112">
        <v>5.4365900000000002E-2</v>
      </c>
      <c r="BU111" s="117">
        <v>0.66591400000000001</v>
      </c>
      <c r="BV111" s="112">
        <v>5.74835E-2</v>
      </c>
      <c r="BW111" s="112">
        <v>0.36176599999999998</v>
      </c>
      <c r="BX111" s="112">
        <v>0.74761999999999995</v>
      </c>
      <c r="BY111" s="112">
        <v>0.185889</v>
      </c>
      <c r="BZ111" s="112">
        <v>0.85572300000000001</v>
      </c>
      <c r="CA111" s="112">
        <v>0.69264099999999995</v>
      </c>
      <c r="CB111" s="112">
        <v>0.24374599999999999</v>
      </c>
      <c r="CC111" s="112">
        <v>0.19112899999999999</v>
      </c>
      <c r="CD111" s="117">
        <v>0.89333300000000004</v>
      </c>
      <c r="CE111" s="105">
        <v>0.57927499999999998</v>
      </c>
      <c r="CF111" s="105">
        <v>0.17884800000000001</v>
      </c>
      <c r="CG111" s="105">
        <v>0.11851299999999999</v>
      </c>
      <c r="CH111" s="105">
        <v>0.35608600000000001</v>
      </c>
      <c r="CI111" s="105">
        <v>8.76001E-2</v>
      </c>
      <c r="CJ111" s="105">
        <v>0.121682</v>
      </c>
      <c r="CK111" s="105">
        <v>0.34752499999999997</v>
      </c>
      <c r="CL111" s="105">
        <v>0.34741</v>
      </c>
      <c r="CM111" s="116">
        <v>-8.0204600000000001E-2</v>
      </c>
    </row>
    <row r="112" spans="1:91">
      <c r="A112" s="104" t="s">
        <v>648</v>
      </c>
      <c r="B112" s="104" t="s">
        <v>649</v>
      </c>
      <c r="C112" s="104" t="s">
        <v>650</v>
      </c>
      <c r="D112" s="105">
        <v>27.341650000000001</v>
      </c>
      <c r="E112" s="108">
        <v>163854160</v>
      </c>
      <c r="F112" s="108">
        <v>116335248.5</v>
      </c>
      <c r="G112" s="108">
        <v>92314584</v>
      </c>
      <c r="H112" s="108">
        <v>126778101</v>
      </c>
      <c r="I112" s="108">
        <v>119112231</v>
      </c>
      <c r="J112" s="108">
        <v>96140437.5</v>
      </c>
      <c r="K112" s="108">
        <v>124229160</v>
      </c>
      <c r="L112" s="108">
        <v>74592118</v>
      </c>
      <c r="M112" s="108">
        <v>124430024</v>
      </c>
      <c r="N112" s="108">
        <v>153374332.5</v>
      </c>
      <c r="O112" s="108">
        <v>105221158.5</v>
      </c>
      <c r="P112" s="108">
        <v>124933732</v>
      </c>
      <c r="Q112" s="108">
        <v>118841418.5</v>
      </c>
      <c r="R112" s="108">
        <v>148465310</v>
      </c>
      <c r="S112" s="108">
        <v>106549161</v>
      </c>
      <c r="T112" s="108">
        <v>137566966</v>
      </c>
      <c r="U112" s="108">
        <v>139423404</v>
      </c>
      <c r="V112" s="108">
        <v>120674824</v>
      </c>
      <c r="W112" s="108">
        <v>195722058</v>
      </c>
      <c r="X112" s="108">
        <v>152548426</v>
      </c>
      <c r="Y112" s="108">
        <v>102146805</v>
      </c>
      <c r="Z112" s="108">
        <v>73393409</v>
      </c>
      <c r="AA112" s="108">
        <v>97431554</v>
      </c>
      <c r="AB112" s="108">
        <v>133287237</v>
      </c>
      <c r="AC112" s="108">
        <v>199906880</v>
      </c>
      <c r="AD112" s="108">
        <v>187498110</v>
      </c>
      <c r="AE112" s="108">
        <v>188945048</v>
      </c>
      <c r="AF112" s="108">
        <v>171909390</v>
      </c>
      <c r="AG112" s="108">
        <v>161834080</v>
      </c>
      <c r="AH112" s="115">
        <v>171274867</v>
      </c>
      <c r="AI112" s="105">
        <v>27.671299999999999</v>
      </c>
      <c r="AJ112" s="105">
        <v>27.507300000000001</v>
      </c>
      <c r="AK112" s="105">
        <v>27.1416</v>
      </c>
      <c r="AL112" s="105">
        <v>27.1921</v>
      </c>
      <c r="AM112" s="105">
        <v>27.2821</v>
      </c>
      <c r="AN112" s="105">
        <v>27.168399999999998</v>
      </c>
      <c r="AO112" s="105">
        <v>27.161899999999999</v>
      </c>
      <c r="AP112" s="105">
        <v>27.259499999999999</v>
      </c>
      <c r="AQ112" s="105">
        <v>27.079899999999999</v>
      </c>
      <c r="AR112" s="105">
        <v>27.665800000000001</v>
      </c>
      <c r="AS112" s="105">
        <v>27.301400000000001</v>
      </c>
      <c r="AT112" s="105">
        <v>27.500800000000002</v>
      </c>
      <c r="AU112" s="105">
        <v>27.047599999999999</v>
      </c>
      <c r="AV112" s="105">
        <v>27.435199999999998</v>
      </c>
      <c r="AW112" s="105">
        <v>27.102</v>
      </c>
      <c r="AX112" s="105">
        <v>27.414899999999999</v>
      </c>
      <c r="AY112" s="105">
        <v>27.381900000000002</v>
      </c>
      <c r="AZ112" s="105">
        <v>27.237300000000001</v>
      </c>
      <c r="BA112" s="105">
        <v>27.789200000000001</v>
      </c>
      <c r="BB112" s="105">
        <v>27.532399999999999</v>
      </c>
      <c r="BC112" s="105">
        <v>26.792100000000001</v>
      </c>
      <c r="BD112" s="105">
        <v>26.540500000000002</v>
      </c>
      <c r="BE112" s="105">
        <v>26.989699999999999</v>
      </c>
      <c r="BF112" s="105">
        <v>27.426500000000001</v>
      </c>
      <c r="BG112" s="105">
        <v>27.583100000000002</v>
      </c>
      <c r="BH112" s="105">
        <v>27.505299999999998</v>
      </c>
      <c r="BI112" s="105">
        <v>27.507300000000001</v>
      </c>
      <c r="BJ112" s="105">
        <v>27.412099999999999</v>
      </c>
      <c r="BK112" s="105">
        <v>27.2438</v>
      </c>
      <c r="BL112" s="116">
        <v>27.414200000000001</v>
      </c>
      <c r="BM112" s="112">
        <v>0.64260200000000001</v>
      </c>
      <c r="BN112" s="112">
        <v>9.7833600000000007E-2</v>
      </c>
      <c r="BO112" s="112">
        <v>6.8852399999999994E-2</v>
      </c>
      <c r="BP112" s="112">
        <v>0.329453</v>
      </c>
      <c r="BQ112" s="112">
        <v>0.29286600000000002</v>
      </c>
      <c r="BR112" s="112">
        <v>0.88584399999999996</v>
      </c>
      <c r="BS112" s="112">
        <v>0.96421100000000004</v>
      </c>
      <c r="BT112" s="112">
        <v>0.229521</v>
      </c>
      <c r="BU112" s="117">
        <v>4.7586400000000001E-2</v>
      </c>
      <c r="BV112" s="112">
        <v>0.70597799999999999</v>
      </c>
      <c r="BW112" s="112">
        <v>0.16841800000000001</v>
      </c>
      <c r="BX112" s="112">
        <v>0.161273</v>
      </c>
      <c r="BY112" s="112">
        <v>0.414466</v>
      </c>
      <c r="BZ112" s="112">
        <v>0.62862799999999996</v>
      </c>
      <c r="CA112" s="112">
        <v>0.94979100000000005</v>
      </c>
      <c r="CB112" s="112">
        <v>0.979549</v>
      </c>
      <c r="CC112" s="112">
        <v>0.432452</v>
      </c>
      <c r="CD112" s="117">
        <v>0.48757</v>
      </c>
      <c r="CE112" s="105">
        <v>8.3402000000000004E-2</v>
      </c>
      <c r="CF112" s="105">
        <v>-0.142515</v>
      </c>
      <c r="CG112" s="105">
        <v>-0.18959200000000001</v>
      </c>
      <c r="CH112" s="105">
        <v>0.13261000000000001</v>
      </c>
      <c r="CI112" s="105">
        <v>-0.16177900000000001</v>
      </c>
      <c r="CJ112" s="105">
        <v>-1.20074E-2</v>
      </c>
      <c r="CK112" s="105">
        <v>1.4521900000000001E-2</v>
      </c>
      <c r="CL112" s="105">
        <v>-0.37110100000000001</v>
      </c>
      <c r="CM112" s="116">
        <v>0.17516999999999999</v>
      </c>
    </row>
    <row r="113" spans="1:91">
      <c r="A113" s="104" t="s">
        <v>651</v>
      </c>
      <c r="B113" s="104" t="s">
        <v>652</v>
      </c>
      <c r="C113" s="104" t="s">
        <v>589</v>
      </c>
      <c r="D113" s="105">
        <v>28.022349999999999</v>
      </c>
      <c r="E113" s="108">
        <v>190679281</v>
      </c>
      <c r="F113" s="108">
        <v>182440104</v>
      </c>
      <c r="G113" s="108">
        <v>146432620.5</v>
      </c>
      <c r="H113" s="108">
        <v>295479755.39999998</v>
      </c>
      <c r="I113" s="108">
        <v>262247952</v>
      </c>
      <c r="J113" s="108">
        <v>354261484</v>
      </c>
      <c r="K113" s="108">
        <v>211167612</v>
      </c>
      <c r="L113" s="108">
        <v>351035200</v>
      </c>
      <c r="M113" s="108">
        <v>277023479</v>
      </c>
      <c r="N113" s="108">
        <v>461292164</v>
      </c>
      <c r="O113" s="108">
        <v>534218360</v>
      </c>
      <c r="P113" s="108">
        <v>132673343</v>
      </c>
      <c r="Q113" s="108">
        <v>61228519.5</v>
      </c>
      <c r="R113" s="108">
        <v>98418592</v>
      </c>
      <c r="S113" s="108">
        <v>218494877.30000001</v>
      </c>
      <c r="T113" s="108">
        <v>132311172</v>
      </c>
      <c r="U113" s="108">
        <v>54557089</v>
      </c>
      <c r="V113" s="108">
        <v>47826039</v>
      </c>
      <c r="W113" s="108">
        <v>328189920</v>
      </c>
      <c r="X113" s="108">
        <v>313343907.5</v>
      </c>
      <c r="Y113" s="108">
        <v>195787659.90000001</v>
      </c>
      <c r="Z113" s="108">
        <v>64116972</v>
      </c>
      <c r="AA113" s="108">
        <v>212964156</v>
      </c>
      <c r="AB113" s="108">
        <v>219564206</v>
      </c>
      <c r="AC113" s="108">
        <v>349651729</v>
      </c>
      <c r="AD113" s="108">
        <v>151347910</v>
      </c>
      <c r="AE113" s="108">
        <v>106783608.5</v>
      </c>
      <c r="AF113" s="108">
        <v>116289612</v>
      </c>
      <c r="AG113" s="108">
        <v>43990339</v>
      </c>
      <c r="AH113" s="115">
        <v>434062312.80000001</v>
      </c>
      <c r="AI113" s="105">
        <v>27.8901</v>
      </c>
      <c r="AJ113" s="105">
        <v>28.136800000000001</v>
      </c>
      <c r="AK113" s="105">
        <v>27.815000000000001</v>
      </c>
      <c r="AL113" s="105">
        <v>28.4129</v>
      </c>
      <c r="AM113" s="105">
        <v>28.432099999999998</v>
      </c>
      <c r="AN113" s="105">
        <v>28.922999999999998</v>
      </c>
      <c r="AO113" s="105">
        <v>27.916599999999999</v>
      </c>
      <c r="AP113" s="105">
        <v>29.237400000000001</v>
      </c>
      <c r="AQ113" s="105">
        <v>28.234500000000001</v>
      </c>
      <c r="AR113" s="105">
        <v>29.222200000000001</v>
      </c>
      <c r="AS113" s="105">
        <v>29.5992</v>
      </c>
      <c r="AT113" s="105">
        <v>27.587499999999999</v>
      </c>
      <c r="AU113" s="105">
        <v>26.084099999999999</v>
      </c>
      <c r="AV113" s="105">
        <v>26.842099999999999</v>
      </c>
      <c r="AW113" s="105">
        <v>28.1587</v>
      </c>
      <c r="AX113" s="105">
        <v>27.358699999999999</v>
      </c>
      <c r="AY113" s="105">
        <v>26.038900000000002</v>
      </c>
      <c r="AZ113" s="105">
        <v>25.927600000000002</v>
      </c>
      <c r="BA113" s="105">
        <v>28.5349</v>
      </c>
      <c r="BB113" s="105">
        <v>28.564900000000002</v>
      </c>
      <c r="BC113" s="105">
        <v>27.760999999999999</v>
      </c>
      <c r="BD113" s="105">
        <v>26.353400000000001</v>
      </c>
      <c r="BE113" s="105">
        <v>28.1281</v>
      </c>
      <c r="BF113" s="105">
        <v>28.146699999999999</v>
      </c>
      <c r="BG113" s="105">
        <v>28.389600000000002</v>
      </c>
      <c r="BH113" s="105">
        <v>27.1876</v>
      </c>
      <c r="BI113" s="105">
        <v>26.684000000000001</v>
      </c>
      <c r="BJ113" s="105">
        <v>26.848199999999999</v>
      </c>
      <c r="BK113" s="105">
        <v>25.358599999999999</v>
      </c>
      <c r="BL113" s="116">
        <v>28.744499999999999</v>
      </c>
      <c r="BM113" s="112">
        <v>0.383187</v>
      </c>
      <c r="BN113" s="112">
        <v>0.18152299999999999</v>
      </c>
      <c r="BO113" s="112">
        <v>0.23447799999999999</v>
      </c>
      <c r="BP113" s="112">
        <v>0.191306</v>
      </c>
      <c r="BQ113" s="112">
        <v>0.97101199999999999</v>
      </c>
      <c r="BR113" s="112">
        <v>0.64278900000000005</v>
      </c>
      <c r="BS113" s="112">
        <v>0.26829900000000001</v>
      </c>
      <c r="BT113" s="112">
        <v>0.65129800000000004</v>
      </c>
      <c r="BU113" s="117">
        <v>0.71234299999999995</v>
      </c>
      <c r="BV113" s="112">
        <v>0.466227</v>
      </c>
      <c r="BW113" s="112">
        <v>0.26919300000000002</v>
      </c>
      <c r="BX113" s="112">
        <v>0.34702499999999997</v>
      </c>
      <c r="BY113" s="112">
        <v>0.26657599999999998</v>
      </c>
      <c r="BZ113" s="112">
        <v>0.98333000000000004</v>
      </c>
      <c r="CA113" s="112">
        <v>0.827677</v>
      </c>
      <c r="CB113" s="112">
        <v>0.504409</v>
      </c>
      <c r="CC113" s="112">
        <v>0.78681400000000001</v>
      </c>
      <c r="CD113" s="117">
        <v>0.905806</v>
      </c>
      <c r="CE113" s="105">
        <v>0.96351399999999998</v>
      </c>
      <c r="CF113" s="105">
        <v>1.6055600000000001</v>
      </c>
      <c r="CG113" s="105">
        <v>1.4791000000000001</v>
      </c>
      <c r="CH113" s="105">
        <v>1.8191999999999999</v>
      </c>
      <c r="CI113" s="105">
        <v>4.4541699999999997E-2</v>
      </c>
      <c r="CJ113" s="105">
        <v>-0.54201299999999997</v>
      </c>
      <c r="CK113" s="105">
        <v>1.30315</v>
      </c>
      <c r="CL113" s="105">
        <v>0.55894299999999997</v>
      </c>
      <c r="CM113" s="116">
        <v>0.43662600000000001</v>
      </c>
    </row>
    <row r="114" spans="1:91">
      <c r="A114" s="104" t="s">
        <v>653</v>
      </c>
      <c r="B114" s="104" t="s">
        <v>654</v>
      </c>
      <c r="C114" s="104" t="s">
        <v>655</v>
      </c>
      <c r="D114" s="105">
        <v>26.472799999999999</v>
      </c>
      <c r="E114" s="108">
        <v>85689802</v>
      </c>
      <c r="F114" s="108">
        <v>57203471</v>
      </c>
      <c r="G114" s="108">
        <v>56842530</v>
      </c>
      <c r="H114" s="108">
        <v>69477686.75</v>
      </c>
      <c r="I114" s="108">
        <v>54663567</v>
      </c>
      <c r="J114" s="108">
        <v>8825951</v>
      </c>
      <c r="K114" s="108">
        <v>129229956</v>
      </c>
      <c r="L114" s="108">
        <v>6056278.125</v>
      </c>
      <c r="M114" s="108">
        <v>32536190</v>
      </c>
      <c r="N114" s="108">
        <v>52457120</v>
      </c>
      <c r="O114" s="108">
        <v>4479455</v>
      </c>
      <c r="P114" s="108">
        <v>16802958</v>
      </c>
      <c r="Q114" s="108">
        <v>108092076</v>
      </c>
      <c r="R114" s="108">
        <v>172982411</v>
      </c>
      <c r="S114" s="108">
        <v>140544440</v>
      </c>
      <c r="T114" s="108">
        <v>53798045.5</v>
      </c>
      <c r="U114" s="108">
        <v>100118482</v>
      </c>
      <c r="V114" s="108">
        <v>21660239.25</v>
      </c>
      <c r="W114" s="108">
        <v>111124284.3</v>
      </c>
      <c r="X114" s="108">
        <v>85162115.5</v>
      </c>
      <c r="Y114" s="108">
        <v>122554335.5</v>
      </c>
      <c r="Z114" s="108">
        <v>71997595</v>
      </c>
      <c r="AA114" s="108">
        <v>83208561.5</v>
      </c>
      <c r="AB114" s="108">
        <v>43207343</v>
      </c>
      <c r="AC114" s="108">
        <v>101051930.5</v>
      </c>
      <c r="AD114" s="108">
        <v>121759854</v>
      </c>
      <c r="AE114" s="108">
        <v>90421428.25</v>
      </c>
      <c r="AF114" s="108">
        <v>114885110</v>
      </c>
      <c r="AG114" s="108">
        <v>142316588</v>
      </c>
      <c r="AH114" s="115">
        <v>66875582</v>
      </c>
      <c r="AI114" s="105">
        <v>26.7361</v>
      </c>
      <c r="AJ114" s="105">
        <v>26.468299999999999</v>
      </c>
      <c r="AK114" s="105">
        <v>26.415700000000001</v>
      </c>
      <c r="AL114" s="105">
        <v>26.324400000000001</v>
      </c>
      <c r="AM114" s="105">
        <v>26.2121</v>
      </c>
      <c r="AN114" s="105">
        <v>23.968599999999999</v>
      </c>
      <c r="AO114" s="105">
        <v>27.1966</v>
      </c>
      <c r="AP114" s="105">
        <v>23.6587</v>
      </c>
      <c r="AQ114" s="105">
        <v>25.144600000000001</v>
      </c>
      <c r="AR114" s="105">
        <v>25.952300000000001</v>
      </c>
      <c r="AS114" s="105">
        <v>22.991700000000002</v>
      </c>
      <c r="AT114" s="105">
        <v>24.606400000000001</v>
      </c>
      <c r="AU114" s="105">
        <v>26.911899999999999</v>
      </c>
      <c r="AV114" s="105">
        <v>27.6557</v>
      </c>
      <c r="AW114" s="105">
        <v>27.5305</v>
      </c>
      <c r="AX114" s="105">
        <v>26.060400000000001</v>
      </c>
      <c r="AY114" s="105">
        <v>26.915099999999999</v>
      </c>
      <c r="AZ114" s="105">
        <v>24.7974</v>
      </c>
      <c r="BA114" s="105">
        <v>26.9725</v>
      </c>
      <c r="BB114" s="105">
        <v>26.694400000000002</v>
      </c>
      <c r="BC114" s="105">
        <v>27.046099999999999</v>
      </c>
      <c r="BD114" s="105">
        <v>26.4773</v>
      </c>
      <c r="BE114" s="105">
        <v>26.728200000000001</v>
      </c>
      <c r="BF114" s="105">
        <v>25.801400000000001</v>
      </c>
      <c r="BG114" s="105">
        <v>26.609500000000001</v>
      </c>
      <c r="BH114" s="105">
        <v>26.871300000000002</v>
      </c>
      <c r="BI114" s="105">
        <v>26.443999999999999</v>
      </c>
      <c r="BJ114" s="105">
        <v>26.8307</v>
      </c>
      <c r="BK114" s="105">
        <v>27.058199999999999</v>
      </c>
      <c r="BL114" s="116">
        <v>26.046900000000001</v>
      </c>
      <c r="BM114" s="112">
        <v>0.76016099999999998</v>
      </c>
      <c r="BN114" s="112">
        <v>0.238506</v>
      </c>
      <c r="BO114" s="112">
        <v>0.28755999999999998</v>
      </c>
      <c r="BP114" s="112">
        <v>7.9244400000000007E-2</v>
      </c>
      <c r="BQ114" s="112">
        <v>0.13298599999999999</v>
      </c>
      <c r="BR114" s="112">
        <v>0.353296</v>
      </c>
      <c r="BS114" s="112">
        <v>0.46928599999999998</v>
      </c>
      <c r="BT114" s="112">
        <v>0.49494899999999997</v>
      </c>
      <c r="BU114" s="117">
        <v>0.99178200000000005</v>
      </c>
      <c r="BV114" s="112">
        <v>0.80112799999999995</v>
      </c>
      <c r="BW114" s="112">
        <v>0.32937</v>
      </c>
      <c r="BX114" s="112">
        <v>0.40187</v>
      </c>
      <c r="BY114" s="112">
        <v>0.132489</v>
      </c>
      <c r="BZ114" s="112">
        <v>0.51408200000000004</v>
      </c>
      <c r="CA114" s="112">
        <v>0.62102299999999999</v>
      </c>
      <c r="CB114" s="112">
        <v>0.67646200000000001</v>
      </c>
      <c r="CC114" s="112">
        <v>0.67304600000000003</v>
      </c>
      <c r="CD114" s="117">
        <v>0.99750899999999998</v>
      </c>
      <c r="CE114" s="105">
        <v>-0.10524</v>
      </c>
      <c r="CF114" s="105">
        <v>-1.1435299999999999</v>
      </c>
      <c r="CG114" s="105">
        <v>-1.3119400000000001</v>
      </c>
      <c r="CH114" s="105">
        <v>-2.12845</v>
      </c>
      <c r="CI114" s="105">
        <v>0.72078900000000001</v>
      </c>
      <c r="CJ114" s="105">
        <v>-0.72097</v>
      </c>
      <c r="CK114" s="105">
        <v>0.25911000000000001</v>
      </c>
      <c r="CL114" s="105">
        <v>-0.30963099999999999</v>
      </c>
      <c r="CM114" s="116">
        <v>-3.62269E-3</v>
      </c>
    </row>
    <row r="115" spans="1:91">
      <c r="A115" s="104" t="s">
        <v>656</v>
      </c>
      <c r="B115" s="104" t="s">
        <v>657</v>
      </c>
      <c r="C115" s="104" t="s">
        <v>658</v>
      </c>
      <c r="D115" s="105">
        <v>30.8751</v>
      </c>
      <c r="E115" s="108">
        <v>1368335710</v>
      </c>
      <c r="F115" s="108">
        <v>1317052612</v>
      </c>
      <c r="G115" s="108">
        <v>1406157891</v>
      </c>
      <c r="H115" s="108">
        <v>1278555423</v>
      </c>
      <c r="I115" s="108">
        <v>1508743750</v>
      </c>
      <c r="J115" s="108">
        <v>1470638999</v>
      </c>
      <c r="K115" s="108">
        <v>1598513252</v>
      </c>
      <c r="L115" s="108">
        <v>2515724468</v>
      </c>
      <c r="M115" s="108">
        <v>1308271098</v>
      </c>
      <c r="N115" s="108">
        <v>1565173308</v>
      </c>
      <c r="O115" s="108">
        <v>1621924618</v>
      </c>
      <c r="P115" s="108">
        <v>1536285484</v>
      </c>
      <c r="Q115" s="108">
        <v>1533783606</v>
      </c>
      <c r="R115" s="108">
        <v>1491913394</v>
      </c>
      <c r="S115" s="108">
        <v>1522992445</v>
      </c>
      <c r="T115" s="108">
        <v>1545427248</v>
      </c>
      <c r="U115" s="108">
        <v>1492226502</v>
      </c>
      <c r="V115" s="108">
        <v>1520879601</v>
      </c>
      <c r="W115" s="108">
        <v>1816116676</v>
      </c>
      <c r="X115" s="108">
        <v>1826911625</v>
      </c>
      <c r="Y115" s="108">
        <v>1625807903</v>
      </c>
      <c r="Z115" s="108">
        <v>1400908617</v>
      </c>
      <c r="AA115" s="108">
        <v>1156734471</v>
      </c>
      <c r="AB115" s="108">
        <v>1459739432</v>
      </c>
      <c r="AC115" s="108">
        <v>1931410572</v>
      </c>
      <c r="AD115" s="108">
        <v>1636949808</v>
      </c>
      <c r="AE115" s="108">
        <v>2069767437</v>
      </c>
      <c r="AF115" s="108">
        <v>2002500071</v>
      </c>
      <c r="AG115" s="108">
        <v>2123887854</v>
      </c>
      <c r="AH115" s="115">
        <v>1831594928</v>
      </c>
      <c r="AI115" s="105">
        <v>30.7333</v>
      </c>
      <c r="AJ115" s="105">
        <v>30.8705</v>
      </c>
      <c r="AK115" s="105">
        <v>30.9588</v>
      </c>
      <c r="AL115" s="105">
        <v>30.526299999999999</v>
      </c>
      <c r="AM115" s="105">
        <v>30.926500000000001</v>
      </c>
      <c r="AN115" s="105">
        <v>31.023</v>
      </c>
      <c r="AO115" s="105">
        <v>30.788699999999999</v>
      </c>
      <c r="AP115" s="105">
        <v>31.915700000000001</v>
      </c>
      <c r="AQ115" s="105">
        <v>30.4741</v>
      </c>
      <c r="AR115" s="105">
        <v>30.9575</v>
      </c>
      <c r="AS115" s="105">
        <v>31.0824</v>
      </c>
      <c r="AT115" s="105">
        <v>31.120999999999999</v>
      </c>
      <c r="AU115" s="105">
        <v>30.753599999999999</v>
      </c>
      <c r="AV115" s="105">
        <v>30.764199999999999</v>
      </c>
      <c r="AW115" s="105">
        <v>30.834399999999999</v>
      </c>
      <c r="AX115" s="105">
        <v>30.904699999999998</v>
      </c>
      <c r="AY115" s="105">
        <v>30.798999999999999</v>
      </c>
      <c r="AZ115" s="105">
        <v>30.8475</v>
      </c>
      <c r="BA115" s="105">
        <v>31.0031</v>
      </c>
      <c r="BB115" s="105">
        <v>31.098700000000001</v>
      </c>
      <c r="BC115" s="105">
        <v>30.7913</v>
      </c>
      <c r="BD115" s="105">
        <v>30.784400000000002</v>
      </c>
      <c r="BE115" s="105">
        <v>30.534800000000001</v>
      </c>
      <c r="BF115" s="105">
        <v>30.8797</v>
      </c>
      <c r="BG115" s="105">
        <v>30.893999999999998</v>
      </c>
      <c r="BH115" s="105">
        <v>30.647300000000001</v>
      </c>
      <c r="BI115" s="105">
        <v>30.960699999999999</v>
      </c>
      <c r="BJ115" s="105">
        <v>30.9542</v>
      </c>
      <c r="BK115" s="105">
        <v>30.918900000000001</v>
      </c>
      <c r="BL115" s="116">
        <v>30.774699999999999</v>
      </c>
      <c r="BM115" s="112">
        <v>0.756158</v>
      </c>
      <c r="BN115" s="112">
        <v>0.74065899999999996</v>
      </c>
      <c r="BO115" s="112">
        <v>0.70888200000000001</v>
      </c>
      <c r="BP115" s="112">
        <v>8.1428899999999999E-2</v>
      </c>
      <c r="BQ115" s="112">
        <v>0.178651</v>
      </c>
      <c r="BR115" s="112">
        <v>0.63527500000000003</v>
      </c>
      <c r="BS115" s="112">
        <v>0.48403000000000002</v>
      </c>
      <c r="BT115" s="112">
        <v>0.268486</v>
      </c>
      <c r="BU115" s="117">
        <v>0.68144499999999997</v>
      </c>
      <c r="BV115" s="112">
        <v>0.79779599999999995</v>
      </c>
      <c r="BW115" s="112">
        <v>0.793238</v>
      </c>
      <c r="BX115" s="112">
        <v>0.77879500000000002</v>
      </c>
      <c r="BY115" s="112">
        <v>0.13553200000000001</v>
      </c>
      <c r="BZ115" s="112">
        <v>0.54714600000000002</v>
      </c>
      <c r="CA115" s="112">
        <v>0.82116999999999996</v>
      </c>
      <c r="CB115" s="112">
        <v>0.68392399999999998</v>
      </c>
      <c r="CC115" s="112">
        <v>0.47306100000000001</v>
      </c>
      <c r="CD115" s="117">
        <v>0.90106900000000001</v>
      </c>
      <c r="CE115" s="105">
        <v>-2.8451299999999999E-2</v>
      </c>
      <c r="CF115" s="105">
        <v>-5.7364100000000001E-2</v>
      </c>
      <c r="CG115" s="105">
        <v>0.17688699999999999</v>
      </c>
      <c r="CH115" s="105">
        <v>0.17100599999999999</v>
      </c>
      <c r="CI115" s="105">
        <v>-9.85235E-2</v>
      </c>
      <c r="CJ115" s="105">
        <v>-3.2199899999999997E-2</v>
      </c>
      <c r="CK115" s="105">
        <v>8.1757899999999994E-2</v>
      </c>
      <c r="CL115" s="105">
        <v>-0.14965100000000001</v>
      </c>
      <c r="CM115" s="116">
        <v>-4.86037E-2</v>
      </c>
    </row>
    <row r="116" spans="1:91">
      <c r="A116" s="104" t="s">
        <v>4968</v>
      </c>
      <c r="B116" s="104" t="s">
        <v>4969</v>
      </c>
      <c r="C116" s="104" t="s">
        <v>471</v>
      </c>
      <c r="D116" s="105">
        <v>25.64705</v>
      </c>
      <c r="E116" s="108">
        <v>9840972</v>
      </c>
      <c r="F116" s="108">
        <v>58033890.5</v>
      </c>
      <c r="G116" s="108">
        <v>185835442</v>
      </c>
      <c r="H116" s="108">
        <v>91863708</v>
      </c>
      <c r="I116" s="108">
        <v>49833203.75</v>
      </c>
      <c r="J116" s="108">
        <v>85746672</v>
      </c>
      <c r="K116" s="108">
        <v>85616922</v>
      </c>
      <c r="L116" s="108">
        <v>27368532</v>
      </c>
      <c r="M116" s="108">
        <v>102686945.5</v>
      </c>
      <c r="N116" s="108">
        <v>84172510.5</v>
      </c>
      <c r="O116" s="108">
        <v>68680174</v>
      </c>
      <c r="P116" s="108">
        <v>47659836</v>
      </c>
      <c r="Q116" s="108">
        <v>26876389</v>
      </c>
      <c r="R116" s="108">
        <v>31083692.75</v>
      </c>
      <c r="S116" s="108">
        <v>67269074</v>
      </c>
      <c r="T116" s="108">
        <v>50597651</v>
      </c>
      <c r="U116" s="108">
        <v>10840609</v>
      </c>
      <c r="V116" s="108">
        <v>33009571</v>
      </c>
      <c r="W116" s="108">
        <v>246643487.5</v>
      </c>
      <c r="X116" s="108">
        <v>23469409.25</v>
      </c>
      <c r="Y116" s="108">
        <v>20954190.5</v>
      </c>
      <c r="Z116" s="108">
        <v>7625366.5</v>
      </c>
      <c r="AA116" s="108">
        <v>31397180</v>
      </c>
      <c r="AB116" s="108">
        <v>18040976.75</v>
      </c>
      <c r="AC116" s="108">
        <v>84261247.5</v>
      </c>
      <c r="AD116" s="108">
        <v>18265458</v>
      </c>
      <c r="AE116" s="108">
        <v>45959371.75</v>
      </c>
      <c r="AF116" s="108">
        <v>36321414</v>
      </c>
      <c r="AG116" s="108">
        <v>36923067.5</v>
      </c>
      <c r="AH116" s="115">
        <v>43186187.5</v>
      </c>
      <c r="AI116" s="105">
        <v>23.613900000000001</v>
      </c>
      <c r="AJ116" s="105">
        <v>26.535499999999999</v>
      </c>
      <c r="AK116" s="105">
        <v>28.126799999999999</v>
      </c>
      <c r="AL116" s="105">
        <v>26.727399999999999</v>
      </c>
      <c r="AM116" s="105">
        <v>26.073799999999999</v>
      </c>
      <c r="AN116" s="105">
        <v>27.057700000000001</v>
      </c>
      <c r="AO116" s="105">
        <v>26.6188</v>
      </c>
      <c r="AP116" s="105">
        <v>25.8264</v>
      </c>
      <c r="AQ116" s="105">
        <v>26.802800000000001</v>
      </c>
      <c r="AR116" s="105">
        <v>26.696100000000001</v>
      </c>
      <c r="AS116" s="105">
        <v>26.702000000000002</v>
      </c>
      <c r="AT116" s="105">
        <v>26.110399999999998</v>
      </c>
      <c r="AU116" s="105">
        <v>24.878699999999998</v>
      </c>
      <c r="AV116" s="105">
        <v>25.179300000000001</v>
      </c>
      <c r="AW116" s="105">
        <v>26.5533</v>
      </c>
      <c r="AX116" s="105">
        <v>25.971900000000002</v>
      </c>
      <c r="AY116" s="105">
        <v>23.711600000000001</v>
      </c>
      <c r="AZ116" s="105">
        <v>25.403500000000001</v>
      </c>
      <c r="BA116" s="105">
        <v>28.122800000000002</v>
      </c>
      <c r="BB116" s="105">
        <v>24.838200000000001</v>
      </c>
      <c r="BC116" s="105">
        <v>24.493200000000002</v>
      </c>
      <c r="BD116" s="105">
        <v>23.115100000000002</v>
      </c>
      <c r="BE116" s="105">
        <v>25.308499999999999</v>
      </c>
      <c r="BF116" s="105">
        <v>24.541399999999999</v>
      </c>
      <c r="BG116" s="105">
        <v>26.354399999999998</v>
      </c>
      <c r="BH116" s="105">
        <v>24.121600000000001</v>
      </c>
      <c r="BI116" s="105">
        <v>25.467700000000001</v>
      </c>
      <c r="BJ116" s="105">
        <v>25.1694</v>
      </c>
      <c r="BK116" s="105">
        <v>25.087</v>
      </c>
      <c r="BL116" s="116">
        <v>25.3887</v>
      </c>
      <c r="BM116" s="112">
        <v>0.54410000000000003</v>
      </c>
      <c r="BN116" s="112">
        <v>9.7433099999999998E-3</v>
      </c>
      <c r="BO116" s="112">
        <v>1.8466300000000001E-2</v>
      </c>
      <c r="BP116" s="112">
        <v>3.9662400000000002E-3</v>
      </c>
      <c r="BQ116" s="112">
        <v>0.57152000000000003</v>
      </c>
      <c r="BR116" s="112">
        <v>0.79929700000000004</v>
      </c>
      <c r="BS116" s="112">
        <v>0.63067499999999999</v>
      </c>
      <c r="BT116" s="112">
        <v>0.24063599999999999</v>
      </c>
      <c r="BU116" s="117">
        <v>0.886629</v>
      </c>
      <c r="BV116" s="112">
        <v>0.61795800000000001</v>
      </c>
      <c r="BW116" s="112">
        <v>3.7898899999999999E-2</v>
      </c>
      <c r="BX116" s="112">
        <v>7.95651E-2</v>
      </c>
      <c r="BY116" s="112">
        <v>1.5632900000000002E-2</v>
      </c>
      <c r="BZ116" s="112">
        <v>0.78315900000000005</v>
      </c>
      <c r="CA116" s="112">
        <v>0.91239199999999998</v>
      </c>
      <c r="CB116" s="112">
        <v>0.78617800000000004</v>
      </c>
      <c r="CC116" s="112">
        <v>0.443222</v>
      </c>
      <c r="CD116" s="117">
        <v>0.967113</v>
      </c>
      <c r="CE116" s="105">
        <v>0.87700800000000001</v>
      </c>
      <c r="CF116" s="105">
        <v>1.40456</v>
      </c>
      <c r="CG116" s="105">
        <v>1.2009399999999999</v>
      </c>
      <c r="CH116" s="105">
        <v>1.2878000000000001</v>
      </c>
      <c r="CI116" s="105">
        <v>0.32207400000000003</v>
      </c>
      <c r="CJ116" s="105">
        <v>-0.186057</v>
      </c>
      <c r="CK116" s="105">
        <v>0.60299999999999998</v>
      </c>
      <c r="CL116" s="105">
        <v>-0.89336800000000005</v>
      </c>
      <c r="CM116" s="116">
        <v>9.9530499999999994E-2</v>
      </c>
    </row>
    <row r="117" spans="1:91">
      <c r="A117" s="104" t="s">
        <v>659</v>
      </c>
      <c r="B117" s="104" t="s">
        <v>660</v>
      </c>
      <c r="C117" s="104" t="s">
        <v>661</v>
      </c>
      <c r="D117" s="105">
        <v>30.636500000000002</v>
      </c>
      <c r="E117" s="108">
        <v>999036426</v>
      </c>
      <c r="F117" s="108">
        <v>481786466</v>
      </c>
      <c r="G117" s="108">
        <v>385147095</v>
      </c>
      <c r="H117" s="108">
        <v>1215459860</v>
      </c>
      <c r="I117" s="108">
        <v>321199340.30000001</v>
      </c>
      <c r="J117" s="108">
        <v>361046505</v>
      </c>
      <c r="K117" s="108">
        <v>850551300</v>
      </c>
      <c r="L117" s="108">
        <v>223496228.5</v>
      </c>
      <c r="M117" s="108">
        <v>428147394.5</v>
      </c>
      <c r="N117" s="108">
        <v>452428776.5</v>
      </c>
      <c r="O117" s="108">
        <v>401088264.5</v>
      </c>
      <c r="P117" s="108">
        <v>185679058.90000001</v>
      </c>
      <c r="Q117" s="108">
        <v>1783962502</v>
      </c>
      <c r="R117" s="108">
        <v>1385875413</v>
      </c>
      <c r="S117" s="108">
        <v>1306171647</v>
      </c>
      <c r="T117" s="108">
        <v>931011412</v>
      </c>
      <c r="U117" s="108">
        <v>1555885035</v>
      </c>
      <c r="V117" s="108">
        <v>841693621.60000002</v>
      </c>
      <c r="W117" s="108">
        <v>2017679842</v>
      </c>
      <c r="X117" s="108">
        <v>1878497320</v>
      </c>
      <c r="Y117" s="108">
        <v>1886465982</v>
      </c>
      <c r="Z117" s="108">
        <v>1832965942</v>
      </c>
      <c r="AA117" s="108">
        <v>2167122196</v>
      </c>
      <c r="AB117" s="108">
        <v>1767345815</v>
      </c>
      <c r="AC117" s="108">
        <v>2276615133</v>
      </c>
      <c r="AD117" s="108">
        <v>2156877054</v>
      </c>
      <c r="AE117" s="108">
        <v>2111860547</v>
      </c>
      <c r="AF117" s="108">
        <v>2261302195</v>
      </c>
      <c r="AG117" s="108">
        <v>2143836705</v>
      </c>
      <c r="AH117" s="115">
        <v>1976253828</v>
      </c>
      <c r="AI117" s="105">
        <v>30.279399999999999</v>
      </c>
      <c r="AJ117" s="105">
        <v>29.440999999999999</v>
      </c>
      <c r="AK117" s="105">
        <v>29.119199999999999</v>
      </c>
      <c r="AL117" s="105">
        <v>30.453199999999999</v>
      </c>
      <c r="AM117" s="105">
        <v>28.688099999999999</v>
      </c>
      <c r="AN117" s="105">
        <v>28.956099999999999</v>
      </c>
      <c r="AO117" s="105">
        <v>29.9132</v>
      </c>
      <c r="AP117" s="105">
        <v>28.5871</v>
      </c>
      <c r="AQ117" s="105">
        <v>28.8626</v>
      </c>
      <c r="AR117" s="105">
        <v>29.1797</v>
      </c>
      <c r="AS117" s="105">
        <v>29.184000000000001</v>
      </c>
      <c r="AT117" s="105">
        <v>28.072399999999998</v>
      </c>
      <c r="AU117" s="105">
        <v>30.9712</v>
      </c>
      <c r="AV117" s="105">
        <v>30.657800000000002</v>
      </c>
      <c r="AW117" s="105">
        <v>30.615200000000002</v>
      </c>
      <c r="AX117" s="105">
        <v>30.173500000000001</v>
      </c>
      <c r="AY117" s="105">
        <v>30.860499999999998</v>
      </c>
      <c r="AZ117" s="105">
        <v>29.968</v>
      </c>
      <c r="BA117" s="105">
        <v>31.155000000000001</v>
      </c>
      <c r="BB117" s="105">
        <v>31.137499999999999</v>
      </c>
      <c r="BC117" s="105">
        <v>31.0044</v>
      </c>
      <c r="BD117" s="105">
        <v>31.172699999999999</v>
      </c>
      <c r="BE117" s="105">
        <v>31.424499999999998</v>
      </c>
      <c r="BF117" s="105">
        <v>31.1555</v>
      </c>
      <c r="BG117" s="105">
        <v>31.133099999999999</v>
      </c>
      <c r="BH117" s="105">
        <v>31.044</v>
      </c>
      <c r="BI117" s="105">
        <v>30.989699999999999</v>
      </c>
      <c r="BJ117" s="105">
        <v>31.1296</v>
      </c>
      <c r="BK117" s="105">
        <v>30.930800000000001</v>
      </c>
      <c r="BL117" s="116">
        <v>30.882899999999999</v>
      </c>
      <c r="BM117" s="112">
        <v>1.8079899999999999E-2</v>
      </c>
      <c r="BN117" s="112">
        <v>4.3513200000000002E-2</v>
      </c>
      <c r="BO117" s="112">
        <v>1.0611000000000001E-2</v>
      </c>
      <c r="BP117" s="112">
        <v>4.5454500000000004E-3</v>
      </c>
      <c r="BQ117" s="112">
        <v>0.16005800000000001</v>
      </c>
      <c r="BR117" s="112">
        <v>8.2086500000000007E-2</v>
      </c>
      <c r="BS117" s="112">
        <v>0.25710100000000002</v>
      </c>
      <c r="BT117" s="112">
        <v>7.9089900000000005E-2</v>
      </c>
      <c r="BU117" s="117">
        <v>0.43666100000000002</v>
      </c>
      <c r="BV117" s="112">
        <v>5.6144399999999997E-2</v>
      </c>
      <c r="BW117" s="112">
        <v>9.6309000000000006E-2</v>
      </c>
      <c r="BX117" s="112">
        <v>6.0870500000000001E-2</v>
      </c>
      <c r="BY117" s="112">
        <v>1.69108E-2</v>
      </c>
      <c r="BZ117" s="112">
        <v>0.53801900000000002</v>
      </c>
      <c r="CA117" s="112">
        <v>0.29200399999999999</v>
      </c>
      <c r="CB117" s="112">
        <v>0.49260500000000002</v>
      </c>
      <c r="CC117" s="112">
        <v>0.23901600000000001</v>
      </c>
      <c r="CD117" s="117">
        <v>0.78158300000000003</v>
      </c>
      <c r="CE117" s="105">
        <v>-1.36788</v>
      </c>
      <c r="CF117" s="105">
        <v>-1.6153</v>
      </c>
      <c r="CG117" s="105">
        <v>-1.8601399999999999</v>
      </c>
      <c r="CH117" s="105">
        <v>-2.1690499999999999</v>
      </c>
      <c r="CI117" s="105">
        <v>-0.23300699999999999</v>
      </c>
      <c r="CJ117" s="105">
        <v>-0.64711099999999999</v>
      </c>
      <c r="CK117" s="105">
        <v>0.117849</v>
      </c>
      <c r="CL117" s="105">
        <v>0.26981300000000003</v>
      </c>
      <c r="CM117" s="116">
        <v>7.4505500000000002E-2</v>
      </c>
    </row>
    <row r="118" spans="1:91">
      <c r="A118" s="104" t="s">
        <v>662</v>
      </c>
      <c r="B118" s="104" t="s">
        <v>663</v>
      </c>
      <c r="C118" s="104" t="s">
        <v>664</v>
      </c>
      <c r="D118" s="105">
        <v>29.546799999999998</v>
      </c>
      <c r="E118" s="108">
        <v>725136198</v>
      </c>
      <c r="F118" s="108">
        <v>400377009.60000002</v>
      </c>
      <c r="G118" s="108">
        <v>440006085.80000001</v>
      </c>
      <c r="H118" s="108">
        <v>545180560</v>
      </c>
      <c r="I118" s="108">
        <v>292020536</v>
      </c>
      <c r="J118" s="108">
        <v>284157240</v>
      </c>
      <c r="K118" s="108">
        <v>623479130</v>
      </c>
      <c r="L118" s="108">
        <v>229347268.5</v>
      </c>
      <c r="M118" s="108">
        <v>677389233</v>
      </c>
      <c r="N118" s="108">
        <v>518040790.5</v>
      </c>
      <c r="O118" s="108">
        <v>343135766.5</v>
      </c>
      <c r="P118" s="108">
        <v>434565924</v>
      </c>
      <c r="Q118" s="108">
        <v>667085652</v>
      </c>
      <c r="R118" s="108">
        <v>651584740</v>
      </c>
      <c r="S118" s="108">
        <v>829298136</v>
      </c>
      <c r="T118" s="108">
        <v>863115216</v>
      </c>
      <c r="U118" s="108">
        <v>817157976</v>
      </c>
      <c r="V118" s="108">
        <v>853661120</v>
      </c>
      <c r="W118" s="108">
        <v>625059356</v>
      </c>
      <c r="X118" s="108">
        <v>569588946</v>
      </c>
      <c r="Y118" s="108">
        <v>780341258</v>
      </c>
      <c r="Z118" s="108">
        <v>800808386</v>
      </c>
      <c r="AA118" s="108">
        <v>681722225.79999995</v>
      </c>
      <c r="AB118" s="108">
        <v>642114318</v>
      </c>
      <c r="AC118" s="108">
        <v>827367992</v>
      </c>
      <c r="AD118" s="108">
        <v>966062368</v>
      </c>
      <c r="AE118" s="108">
        <v>1036666300</v>
      </c>
      <c r="AF118" s="108">
        <v>896407378</v>
      </c>
      <c r="AG118" s="108">
        <v>947636748</v>
      </c>
      <c r="AH118" s="115">
        <v>742438693</v>
      </c>
      <c r="AI118" s="105">
        <v>29.8172</v>
      </c>
      <c r="AJ118" s="105">
        <v>29.159800000000001</v>
      </c>
      <c r="AK118" s="105">
        <v>29.313500000000001</v>
      </c>
      <c r="AL118" s="105">
        <v>29.296500000000002</v>
      </c>
      <c r="AM118" s="105">
        <v>28.5792</v>
      </c>
      <c r="AN118" s="105">
        <v>28.618600000000001</v>
      </c>
      <c r="AO118" s="105">
        <v>29.4602</v>
      </c>
      <c r="AP118" s="105">
        <v>28.592600000000001</v>
      </c>
      <c r="AQ118" s="105">
        <v>29.5245</v>
      </c>
      <c r="AR118" s="105">
        <v>29.375299999999999</v>
      </c>
      <c r="AS118" s="105">
        <v>28.922799999999999</v>
      </c>
      <c r="AT118" s="105">
        <v>29.299199999999999</v>
      </c>
      <c r="AU118" s="105">
        <v>29.5152</v>
      </c>
      <c r="AV118" s="105">
        <v>29.569099999999999</v>
      </c>
      <c r="AW118" s="105">
        <v>29.997199999999999</v>
      </c>
      <c r="AX118" s="105">
        <v>30.064299999999999</v>
      </c>
      <c r="AY118" s="105">
        <v>29.930900000000001</v>
      </c>
      <c r="AZ118" s="105">
        <v>29.9863</v>
      </c>
      <c r="BA118" s="105">
        <v>29.464400000000001</v>
      </c>
      <c r="BB118" s="105">
        <v>29.4389</v>
      </c>
      <c r="BC118" s="105">
        <v>29.7547</v>
      </c>
      <c r="BD118" s="105">
        <v>29.965199999999999</v>
      </c>
      <c r="BE118" s="105">
        <v>29.757899999999999</v>
      </c>
      <c r="BF118" s="105">
        <v>29.694800000000001</v>
      </c>
      <c r="BG118" s="105">
        <v>29.661100000000001</v>
      </c>
      <c r="BH118" s="105">
        <v>29.885300000000001</v>
      </c>
      <c r="BI118" s="105">
        <v>29.963200000000001</v>
      </c>
      <c r="BJ118" s="105">
        <v>29.794599999999999</v>
      </c>
      <c r="BK118" s="105">
        <v>29.770800000000001</v>
      </c>
      <c r="BL118" s="116">
        <v>29.471599999999999</v>
      </c>
      <c r="BM118" s="112">
        <v>0.32903399999999999</v>
      </c>
      <c r="BN118" s="112">
        <v>2.9263600000000001E-2</v>
      </c>
      <c r="BO118" s="112">
        <v>0.200685</v>
      </c>
      <c r="BP118" s="112">
        <v>5.1157599999999998E-2</v>
      </c>
      <c r="BQ118" s="112">
        <v>0.93986700000000001</v>
      </c>
      <c r="BR118" s="112">
        <v>4.6920099999999999E-2</v>
      </c>
      <c r="BS118" s="112">
        <v>0.43302000000000002</v>
      </c>
      <c r="BT118" s="112">
        <v>0.391121</v>
      </c>
      <c r="BU118" s="117">
        <v>0.31684800000000002</v>
      </c>
      <c r="BV118" s="112">
        <v>0.41339599999999999</v>
      </c>
      <c r="BW118" s="112">
        <v>7.4913499999999994E-2</v>
      </c>
      <c r="BX118" s="112">
        <v>0.30934200000000001</v>
      </c>
      <c r="BY118" s="112">
        <v>9.3404200000000007E-2</v>
      </c>
      <c r="BZ118" s="112">
        <v>0.96838800000000003</v>
      </c>
      <c r="CA118" s="112">
        <v>0.213537</v>
      </c>
      <c r="CB118" s="112">
        <v>0.64634400000000003</v>
      </c>
      <c r="CC118" s="112">
        <v>0.58377699999999999</v>
      </c>
      <c r="CD118" s="117">
        <v>0.73703799999999997</v>
      </c>
      <c r="CE118" s="105">
        <v>-0.24884400000000001</v>
      </c>
      <c r="CF118" s="105">
        <v>-0.84755599999999998</v>
      </c>
      <c r="CG118" s="105">
        <v>-0.48658099999999999</v>
      </c>
      <c r="CH118" s="105">
        <v>-0.47992800000000002</v>
      </c>
      <c r="CI118" s="105">
        <v>1.48156E-2</v>
      </c>
      <c r="CJ118" s="105">
        <v>0.314828</v>
      </c>
      <c r="CK118" s="105">
        <v>-0.12636</v>
      </c>
      <c r="CL118" s="105">
        <v>0.126975</v>
      </c>
      <c r="CM118" s="116">
        <v>0.15751999999999999</v>
      </c>
    </row>
    <row r="119" spans="1:91">
      <c r="A119" s="104" t="s">
        <v>4970</v>
      </c>
      <c r="B119" s="104" t="s">
        <v>4971</v>
      </c>
      <c r="C119" s="104" t="s">
        <v>4972</v>
      </c>
      <c r="D119" s="105">
        <v>21.691699999999997</v>
      </c>
      <c r="E119" s="108"/>
      <c r="F119" s="108">
        <v>281227.1875</v>
      </c>
      <c r="G119" s="108">
        <v>492181.625</v>
      </c>
      <c r="H119" s="108">
        <v>673815.5625</v>
      </c>
      <c r="I119" s="108">
        <v>29785.224610000001</v>
      </c>
      <c r="J119" s="108"/>
      <c r="K119" s="108"/>
      <c r="L119" s="108"/>
      <c r="M119" s="108"/>
      <c r="N119" s="108"/>
      <c r="O119" s="108">
        <v>119113.99219999999</v>
      </c>
      <c r="P119" s="108"/>
      <c r="Q119" s="108"/>
      <c r="R119" s="108"/>
      <c r="S119" s="108"/>
      <c r="T119" s="108"/>
      <c r="U119" s="108"/>
      <c r="V119" s="108"/>
      <c r="W119" s="108"/>
      <c r="X119" s="108"/>
      <c r="Y119" s="108"/>
      <c r="Z119" s="108"/>
      <c r="AA119" s="108"/>
      <c r="AB119" s="108"/>
      <c r="AC119" s="108"/>
      <c r="AD119" s="108"/>
      <c r="AE119" s="108"/>
      <c r="AF119" s="108">
        <v>411507.84379999997</v>
      </c>
      <c r="AG119" s="108"/>
      <c r="AH119" s="115"/>
      <c r="AI119" s="105">
        <v>22.5961</v>
      </c>
      <c r="AJ119" s="105">
        <v>20.929500000000001</v>
      </c>
      <c r="AK119" s="105">
        <v>21.954599999999999</v>
      </c>
      <c r="AL119" s="105">
        <v>19.636399999999998</v>
      </c>
      <c r="AM119" s="105">
        <v>13.366199999999999</v>
      </c>
      <c r="AN119" s="105">
        <v>21.539100000000001</v>
      </c>
      <c r="AO119" s="105">
        <v>21.1569</v>
      </c>
      <c r="AP119" s="105">
        <v>21.6723</v>
      </c>
      <c r="AQ119" s="105">
        <v>21.4056</v>
      </c>
      <c r="AR119" s="105">
        <v>21.945900000000002</v>
      </c>
      <c r="AS119" s="105">
        <v>22.684799999999999</v>
      </c>
      <c r="AT119" s="105">
        <v>21.565799999999999</v>
      </c>
      <c r="AU119" s="105">
        <v>23.248799999999999</v>
      </c>
      <c r="AV119" s="105">
        <v>22.3521</v>
      </c>
      <c r="AW119" s="105">
        <v>20.2607</v>
      </c>
      <c r="AX119" s="105">
        <v>22.4434</v>
      </c>
      <c r="AY119" s="105">
        <v>22.573399999999999</v>
      </c>
      <c r="AZ119" s="105">
        <v>23.148900000000001</v>
      </c>
      <c r="BA119" s="105">
        <v>21.827000000000002</v>
      </c>
      <c r="BB119" s="105">
        <v>23.384599999999999</v>
      </c>
      <c r="BC119" s="105">
        <v>21.2272</v>
      </c>
      <c r="BD119" s="105">
        <v>21.5792</v>
      </c>
      <c r="BE119" s="105">
        <v>21.212599999999998</v>
      </c>
      <c r="BF119" s="105">
        <v>21.534199999999998</v>
      </c>
      <c r="BG119" s="105">
        <v>21.711099999999998</v>
      </c>
      <c r="BH119" s="105">
        <v>22.474599999999999</v>
      </c>
      <c r="BI119" s="105">
        <v>21.9697</v>
      </c>
      <c r="BJ119" s="105">
        <v>18.7056</v>
      </c>
      <c r="BK119" s="105">
        <v>23.706099999999999</v>
      </c>
      <c r="BL119" s="116">
        <v>21.574300000000001</v>
      </c>
      <c r="BM119" s="112">
        <v>0.760764</v>
      </c>
      <c r="BN119" s="112">
        <v>0.33320100000000002</v>
      </c>
      <c r="BO119" s="112">
        <v>0.95733299999999999</v>
      </c>
      <c r="BP119" s="112">
        <v>0.64590000000000003</v>
      </c>
      <c r="BQ119" s="112">
        <v>0.73135600000000001</v>
      </c>
      <c r="BR119" s="112">
        <v>0.39541300000000001</v>
      </c>
      <c r="BS119" s="112">
        <v>0.63316600000000001</v>
      </c>
      <c r="BT119" s="112">
        <v>0.94157100000000005</v>
      </c>
      <c r="BU119" s="117">
        <v>0.64766800000000002</v>
      </c>
      <c r="BV119" s="112">
        <v>0.80112799999999995</v>
      </c>
      <c r="BW119" s="112">
        <v>0.42560900000000002</v>
      </c>
      <c r="BX119" s="112">
        <v>0.96998899999999999</v>
      </c>
      <c r="BY119" s="112">
        <v>0.711642</v>
      </c>
      <c r="BZ119" s="112">
        <v>0.87023899999999998</v>
      </c>
      <c r="CA119" s="112">
        <v>0.66137100000000004</v>
      </c>
      <c r="CB119" s="112">
        <v>0.78733799999999998</v>
      </c>
      <c r="CC119" s="112">
        <v>0.96783799999999998</v>
      </c>
      <c r="CD119" s="117">
        <v>0.88578100000000004</v>
      </c>
      <c r="CE119" s="105">
        <v>0.498089</v>
      </c>
      <c r="CF119" s="105">
        <v>-3.14811</v>
      </c>
      <c r="CG119" s="105">
        <v>8.2907400000000006E-2</v>
      </c>
      <c r="CH119" s="105">
        <v>0.73683500000000002</v>
      </c>
      <c r="CI119" s="105">
        <v>0.62519100000000005</v>
      </c>
      <c r="CJ119" s="105">
        <v>1.3932100000000001</v>
      </c>
      <c r="CK119" s="105">
        <v>0.81759700000000002</v>
      </c>
      <c r="CL119" s="105">
        <v>0.11336400000000001</v>
      </c>
      <c r="CM119" s="116">
        <v>0.72313799999999995</v>
      </c>
    </row>
    <row r="120" spans="1:91">
      <c r="A120" s="104" t="s">
        <v>665</v>
      </c>
      <c r="B120" s="104" t="s">
        <v>666</v>
      </c>
      <c r="C120" s="104" t="s">
        <v>667</v>
      </c>
      <c r="D120" s="105">
        <v>25.5032</v>
      </c>
      <c r="E120" s="108">
        <v>77026672</v>
      </c>
      <c r="F120" s="108">
        <v>18290625.75</v>
      </c>
      <c r="G120" s="108">
        <v>28856754.5</v>
      </c>
      <c r="H120" s="108">
        <v>85326156.310000002</v>
      </c>
      <c r="I120" s="108">
        <v>46978807.5</v>
      </c>
      <c r="J120" s="108">
        <v>31485980</v>
      </c>
      <c r="K120" s="108">
        <v>31887830</v>
      </c>
      <c r="L120" s="108">
        <v>96026743</v>
      </c>
      <c r="M120" s="108">
        <v>45782168</v>
      </c>
      <c r="N120" s="108">
        <v>58193806</v>
      </c>
      <c r="O120" s="108">
        <v>58790899.25</v>
      </c>
      <c r="P120" s="108">
        <v>46616319</v>
      </c>
      <c r="Q120" s="108">
        <v>55587612</v>
      </c>
      <c r="R120" s="108">
        <v>32261310</v>
      </c>
      <c r="S120" s="108">
        <v>31498482</v>
      </c>
      <c r="T120" s="108">
        <v>29116132</v>
      </c>
      <c r="U120" s="108">
        <v>27548084</v>
      </c>
      <c r="V120" s="108">
        <v>64355804</v>
      </c>
      <c r="W120" s="108">
        <v>36914168</v>
      </c>
      <c r="X120" s="108">
        <v>34134545.75</v>
      </c>
      <c r="Y120" s="108">
        <v>35722864</v>
      </c>
      <c r="Z120" s="108">
        <v>36519792.75</v>
      </c>
      <c r="AA120" s="108">
        <v>41912824.25</v>
      </c>
      <c r="AB120" s="108">
        <v>88751688</v>
      </c>
      <c r="AC120" s="108">
        <v>42143400.5</v>
      </c>
      <c r="AD120" s="108">
        <v>35672468</v>
      </c>
      <c r="AE120" s="108">
        <v>44562248</v>
      </c>
      <c r="AF120" s="108">
        <v>34959196</v>
      </c>
      <c r="AG120" s="108">
        <v>40354112</v>
      </c>
      <c r="AH120" s="115">
        <v>140194134.80000001</v>
      </c>
      <c r="AI120" s="105">
        <v>26.5823</v>
      </c>
      <c r="AJ120" s="105">
        <v>24.848400000000002</v>
      </c>
      <c r="AK120" s="105">
        <v>25.436900000000001</v>
      </c>
      <c r="AL120" s="105">
        <v>26.620899999999999</v>
      </c>
      <c r="AM120" s="105">
        <v>25.9922</v>
      </c>
      <c r="AN120" s="105">
        <v>25.744499999999999</v>
      </c>
      <c r="AO120" s="105">
        <v>25.1402</v>
      </c>
      <c r="AP120" s="105">
        <v>27.6374</v>
      </c>
      <c r="AQ120" s="105">
        <v>25.6374</v>
      </c>
      <c r="AR120" s="105">
        <v>26.1449</v>
      </c>
      <c r="AS120" s="105">
        <v>26.480399999999999</v>
      </c>
      <c r="AT120" s="105">
        <v>26.078499999999998</v>
      </c>
      <c r="AU120" s="105">
        <v>25.9373</v>
      </c>
      <c r="AV120" s="105">
        <v>25.233000000000001</v>
      </c>
      <c r="AW120" s="105">
        <v>25.506599999999999</v>
      </c>
      <c r="AX120" s="105">
        <v>25.174600000000002</v>
      </c>
      <c r="AY120" s="105">
        <v>25.053799999999999</v>
      </c>
      <c r="AZ120" s="105">
        <v>26.3659</v>
      </c>
      <c r="BA120" s="105">
        <v>25.3826</v>
      </c>
      <c r="BB120" s="105">
        <v>25.425999999999998</v>
      </c>
      <c r="BC120" s="105">
        <v>25.3245</v>
      </c>
      <c r="BD120" s="105">
        <v>25.4998</v>
      </c>
      <c r="BE120" s="105">
        <v>25.7392</v>
      </c>
      <c r="BF120" s="105">
        <v>26.8399</v>
      </c>
      <c r="BG120" s="105">
        <v>25.356200000000001</v>
      </c>
      <c r="BH120" s="105">
        <v>25.084900000000001</v>
      </c>
      <c r="BI120" s="105">
        <v>25.423200000000001</v>
      </c>
      <c r="BJ120" s="105">
        <v>25.1142</v>
      </c>
      <c r="BK120" s="105">
        <v>25.216000000000001</v>
      </c>
      <c r="BL120" s="116">
        <v>27.106100000000001</v>
      </c>
      <c r="BM120" s="112">
        <v>0.82926500000000003</v>
      </c>
      <c r="BN120" s="112">
        <v>0.68280600000000002</v>
      </c>
      <c r="BO120" s="112">
        <v>0.76084099999999999</v>
      </c>
      <c r="BP120" s="112">
        <v>0.55662599999999995</v>
      </c>
      <c r="BQ120" s="112">
        <v>0.72829900000000003</v>
      </c>
      <c r="BR120" s="112">
        <v>0.73434299999999997</v>
      </c>
      <c r="BS120" s="112">
        <v>0.53953899999999999</v>
      </c>
      <c r="BT120" s="112">
        <v>0.79417899999999997</v>
      </c>
      <c r="BU120" s="117">
        <v>0.46907100000000002</v>
      </c>
      <c r="BV120" s="112">
        <v>0.86258000000000001</v>
      </c>
      <c r="BW120" s="112">
        <v>0.74757499999999999</v>
      </c>
      <c r="BX120" s="112">
        <v>0.82174199999999997</v>
      </c>
      <c r="BY120" s="112">
        <v>0.63406399999999996</v>
      </c>
      <c r="BZ120" s="112">
        <v>0.87023899999999998</v>
      </c>
      <c r="CA120" s="112">
        <v>0.87527500000000003</v>
      </c>
      <c r="CB120" s="112">
        <v>0.72297900000000004</v>
      </c>
      <c r="CC120" s="112">
        <v>0.88416499999999998</v>
      </c>
      <c r="CD120" s="117">
        <v>0.79044899999999996</v>
      </c>
      <c r="CE120" s="105">
        <v>-0.18959999999999999</v>
      </c>
      <c r="CF120" s="105">
        <v>0.30707200000000001</v>
      </c>
      <c r="CG120" s="105">
        <v>0.32620199999999999</v>
      </c>
      <c r="CH120" s="105">
        <v>0.42249700000000001</v>
      </c>
      <c r="CI120" s="105">
        <v>-0.25317099999999998</v>
      </c>
      <c r="CJ120" s="105">
        <v>-0.28065899999999999</v>
      </c>
      <c r="CK120" s="105">
        <v>-0.43440200000000001</v>
      </c>
      <c r="CL120" s="105">
        <v>0.214146</v>
      </c>
      <c r="CM120" s="116">
        <v>-0.52401699999999996</v>
      </c>
    </row>
    <row r="121" spans="1:91">
      <c r="A121" s="104" t="s">
        <v>668</v>
      </c>
      <c r="B121" s="104" t="s">
        <v>669</v>
      </c>
      <c r="C121" s="104" t="s">
        <v>670</v>
      </c>
      <c r="D121" s="105">
        <v>28.914100000000001</v>
      </c>
      <c r="E121" s="108">
        <v>284757482</v>
      </c>
      <c r="F121" s="108">
        <v>144357778</v>
      </c>
      <c r="G121" s="108">
        <v>86412925</v>
      </c>
      <c r="H121" s="108">
        <v>161013051</v>
      </c>
      <c r="I121" s="108">
        <v>169046289</v>
      </c>
      <c r="J121" s="108">
        <v>56894861.75</v>
      </c>
      <c r="K121" s="108">
        <v>261000232</v>
      </c>
      <c r="L121" s="108">
        <v>55509171</v>
      </c>
      <c r="M121" s="108">
        <v>284432532</v>
      </c>
      <c r="N121" s="108">
        <v>270842140</v>
      </c>
      <c r="O121" s="108">
        <v>116009933.5</v>
      </c>
      <c r="P121" s="108">
        <v>213318143</v>
      </c>
      <c r="Q121" s="108">
        <v>401950803.80000001</v>
      </c>
      <c r="R121" s="108">
        <v>440897673</v>
      </c>
      <c r="S121" s="108">
        <v>523533786</v>
      </c>
      <c r="T121" s="108">
        <v>496972865.5</v>
      </c>
      <c r="U121" s="108">
        <v>500764175.5</v>
      </c>
      <c r="V121" s="108">
        <v>443905092</v>
      </c>
      <c r="W121" s="108">
        <v>606786256</v>
      </c>
      <c r="X121" s="108">
        <v>528223094</v>
      </c>
      <c r="Y121" s="108">
        <v>503412253.30000001</v>
      </c>
      <c r="Z121" s="108">
        <v>488319619</v>
      </c>
      <c r="AA121" s="108">
        <v>488561691.30000001</v>
      </c>
      <c r="AB121" s="108">
        <v>501296060</v>
      </c>
      <c r="AC121" s="108">
        <v>775827660</v>
      </c>
      <c r="AD121" s="108">
        <v>460569712</v>
      </c>
      <c r="AE121" s="108">
        <v>466117445</v>
      </c>
      <c r="AF121" s="108">
        <v>635928698</v>
      </c>
      <c r="AG121" s="108">
        <v>594311498</v>
      </c>
      <c r="AH121" s="115">
        <v>597283733</v>
      </c>
      <c r="AI121" s="105">
        <v>28.468599999999999</v>
      </c>
      <c r="AJ121" s="105">
        <v>27.784700000000001</v>
      </c>
      <c r="AK121" s="105">
        <v>27.0566</v>
      </c>
      <c r="AL121" s="105">
        <v>27.536999999999999</v>
      </c>
      <c r="AM121" s="105">
        <v>27.7837</v>
      </c>
      <c r="AN121" s="105">
        <v>26.445399999999999</v>
      </c>
      <c r="AO121" s="105">
        <v>28.221</v>
      </c>
      <c r="AP121" s="105">
        <v>26.771599999999999</v>
      </c>
      <c r="AQ121" s="105">
        <v>28.272600000000001</v>
      </c>
      <c r="AR121" s="105">
        <v>28.457000000000001</v>
      </c>
      <c r="AS121" s="105">
        <v>27.432600000000001</v>
      </c>
      <c r="AT121" s="105">
        <v>28.272600000000001</v>
      </c>
      <c r="AU121" s="105">
        <v>28.773</v>
      </c>
      <c r="AV121" s="105">
        <v>29.005600000000001</v>
      </c>
      <c r="AW121" s="105">
        <v>29.376799999999999</v>
      </c>
      <c r="AX121" s="105">
        <v>29.267900000000001</v>
      </c>
      <c r="AY121" s="105">
        <v>29.235099999999999</v>
      </c>
      <c r="AZ121" s="105">
        <v>29.0778</v>
      </c>
      <c r="BA121" s="105">
        <v>29.421600000000002</v>
      </c>
      <c r="BB121" s="105">
        <v>29.3306</v>
      </c>
      <c r="BC121" s="105">
        <v>29.1264</v>
      </c>
      <c r="BD121" s="105">
        <v>29.245999999999999</v>
      </c>
      <c r="BE121" s="105">
        <v>29.269600000000001</v>
      </c>
      <c r="BF121" s="105">
        <v>29.337700000000002</v>
      </c>
      <c r="BG121" s="105">
        <v>29.5823</v>
      </c>
      <c r="BH121" s="105">
        <v>28.822600000000001</v>
      </c>
      <c r="BI121" s="105">
        <v>28.81</v>
      </c>
      <c r="BJ121" s="105">
        <v>29.299299999999999</v>
      </c>
      <c r="BK121" s="105">
        <v>29.086300000000001</v>
      </c>
      <c r="BL121" s="116">
        <v>29.148599999999998</v>
      </c>
      <c r="BM121" s="112">
        <v>2.6951699999999999E-2</v>
      </c>
      <c r="BN121" s="112">
        <v>9.87034E-3</v>
      </c>
      <c r="BO121" s="112">
        <v>4.5518999999999997E-2</v>
      </c>
      <c r="BP121" s="112">
        <v>2.4991099999999999E-2</v>
      </c>
      <c r="BQ121" s="112">
        <v>0.53612199999999999</v>
      </c>
      <c r="BR121" s="112">
        <v>0.86588900000000002</v>
      </c>
      <c r="BS121" s="112">
        <v>0.34694199999999997</v>
      </c>
      <c r="BT121" s="112">
        <v>0.197987</v>
      </c>
      <c r="BU121" s="117">
        <v>0.70637499999999998</v>
      </c>
      <c r="BV121" s="112">
        <v>6.9501400000000005E-2</v>
      </c>
      <c r="BW121" s="112">
        <v>3.7898899999999999E-2</v>
      </c>
      <c r="BX121" s="112">
        <v>0.126999</v>
      </c>
      <c r="BY121" s="112">
        <v>5.3203199999999999E-2</v>
      </c>
      <c r="BZ121" s="112">
        <v>0.76772099999999999</v>
      </c>
      <c r="CA121" s="112">
        <v>0.94371000000000005</v>
      </c>
      <c r="CB121" s="112">
        <v>0.57904299999999997</v>
      </c>
      <c r="CC121" s="112">
        <v>0.39515</v>
      </c>
      <c r="CD121" s="117">
        <v>0.905806</v>
      </c>
      <c r="CE121" s="105">
        <v>-1.4081300000000001</v>
      </c>
      <c r="CF121" s="105">
        <v>-1.9227300000000001</v>
      </c>
      <c r="CG121" s="105">
        <v>-1.42302</v>
      </c>
      <c r="CH121" s="105">
        <v>-1.12402</v>
      </c>
      <c r="CI121" s="105">
        <v>-0.12631700000000001</v>
      </c>
      <c r="CJ121" s="105">
        <v>1.5528399999999999E-2</v>
      </c>
      <c r="CK121" s="105">
        <v>0.114756</v>
      </c>
      <c r="CL121" s="105">
        <v>0.10631400000000001</v>
      </c>
      <c r="CM121" s="116">
        <v>-0.106476</v>
      </c>
    </row>
    <row r="122" spans="1:91">
      <c r="A122" s="104" t="s">
        <v>671</v>
      </c>
      <c r="B122" s="104" t="s">
        <v>672</v>
      </c>
      <c r="C122" s="104" t="s">
        <v>673</v>
      </c>
      <c r="D122" s="105">
        <v>29.804400000000001</v>
      </c>
      <c r="E122" s="108">
        <v>668988176</v>
      </c>
      <c r="F122" s="108">
        <v>161260032.80000001</v>
      </c>
      <c r="G122" s="108">
        <v>238784671</v>
      </c>
      <c r="H122" s="108">
        <v>530873834.5</v>
      </c>
      <c r="I122" s="108">
        <v>551392506.29999995</v>
      </c>
      <c r="J122" s="108">
        <v>104060366.3</v>
      </c>
      <c r="K122" s="108">
        <v>512619774.30000001</v>
      </c>
      <c r="L122" s="108">
        <v>89269058</v>
      </c>
      <c r="M122" s="108">
        <v>414411297.30000001</v>
      </c>
      <c r="N122" s="108">
        <v>339524579.39999998</v>
      </c>
      <c r="O122" s="108">
        <v>81695217</v>
      </c>
      <c r="P122" s="108">
        <v>168766554.80000001</v>
      </c>
      <c r="Q122" s="108">
        <v>840908062.79999995</v>
      </c>
      <c r="R122" s="108">
        <v>904539159.5</v>
      </c>
      <c r="S122" s="108">
        <v>599216584.10000002</v>
      </c>
      <c r="T122" s="108">
        <v>1008120251</v>
      </c>
      <c r="U122" s="108">
        <v>961860917</v>
      </c>
      <c r="V122" s="108">
        <v>882774286</v>
      </c>
      <c r="W122" s="108">
        <v>1040307933</v>
      </c>
      <c r="X122" s="108">
        <v>995204511.89999998</v>
      </c>
      <c r="Y122" s="108">
        <v>969179678</v>
      </c>
      <c r="Z122" s="108">
        <v>716617908</v>
      </c>
      <c r="AA122" s="108">
        <v>907596469.5</v>
      </c>
      <c r="AB122" s="108">
        <v>990416226.79999995</v>
      </c>
      <c r="AC122" s="108">
        <v>1096875114</v>
      </c>
      <c r="AD122" s="108">
        <v>1102374314</v>
      </c>
      <c r="AE122" s="108">
        <v>921987847.29999995</v>
      </c>
      <c r="AF122" s="108">
        <v>865058880.5</v>
      </c>
      <c r="AG122" s="108">
        <v>1001464042</v>
      </c>
      <c r="AH122" s="115">
        <v>1053541307</v>
      </c>
      <c r="AI122" s="105">
        <v>29.700900000000001</v>
      </c>
      <c r="AJ122" s="105">
        <v>27.851099999999999</v>
      </c>
      <c r="AK122" s="105">
        <v>28.4453</v>
      </c>
      <c r="AL122" s="105">
        <v>29.258199999999999</v>
      </c>
      <c r="AM122" s="105">
        <v>29.477699999999999</v>
      </c>
      <c r="AN122" s="105">
        <v>27.145900000000001</v>
      </c>
      <c r="AO122" s="105">
        <v>29.1922</v>
      </c>
      <c r="AP122" s="105">
        <v>27.344899999999999</v>
      </c>
      <c r="AQ122" s="105">
        <v>28.8156</v>
      </c>
      <c r="AR122" s="105">
        <v>28.7835</v>
      </c>
      <c r="AS122" s="105">
        <v>26.936299999999999</v>
      </c>
      <c r="AT122" s="105">
        <v>27.9346</v>
      </c>
      <c r="AU122" s="105">
        <v>29.873200000000001</v>
      </c>
      <c r="AV122" s="105">
        <v>30.042300000000001</v>
      </c>
      <c r="AW122" s="105">
        <v>29.528300000000002</v>
      </c>
      <c r="AX122" s="105">
        <v>30.2883</v>
      </c>
      <c r="AY122" s="105">
        <v>30.165500000000002</v>
      </c>
      <c r="AZ122" s="105">
        <v>30.0396</v>
      </c>
      <c r="BA122" s="105">
        <v>30.199300000000001</v>
      </c>
      <c r="BB122" s="105">
        <v>30.234100000000002</v>
      </c>
      <c r="BC122" s="105">
        <v>30.0535</v>
      </c>
      <c r="BD122" s="105">
        <v>29.814800000000002</v>
      </c>
      <c r="BE122" s="105">
        <v>30.1934</v>
      </c>
      <c r="BF122" s="105">
        <v>30.32</v>
      </c>
      <c r="BG122" s="105">
        <v>30.069199999999999</v>
      </c>
      <c r="BH122" s="105">
        <v>30.075800000000001</v>
      </c>
      <c r="BI122" s="105">
        <v>29.794</v>
      </c>
      <c r="BJ122" s="105">
        <v>29.743300000000001</v>
      </c>
      <c r="BK122" s="105">
        <v>29.8507</v>
      </c>
      <c r="BL122" s="116">
        <v>29.983699999999999</v>
      </c>
      <c r="BM122" s="112">
        <v>9.5672699999999999E-2</v>
      </c>
      <c r="BN122" s="112">
        <v>0.17427599999999999</v>
      </c>
      <c r="BO122" s="112">
        <v>6.8204399999999998E-2</v>
      </c>
      <c r="BP122" s="112">
        <v>2.1435800000000001E-2</v>
      </c>
      <c r="BQ122" s="112">
        <v>0.80198899999999995</v>
      </c>
      <c r="BR122" s="112">
        <v>3.7878299999999997E-2</v>
      </c>
      <c r="BS122" s="112">
        <v>2.7022999999999998E-2</v>
      </c>
      <c r="BT122" s="112">
        <v>0.208343</v>
      </c>
      <c r="BU122" s="117">
        <v>0.35763299999999998</v>
      </c>
      <c r="BV122" s="112">
        <v>0.15778200000000001</v>
      </c>
      <c r="BW122" s="112">
        <v>0.25935000000000002</v>
      </c>
      <c r="BX122" s="112">
        <v>0.16034300000000001</v>
      </c>
      <c r="BY122" s="112">
        <v>4.7693300000000001E-2</v>
      </c>
      <c r="BZ122" s="112">
        <v>0.90298900000000004</v>
      </c>
      <c r="CA122" s="112">
        <v>0.18514</v>
      </c>
      <c r="CB122" s="112">
        <v>0.158883</v>
      </c>
      <c r="CC122" s="112">
        <v>0.407748</v>
      </c>
      <c r="CD122" s="117">
        <v>0.74875599999999998</v>
      </c>
      <c r="CE122" s="105">
        <v>-1.19346</v>
      </c>
      <c r="CF122" s="105">
        <v>-1.2319800000000001</v>
      </c>
      <c r="CG122" s="105">
        <v>-1.4083300000000001</v>
      </c>
      <c r="CH122" s="105">
        <v>-1.97444</v>
      </c>
      <c r="CI122" s="105">
        <v>-4.4603299999999999E-2</v>
      </c>
      <c r="CJ122" s="105">
        <v>0.30527599999999999</v>
      </c>
      <c r="CK122" s="105">
        <v>0.30304700000000001</v>
      </c>
      <c r="CL122" s="105">
        <v>0.25020399999999998</v>
      </c>
      <c r="CM122" s="116">
        <v>0.120488</v>
      </c>
    </row>
    <row r="123" spans="1:91">
      <c r="A123" s="104" t="s">
        <v>674</v>
      </c>
      <c r="B123" s="104" t="s">
        <v>675</v>
      </c>
      <c r="C123" s="104" t="s">
        <v>676</v>
      </c>
      <c r="D123" s="105">
        <v>31.481850000000001</v>
      </c>
      <c r="E123" s="108">
        <v>2566101272</v>
      </c>
      <c r="F123" s="108">
        <v>2524676529</v>
      </c>
      <c r="G123" s="108">
        <v>2618829807</v>
      </c>
      <c r="H123" s="108">
        <v>3075963054</v>
      </c>
      <c r="I123" s="108">
        <v>2614917901</v>
      </c>
      <c r="J123" s="108">
        <v>2772025709</v>
      </c>
      <c r="K123" s="108">
        <v>2575050865</v>
      </c>
      <c r="L123" s="108">
        <v>1804004516</v>
      </c>
      <c r="M123" s="108">
        <v>2815215494</v>
      </c>
      <c r="N123" s="108">
        <v>2385888401</v>
      </c>
      <c r="O123" s="108">
        <v>2699985302</v>
      </c>
      <c r="P123" s="108">
        <v>2203782461</v>
      </c>
      <c r="Q123" s="108">
        <v>2360124531</v>
      </c>
      <c r="R123" s="108">
        <v>2314832873</v>
      </c>
      <c r="S123" s="108">
        <v>2087871639</v>
      </c>
      <c r="T123" s="108">
        <v>2152759611</v>
      </c>
      <c r="U123" s="108">
        <v>2204828426</v>
      </c>
      <c r="V123" s="108">
        <v>2386499221</v>
      </c>
      <c r="W123" s="108">
        <v>2525803829</v>
      </c>
      <c r="X123" s="108">
        <v>2291143462</v>
      </c>
      <c r="Y123" s="108">
        <v>2457554425</v>
      </c>
      <c r="Z123" s="108">
        <v>2210608431</v>
      </c>
      <c r="AA123" s="108">
        <v>2364638199</v>
      </c>
      <c r="AB123" s="108">
        <v>2348113572</v>
      </c>
      <c r="AC123" s="108">
        <v>2545314472</v>
      </c>
      <c r="AD123" s="108">
        <v>2629469856</v>
      </c>
      <c r="AE123" s="108">
        <v>2732062561</v>
      </c>
      <c r="AF123" s="108">
        <v>2673902279</v>
      </c>
      <c r="AG123" s="108">
        <v>3091759714</v>
      </c>
      <c r="AH123" s="115">
        <v>3063154012</v>
      </c>
      <c r="AI123" s="105">
        <v>31.6404</v>
      </c>
      <c r="AJ123" s="105">
        <v>31.7804</v>
      </c>
      <c r="AK123" s="105">
        <v>31.8202</v>
      </c>
      <c r="AL123" s="105">
        <v>31.7928</v>
      </c>
      <c r="AM123" s="105">
        <v>31.702000000000002</v>
      </c>
      <c r="AN123" s="105">
        <v>31.819500000000001</v>
      </c>
      <c r="AO123" s="105">
        <v>31.509399999999999</v>
      </c>
      <c r="AP123" s="105">
        <v>31.4102</v>
      </c>
      <c r="AQ123" s="105">
        <v>31.579699999999999</v>
      </c>
      <c r="AR123" s="105">
        <v>31.561900000000001</v>
      </c>
      <c r="AS123" s="105">
        <v>31.797599999999999</v>
      </c>
      <c r="AT123" s="105">
        <v>31.641500000000001</v>
      </c>
      <c r="AU123" s="105">
        <v>31.3704</v>
      </c>
      <c r="AV123" s="105">
        <v>31.398</v>
      </c>
      <c r="AW123" s="105">
        <v>31.284400000000002</v>
      </c>
      <c r="AX123" s="105">
        <v>31.382899999999999</v>
      </c>
      <c r="AY123" s="105">
        <v>31.360800000000001</v>
      </c>
      <c r="AZ123" s="105">
        <v>31.4847</v>
      </c>
      <c r="BA123" s="105">
        <v>31.478999999999999</v>
      </c>
      <c r="BB123" s="105">
        <v>31.418800000000001</v>
      </c>
      <c r="BC123" s="105">
        <v>31.380400000000002</v>
      </c>
      <c r="BD123" s="105">
        <v>31.444500000000001</v>
      </c>
      <c r="BE123" s="105">
        <v>31.543399999999998</v>
      </c>
      <c r="BF123" s="105">
        <v>31.5654</v>
      </c>
      <c r="BG123" s="105">
        <v>31.294599999999999</v>
      </c>
      <c r="BH123" s="105">
        <v>31.3246</v>
      </c>
      <c r="BI123" s="105">
        <v>31.3612</v>
      </c>
      <c r="BJ123" s="105">
        <v>31.371300000000002</v>
      </c>
      <c r="BK123" s="105">
        <v>31.4529</v>
      </c>
      <c r="BL123" s="116">
        <v>31.5078</v>
      </c>
      <c r="BM123" s="112">
        <v>1.08652E-2</v>
      </c>
      <c r="BN123" s="112">
        <v>3.5534999999999998E-3</v>
      </c>
      <c r="BO123" s="112">
        <v>0.42700199999999999</v>
      </c>
      <c r="BP123" s="112">
        <v>4.9044400000000002E-2</v>
      </c>
      <c r="BQ123" s="112">
        <v>0.15006</v>
      </c>
      <c r="BR123" s="112">
        <v>0.56427700000000003</v>
      </c>
      <c r="BS123" s="112">
        <v>0.73264700000000005</v>
      </c>
      <c r="BT123" s="112">
        <v>0.24623</v>
      </c>
      <c r="BU123" s="117">
        <v>5.6422800000000002E-2</v>
      </c>
      <c r="BV123" s="112">
        <v>4.1654400000000001E-2</v>
      </c>
      <c r="BW123" s="112">
        <v>2.1965800000000001E-2</v>
      </c>
      <c r="BX123" s="112">
        <v>0.53385400000000005</v>
      </c>
      <c r="BY123" s="112">
        <v>9.0528899999999995E-2</v>
      </c>
      <c r="BZ123" s="112">
        <v>0.53243399999999996</v>
      </c>
      <c r="CA123" s="112">
        <v>0.78118100000000001</v>
      </c>
      <c r="CB123" s="112">
        <v>0.86307599999999995</v>
      </c>
      <c r="CC123" s="112">
        <v>0.44973999999999997</v>
      </c>
      <c r="CD123" s="117">
        <v>0.52857699999999996</v>
      </c>
      <c r="CE123" s="105">
        <v>0.302985</v>
      </c>
      <c r="CF123" s="105">
        <v>0.32740999999999998</v>
      </c>
      <c r="CG123" s="105">
        <v>5.57741E-2</v>
      </c>
      <c r="CH123" s="105">
        <v>0.22299099999999999</v>
      </c>
      <c r="CI123" s="105">
        <v>-9.3079899999999993E-2</v>
      </c>
      <c r="CJ123" s="105">
        <v>-3.4535700000000003E-2</v>
      </c>
      <c r="CK123" s="105">
        <v>-1.79303E-2</v>
      </c>
      <c r="CL123" s="105">
        <v>7.3769299999999996E-2</v>
      </c>
      <c r="CM123" s="116">
        <v>-0.11720800000000001</v>
      </c>
    </row>
    <row r="124" spans="1:91">
      <c r="A124" s="104" t="s">
        <v>677</v>
      </c>
      <c r="B124" s="104" t="s">
        <v>678</v>
      </c>
      <c r="C124" s="104" t="s">
        <v>462</v>
      </c>
      <c r="D124" s="105">
        <v>32.040300000000002</v>
      </c>
      <c r="E124" s="108">
        <v>3043932462</v>
      </c>
      <c r="F124" s="108">
        <v>2029437975</v>
      </c>
      <c r="G124" s="108">
        <v>1823292458</v>
      </c>
      <c r="H124" s="108">
        <v>3300880568</v>
      </c>
      <c r="I124" s="108">
        <v>3346727825</v>
      </c>
      <c r="J124" s="108">
        <v>1822362882</v>
      </c>
      <c r="K124" s="108">
        <v>4595583383</v>
      </c>
      <c r="L124" s="108">
        <v>1900135766</v>
      </c>
      <c r="M124" s="108">
        <v>4256292296</v>
      </c>
      <c r="N124" s="108">
        <v>2265891144</v>
      </c>
      <c r="O124" s="108">
        <v>1944254748</v>
      </c>
      <c r="P124" s="108">
        <v>2369958241</v>
      </c>
      <c r="Q124" s="108">
        <v>3713021577</v>
      </c>
      <c r="R124" s="108">
        <v>3412970184</v>
      </c>
      <c r="S124" s="108">
        <v>2495047401</v>
      </c>
      <c r="T124" s="108">
        <v>3242825983</v>
      </c>
      <c r="U124" s="108">
        <v>3242568785</v>
      </c>
      <c r="V124" s="108">
        <v>3262729605</v>
      </c>
      <c r="W124" s="108">
        <v>4289500769</v>
      </c>
      <c r="X124" s="108">
        <v>4072282588</v>
      </c>
      <c r="Y124" s="108">
        <v>4144690823</v>
      </c>
      <c r="Z124" s="108">
        <v>4141944584</v>
      </c>
      <c r="AA124" s="108">
        <v>3880329032</v>
      </c>
      <c r="AB124" s="108">
        <v>3855491675</v>
      </c>
      <c r="AC124" s="108">
        <v>6202847007</v>
      </c>
      <c r="AD124" s="108">
        <v>7076750038</v>
      </c>
      <c r="AE124" s="108">
        <v>6120020876</v>
      </c>
      <c r="AF124" s="108">
        <v>5813482588</v>
      </c>
      <c r="AG124" s="108">
        <v>6322865947</v>
      </c>
      <c r="AH124" s="115">
        <v>7126091565</v>
      </c>
      <c r="AI124" s="105">
        <v>31.886800000000001</v>
      </c>
      <c r="AJ124" s="105">
        <v>31.466100000000001</v>
      </c>
      <c r="AK124" s="105">
        <v>31.3003</v>
      </c>
      <c r="AL124" s="105">
        <v>31.894600000000001</v>
      </c>
      <c r="AM124" s="105">
        <v>32.057099999999998</v>
      </c>
      <c r="AN124" s="105">
        <v>31.2361</v>
      </c>
      <c r="AO124" s="105">
        <v>32.362699999999997</v>
      </c>
      <c r="AP124" s="105">
        <v>31.472799999999999</v>
      </c>
      <c r="AQ124" s="105">
        <v>32.176000000000002</v>
      </c>
      <c r="AR124" s="105">
        <v>31.4876</v>
      </c>
      <c r="AS124" s="105">
        <v>31.324999999999999</v>
      </c>
      <c r="AT124" s="105">
        <v>31.746400000000001</v>
      </c>
      <c r="AU124" s="105">
        <v>32.023499999999999</v>
      </c>
      <c r="AV124" s="105">
        <v>31.958100000000002</v>
      </c>
      <c r="AW124" s="105">
        <v>31.534199999999998</v>
      </c>
      <c r="AX124" s="105">
        <v>31.9739</v>
      </c>
      <c r="AY124" s="105">
        <v>31.9177</v>
      </c>
      <c r="AZ124" s="105">
        <v>31.928799999999999</v>
      </c>
      <c r="BA124" s="105">
        <v>32.243099999999998</v>
      </c>
      <c r="BB124" s="105">
        <v>32.243099999999998</v>
      </c>
      <c r="BC124" s="105">
        <v>32.136499999999998</v>
      </c>
      <c r="BD124" s="105">
        <v>32.356499999999997</v>
      </c>
      <c r="BE124" s="105">
        <v>32.2517</v>
      </c>
      <c r="BF124" s="105">
        <v>32.280900000000003</v>
      </c>
      <c r="BG124" s="105">
        <v>32.573900000000002</v>
      </c>
      <c r="BH124" s="105">
        <v>32.7348</v>
      </c>
      <c r="BI124" s="105">
        <v>32.524799999999999</v>
      </c>
      <c r="BJ124" s="105">
        <v>32.491799999999998</v>
      </c>
      <c r="BK124" s="105">
        <v>32.486499999999999</v>
      </c>
      <c r="BL124" s="116">
        <v>32.7226</v>
      </c>
      <c r="BM124" s="112">
        <v>6.0231399999999997E-3</v>
      </c>
      <c r="BN124" s="112">
        <v>3.3295900000000003E-2</v>
      </c>
      <c r="BO124" s="112">
        <v>0.116437</v>
      </c>
      <c r="BP124" s="112">
        <v>1.9634600000000002E-3</v>
      </c>
      <c r="BQ124" s="112">
        <v>1.3313800000000001E-2</v>
      </c>
      <c r="BR124" s="112">
        <v>1.4129500000000001E-3</v>
      </c>
      <c r="BS124" s="112">
        <v>1.36848E-2</v>
      </c>
      <c r="BT124" s="112">
        <v>3.2077599999999998E-2</v>
      </c>
      <c r="BU124" s="117">
        <v>0.68246499999999999</v>
      </c>
      <c r="BV124" s="112">
        <v>3.09146E-2</v>
      </c>
      <c r="BW124" s="112">
        <v>8.1213800000000003E-2</v>
      </c>
      <c r="BX124" s="112">
        <v>0.21146200000000001</v>
      </c>
      <c r="BY124" s="112">
        <v>1.1469500000000001E-2</v>
      </c>
      <c r="BZ124" s="112">
        <v>0.26298199999999999</v>
      </c>
      <c r="CA124" s="112">
        <v>3.7085E-2</v>
      </c>
      <c r="CB124" s="112">
        <v>0.112738</v>
      </c>
      <c r="CC124" s="112">
        <v>0.14619499999999999</v>
      </c>
      <c r="CD124" s="117">
        <v>0.90135900000000002</v>
      </c>
      <c r="CE124" s="105">
        <v>-1.0159100000000001</v>
      </c>
      <c r="CF124" s="105">
        <v>-0.83769400000000005</v>
      </c>
      <c r="CG124" s="105">
        <v>-0.56311999999999995</v>
      </c>
      <c r="CH124" s="105">
        <v>-1.0472900000000001</v>
      </c>
      <c r="CI124" s="105">
        <v>-0.72837300000000005</v>
      </c>
      <c r="CJ124" s="105">
        <v>-0.62682800000000005</v>
      </c>
      <c r="CK124" s="105">
        <v>-0.359404</v>
      </c>
      <c r="CL124" s="105">
        <v>-0.27060200000000001</v>
      </c>
      <c r="CM124" s="116">
        <v>4.42098E-2</v>
      </c>
    </row>
    <row r="125" spans="1:91">
      <c r="A125" s="104" t="s">
        <v>679</v>
      </c>
      <c r="B125" s="104" t="s">
        <v>680</v>
      </c>
      <c r="C125" s="104" t="s">
        <v>681</v>
      </c>
      <c r="D125" s="105">
        <v>34.306150000000002</v>
      </c>
      <c r="E125" s="108">
        <v>17205201503</v>
      </c>
      <c r="F125" s="108">
        <v>13570076008</v>
      </c>
      <c r="G125" s="108">
        <v>14633038378</v>
      </c>
      <c r="H125" s="108">
        <v>17111723967</v>
      </c>
      <c r="I125" s="108">
        <v>14941749897</v>
      </c>
      <c r="J125" s="108">
        <v>12567245611</v>
      </c>
      <c r="K125" s="108">
        <v>20209656081</v>
      </c>
      <c r="L125" s="108">
        <v>11154517280</v>
      </c>
      <c r="M125" s="108">
        <v>19842284117</v>
      </c>
      <c r="N125" s="108">
        <v>14253468071</v>
      </c>
      <c r="O125" s="108">
        <v>14749557004</v>
      </c>
      <c r="P125" s="108">
        <v>16011562840</v>
      </c>
      <c r="Q125" s="108">
        <v>16715835670</v>
      </c>
      <c r="R125" s="108">
        <v>17658121794</v>
      </c>
      <c r="S125" s="108">
        <v>14682290594</v>
      </c>
      <c r="T125" s="108">
        <v>15492229684</v>
      </c>
      <c r="U125" s="108">
        <v>15933571664</v>
      </c>
      <c r="V125" s="108">
        <v>16699674420</v>
      </c>
      <c r="W125" s="108">
        <v>17766545574</v>
      </c>
      <c r="X125" s="108">
        <v>17611620873</v>
      </c>
      <c r="Y125" s="108">
        <v>18069339607</v>
      </c>
      <c r="Z125" s="108">
        <v>16271538682</v>
      </c>
      <c r="AA125" s="108">
        <v>16033283476</v>
      </c>
      <c r="AB125" s="108">
        <v>17080726336</v>
      </c>
      <c r="AC125" s="108">
        <v>23382963810</v>
      </c>
      <c r="AD125" s="108">
        <v>21914977019</v>
      </c>
      <c r="AE125" s="108">
        <v>23363279521</v>
      </c>
      <c r="AF125" s="108">
        <v>22856436224</v>
      </c>
      <c r="AG125" s="108">
        <v>23213341300</v>
      </c>
      <c r="AH125" s="115">
        <v>23396156632</v>
      </c>
      <c r="AI125" s="105">
        <v>34.385599999999997</v>
      </c>
      <c r="AJ125" s="105">
        <v>34.177399999999999</v>
      </c>
      <c r="AK125" s="105">
        <v>34.281100000000002</v>
      </c>
      <c r="AL125" s="105">
        <v>34.268700000000003</v>
      </c>
      <c r="AM125" s="105">
        <v>34.22</v>
      </c>
      <c r="AN125" s="105">
        <v>33.949599999999997</v>
      </c>
      <c r="AO125" s="105">
        <v>34.4893</v>
      </c>
      <c r="AP125" s="105">
        <v>34.011400000000002</v>
      </c>
      <c r="AQ125" s="105">
        <v>34.396999999999998</v>
      </c>
      <c r="AR125" s="105">
        <v>34.190300000000001</v>
      </c>
      <c r="AS125" s="105">
        <v>34.287300000000002</v>
      </c>
      <c r="AT125" s="105">
        <v>34.502600000000001</v>
      </c>
      <c r="AU125" s="105">
        <v>34.165700000000001</v>
      </c>
      <c r="AV125" s="105">
        <v>34.329300000000003</v>
      </c>
      <c r="AW125" s="105">
        <v>34.146500000000003</v>
      </c>
      <c r="AX125" s="105">
        <v>34.2301</v>
      </c>
      <c r="AY125" s="105">
        <v>34.197299999999998</v>
      </c>
      <c r="AZ125" s="105">
        <v>34.295699999999997</v>
      </c>
      <c r="BA125" s="105">
        <v>34.293399999999998</v>
      </c>
      <c r="BB125" s="105">
        <v>34.377800000000001</v>
      </c>
      <c r="BC125" s="105">
        <v>34.293799999999997</v>
      </c>
      <c r="BD125" s="105">
        <v>34.347799999999999</v>
      </c>
      <c r="BE125" s="105">
        <v>34.316600000000001</v>
      </c>
      <c r="BF125" s="105">
        <v>34.428199999999997</v>
      </c>
      <c r="BG125" s="105">
        <v>34.511099999999999</v>
      </c>
      <c r="BH125" s="105">
        <v>34.375999999999998</v>
      </c>
      <c r="BI125" s="105">
        <v>34.4574</v>
      </c>
      <c r="BJ125" s="105">
        <v>34.466900000000003</v>
      </c>
      <c r="BK125" s="105">
        <v>34.359099999999998</v>
      </c>
      <c r="BL125" s="116">
        <v>34.447200000000002</v>
      </c>
      <c r="BM125" s="112">
        <v>0.105591</v>
      </c>
      <c r="BN125" s="112">
        <v>5.6397500000000003E-2</v>
      </c>
      <c r="BO125" s="112">
        <v>0.45107000000000003</v>
      </c>
      <c r="BP125" s="112">
        <v>0.37542300000000001</v>
      </c>
      <c r="BQ125" s="112">
        <v>3.4452999999999998E-2</v>
      </c>
      <c r="BR125" s="112">
        <v>1.40558E-2</v>
      </c>
      <c r="BS125" s="112">
        <v>7.7286099999999996E-2</v>
      </c>
      <c r="BT125" s="112">
        <v>0.269121</v>
      </c>
      <c r="BU125" s="117">
        <v>0.66800199999999998</v>
      </c>
      <c r="BV125" s="112">
        <v>0.16864799999999999</v>
      </c>
      <c r="BW125" s="112">
        <v>0.11466899999999999</v>
      </c>
      <c r="BX125" s="112">
        <v>0.556504</v>
      </c>
      <c r="BY125" s="112">
        <v>0.45932899999999999</v>
      </c>
      <c r="BZ125" s="112">
        <v>0.35445500000000002</v>
      </c>
      <c r="CA125" s="112">
        <v>0.1124</v>
      </c>
      <c r="CB125" s="112">
        <v>0.26286700000000002</v>
      </c>
      <c r="CC125" s="112">
        <v>0.47306100000000001</v>
      </c>
      <c r="CD125" s="117">
        <v>0.89379299999999995</v>
      </c>
      <c r="CE125" s="105">
        <v>-0.14305100000000001</v>
      </c>
      <c r="CF125" s="105">
        <v>-0.278333</v>
      </c>
      <c r="CG125" s="105">
        <v>-0.12518399999999999</v>
      </c>
      <c r="CH125" s="105">
        <v>-9.7705799999999995E-2</v>
      </c>
      <c r="CI125" s="105">
        <v>-0.21056900000000001</v>
      </c>
      <c r="CJ125" s="105">
        <v>-0.18337000000000001</v>
      </c>
      <c r="CK125" s="105">
        <v>-0.10274999999999999</v>
      </c>
      <c r="CL125" s="105">
        <v>-6.0209899999999997E-2</v>
      </c>
      <c r="CM125" s="116">
        <v>2.3757899999999998E-2</v>
      </c>
    </row>
    <row r="126" spans="1:91">
      <c r="A126" s="104" t="s">
        <v>682</v>
      </c>
      <c r="B126" s="104" t="s">
        <v>683</v>
      </c>
      <c r="C126" s="104" t="s">
        <v>684</v>
      </c>
      <c r="D126" s="105">
        <v>22.749699999999997</v>
      </c>
      <c r="E126" s="108">
        <v>39810052</v>
      </c>
      <c r="F126" s="108">
        <v>14896662</v>
      </c>
      <c r="G126" s="108"/>
      <c r="H126" s="108"/>
      <c r="I126" s="108"/>
      <c r="J126" s="108"/>
      <c r="K126" s="108"/>
      <c r="L126" s="108"/>
      <c r="M126" s="108"/>
      <c r="N126" s="108"/>
      <c r="O126" s="108">
        <v>5165037.5</v>
      </c>
      <c r="P126" s="108">
        <v>2762902.5</v>
      </c>
      <c r="Q126" s="108">
        <v>20301356</v>
      </c>
      <c r="R126" s="108">
        <v>11896669</v>
      </c>
      <c r="S126" s="108"/>
      <c r="T126" s="108">
        <v>6388647.5</v>
      </c>
      <c r="U126" s="108">
        <v>9576566</v>
      </c>
      <c r="V126" s="108"/>
      <c r="W126" s="108"/>
      <c r="X126" s="108">
        <v>7888750</v>
      </c>
      <c r="Y126" s="108">
        <v>5461470</v>
      </c>
      <c r="Z126" s="108">
        <v>5656037</v>
      </c>
      <c r="AA126" s="108">
        <v>4638971.5</v>
      </c>
      <c r="AB126" s="108">
        <v>7322986.5</v>
      </c>
      <c r="AC126" s="108">
        <v>3204217.75</v>
      </c>
      <c r="AD126" s="108"/>
      <c r="AE126" s="108"/>
      <c r="AF126" s="108"/>
      <c r="AG126" s="108"/>
      <c r="AH126" s="115"/>
      <c r="AI126" s="105">
        <v>25.630099999999999</v>
      </c>
      <c r="AJ126" s="105">
        <v>24.5731</v>
      </c>
      <c r="AK126" s="105">
        <v>21.718599999999999</v>
      </c>
      <c r="AL126" s="105">
        <v>23.310700000000001</v>
      </c>
      <c r="AM126" s="105">
        <v>20.6021</v>
      </c>
      <c r="AN126" s="105">
        <v>21.998200000000001</v>
      </c>
      <c r="AO126" s="105">
        <v>23.05</v>
      </c>
      <c r="AP126" s="105">
        <v>21.7745</v>
      </c>
      <c r="AQ126" s="105">
        <v>22.785299999999999</v>
      </c>
      <c r="AR126" s="105">
        <v>21.4131</v>
      </c>
      <c r="AS126" s="105">
        <v>23.481000000000002</v>
      </c>
      <c r="AT126" s="105">
        <v>22.001899999999999</v>
      </c>
      <c r="AU126" s="105">
        <v>24.455100000000002</v>
      </c>
      <c r="AV126" s="105">
        <v>23.793700000000001</v>
      </c>
      <c r="AW126" s="105">
        <v>21.779299999999999</v>
      </c>
      <c r="AX126" s="105">
        <v>22.9864</v>
      </c>
      <c r="AY126" s="105">
        <v>23.579699999999999</v>
      </c>
      <c r="AZ126" s="105">
        <v>20.248899999999999</v>
      </c>
      <c r="BA126" s="105">
        <v>21.521599999999999</v>
      </c>
      <c r="BB126" s="105">
        <v>23.479900000000001</v>
      </c>
      <c r="BC126" s="105">
        <v>22.939299999999999</v>
      </c>
      <c r="BD126" s="105">
        <v>22.652100000000001</v>
      </c>
      <c r="BE126" s="105">
        <v>22.2012</v>
      </c>
      <c r="BF126" s="105">
        <v>23.240600000000001</v>
      </c>
      <c r="BG126" s="105">
        <v>21.144100000000002</v>
      </c>
      <c r="BH126" s="105">
        <v>22.935400000000001</v>
      </c>
      <c r="BI126" s="105">
        <v>20.954799999999999</v>
      </c>
      <c r="BJ126" s="105">
        <v>22.988800000000001</v>
      </c>
      <c r="BK126" s="105">
        <v>22.714099999999998</v>
      </c>
      <c r="BL126" s="116">
        <v>21.852799999999998</v>
      </c>
      <c r="BM126" s="112">
        <v>0.29788900000000001</v>
      </c>
      <c r="BN126" s="112">
        <v>0.55566899999999997</v>
      </c>
      <c r="BO126" s="112">
        <v>0.97387299999999999</v>
      </c>
      <c r="BP126" s="112">
        <v>0.77033700000000005</v>
      </c>
      <c r="BQ126" s="112">
        <v>0.39929399999999998</v>
      </c>
      <c r="BR126" s="112">
        <v>0.83059400000000005</v>
      </c>
      <c r="BS126" s="112">
        <v>0.85878200000000005</v>
      </c>
      <c r="BT126" s="112">
        <v>0.71386499999999997</v>
      </c>
      <c r="BU126" s="117">
        <v>0.30664999999999998</v>
      </c>
      <c r="BV126" s="112">
        <v>0.382544</v>
      </c>
      <c r="BW126" s="112">
        <v>0.636378</v>
      </c>
      <c r="BX126" s="112">
        <v>0.98104199999999997</v>
      </c>
      <c r="BY126" s="112">
        <v>0.81410199999999999</v>
      </c>
      <c r="BZ126" s="112">
        <v>0.70454499999999998</v>
      </c>
      <c r="CA126" s="112">
        <v>0.92686000000000002</v>
      </c>
      <c r="CB126" s="112">
        <v>0.93472100000000002</v>
      </c>
      <c r="CC126" s="112">
        <v>0.82957099999999995</v>
      </c>
      <c r="CD126" s="117">
        <v>0.734259</v>
      </c>
      <c r="CE126" s="105">
        <v>1.4554</v>
      </c>
      <c r="CF126" s="105">
        <v>-0.54823</v>
      </c>
      <c r="CG126" s="105">
        <v>1.8042900000000001E-2</v>
      </c>
      <c r="CH126" s="105">
        <v>-0.21990100000000001</v>
      </c>
      <c r="CI126" s="105">
        <v>0.82414699999999996</v>
      </c>
      <c r="CJ126" s="105">
        <v>-0.246889</v>
      </c>
      <c r="CK126" s="105">
        <v>0.128386</v>
      </c>
      <c r="CL126" s="105">
        <v>0.17941499999999999</v>
      </c>
      <c r="CM126" s="116">
        <v>-0.84046399999999999</v>
      </c>
    </row>
    <row r="127" spans="1:91">
      <c r="A127" s="104" t="s">
        <v>685</v>
      </c>
      <c r="B127" s="104" t="s">
        <v>686</v>
      </c>
      <c r="C127" s="104" t="s">
        <v>687</v>
      </c>
      <c r="D127" s="105">
        <v>35.417500000000004</v>
      </c>
      <c r="E127" s="108">
        <v>40045131733</v>
      </c>
      <c r="F127" s="108">
        <v>37224170787</v>
      </c>
      <c r="G127" s="108">
        <v>35333402865</v>
      </c>
      <c r="H127" s="108">
        <v>44434728659</v>
      </c>
      <c r="I127" s="108">
        <v>36770814398</v>
      </c>
      <c r="J127" s="108">
        <v>38371943847</v>
      </c>
      <c r="K127" s="108">
        <v>39491592877</v>
      </c>
      <c r="L127" s="108">
        <v>26337183646</v>
      </c>
      <c r="M127" s="108">
        <v>40347169248</v>
      </c>
      <c r="N127" s="108">
        <v>35259558166</v>
      </c>
      <c r="O127" s="108">
        <v>40790336671</v>
      </c>
      <c r="P127" s="108">
        <v>34887614795</v>
      </c>
      <c r="Q127" s="108">
        <v>37634001629</v>
      </c>
      <c r="R127" s="108">
        <v>38053670203</v>
      </c>
      <c r="S127" s="108">
        <v>28161577610</v>
      </c>
      <c r="T127" s="108">
        <v>34295835632</v>
      </c>
      <c r="U127" s="108">
        <v>36620068799</v>
      </c>
      <c r="V127" s="108">
        <v>34756593102</v>
      </c>
      <c r="W127" s="108">
        <v>36213908183</v>
      </c>
      <c r="X127" s="108">
        <v>36163261157</v>
      </c>
      <c r="Y127" s="108">
        <v>37781782378</v>
      </c>
      <c r="Z127" s="108">
        <v>34558474624</v>
      </c>
      <c r="AA127" s="108">
        <v>35144748244</v>
      </c>
      <c r="AB127" s="108">
        <v>36307158242</v>
      </c>
      <c r="AC127" s="108">
        <v>38359022216</v>
      </c>
      <c r="AD127" s="108">
        <v>40279165079</v>
      </c>
      <c r="AE127" s="108">
        <v>40638397215</v>
      </c>
      <c r="AF127" s="108">
        <v>38685641529</v>
      </c>
      <c r="AG127" s="108">
        <v>42475832275</v>
      </c>
      <c r="AH127" s="115">
        <v>41771598624</v>
      </c>
      <c r="AI127" s="105">
        <v>35.604399999999998</v>
      </c>
      <c r="AJ127" s="105">
        <v>35.609699999999997</v>
      </c>
      <c r="AK127" s="105">
        <v>35.5246</v>
      </c>
      <c r="AL127" s="105">
        <v>35.645400000000002</v>
      </c>
      <c r="AM127" s="105">
        <v>35.503</v>
      </c>
      <c r="AN127" s="105">
        <v>35.514899999999997</v>
      </c>
      <c r="AO127" s="105">
        <v>35.445999999999998</v>
      </c>
      <c r="AP127" s="105">
        <v>35.188099999999999</v>
      </c>
      <c r="AQ127" s="105">
        <v>35.4208</v>
      </c>
      <c r="AR127" s="105">
        <v>35.489600000000003</v>
      </c>
      <c r="AS127" s="105">
        <v>35.722499999999997</v>
      </c>
      <c r="AT127" s="105">
        <v>35.626199999999997</v>
      </c>
      <c r="AU127" s="105">
        <v>35.337499999999999</v>
      </c>
      <c r="AV127" s="105">
        <v>35.436999999999998</v>
      </c>
      <c r="AW127" s="105">
        <v>35.093499999999999</v>
      </c>
      <c r="AX127" s="105">
        <v>35.376600000000003</v>
      </c>
      <c r="AY127" s="105">
        <v>35.396900000000002</v>
      </c>
      <c r="AZ127" s="105">
        <v>35.3431</v>
      </c>
      <c r="BA127" s="105">
        <v>35.320799999999998</v>
      </c>
      <c r="BB127" s="105">
        <v>35.414200000000001</v>
      </c>
      <c r="BC127" s="105">
        <v>35.3504</v>
      </c>
      <c r="BD127" s="105">
        <v>35.434399999999997</v>
      </c>
      <c r="BE127" s="105">
        <v>35.447800000000001</v>
      </c>
      <c r="BF127" s="105">
        <v>35.516100000000002</v>
      </c>
      <c r="BG127" s="105">
        <v>35.232700000000001</v>
      </c>
      <c r="BH127" s="105">
        <v>35.255000000000003</v>
      </c>
      <c r="BI127" s="105">
        <v>35.256</v>
      </c>
      <c r="BJ127" s="105">
        <v>35.226100000000002</v>
      </c>
      <c r="BK127" s="105">
        <v>35.234900000000003</v>
      </c>
      <c r="BL127" s="116">
        <v>35.290700000000001</v>
      </c>
      <c r="BM127" s="112">
        <v>6.4948299999999996E-4</v>
      </c>
      <c r="BN127" s="112">
        <v>3.67198E-3</v>
      </c>
      <c r="BO127" s="112">
        <v>0.29802200000000001</v>
      </c>
      <c r="BP127" s="112">
        <v>6.8162800000000001E-3</v>
      </c>
      <c r="BQ127" s="112">
        <v>0.72822299999999995</v>
      </c>
      <c r="BR127" s="112">
        <v>8.9353699999999998E-3</v>
      </c>
      <c r="BS127" s="112">
        <v>3.1271699999999999E-2</v>
      </c>
      <c r="BT127" s="112">
        <v>2.6442000000000002E-3</v>
      </c>
      <c r="BU127" s="117">
        <v>0.906914</v>
      </c>
      <c r="BV127" s="112">
        <v>1.0636E-2</v>
      </c>
      <c r="BW127" s="112">
        <v>2.22673E-2</v>
      </c>
      <c r="BX127" s="112">
        <v>0.41153200000000001</v>
      </c>
      <c r="BY127" s="112">
        <v>2.15868E-2</v>
      </c>
      <c r="BZ127" s="112">
        <v>0.87023899999999998</v>
      </c>
      <c r="CA127" s="112">
        <v>8.5175000000000001E-2</v>
      </c>
      <c r="CB127" s="112">
        <v>0.17161100000000001</v>
      </c>
      <c r="CC127" s="112">
        <v>3.9091300000000002E-2</v>
      </c>
      <c r="CD127" s="117">
        <v>0.975939</v>
      </c>
      <c r="CE127" s="105">
        <v>0.32899</v>
      </c>
      <c r="CF127" s="105">
        <v>0.30384800000000001</v>
      </c>
      <c r="CG127" s="105">
        <v>0.101058</v>
      </c>
      <c r="CH127" s="105">
        <v>0.36218899999999998</v>
      </c>
      <c r="CI127" s="105">
        <v>3.8781499999999997E-2</v>
      </c>
      <c r="CJ127" s="105">
        <v>0.12163499999999999</v>
      </c>
      <c r="CK127" s="105">
        <v>0.111207</v>
      </c>
      <c r="CL127" s="105">
        <v>0.215558</v>
      </c>
      <c r="CM127" s="116">
        <v>-2.68936E-3</v>
      </c>
    </row>
    <row r="128" spans="1:91">
      <c r="A128" s="104" t="s">
        <v>688</v>
      </c>
      <c r="B128" s="104" t="s">
        <v>689</v>
      </c>
      <c r="C128" s="104" t="s">
        <v>690</v>
      </c>
      <c r="D128" s="105">
        <v>28.376750000000001</v>
      </c>
      <c r="E128" s="108">
        <v>345883420</v>
      </c>
      <c r="F128" s="108">
        <v>270540416</v>
      </c>
      <c r="G128" s="108">
        <v>262678392</v>
      </c>
      <c r="H128" s="108">
        <v>252789105</v>
      </c>
      <c r="I128" s="108">
        <v>270706105</v>
      </c>
      <c r="J128" s="108">
        <v>276087748</v>
      </c>
      <c r="K128" s="108">
        <v>365413136</v>
      </c>
      <c r="L128" s="108">
        <v>189938244</v>
      </c>
      <c r="M128" s="108">
        <v>250738950</v>
      </c>
      <c r="N128" s="108">
        <v>223388807</v>
      </c>
      <c r="O128" s="108">
        <v>191237170</v>
      </c>
      <c r="P128" s="108">
        <v>160957479</v>
      </c>
      <c r="Q128" s="108">
        <v>318888584</v>
      </c>
      <c r="R128" s="108">
        <v>300721338</v>
      </c>
      <c r="S128" s="108">
        <v>229608840</v>
      </c>
      <c r="T128" s="108">
        <v>264454504</v>
      </c>
      <c r="U128" s="108">
        <v>268418558</v>
      </c>
      <c r="V128" s="108">
        <v>359324882</v>
      </c>
      <c r="W128" s="108">
        <v>321451952</v>
      </c>
      <c r="X128" s="108">
        <v>322371410</v>
      </c>
      <c r="Y128" s="108">
        <v>373909840</v>
      </c>
      <c r="Z128" s="108">
        <v>232379488</v>
      </c>
      <c r="AA128" s="108">
        <v>25145166</v>
      </c>
      <c r="AB128" s="108">
        <v>256425724</v>
      </c>
      <c r="AC128" s="108">
        <v>292337488</v>
      </c>
      <c r="AD128" s="108">
        <v>341318868</v>
      </c>
      <c r="AE128" s="108">
        <v>336445040</v>
      </c>
      <c r="AF128" s="108">
        <v>286031868</v>
      </c>
      <c r="AG128" s="108">
        <v>390118968</v>
      </c>
      <c r="AH128" s="115">
        <v>321632776</v>
      </c>
      <c r="AI128" s="105">
        <v>28.749199999999998</v>
      </c>
      <c r="AJ128" s="105">
        <v>28.6083</v>
      </c>
      <c r="AK128" s="105">
        <v>28.6038</v>
      </c>
      <c r="AL128" s="105">
        <v>28.1877</v>
      </c>
      <c r="AM128" s="105">
        <v>28.477</v>
      </c>
      <c r="AN128" s="105">
        <v>28.5504</v>
      </c>
      <c r="AO128" s="105">
        <v>28.706600000000002</v>
      </c>
      <c r="AP128" s="105">
        <v>28.4053</v>
      </c>
      <c r="AQ128" s="105">
        <v>28.090699999999998</v>
      </c>
      <c r="AR128" s="105">
        <v>28.197600000000001</v>
      </c>
      <c r="AS128" s="105">
        <v>28.1464</v>
      </c>
      <c r="AT128" s="105">
        <v>27.866299999999999</v>
      </c>
      <c r="AU128" s="105">
        <v>28.456900000000001</v>
      </c>
      <c r="AV128" s="105">
        <v>28.453499999999998</v>
      </c>
      <c r="AW128" s="105">
        <v>28.261900000000001</v>
      </c>
      <c r="AX128" s="105">
        <v>28.357800000000001</v>
      </c>
      <c r="AY128" s="105">
        <v>28.308199999999999</v>
      </c>
      <c r="AZ128" s="105">
        <v>28.805800000000001</v>
      </c>
      <c r="BA128" s="105">
        <v>28.504999999999999</v>
      </c>
      <c r="BB128" s="105">
        <v>28.605899999999998</v>
      </c>
      <c r="BC128" s="105">
        <v>28.699300000000001</v>
      </c>
      <c r="BD128" s="105">
        <v>28.2257</v>
      </c>
      <c r="BE128" s="105">
        <v>25.014600000000002</v>
      </c>
      <c r="BF128" s="105">
        <v>28.3706</v>
      </c>
      <c r="BG128" s="105">
        <v>28.163</v>
      </c>
      <c r="BH128" s="105">
        <v>28.382899999999999</v>
      </c>
      <c r="BI128" s="105">
        <v>28.339700000000001</v>
      </c>
      <c r="BJ128" s="105">
        <v>28.146599999999999</v>
      </c>
      <c r="BK128" s="105">
        <v>28.4922</v>
      </c>
      <c r="BL128" s="116">
        <v>28.276900000000001</v>
      </c>
      <c r="BM128" s="112">
        <v>3.5308600000000002E-2</v>
      </c>
      <c r="BN128" s="112">
        <v>0.54134800000000005</v>
      </c>
      <c r="BO128" s="112">
        <v>0.66411799999999999</v>
      </c>
      <c r="BP128" s="112">
        <v>0.17802899999999999</v>
      </c>
      <c r="BQ128" s="112">
        <v>0.51393900000000003</v>
      </c>
      <c r="BR128" s="112">
        <v>0.37906800000000002</v>
      </c>
      <c r="BS128" s="112">
        <v>6.0958499999999999E-2</v>
      </c>
      <c r="BT128" s="112">
        <v>0.37325399999999997</v>
      </c>
      <c r="BU128" s="117">
        <v>0.93805000000000005</v>
      </c>
      <c r="BV128" s="112">
        <v>8.1179799999999996E-2</v>
      </c>
      <c r="BW128" s="112">
        <v>0.62370599999999998</v>
      </c>
      <c r="BX128" s="112">
        <v>0.741954</v>
      </c>
      <c r="BY128" s="112">
        <v>0.25192300000000001</v>
      </c>
      <c r="BZ128" s="112">
        <v>0.75225900000000001</v>
      </c>
      <c r="CA128" s="112">
        <v>0.64642200000000005</v>
      </c>
      <c r="CB128" s="112">
        <v>0.235927</v>
      </c>
      <c r="CC128" s="112">
        <v>0.56995799999999996</v>
      </c>
      <c r="CD128" s="117">
        <v>0.98304499999999995</v>
      </c>
      <c r="CE128" s="105">
        <v>0.34853000000000001</v>
      </c>
      <c r="CF128" s="105">
        <v>9.9816600000000005E-2</v>
      </c>
      <c r="CG128" s="105">
        <v>9.5655400000000002E-2</v>
      </c>
      <c r="CH128" s="105">
        <v>-0.23511199999999999</v>
      </c>
      <c r="CI128" s="105">
        <v>8.5545200000000002E-2</v>
      </c>
      <c r="CJ128" s="105">
        <v>0.18534500000000001</v>
      </c>
      <c r="CK128" s="105">
        <v>0.29818</v>
      </c>
      <c r="CL128" s="105">
        <v>-1.10158</v>
      </c>
      <c r="CM128" s="116">
        <v>-1.00199E-2</v>
      </c>
    </row>
    <row r="129" spans="1:91">
      <c r="A129" s="104" t="s">
        <v>691</v>
      </c>
      <c r="B129" s="104" t="s">
        <v>692</v>
      </c>
      <c r="C129" s="104" t="s">
        <v>693</v>
      </c>
      <c r="D129" s="105">
        <v>28.377050000000001</v>
      </c>
      <c r="E129" s="108">
        <v>334800479</v>
      </c>
      <c r="F129" s="108">
        <v>204542916</v>
      </c>
      <c r="G129" s="108">
        <v>223927893.5</v>
      </c>
      <c r="H129" s="108">
        <v>274003449.5</v>
      </c>
      <c r="I129" s="108">
        <v>248668990</v>
      </c>
      <c r="J129" s="108">
        <v>158543346.5</v>
      </c>
      <c r="K129" s="108">
        <v>330005610</v>
      </c>
      <c r="L129" s="108">
        <v>157130758.80000001</v>
      </c>
      <c r="M129" s="108">
        <v>251707539</v>
      </c>
      <c r="N129" s="108">
        <v>287905184.5</v>
      </c>
      <c r="O129" s="108">
        <v>224691666.80000001</v>
      </c>
      <c r="P129" s="108">
        <v>174154625.30000001</v>
      </c>
      <c r="Q129" s="108">
        <v>196950943.80000001</v>
      </c>
      <c r="R129" s="108">
        <v>238097311.5</v>
      </c>
      <c r="S129" s="108">
        <v>182763578</v>
      </c>
      <c r="T129" s="108">
        <v>259061101.5</v>
      </c>
      <c r="U129" s="108">
        <v>338905980.5</v>
      </c>
      <c r="V129" s="108">
        <v>198910570.5</v>
      </c>
      <c r="W129" s="108">
        <v>302928858.30000001</v>
      </c>
      <c r="X129" s="108">
        <v>351205518</v>
      </c>
      <c r="Y129" s="108">
        <v>400247752</v>
      </c>
      <c r="Z129" s="108">
        <v>264773128.5</v>
      </c>
      <c r="AA129" s="108">
        <v>273912091.5</v>
      </c>
      <c r="AB129" s="108">
        <v>321616976.80000001</v>
      </c>
      <c r="AC129" s="108">
        <v>478648402.5</v>
      </c>
      <c r="AD129" s="108">
        <v>347095100</v>
      </c>
      <c r="AE129" s="108">
        <v>384878330.80000001</v>
      </c>
      <c r="AF129" s="108">
        <v>291548908</v>
      </c>
      <c r="AG129" s="108">
        <v>295046176.5</v>
      </c>
      <c r="AH129" s="115">
        <v>399168916</v>
      </c>
      <c r="AI129" s="105">
        <v>28.702200000000001</v>
      </c>
      <c r="AJ129" s="105">
        <v>28.2409</v>
      </c>
      <c r="AK129" s="105">
        <v>28.383600000000001</v>
      </c>
      <c r="AL129" s="105">
        <v>28.303999999999998</v>
      </c>
      <c r="AM129" s="105">
        <v>28.354399999999998</v>
      </c>
      <c r="AN129" s="105">
        <v>27.766500000000001</v>
      </c>
      <c r="AO129" s="105">
        <v>28.5594</v>
      </c>
      <c r="AP129" s="105">
        <v>28.152200000000001</v>
      </c>
      <c r="AQ129" s="105">
        <v>28.096299999999999</v>
      </c>
      <c r="AR129" s="105">
        <v>28.5519</v>
      </c>
      <c r="AS129" s="105">
        <v>28.3705</v>
      </c>
      <c r="AT129" s="105">
        <v>27.98</v>
      </c>
      <c r="AU129" s="105">
        <v>27.784300000000002</v>
      </c>
      <c r="AV129" s="105">
        <v>28.116700000000002</v>
      </c>
      <c r="AW129" s="105">
        <v>27.93</v>
      </c>
      <c r="AX129" s="105">
        <v>28.327999999999999</v>
      </c>
      <c r="AY129" s="105">
        <v>28.651199999999999</v>
      </c>
      <c r="AZ129" s="105">
        <v>27.948799999999999</v>
      </c>
      <c r="BA129" s="105">
        <v>28.4193</v>
      </c>
      <c r="BB129" s="105">
        <v>28.729900000000001</v>
      </c>
      <c r="BC129" s="105">
        <v>28.797599999999999</v>
      </c>
      <c r="BD129" s="105">
        <v>28.400300000000001</v>
      </c>
      <c r="BE129" s="105">
        <v>28.462700000000002</v>
      </c>
      <c r="BF129" s="105">
        <v>28.697399999999998</v>
      </c>
      <c r="BG129" s="105">
        <v>28.8888</v>
      </c>
      <c r="BH129" s="105">
        <v>28.409199999999998</v>
      </c>
      <c r="BI129" s="105">
        <v>28.5337</v>
      </c>
      <c r="BJ129" s="105">
        <v>28.174199999999999</v>
      </c>
      <c r="BK129" s="105">
        <v>28.095099999999999</v>
      </c>
      <c r="BL129" s="116">
        <v>28.576899999999998</v>
      </c>
      <c r="BM129" s="112">
        <v>0.47237200000000001</v>
      </c>
      <c r="BN129" s="112">
        <v>0.59006199999999998</v>
      </c>
      <c r="BO129" s="112">
        <v>0.95418599999999998</v>
      </c>
      <c r="BP129" s="112">
        <v>0.93771199999999999</v>
      </c>
      <c r="BQ129" s="112">
        <v>0.129269</v>
      </c>
      <c r="BR129" s="112">
        <v>0.91897200000000001</v>
      </c>
      <c r="BS129" s="112">
        <v>0.12457600000000001</v>
      </c>
      <c r="BT129" s="112">
        <v>0.24407300000000001</v>
      </c>
      <c r="BU129" s="117">
        <v>0.18787999999999999</v>
      </c>
      <c r="BV129" s="112">
        <v>0.55119700000000005</v>
      </c>
      <c r="BW129" s="112">
        <v>0.66782399999999997</v>
      </c>
      <c r="BX129" s="112">
        <v>0.96731199999999995</v>
      </c>
      <c r="BY129" s="112">
        <v>0.948604</v>
      </c>
      <c r="BZ129" s="112">
        <v>0.51348199999999999</v>
      </c>
      <c r="CA129" s="112">
        <v>0.96362599999999998</v>
      </c>
      <c r="CB129" s="112">
        <v>0.33243499999999998</v>
      </c>
      <c r="CC129" s="112">
        <v>0.44793500000000003</v>
      </c>
      <c r="CD129" s="117">
        <v>0.69455</v>
      </c>
      <c r="CE129" s="105">
        <v>0.160186</v>
      </c>
      <c r="CF129" s="105">
        <v>-0.140427</v>
      </c>
      <c r="CG129" s="105">
        <v>-1.27583E-2</v>
      </c>
      <c r="CH129" s="105">
        <v>1.8732700000000001E-2</v>
      </c>
      <c r="CI129" s="105">
        <v>-0.33841500000000002</v>
      </c>
      <c r="CJ129" s="105">
        <v>2.7283399999999999E-2</v>
      </c>
      <c r="CK129" s="105">
        <v>0.366867</v>
      </c>
      <c r="CL129" s="105">
        <v>0.238068</v>
      </c>
      <c r="CM129" s="116">
        <v>0.32851200000000003</v>
      </c>
    </row>
    <row r="130" spans="1:91">
      <c r="A130" s="104" t="s">
        <v>694</v>
      </c>
      <c r="B130" s="104" t="s">
        <v>695</v>
      </c>
      <c r="C130" s="104" t="s">
        <v>696</v>
      </c>
      <c r="D130" s="105">
        <v>33.33175</v>
      </c>
      <c r="E130" s="108">
        <v>9735197596</v>
      </c>
      <c r="F130" s="108">
        <v>11485244096</v>
      </c>
      <c r="G130" s="108">
        <v>11635885957</v>
      </c>
      <c r="H130" s="108">
        <v>12136924157</v>
      </c>
      <c r="I130" s="108">
        <v>11301278661</v>
      </c>
      <c r="J130" s="108">
        <v>14983808719</v>
      </c>
      <c r="K130" s="108">
        <v>10033082482</v>
      </c>
      <c r="L130" s="108">
        <v>8895483737</v>
      </c>
      <c r="M130" s="108">
        <v>11274237764</v>
      </c>
      <c r="N130" s="108">
        <v>9773310938</v>
      </c>
      <c r="O130" s="108">
        <v>12741305288</v>
      </c>
      <c r="P130" s="108">
        <v>10447150585</v>
      </c>
      <c r="Q130" s="108">
        <v>9171318889</v>
      </c>
      <c r="R130" s="108">
        <v>8340009782</v>
      </c>
      <c r="S130" s="108">
        <v>7584709664</v>
      </c>
      <c r="T130" s="108">
        <v>7975449103</v>
      </c>
      <c r="U130" s="108">
        <v>7976815366</v>
      </c>
      <c r="V130" s="108">
        <v>8313411084</v>
      </c>
      <c r="W130" s="108">
        <v>8731831786</v>
      </c>
      <c r="X130" s="108">
        <v>8492722499</v>
      </c>
      <c r="Y130" s="108">
        <v>9454628423</v>
      </c>
      <c r="Z130" s="108">
        <v>10053748574</v>
      </c>
      <c r="AA130" s="108">
        <v>10210504693</v>
      </c>
      <c r="AB130" s="108">
        <v>7550305589</v>
      </c>
      <c r="AC130" s="108">
        <v>9020524806</v>
      </c>
      <c r="AD130" s="108">
        <v>9640335409</v>
      </c>
      <c r="AE130" s="108">
        <v>9160149837</v>
      </c>
      <c r="AF130" s="108">
        <v>8857658927</v>
      </c>
      <c r="AG130" s="108">
        <v>9847516850</v>
      </c>
      <c r="AH130" s="115">
        <v>9125495173</v>
      </c>
      <c r="AI130" s="105">
        <v>33.564</v>
      </c>
      <c r="AJ130" s="105">
        <v>33.9527</v>
      </c>
      <c r="AK130" s="105">
        <v>33.974400000000003</v>
      </c>
      <c r="AL130" s="105">
        <v>33.773099999999999</v>
      </c>
      <c r="AM130" s="105">
        <v>33.8187</v>
      </c>
      <c r="AN130" s="105">
        <v>34.207599999999999</v>
      </c>
      <c r="AO130" s="105">
        <v>33.486699999999999</v>
      </c>
      <c r="AP130" s="105">
        <v>33.708100000000002</v>
      </c>
      <c r="AQ130" s="105">
        <v>33.581400000000002</v>
      </c>
      <c r="AR130" s="105">
        <v>33.642600000000002</v>
      </c>
      <c r="AS130" s="105">
        <v>34.086500000000001</v>
      </c>
      <c r="AT130" s="105">
        <v>33.886600000000001</v>
      </c>
      <c r="AU130" s="105">
        <v>33.312399999999997</v>
      </c>
      <c r="AV130" s="105">
        <v>33.247100000000003</v>
      </c>
      <c r="AW130" s="105">
        <v>33.156399999999998</v>
      </c>
      <c r="AX130" s="105">
        <v>33.272199999999998</v>
      </c>
      <c r="AY130" s="105">
        <v>33.206499999999998</v>
      </c>
      <c r="AZ130" s="105">
        <v>33.285899999999998</v>
      </c>
      <c r="BA130" s="105">
        <v>33.268599999999999</v>
      </c>
      <c r="BB130" s="105">
        <v>33.314300000000003</v>
      </c>
      <c r="BC130" s="105">
        <v>33.349200000000003</v>
      </c>
      <c r="BD130" s="105">
        <v>33.650100000000002</v>
      </c>
      <c r="BE130" s="105">
        <v>33.6586</v>
      </c>
      <c r="BF130" s="105">
        <v>33.250500000000002</v>
      </c>
      <c r="BG130" s="105">
        <v>33.118400000000001</v>
      </c>
      <c r="BH130" s="105">
        <v>33.182099999999998</v>
      </c>
      <c r="BI130" s="105">
        <v>33.1066</v>
      </c>
      <c r="BJ130" s="105">
        <v>33.099299999999999</v>
      </c>
      <c r="BK130" s="105">
        <v>33.123600000000003</v>
      </c>
      <c r="BL130" s="116">
        <v>33.081299999999999</v>
      </c>
      <c r="BM130" s="112">
        <v>5.5229500000000004E-3</v>
      </c>
      <c r="BN130" s="112">
        <v>3.86302E-3</v>
      </c>
      <c r="BO130" s="112">
        <v>1.6780300000000001E-3</v>
      </c>
      <c r="BP130" s="112">
        <v>3.9391000000000001E-3</v>
      </c>
      <c r="BQ130" s="112">
        <v>4.2881700000000002E-2</v>
      </c>
      <c r="BR130" s="112">
        <v>4.9873000000000001E-3</v>
      </c>
      <c r="BS130" s="112">
        <v>1.3604000000000001E-3</v>
      </c>
      <c r="BT130" s="112">
        <v>3.6431400000000003E-2</v>
      </c>
      <c r="BU130" s="117">
        <v>0.26415</v>
      </c>
      <c r="BV130" s="112">
        <v>2.9892599999999998E-2</v>
      </c>
      <c r="BW130" s="112">
        <v>2.2568399999999999E-2</v>
      </c>
      <c r="BX130" s="112">
        <v>2.35613E-2</v>
      </c>
      <c r="BY130" s="112">
        <v>1.5621899999999999E-2</v>
      </c>
      <c r="BZ130" s="112">
        <v>0.37346099999999999</v>
      </c>
      <c r="CA130" s="112">
        <v>6.77706E-2</v>
      </c>
      <c r="CB130" s="112">
        <v>4.5168E-2</v>
      </c>
      <c r="CC130" s="112">
        <v>0.15584500000000001</v>
      </c>
      <c r="CD130" s="117">
        <v>0.72584499999999996</v>
      </c>
      <c r="CE130" s="105">
        <v>0.728966</v>
      </c>
      <c r="CF130" s="105">
        <v>0.83172400000000002</v>
      </c>
      <c r="CG130" s="105">
        <v>0.49066399999999999</v>
      </c>
      <c r="CH130" s="105">
        <v>0.77047100000000002</v>
      </c>
      <c r="CI130" s="105">
        <v>0.137239</v>
      </c>
      <c r="CJ130" s="105">
        <v>0.15348899999999999</v>
      </c>
      <c r="CK130" s="105">
        <v>0.20927299999999999</v>
      </c>
      <c r="CL130" s="105">
        <v>0.41833199999999998</v>
      </c>
      <c r="CM130" s="116">
        <v>3.4317E-2</v>
      </c>
    </row>
    <row r="131" spans="1:91">
      <c r="A131" s="104" t="s">
        <v>697</v>
      </c>
      <c r="B131" s="104" t="s">
        <v>698</v>
      </c>
      <c r="C131" s="104" t="s">
        <v>699</v>
      </c>
      <c r="D131" s="105">
        <v>27.320650000000001</v>
      </c>
      <c r="E131" s="108">
        <v>71465400</v>
      </c>
      <c r="F131" s="108">
        <v>111490738</v>
      </c>
      <c r="G131" s="108">
        <v>105727078.5</v>
      </c>
      <c r="H131" s="108">
        <v>91659987.5</v>
      </c>
      <c r="I131" s="108">
        <v>88215279.5</v>
      </c>
      <c r="J131" s="108">
        <v>38277286.5</v>
      </c>
      <c r="K131" s="108">
        <v>110702403.3</v>
      </c>
      <c r="L131" s="108">
        <v>105488772.09999999</v>
      </c>
      <c r="M131" s="108">
        <v>148100879.5</v>
      </c>
      <c r="N131" s="108">
        <v>144434020</v>
      </c>
      <c r="O131" s="108">
        <v>107195027.5</v>
      </c>
      <c r="P131" s="108">
        <v>126122492.5</v>
      </c>
      <c r="Q131" s="108">
        <v>143757058.30000001</v>
      </c>
      <c r="R131" s="108">
        <v>125116712</v>
      </c>
      <c r="S131" s="108">
        <v>37755254</v>
      </c>
      <c r="T131" s="108">
        <v>146789892</v>
      </c>
      <c r="U131" s="108">
        <v>141605620</v>
      </c>
      <c r="V131" s="108">
        <v>150673072</v>
      </c>
      <c r="W131" s="108">
        <v>122544811.5</v>
      </c>
      <c r="X131" s="108">
        <v>144535276</v>
      </c>
      <c r="Y131" s="108">
        <v>120737608</v>
      </c>
      <c r="Z131" s="108">
        <v>91663101.129999995</v>
      </c>
      <c r="AA131" s="108">
        <v>112812922.5</v>
      </c>
      <c r="AB131" s="108">
        <v>109464146</v>
      </c>
      <c r="AC131" s="108">
        <v>172302340.30000001</v>
      </c>
      <c r="AD131" s="108">
        <v>194634848</v>
      </c>
      <c r="AE131" s="108">
        <v>167475255</v>
      </c>
      <c r="AF131" s="108">
        <v>151321246.80000001</v>
      </c>
      <c r="AG131" s="108">
        <v>170170410</v>
      </c>
      <c r="AH131" s="115">
        <v>196574331.59999999</v>
      </c>
      <c r="AI131" s="105">
        <v>26.4742</v>
      </c>
      <c r="AJ131" s="105">
        <v>27.4312</v>
      </c>
      <c r="AK131" s="105">
        <v>27.3188</v>
      </c>
      <c r="AL131" s="105">
        <v>26.7242</v>
      </c>
      <c r="AM131" s="105">
        <v>26.8705</v>
      </c>
      <c r="AN131" s="105">
        <v>26.003499999999999</v>
      </c>
      <c r="AO131" s="105">
        <v>26.9956</v>
      </c>
      <c r="AP131" s="105">
        <v>27.699400000000001</v>
      </c>
      <c r="AQ131" s="105">
        <v>27.331099999999999</v>
      </c>
      <c r="AR131" s="105">
        <v>27.577100000000002</v>
      </c>
      <c r="AS131" s="105">
        <v>27.328199999999999</v>
      </c>
      <c r="AT131" s="105">
        <v>27.514399999999998</v>
      </c>
      <c r="AU131" s="105">
        <v>27.322500000000002</v>
      </c>
      <c r="AV131" s="105">
        <v>27.188400000000001</v>
      </c>
      <c r="AW131" s="105">
        <v>25.659700000000001</v>
      </c>
      <c r="AX131" s="105">
        <v>27.508500000000002</v>
      </c>
      <c r="AY131" s="105">
        <v>27.401700000000002</v>
      </c>
      <c r="AZ131" s="105">
        <v>27.548300000000001</v>
      </c>
      <c r="BA131" s="105">
        <v>27.113700000000001</v>
      </c>
      <c r="BB131" s="105">
        <v>27.456499999999998</v>
      </c>
      <c r="BC131" s="105">
        <v>27.026</v>
      </c>
      <c r="BD131" s="105">
        <v>26.861699999999999</v>
      </c>
      <c r="BE131" s="105">
        <v>27.1999</v>
      </c>
      <c r="BF131" s="105">
        <v>27.142499999999998</v>
      </c>
      <c r="BG131" s="105">
        <v>27.366499999999998</v>
      </c>
      <c r="BH131" s="105">
        <v>27.5579</v>
      </c>
      <c r="BI131" s="105">
        <v>27.333300000000001</v>
      </c>
      <c r="BJ131" s="105">
        <v>27.228100000000001</v>
      </c>
      <c r="BK131" s="105">
        <v>27.316099999999999</v>
      </c>
      <c r="BL131" s="116">
        <v>27.6128</v>
      </c>
      <c r="BM131" s="112">
        <v>0.39108399999999999</v>
      </c>
      <c r="BN131" s="112">
        <v>4.3260800000000002E-2</v>
      </c>
      <c r="BO131" s="112">
        <v>0.86126899999999995</v>
      </c>
      <c r="BP131" s="112">
        <v>0.56109100000000001</v>
      </c>
      <c r="BQ131" s="112">
        <v>0.29186699999999999</v>
      </c>
      <c r="BR131" s="112">
        <v>0.46427400000000002</v>
      </c>
      <c r="BS131" s="112">
        <v>0.34680800000000001</v>
      </c>
      <c r="BT131" s="112">
        <v>0.112076</v>
      </c>
      <c r="BU131" s="117">
        <v>0.81704299999999996</v>
      </c>
      <c r="BV131" s="112">
        <v>0.47395100000000001</v>
      </c>
      <c r="BW131" s="112">
        <v>9.6045900000000003E-2</v>
      </c>
      <c r="BX131" s="112">
        <v>0.90174399999999999</v>
      </c>
      <c r="BY131" s="112">
        <v>0.63877099999999998</v>
      </c>
      <c r="BZ131" s="112">
        <v>0.62838799999999995</v>
      </c>
      <c r="CA131" s="112">
        <v>0.70880399999999999</v>
      </c>
      <c r="CB131" s="112">
        <v>0.57904299999999997</v>
      </c>
      <c r="CC131" s="112">
        <v>0.28965400000000002</v>
      </c>
      <c r="CD131" s="117">
        <v>0.94494</v>
      </c>
      <c r="CE131" s="105">
        <v>-0.31094699999999997</v>
      </c>
      <c r="CF131" s="105">
        <v>-0.85296499999999997</v>
      </c>
      <c r="CG131" s="105">
        <v>-4.3633100000000001E-2</v>
      </c>
      <c r="CH131" s="105">
        <v>8.7567000000000006E-2</v>
      </c>
      <c r="CI131" s="105">
        <v>-0.66214200000000001</v>
      </c>
      <c r="CJ131" s="105">
        <v>0.100505</v>
      </c>
      <c r="CK131" s="105">
        <v>-0.18693899999999999</v>
      </c>
      <c r="CL131" s="105">
        <v>-0.317658</v>
      </c>
      <c r="CM131" s="116">
        <v>3.3552800000000001E-2</v>
      </c>
    </row>
    <row r="132" spans="1:91">
      <c r="A132" s="104" t="s">
        <v>4973</v>
      </c>
      <c r="B132" s="104" t="s">
        <v>4974</v>
      </c>
      <c r="C132" s="104" t="s">
        <v>471</v>
      </c>
      <c r="D132" s="105">
        <v>27.145399999999999</v>
      </c>
      <c r="E132" s="108">
        <v>21304306</v>
      </c>
      <c r="F132" s="108">
        <v>8040279.5</v>
      </c>
      <c r="G132" s="108">
        <v>20984367</v>
      </c>
      <c r="H132" s="108">
        <v>58698577</v>
      </c>
      <c r="I132" s="108">
        <v>10075116</v>
      </c>
      <c r="J132" s="108">
        <v>22431159</v>
      </c>
      <c r="K132" s="108">
        <v>66711430</v>
      </c>
      <c r="L132" s="108">
        <v>4742128.5</v>
      </c>
      <c r="M132" s="108">
        <v>73252620</v>
      </c>
      <c r="N132" s="108">
        <v>36069319</v>
      </c>
      <c r="O132" s="108">
        <v>17557072</v>
      </c>
      <c r="P132" s="108">
        <v>37946328</v>
      </c>
      <c r="Q132" s="108">
        <v>186963260.5</v>
      </c>
      <c r="R132" s="108">
        <v>152221812</v>
      </c>
      <c r="S132" s="108">
        <v>17653561</v>
      </c>
      <c r="T132" s="108">
        <v>160104780</v>
      </c>
      <c r="U132" s="108">
        <v>158835526</v>
      </c>
      <c r="V132" s="108">
        <v>183773251</v>
      </c>
      <c r="W132" s="108">
        <v>255542750</v>
      </c>
      <c r="X132" s="108">
        <v>189138603</v>
      </c>
      <c r="Y132" s="108">
        <v>200086990</v>
      </c>
      <c r="Z132" s="108">
        <v>128769686</v>
      </c>
      <c r="AA132" s="108">
        <v>169194905</v>
      </c>
      <c r="AB132" s="108">
        <v>183508764</v>
      </c>
      <c r="AC132" s="108">
        <v>52217346</v>
      </c>
      <c r="AD132" s="108">
        <v>140921514</v>
      </c>
      <c r="AE132" s="108">
        <v>185717953</v>
      </c>
      <c r="AF132" s="108">
        <v>223457790</v>
      </c>
      <c r="AG132" s="108">
        <v>208207578</v>
      </c>
      <c r="AH132" s="115">
        <v>148007029.5</v>
      </c>
      <c r="AI132" s="105">
        <v>24.728100000000001</v>
      </c>
      <c r="AJ132" s="105">
        <v>23.6859</v>
      </c>
      <c r="AK132" s="105">
        <v>25.017499999999998</v>
      </c>
      <c r="AL132" s="105">
        <v>26.081199999999999</v>
      </c>
      <c r="AM132" s="105">
        <v>23.7591</v>
      </c>
      <c r="AN132" s="105">
        <v>25.3003</v>
      </c>
      <c r="AO132" s="105">
        <v>26.2469</v>
      </c>
      <c r="AP132" s="105">
        <v>23.3093</v>
      </c>
      <c r="AQ132" s="105">
        <v>26.3155</v>
      </c>
      <c r="AR132" s="105">
        <v>25.4299</v>
      </c>
      <c r="AS132" s="105">
        <v>24.7653</v>
      </c>
      <c r="AT132" s="105">
        <v>25.781600000000001</v>
      </c>
      <c r="AU132" s="105">
        <v>27.710899999999999</v>
      </c>
      <c r="AV132" s="105">
        <v>27.471299999999999</v>
      </c>
      <c r="AW132" s="105">
        <v>24.603400000000001</v>
      </c>
      <c r="AX132" s="105">
        <v>27.633800000000001</v>
      </c>
      <c r="AY132" s="105">
        <v>27.561299999999999</v>
      </c>
      <c r="AZ132" s="105">
        <v>27.828099999999999</v>
      </c>
      <c r="BA132" s="105">
        <v>28.1739</v>
      </c>
      <c r="BB132" s="105">
        <v>27.8371</v>
      </c>
      <c r="BC132" s="105">
        <v>27.7898</v>
      </c>
      <c r="BD132" s="105">
        <v>27.371400000000001</v>
      </c>
      <c r="BE132" s="105">
        <v>27.8034</v>
      </c>
      <c r="BF132" s="105">
        <v>27.887899999999998</v>
      </c>
      <c r="BG132" s="105">
        <v>25.656199999999998</v>
      </c>
      <c r="BH132" s="105">
        <v>27.088999999999999</v>
      </c>
      <c r="BI132" s="105">
        <v>27.482399999999998</v>
      </c>
      <c r="BJ132" s="105">
        <v>27.790500000000002</v>
      </c>
      <c r="BK132" s="105">
        <v>27.606999999999999</v>
      </c>
      <c r="BL132" s="116">
        <v>27.201799999999999</v>
      </c>
      <c r="BM132" s="112">
        <v>2.26115E-3</v>
      </c>
      <c r="BN132" s="112">
        <v>2.41998E-2</v>
      </c>
      <c r="BO132" s="112">
        <v>8.96922E-2</v>
      </c>
      <c r="BP132" s="112">
        <v>3.06449E-3</v>
      </c>
      <c r="BQ132" s="112">
        <v>0.40705799999999998</v>
      </c>
      <c r="BR132" s="112">
        <v>0.50117599999999995</v>
      </c>
      <c r="BS132" s="112">
        <v>0.13163</v>
      </c>
      <c r="BT132" s="112">
        <v>0.54899699999999996</v>
      </c>
      <c r="BU132" s="117">
        <v>0.24559500000000001</v>
      </c>
      <c r="BV132" s="112">
        <v>1.9520599999999999E-2</v>
      </c>
      <c r="BW132" s="112">
        <v>6.5675499999999998E-2</v>
      </c>
      <c r="BX132" s="112">
        <v>0.18450900000000001</v>
      </c>
      <c r="BY132" s="112">
        <v>1.41143E-2</v>
      </c>
      <c r="BZ132" s="112">
        <v>0.70966600000000002</v>
      </c>
      <c r="CA132" s="112">
        <v>0.73922500000000002</v>
      </c>
      <c r="CB132" s="112">
        <v>0.34279300000000001</v>
      </c>
      <c r="CC132" s="112">
        <v>0.71564799999999995</v>
      </c>
      <c r="CD132" s="117">
        <v>0.71893099999999999</v>
      </c>
      <c r="CE132" s="105">
        <v>-3.05592</v>
      </c>
      <c r="CF132" s="105">
        <v>-2.4862199999999999</v>
      </c>
      <c r="CG132" s="105">
        <v>-2.24254</v>
      </c>
      <c r="CH132" s="105">
        <v>-2.2074799999999999</v>
      </c>
      <c r="CI132" s="105">
        <v>-0.93790799999999996</v>
      </c>
      <c r="CJ132" s="105">
        <v>0.14127400000000001</v>
      </c>
      <c r="CK132" s="105">
        <v>0.40051700000000001</v>
      </c>
      <c r="CL132" s="105">
        <v>0.15445500000000001</v>
      </c>
      <c r="CM132" s="116">
        <v>-0.79054500000000005</v>
      </c>
    </row>
    <row r="133" spans="1:91">
      <c r="A133" s="104" t="s">
        <v>700</v>
      </c>
      <c r="B133" s="104" t="s">
        <v>701</v>
      </c>
      <c r="C133" s="104" t="s">
        <v>702</v>
      </c>
      <c r="D133" s="105">
        <v>30.560000000000002</v>
      </c>
      <c r="E133" s="108">
        <v>1411700608</v>
      </c>
      <c r="F133" s="108">
        <v>1281800037</v>
      </c>
      <c r="G133" s="108">
        <v>1381629503</v>
      </c>
      <c r="H133" s="108">
        <v>1303228383</v>
      </c>
      <c r="I133" s="108">
        <v>1424365339</v>
      </c>
      <c r="J133" s="108">
        <v>1368157441</v>
      </c>
      <c r="K133" s="108">
        <v>1516256770</v>
      </c>
      <c r="L133" s="108">
        <v>944428078</v>
      </c>
      <c r="M133" s="108">
        <v>1599762970</v>
      </c>
      <c r="N133" s="108">
        <v>1631155656</v>
      </c>
      <c r="O133" s="108">
        <v>1468607259</v>
      </c>
      <c r="P133" s="108">
        <v>1386253138</v>
      </c>
      <c r="Q133" s="108">
        <v>1214601857</v>
      </c>
      <c r="R133" s="108">
        <v>1279201734</v>
      </c>
      <c r="S133" s="108">
        <v>1354225654</v>
      </c>
      <c r="T133" s="108">
        <v>1122611649</v>
      </c>
      <c r="U133" s="108">
        <v>1108348210</v>
      </c>
      <c r="V133" s="108">
        <v>1217907374</v>
      </c>
      <c r="W133" s="108">
        <v>1235131952</v>
      </c>
      <c r="X133" s="108">
        <v>1211213995</v>
      </c>
      <c r="Y133" s="108">
        <v>1278003376</v>
      </c>
      <c r="Z133" s="108">
        <v>1191933560</v>
      </c>
      <c r="AA133" s="108">
        <v>1282012042</v>
      </c>
      <c r="AB133" s="108">
        <v>1156980565</v>
      </c>
      <c r="AC133" s="108">
        <v>1362977829</v>
      </c>
      <c r="AD133" s="108">
        <v>1540508548</v>
      </c>
      <c r="AE133" s="108">
        <v>1411663774</v>
      </c>
      <c r="AF133" s="108">
        <v>1571897485</v>
      </c>
      <c r="AG133" s="108">
        <v>1510136407</v>
      </c>
      <c r="AH133" s="115">
        <v>1690503777</v>
      </c>
      <c r="AI133" s="105">
        <v>30.778300000000002</v>
      </c>
      <c r="AJ133" s="105">
        <v>30.831299999999999</v>
      </c>
      <c r="AK133" s="105">
        <v>30.933</v>
      </c>
      <c r="AL133" s="105">
        <v>30.553799999999999</v>
      </c>
      <c r="AM133" s="105">
        <v>30.843599999999999</v>
      </c>
      <c r="AN133" s="105">
        <v>30.9209</v>
      </c>
      <c r="AO133" s="105">
        <v>30.714700000000001</v>
      </c>
      <c r="AP133" s="105">
        <v>30.559200000000001</v>
      </c>
      <c r="AQ133" s="105">
        <v>30.764299999999999</v>
      </c>
      <c r="AR133" s="105">
        <v>31.019300000000001</v>
      </c>
      <c r="AS133" s="105">
        <v>30.957899999999999</v>
      </c>
      <c r="AT133" s="105">
        <v>30.9727</v>
      </c>
      <c r="AU133" s="105">
        <v>30.416799999999999</v>
      </c>
      <c r="AV133" s="105">
        <v>30.542300000000001</v>
      </c>
      <c r="AW133" s="105">
        <v>30.668199999999999</v>
      </c>
      <c r="AX133" s="105">
        <v>30.4435</v>
      </c>
      <c r="AY133" s="105">
        <v>30.370699999999999</v>
      </c>
      <c r="AZ133" s="105">
        <v>30.5242</v>
      </c>
      <c r="BA133" s="105">
        <v>30.446999999999999</v>
      </c>
      <c r="BB133" s="105">
        <v>30.514600000000002</v>
      </c>
      <c r="BC133" s="105">
        <v>30.448899999999998</v>
      </c>
      <c r="BD133" s="105">
        <v>30.550899999999999</v>
      </c>
      <c r="BE133" s="105">
        <v>30.684799999999999</v>
      </c>
      <c r="BF133" s="105">
        <v>30.5443</v>
      </c>
      <c r="BG133" s="105">
        <v>30.3857</v>
      </c>
      <c r="BH133" s="105">
        <v>30.5608</v>
      </c>
      <c r="BI133" s="105">
        <v>30.4086</v>
      </c>
      <c r="BJ133" s="105">
        <v>30.604900000000001</v>
      </c>
      <c r="BK133" s="105">
        <v>30.434200000000001</v>
      </c>
      <c r="BL133" s="116">
        <v>30.661300000000001</v>
      </c>
      <c r="BM133" s="112">
        <v>2.66886E-2</v>
      </c>
      <c r="BN133" s="112">
        <v>0.190827</v>
      </c>
      <c r="BO133" s="112">
        <v>0.28853000000000001</v>
      </c>
      <c r="BP133" s="112">
        <v>4.1579399999999997E-3</v>
      </c>
      <c r="BQ133" s="112">
        <v>0.818577</v>
      </c>
      <c r="BR133" s="112">
        <v>0.212311</v>
      </c>
      <c r="BS133" s="112">
        <v>0.249365</v>
      </c>
      <c r="BT133" s="112">
        <v>0.76341800000000004</v>
      </c>
      <c r="BU133" s="117">
        <v>0.25934099999999999</v>
      </c>
      <c r="BV133" s="112">
        <v>6.9195499999999993E-2</v>
      </c>
      <c r="BW133" s="112">
        <v>0.27952900000000003</v>
      </c>
      <c r="BX133" s="112">
        <v>0.40252199999999999</v>
      </c>
      <c r="BY133" s="112">
        <v>1.6029399999999999E-2</v>
      </c>
      <c r="BZ133" s="112">
        <v>0.91385300000000003</v>
      </c>
      <c r="CA133" s="112">
        <v>0.47282400000000002</v>
      </c>
      <c r="CB133" s="112">
        <v>0.48407699999999998</v>
      </c>
      <c r="CC133" s="112">
        <v>0.86448499999999995</v>
      </c>
      <c r="CD133" s="117">
        <v>0.72118599999999999</v>
      </c>
      <c r="CE133" s="105">
        <v>0.280671</v>
      </c>
      <c r="CF133" s="105">
        <v>0.20594999999999999</v>
      </c>
      <c r="CG133" s="105">
        <v>0.11258</v>
      </c>
      <c r="CH133" s="105">
        <v>0.41650300000000001</v>
      </c>
      <c r="CI133" s="105">
        <v>-2.4404499999999999E-2</v>
      </c>
      <c r="CJ133" s="105">
        <v>-0.12069100000000001</v>
      </c>
      <c r="CK133" s="105">
        <v>-9.6667000000000003E-2</v>
      </c>
      <c r="CL133" s="105">
        <v>2.64829E-2</v>
      </c>
      <c r="CM133" s="116">
        <v>-0.115096</v>
      </c>
    </row>
    <row r="134" spans="1:91">
      <c r="A134" s="104" t="s">
        <v>703</v>
      </c>
      <c r="B134" s="104" t="s">
        <v>704</v>
      </c>
      <c r="C134" s="104" t="s">
        <v>705</v>
      </c>
      <c r="D134" s="105">
        <v>29.451700000000002</v>
      </c>
      <c r="E134" s="108">
        <v>632662540.5</v>
      </c>
      <c r="F134" s="108">
        <v>596386901.79999995</v>
      </c>
      <c r="G134" s="108">
        <v>687542450</v>
      </c>
      <c r="H134" s="108">
        <v>693888074.79999995</v>
      </c>
      <c r="I134" s="108">
        <v>648286791</v>
      </c>
      <c r="J134" s="108">
        <v>565425323</v>
      </c>
      <c r="K134" s="108">
        <v>683830513.5</v>
      </c>
      <c r="L134" s="108">
        <v>348966183.30000001</v>
      </c>
      <c r="M134" s="108">
        <v>702361815.79999995</v>
      </c>
      <c r="N134" s="108">
        <v>404353482.5</v>
      </c>
      <c r="O134" s="108">
        <v>426682887</v>
      </c>
      <c r="P134" s="108">
        <v>450557359</v>
      </c>
      <c r="Q134" s="108">
        <v>565664470.89999998</v>
      </c>
      <c r="R134" s="108">
        <v>614120960.5</v>
      </c>
      <c r="S134" s="108">
        <v>1259766163</v>
      </c>
      <c r="T134" s="108">
        <v>558763759.29999995</v>
      </c>
      <c r="U134" s="108">
        <v>596046374.5</v>
      </c>
      <c r="V134" s="108">
        <v>523363926.30000001</v>
      </c>
      <c r="W134" s="108">
        <v>646971452</v>
      </c>
      <c r="X134" s="108">
        <v>615916625</v>
      </c>
      <c r="Y134" s="108">
        <v>573049383.79999995</v>
      </c>
      <c r="Z134" s="108">
        <v>552293238.5</v>
      </c>
      <c r="AA134" s="108">
        <v>480501101.39999998</v>
      </c>
      <c r="AB134" s="108">
        <v>548087287</v>
      </c>
      <c r="AC134" s="108">
        <v>726989271</v>
      </c>
      <c r="AD134" s="108">
        <v>644292088.10000002</v>
      </c>
      <c r="AE134" s="108">
        <v>572383665.29999995</v>
      </c>
      <c r="AF134" s="108">
        <v>570275813.5</v>
      </c>
      <c r="AG134" s="108">
        <v>583091504</v>
      </c>
      <c r="AH134" s="115">
        <v>540682573</v>
      </c>
      <c r="AI134" s="105">
        <v>29.6203</v>
      </c>
      <c r="AJ134" s="105">
        <v>29.740200000000002</v>
      </c>
      <c r="AK134" s="105">
        <v>29.953800000000001</v>
      </c>
      <c r="AL134" s="105">
        <v>29.644500000000001</v>
      </c>
      <c r="AM134" s="105">
        <v>29.699000000000002</v>
      </c>
      <c r="AN134" s="105">
        <v>29.6023</v>
      </c>
      <c r="AO134" s="105">
        <v>29.589500000000001</v>
      </c>
      <c r="AP134" s="105">
        <v>29.184999999999999</v>
      </c>
      <c r="AQ134" s="105">
        <v>29.576699999999999</v>
      </c>
      <c r="AR134" s="105">
        <v>29.011199999999999</v>
      </c>
      <c r="AS134" s="105">
        <v>29.2333</v>
      </c>
      <c r="AT134" s="105">
        <v>29.351299999999998</v>
      </c>
      <c r="AU134" s="105">
        <v>29.2697</v>
      </c>
      <c r="AV134" s="105">
        <v>29.483599999999999</v>
      </c>
      <c r="AW134" s="105">
        <v>30.591200000000001</v>
      </c>
      <c r="AX134" s="105">
        <v>29.437000000000001</v>
      </c>
      <c r="AY134" s="105">
        <v>29.481000000000002</v>
      </c>
      <c r="AZ134" s="105">
        <v>29.294599999999999</v>
      </c>
      <c r="BA134" s="105">
        <v>29.514099999999999</v>
      </c>
      <c r="BB134" s="105">
        <v>29.551200000000001</v>
      </c>
      <c r="BC134" s="105">
        <v>29.312000000000001</v>
      </c>
      <c r="BD134" s="105">
        <v>29.423300000000001</v>
      </c>
      <c r="BE134" s="105">
        <v>29.246099999999998</v>
      </c>
      <c r="BF134" s="105">
        <v>29.4664</v>
      </c>
      <c r="BG134" s="105">
        <v>29.4861</v>
      </c>
      <c r="BH134" s="105">
        <v>29.303599999999999</v>
      </c>
      <c r="BI134" s="105">
        <v>29.106300000000001</v>
      </c>
      <c r="BJ134" s="105">
        <v>29.142099999999999</v>
      </c>
      <c r="BK134" s="105">
        <v>29.059000000000001</v>
      </c>
      <c r="BL134" s="116">
        <v>29.002600000000001</v>
      </c>
      <c r="BM134" s="112">
        <v>2.6374300000000001E-3</v>
      </c>
      <c r="BN134" s="112">
        <v>2.9640599999999998E-4</v>
      </c>
      <c r="BO134" s="112">
        <v>5.1083900000000002E-2</v>
      </c>
      <c r="BP134" s="112">
        <v>0.29135699999999998</v>
      </c>
      <c r="BQ134" s="112">
        <v>0.157941</v>
      </c>
      <c r="BR134" s="112">
        <v>8.3422900000000005E-3</v>
      </c>
      <c r="BS134" s="112">
        <v>9.8806099999999997E-3</v>
      </c>
      <c r="BT134" s="112">
        <v>1.6816399999999999E-2</v>
      </c>
      <c r="BU134" s="117">
        <v>0.119682</v>
      </c>
      <c r="BV134" s="112">
        <v>2.0561800000000002E-2</v>
      </c>
      <c r="BW134" s="112">
        <v>8.2306299999999992E-3</v>
      </c>
      <c r="BX134" s="112">
        <v>0.136709</v>
      </c>
      <c r="BY134" s="112">
        <v>0.37652000000000002</v>
      </c>
      <c r="BZ134" s="112">
        <v>0.53777600000000003</v>
      </c>
      <c r="CA134" s="112">
        <v>8.3331100000000005E-2</v>
      </c>
      <c r="CB134" s="112">
        <v>0.10288700000000001</v>
      </c>
      <c r="CC134" s="112">
        <v>0.102197</v>
      </c>
      <c r="CD134" s="117">
        <v>0.64379200000000003</v>
      </c>
      <c r="CE134" s="105">
        <v>0.70355199999999996</v>
      </c>
      <c r="CF134" s="105">
        <v>0.58069099999999996</v>
      </c>
      <c r="CG134" s="105">
        <v>0.38249499999999997</v>
      </c>
      <c r="CH134" s="105">
        <v>0.130693</v>
      </c>
      <c r="CI134" s="105">
        <v>0.71359399999999995</v>
      </c>
      <c r="CJ134" s="105">
        <v>0.33626400000000001</v>
      </c>
      <c r="CK134" s="105">
        <v>0.39116499999999998</v>
      </c>
      <c r="CL134" s="105">
        <v>0.31070300000000001</v>
      </c>
      <c r="CM134" s="116">
        <v>0.230765</v>
      </c>
    </row>
    <row r="135" spans="1:91">
      <c r="A135" s="104" t="s">
        <v>4975</v>
      </c>
      <c r="B135" s="104" t="s">
        <v>4976</v>
      </c>
      <c r="C135" s="104" t="s">
        <v>507</v>
      </c>
      <c r="D135" s="105">
        <v>27.7194</v>
      </c>
      <c r="E135" s="108">
        <v>98579026.5</v>
      </c>
      <c r="F135" s="108">
        <v>135033575.30000001</v>
      </c>
      <c r="G135" s="108">
        <v>153642455.59999999</v>
      </c>
      <c r="H135" s="108">
        <v>183476395.5</v>
      </c>
      <c r="I135" s="108">
        <v>152714100.80000001</v>
      </c>
      <c r="J135" s="108">
        <v>95505102</v>
      </c>
      <c r="K135" s="108">
        <v>120559342.5</v>
      </c>
      <c r="L135" s="108">
        <v>65290482</v>
      </c>
      <c r="M135" s="108">
        <v>166296443.5</v>
      </c>
      <c r="N135" s="108">
        <v>101016273.3</v>
      </c>
      <c r="O135" s="108">
        <v>83876193.280000001</v>
      </c>
      <c r="P135" s="108">
        <v>109068576</v>
      </c>
      <c r="Q135" s="108">
        <v>256958300</v>
      </c>
      <c r="R135" s="108">
        <v>275714144</v>
      </c>
      <c r="S135" s="108">
        <v>36474084.060000002</v>
      </c>
      <c r="T135" s="108">
        <v>211449195.5</v>
      </c>
      <c r="U135" s="108">
        <v>218668950.5</v>
      </c>
      <c r="V135" s="108">
        <v>274946603.80000001</v>
      </c>
      <c r="W135" s="108">
        <v>71282802</v>
      </c>
      <c r="X135" s="108">
        <v>132117407.3</v>
      </c>
      <c r="Y135" s="108">
        <v>341242456</v>
      </c>
      <c r="Z135" s="108">
        <v>212097252.80000001</v>
      </c>
      <c r="AA135" s="108">
        <v>294338982</v>
      </c>
      <c r="AB135" s="108">
        <v>83766218.5</v>
      </c>
      <c r="AC135" s="108">
        <v>122924671.5</v>
      </c>
      <c r="AD135" s="108">
        <v>352927266</v>
      </c>
      <c r="AE135" s="108">
        <v>357512771</v>
      </c>
      <c r="AF135" s="108">
        <v>245408037</v>
      </c>
      <c r="AG135" s="108">
        <v>302544772.5</v>
      </c>
      <c r="AH135" s="115">
        <v>286851472.30000001</v>
      </c>
      <c r="AI135" s="105">
        <v>26.938300000000002</v>
      </c>
      <c r="AJ135" s="105">
        <v>27.7134</v>
      </c>
      <c r="AK135" s="105">
        <v>27.8766</v>
      </c>
      <c r="AL135" s="105">
        <v>27.7254</v>
      </c>
      <c r="AM135" s="105">
        <v>27.6371</v>
      </c>
      <c r="AN135" s="105">
        <v>27.113900000000001</v>
      </c>
      <c r="AO135" s="105">
        <v>27.1175</v>
      </c>
      <c r="AP135" s="105">
        <v>27.054200000000002</v>
      </c>
      <c r="AQ135" s="105">
        <v>27.4983</v>
      </c>
      <c r="AR135" s="105">
        <v>27.031600000000001</v>
      </c>
      <c r="AS135" s="105">
        <v>26.974599999999999</v>
      </c>
      <c r="AT135" s="105">
        <v>27.3048</v>
      </c>
      <c r="AU135" s="105">
        <v>28.155999999999999</v>
      </c>
      <c r="AV135" s="105">
        <v>28.328299999999999</v>
      </c>
      <c r="AW135" s="105">
        <v>25.559799999999999</v>
      </c>
      <c r="AX135" s="105">
        <v>28.0351</v>
      </c>
      <c r="AY135" s="105">
        <v>28.013000000000002</v>
      </c>
      <c r="AZ135" s="105">
        <v>28.416699999999999</v>
      </c>
      <c r="BA135" s="105">
        <v>26.332000000000001</v>
      </c>
      <c r="BB135" s="105">
        <v>27.327999999999999</v>
      </c>
      <c r="BC135" s="105">
        <v>28.540099999999999</v>
      </c>
      <c r="BD135" s="105">
        <v>28.0852</v>
      </c>
      <c r="BE135" s="105">
        <v>28.601800000000001</v>
      </c>
      <c r="BF135" s="105">
        <v>26.756499999999999</v>
      </c>
      <c r="BG135" s="105">
        <v>26.883400000000002</v>
      </c>
      <c r="BH135" s="105">
        <v>28.432400000000001</v>
      </c>
      <c r="BI135" s="105">
        <v>28.427299999999999</v>
      </c>
      <c r="BJ135" s="105">
        <v>27.925699999999999</v>
      </c>
      <c r="BK135" s="105">
        <v>28.135999999999999</v>
      </c>
      <c r="BL135" s="116">
        <v>28.130800000000001</v>
      </c>
      <c r="BM135" s="112">
        <v>0.135798</v>
      </c>
      <c r="BN135" s="112">
        <v>4.7941299999999999E-2</v>
      </c>
      <c r="BO135" s="112">
        <v>5.6019199999999998E-3</v>
      </c>
      <c r="BP135" s="112">
        <v>1.4612399999999999E-3</v>
      </c>
      <c r="BQ135" s="112">
        <v>0.469941</v>
      </c>
      <c r="BR135" s="112">
        <v>0.57340199999999997</v>
      </c>
      <c r="BS135" s="112">
        <v>0.35948200000000002</v>
      </c>
      <c r="BT135" s="112">
        <v>0.67560200000000004</v>
      </c>
      <c r="BU135" s="117">
        <v>0.78770600000000002</v>
      </c>
      <c r="BV135" s="112">
        <v>0.20649899999999999</v>
      </c>
      <c r="BW135" s="112">
        <v>0.10240299999999999</v>
      </c>
      <c r="BX135" s="112">
        <v>4.3315699999999999E-2</v>
      </c>
      <c r="BY135" s="112">
        <v>9.9039999999999996E-3</v>
      </c>
      <c r="BZ135" s="112">
        <v>0.73604700000000001</v>
      </c>
      <c r="CA135" s="112">
        <v>0.78868499999999997</v>
      </c>
      <c r="CB135" s="112">
        <v>0.58868900000000002</v>
      </c>
      <c r="CC135" s="112">
        <v>0.80242400000000003</v>
      </c>
      <c r="CD135" s="117">
        <v>0.936774</v>
      </c>
      <c r="CE135" s="105">
        <v>-0.55470799999999998</v>
      </c>
      <c r="CF135" s="105">
        <v>-0.57200300000000004</v>
      </c>
      <c r="CG135" s="105">
        <v>-0.84080100000000002</v>
      </c>
      <c r="CH135" s="105">
        <v>-0.96045800000000003</v>
      </c>
      <c r="CI135" s="105">
        <v>-0.716086</v>
      </c>
      <c r="CJ135" s="105">
        <v>9.0771400000000002E-2</v>
      </c>
      <c r="CK135" s="105">
        <v>-0.66412300000000002</v>
      </c>
      <c r="CL135" s="105">
        <v>-0.249642</v>
      </c>
      <c r="CM135" s="116">
        <v>-0.149753</v>
      </c>
    </row>
    <row r="136" spans="1:91">
      <c r="A136" s="104" t="s">
        <v>4977</v>
      </c>
      <c r="B136" s="104" t="s">
        <v>4978</v>
      </c>
      <c r="C136" s="104" t="s">
        <v>4979</v>
      </c>
      <c r="D136" s="105">
        <v>22.488350000000001</v>
      </c>
      <c r="E136" s="108"/>
      <c r="F136" s="108"/>
      <c r="G136" s="108"/>
      <c r="H136" s="108">
        <v>11022288</v>
      </c>
      <c r="I136" s="108">
        <v>30254948.73</v>
      </c>
      <c r="J136" s="108">
        <v>41901236.530000001</v>
      </c>
      <c r="K136" s="108">
        <v>28289872</v>
      </c>
      <c r="L136" s="108">
        <v>3383266</v>
      </c>
      <c r="M136" s="108">
        <v>50637817.5</v>
      </c>
      <c r="N136" s="108"/>
      <c r="O136" s="108">
        <v>12369596.800000001</v>
      </c>
      <c r="P136" s="108">
        <v>24043152</v>
      </c>
      <c r="Q136" s="108">
        <v>1460471.281</v>
      </c>
      <c r="R136" s="108"/>
      <c r="S136" s="108"/>
      <c r="T136" s="108"/>
      <c r="U136" s="108"/>
      <c r="V136" s="108"/>
      <c r="W136" s="108"/>
      <c r="X136" s="108"/>
      <c r="Y136" s="108"/>
      <c r="Z136" s="108"/>
      <c r="AA136" s="108"/>
      <c r="AB136" s="108"/>
      <c r="AC136" s="108"/>
      <c r="AD136" s="108"/>
      <c r="AE136" s="108"/>
      <c r="AF136" s="108"/>
      <c r="AG136" s="108"/>
      <c r="AH136" s="115">
        <v>4574145.0939999996</v>
      </c>
      <c r="AI136" s="105">
        <v>21.831700000000001</v>
      </c>
      <c r="AJ136" s="105">
        <v>20.7087</v>
      </c>
      <c r="AK136" s="105">
        <v>21.386600000000001</v>
      </c>
      <c r="AL136" s="105">
        <v>23.668299999999999</v>
      </c>
      <c r="AM136" s="105">
        <v>25.3155</v>
      </c>
      <c r="AN136" s="105">
        <v>26.212700000000002</v>
      </c>
      <c r="AO136" s="105">
        <v>24.966899999999999</v>
      </c>
      <c r="AP136" s="105">
        <v>22.8169</v>
      </c>
      <c r="AQ136" s="105">
        <v>25.782800000000002</v>
      </c>
      <c r="AR136" s="105">
        <v>21.7986</v>
      </c>
      <c r="AS136" s="105">
        <v>24.3094</v>
      </c>
      <c r="AT136" s="105">
        <v>25.1233</v>
      </c>
      <c r="AU136" s="105">
        <v>20.578399999999998</v>
      </c>
      <c r="AV136" s="105">
        <v>23.6707</v>
      </c>
      <c r="AW136" s="105">
        <v>23.380600000000001</v>
      </c>
      <c r="AX136" s="105">
        <v>22.005400000000002</v>
      </c>
      <c r="AY136" s="105">
        <v>19.722899999999999</v>
      </c>
      <c r="AZ136" s="105">
        <v>21.788499999999999</v>
      </c>
      <c r="BA136" s="105">
        <v>21.197800000000001</v>
      </c>
      <c r="BB136" s="105">
        <v>22.626100000000001</v>
      </c>
      <c r="BC136" s="105">
        <v>23.266200000000001</v>
      </c>
      <c r="BD136" s="105">
        <v>23.334199999999999</v>
      </c>
      <c r="BE136" s="105">
        <v>21.4406</v>
      </c>
      <c r="BF136" s="105">
        <v>24.054400000000001</v>
      </c>
      <c r="BG136" s="105">
        <v>22.909199999999998</v>
      </c>
      <c r="BH136" s="105">
        <v>21.860700000000001</v>
      </c>
      <c r="BI136" s="105">
        <v>22.3172</v>
      </c>
      <c r="BJ136" s="105">
        <v>21.6889</v>
      </c>
      <c r="BK136" s="105">
        <v>21.4178</v>
      </c>
      <c r="BL136" s="116">
        <v>22.3506</v>
      </c>
      <c r="BM136" s="112">
        <v>0.29937200000000003</v>
      </c>
      <c r="BN136" s="112">
        <v>1.50478E-2</v>
      </c>
      <c r="BO136" s="112">
        <v>4.34101E-2</v>
      </c>
      <c r="BP136" s="112">
        <v>0.137375</v>
      </c>
      <c r="BQ136" s="112">
        <v>0.51854</v>
      </c>
      <c r="BR136" s="112">
        <v>0.45269199999999998</v>
      </c>
      <c r="BS136" s="112">
        <v>0.46290700000000001</v>
      </c>
      <c r="BT136" s="112">
        <v>0.24579699999999999</v>
      </c>
      <c r="BU136" s="117">
        <v>0.256687</v>
      </c>
      <c r="BV136" s="112">
        <v>0.384191</v>
      </c>
      <c r="BW136" s="112">
        <v>4.9033300000000002E-2</v>
      </c>
      <c r="BX136" s="112">
        <v>0.125249</v>
      </c>
      <c r="BY136" s="112">
        <v>0.20293900000000001</v>
      </c>
      <c r="BZ136" s="112">
        <v>0.75472899999999998</v>
      </c>
      <c r="CA136" s="112">
        <v>0.69969099999999995</v>
      </c>
      <c r="CB136" s="112">
        <v>0.66988700000000001</v>
      </c>
      <c r="CC136" s="112">
        <v>0.44973999999999997</v>
      </c>
      <c r="CD136" s="117">
        <v>0.71893099999999999</v>
      </c>
      <c r="CE136" s="105">
        <v>-0.51009400000000005</v>
      </c>
      <c r="CF136" s="105">
        <v>3.24641</v>
      </c>
      <c r="CG136" s="105">
        <v>2.7031200000000002</v>
      </c>
      <c r="CH136" s="105">
        <v>1.9246700000000001</v>
      </c>
      <c r="CI136" s="105">
        <v>0.72414599999999996</v>
      </c>
      <c r="CJ136" s="105">
        <v>-0.64681599999999995</v>
      </c>
      <c r="CK136" s="105">
        <v>0.54429899999999998</v>
      </c>
      <c r="CL136" s="105">
        <v>1.12399</v>
      </c>
      <c r="CM136" s="116">
        <v>0.54326600000000003</v>
      </c>
    </row>
    <row r="137" spans="1:91">
      <c r="A137" s="104" t="s">
        <v>706</v>
      </c>
      <c r="B137" s="104" t="s">
        <v>707</v>
      </c>
      <c r="C137" s="104" t="s">
        <v>708</v>
      </c>
      <c r="D137" s="105">
        <v>26.900500000000001</v>
      </c>
      <c r="E137" s="108">
        <v>67523568</v>
      </c>
      <c r="F137" s="108">
        <v>9000590</v>
      </c>
      <c r="G137" s="108">
        <v>9635581.5</v>
      </c>
      <c r="H137" s="108">
        <v>52735890</v>
      </c>
      <c r="I137" s="108">
        <v>26090124</v>
      </c>
      <c r="J137" s="108"/>
      <c r="K137" s="108">
        <v>79514392</v>
      </c>
      <c r="L137" s="108">
        <v>20705612</v>
      </c>
      <c r="M137" s="108">
        <v>55654392</v>
      </c>
      <c r="N137" s="108"/>
      <c r="O137" s="108"/>
      <c r="P137" s="108">
        <v>17803716</v>
      </c>
      <c r="Q137" s="108">
        <v>113019824</v>
      </c>
      <c r="R137" s="108">
        <v>96067368</v>
      </c>
      <c r="S137" s="108">
        <v>98339040</v>
      </c>
      <c r="T137" s="108">
        <v>113621224</v>
      </c>
      <c r="U137" s="108">
        <v>117712176</v>
      </c>
      <c r="V137" s="108">
        <v>110947224</v>
      </c>
      <c r="W137" s="108">
        <v>151432432</v>
      </c>
      <c r="X137" s="108">
        <v>144542592</v>
      </c>
      <c r="Y137" s="108">
        <v>129756904</v>
      </c>
      <c r="Z137" s="108">
        <v>102970640</v>
      </c>
      <c r="AA137" s="108">
        <v>98212008</v>
      </c>
      <c r="AB137" s="108">
        <v>118500032</v>
      </c>
      <c r="AC137" s="108">
        <v>129173976</v>
      </c>
      <c r="AD137" s="108">
        <v>109470144</v>
      </c>
      <c r="AE137" s="108">
        <v>127006224</v>
      </c>
      <c r="AF137" s="108">
        <v>127756928</v>
      </c>
      <c r="AG137" s="108">
        <v>129318088</v>
      </c>
      <c r="AH137" s="115">
        <v>118335336</v>
      </c>
      <c r="AI137" s="105">
        <v>26.392399999999999</v>
      </c>
      <c r="AJ137" s="105">
        <v>23.8459</v>
      </c>
      <c r="AK137" s="105">
        <v>23.882100000000001</v>
      </c>
      <c r="AL137" s="105">
        <v>25.9267</v>
      </c>
      <c r="AM137" s="105">
        <v>25.156300000000002</v>
      </c>
      <c r="AN137" s="105">
        <v>21.581800000000001</v>
      </c>
      <c r="AO137" s="105">
        <v>26.497499999999999</v>
      </c>
      <c r="AP137" s="105">
        <v>25.427600000000002</v>
      </c>
      <c r="AQ137" s="105">
        <v>25.9191</v>
      </c>
      <c r="AR137" s="105">
        <v>21.474799999999998</v>
      </c>
      <c r="AS137" s="105">
        <v>22.3873</v>
      </c>
      <c r="AT137" s="105">
        <v>24.689800000000002</v>
      </c>
      <c r="AU137" s="105">
        <v>26.9711</v>
      </c>
      <c r="AV137" s="105">
        <v>26.807200000000002</v>
      </c>
      <c r="AW137" s="105">
        <v>26.994199999999999</v>
      </c>
      <c r="AX137" s="105">
        <v>27.138999999999999</v>
      </c>
      <c r="AY137" s="105">
        <v>27.145</v>
      </c>
      <c r="AZ137" s="105">
        <v>27.123699999999999</v>
      </c>
      <c r="BA137" s="105">
        <v>27.419</v>
      </c>
      <c r="BB137" s="105">
        <v>27.4559</v>
      </c>
      <c r="BC137" s="105">
        <v>27.136700000000001</v>
      </c>
      <c r="BD137" s="105">
        <v>27.0335</v>
      </c>
      <c r="BE137" s="105">
        <v>26.9985</v>
      </c>
      <c r="BF137" s="105">
        <v>27.256900000000002</v>
      </c>
      <c r="BG137" s="105">
        <v>26.954000000000001</v>
      </c>
      <c r="BH137" s="105">
        <v>26.7193</v>
      </c>
      <c r="BI137" s="105">
        <v>26.934200000000001</v>
      </c>
      <c r="BJ137" s="105">
        <v>26.983899999999998</v>
      </c>
      <c r="BK137" s="105">
        <v>26.92</v>
      </c>
      <c r="BL137" s="116">
        <v>26.881</v>
      </c>
      <c r="BM137" s="112">
        <v>5.7942E-2</v>
      </c>
      <c r="BN137" s="112">
        <v>0.11328100000000001</v>
      </c>
      <c r="BO137" s="112">
        <v>3.4328999999999998E-2</v>
      </c>
      <c r="BP137" s="112">
        <v>1.3047E-2</v>
      </c>
      <c r="BQ137" s="112">
        <v>0.953233</v>
      </c>
      <c r="BR137" s="112">
        <v>2.4788599999999998E-3</v>
      </c>
      <c r="BS137" s="112">
        <v>1.77317E-2</v>
      </c>
      <c r="BT137" s="112">
        <v>0.123474</v>
      </c>
      <c r="BU137" s="117">
        <v>0.50550899999999999</v>
      </c>
      <c r="BV137" s="112">
        <v>0.109918</v>
      </c>
      <c r="BW137" s="112">
        <v>0.18759400000000001</v>
      </c>
      <c r="BX137" s="112">
        <v>0.110175</v>
      </c>
      <c r="BY137" s="112">
        <v>3.3242099999999997E-2</v>
      </c>
      <c r="BZ137" s="112">
        <v>0.97666200000000003</v>
      </c>
      <c r="CA137" s="112">
        <v>5.0526500000000002E-2</v>
      </c>
      <c r="CB137" s="112">
        <v>0.125829</v>
      </c>
      <c r="CC137" s="112">
        <v>0.30291400000000002</v>
      </c>
      <c r="CD137" s="117">
        <v>0.81596900000000006</v>
      </c>
      <c r="CE137" s="105">
        <v>-2.2214999999999998</v>
      </c>
      <c r="CF137" s="105">
        <v>-2.7067000000000001</v>
      </c>
      <c r="CG137" s="105">
        <v>-0.98024199999999995</v>
      </c>
      <c r="CH137" s="105">
        <v>-4.0776500000000002</v>
      </c>
      <c r="CI137" s="105">
        <v>-4.1217800000000002E-3</v>
      </c>
      <c r="CJ137" s="105">
        <v>0.20762900000000001</v>
      </c>
      <c r="CK137" s="105">
        <v>0.40890100000000001</v>
      </c>
      <c r="CL137" s="105">
        <v>0.16800000000000001</v>
      </c>
      <c r="CM137" s="116">
        <v>-5.9108099999999997E-2</v>
      </c>
    </row>
    <row r="138" spans="1:91">
      <c r="A138" s="104" t="s">
        <v>709</v>
      </c>
      <c r="B138" s="104" t="s">
        <v>710</v>
      </c>
      <c r="C138" s="104" t="s">
        <v>711</v>
      </c>
      <c r="D138" s="105">
        <v>28.116299999999999</v>
      </c>
      <c r="E138" s="108">
        <v>180679237.5</v>
      </c>
      <c r="F138" s="108">
        <v>146278893</v>
      </c>
      <c r="G138" s="108">
        <v>115343514</v>
      </c>
      <c r="H138" s="108">
        <v>284519672</v>
      </c>
      <c r="I138" s="108">
        <v>191160033</v>
      </c>
      <c r="J138" s="108">
        <v>151709214.30000001</v>
      </c>
      <c r="K138" s="108">
        <v>252161272</v>
      </c>
      <c r="L138" s="108">
        <v>166244488.80000001</v>
      </c>
      <c r="M138" s="108">
        <v>253589517.30000001</v>
      </c>
      <c r="N138" s="108">
        <v>259706456</v>
      </c>
      <c r="O138" s="108">
        <v>173606441.5</v>
      </c>
      <c r="P138" s="108">
        <v>174200516</v>
      </c>
      <c r="Q138" s="108">
        <v>249377404</v>
      </c>
      <c r="R138" s="108">
        <v>282361712</v>
      </c>
      <c r="S138" s="108">
        <v>182955898.5</v>
      </c>
      <c r="T138" s="108">
        <v>221737924</v>
      </c>
      <c r="U138" s="108">
        <v>263890916</v>
      </c>
      <c r="V138" s="108">
        <v>227419080</v>
      </c>
      <c r="W138" s="108">
        <v>208987897</v>
      </c>
      <c r="X138" s="108">
        <v>230031501.5</v>
      </c>
      <c r="Y138" s="108">
        <v>270776157</v>
      </c>
      <c r="Z138" s="108">
        <v>192032905</v>
      </c>
      <c r="AA138" s="108">
        <v>207225593</v>
      </c>
      <c r="AB138" s="108">
        <v>184575230</v>
      </c>
      <c r="AC138" s="108">
        <v>358234082</v>
      </c>
      <c r="AD138" s="108">
        <v>296553396.5</v>
      </c>
      <c r="AE138" s="108">
        <v>347460476</v>
      </c>
      <c r="AF138" s="108">
        <v>342753931.5</v>
      </c>
      <c r="AG138" s="108">
        <v>382446133</v>
      </c>
      <c r="AH138" s="115">
        <v>293246306</v>
      </c>
      <c r="AI138" s="105">
        <v>27.8123</v>
      </c>
      <c r="AJ138" s="105">
        <v>27.835599999999999</v>
      </c>
      <c r="AK138" s="105">
        <v>27.4724</v>
      </c>
      <c r="AL138" s="105">
        <v>28.3583</v>
      </c>
      <c r="AM138" s="105">
        <v>27.973299999999998</v>
      </c>
      <c r="AN138" s="105">
        <v>27.703299999999999</v>
      </c>
      <c r="AO138" s="105">
        <v>28.172000000000001</v>
      </c>
      <c r="AP138" s="105">
        <v>28.225999999999999</v>
      </c>
      <c r="AQ138" s="105">
        <v>28.106999999999999</v>
      </c>
      <c r="AR138" s="105">
        <v>28.4069</v>
      </c>
      <c r="AS138" s="105">
        <v>28.0075</v>
      </c>
      <c r="AT138" s="105">
        <v>27.9803</v>
      </c>
      <c r="AU138" s="105">
        <v>28.113</v>
      </c>
      <c r="AV138" s="105">
        <v>28.3627</v>
      </c>
      <c r="AW138" s="105">
        <v>27.935500000000001</v>
      </c>
      <c r="AX138" s="105">
        <v>28.1036</v>
      </c>
      <c r="AY138" s="105">
        <v>28.2822</v>
      </c>
      <c r="AZ138" s="105">
        <v>28.1417</v>
      </c>
      <c r="BA138" s="105">
        <v>27.883800000000001</v>
      </c>
      <c r="BB138" s="105">
        <v>28.119599999999998</v>
      </c>
      <c r="BC138" s="105">
        <v>28.227399999999999</v>
      </c>
      <c r="BD138" s="105">
        <v>27.951899999999998</v>
      </c>
      <c r="BE138" s="105">
        <v>28.0932</v>
      </c>
      <c r="BF138" s="105">
        <v>27.8962</v>
      </c>
      <c r="BG138" s="105">
        <v>28.462</v>
      </c>
      <c r="BH138" s="105">
        <v>28.179099999999998</v>
      </c>
      <c r="BI138" s="105">
        <v>28.386199999999999</v>
      </c>
      <c r="BJ138" s="105">
        <v>28.407599999999999</v>
      </c>
      <c r="BK138" s="105">
        <v>28.460999999999999</v>
      </c>
      <c r="BL138" s="116">
        <v>28.138200000000001</v>
      </c>
      <c r="BM138" s="112">
        <v>1.51031E-2</v>
      </c>
      <c r="BN138" s="112">
        <v>0.20582300000000001</v>
      </c>
      <c r="BO138" s="112">
        <v>0.18850700000000001</v>
      </c>
      <c r="BP138" s="112">
        <v>0.29694199999999998</v>
      </c>
      <c r="BQ138" s="112">
        <v>0.28019899999999998</v>
      </c>
      <c r="BR138" s="112">
        <v>0.232572</v>
      </c>
      <c r="BS138" s="112">
        <v>0.14340900000000001</v>
      </c>
      <c r="BT138" s="112">
        <v>3.74098E-2</v>
      </c>
      <c r="BU138" s="117">
        <v>0.96116900000000005</v>
      </c>
      <c r="BV138" s="112">
        <v>5.0590099999999999E-2</v>
      </c>
      <c r="BW138" s="112">
        <v>0.29495700000000002</v>
      </c>
      <c r="BX138" s="112">
        <v>0.297267</v>
      </c>
      <c r="BY138" s="112">
        <v>0.38219700000000001</v>
      </c>
      <c r="BZ138" s="112">
        <v>0.62208799999999997</v>
      </c>
      <c r="CA138" s="112">
        <v>0.49207699999999999</v>
      </c>
      <c r="CB138" s="112">
        <v>0.35917900000000003</v>
      </c>
      <c r="CC138" s="112">
        <v>0.15628900000000001</v>
      </c>
      <c r="CD138" s="117">
        <v>0.98883100000000002</v>
      </c>
      <c r="CE138" s="105">
        <v>-0.628826</v>
      </c>
      <c r="CF138" s="105">
        <v>-0.32397799999999999</v>
      </c>
      <c r="CG138" s="105">
        <v>-0.167269</v>
      </c>
      <c r="CH138" s="105">
        <v>-0.20402799999999999</v>
      </c>
      <c r="CI138" s="105">
        <v>-0.198577</v>
      </c>
      <c r="CJ138" s="105">
        <v>-0.159801</v>
      </c>
      <c r="CK138" s="105">
        <v>-0.258685</v>
      </c>
      <c r="CL138" s="105">
        <v>-0.355186</v>
      </c>
      <c r="CM138" s="116">
        <v>6.77935E-3</v>
      </c>
    </row>
    <row r="139" spans="1:91">
      <c r="A139" s="104" t="s">
        <v>712</v>
      </c>
      <c r="B139" s="104" t="s">
        <v>713</v>
      </c>
      <c r="C139" s="104" t="s">
        <v>714</v>
      </c>
      <c r="D139" s="105">
        <v>27.36195</v>
      </c>
      <c r="E139" s="108">
        <v>119617471</v>
      </c>
      <c r="F139" s="108">
        <v>110068654.5</v>
      </c>
      <c r="G139" s="108">
        <v>121524502</v>
      </c>
      <c r="H139" s="108">
        <v>131064760</v>
      </c>
      <c r="I139" s="108">
        <v>173576998</v>
      </c>
      <c r="J139" s="108">
        <v>216094059</v>
      </c>
      <c r="K139" s="108">
        <v>68718433</v>
      </c>
      <c r="L139" s="108">
        <v>64198673.5</v>
      </c>
      <c r="M139" s="108">
        <v>138255251</v>
      </c>
      <c r="N139" s="108">
        <v>188535171.30000001</v>
      </c>
      <c r="O139" s="108">
        <v>138966028</v>
      </c>
      <c r="P139" s="108">
        <v>185046676</v>
      </c>
      <c r="Q139" s="108">
        <v>142880635.5</v>
      </c>
      <c r="R139" s="108">
        <v>264420036</v>
      </c>
      <c r="S139" s="108">
        <v>110184473.8</v>
      </c>
      <c r="T139" s="108">
        <v>145288963</v>
      </c>
      <c r="U139" s="108">
        <v>126648632</v>
      </c>
      <c r="V139" s="108">
        <v>185854647.5</v>
      </c>
      <c r="W139" s="108">
        <v>144289276</v>
      </c>
      <c r="X139" s="108">
        <v>125902890</v>
      </c>
      <c r="Y139" s="108">
        <v>197663904</v>
      </c>
      <c r="Z139" s="108">
        <v>85850197</v>
      </c>
      <c r="AA139" s="108">
        <v>130373750</v>
      </c>
      <c r="AB139" s="108">
        <v>166058623</v>
      </c>
      <c r="AC139" s="108">
        <v>115486923</v>
      </c>
      <c r="AD139" s="108">
        <v>172267283</v>
      </c>
      <c r="AE139" s="108">
        <v>95946070.5</v>
      </c>
      <c r="AF139" s="108">
        <v>138367300</v>
      </c>
      <c r="AG139" s="108">
        <v>134580987.80000001</v>
      </c>
      <c r="AH139" s="115">
        <v>335368968</v>
      </c>
      <c r="AI139" s="105">
        <v>27.217300000000002</v>
      </c>
      <c r="AJ139" s="105">
        <v>27.418199999999999</v>
      </c>
      <c r="AK139" s="105">
        <v>27.5367</v>
      </c>
      <c r="AL139" s="105">
        <v>27.240100000000002</v>
      </c>
      <c r="AM139" s="105">
        <v>27.822199999999999</v>
      </c>
      <c r="AN139" s="105">
        <v>28.2453</v>
      </c>
      <c r="AO139" s="105">
        <v>26.302700000000002</v>
      </c>
      <c r="AP139" s="105">
        <v>27.0456</v>
      </c>
      <c r="AQ139" s="105">
        <v>27.2319</v>
      </c>
      <c r="AR139" s="105">
        <v>27.9542</v>
      </c>
      <c r="AS139" s="105">
        <v>27.6919</v>
      </c>
      <c r="AT139" s="105">
        <v>28.067499999999999</v>
      </c>
      <c r="AU139" s="105">
        <v>27.3247</v>
      </c>
      <c r="AV139" s="105">
        <v>28.268000000000001</v>
      </c>
      <c r="AW139" s="105">
        <v>27.1875</v>
      </c>
      <c r="AX139" s="105">
        <v>27.4937</v>
      </c>
      <c r="AY139" s="105">
        <v>27.244599999999998</v>
      </c>
      <c r="AZ139" s="105">
        <v>27.8459</v>
      </c>
      <c r="BA139" s="105">
        <v>27.349299999999999</v>
      </c>
      <c r="BB139" s="105">
        <v>27.257300000000001</v>
      </c>
      <c r="BC139" s="105">
        <v>27.758900000000001</v>
      </c>
      <c r="BD139" s="105">
        <v>26.774799999999999</v>
      </c>
      <c r="BE139" s="105">
        <v>27.424800000000001</v>
      </c>
      <c r="BF139" s="105">
        <v>27.7437</v>
      </c>
      <c r="BG139" s="105">
        <v>26.799299999999999</v>
      </c>
      <c r="BH139" s="105">
        <v>27.374600000000001</v>
      </c>
      <c r="BI139" s="105">
        <v>26.529599999999999</v>
      </c>
      <c r="BJ139" s="105">
        <v>27.099</v>
      </c>
      <c r="BK139" s="105">
        <v>26.977599999999999</v>
      </c>
      <c r="BL139" s="116">
        <v>28.374600000000001</v>
      </c>
      <c r="BM139" s="112">
        <v>0.84851399999999999</v>
      </c>
      <c r="BN139" s="112">
        <v>0.62088299999999996</v>
      </c>
      <c r="BO139" s="112">
        <v>0.30398999999999998</v>
      </c>
      <c r="BP139" s="112">
        <v>0.41245900000000002</v>
      </c>
      <c r="BQ139" s="112">
        <v>0.85458599999999996</v>
      </c>
      <c r="BR139" s="112">
        <v>0.93081999999999998</v>
      </c>
      <c r="BS139" s="112">
        <v>0.95474000000000003</v>
      </c>
      <c r="BT139" s="112">
        <v>0.76540200000000003</v>
      </c>
      <c r="BU139" s="117">
        <v>0.31836700000000001</v>
      </c>
      <c r="BV139" s="112">
        <v>0.87973599999999996</v>
      </c>
      <c r="BW139" s="112">
        <v>0.69446200000000002</v>
      </c>
      <c r="BX139" s="112">
        <v>0.417823</v>
      </c>
      <c r="BY139" s="112">
        <v>0.49515700000000001</v>
      </c>
      <c r="BZ139" s="112">
        <v>0.92747000000000002</v>
      </c>
      <c r="CA139" s="112">
        <v>0.96960999999999997</v>
      </c>
      <c r="CB139" s="112">
        <v>0.97549600000000003</v>
      </c>
      <c r="CC139" s="112">
        <v>0.86468800000000001</v>
      </c>
      <c r="CD139" s="117">
        <v>0.73703799999999997</v>
      </c>
      <c r="CE139" s="105">
        <v>-9.2983200000000002E-2</v>
      </c>
      <c r="CF139" s="105">
        <v>0.28548600000000002</v>
      </c>
      <c r="CG139" s="105">
        <v>-0.623691</v>
      </c>
      <c r="CH139" s="105">
        <v>0.42080699999999999</v>
      </c>
      <c r="CI139" s="105">
        <v>0.10967399999999999</v>
      </c>
      <c r="CJ139" s="105">
        <v>4.4321100000000002E-2</v>
      </c>
      <c r="CK139" s="105">
        <v>-2.8544099999999999E-2</v>
      </c>
      <c r="CL139" s="105">
        <v>-0.16928599999999999</v>
      </c>
      <c r="CM139" s="116">
        <v>-0.58258100000000002</v>
      </c>
    </row>
    <row r="140" spans="1:91">
      <c r="A140" s="104" t="s">
        <v>715</v>
      </c>
      <c r="B140" s="104" t="s">
        <v>716</v>
      </c>
      <c r="C140" s="104" t="s">
        <v>717</v>
      </c>
      <c r="D140" s="105">
        <v>25.058199999999999</v>
      </c>
      <c r="E140" s="108">
        <v>33639812</v>
      </c>
      <c r="F140" s="108">
        <v>34587467</v>
      </c>
      <c r="G140" s="108">
        <v>11106004</v>
      </c>
      <c r="H140" s="108">
        <v>24130633.5</v>
      </c>
      <c r="I140" s="108"/>
      <c r="J140" s="108"/>
      <c r="K140" s="108">
        <v>22597478.75</v>
      </c>
      <c r="L140" s="108"/>
      <c r="M140" s="108">
        <v>26025528</v>
      </c>
      <c r="N140" s="108"/>
      <c r="O140" s="108">
        <v>15027403</v>
      </c>
      <c r="P140" s="108">
        <v>60152501</v>
      </c>
      <c r="Q140" s="108">
        <v>30741265</v>
      </c>
      <c r="R140" s="108">
        <v>59878406</v>
      </c>
      <c r="S140" s="108">
        <v>23065314</v>
      </c>
      <c r="T140" s="108">
        <v>32159276</v>
      </c>
      <c r="U140" s="108">
        <v>76447945</v>
      </c>
      <c r="V140" s="108">
        <v>72915665</v>
      </c>
      <c r="W140" s="108">
        <v>4106794.1880000001</v>
      </c>
      <c r="X140" s="108">
        <v>10373252</v>
      </c>
      <c r="Y140" s="108">
        <v>100899972</v>
      </c>
      <c r="Z140" s="108">
        <v>33664966</v>
      </c>
      <c r="AA140" s="108">
        <v>49757525</v>
      </c>
      <c r="AB140" s="108">
        <v>13295663</v>
      </c>
      <c r="AC140" s="108">
        <v>20591000</v>
      </c>
      <c r="AD140" s="108">
        <v>60298168.5</v>
      </c>
      <c r="AE140" s="108">
        <v>52793796</v>
      </c>
      <c r="AF140" s="108">
        <v>31880782.75</v>
      </c>
      <c r="AG140" s="108">
        <v>71664032.5</v>
      </c>
      <c r="AH140" s="115">
        <v>34773545.5</v>
      </c>
      <c r="AI140" s="105">
        <v>25.3871</v>
      </c>
      <c r="AJ140" s="105">
        <v>25.773399999999999</v>
      </c>
      <c r="AK140" s="105">
        <v>24.106000000000002</v>
      </c>
      <c r="AL140" s="105">
        <v>24.7987</v>
      </c>
      <c r="AM140" s="105">
        <v>21.763500000000001</v>
      </c>
      <c r="AN140" s="105">
        <v>22.214300000000001</v>
      </c>
      <c r="AO140" s="105">
        <v>24.635100000000001</v>
      </c>
      <c r="AP140" s="105">
        <v>22.225899999999999</v>
      </c>
      <c r="AQ140" s="105">
        <v>24.822500000000002</v>
      </c>
      <c r="AR140" s="105">
        <v>21.159199999999998</v>
      </c>
      <c r="AS140" s="105">
        <v>24.529800000000002</v>
      </c>
      <c r="AT140" s="105">
        <v>26.446300000000001</v>
      </c>
      <c r="AU140" s="105">
        <v>25.082999999999998</v>
      </c>
      <c r="AV140" s="105">
        <v>26.1252</v>
      </c>
      <c r="AW140" s="105">
        <v>25.0397</v>
      </c>
      <c r="AX140" s="105">
        <v>25.318100000000001</v>
      </c>
      <c r="AY140" s="105">
        <v>26.5245</v>
      </c>
      <c r="AZ140" s="105">
        <v>26.544499999999999</v>
      </c>
      <c r="BA140" s="105">
        <v>22.214500000000001</v>
      </c>
      <c r="BB140" s="105">
        <v>23.905000000000001</v>
      </c>
      <c r="BC140" s="105">
        <v>26.9053</v>
      </c>
      <c r="BD140" s="105">
        <v>25.296600000000002</v>
      </c>
      <c r="BE140" s="105">
        <v>25.9771</v>
      </c>
      <c r="BF140" s="105">
        <v>24.100999999999999</v>
      </c>
      <c r="BG140" s="105">
        <v>24.314599999999999</v>
      </c>
      <c r="BH140" s="105">
        <v>25.844999999999999</v>
      </c>
      <c r="BI140" s="105">
        <v>25.6677</v>
      </c>
      <c r="BJ140" s="105">
        <v>24.981200000000001</v>
      </c>
      <c r="BK140" s="105">
        <v>26.052199999999999</v>
      </c>
      <c r="BL140" s="116">
        <v>25.076699999999999</v>
      </c>
      <c r="BM140" s="112">
        <v>0.66834300000000002</v>
      </c>
      <c r="BN140" s="112">
        <v>7.1913400000000002E-2</v>
      </c>
      <c r="BO140" s="112">
        <v>0.17772399999999999</v>
      </c>
      <c r="BP140" s="112">
        <v>0.44964399999999999</v>
      </c>
      <c r="BQ140" s="112">
        <v>0.93027800000000005</v>
      </c>
      <c r="BR140" s="112">
        <v>0.225826</v>
      </c>
      <c r="BS140" s="112">
        <v>0.50720399999999999</v>
      </c>
      <c r="BT140" s="112">
        <v>0.72377100000000005</v>
      </c>
      <c r="BU140" s="117">
        <v>0.88124999999999998</v>
      </c>
      <c r="BV140" s="112">
        <v>0.72582400000000002</v>
      </c>
      <c r="BW140" s="112">
        <v>0.135217</v>
      </c>
      <c r="BX140" s="112">
        <v>0.28870200000000001</v>
      </c>
      <c r="BY140" s="112">
        <v>0.53278700000000001</v>
      </c>
      <c r="BZ140" s="112">
        <v>0.96575</v>
      </c>
      <c r="CA140" s="112">
        <v>0.48725600000000002</v>
      </c>
      <c r="CB140" s="112">
        <v>0.70065100000000002</v>
      </c>
      <c r="CC140" s="112">
        <v>0.83740700000000001</v>
      </c>
      <c r="CD140" s="117">
        <v>0.967113</v>
      </c>
      <c r="CE140" s="105">
        <v>-0.28117500000000001</v>
      </c>
      <c r="CF140" s="105">
        <v>-2.4445100000000002</v>
      </c>
      <c r="CG140" s="105">
        <v>-1.47556</v>
      </c>
      <c r="CH140" s="105">
        <v>-1.32494</v>
      </c>
      <c r="CI140" s="105">
        <v>4.5909899999999997E-2</v>
      </c>
      <c r="CJ140" s="105">
        <v>0.75900000000000001</v>
      </c>
      <c r="CK140" s="105">
        <v>-1.0284500000000001</v>
      </c>
      <c r="CL140" s="105">
        <v>-0.24513099999999999</v>
      </c>
      <c r="CM140" s="116">
        <v>-9.4256099999999995E-2</v>
      </c>
    </row>
    <row r="141" spans="1:91">
      <c r="A141" s="104" t="s">
        <v>4980</v>
      </c>
      <c r="B141" s="104" t="s">
        <v>4981</v>
      </c>
      <c r="C141" s="104" t="s">
        <v>4982</v>
      </c>
      <c r="D141" s="105">
        <v>25.221150000000002</v>
      </c>
      <c r="E141" s="108">
        <v>26560061.25</v>
      </c>
      <c r="F141" s="108">
        <v>100203276</v>
      </c>
      <c r="G141" s="108">
        <v>9992025.25</v>
      </c>
      <c r="H141" s="108">
        <v>79129148</v>
      </c>
      <c r="I141" s="108">
        <v>104347523</v>
      </c>
      <c r="J141" s="108">
        <v>76487392</v>
      </c>
      <c r="K141" s="108">
        <v>67373152</v>
      </c>
      <c r="L141" s="108">
        <v>136072400</v>
      </c>
      <c r="M141" s="108">
        <v>58074758</v>
      </c>
      <c r="N141" s="108">
        <v>115231144</v>
      </c>
      <c r="O141" s="108">
        <v>64645540</v>
      </c>
      <c r="P141" s="108">
        <v>53368932</v>
      </c>
      <c r="Q141" s="108">
        <v>28520680</v>
      </c>
      <c r="R141" s="108">
        <v>25344666.75</v>
      </c>
      <c r="S141" s="108">
        <v>37708096</v>
      </c>
      <c r="T141" s="108">
        <v>19082272.5</v>
      </c>
      <c r="U141" s="108">
        <v>14859795.75</v>
      </c>
      <c r="V141" s="108">
        <v>7971520.5</v>
      </c>
      <c r="W141" s="108">
        <v>21946858.5</v>
      </c>
      <c r="X141" s="108">
        <v>11903021</v>
      </c>
      <c r="Y141" s="108">
        <v>9131085</v>
      </c>
      <c r="Z141" s="108"/>
      <c r="AA141" s="108">
        <v>8879396</v>
      </c>
      <c r="AB141" s="108">
        <v>7114156</v>
      </c>
      <c r="AC141" s="108">
        <v>62295708.5</v>
      </c>
      <c r="AD141" s="108">
        <v>17212035</v>
      </c>
      <c r="AE141" s="108">
        <v>54659983.75</v>
      </c>
      <c r="AF141" s="108">
        <v>42503610</v>
      </c>
      <c r="AG141" s="108">
        <v>11231294</v>
      </c>
      <c r="AH141" s="115">
        <v>44609713.5</v>
      </c>
      <c r="AI141" s="105">
        <v>25.046199999999999</v>
      </c>
      <c r="AJ141" s="105">
        <v>27.282499999999999</v>
      </c>
      <c r="AK141" s="105">
        <v>23.966699999999999</v>
      </c>
      <c r="AL141" s="105">
        <v>26.5121</v>
      </c>
      <c r="AM141" s="105">
        <v>27.111699999999999</v>
      </c>
      <c r="AN141" s="105">
        <v>26.9313</v>
      </c>
      <c r="AO141" s="105">
        <v>26.2546</v>
      </c>
      <c r="AP141" s="105">
        <v>28.1341</v>
      </c>
      <c r="AQ141" s="105">
        <v>25.980499999999999</v>
      </c>
      <c r="AR141" s="105">
        <v>27.1828</v>
      </c>
      <c r="AS141" s="105">
        <v>26.613800000000001</v>
      </c>
      <c r="AT141" s="105">
        <v>26.273700000000002</v>
      </c>
      <c r="AU141" s="105">
        <v>24.962299999999999</v>
      </c>
      <c r="AV141" s="105">
        <v>24.884899999999998</v>
      </c>
      <c r="AW141" s="105">
        <v>25.768899999999999</v>
      </c>
      <c r="AX141" s="105">
        <v>24.565000000000001</v>
      </c>
      <c r="AY141" s="105">
        <v>24.175699999999999</v>
      </c>
      <c r="AZ141" s="105">
        <v>23.3124</v>
      </c>
      <c r="BA141" s="105">
        <v>24.6325</v>
      </c>
      <c r="BB141" s="105">
        <v>23.977900000000002</v>
      </c>
      <c r="BC141" s="105">
        <v>23.497299999999999</v>
      </c>
      <c r="BD141" s="105">
        <v>21.889700000000001</v>
      </c>
      <c r="BE141" s="105">
        <v>23.257200000000001</v>
      </c>
      <c r="BF141" s="105">
        <v>23.198799999999999</v>
      </c>
      <c r="BG141" s="105">
        <v>25.919499999999999</v>
      </c>
      <c r="BH141" s="105">
        <v>24.0352</v>
      </c>
      <c r="BI141" s="105">
        <v>25.7179</v>
      </c>
      <c r="BJ141" s="105">
        <v>25.396100000000001</v>
      </c>
      <c r="BK141" s="105">
        <v>23.353300000000001</v>
      </c>
      <c r="BL141" s="116">
        <v>25.436499999999999</v>
      </c>
      <c r="BM141" s="112">
        <v>0.58765199999999995</v>
      </c>
      <c r="BN141" s="112">
        <v>4.03839E-2</v>
      </c>
      <c r="BO141" s="112">
        <v>9.9535299999999993E-2</v>
      </c>
      <c r="BP141" s="112">
        <v>5.6333599999999998E-2</v>
      </c>
      <c r="BQ141" s="112">
        <v>0.55634099999999997</v>
      </c>
      <c r="BR141" s="112">
        <v>0.414192</v>
      </c>
      <c r="BS141" s="112">
        <v>0.41493600000000003</v>
      </c>
      <c r="BT141" s="112">
        <v>7.6474899999999998E-2</v>
      </c>
      <c r="BU141" s="117">
        <v>0.61534900000000003</v>
      </c>
      <c r="BV141" s="112">
        <v>0.65690800000000005</v>
      </c>
      <c r="BW141" s="112">
        <v>9.1137200000000002E-2</v>
      </c>
      <c r="BX141" s="112">
        <v>0.193026</v>
      </c>
      <c r="BY141" s="112">
        <v>0.10125199999999999</v>
      </c>
      <c r="BZ141" s="112">
        <v>0.77580000000000005</v>
      </c>
      <c r="CA141" s="112">
        <v>0.676701</v>
      </c>
      <c r="CB141" s="112">
        <v>0.63348000000000004</v>
      </c>
      <c r="CC141" s="112">
        <v>0.23302</v>
      </c>
      <c r="CD141" s="117">
        <v>0.867421</v>
      </c>
      <c r="CE141" s="105">
        <v>0.70318899999999995</v>
      </c>
      <c r="CF141" s="105">
        <v>2.1230699999999998</v>
      </c>
      <c r="CG141" s="105">
        <v>2.0611199999999998</v>
      </c>
      <c r="CH141" s="105">
        <v>1.96147</v>
      </c>
      <c r="CI141" s="105">
        <v>0.47672100000000001</v>
      </c>
      <c r="CJ141" s="105">
        <v>-0.71092</v>
      </c>
      <c r="CK141" s="105">
        <v>-0.69274000000000002</v>
      </c>
      <c r="CL141" s="105">
        <v>-1.9467099999999999</v>
      </c>
      <c r="CM141" s="116">
        <v>0.49555300000000002</v>
      </c>
    </row>
    <row r="142" spans="1:91">
      <c r="A142" s="104" t="s">
        <v>718</v>
      </c>
      <c r="B142" s="104" t="s">
        <v>719</v>
      </c>
      <c r="C142" s="104" t="s">
        <v>720</v>
      </c>
      <c r="D142" s="105">
        <v>31.108550000000001</v>
      </c>
      <c r="E142" s="108">
        <v>1462797384</v>
      </c>
      <c r="F142" s="108">
        <v>853053362</v>
      </c>
      <c r="G142" s="108">
        <v>823997033.5</v>
      </c>
      <c r="H142" s="108">
        <v>1232727087</v>
      </c>
      <c r="I142" s="108">
        <v>909463695.29999995</v>
      </c>
      <c r="J142" s="108">
        <v>652481167.39999998</v>
      </c>
      <c r="K142" s="108">
        <v>1441162725</v>
      </c>
      <c r="L142" s="108">
        <v>504510039.60000002</v>
      </c>
      <c r="M142" s="108">
        <v>1325262108</v>
      </c>
      <c r="N142" s="108">
        <v>1049606608</v>
      </c>
      <c r="O142" s="108">
        <v>815413819.89999998</v>
      </c>
      <c r="P142" s="108">
        <v>783175525.5</v>
      </c>
      <c r="Q142" s="108">
        <v>2067366389</v>
      </c>
      <c r="R142" s="108">
        <v>2099163586</v>
      </c>
      <c r="S142" s="108">
        <v>2109221858</v>
      </c>
      <c r="T142" s="108">
        <v>1886378120</v>
      </c>
      <c r="U142" s="108">
        <v>1956621020</v>
      </c>
      <c r="V142" s="108">
        <v>1806108472</v>
      </c>
      <c r="W142" s="108">
        <v>2126063490</v>
      </c>
      <c r="X142" s="108">
        <v>2144834041</v>
      </c>
      <c r="Y142" s="108">
        <v>2192041704</v>
      </c>
      <c r="Z142" s="108">
        <v>1992751626</v>
      </c>
      <c r="AA142" s="108">
        <v>1976810400</v>
      </c>
      <c r="AB142" s="108">
        <v>1926537417</v>
      </c>
      <c r="AC142" s="108">
        <v>2266489979</v>
      </c>
      <c r="AD142" s="108">
        <v>2428139382</v>
      </c>
      <c r="AE142" s="108">
        <v>2344860145</v>
      </c>
      <c r="AF142" s="108">
        <v>1886508368</v>
      </c>
      <c r="AG142" s="108">
        <v>2583642004</v>
      </c>
      <c r="AH142" s="115">
        <v>1905422448</v>
      </c>
      <c r="AI142" s="105">
        <v>30.829599999999999</v>
      </c>
      <c r="AJ142" s="105">
        <v>30.2515</v>
      </c>
      <c r="AK142" s="105">
        <v>30.199100000000001</v>
      </c>
      <c r="AL142" s="105">
        <v>30.473600000000001</v>
      </c>
      <c r="AM142" s="105">
        <v>30.192399999999999</v>
      </c>
      <c r="AN142" s="105">
        <v>29.823699999999999</v>
      </c>
      <c r="AO142" s="105">
        <v>30.6387</v>
      </c>
      <c r="AP142" s="105">
        <v>29.725300000000001</v>
      </c>
      <c r="AQ142" s="105">
        <v>30.492699999999999</v>
      </c>
      <c r="AR142" s="105">
        <v>30.420200000000001</v>
      </c>
      <c r="AS142" s="105">
        <v>30.1877</v>
      </c>
      <c r="AT142" s="105">
        <v>30.148900000000001</v>
      </c>
      <c r="AU142" s="105">
        <v>31.179500000000001</v>
      </c>
      <c r="AV142" s="105">
        <v>31.256900000000002</v>
      </c>
      <c r="AW142" s="105">
        <v>31.3003</v>
      </c>
      <c r="AX142" s="105">
        <v>31.192299999999999</v>
      </c>
      <c r="AY142" s="105">
        <v>31.187999999999999</v>
      </c>
      <c r="AZ142" s="105">
        <v>31.0899</v>
      </c>
      <c r="BA142" s="105">
        <v>31.230499999999999</v>
      </c>
      <c r="BB142" s="105">
        <v>31.326699999999999</v>
      </c>
      <c r="BC142" s="105">
        <v>31.219200000000001</v>
      </c>
      <c r="BD142" s="105">
        <v>31.293800000000001</v>
      </c>
      <c r="BE142" s="105">
        <v>31.292000000000002</v>
      </c>
      <c r="BF142" s="105">
        <v>31.279900000000001</v>
      </c>
      <c r="BG142" s="105">
        <v>31.127199999999998</v>
      </c>
      <c r="BH142" s="105">
        <v>31.213200000000001</v>
      </c>
      <c r="BI142" s="105">
        <v>31.140699999999999</v>
      </c>
      <c r="BJ142" s="105">
        <v>30.868099999999998</v>
      </c>
      <c r="BK142" s="105">
        <v>31.2</v>
      </c>
      <c r="BL142" s="116">
        <v>30.831900000000001</v>
      </c>
      <c r="BM142" s="112">
        <v>8.1817200000000007E-2</v>
      </c>
      <c r="BN142" s="112">
        <v>2.2261E-2</v>
      </c>
      <c r="BO142" s="112">
        <v>9.0432299999999993E-2</v>
      </c>
      <c r="BP142" s="112">
        <v>7.8080299999999997E-3</v>
      </c>
      <c r="BQ142" s="112">
        <v>8.4820199999999998E-2</v>
      </c>
      <c r="BR142" s="112">
        <v>0.19367000000000001</v>
      </c>
      <c r="BS142" s="112">
        <v>7.4797199999999994E-2</v>
      </c>
      <c r="BT142" s="112">
        <v>5.1570999999999999E-2</v>
      </c>
      <c r="BU142" s="117">
        <v>0.182148</v>
      </c>
      <c r="BV142" s="112">
        <v>0.14097299999999999</v>
      </c>
      <c r="BW142" s="112">
        <v>6.1814500000000001E-2</v>
      </c>
      <c r="BX142" s="112">
        <v>0.184918</v>
      </c>
      <c r="BY142" s="112">
        <v>2.36513E-2</v>
      </c>
      <c r="BZ142" s="112">
        <v>0.46166600000000002</v>
      </c>
      <c r="CA142" s="112">
        <v>0.45418700000000001</v>
      </c>
      <c r="CB142" s="112">
        <v>0.25962200000000002</v>
      </c>
      <c r="CC142" s="112">
        <v>0.187613</v>
      </c>
      <c r="CD142" s="117">
        <v>0.69313100000000005</v>
      </c>
      <c r="CE142" s="105">
        <v>-0.53994900000000001</v>
      </c>
      <c r="CF142" s="105">
        <v>-0.80341799999999997</v>
      </c>
      <c r="CG142" s="105">
        <v>-0.68109699999999995</v>
      </c>
      <c r="CH142" s="105">
        <v>-0.71437799999999996</v>
      </c>
      <c r="CI142" s="105">
        <v>0.278914</v>
      </c>
      <c r="CJ142" s="105">
        <v>0.19008900000000001</v>
      </c>
      <c r="CK142" s="105">
        <v>0.29214499999999999</v>
      </c>
      <c r="CL142" s="105">
        <v>0.32190999999999997</v>
      </c>
      <c r="CM142" s="116">
        <v>0.193719</v>
      </c>
    </row>
    <row r="143" spans="1:91">
      <c r="A143" s="104" t="s">
        <v>721</v>
      </c>
      <c r="B143" s="104" t="s">
        <v>722</v>
      </c>
      <c r="C143" s="104" t="s">
        <v>723</v>
      </c>
      <c r="D143" s="105">
        <v>27.098649999999999</v>
      </c>
      <c r="E143" s="108">
        <v>122963830</v>
      </c>
      <c r="F143" s="108">
        <v>47738655.5</v>
      </c>
      <c r="G143" s="108">
        <v>61852089.5</v>
      </c>
      <c r="H143" s="108">
        <v>35958236</v>
      </c>
      <c r="I143" s="108">
        <v>33646572</v>
      </c>
      <c r="J143" s="108">
        <v>43622359.25</v>
      </c>
      <c r="K143" s="108">
        <v>15545840</v>
      </c>
      <c r="L143" s="108">
        <v>79837980.5</v>
      </c>
      <c r="M143" s="108">
        <v>33621946</v>
      </c>
      <c r="N143" s="108">
        <v>30751622</v>
      </c>
      <c r="O143" s="108">
        <v>25917596</v>
      </c>
      <c r="P143" s="108">
        <v>27935640</v>
      </c>
      <c r="Q143" s="108">
        <v>138425768</v>
      </c>
      <c r="R143" s="108">
        <v>132121010</v>
      </c>
      <c r="S143" s="108">
        <v>75833104.5</v>
      </c>
      <c r="T143" s="108">
        <v>105565388</v>
      </c>
      <c r="U143" s="108">
        <v>205333962</v>
      </c>
      <c r="V143" s="108">
        <v>155943590</v>
      </c>
      <c r="W143" s="108">
        <v>202749902</v>
      </c>
      <c r="X143" s="108">
        <v>235418186</v>
      </c>
      <c r="Y143" s="108">
        <v>206034972</v>
      </c>
      <c r="Z143" s="108">
        <v>44900973</v>
      </c>
      <c r="AA143" s="108">
        <v>44682016</v>
      </c>
      <c r="AB143" s="108">
        <v>158881575</v>
      </c>
      <c r="AC143" s="108">
        <v>205737133</v>
      </c>
      <c r="AD143" s="108">
        <v>147864528</v>
      </c>
      <c r="AE143" s="108">
        <v>206795988</v>
      </c>
      <c r="AF143" s="108">
        <v>132531344</v>
      </c>
      <c r="AG143" s="108">
        <v>241516156</v>
      </c>
      <c r="AH143" s="115">
        <v>203839580</v>
      </c>
      <c r="AI143" s="105">
        <v>27.257100000000001</v>
      </c>
      <c r="AJ143" s="105">
        <v>26.207599999999999</v>
      </c>
      <c r="AK143" s="105">
        <v>26.545400000000001</v>
      </c>
      <c r="AL143" s="105">
        <v>25.374199999999998</v>
      </c>
      <c r="AM143" s="105">
        <v>25.521799999999999</v>
      </c>
      <c r="AN143" s="105">
        <v>26.251300000000001</v>
      </c>
      <c r="AO143" s="105">
        <v>24.0975</v>
      </c>
      <c r="AP143" s="105">
        <v>27.371300000000002</v>
      </c>
      <c r="AQ143" s="105">
        <v>25.192</v>
      </c>
      <c r="AR143" s="105">
        <v>25.180700000000002</v>
      </c>
      <c r="AS143" s="105">
        <v>25.323699999999999</v>
      </c>
      <c r="AT143" s="105">
        <v>25.3398</v>
      </c>
      <c r="AU143" s="105">
        <v>27.2683</v>
      </c>
      <c r="AV143" s="105">
        <v>27.266999999999999</v>
      </c>
      <c r="AW143" s="105">
        <v>26.616</v>
      </c>
      <c r="AX143" s="105">
        <v>27.032900000000001</v>
      </c>
      <c r="AY143" s="105">
        <v>27.936399999999999</v>
      </c>
      <c r="AZ143" s="105">
        <v>27.607500000000002</v>
      </c>
      <c r="BA143" s="105">
        <v>27.8401</v>
      </c>
      <c r="BB143" s="105">
        <v>28.153099999999998</v>
      </c>
      <c r="BC143" s="105">
        <v>27.8292</v>
      </c>
      <c r="BD143" s="105">
        <v>25.8245</v>
      </c>
      <c r="BE143" s="105">
        <v>25.847300000000001</v>
      </c>
      <c r="BF143" s="105">
        <v>27.68</v>
      </c>
      <c r="BG143" s="105">
        <v>27.626000000000001</v>
      </c>
      <c r="BH143" s="105">
        <v>27.160499999999999</v>
      </c>
      <c r="BI143" s="105">
        <v>27.637499999999999</v>
      </c>
      <c r="BJ143" s="105">
        <v>27.036799999999999</v>
      </c>
      <c r="BK143" s="105">
        <v>27.8216</v>
      </c>
      <c r="BL143" s="116">
        <v>27.666399999999999</v>
      </c>
      <c r="BM143" s="112">
        <v>9.8961900000000005E-2</v>
      </c>
      <c r="BN143" s="112">
        <v>7.7566800000000002E-3</v>
      </c>
      <c r="BO143" s="112">
        <v>0.12002599999999999</v>
      </c>
      <c r="BP143" s="112">
        <v>8.1528199999999996E-4</v>
      </c>
      <c r="BQ143" s="112">
        <v>0.23010700000000001</v>
      </c>
      <c r="BR143" s="112">
        <v>0.96362400000000004</v>
      </c>
      <c r="BS143" s="112">
        <v>0.17464399999999999</v>
      </c>
      <c r="BT143" s="112">
        <v>0.18423999999999999</v>
      </c>
      <c r="BU143" s="117">
        <v>0.91240500000000002</v>
      </c>
      <c r="BV143" s="112">
        <v>0.16123399999999999</v>
      </c>
      <c r="BW143" s="112">
        <v>3.3684400000000003E-2</v>
      </c>
      <c r="BX143" s="112">
        <v>0.21593399999999999</v>
      </c>
      <c r="BY143" s="112">
        <v>7.5462799999999998E-3</v>
      </c>
      <c r="BZ143" s="112">
        <v>0.59282699999999999</v>
      </c>
      <c r="CA143" s="112">
        <v>0.98024100000000003</v>
      </c>
      <c r="CB143" s="112">
        <v>0.39320500000000003</v>
      </c>
      <c r="CC143" s="112">
        <v>0.38715100000000002</v>
      </c>
      <c r="CD143" s="117">
        <v>0.97663</v>
      </c>
      <c r="CE143" s="105">
        <v>-0.83822300000000005</v>
      </c>
      <c r="CF143" s="105">
        <v>-1.7925199999999999</v>
      </c>
      <c r="CG143" s="105">
        <v>-1.9546699999999999</v>
      </c>
      <c r="CH143" s="105">
        <v>-2.22689</v>
      </c>
      <c r="CI143" s="105">
        <v>-0.45785700000000001</v>
      </c>
      <c r="CJ143" s="105">
        <v>1.7312399999999999E-2</v>
      </c>
      <c r="CK143" s="105">
        <v>0.43251499999999998</v>
      </c>
      <c r="CL143" s="105">
        <v>-1.05768</v>
      </c>
      <c r="CM143" s="116">
        <v>-3.3594800000000001E-2</v>
      </c>
    </row>
    <row r="144" spans="1:91">
      <c r="A144" s="104" t="s">
        <v>724</v>
      </c>
      <c r="B144" s="104" t="s">
        <v>725</v>
      </c>
      <c r="C144" s="104" t="s">
        <v>726</v>
      </c>
      <c r="D144" s="105">
        <v>29.703899999999997</v>
      </c>
      <c r="E144" s="108">
        <v>671339577.5</v>
      </c>
      <c r="F144" s="108">
        <v>619956554.39999998</v>
      </c>
      <c r="G144" s="108">
        <v>623595514.10000002</v>
      </c>
      <c r="H144" s="108">
        <v>678753816.5</v>
      </c>
      <c r="I144" s="108">
        <v>748019318</v>
      </c>
      <c r="J144" s="108">
        <v>748747866</v>
      </c>
      <c r="K144" s="108">
        <v>652761177</v>
      </c>
      <c r="L144" s="108">
        <v>427566969.5</v>
      </c>
      <c r="M144" s="108">
        <v>667817857.79999995</v>
      </c>
      <c r="N144" s="108">
        <v>697822254</v>
      </c>
      <c r="O144" s="108">
        <v>774866267</v>
      </c>
      <c r="P144" s="108">
        <v>633866284.5</v>
      </c>
      <c r="Q144" s="108">
        <v>757095342.5</v>
      </c>
      <c r="R144" s="108">
        <v>773400294.10000002</v>
      </c>
      <c r="S144" s="108">
        <v>756532997</v>
      </c>
      <c r="T144" s="108">
        <v>668319731.29999995</v>
      </c>
      <c r="U144" s="108">
        <v>709658713</v>
      </c>
      <c r="V144" s="108">
        <v>671369048.29999995</v>
      </c>
      <c r="W144" s="108">
        <v>851085021.5</v>
      </c>
      <c r="X144" s="108">
        <v>762901737.79999995</v>
      </c>
      <c r="Y144" s="108">
        <v>755003566</v>
      </c>
      <c r="Z144" s="108">
        <v>701856072</v>
      </c>
      <c r="AA144" s="108">
        <v>636271644</v>
      </c>
      <c r="AB144" s="108">
        <v>483095696</v>
      </c>
      <c r="AC144" s="108">
        <v>789291827</v>
      </c>
      <c r="AD144" s="108">
        <v>775054783.29999995</v>
      </c>
      <c r="AE144" s="108">
        <v>726877328</v>
      </c>
      <c r="AF144" s="108">
        <v>713691781.29999995</v>
      </c>
      <c r="AG144" s="108">
        <v>739071444.29999995</v>
      </c>
      <c r="AH144" s="115">
        <v>763460946.29999995</v>
      </c>
      <c r="AI144" s="105">
        <v>29.706</v>
      </c>
      <c r="AJ144" s="105">
        <v>29.799399999999999</v>
      </c>
      <c r="AK144" s="105">
        <v>29.813400000000001</v>
      </c>
      <c r="AL144" s="105">
        <v>29.6127</v>
      </c>
      <c r="AM144" s="105">
        <v>29.9053</v>
      </c>
      <c r="AN144" s="105">
        <v>30.011099999999999</v>
      </c>
      <c r="AO144" s="105">
        <v>29.525400000000001</v>
      </c>
      <c r="AP144" s="105">
        <v>29.478899999999999</v>
      </c>
      <c r="AQ144" s="105">
        <v>29.504000000000001</v>
      </c>
      <c r="AR144" s="105">
        <v>29.828499999999998</v>
      </c>
      <c r="AS144" s="105">
        <v>30.110299999999999</v>
      </c>
      <c r="AT144" s="105">
        <v>29.843800000000002</v>
      </c>
      <c r="AU144" s="105">
        <v>29.708300000000001</v>
      </c>
      <c r="AV144" s="105">
        <v>29.816299999999998</v>
      </c>
      <c r="AW144" s="105">
        <v>29.8626</v>
      </c>
      <c r="AX144" s="105">
        <v>29.6953</v>
      </c>
      <c r="AY144" s="105">
        <v>29.7285</v>
      </c>
      <c r="AZ144" s="105">
        <v>29.627199999999998</v>
      </c>
      <c r="BA144" s="105">
        <v>29.909700000000001</v>
      </c>
      <c r="BB144" s="105">
        <v>29.855499999999999</v>
      </c>
      <c r="BC144" s="105">
        <v>29.701799999999999</v>
      </c>
      <c r="BD144" s="105">
        <v>29.769400000000001</v>
      </c>
      <c r="BE144" s="105">
        <v>29.652999999999999</v>
      </c>
      <c r="BF144" s="105">
        <v>29.284300000000002</v>
      </c>
      <c r="BG144" s="105">
        <v>29.595700000000001</v>
      </c>
      <c r="BH144" s="105">
        <v>29.565100000000001</v>
      </c>
      <c r="BI144" s="105">
        <v>29.451000000000001</v>
      </c>
      <c r="BJ144" s="105">
        <v>29.465800000000002</v>
      </c>
      <c r="BK144" s="105">
        <v>29.406400000000001</v>
      </c>
      <c r="BL144" s="116">
        <v>29.508600000000001</v>
      </c>
      <c r="BM144" s="112">
        <v>2.2359799999999998E-3</v>
      </c>
      <c r="BN144" s="112">
        <v>3.5606499999999999E-2</v>
      </c>
      <c r="BO144" s="112">
        <v>0.26172200000000001</v>
      </c>
      <c r="BP144" s="112">
        <v>8.2850000000000007E-3</v>
      </c>
      <c r="BQ144" s="112">
        <v>3.53017E-3</v>
      </c>
      <c r="BR144" s="112">
        <v>6.0310600000000004E-3</v>
      </c>
      <c r="BS144" s="112">
        <v>6.2959599999999998E-3</v>
      </c>
      <c r="BT144" s="112">
        <v>0.50680499999999995</v>
      </c>
      <c r="BU144" s="117">
        <v>0.220384</v>
      </c>
      <c r="BV144" s="112">
        <v>1.9520599999999999E-2</v>
      </c>
      <c r="BW144" s="112">
        <v>8.4526599999999993E-2</v>
      </c>
      <c r="BX144" s="112">
        <v>0.37590600000000002</v>
      </c>
      <c r="BY144" s="112">
        <v>2.4394800000000001E-2</v>
      </c>
      <c r="BZ144" s="112">
        <v>0.182806</v>
      </c>
      <c r="CA144" s="112">
        <v>7.3003299999999993E-2</v>
      </c>
      <c r="CB144" s="112">
        <v>7.9987500000000003E-2</v>
      </c>
      <c r="CC144" s="112">
        <v>0.68340999999999996</v>
      </c>
      <c r="CD144" s="117">
        <v>0.70063399999999998</v>
      </c>
      <c r="CE144" s="105">
        <v>0.31264599999999998</v>
      </c>
      <c r="CF144" s="105">
        <v>0.38275500000000001</v>
      </c>
      <c r="CG144" s="105">
        <v>4.2489399999999997E-2</v>
      </c>
      <c r="CH144" s="105">
        <v>0.46725499999999998</v>
      </c>
      <c r="CI144" s="105">
        <v>0.33549699999999999</v>
      </c>
      <c r="CJ144" s="105">
        <v>0.223389</v>
      </c>
      <c r="CK144" s="105">
        <v>0.36204799999999998</v>
      </c>
      <c r="CL144" s="105">
        <v>0.108636</v>
      </c>
      <c r="CM144" s="116">
        <v>7.70092E-2</v>
      </c>
    </row>
    <row r="145" spans="1:91">
      <c r="A145" s="104" t="s">
        <v>727</v>
      </c>
      <c r="B145" s="104" t="s">
        <v>728</v>
      </c>
      <c r="C145" s="104" t="s">
        <v>729</v>
      </c>
      <c r="D145" s="105">
        <v>28.697649999999999</v>
      </c>
      <c r="E145" s="108">
        <v>447694699.30000001</v>
      </c>
      <c r="F145" s="108">
        <v>490135587.19999999</v>
      </c>
      <c r="G145" s="108">
        <v>435281137.19999999</v>
      </c>
      <c r="H145" s="108">
        <v>377113289.60000002</v>
      </c>
      <c r="I145" s="108">
        <v>263896708.40000001</v>
      </c>
      <c r="J145" s="108">
        <v>337568775.30000001</v>
      </c>
      <c r="K145" s="108">
        <v>348145240.69999999</v>
      </c>
      <c r="L145" s="108">
        <v>244887310.30000001</v>
      </c>
      <c r="M145" s="108">
        <v>398094760.10000002</v>
      </c>
      <c r="N145" s="108">
        <v>411163160.39999998</v>
      </c>
      <c r="O145" s="108">
        <v>586425767.20000005</v>
      </c>
      <c r="P145" s="108">
        <v>430310599</v>
      </c>
      <c r="Q145" s="108">
        <v>222550386.19999999</v>
      </c>
      <c r="R145" s="108">
        <v>325753279.30000001</v>
      </c>
      <c r="S145" s="108">
        <v>241398474.40000001</v>
      </c>
      <c r="T145" s="108">
        <v>330074409</v>
      </c>
      <c r="U145" s="108">
        <v>286082785.30000001</v>
      </c>
      <c r="V145" s="108">
        <v>309827558.5</v>
      </c>
      <c r="W145" s="108">
        <v>348472028.60000002</v>
      </c>
      <c r="X145" s="108">
        <v>382350177.80000001</v>
      </c>
      <c r="Y145" s="108">
        <v>327863605</v>
      </c>
      <c r="Z145" s="108">
        <v>196352400.5</v>
      </c>
      <c r="AA145" s="108">
        <v>266993261.30000001</v>
      </c>
      <c r="AB145" s="108">
        <v>281839878.10000002</v>
      </c>
      <c r="AC145" s="108">
        <v>481666571.89999998</v>
      </c>
      <c r="AD145" s="108">
        <v>369204385.60000002</v>
      </c>
      <c r="AE145" s="108">
        <v>452078530.5</v>
      </c>
      <c r="AF145" s="108">
        <v>441027022.89999998</v>
      </c>
      <c r="AG145" s="108">
        <v>512452352.5</v>
      </c>
      <c r="AH145" s="115">
        <v>309880051.30000001</v>
      </c>
      <c r="AI145" s="105">
        <v>29.121400000000001</v>
      </c>
      <c r="AJ145" s="105">
        <v>29.443300000000001</v>
      </c>
      <c r="AK145" s="105">
        <v>29.305700000000002</v>
      </c>
      <c r="AL145" s="105">
        <v>28.764800000000001</v>
      </c>
      <c r="AM145" s="105">
        <v>28.4422</v>
      </c>
      <c r="AN145" s="105">
        <v>28.8566</v>
      </c>
      <c r="AO145" s="105">
        <v>28.636900000000001</v>
      </c>
      <c r="AP145" s="105">
        <v>28.7178</v>
      </c>
      <c r="AQ145" s="105">
        <v>28.7576</v>
      </c>
      <c r="AR145" s="105">
        <v>29.035</v>
      </c>
      <c r="AS145" s="105">
        <v>29.694500000000001</v>
      </c>
      <c r="AT145" s="105">
        <v>29.285</v>
      </c>
      <c r="AU145" s="105">
        <v>27.9481</v>
      </c>
      <c r="AV145" s="105">
        <v>28.568899999999999</v>
      </c>
      <c r="AW145" s="105">
        <v>28.327999999999999</v>
      </c>
      <c r="AX145" s="105">
        <v>28.677499999999998</v>
      </c>
      <c r="AY145" s="105">
        <v>28.409600000000001</v>
      </c>
      <c r="AZ145" s="105">
        <v>28.591999999999999</v>
      </c>
      <c r="BA145" s="105">
        <v>28.621400000000001</v>
      </c>
      <c r="BB145" s="105">
        <v>28.8551</v>
      </c>
      <c r="BC145" s="105">
        <v>28.509499999999999</v>
      </c>
      <c r="BD145" s="105">
        <v>27.983699999999999</v>
      </c>
      <c r="BE145" s="105">
        <v>28.436399999999999</v>
      </c>
      <c r="BF145" s="105">
        <v>28.506900000000002</v>
      </c>
      <c r="BG145" s="105">
        <v>28.8992</v>
      </c>
      <c r="BH145" s="105">
        <v>28.5017</v>
      </c>
      <c r="BI145" s="105">
        <v>28.765899999999998</v>
      </c>
      <c r="BJ145" s="105">
        <v>28.7713</v>
      </c>
      <c r="BK145" s="105">
        <v>28.876200000000001</v>
      </c>
      <c r="BL145" s="116">
        <v>28.206499999999998</v>
      </c>
      <c r="BM145" s="112">
        <v>4.2021500000000003E-2</v>
      </c>
      <c r="BN145" s="112">
        <v>0.78795599999999999</v>
      </c>
      <c r="BO145" s="112">
        <v>0.70413899999999996</v>
      </c>
      <c r="BP145" s="112">
        <v>6.3786800000000005E-2</v>
      </c>
      <c r="BQ145" s="112">
        <v>0.28923300000000002</v>
      </c>
      <c r="BR145" s="112">
        <v>0.80622099999999997</v>
      </c>
      <c r="BS145" s="112">
        <v>0.85860899999999996</v>
      </c>
      <c r="BT145" s="112">
        <v>0.30809399999999998</v>
      </c>
      <c r="BU145" s="117">
        <v>0.68465900000000002</v>
      </c>
      <c r="BV145" s="112">
        <v>8.8573399999999997E-2</v>
      </c>
      <c r="BW145" s="112">
        <v>0.83180399999999999</v>
      </c>
      <c r="BX145" s="112">
        <v>0.77533799999999997</v>
      </c>
      <c r="BY145" s="112">
        <v>0.11146300000000001</v>
      </c>
      <c r="BZ145" s="112">
        <v>0.62838799999999995</v>
      </c>
      <c r="CA145" s="112">
        <v>0.91520699999999999</v>
      </c>
      <c r="CB145" s="112">
        <v>0.93472100000000002</v>
      </c>
      <c r="CC145" s="112">
        <v>0.50844800000000001</v>
      </c>
      <c r="CD145" s="117">
        <v>0.90220500000000003</v>
      </c>
      <c r="CE145" s="105">
        <v>0.67212000000000005</v>
      </c>
      <c r="CF145" s="105">
        <v>6.9880800000000007E-2</v>
      </c>
      <c r="CG145" s="105">
        <v>8.6097699999999999E-2</v>
      </c>
      <c r="CH145" s="105">
        <v>0.72014900000000004</v>
      </c>
      <c r="CI145" s="105">
        <v>-0.33634700000000001</v>
      </c>
      <c r="CJ145" s="105">
        <v>-5.8306999999999998E-2</v>
      </c>
      <c r="CK145" s="105">
        <v>4.3983500000000002E-2</v>
      </c>
      <c r="CL145" s="105">
        <v>-0.30901499999999998</v>
      </c>
      <c r="CM145" s="116">
        <v>0.10424700000000001</v>
      </c>
    </row>
    <row r="146" spans="1:91">
      <c r="A146" s="104" t="s">
        <v>4983</v>
      </c>
      <c r="B146" s="104" t="s">
        <v>4984</v>
      </c>
      <c r="C146" s="104" t="s">
        <v>4985</v>
      </c>
      <c r="D146" s="105">
        <v>26.419049999999999</v>
      </c>
      <c r="E146" s="108">
        <v>60142812</v>
      </c>
      <c r="F146" s="108">
        <v>213718400</v>
      </c>
      <c r="G146" s="108">
        <v>196372736</v>
      </c>
      <c r="H146" s="108">
        <v>278336032</v>
      </c>
      <c r="I146" s="108">
        <v>197158288</v>
      </c>
      <c r="J146" s="108">
        <v>163203568</v>
      </c>
      <c r="K146" s="108">
        <v>81410960</v>
      </c>
      <c r="L146" s="108">
        <v>77159392</v>
      </c>
      <c r="M146" s="108">
        <v>171931184</v>
      </c>
      <c r="N146" s="108">
        <v>91111320</v>
      </c>
      <c r="O146" s="108">
        <v>239165984</v>
      </c>
      <c r="P146" s="108">
        <v>250277312</v>
      </c>
      <c r="Q146" s="108">
        <v>190827312</v>
      </c>
      <c r="R146" s="108">
        <v>12007238</v>
      </c>
      <c r="S146" s="108">
        <v>16884318</v>
      </c>
      <c r="T146" s="108">
        <v>32640448</v>
      </c>
      <c r="U146" s="108">
        <v>21221952</v>
      </c>
      <c r="V146" s="108">
        <v>156230352</v>
      </c>
      <c r="W146" s="108"/>
      <c r="X146" s="108"/>
      <c r="Y146" s="108">
        <v>166135152</v>
      </c>
      <c r="Z146" s="108"/>
      <c r="AA146" s="108"/>
      <c r="AB146" s="108"/>
      <c r="AC146" s="108"/>
      <c r="AD146" s="108">
        <v>81443712</v>
      </c>
      <c r="AE146" s="108"/>
      <c r="AF146" s="108"/>
      <c r="AG146" s="108"/>
      <c r="AH146" s="115">
        <v>172326208</v>
      </c>
      <c r="AI146" s="105">
        <v>26.2254</v>
      </c>
      <c r="AJ146" s="105">
        <v>28.3748</v>
      </c>
      <c r="AK146" s="105">
        <v>28.2211</v>
      </c>
      <c r="AL146" s="105">
        <v>28.326599999999999</v>
      </c>
      <c r="AM146" s="105">
        <v>28.018000000000001</v>
      </c>
      <c r="AN146" s="105">
        <v>27.805399999999999</v>
      </c>
      <c r="AO146" s="105">
        <v>26.5517</v>
      </c>
      <c r="AP146" s="105">
        <v>27.271100000000001</v>
      </c>
      <c r="AQ146" s="105">
        <v>27.546399999999998</v>
      </c>
      <c r="AR146" s="105">
        <v>26.917899999999999</v>
      </c>
      <c r="AS146" s="105">
        <v>28.445599999999999</v>
      </c>
      <c r="AT146" s="105">
        <v>28.5031</v>
      </c>
      <c r="AU146" s="105">
        <v>27.719100000000001</v>
      </c>
      <c r="AV146" s="105">
        <v>23.807099999999998</v>
      </c>
      <c r="AW146" s="105">
        <v>24.6297</v>
      </c>
      <c r="AX146" s="105">
        <v>25.339500000000001</v>
      </c>
      <c r="AY146" s="105">
        <v>24.6785</v>
      </c>
      <c r="AZ146" s="105">
        <v>27.638500000000001</v>
      </c>
      <c r="BA146" s="105">
        <v>21.956499999999998</v>
      </c>
      <c r="BB146" s="105">
        <v>23.107099999999999</v>
      </c>
      <c r="BC146" s="105">
        <v>27.506900000000002</v>
      </c>
      <c r="BD146" s="105">
        <v>21.9588</v>
      </c>
      <c r="BE146" s="105">
        <v>22.814599999999999</v>
      </c>
      <c r="BF146" s="105">
        <v>22.479900000000001</v>
      </c>
      <c r="BG146" s="105">
        <v>22.141200000000001</v>
      </c>
      <c r="BH146" s="105">
        <v>26.2864</v>
      </c>
      <c r="BI146" s="105">
        <v>21.544899999999998</v>
      </c>
      <c r="BJ146" s="105">
        <v>20.618400000000001</v>
      </c>
      <c r="BK146" s="105">
        <v>23.6038</v>
      </c>
      <c r="BL146" s="116">
        <v>27.422899999999998</v>
      </c>
      <c r="BM146" s="112">
        <v>0.14885799999999999</v>
      </c>
      <c r="BN146" s="112">
        <v>0.10243099999999999</v>
      </c>
      <c r="BO146" s="112">
        <v>0.178925</v>
      </c>
      <c r="BP146" s="112">
        <v>0.11605699999999999</v>
      </c>
      <c r="BQ146" s="112">
        <v>0.54916399999999999</v>
      </c>
      <c r="BR146" s="112">
        <v>0.40685199999999999</v>
      </c>
      <c r="BS146" s="112">
        <v>0.91114099999999998</v>
      </c>
      <c r="BT146" s="112">
        <v>0.50171500000000002</v>
      </c>
      <c r="BU146" s="117">
        <v>0.83249300000000004</v>
      </c>
      <c r="BV146" s="112">
        <v>0.22092400000000001</v>
      </c>
      <c r="BW146" s="112">
        <v>0.17507300000000001</v>
      </c>
      <c r="BX146" s="112">
        <v>0.2893</v>
      </c>
      <c r="BY146" s="112">
        <v>0.178894</v>
      </c>
      <c r="BZ146" s="112">
        <v>0.77202099999999996</v>
      </c>
      <c r="CA146" s="112">
        <v>0.66969800000000002</v>
      </c>
      <c r="CB146" s="112">
        <v>0.95932300000000004</v>
      </c>
      <c r="CC146" s="112">
        <v>0.67854999999999999</v>
      </c>
      <c r="CD146" s="117">
        <v>0.94978899999999999</v>
      </c>
      <c r="CE146" s="105">
        <v>3.7254</v>
      </c>
      <c r="CF146" s="105">
        <v>4.1683000000000003</v>
      </c>
      <c r="CG146" s="105">
        <v>3.2413500000000002</v>
      </c>
      <c r="CH146" s="105">
        <v>4.0738599999999998</v>
      </c>
      <c r="CI146" s="105">
        <v>1.5036</v>
      </c>
      <c r="CJ146" s="105">
        <v>2.00379</v>
      </c>
      <c r="CK146" s="105">
        <v>0.30845299999999998</v>
      </c>
      <c r="CL146" s="105">
        <v>-1.4639500000000001</v>
      </c>
      <c r="CM146" s="116">
        <v>-0.55750699999999997</v>
      </c>
    </row>
    <row r="147" spans="1:91">
      <c r="A147" s="104" t="s">
        <v>4986</v>
      </c>
      <c r="B147" s="104" t="s">
        <v>4987</v>
      </c>
      <c r="C147" s="104" t="s">
        <v>895</v>
      </c>
      <c r="D147" s="105">
        <v>31.36835</v>
      </c>
      <c r="E147" s="108">
        <v>1891997113</v>
      </c>
      <c r="F147" s="108">
        <v>1569148451</v>
      </c>
      <c r="G147" s="108">
        <v>1670915138</v>
      </c>
      <c r="H147" s="108">
        <v>2143258704</v>
      </c>
      <c r="I147" s="108">
        <v>2053887950</v>
      </c>
      <c r="J147" s="108">
        <v>1592869105</v>
      </c>
      <c r="K147" s="108">
        <v>1960919764</v>
      </c>
      <c r="L147" s="108">
        <v>1249362864</v>
      </c>
      <c r="M147" s="108">
        <v>1897836056</v>
      </c>
      <c r="N147" s="108">
        <v>2992122798</v>
      </c>
      <c r="O147" s="108">
        <v>2801890286</v>
      </c>
      <c r="P147" s="108">
        <v>2625540727</v>
      </c>
      <c r="Q147" s="108">
        <v>2456856696</v>
      </c>
      <c r="R147" s="108">
        <v>2423045032</v>
      </c>
      <c r="S147" s="108">
        <v>3326749299</v>
      </c>
      <c r="T147" s="108">
        <v>2232194215</v>
      </c>
      <c r="U147" s="108">
        <v>2391142060</v>
      </c>
      <c r="V147" s="108">
        <v>2308966479</v>
      </c>
      <c r="W147" s="108">
        <v>2175197976</v>
      </c>
      <c r="X147" s="108">
        <v>2231989042</v>
      </c>
      <c r="Y147" s="108">
        <v>2223425514</v>
      </c>
      <c r="Z147" s="108">
        <v>2266362936</v>
      </c>
      <c r="AA147" s="108">
        <v>2246897254</v>
      </c>
      <c r="AB147" s="108">
        <v>2056115994</v>
      </c>
      <c r="AC147" s="108">
        <v>2764518964</v>
      </c>
      <c r="AD147" s="108">
        <v>2616869736</v>
      </c>
      <c r="AE147" s="108">
        <v>2656589139</v>
      </c>
      <c r="AF147" s="108">
        <v>2944636289</v>
      </c>
      <c r="AG147" s="108">
        <v>2722848525</v>
      </c>
      <c r="AH147" s="115">
        <v>2585535154</v>
      </c>
      <c r="AI147" s="105">
        <v>31.200700000000001</v>
      </c>
      <c r="AJ147" s="105">
        <v>31.112500000000001</v>
      </c>
      <c r="AK147" s="105">
        <v>31.194400000000002</v>
      </c>
      <c r="AL147" s="105">
        <v>31.2715</v>
      </c>
      <c r="AM147" s="105">
        <v>31.3628</v>
      </c>
      <c r="AN147" s="105">
        <v>31.1036</v>
      </c>
      <c r="AO147" s="105">
        <v>31.0977</v>
      </c>
      <c r="AP147" s="105">
        <v>30.927</v>
      </c>
      <c r="AQ147" s="105">
        <v>31.0108</v>
      </c>
      <c r="AR147" s="105">
        <v>31.8919</v>
      </c>
      <c r="AS147" s="105">
        <v>31.854700000000001</v>
      </c>
      <c r="AT147" s="105">
        <v>31.894100000000002</v>
      </c>
      <c r="AU147" s="105">
        <v>31.4283</v>
      </c>
      <c r="AV147" s="105">
        <v>31.463899999999999</v>
      </c>
      <c r="AW147" s="105">
        <v>31.9498</v>
      </c>
      <c r="AX147" s="105">
        <v>31.435099999999998</v>
      </c>
      <c r="AY147" s="105">
        <v>31.478200000000001</v>
      </c>
      <c r="AZ147" s="105">
        <v>31.437000000000001</v>
      </c>
      <c r="BA147" s="105">
        <v>31.263400000000001</v>
      </c>
      <c r="BB147" s="105">
        <v>31.383400000000002</v>
      </c>
      <c r="BC147" s="105">
        <v>31.2393</v>
      </c>
      <c r="BD147" s="105">
        <v>31.48</v>
      </c>
      <c r="BE147" s="105">
        <v>31.473099999999999</v>
      </c>
      <c r="BF147" s="105">
        <v>31.373899999999999</v>
      </c>
      <c r="BG147" s="105">
        <v>31.413599999999999</v>
      </c>
      <c r="BH147" s="105">
        <v>31.318300000000001</v>
      </c>
      <c r="BI147" s="105">
        <v>31.320799999999998</v>
      </c>
      <c r="BJ147" s="105">
        <v>31.5105</v>
      </c>
      <c r="BK147" s="105">
        <v>31.27</v>
      </c>
      <c r="BL147" s="116">
        <v>31.264399999999998</v>
      </c>
      <c r="BM147" s="112">
        <v>0.105625</v>
      </c>
      <c r="BN147" s="112">
        <v>0.40923500000000002</v>
      </c>
      <c r="BO147" s="112">
        <v>2.3924999999999998E-2</v>
      </c>
      <c r="BP147" s="112">
        <v>2.9273099999999998E-3</v>
      </c>
      <c r="BQ147" s="112">
        <v>0.22784299999999999</v>
      </c>
      <c r="BR147" s="112">
        <v>0.28374700000000003</v>
      </c>
      <c r="BS147" s="112">
        <v>0.598163</v>
      </c>
      <c r="BT147" s="112">
        <v>0.34565899999999999</v>
      </c>
      <c r="BU147" s="117">
        <v>0.97735700000000003</v>
      </c>
      <c r="BV147" s="112">
        <v>0.16864799999999999</v>
      </c>
      <c r="BW147" s="112">
        <v>0.496971</v>
      </c>
      <c r="BX147" s="112">
        <v>9.02424E-2</v>
      </c>
      <c r="BY147" s="112">
        <v>1.38683E-2</v>
      </c>
      <c r="BZ147" s="112">
        <v>0.59282699999999999</v>
      </c>
      <c r="CA147" s="112">
        <v>0.553624</v>
      </c>
      <c r="CB147" s="112">
        <v>0.76761400000000002</v>
      </c>
      <c r="CC147" s="112">
        <v>0.54374800000000001</v>
      </c>
      <c r="CD147" s="117">
        <v>0.99504300000000001</v>
      </c>
      <c r="CE147" s="105">
        <v>-0.179068</v>
      </c>
      <c r="CF147" s="105">
        <v>-0.1023</v>
      </c>
      <c r="CG147" s="105">
        <v>-0.33643499999999998</v>
      </c>
      <c r="CH147" s="105">
        <v>0.53196399999999999</v>
      </c>
      <c r="CI147" s="105">
        <v>0.26572699999999999</v>
      </c>
      <c r="CJ147" s="105">
        <v>0.10184600000000001</v>
      </c>
      <c r="CK147" s="105">
        <v>-5.2909200000000003E-2</v>
      </c>
      <c r="CL147" s="105">
        <v>9.4073000000000004E-2</v>
      </c>
      <c r="CM147" s="116">
        <v>2.62642E-3</v>
      </c>
    </row>
    <row r="148" spans="1:91">
      <c r="A148" s="104" t="s">
        <v>4988</v>
      </c>
      <c r="B148" s="104" t="s">
        <v>4989</v>
      </c>
      <c r="C148" s="104" t="s">
        <v>4950</v>
      </c>
      <c r="D148" s="105">
        <v>27.888100000000001</v>
      </c>
      <c r="E148" s="108">
        <v>240484015.30000001</v>
      </c>
      <c r="F148" s="108">
        <v>143293746</v>
      </c>
      <c r="G148" s="108">
        <v>162197837.5</v>
      </c>
      <c r="H148" s="108">
        <v>542187680</v>
      </c>
      <c r="I148" s="108">
        <v>273643983</v>
      </c>
      <c r="J148" s="108">
        <v>208735897</v>
      </c>
      <c r="K148" s="108">
        <v>118375223.5</v>
      </c>
      <c r="L148" s="108">
        <v>65201192.5</v>
      </c>
      <c r="M148" s="108">
        <v>52686437.5</v>
      </c>
      <c r="N148" s="108">
        <v>69887183.5</v>
      </c>
      <c r="O148" s="108">
        <v>216930483</v>
      </c>
      <c r="P148" s="108">
        <v>45243446.5</v>
      </c>
      <c r="Q148" s="108">
        <v>230213085.5</v>
      </c>
      <c r="R148" s="108">
        <v>216182205</v>
      </c>
      <c r="S148" s="108">
        <v>640984832</v>
      </c>
      <c r="T148" s="108">
        <v>202962773</v>
      </c>
      <c r="U148" s="108">
        <v>223513689.5</v>
      </c>
      <c r="V148" s="108">
        <v>261978981</v>
      </c>
      <c r="W148" s="108">
        <v>238434796.5</v>
      </c>
      <c r="X148" s="108">
        <v>270897473</v>
      </c>
      <c r="Y148" s="108">
        <v>210375210</v>
      </c>
      <c r="Z148" s="108">
        <v>171972927</v>
      </c>
      <c r="AA148" s="108">
        <v>152809590</v>
      </c>
      <c r="AB148" s="108">
        <v>174948526</v>
      </c>
      <c r="AC148" s="108">
        <v>235445234</v>
      </c>
      <c r="AD148" s="108">
        <v>213572815</v>
      </c>
      <c r="AE148" s="108">
        <v>250539736</v>
      </c>
      <c r="AF148" s="108">
        <v>143784887</v>
      </c>
      <c r="AG148" s="108">
        <v>153786791</v>
      </c>
      <c r="AH148" s="115">
        <v>21784396.5</v>
      </c>
      <c r="AI148" s="105">
        <v>28.224799999999998</v>
      </c>
      <c r="AJ148" s="105">
        <v>27.789100000000001</v>
      </c>
      <c r="AK148" s="105">
        <v>27.9482</v>
      </c>
      <c r="AL148" s="105">
        <v>29.288599999999999</v>
      </c>
      <c r="AM148" s="105">
        <v>28.4879</v>
      </c>
      <c r="AN148" s="105">
        <v>28.160399999999999</v>
      </c>
      <c r="AO148" s="105">
        <v>27.080100000000002</v>
      </c>
      <c r="AP148" s="105">
        <v>27.078099999999999</v>
      </c>
      <c r="AQ148" s="105">
        <v>25.84</v>
      </c>
      <c r="AR148" s="105">
        <v>26.4147</v>
      </c>
      <c r="AS148" s="105">
        <v>28.345199999999998</v>
      </c>
      <c r="AT148" s="105">
        <v>26.035399999999999</v>
      </c>
      <c r="AU148" s="105">
        <v>28.0078</v>
      </c>
      <c r="AV148" s="105">
        <v>27.977399999999999</v>
      </c>
      <c r="AW148" s="105">
        <v>29.6999</v>
      </c>
      <c r="AX148" s="105">
        <v>27.975999999999999</v>
      </c>
      <c r="AY148" s="105">
        <v>28.044799999999999</v>
      </c>
      <c r="AZ148" s="105">
        <v>28.346499999999999</v>
      </c>
      <c r="BA148" s="105">
        <v>28.074000000000002</v>
      </c>
      <c r="BB148" s="105">
        <v>28.351800000000001</v>
      </c>
      <c r="BC148" s="105">
        <v>27.861899999999999</v>
      </c>
      <c r="BD148" s="105">
        <v>27.791399999999999</v>
      </c>
      <c r="BE148" s="105">
        <v>27.656700000000001</v>
      </c>
      <c r="BF148" s="105">
        <v>27.818899999999999</v>
      </c>
      <c r="BG148" s="105">
        <v>27.8293</v>
      </c>
      <c r="BH148" s="105">
        <v>27.6982</v>
      </c>
      <c r="BI148" s="105">
        <v>27.914300000000001</v>
      </c>
      <c r="BJ148" s="105">
        <v>27.154399999999999</v>
      </c>
      <c r="BK148" s="105">
        <v>27.17</v>
      </c>
      <c r="BL148" s="116">
        <v>24.4101</v>
      </c>
      <c r="BM148" s="112">
        <v>0.133051</v>
      </c>
      <c r="BN148" s="112">
        <v>6.9828799999999996E-2</v>
      </c>
      <c r="BO148" s="112">
        <v>0.69694</v>
      </c>
      <c r="BP148" s="112">
        <v>0.58656699999999995</v>
      </c>
      <c r="BQ148" s="112">
        <v>9.8416400000000001E-2</v>
      </c>
      <c r="BR148" s="112">
        <v>0.112068</v>
      </c>
      <c r="BS148" s="112">
        <v>0.116905</v>
      </c>
      <c r="BT148" s="112">
        <v>0.17542199999999999</v>
      </c>
      <c r="BU148" s="117">
        <v>0.16311899999999999</v>
      </c>
      <c r="BV148" s="112">
        <v>0.203373</v>
      </c>
      <c r="BW148" s="112">
        <v>0.13194500000000001</v>
      </c>
      <c r="BX148" s="112">
        <v>0.77009099999999997</v>
      </c>
      <c r="BY148" s="112">
        <v>0.65684500000000001</v>
      </c>
      <c r="BZ148" s="112">
        <v>0.47994500000000001</v>
      </c>
      <c r="CA148" s="112">
        <v>0.34571800000000003</v>
      </c>
      <c r="CB148" s="112">
        <v>0.3236</v>
      </c>
      <c r="CC148" s="112">
        <v>0.376803</v>
      </c>
      <c r="CD148" s="117">
        <v>0.68399600000000005</v>
      </c>
      <c r="CE148" s="105">
        <v>1.74258</v>
      </c>
      <c r="CF148" s="105">
        <v>2.4007999999999998</v>
      </c>
      <c r="CG148" s="105">
        <v>0.42123899999999997</v>
      </c>
      <c r="CH148" s="105">
        <v>0.68693899999999997</v>
      </c>
      <c r="CI148" s="105">
        <v>2.3168600000000001</v>
      </c>
      <c r="CJ148" s="105">
        <v>1.8775900000000001</v>
      </c>
      <c r="CK148" s="105">
        <v>1.8510500000000001</v>
      </c>
      <c r="CL148" s="105">
        <v>1.5108600000000001</v>
      </c>
      <c r="CM148" s="116">
        <v>1.5691200000000001</v>
      </c>
    </row>
    <row r="149" spans="1:91">
      <c r="A149" s="104" t="s">
        <v>730</v>
      </c>
      <c r="B149" s="104" t="s">
        <v>731</v>
      </c>
      <c r="C149" s="104" t="s">
        <v>732</v>
      </c>
      <c r="D149" s="105">
        <v>28.598700000000001</v>
      </c>
      <c r="E149" s="108">
        <v>401326411.5</v>
      </c>
      <c r="F149" s="108">
        <v>280302238.19999999</v>
      </c>
      <c r="G149" s="108">
        <v>300649684</v>
      </c>
      <c r="H149" s="108">
        <v>702773860</v>
      </c>
      <c r="I149" s="108">
        <v>597786066</v>
      </c>
      <c r="J149" s="108">
        <v>376941948</v>
      </c>
      <c r="K149" s="108">
        <v>530799484.80000001</v>
      </c>
      <c r="L149" s="108">
        <v>220079674</v>
      </c>
      <c r="M149" s="108">
        <v>539106336</v>
      </c>
      <c r="N149" s="108">
        <v>243213690</v>
      </c>
      <c r="O149" s="108">
        <v>191985447.30000001</v>
      </c>
      <c r="P149" s="108">
        <v>99932083.879999995</v>
      </c>
      <c r="Q149" s="108">
        <v>483900495.39999998</v>
      </c>
      <c r="R149" s="108">
        <v>351475869</v>
      </c>
      <c r="S149" s="108">
        <v>617527258.70000005</v>
      </c>
      <c r="T149" s="108">
        <v>455303423.89999998</v>
      </c>
      <c r="U149" s="108">
        <v>367339383.39999998</v>
      </c>
      <c r="V149" s="108">
        <v>243109362.69999999</v>
      </c>
      <c r="W149" s="108">
        <v>215229452.30000001</v>
      </c>
      <c r="X149" s="108">
        <v>266989997.69999999</v>
      </c>
      <c r="Y149" s="108">
        <v>293313728</v>
      </c>
      <c r="Z149" s="108">
        <v>190748818.09999999</v>
      </c>
      <c r="AA149" s="108">
        <v>184746980.80000001</v>
      </c>
      <c r="AB149" s="108">
        <v>184380922.30000001</v>
      </c>
      <c r="AC149" s="108">
        <v>290340618</v>
      </c>
      <c r="AD149" s="108">
        <v>535933738.39999998</v>
      </c>
      <c r="AE149" s="108">
        <v>347807262.10000002</v>
      </c>
      <c r="AF149" s="108">
        <v>239749701.59999999</v>
      </c>
      <c r="AG149" s="108">
        <v>250590578.80000001</v>
      </c>
      <c r="AH149" s="115">
        <v>497762995.5</v>
      </c>
      <c r="AI149" s="105">
        <v>28.963699999999999</v>
      </c>
      <c r="AJ149" s="105">
        <v>28.646699999999999</v>
      </c>
      <c r="AK149" s="105">
        <v>28.786999999999999</v>
      </c>
      <c r="AL149" s="105">
        <v>29.6629</v>
      </c>
      <c r="AM149" s="105">
        <v>29.582699999999999</v>
      </c>
      <c r="AN149" s="105">
        <v>29.033899999999999</v>
      </c>
      <c r="AO149" s="105">
        <v>29.239100000000001</v>
      </c>
      <c r="AP149" s="105">
        <v>28.550699999999999</v>
      </c>
      <c r="AQ149" s="105">
        <v>29.1951</v>
      </c>
      <c r="AR149" s="105">
        <v>28.334</v>
      </c>
      <c r="AS149" s="105">
        <v>28.165900000000001</v>
      </c>
      <c r="AT149" s="105">
        <v>27.178599999999999</v>
      </c>
      <c r="AU149" s="105">
        <v>29.0412</v>
      </c>
      <c r="AV149" s="105">
        <v>28.6785</v>
      </c>
      <c r="AW149" s="105">
        <v>29.618400000000001</v>
      </c>
      <c r="AX149" s="105">
        <v>29.1416</v>
      </c>
      <c r="AY149" s="105">
        <v>28.784199999999998</v>
      </c>
      <c r="AZ149" s="105">
        <v>28.241499999999998</v>
      </c>
      <c r="BA149" s="105">
        <v>27.926200000000001</v>
      </c>
      <c r="BB149" s="105">
        <v>28.331900000000001</v>
      </c>
      <c r="BC149" s="105">
        <v>28.343900000000001</v>
      </c>
      <c r="BD149" s="105">
        <v>27.9422</v>
      </c>
      <c r="BE149" s="105">
        <v>27.929400000000001</v>
      </c>
      <c r="BF149" s="105">
        <v>27.8947</v>
      </c>
      <c r="BG149" s="105">
        <v>28.1538</v>
      </c>
      <c r="BH149" s="105">
        <v>29.040600000000001</v>
      </c>
      <c r="BI149" s="105">
        <v>28.387599999999999</v>
      </c>
      <c r="BJ149" s="105">
        <v>27.891999999999999</v>
      </c>
      <c r="BK149" s="105">
        <v>27.8705</v>
      </c>
      <c r="BL149" s="116">
        <v>28.894500000000001</v>
      </c>
      <c r="BM149" s="112">
        <v>0.17280200000000001</v>
      </c>
      <c r="BN149" s="112">
        <v>3.6745699999999999E-2</v>
      </c>
      <c r="BO149" s="112">
        <v>0.12751499999999999</v>
      </c>
      <c r="BP149" s="112">
        <v>0.54516200000000004</v>
      </c>
      <c r="BQ149" s="112">
        <v>0.10897900000000001</v>
      </c>
      <c r="BR149" s="112">
        <v>0.30400899999999997</v>
      </c>
      <c r="BS149" s="112">
        <v>0.96232399999999996</v>
      </c>
      <c r="BT149" s="112">
        <v>0.42941099999999999</v>
      </c>
      <c r="BU149" s="117">
        <v>0.51257699999999995</v>
      </c>
      <c r="BV149" s="112">
        <v>0.24856500000000001</v>
      </c>
      <c r="BW149" s="112">
        <v>8.6386099999999993E-2</v>
      </c>
      <c r="BX149" s="112">
        <v>0.225386</v>
      </c>
      <c r="BY149" s="112">
        <v>0.62434500000000004</v>
      </c>
      <c r="BZ149" s="112">
        <v>0.48839500000000002</v>
      </c>
      <c r="CA149" s="112">
        <v>0.57557400000000003</v>
      </c>
      <c r="CB149" s="112">
        <v>0.97933700000000001</v>
      </c>
      <c r="CC149" s="112">
        <v>0.61491099999999999</v>
      </c>
      <c r="CD149" s="117">
        <v>0.81808499999999995</v>
      </c>
      <c r="CE149" s="105">
        <v>0.58011000000000001</v>
      </c>
      <c r="CF149" s="105">
        <v>1.2075</v>
      </c>
      <c r="CG149" s="105">
        <v>0.77595599999999998</v>
      </c>
      <c r="CH149" s="105">
        <v>-0.326154</v>
      </c>
      <c r="CI149" s="105">
        <v>0.89371</v>
      </c>
      <c r="CJ149" s="105">
        <v>0.50344299999999997</v>
      </c>
      <c r="CK149" s="105">
        <v>-1.83264E-2</v>
      </c>
      <c r="CL149" s="105">
        <v>-0.29693000000000003</v>
      </c>
      <c r="CM149" s="116">
        <v>0.30832799999999999</v>
      </c>
    </row>
    <row r="150" spans="1:91">
      <c r="A150" s="104" t="s">
        <v>733</v>
      </c>
      <c r="B150" s="104" t="s">
        <v>734</v>
      </c>
      <c r="C150" s="104" t="s">
        <v>735</v>
      </c>
      <c r="D150" s="105">
        <v>29.147100000000002</v>
      </c>
      <c r="E150" s="108">
        <v>344129092.5</v>
      </c>
      <c r="F150" s="108">
        <v>398968142</v>
      </c>
      <c r="G150" s="108">
        <v>409188487</v>
      </c>
      <c r="H150" s="108">
        <v>539165248</v>
      </c>
      <c r="I150" s="108">
        <v>378487822.5</v>
      </c>
      <c r="J150" s="108">
        <v>376455454</v>
      </c>
      <c r="K150" s="108">
        <v>428768132</v>
      </c>
      <c r="L150" s="108">
        <v>375654841.80000001</v>
      </c>
      <c r="M150" s="108">
        <v>495831040</v>
      </c>
      <c r="N150" s="108">
        <v>461537984</v>
      </c>
      <c r="O150" s="108">
        <v>547094600</v>
      </c>
      <c r="P150" s="108">
        <v>383368008</v>
      </c>
      <c r="Q150" s="108">
        <v>495644884</v>
      </c>
      <c r="R150" s="108">
        <v>485422764</v>
      </c>
      <c r="S150" s="108">
        <v>372024040.89999998</v>
      </c>
      <c r="T150" s="108">
        <v>445905524</v>
      </c>
      <c r="U150" s="108">
        <v>498849656</v>
      </c>
      <c r="V150" s="108">
        <v>454681012</v>
      </c>
      <c r="W150" s="108">
        <v>469240820</v>
      </c>
      <c r="X150" s="108">
        <v>400044684</v>
      </c>
      <c r="Y150" s="108">
        <v>538568508</v>
      </c>
      <c r="Z150" s="108">
        <v>510732156</v>
      </c>
      <c r="AA150" s="108">
        <v>495384284</v>
      </c>
      <c r="AB150" s="108">
        <v>407876104</v>
      </c>
      <c r="AC150" s="108">
        <v>461595831.30000001</v>
      </c>
      <c r="AD150" s="108">
        <v>712352328</v>
      </c>
      <c r="AE150" s="108">
        <v>691561112</v>
      </c>
      <c r="AF150" s="108">
        <v>664734020</v>
      </c>
      <c r="AG150" s="108">
        <v>678800659</v>
      </c>
      <c r="AH150" s="115">
        <v>664975612</v>
      </c>
      <c r="AI150" s="105">
        <v>28.741900000000001</v>
      </c>
      <c r="AJ150" s="105">
        <v>29.149799999999999</v>
      </c>
      <c r="AK150" s="105">
        <v>29.226299999999998</v>
      </c>
      <c r="AL150" s="105">
        <v>29.2805</v>
      </c>
      <c r="AM150" s="105">
        <v>28.9451</v>
      </c>
      <c r="AN150" s="105">
        <v>29.037299999999998</v>
      </c>
      <c r="AO150" s="105">
        <v>28.9345</v>
      </c>
      <c r="AP150" s="105">
        <v>29.295500000000001</v>
      </c>
      <c r="AQ150" s="105">
        <v>29.074400000000001</v>
      </c>
      <c r="AR150" s="105">
        <v>29.201799999999999</v>
      </c>
      <c r="AS150" s="105">
        <v>29.592300000000002</v>
      </c>
      <c r="AT150" s="105">
        <v>29.118300000000001</v>
      </c>
      <c r="AU150" s="105">
        <v>29.072700000000001</v>
      </c>
      <c r="AV150" s="105">
        <v>29.144400000000001</v>
      </c>
      <c r="AW150" s="105">
        <v>28.898</v>
      </c>
      <c r="AX150" s="105">
        <v>29.111499999999999</v>
      </c>
      <c r="AY150" s="105">
        <v>29.229800000000001</v>
      </c>
      <c r="AZ150" s="105">
        <v>29.116499999999998</v>
      </c>
      <c r="BA150" s="105">
        <v>29.050699999999999</v>
      </c>
      <c r="BB150" s="105">
        <v>28.925899999999999</v>
      </c>
      <c r="BC150" s="105">
        <v>29.225100000000001</v>
      </c>
      <c r="BD150" s="105">
        <v>29.3124</v>
      </c>
      <c r="BE150" s="105">
        <v>29.2898</v>
      </c>
      <c r="BF150" s="105">
        <v>29.040099999999999</v>
      </c>
      <c r="BG150" s="105">
        <v>28.834299999999999</v>
      </c>
      <c r="BH150" s="105">
        <v>29.4453</v>
      </c>
      <c r="BI150" s="105">
        <v>29.379200000000001</v>
      </c>
      <c r="BJ150" s="105">
        <v>29.363199999999999</v>
      </c>
      <c r="BK150" s="105">
        <v>29.2803</v>
      </c>
      <c r="BL150" s="116">
        <v>29.305299999999999</v>
      </c>
      <c r="BM150" s="112">
        <v>0.14325499999999999</v>
      </c>
      <c r="BN150" s="112">
        <v>9.0712799999999996E-2</v>
      </c>
      <c r="BO150" s="112">
        <v>0.117356</v>
      </c>
      <c r="BP150" s="112">
        <v>0.938608</v>
      </c>
      <c r="BQ150" s="112">
        <v>2.2739700000000002E-2</v>
      </c>
      <c r="BR150" s="112">
        <v>2.32915E-2</v>
      </c>
      <c r="BS150" s="112">
        <v>5.0772999999999999E-2</v>
      </c>
      <c r="BT150" s="112">
        <v>0.32280999999999999</v>
      </c>
      <c r="BU150" s="117">
        <v>0.646262</v>
      </c>
      <c r="BV150" s="112">
        <v>0.21426700000000001</v>
      </c>
      <c r="BW150" s="112">
        <v>0.15960099999999999</v>
      </c>
      <c r="BX150" s="112">
        <v>0.21270800000000001</v>
      </c>
      <c r="BY150" s="112">
        <v>0.94900899999999999</v>
      </c>
      <c r="BZ150" s="112">
        <v>0.30468000000000001</v>
      </c>
      <c r="CA150" s="112">
        <v>0.14303399999999999</v>
      </c>
      <c r="CB150" s="112">
        <v>0.213336</v>
      </c>
      <c r="CC150" s="112">
        <v>0.52062600000000003</v>
      </c>
      <c r="CD150" s="117">
        <v>0.88578100000000004</v>
      </c>
      <c r="CE150" s="105">
        <v>-0.276951</v>
      </c>
      <c r="CF150" s="105">
        <v>-0.228629</v>
      </c>
      <c r="CG150" s="105">
        <v>-0.21483099999999999</v>
      </c>
      <c r="CH150" s="105">
        <v>-1.21428E-2</v>
      </c>
      <c r="CI150" s="105">
        <v>-0.27792600000000001</v>
      </c>
      <c r="CJ150" s="105">
        <v>-0.16367399999999999</v>
      </c>
      <c r="CK150" s="105">
        <v>-0.249052</v>
      </c>
      <c r="CL150" s="105">
        <v>-0.10213899999999999</v>
      </c>
      <c r="CM150" s="116">
        <v>-9.6687999999999996E-2</v>
      </c>
    </row>
    <row r="151" spans="1:91">
      <c r="A151" s="104" t="s">
        <v>736</v>
      </c>
      <c r="B151" s="104" t="s">
        <v>737</v>
      </c>
      <c r="C151" s="104" t="s">
        <v>738</v>
      </c>
      <c r="D151" s="105">
        <v>26.853400000000001</v>
      </c>
      <c r="E151" s="108">
        <v>75295533</v>
      </c>
      <c r="F151" s="108">
        <v>74645712</v>
      </c>
      <c r="G151" s="108">
        <v>77235945.25</v>
      </c>
      <c r="H151" s="108">
        <v>76175632</v>
      </c>
      <c r="I151" s="108"/>
      <c r="J151" s="108">
        <v>168448832</v>
      </c>
      <c r="K151" s="108">
        <v>83423768.5</v>
      </c>
      <c r="L151" s="108">
        <v>46489606</v>
      </c>
      <c r="M151" s="108">
        <v>84222149</v>
      </c>
      <c r="N151" s="108">
        <v>92383576</v>
      </c>
      <c r="O151" s="108"/>
      <c r="P151" s="108">
        <v>59266244</v>
      </c>
      <c r="Q151" s="108">
        <v>130101451</v>
      </c>
      <c r="R151" s="108">
        <v>82940998</v>
      </c>
      <c r="S151" s="108">
        <v>57619696.880000003</v>
      </c>
      <c r="T151" s="108">
        <v>149952332</v>
      </c>
      <c r="U151" s="108">
        <v>58825506</v>
      </c>
      <c r="V151" s="108">
        <v>82553686</v>
      </c>
      <c r="W151" s="108">
        <v>118803462</v>
      </c>
      <c r="X151" s="108">
        <v>85944504</v>
      </c>
      <c r="Y151" s="108">
        <v>123175676.5</v>
      </c>
      <c r="Z151" s="108">
        <v>154086566</v>
      </c>
      <c r="AA151" s="108">
        <v>85387920</v>
      </c>
      <c r="AB151" s="108">
        <v>92761182</v>
      </c>
      <c r="AC151" s="108">
        <v>192698434.5</v>
      </c>
      <c r="AD151" s="108">
        <v>174436508</v>
      </c>
      <c r="AE151" s="108">
        <v>168197996.5</v>
      </c>
      <c r="AF151" s="108">
        <v>162915838</v>
      </c>
      <c r="AG151" s="108">
        <v>161782416</v>
      </c>
      <c r="AH151" s="115">
        <v>246874032</v>
      </c>
      <c r="AI151" s="105">
        <v>26.549499999999998</v>
      </c>
      <c r="AJ151" s="105">
        <v>26.852399999999999</v>
      </c>
      <c r="AK151" s="105">
        <v>26.8613</v>
      </c>
      <c r="AL151" s="105">
        <v>26.4572</v>
      </c>
      <c r="AM151" s="105">
        <v>22.081600000000002</v>
      </c>
      <c r="AN151" s="105">
        <v>27.9712</v>
      </c>
      <c r="AO151" s="105">
        <v>26.5776</v>
      </c>
      <c r="AP151" s="105">
        <v>26.590499999999999</v>
      </c>
      <c r="AQ151" s="105">
        <v>26.5168</v>
      </c>
      <c r="AR151" s="105">
        <v>26.854399999999998</v>
      </c>
      <c r="AS151" s="105">
        <v>21.154199999999999</v>
      </c>
      <c r="AT151" s="105">
        <v>26.424900000000001</v>
      </c>
      <c r="AU151" s="105">
        <v>27.174099999999999</v>
      </c>
      <c r="AV151" s="105">
        <v>26.595300000000002</v>
      </c>
      <c r="AW151" s="105">
        <v>26.268899999999999</v>
      </c>
      <c r="AX151" s="105">
        <v>27.539200000000001</v>
      </c>
      <c r="AY151" s="105">
        <v>26.146799999999999</v>
      </c>
      <c r="AZ151" s="105">
        <v>26.697700000000001</v>
      </c>
      <c r="BA151" s="105">
        <v>27.068899999999999</v>
      </c>
      <c r="BB151" s="105">
        <v>26.707599999999999</v>
      </c>
      <c r="BC151" s="105">
        <v>27.0547</v>
      </c>
      <c r="BD151" s="105">
        <v>27.6187</v>
      </c>
      <c r="BE151" s="105">
        <v>26.785399999999999</v>
      </c>
      <c r="BF151" s="105">
        <v>26.903600000000001</v>
      </c>
      <c r="BG151" s="105">
        <v>27.528600000000001</v>
      </c>
      <c r="BH151" s="105">
        <v>27.398299999999999</v>
      </c>
      <c r="BI151" s="105">
        <v>27.339500000000001</v>
      </c>
      <c r="BJ151" s="105">
        <v>27.334599999999998</v>
      </c>
      <c r="BK151" s="105">
        <v>27.243200000000002</v>
      </c>
      <c r="BL151" s="116">
        <v>27.936</v>
      </c>
      <c r="BM151" s="112">
        <v>3.5444200000000002E-2</v>
      </c>
      <c r="BN151" s="112">
        <v>0.32357599999999997</v>
      </c>
      <c r="BO151" s="112">
        <v>1.2488600000000001E-2</v>
      </c>
      <c r="BP151" s="112">
        <v>0.21820700000000001</v>
      </c>
      <c r="BQ151" s="112">
        <v>7.3588799999999996E-2</v>
      </c>
      <c r="BR151" s="112">
        <v>0.19719300000000001</v>
      </c>
      <c r="BS151" s="112">
        <v>8.5964200000000004E-2</v>
      </c>
      <c r="BT151" s="112">
        <v>0.30141899999999999</v>
      </c>
      <c r="BU151" s="117">
        <v>0.73186700000000005</v>
      </c>
      <c r="BV151" s="112">
        <v>8.1233299999999994E-2</v>
      </c>
      <c r="BW151" s="112">
        <v>0.41683500000000001</v>
      </c>
      <c r="BX151" s="112">
        <v>6.6466999999999998E-2</v>
      </c>
      <c r="BY151" s="112">
        <v>0.29672500000000002</v>
      </c>
      <c r="BZ151" s="112">
        <v>0.44443899999999997</v>
      </c>
      <c r="CA151" s="112">
        <v>0.45575700000000002</v>
      </c>
      <c r="CB151" s="112">
        <v>0.27589200000000003</v>
      </c>
      <c r="CC151" s="112">
        <v>0.50400800000000001</v>
      </c>
      <c r="CD151" s="117">
        <v>0.91275600000000001</v>
      </c>
      <c r="CE151" s="105">
        <v>-0.750193</v>
      </c>
      <c r="CF151" s="105">
        <v>-2.0012799999999999</v>
      </c>
      <c r="CG151" s="105">
        <v>-0.94299900000000003</v>
      </c>
      <c r="CH151" s="105">
        <v>-2.69347</v>
      </c>
      <c r="CI151" s="105">
        <v>-0.82518599999999998</v>
      </c>
      <c r="CJ151" s="105">
        <v>-0.71002600000000005</v>
      </c>
      <c r="CK151" s="105">
        <v>-0.56085799999999997</v>
      </c>
      <c r="CL151" s="105">
        <v>-0.40203100000000003</v>
      </c>
      <c r="CM151" s="116">
        <v>-8.2461699999999999E-2</v>
      </c>
    </row>
    <row r="152" spans="1:91">
      <c r="A152" s="104" t="s">
        <v>739</v>
      </c>
      <c r="B152" s="104" t="s">
        <v>740</v>
      </c>
      <c r="C152" s="104" t="s">
        <v>741</v>
      </c>
      <c r="D152" s="105">
        <v>28.684100000000001</v>
      </c>
      <c r="E152" s="108">
        <v>331292400</v>
      </c>
      <c r="F152" s="108">
        <v>323635896</v>
      </c>
      <c r="G152" s="108">
        <v>361515372</v>
      </c>
      <c r="H152" s="108">
        <v>454473485.5</v>
      </c>
      <c r="I152" s="108">
        <v>336534460</v>
      </c>
      <c r="J152" s="108">
        <v>361193960.5</v>
      </c>
      <c r="K152" s="108">
        <v>461355632</v>
      </c>
      <c r="L152" s="108">
        <v>278702612</v>
      </c>
      <c r="M152" s="108">
        <v>516140510</v>
      </c>
      <c r="N152" s="108">
        <v>233758022</v>
      </c>
      <c r="O152" s="108">
        <v>204752507.5</v>
      </c>
      <c r="P152" s="108">
        <v>220648549.5</v>
      </c>
      <c r="Q152" s="108">
        <v>320270024</v>
      </c>
      <c r="R152" s="108">
        <v>360480494</v>
      </c>
      <c r="S152" s="108">
        <v>330752204</v>
      </c>
      <c r="T152" s="108">
        <v>353032260</v>
      </c>
      <c r="U152" s="108">
        <v>302929200</v>
      </c>
      <c r="V152" s="108">
        <v>292823377.10000002</v>
      </c>
      <c r="W152" s="108">
        <v>292791172</v>
      </c>
      <c r="X152" s="108">
        <v>324146176</v>
      </c>
      <c r="Y152" s="108">
        <v>369371408</v>
      </c>
      <c r="Z152" s="108">
        <v>325651424</v>
      </c>
      <c r="AA152" s="108">
        <v>318427156</v>
      </c>
      <c r="AB152" s="108">
        <v>303358312</v>
      </c>
      <c r="AC152" s="108">
        <v>401193216</v>
      </c>
      <c r="AD152" s="108">
        <v>511697288</v>
      </c>
      <c r="AE152" s="108">
        <v>456038648</v>
      </c>
      <c r="AF152" s="108">
        <v>385537312</v>
      </c>
      <c r="AG152" s="108">
        <v>445724656</v>
      </c>
      <c r="AH152" s="115">
        <v>428791016</v>
      </c>
      <c r="AI152" s="105">
        <v>28.687000000000001</v>
      </c>
      <c r="AJ152" s="105">
        <v>28.8565</v>
      </c>
      <c r="AK152" s="105">
        <v>29.0533</v>
      </c>
      <c r="AL152" s="105">
        <v>29.033999999999999</v>
      </c>
      <c r="AM152" s="105">
        <v>28.785299999999999</v>
      </c>
      <c r="AN152" s="105">
        <v>28.9682</v>
      </c>
      <c r="AO152" s="105">
        <v>29.039200000000001</v>
      </c>
      <c r="AP152" s="105">
        <v>28.878499999999999</v>
      </c>
      <c r="AQ152" s="105">
        <v>29.132300000000001</v>
      </c>
      <c r="AR152" s="105">
        <v>28.2501</v>
      </c>
      <c r="AS152" s="105">
        <v>28.231400000000001</v>
      </c>
      <c r="AT152" s="105">
        <v>28.321300000000001</v>
      </c>
      <c r="AU152" s="105">
        <v>28.454899999999999</v>
      </c>
      <c r="AV152" s="105">
        <v>28.715</v>
      </c>
      <c r="AW152" s="105">
        <v>28.753900000000002</v>
      </c>
      <c r="AX152" s="105">
        <v>28.7745</v>
      </c>
      <c r="AY152" s="105">
        <v>28.496600000000001</v>
      </c>
      <c r="AZ152" s="105">
        <v>28.5105</v>
      </c>
      <c r="BA152" s="105">
        <v>28.370200000000001</v>
      </c>
      <c r="BB152" s="105">
        <v>28.6127</v>
      </c>
      <c r="BC152" s="105">
        <v>28.6812</v>
      </c>
      <c r="BD152" s="105">
        <v>28.690799999999999</v>
      </c>
      <c r="BE152" s="105">
        <v>28.674099999999999</v>
      </c>
      <c r="BF152" s="105">
        <v>28.613</v>
      </c>
      <c r="BG152" s="105">
        <v>28.634</v>
      </c>
      <c r="BH152" s="105">
        <v>28.974299999999999</v>
      </c>
      <c r="BI152" s="105">
        <v>28.778500000000001</v>
      </c>
      <c r="BJ152" s="105">
        <v>28.577300000000001</v>
      </c>
      <c r="BK152" s="105">
        <v>28.677900000000001</v>
      </c>
      <c r="BL152" s="116">
        <v>28.67</v>
      </c>
      <c r="BM152" s="112">
        <v>0.113131</v>
      </c>
      <c r="BN152" s="112">
        <v>2.39451E-2</v>
      </c>
      <c r="BO152" s="112">
        <v>9.75906E-3</v>
      </c>
      <c r="BP152" s="112">
        <v>9.0598299999999996E-4</v>
      </c>
      <c r="BQ152" s="112">
        <v>0.996224</v>
      </c>
      <c r="BR152" s="112">
        <v>0.64427999999999996</v>
      </c>
      <c r="BS152" s="112">
        <v>0.43199199999999999</v>
      </c>
      <c r="BT152" s="112">
        <v>0.68402399999999997</v>
      </c>
      <c r="BU152" s="117">
        <v>0.21237900000000001</v>
      </c>
      <c r="BV152" s="112">
        <v>0.17869599999999999</v>
      </c>
      <c r="BW152" s="112">
        <v>6.52615E-2</v>
      </c>
      <c r="BX152" s="112">
        <v>5.7710999999999998E-2</v>
      </c>
      <c r="BY152" s="112">
        <v>7.6238699999999996E-3</v>
      </c>
      <c r="BZ152" s="112">
        <v>0.99726499999999996</v>
      </c>
      <c r="CA152" s="112">
        <v>0.82848299999999997</v>
      </c>
      <c r="CB152" s="112">
        <v>0.64634400000000003</v>
      </c>
      <c r="CC152" s="112">
        <v>0.80679199999999995</v>
      </c>
      <c r="CD152" s="117">
        <v>0.70063399999999998</v>
      </c>
      <c r="CE152" s="105">
        <v>0.22380700000000001</v>
      </c>
      <c r="CF152" s="105">
        <v>0.28739999999999999</v>
      </c>
      <c r="CG152" s="105">
        <v>0.374884</v>
      </c>
      <c r="CH152" s="105">
        <v>-0.37414599999999998</v>
      </c>
      <c r="CI152" s="105">
        <v>-4.9972500000000002E-4</v>
      </c>
      <c r="CJ152" s="105">
        <v>-4.7859800000000001E-2</v>
      </c>
      <c r="CK152" s="105">
        <v>-8.7038699999999997E-2</v>
      </c>
      <c r="CL152" s="105">
        <v>1.7524100000000001E-2</v>
      </c>
      <c r="CM152" s="116">
        <v>0.15382699999999999</v>
      </c>
    </row>
    <row r="153" spans="1:91">
      <c r="A153" s="104" t="s">
        <v>4990</v>
      </c>
      <c r="B153" s="104" t="s">
        <v>4991</v>
      </c>
      <c r="C153" s="104" t="s">
        <v>4992</v>
      </c>
      <c r="D153" s="105">
        <v>25.673850000000002</v>
      </c>
      <c r="E153" s="108">
        <v>64862748</v>
      </c>
      <c r="F153" s="108">
        <v>54329489</v>
      </c>
      <c r="G153" s="108">
        <v>92549590</v>
      </c>
      <c r="H153" s="108">
        <v>90678298</v>
      </c>
      <c r="I153" s="108">
        <v>169535064.30000001</v>
      </c>
      <c r="J153" s="108">
        <v>138749120</v>
      </c>
      <c r="K153" s="108">
        <v>115415240</v>
      </c>
      <c r="L153" s="108">
        <v>163137961</v>
      </c>
      <c r="M153" s="108">
        <v>86368804.5</v>
      </c>
      <c r="N153" s="108">
        <v>127043648</v>
      </c>
      <c r="O153" s="108">
        <v>355501603</v>
      </c>
      <c r="P153" s="108">
        <v>39600123</v>
      </c>
      <c r="Q153" s="108">
        <v>22315595.25</v>
      </c>
      <c r="R153" s="108">
        <v>31492478</v>
      </c>
      <c r="S153" s="108">
        <v>27642765</v>
      </c>
      <c r="T153" s="108">
        <v>33678300.5</v>
      </c>
      <c r="U153" s="108">
        <v>42164055.5</v>
      </c>
      <c r="V153" s="108">
        <v>107704272</v>
      </c>
      <c r="W153" s="108">
        <v>45427286</v>
      </c>
      <c r="X153" s="108">
        <v>40001240</v>
      </c>
      <c r="Y153" s="108">
        <v>33511377</v>
      </c>
      <c r="Z153" s="108">
        <v>35368115</v>
      </c>
      <c r="AA153" s="108">
        <v>31817385</v>
      </c>
      <c r="AB153" s="108">
        <v>40715991.5</v>
      </c>
      <c r="AC153" s="108">
        <v>41035737.25</v>
      </c>
      <c r="AD153" s="108">
        <v>32476405</v>
      </c>
      <c r="AE153" s="108">
        <v>32850300</v>
      </c>
      <c r="AF153" s="108">
        <v>36116896.75</v>
      </c>
      <c r="AG153" s="108">
        <v>38141872.5</v>
      </c>
      <c r="AH153" s="115">
        <v>36703241.5</v>
      </c>
      <c r="AI153" s="105">
        <v>26.334399999999999</v>
      </c>
      <c r="AJ153" s="105">
        <v>26.3949</v>
      </c>
      <c r="AK153" s="105">
        <v>27.122900000000001</v>
      </c>
      <c r="AL153" s="105">
        <v>26.708600000000001</v>
      </c>
      <c r="AM153" s="105">
        <v>27.7911</v>
      </c>
      <c r="AN153" s="105">
        <v>27.6938</v>
      </c>
      <c r="AO153" s="105">
        <v>27.051400000000001</v>
      </c>
      <c r="AP153" s="105">
        <v>28.343</v>
      </c>
      <c r="AQ153" s="105">
        <v>26.553100000000001</v>
      </c>
      <c r="AR153" s="105">
        <v>27.306999999999999</v>
      </c>
      <c r="AS153" s="105">
        <v>29.0578</v>
      </c>
      <c r="AT153" s="105">
        <v>25.8432</v>
      </c>
      <c r="AU153" s="105">
        <v>24.607900000000001</v>
      </c>
      <c r="AV153" s="105">
        <v>25.1982</v>
      </c>
      <c r="AW153" s="105">
        <v>25.3248</v>
      </c>
      <c r="AX153" s="105">
        <v>25.384599999999999</v>
      </c>
      <c r="AY153" s="105">
        <v>25.665700000000001</v>
      </c>
      <c r="AZ153" s="105">
        <v>27.104099999999999</v>
      </c>
      <c r="BA153" s="105">
        <v>25.681999999999999</v>
      </c>
      <c r="BB153" s="105">
        <v>25.6419</v>
      </c>
      <c r="BC153" s="105">
        <v>25.222899999999999</v>
      </c>
      <c r="BD153" s="105">
        <v>25.4161</v>
      </c>
      <c r="BE153" s="105">
        <v>25.337800000000001</v>
      </c>
      <c r="BF153" s="105">
        <v>25.715699999999998</v>
      </c>
      <c r="BG153" s="105">
        <v>25.3141</v>
      </c>
      <c r="BH153" s="105">
        <v>24.950500000000002</v>
      </c>
      <c r="BI153" s="105">
        <v>24.9833</v>
      </c>
      <c r="BJ153" s="105">
        <v>25.161200000000001</v>
      </c>
      <c r="BK153" s="105">
        <v>25.1343</v>
      </c>
      <c r="BL153" s="116">
        <v>25.154</v>
      </c>
      <c r="BM153" s="112">
        <v>4.4231799999999996E-3</v>
      </c>
      <c r="BN153" s="112">
        <v>2.8895700000000002E-3</v>
      </c>
      <c r="BO153" s="112">
        <v>1.5339999999999999E-2</v>
      </c>
      <c r="BP153" s="112">
        <v>7.2419700000000004E-2</v>
      </c>
      <c r="BQ153" s="112">
        <v>0.65605899999999995</v>
      </c>
      <c r="BR153" s="112">
        <v>0.16572500000000001</v>
      </c>
      <c r="BS153" s="112">
        <v>6.7625299999999999E-2</v>
      </c>
      <c r="BT153" s="112">
        <v>4.2136699999999999E-2</v>
      </c>
      <c r="BU153" s="117">
        <v>0.59455599999999997</v>
      </c>
      <c r="BV153" s="112">
        <v>2.6936700000000001E-2</v>
      </c>
      <c r="BW153" s="112">
        <v>2.0957099999999999E-2</v>
      </c>
      <c r="BX153" s="112">
        <v>7.3478399999999999E-2</v>
      </c>
      <c r="BY153" s="112">
        <v>0.123448</v>
      </c>
      <c r="BZ153" s="112">
        <v>0.83080600000000004</v>
      </c>
      <c r="CA153" s="112">
        <v>0.42001100000000002</v>
      </c>
      <c r="CB153" s="112">
        <v>0.247448</v>
      </c>
      <c r="CC153" s="112">
        <v>0.16476299999999999</v>
      </c>
      <c r="CD153" s="117">
        <v>0.85716300000000001</v>
      </c>
      <c r="CE153" s="105">
        <v>1.4675400000000001</v>
      </c>
      <c r="CF153" s="105">
        <v>2.2479900000000002</v>
      </c>
      <c r="CG153" s="105">
        <v>2.1659999999999999</v>
      </c>
      <c r="CH153" s="105">
        <v>2.2528199999999998</v>
      </c>
      <c r="CI153" s="105">
        <v>-0.10619199999999999</v>
      </c>
      <c r="CJ153" s="105">
        <v>0.90161999999999998</v>
      </c>
      <c r="CK153" s="105">
        <v>0.36575999999999997</v>
      </c>
      <c r="CL153" s="105">
        <v>0.340036</v>
      </c>
      <c r="CM153" s="116">
        <v>-6.72156E-2</v>
      </c>
    </row>
    <row r="154" spans="1:91">
      <c r="A154" s="104" t="s">
        <v>742</v>
      </c>
      <c r="B154" s="104" t="s">
        <v>743</v>
      </c>
      <c r="C154" s="104" t="s">
        <v>744</v>
      </c>
      <c r="D154" s="105">
        <v>33.513000000000005</v>
      </c>
      <c r="E154" s="108">
        <v>8352380513</v>
      </c>
      <c r="F154" s="108">
        <v>8756957133</v>
      </c>
      <c r="G154" s="108">
        <v>9689341585</v>
      </c>
      <c r="H154" s="108">
        <v>10941547493</v>
      </c>
      <c r="I154" s="108">
        <v>11245020436</v>
      </c>
      <c r="J154" s="108">
        <v>10244172019</v>
      </c>
      <c r="K154" s="108">
        <v>13265046297</v>
      </c>
      <c r="L154" s="108">
        <v>7189140648</v>
      </c>
      <c r="M154" s="108">
        <v>13679959532</v>
      </c>
      <c r="N154" s="108">
        <v>7637074757</v>
      </c>
      <c r="O154" s="108">
        <v>10074014997</v>
      </c>
      <c r="P154" s="108">
        <v>8977157938</v>
      </c>
      <c r="Q154" s="108">
        <v>9483087369</v>
      </c>
      <c r="R154" s="108">
        <v>10951281745</v>
      </c>
      <c r="S154" s="108">
        <v>11919834016</v>
      </c>
      <c r="T154" s="108">
        <v>11410670733</v>
      </c>
      <c r="U154" s="108">
        <v>9451456814</v>
      </c>
      <c r="V154" s="108">
        <v>9315203351</v>
      </c>
      <c r="W154" s="108">
        <v>10519580931</v>
      </c>
      <c r="X154" s="108">
        <v>10209613233</v>
      </c>
      <c r="Y154" s="108">
        <v>11518959751</v>
      </c>
      <c r="Z154" s="108">
        <v>8988642339</v>
      </c>
      <c r="AA154" s="108">
        <v>8792618892</v>
      </c>
      <c r="AB154" s="108">
        <v>8798869982</v>
      </c>
      <c r="AC154" s="108">
        <v>10756619089</v>
      </c>
      <c r="AD154" s="108">
        <v>11216896319</v>
      </c>
      <c r="AE154" s="108">
        <v>10741733584</v>
      </c>
      <c r="AF154" s="108">
        <v>11196675817</v>
      </c>
      <c r="AG154" s="108">
        <v>10928430580</v>
      </c>
      <c r="AH154" s="115">
        <v>10808662017</v>
      </c>
      <c r="AI154" s="105">
        <v>33.343000000000004</v>
      </c>
      <c r="AJ154" s="105">
        <v>33.569800000000001</v>
      </c>
      <c r="AK154" s="105">
        <v>33.719900000000003</v>
      </c>
      <c r="AL154" s="105">
        <v>33.6235</v>
      </c>
      <c r="AM154" s="105">
        <v>33.811599999999999</v>
      </c>
      <c r="AN154" s="105">
        <v>33.671799999999998</v>
      </c>
      <c r="AO154" s="105">
        <v>33.8874</v>
      </c>
      <c r="AP154" s="105">
        <v>33.401299999999999</v>
      </c>
      <c r="AQ154" s="105">
        <v>33.860399999999998</v>
      </c>
      <c r="AR154" s="105">
        <v>33.2834</v>
      </c>
      <c r="AS154" s="105">
        <v>33.752800000000001</v>
      </c>
      <c r="AT154" s="105">
        <v>33.6678</v>
      </c>
      <c r="AU154" s="105">
        <v>33.357500000000002</v>
      </c>
      <c r="AV154" s="105">
        <v>33.640099999999997</v>
      </c>
      <c r="AW154" s="105">
        <v>33.828099999999999</v>
      </c>
      <c r="AX154" s="105">
        <v>33.789000000000001</v>
      </c>
      <c r="AY154" s="105">
        <v>33.4482</v>
      </c>
      <c r="AZ154" s="105">
        <v>33.451900000000002</v>
      </c>
      <c r="BA154" s="105">
        <v>33.537300000000002</v>
      </c>
      <c r="BB154" s="105">
        <v>33.583100000000002</v>
      </c>
      <c r="BC154" s="105">
        <v>33.638100000000001</v>
      </c>
      <c r="BD154" s="105">
        <v>33.488700000000001</v>
      </c>
      <c r="BE154" s="105">
        <v>33.442900000000002</v>
      </c>
      <c r="BF154" s="105">
        <v>33.471299999999999</v>
      </c>
      <c r="BG154" s="105">
        <v>33.374499999999998</v>
      </c>
      <c r="BH154" s="105">
        <v>33.401600000000002</v>
      </c>
      <c r="BI154" s="105">
        <v>33.336399999999998</v>
      </c>
      <c r="BJ154" s="105">
        <v>33.437399999999997</v>
      </c>
      <c r="BK154" s="105">
        <v>33.273099999999999</v>
      </c>
      <c r="BL154" s="116">
        <v>33.326700000000002</v>
      </c>
      <c r="BM154" s="112">
        <v>0.17272299999999999</v>
      </c>
      <c r="BN154" s="112">
        <v>8.6552E-3</v>
      </c>
      <c r="BO154" s="112">
        <v>8.7957300000000002E-2</v>
      </c>
      <c r="BP154" s="112">
        <v>0.218163</v>
      </c>
      <c r="BQ154" s="112">
        <v>0.14423</v>
      </c>
      <c r="BR154" s="112">
        <v>0.15182100000000001</v>
      </c>
      <c r="BS154" s="112">
        <v>1.308E-2</v>
      </c>
      <c r="BT154" s="112">
        <v>7.2043800000000005E-2</v>
      </c>
      <c r="BU154" s="117">
        <v>0.65422400000000003</v>
      </c>
      <c r="BV154" s="112">
        <v>0.24856500000000001</v>
      </c>
      <c r="BW154" s="112">
        <v>3.55585E-2</v>
      </c>
      <c r="BX154" s="112">
        <v>0.18318100000000001</v>
      </c>
      <c r="BY154" s="112">
        <v>0.29672500000000002</v>
      </c>
      <c r="BZ154" s="112">
        <v>0.52508900000000003</v>
      </c>
      <c r="CA154" s="112">
        <v>0.39937400000000001</v>
      </c>
      <c r="CB154" s="112">
        <v>0.11199099999999999</v>
      </c>
      <c r="CC154" s="112">
        <v>0.22625700000000001</v>
      </c>
      <c r="CD154" s="117">
        <v>0.88837200000000005</v>
      </c>
      <c r="CE154" s="105">
        <v>0.19850200000000001</v>
      </c>
      <c r="CF154" s="105">
        <v>0.35654999999999998</v>
      </c>
      <c r="CG154" s="105">
        <v>0.370668</v>
      </c>
      <c r="CH154" s="105">
        <v>0.22226699999999999</v>
      </c>
      <c r="CI154" s="105">
        <v>0.26283499999999999</v>
      </c>
      <c r="CJ154" s="105">
        <v>0.217283</v>
      </c>
      <c r="CK154" s="105">
        <v>0.24046300000000001</v>
      </c>
      <c r="CL154" s="105">
        <v>0.121905</v>
      </c>
      <c r="CM154" s="116">
        <v>2.5098200000000001E-2</v>
      </c>
    </row>
    <row r="155" spans="1:91">
      <c r="A155" s="104" t="s">
        <v>4993</v>
      </c>
      <c r="B155" s="104" t="s">
        <v>4994</v>
      </c>
      <c r="C155" s="104" t="s">
        <v>738</v>
      </c>
      <c r="D155" s="105">
        <v>27.800600000000003</v>
      </c>
      <c r="E155" s="108">
        <v>112364257.3</v>
      </c>
      <c r="F155" s="108">
        <v>91355566</v>
      </c>
      <c r="G155" s="108">
        <v>23271311.5</v>
      </c>
      <c r="H155" s="108">
        <v>105355746</v>
      </c>
      <c r="I155" s="108">
        <v>78599242</v>
      </c>
      <c r="J155" s="108">
        <v>32731438</v>
      </c>
      <c r="K155" s="108">
        <v>101014380</v>
      </c>
      <c r="L155" s="108">
        <v>5082006</v>
      </c>
      <c r="M155" s="108">
        <v>129000056</v>
      </c>
      <c r="N155" s="108">
        <v>50569876</v>
      </c>
      <c r="O155" s="108">
        <v>25449276</v>
      </c>
      <c r="P155" s="108">
        <v>26201182</v>
      </c>
      <c r="Q155" s="108">
        <v>194538588</v>
      </c>
      <c r="R155" s="108">
        <v>132423644</v>
      </c>
      <c r="S155" s="108">
        <v>105526628</v>
      </c>
      <c r="T155" s="108">
        <v>213600264</v>
      </c>
      <c r="U155" s="108">
        <v>213672636</v>
      </c>
      <c r="V155" s="108">
        <v>186892976</v>
      </c>
      <c r="W155" s="108">
        <v>231872688</v>
      </c>
      <c r="X155" s="108">
        <v>216131212</v>
      </c>
      <c r="Y155" s="108">
        <v>206547672</v>
      </c>
      <c r="Z155" s="108">
        <v>221532372</v>
      </c>
      <c r="AA155" s="108">
        <v>209970612</v>
      </c>
      <c r="AB155" s="108">
        <v>220786752</v>
      </c>
      <c r="AC155" s="108">
        <v>294062136</v>
      </c>
      <c r="AD155" s="108">
        <v>252374544</v>
      </c>
      <c r="AE155" s="108">
        <v>258264464</v>
      </c>
      <c r="AF155" s="108">
        <v>269202752</v>
      </c>
      <c r="AG155" s="108">
        <v>275413000</v>
      </c>
      <c r="AH155" s="115">
        <v>262075560</v>
      </c>
      <c r="AI155" s="105">
        <v>27.127099999999999</v>
      </c>
      <c r="AJ155" s="105">
        <v>27.143799999999999</v>
      </c>
      <c r="AK155" s="105">
        <v>25.124500000000001</v>
      </c>
      <c r="AL155" s="105">
        <v>26.9251</v>
      </c>
      <c r="AM155" s="105">
        <v>26.7027</v>
      </c>
      <c r="AN155" s="105">
        <v>25.779299999999999</v>
      </c>
      <c r="AO155" s="105">
        <v>26.862300000000001</v>
      </c>
      <c r="AP155" s="105">
        <v>23.4055</v>
      </c>
      <c r="AQ155" s="105">
        <v>27.131900000000002</v>
      </c>
      <c r="AR155" s="105">
        <v>25.9162</v>
      </c>
      <c r="AS155" s="105">
        <v>25.300799999999999</v>
      </c>
      <c r="AT155" s="105">
        <v>25.247299999999999</v>
      </c>
      <c r="AU155" s="105">
        <v>27.766400000000001</v>
      </c>
      <c r="AV155" s="105">
        <v>27.270299999999999</v>
      </c>
      <c r="AW155" s="105">
        <v>27.0837</v>
      </c>
      <c r="AX155" s="105">
        <v>28.049700000000001</v>
      </c>
      <c r="AY155" s="105">
        <v>27.979800000000001</v>
      </c>
      <c r="AZ155" s="105">
        <v>27.853999999999999</v>
      </c>
      <c r="BA155" s="105">
        <v>28.0337</v>
      </c>
      <c r="BB155" s="105">
        <v>28.029</v>
      </c>
      <c r="BC155" s="105">
        <v>27.834800000000001</v>
      </c>
      <c r="BD155" s="105">
        <v>28.1586</v>
      </c>
      <c r="BE155" s="105">
        <v>28.107900000000001</v>
      </c>
      <c r="BF155" s="105">
        <v>28.154699999999998</v>
      </c>
      <c r="BG155" s="105">
        <v>28.1614</v>
      </c>
      <c r="BH155" s="105">
        <v>27.941299999999998</v>
      </c>
      <c r="BI155" s="105">
        <v>27.958200000000001</v>
      </c>
      <c r="BJ155" s="105">
        <v>28.059200000000001</v>
      </c>
      <c r="BK155" s="105">
        <v>28.000499999999999</v>
      </c>
      <c r="BL155" s="116">
        <v>28.000299999999999</v>
      </c>
      <c r="BM155" s="112">
        <v>8.1267199999999998E-2</v>
      </c>
      <c r="BN155" s="112">
        <v>1.15599E-2</v>
      </c>
      <c r="BO155" s="112">
        <v>0.13794899999999999</v>
      </c>
      <c r="BP155" s="112">
        <v>3.0021099999999999E-4</v>
      </c>
      <c r="BQ155" s="112">
        <v>3.4220899999999999E-2</v>
      </c>
      <c r="BR155" s="112">
        <v>0.38588899999999998</v>
      </c>
      <c r="BS155" s="112">
        <v>0.47271000000000002</v>
      </c>
      <c r="BT155" s="112">
        <v>9.1448899999999993E-3</v>
      </c>
      <c r="BU155" s="117">
        <v>0.99683600000000006</v>
      </c>
      <c r="BV155" s="112">
        <v>0.14053099999999999</v>
      </c>
      <c r="BW155" s="112">
        <v>4.2317100000000003E-2</v>
      </c>
      <c r="BX155" s="112">
        <v>0.23833299999999999</v>
      </c>
      <c r="BY155" s="112">
        <v>4.7537600000000001E-3</v>
      </c>
      <c r="BZ155" s="112">
        <v>0.35445500000000002</v>
      </c>
      <c r="CA155" s="112">
        <v>0.65199499999999999</v>
      </c>
      <c r="CB155" s="112">
        <v>0.67781000000000002</v>
      </c>
      <c r="CC155" s="112">
        <v>7.54132E-2</v>
      </c>
      <c r="CD155" s="117">
        <v>0.99859100000000001</v>
      </c>
      <c r="CE155" s="105">
        <v>-1.5548299999999999</v>
      </c>
      <c r="CF155" s="105">
        <v>-1.55094</v>
      </c>
      <c r="CG155" s="105">
        <v>-2.22011</v>
      </c>
      <c r="CH155" s="105">
        <v>-2.5318800000000001</v>
      </c>
      <c r="CI155" s="105">
        <v>-0.646509</v>
      </c>
      <c r="CJ155" s="105">
        <v>-5.88481E-2</v>
      </c>
      <c r="CK155" s="105">
        <v>-5.4150900000000002E-2</v>
      </c>
      <c r="CL155" s="105">
        <v>0.120405</v>
      </c>
      <c r="CM155" s="116">
        <v>3.0962600000000002E-4</v>
      </c>
    </row>
    <row r="156" spans="1:91">
      <c r="A156" s="104" t="s">
        <v>745</v>
      </c>
      <c r="B156" s="104" t="s">
        <v>746</v>
      </c>
      <c r="C156" s="104" t="s">
        <v>747</v>
      </c>
      <c r="D156" s="105">
        <v>32.258749999999999</v>
      </c>
      <c r="E156" s="108">
        <v>3734651648</v>
      </c>
      <c r="F156" s="108">
        <v>1897146128</v>
      </c>
      <c r="G156" s="108">
        <v>2028576220</v>
      </c>
      <c r="H156" s="108">
        <v>3924084457</v>
      </c>
      <c r="I156" s="108">
        <v>3061721456</v>
      </c>
      <c r="J156" s="108">
        <v>1440434251</v>
      </c>
      <c r="K156" s="108">
        <v>3516997290</v>
      </c>
      <c r="L156" s="108">
        <v>1402815858</v>
      </c>
      <c r="M156" s="108">
        <v>3856684427</v>
      </c>
      <c r="N156" s="108">
        <v>2368475968</v>
      </c>
      <c r="O156" s="108">
        <v>1716846087</v>
      </c>
      <c r="P156" s="108">
        <v>1990744437</v>
      </c>
      <c r="Q156" s="108">
        <v>4519558048</v>
      </c>
      <c r="R156" s="108">
        <v>4100509909</v>
      </c>
      <c r="S156" s="108">
        <v>4085206387</v>
      </c>
      <c r="T156" s="108">
        <v>4557399582</v>
      </c>
      <c r="U156" s="108">
        <v>4314687561</v>
      </c>
      <c r="V156" s="108">
        <v>4344037868</v>
      </c>
      <c r="W156" s="108">
        <v>4404837352</v>
      </c>
      <c r="X156" s="108">
        <v>4414588788</v>
      </c>
      <c r="Y156" s="108">
        <v>4279444012</v>
      </c>
      <c r="Z156" s="108">
        <v>4238607234</v>
      </c>
      <c r="AA156" s="108">
        <v>4444188674</v>
      </c>
      <c r="AB156" s="108">
        <v>4427345410</v>
      </c>
      <c r="AC156" s="108">
        <v>5302885603</v>
      </c>
      <c r="AD156" s="108">
        <v>5246769137</v>
      </c>
      <c r="AE156" s="108">
        <v>5158025405</v>
      </c>
      <c r="AF156" s="108">
        <v>5206024567</v>
      </c>
      <c r="AG156" s="108">
        <v>6062283789</v>
      </c>
      <c r="AH156" s="115">
        <v>5309862633</v>
      </c>
      <c r="AI156" s="105">
        <v>32.181800000000003</v>
      </c>
      <c r="AJ156" s="105">
        <v>31.366800000000001</v>
      </c>
      <c r="AK156" s="105">
        <v>31.451499999999999</v>
      </c>
      <c r="AL156" s="105">
        <v>32.144100000000002</v>
      </c>
      <c r="AM156" s="105">
        <v>31.928799999999999</v>
      </c>
      <c r="AN156" s="105">
        <v>30.903199999999998</v>
      </c>
      <c r="AO156" s="105">
        <v>31.971900000000002</v>
      </c>
      <c r="AP156" s="105">
        <v>31.0443</v>
      </c>
      <c r="AQ156" s="105">
        <v>32.033799999999999</v>
      </c>
      <c r="AR156" s="105">
        <v>31.550599999999999</v>
      </c>
      <c r="AS156" s="105">
        <v>31.151299999999999</v>
      </c>
      <c r="AT156" s="105">
        <v>31.494800000000001</v>
      </c>
      <c r="AU156" s="105">
        <v>32.307299999999998</v>
      </c>
      <c r="AV156" s="105">
        <v>32.222900000000003</v>
      </c>
      <c r="AW156" s="105">
        <v>32.2395</v>
      </c>
      <c r="AX156" s="105">
        <v>32.4649</v>
      </c>
      <c r="AY156" s="105">
        <v>32.3279</v>
      </c>
      <c r="AZ156" s="105">
        <v>32.344099999999997</v>
      </c>
      <c r="BA156" s="105">
        <v>32.281399999999998</v>
      </c>
      <c r="BB156" s="105">
        <v>32.3596</v>
      </c>
      <c r="BC156" s="105">
        <v>32.183300000000003</v>
      </c>
      <c r="BD156" s="105">
        <v>32.391399999999997</v>
      </c>
      <c r="BE156" s="105">
        <v>32.448099999999997</v>
      </c>
      <c r="BF156" s="105">
        <v>32.480400000000003</v>
      </c>
      <c r="BG156" s="105">
        <v>32.346600000000002</v>
      </c>
      <c r="BH156" s="105">
        <v>32.304099999999998</v>
      </c>
      <c r="BI156" s="105">
        <v>32.277999999999999</v>
      </c>
      <c r="BJ156" s="105">
        <v>32.332599999999999</v>
      </c>
      <c r="BK156" s="105">
        <v>32.426000000000002</v>
      </c>
      <c r="BL156" s="116">
        <v>32.297600000000003</v>
      </c>
      <c r="BM156" s="112">
        <v>5.8766600000000002E-2</v>
      </c>
      <c r="BN156" s="112">
        <v>0.14587600000000001</v>
      </c>
      <c r="BO156" s="112">
        <v>0.10663599999999999</v>
      </c>
      <c r="BP156" s="112">
        <v>1.87273E-3</v>
      </c>
      <c r="BQ156" s="112">
        <v>0.107553</v>
      </c>
      <c r="BR156" s="112">
        <v>0.66587799999999997</v>
      </c>
      <c r="BS156" s="112">
        <v>0.29229899999999998</v>
      </c>
      <c r="BT156" s="112">
        <v>0.13047400000000001</v>
      </c>
      <c r="BU156" s="117">
        <v>0.381324</v>
      </c>
      <c r="BV156" s="112">
        <v>0.11082400000000001</v>
      </c>
      <c r="BW156" s="112">
        <v>0.227051</v>
      </c>
      <c r="BX156" s="112">
        <v>0.20059399999999999</v>
      </c>
      <c r="BY156" s="112">
        <v>1.12046E-2</v>
      </c>
      <c r="BZ156" s="112">
        <v>0.48716500000000001</v>
      </c>
      <c r="CA156" s="112">
        <v>0.83983699999999994</v>
      </c>
      <c r="CB156" s="112">
        <v>0.52951300000000001</v>
      </c>
      <c r="CC156" s="112">
        <v>0.31173699999999999</v>
      </c>
      <c r="CD156" s="117">
        <v>0.75772600000000001</v>
      </c>
      <c r="CE156" s="105">
        <v>-0.68534099999999998</v>
      </c>
      <c r="CF156" s="105">
        <v>-0.69335199999999997</v>
      </c>
      <c r="CG156" s="105">
        <v>-0.66872299999999996</v>
      </c>
      <c r="CH156" s="105">
        <v>-0.953152</v>
      </c>
      <c r="CI156" s="105">
        <v>-9.5509800000000006E-2</v>
      </c>
      <c r="CJ156" s="105">
        <v>2.6877100000000001E-2</v>
      </c>
      <c r="CK156" s="105">
        <v>-7.7298500000000006E-2</v>
      </c>
      <c r="CL156" s="105">
        <v>8.7900800000000001E-2</v>
      </c>
      <c r="CM156" s="116">
        <v>-4.2457599999999998E-2</v>
      </c>
    </row>
    <row r="157" spans="1:91">
      <c r="A157" s="104" t="s">
        <v>748</v>
      </c>
      <c r="B157" s="104" t="s">
        <v>749</v>
      </c>
      <c r="C157" s="104" t="s">
        <v>750</v>
      </c>
      <c r="D157" s="105">
        <v>32.298200000000001</v>
      </c>
      <c r="E157" s="108">
        <v>4268834554</v>
      </c>
      <c r="F157" s="108">
        <v>3384659634</v>
      </c>
      <c r="G157" s="108">
        <v>3453934672</v>
      </c>
      <c r="H157" s="108">
        <v>4324241311</v>
      </c>
      <c r="I157" s="108">
        <v>3625231686</v>
      </c>
      <c r="J157" s="108">
        <v>3175377941</v>
      </c>
      <c r="K157" s="108">
        <v>3871549070</v>
      </c>
      <c r="L157" s="108">
        <v>2091404776</v>
      </c>
      <c r="M157" s="108">
        <v>3884967450</v>
      </c>
      <c r="N157" s="108">
        <v>2024773698</v>
      </c>
      <c r="O157" s="108">
        <v>1949069824</v>
      </c>
      <c r="P157" s="108">
        <v>1803024986</v>
      </c>
      <c r="Q157" s="108">
        <v>4538066033</v>
      </c>
      <c r="R157" s="108">
        <v>4676330844</v>
      </c>
      <c r="S157" s="108">
        <v>3760603832</v>
      </c>
      <c r="T157" s="108">
        <v>4369077148</v>
      </c>
      <c r="U157" s="108">
        <v>4593095485</v>
      </c>
      <c r="V157" s="108">
        <v>3819653836</v>
      </c>
      <c r="W157" s="108">
        <v>4477322597</v>
      </c>
      <c r="X157" s="108">
        <v>4812717706</v>
      </c>
      <c r="Y157" s="108">
        <v>4984659418</v>
      </c>
      <c r="Z157" s="108">
        <v>3955815145</v>
      </c>
      <c r="AA157" s="108">
        <v>3843972798</v>
      </c>
      <c r="AB157" s="108">
        <v>4642540303</v>
      </c>
      <c r="AC157" s="108">
        <v>5444907949</v>
      </c>
      <c r="AD157" s="108">
        <v>5711267839</v>
      </c>
      <c r="AE157" s="108">
        <v>5483673031</v>
      </c>
      <c r="AF157" s="108">
        <v>5408677287</v>
      </c>
      <c r="AG157" s="108">
        <v>5889907100</v>
      </c>
      <c r="AH157" s="115">
        <v>5538226453</v>
      </c>
      <c r="AI157" s="105">
        <v>32.374699999999997</v>
      </c>
      <c r="AJ157" s="105">
        <v>32.197600000000001</v>
      </c>
      <c r="AK157" s="105">
        <v>32.225499999999997</v>
      </c>
      <c r="AL157" s="105">
        <v>32.284199999999998</v>
      </c>
      <c r="AM157" s="105">
        <v>32.173099999999998</v>
      </c>
      <c r="AN157" s="105">
        <v>32.000100000000003</v>
      </c>
      <c r="AO157" s="105">
        <v>32.112099999999998</v>
      </c>
      <c r="AP157" s="105">
        <v>31.6112</v>
      </c>
      <c r="AQ157" s="105">
        <v>32.0443</v>
      </c>
      <c r="AR157" s="105">
        <v>31.323399999999999</v>
      </c>
      <c r="AS157" s="105">
        <v>31.333600000000001</v>
      </c>
      <c r="AT157" s="105">
        <v>31.351900000000001</v>
      </c>
      <c r="AU157" s="105">
        <v>32.312600000000003</v>
      </c>
      <c r="AV157" s="105">
        <v>32.412399999999998</v>
      </c>
      <c r="AW157" s="105">
        <v>32.119999999999997</v>
      </c>
      <c r="AX157" s="105">
        <v>32.404000000000003</v>
      </c>
      <c r="AY157" s="105">
        <v>32.417999999999999</v>
      </c>
      <c r="AZ157" s="105">
        <v>32.158299999999997</v>
      </c>
      <c r="BA157" s="105">
        <v>32.304900000000004</v>
      </c>
      <c r="BB157" s="105">
        <v>32.484400000000001</v>
      </c>
      <c r="BC157" s="105">
        <v>32.405299999999997</v>
      </c>
      <c r="BD157" s="105">
        <v>32.291499999999999</v>
      </c>
      <c r="BE157" s="105">
        <v>32.238399999999999</v>
      </c>
      <c r="BF157" s="105">
        <v>32.548900000000003</v>
      </c>
      <c r="BG157" s="105">
        <v>32.384999999999998</v>
      </c>
      <c r="BH157" s="105">
        <v>32.426000000000002</v>
      </c>
      <c r="BI157" s="105">
        <v>32.366399999999999</v>
      </c>
      <c r="BJ157" s="105">
        <v>32.387700000000002</v>
      </c>
      <c r="BK157" s="105">
        <v>32.384300000000003</v>
      </c>
      <c r="BL157" s="116">
        <v>32.358400000000003</v>
      </c>
      <c r="BM157" s="112">
        <v>0.11753</v>
      </c>
      <c r="BN157" s="112">
        <v>5.4251399999999998E-2</v>
      </c>
      <c r="BO157" s="112">
        <v>4.4559599999999998E-2</v>
      </c>
      <c r="BP157" s="112">
        <v>1.2327099999999999E-7</v>
      </c>
      <c r="BQ157" s="112">
        <v>0.33223399999999997</v>
      </c>
      <c r="BR157" s="112">
        <v>0.58683300000000005</v>
      </c>
      <c r="BS157" s="112">
        <v>0.70580200000000004</v>
      </c>
      <c r="BT157" s="112">
        <v>0.86684499999999998</v>
      </c>
      <c r="BU157" s="117">
        <v>0.47572700000000001</v>
      </c>
      <c r="BV157" s="112">
        <v>0.18412800000000001</v>
      </c>
      <c r="BW157" s="112">
        <v>0.11153</v>
      </c>
      <c r="BX157" s="112">
        <v>0.126029</v>
      </c>
      <c r="BY157" s="112">
        <v>2.36188E-4</v>
      </c>
      <c r="BZ157" s="112">
        <v>0.65919399999999995</v>
      </c>
      <c r="CA157" s="112">
        <v>0.79648399999999997</v>
      </c>
      <c r="CB157" s="112">
        <v>0.84441500000000003</v>
      </c>
      <c r="CC157" s="112">
        <v>0.92838200000000004</v>
      </c>
      <c r="CD157" s="117">
        <v>0.79398400000000002</v>
      </c>
      <c r="CE157" s="105">
        <v>-0.110886</v>
      </c>
      <c r="CF157" s="105">
        <v>-0.22436700000000001</v>
      </c>
      <c r="CG157" s="105">
        <v>-0.45427800000000002</v>
      </c>
      <c r="CH157" s="105">
        <v>-1.0405</v>
      </c>
      <c r="CI157" s="105">
        <v>-9.5124600000000004E-2</v>
      </c>
      <c r="CJ157" s="105">
        <v>-5.0060300000000002E-2</v>
      </c>
      <c r="CK157" s="105">
        <v>2.1397900000000001E-2</v>
      </c>
      <c r="CL157" s="105">
        <v>-1.7211899999999999E-2</v>
      </c>
      <c r="CM157" s="116">
        <v>1.5627499999999999E-2</v>
      </c>
    </row>
    <row r="158" spans="1:91">
      <c r="A158" s="104" t="s">
        <v>751</v>
      </c>
      <c r="B158" s="104" t="s">
        <v>752</v>
      </c>
      <c r="C158" s="104" t="s">
        <v>471</v>
      </c>
      <c r="D158" s="105">
        <v>29.451450000000001</v>
      </c>
      <c r="E158" s="108">
        <v>617447657.29999995</v>
      </c>
      <c r="F158" s="108">
        <v>581166386.5</v>
      </c>
      <c r="G158" s="108">
        <v>596597442.5</v>
      </c>
      <c r="H158" s="108">
        <v>839105389</v>
      </c>
      <c r="I158" s="108">
        <v>744743329.5</v>
      </c>
      <c r="J158" s="108">
        <v>792690809.29999995</v>
      </c>
      <c r="K158" s="108">
        <v>741349664</v>
      </c>
      <c r="L158" s="108">
        <v>493242296.80000001</v>
      </c>
      <c r="M158" s="108">
        <v>1069426357</v>
      </c>
      <c r="N158" s="108">
        <v>656408782</v>
      </c>
      <c r="O158" s="108">
        <v>579036110</v>
      </c>
      <c r="P158" s="108">
        <v>525575772</v>
      </c>
      <c r="Q158" s="108">
        <v>547830960</v>
      </c>
      <c r="R158" s="108">
        <v>549641968</v>
      </c>
      <c r="S158" s="108">
        <v>435715583</v>
      </c>
      <c r="T158" s="108">
        <v>489011566</v>
      </c>
      <c r="U158" s="108">
        <v>539513345.29999995</v>
      </c>
      <c r="V158" s="108">
        <v>475914628</v>
      </c>
      <c r="W158" s="108">
        <v>629848012.39999998</v>
      </c>
      <c r="X158" s="108">
        <v>565077318</v>
      </c>
      <c r="Y158" s="108">
        <v>523581510.5</v>
      </c>
      <c r="Z158" s="108">
        <v>517572557.80000001</v>
      </c>
      <c r="AA158" s="108">
        <v>517094288</v>
      </c>
      <c r="AB158" s="108">
        <v>589294404.79999995</v>
      </c>
      <c r="AC158" s="108">
        <v>677302194</v>
      </c>
      <c r="AD158" s="108">
        <v>685109949</v>
      </c>
      <c r="AE158" s="108">
        <v>665825776.79999995</v>
      </c>
      <c r="AF158" s="108">
        <v>734505583</v>
      </c>
      <c r="AG158" s="108">
        <v>690753307</v>
      </c>
      <c r="AH158" s="115">
        <v>582993026</v>
      </c>
      <c r="AI158" s="105">
        <v>29.5852</v>
      </c>
      <c r="AJ158" s="105">
        <v>29.701699999999999</v>
      </c>
      <c r="AK158" s="105">
        <v>29.751100000000001</v>
      </c>
      <c r="AL158" s="105">
        <v>29.918700000000001</v>
      </c>
      <c r="AM158" s="105">
        <v>29.900600000000001</v>
      </c>
      <c r="AN158" s="105">
        <v>30.098700000000001</v>
      </c>
      <c r="AO158" s="105">
        <v>29.690899999999999</v>
      </c>
      <c r="AP158" s="105">
        <v>29.697299999999998</v>
      </c>
      <c r="AQ158" s="105">
        <v>30.183299999999999</v>
      </c>
      <c r="AR158" s="105">
        <v>29.7348</v>
      </c>
      <c r="AS158" s="105">
        <v>29.677900000000001</v>
      </c>
      <c r="AT158" s="105">
        <v>29.573499999999999</v>
      </c>
      <c r="AU158" s="105">
        <v>29.2194</v>
      </c>
      <c r="AV158" s="105">
        <v>29.323599999999999</v>
      </c>
      <c r="AW158" s="105">
        <v>29.1098</v>
      </c>
      <c r="AX158" s="105">
        <v>29.244599999999998</v>
      </c>
      <c r="AY158" s="105">
        <v>29.341899999999999</v>
      </c>
      <c r="AZ158" s="105">
        <v>29.175799999999999</v>
      </c>
      <c r="BA158" s="105">
        <v>29.4754</v>
      </c>
      <c r="BB158" s="105">
        <v>29.427499999999998</v>
      </c>
      <c r="BC158" s="105">
        <v>29.182600000000001</v>
      </c>
      <c r="BD158" s="105">
        <v>29.329699999999999</v>
      </c>
      <c r="BE158" s="105">
        <v>29.3537</v>
      </c>
      <c r="BF158" s="105">
        <v>29.571000000000002</v>
      </c>
      <c r="BG158" s="105">
        <v>29.381900000000002</v>
      </c>
      <c r="BH158" s="105">
        <v>29.3902</v>
      </c>
      <c r="BI158" s="105">
        <v>29.324400000000001</v>
      </c>
      <c r="BJ158" s="105">
        <v>29.507200000000001</v>
      </c>
      <c r="BK158" s="105">
        <v>29.308</v>
      </c>
      <c r="BL158" s="116">
        <v>29.114999999999998</v>
      </c>
      <c r="BM158" s="112">
        <v>4.0288200000000003E-2</v>
      </c>
      <c r="BN158" s="112">
        <v>6.9395100000000003E-3</v>
      </c>
      <c r="BO158" s="112">
        <v>5.1087500000000001E-2</v>
      </c>
      <c r="BP158" s="112">
        <v>4.55203E-2</v>
      </c>
      <c r="BQ158" s="112">
        <v>0.51308299999999996</v>
      </c>
      <c r="BR158" s="112">
        <v>0.67291999999999996</v>
      </c>
      <c r="BS158" s="112">
        <v>0.73941699999999999</v>
      </c>
      <c r="BT158" s="112">
        <v>0.47380499999999998</v>
      </c>
      <c r="BU158" s="117">
        <v>0.65522999999999998</v>
      </c>
      <c r="BV158" s="112">
        <v>8.6330299999999999E-2</v>
      </c>
      <c r="BW158" s="112">
        <v>3.1284899999999997E-2</v>
      </c>
      <c r="BX158" s="112">
        <v>0.136709</v>
      </c>
      <c r="BY158" s="112">
        <v>8.5485099999999994E-2</v>
      </c>
      <c r="BZ158" s="112">
        <v>0.75225900000000001</v>
      </c>
      <c r="CA158" s="112">
        <v>0.84158999999999995</v>
      </c>
      <c r="CB158" s="112">
        <v>0.86809000000000003</v>
      </c>
      <c r="CC158" s="112">
        <v>0.65545900000000001</v>
      </c>
      <c r="CD158" s="117">
        <v>0.88859600000000005</v>
      </c>
      <c r="CE158" s="105">
        <v>0.36926399999999998</v>
      </c>
      <c r="CF158" s="105">
        <v>0.66258499999999998</v>
      </c>
      <c r="CG158" s="105">
        <v>0.54706999999999995</v>
      </c>
      <c r="CH158" s="105">
        <v>0.35198800000000002</v>
      </c>
      <c r="CI158" s="105">
        <v>-9.2454900000000007E-2</v>
      </c>
      <c r="CJ158" s="105">
        <v>-5.5957800000000002E-2</v>
      </c>
      <c r="CK158" s="105">
        <v>5.17286E-2</v>
      </c>
      <c r="CL158" s="105">
        <v>0.10804900000000001</v>
      </c>
      <c r="CM158" s="116">
        <v>5.5440299999999998E-2</v>
      </c>
    </row>
    <row r="159" spans="1:91">
      <c r="A159" s="104" t="s">
        <v>4995</v>
      </c>
      <c r="B159" s="104" t="s">
        <v>4996</v>
      </c>
      <c r="C159" s="104" t="s">
        <v>1440</v>
      </c>
      <c r="D159" s="105">
        <v>25.713000000000001</v>
      </c>
      <c r="E159" s="108">
        <v>37521960</v>
      </c>
      <c r="F159" s="108">
        <v>32068544</v>
      </c>
      <c r="G159" s="108">
        <v>35959000</v>
      </c>
      <c r="H159" s="108">
        <v>38903172</v>
      </c>
      <c r="I159" s="108"/>
      <c r="J159" s="108"/>
      <c r="K159" s="108">
        <v>8465314</v>
      </c>
      <c r="L159" s="108">
        <v>8621564</v>
      </c>
      <c r="M159" s="108"/>
      <c r="N159" s="108"/>
      <c r="O159" s="108">
        <v>32495592</v>
      </c>
      <c r="P159" s="108">
        <v>23864224</v>
      </c>
      <c r="Q159" s="108">
        <v>63608404</v>
      </c>
      <c r="R159" s="108">
        <v>55043444</v>
      </c>
      <c r="S159" s="108">
        <v>95724224</v>
      </c>
      <c r="T159" s="108">
        <v>52525984</v>
      </c>
      <c r="U159" s="108">
        <v>57606228</v>
      </c>
      <c r="V159" s="108">
        <v>66650576</v>
      </c>
      <c r="W159" s="108">
        <v>32836606</v>
      </c>
      <c r="X159" s="108">
        <v>59948196</v>
      </c>
      <c r="Y159" s="108">
        <v>60191604</v>
      </c>
      <c r="Z159" s="108">
        <v>20211816</v>
      </c>
      <c r="AA159" s="108"/>
      <c r="AB159" s="108">
        <v>51259748</v>
      </c>
      <c r="AC159" s="108">
        <v>29768870</v>
      </c>
      <c r="AD159" s="108">
        <v>89059232</v>
      </c>
      <c r="AE159" s="108">
        <v>83529744</v>
      </c>
      <c r="AF159" s="108">
        <v>79311208</v>
      </c>
      <c r="AG159" s="108">
        <v>71791496</v>
      </c>
      <c r="AH159" s="115">
        <v>61507852</v>
      </c>
      <c r="AI159" s="105">
        <v>25.544699999999999</v>
      </c>
      <c r="AJ159" s="105">
        <v>25.6633</v>
      </c>
      <c r="AK159" s="105">
        <v>25.762699999999999</v>
      </c>
      <c r="AL159" s="105">
        <v>25.4878</v>
      </c>
      <c r="AM159" s="105">
        <v>21.072099999999999</v>
      </c>
      <c r="AN159" s="105">
        <v>22.911999999999999</v>
      </c>
      <c r="AO159" s="105">
        <v>23.359400000000001</v>
      </c>
      <c r="AP159" s="105">
        <v>24.148199999999999</v>
      </c>
      <c r="AQ159" s="105">
        <v>23.841200000000001</v>
      </c>
      <c r="AR159" s="105">
        <v>19.6068</v>
      </c>
      <c r="AS159" s="105">
        <v>25.647400000000001</v>
      </c>
      <c r="AT159" s="105">
        <v>25.112500000000001</v>
      </c>
      <c r="AU159" s="105">
        <v>26.136900000000001</v>
      </c>
      <c r="AV159" s="105">
        <v>26.003799999999998</v>
      </c>
      <c r="AW159" s="105">
        <v>26.995100000000001</v>
      </c>
      <c r="AX159" s="105">
        <v>26.0258</v>
      </c>
      <c r="AY159" s="105">
        <v>26.116700000000002</v>
      </c>
      <c r="AZ159" s="105">
        <v>26.411899999999999</v>
      </c>
      <c r="BA159" s="105">
        <v>25.213699999999999</v>
      </c>
      <c r="BB159" s="105">
        <v>26.2227</v>
      </c>
      <c r="BC159" s="105">
        <v>26.052499999999998</v>
      </c>
      <c r="BD159" s="105">
        <v>24.593800000000002</v>
      </c>
      <c r="BE159" s="105">
        <v>21.737200000000001</v>
      </c>
      <c r="BF159" s="105">
        <v>26.047899999999998</v>
      </c>
      <c r="BG159" s="105">
        <v>24.855399999999999</v>
      </c>
      <c r="BH159" s="105">
        <v>26.416699999999999</v>
      </c>
      <c r="BI159" s="105">
        <v>26.329699999999999</v>
      </c>
      <c r="BJ159" s="105">
        <v>26.296099999999999</v>
      </c>
      <c r="BK159" s="105">
        <v>26.066199999999998</v>
      </c>
      <c r="BL159" s="116">
        <v>25.917400000000001</v>
      </c>
      <c r="BM159" s="112">
        <v>2.6314500000000001E-2</v>
      </c>
      <c r="BN159" s="112">
        <v>8.4391099999999997E-2</v>
      </c>
      <c r="BO159" s="112">
        <v>8.1743799999999998E-4</v>
      </c>
      <c r="BP159" s="112">
        <v>0.24426200000000001</v>
      </c>
      <c r="BQ159" s="112">
        <v>0.43546299999999999</v>
      </c>
      <c r="BR159" s="112">
        <v>0.59843000000000002</v>
      </c>
      <c r="BS159" s="112">
        <v>0.47001399999999999</v>
      </c>
      <c r="BT159" s="112">
        <v>0.196626</v>
      </c>
      <c r="BU159" s="117">
        <v>0.68532499999999996</v>
      </c>
      <c r="BV159" s="112">
        <v>6.8972000000000006E-2</v>
      </c>
      <c r="BW159" s="112">
        <v>0.151418</v>
      </c>
      <c r="BX159" s="112">
        <v>1.8002400000000002E-2</v>
      </c>
      <c r="BY159" s="112">
        <v>0.32568200000000003</v>
      </c>
      <c r="BZ159" s="112">
        <v>0.71915799999999996</v>
      </c>
      <c r="CA159" s="112">
        <v>0.80237400000000003</v>
      </c>
      <c r="CB159" s="112">
        <v>0.67646200000000001</v>
      </c>
      <c r="CC159" s="112">
        <v>0.392841</v>
      </c>
      <c r="CD159" s="117">
        <v>0.90224899999999997</v>
      </c>
      <c r="CE159" s="105">
        <v>-0.43634800000000001</v>
      </c>
      <c r="CF159" s="105">
        <v>-2.9359700000000002</v>
      </c>
      <c r="CG159" s="105">
        <v>-2.31033</v>
      </c>
      <c r="CH159" s="105">
        <v>-2.6377000000000002</v>
      </c>
      <c r="CI159" s="105">
        <v>0.28533700000000001</v>
      </c>
      <c r="CJ159" s="105">
        <v>9.1587100000000005E-2</v>
      </c>
      <c r="CK159" s="105">
        <v>-0.26362400000000002</v>
      </c>
      <c r="CL159" s="105">
        <v>-1.96695</v>
      </c>
      <c r="CM159" s="116">
        <v>-0.226023</v>
      </c>
    </row>
    <row r="160" spans="1:91">
      <c r="A160" s="104" t="s">
        <v>4997</v>
      </c>
      <c r="B160" s="104" t="s">
        <v>4998</v>
      </c>
      <c r="C160" s="104" t="s">
        <v>4782</v>
      </c>
      <c r="D160" s="105">
        <v>26.009149999999998</v>
      </c>
      <c r="E160" s="108">
        <v>23593298</v>
      </c>
      <c r="F160" s="108">
        <v>25548792</v>
      </c>
      <c r="G160" s="108">
        <v>27717115</v>
      </c>
      <c r="H160" s="108">
        <v>842506886</v>
      </c>
      <c r="I160" s="108">
        <v>752081600</v>
      </c>
      <c r="J160" s="108">
        <v>713376350</v>
      </c>
      <c r="K160" s="108">
        <v>630002560</v>
      </c>
      <c r="L160" s="108">
        <v>551533610</v>
      </c>
      <c r="M160" s="108">
        <v>756697216</v>
      </c>
      <c r="N160" s="108">
        <v>162118259</v>
      </c>
      <c r="O160" s="108">
        <v>38547524</v>
      </c>
      <c r="P160" s="108">
        <v>32351520</v>
      </c>
      <c r="Q160" s="108">
        <v>32403697</v>
      </c>
      <c r="R160" s="108">
        <v>32697014</v>
      </c>
      <c r="S160" s="108">
        <v>7549711.5</v>
      </c>
      <c r="T160" s="108">
        <v>61141108</v>
      </c>
      <c r="U160" s="108">
        <v>70842052</v>
      </c>
      <c r="V160" s="108">
        <v>38368604</v>
      </c>
      <c r="W160" s="108"/>
      <c r="X160" s="108">
        <v>52218236</v>
      </c>
      <c r="Y160" s="108">
        <v>51420524</v>
      </c>
      <c r="Z160" s="108">
        <v>45474828</v>
      </c>
      <c r="AA160" s="108">
        <v>50230200</v>
      </c>
      <c r="AB160" s="108"/>
      <c r="AC160" s="108">
        <v>77810800</v>
      </c>
      <c r="AD160" s="108">
        <v>256482748</v>
      </c>
      <c r="AE160" s="108">
        <v>77948616</v>
      </c>
      <c r="AF160" s="108">
        <v>69581864</v>
      </c>
      <c r="AG160" s="108">
        <v>68937360</v>
      </c>
      <c r="AH160" s="115">
        <v>418870544</v>
      </c>
      <c r="AI160" s="105">
        <v>24.875399999999999</v>
      </c>
      <c r="AJ160" s="105">
        <v>25.351199999999999</v>
      </c>
      <c r="AK160" s="105">
        <v>25.406300000000002</v>
      </c>
      <c r="AL160" s="105">
        <v>29.924499999999998</v>
      </c>
      <c r="AM160" s="105">
        <v>29.914899999999999</v>
      </c>
      <c r="AN160" s="105">
        <v>29.944800000000001</v>
      </c>
      <c r="AO160" s="105">
        <v>29.471399999999999</v>
      </c>
      <c r="AP160" s="105">
        <v>29.848700000000001</v>
      </c>
      <c r="AQ160" s="105">
        <v>29.684200000000001</v>
      </c>
      <c r="AR160" s="105">
        <v>27.662199999999999</v>
      </c>
      <c r="AS160" s="105">
        <v>25.881599999999999</v>
      </c>
      <c r="AT160" s="105">
        <v>25.551500000000001</v>
      </c>
      <c r="AU160" s="105">
        <v>25.151800000000001</v>
      </c>
      <c r="AV160" s="105">
        <v>25.252300000000002</v>
      </c>
      <c r="AW160" s="105">
        <v>23.4712</v>
      </c>
      <c r="AX160" s="105">
        <v>26.245000000000001</v>
      </c>
      <c r="AY160" s="105">
        <v>26.415900000000001</v>
      </c>
      <c r="AZ160" s="105">
        <v>25.618200000000002</v>
      </c>
      <c r="BA160" s="105">
        <v>22.549600000000002</v>
      </c>
      <c r="BB160" s="105">
        <v>26.0123</v>
      </c>
      <c r="BC160" s="105">
        <v>25.810700000000001</v>
      </c>
      <c r="BD160" s="105">
        <v>25.7958</v>
      </c>
      <c r="BE160" s="105">
        <v>25.998100000000001</v>
      </c>
      <c r="BF160" s="105">
        <v>21.5716</v>
      </c>
      <c r="BG160" s="105">
        <v>26.235700000000001</v>
      </c>
      <c r="BH160" s="105">
        <v>27.950199999999999</v>
      </c>
      <c r="BI160" s="105">
        <v>26.229900000000001</v>
      </c>
      <c r="BJ160" s="105">
        <v>26.107299999999999</v>
      </c>
      <c r="BK160" s="105">
        <v>26.006</v>
      </c>
      <c r="BL160" s="116">
        <v>28.704499999999999</v>
      </c>
      <c r="BM160" s="112">
        <v>0.12692200000000001</v>
      </c>
      <c r="BN160" s="112">
        <v>2.76782E-2</v>
      </c>
      <c r="BO160" s="112">
        <v>3.74144E-2</v>
      </c>
      <c r="BP160" s="112">
        <v>0.62919899999999995</v>
      </c>
      <c r="BQ160" s="112">
        <v>9.3387300000000006E-2</v>
      </c>
      <c r="BR160" s="112">
        <v>0.40774700000000003</v>
      </c>
      <c r="BS160" s="112">
        <v>0.20689299999999999</v>
      </c>
      <c r="BT160" s="112">
        <v>0.215924</v>
      </c>
      <c r="BU160" s="117">
        <v>0.90482700000000005</v>
      </c>
      <c r="BV160" s="112">
        <v>0.19658999999999999</v>
      </c>
      <c r="BW160" s="112">
        <v>7.1858400000000003E-2</v>
      </c>
      <c r="BX160" s="112">
        <v>0.11453099999999999</v>
      </c>
      <c r="BY160" s="112">
        <v>0.69593300000000002</v>
      </c>
      <c r="BZ160" s="112">
        <v>0.47461500000000001</v>
      </c>
      <c r="CA160" s="112">
        <v>0.67001999999999995</v>
      </c>
      <c r="CB160" s="112">
        <v>0.43275799999999998</v>
      </c>
      <c r="CC160" s="112">
        <v>0.41746800000000001</v>
      </c>
      <c r="CD160" s="117">
        <v>0.97560000000000002</v>
      </c>
      <c r="CE160" s="105">
        <v>-1.72834</v>
      </c>
      <c r="CF160" s="105">
        <v>2.9887800000000002</v>
      </c>
      <c r="CG160" s="105">
        <v>2.72885</v>
      </c>
      <c r="CH160" s="105">
        <v>-0.57417399999999996</v>
      </c>
      <c r="CI160" s="105">
        <v>-2.3141699999999998</v>
      </c>
      <c r="CJ160" s="105">
        <v>-0.84626500000000004</v>
      </c>
      <c r="CK160" s="105">
        <v>-2.1484100000000002</v>
      </c>
      <c r="CL160" s="105">
        <v>-2.4841199999999999</v>
      </c>
      <c r="CM160" s="116">
        <v>-0.13400100000000001</v>
      </c>
    </row>
    <row r="161" spans="1:91">
      <c r="A161" s="104" t="s">
        <v>753</v>
      </c>
      <c r="B161" s="104" t="s">
        <v>754</v>
      </c>
      <c r="C161" s="104" t="s">
        <v>755</v>
      </c>
      <c r="D161" s="105">
        <v>32.47175</v>
      </c>
      <c r="E161" s="108">
        <v>4374749306</v>
      </c>
      <c r="F161" s="108">
        <v>4547829249</v>
      </c>
      <c r="G161" s="108">
        <v>4339848880</v>
      </c>
      <c r="H161" s="108">
        <v>6244764805</v>
      </c>
      <c r="I161" s="108">
        <v>5841474374</v>
      </c>
      <c r="J161" s="108">
        <v>4331237407</v>
      </c>
      <c r="K161" s="108">
        <v>4293243134</v>
      </c>
      <c r="L161" s="108">
        <v>3049728042</v>
      </c>
      <c r="M161" s="108">
        <v>4886028160</v>
      </c>
      <c r="N161" s="108">
        <v>4763633341</v>
      </c>
      <c r="O161" s="108">
        <v>4187598703</v>
      </c>
      <c r="P161" s="108">
        <v>3914771861</v>
      </c>
      <c r="Q161" s="108">
        <v>6130139844</v>
      </c>
      <c r="R161" s="108">
        <v>4634352346</v>
      </c>
      <c r="S161" s="108">
        <v>5876361302</v>
      </c>
      <c r="T161" s="108">
        <v>4583470236</v>
      </c>
      <c r="U161" s="108">
        <v>5746349202</v>
      </c>
      <c r="V161" s="108">
        <v>4714244016</v>
      </c>
      <c r="W161" s="108">
        <v>4836545606</v>
      </c>
      <c r="X161" s="108">
        <v>6133945394</v>
      </c>
      <c r="Y161" s="108">
        <v>7147866771</v>
      </c>
      <c r="Z161" s="108">
        <v>7293826188</v>
      </c>
      <c r="AA161" s="108">
        <v>4646076368</v>
      </c>
      <c r="AB161" s="108">
        <v>7143495600</v>
      </c>
      <c r="AC161" s="108">
        <v>6166888073</v>
      </c>
      <c r="AD161" s="108">
        <v>5525321276</v>
      </c>
      <c r="AE161" s="108">
        <v>4826886007</v>
      </c>
      <c r="AF161" s="108">
        <v>4936126716</v>
      </c>
      <c r="AG161" s="108">
        <v>5726925163</v>
      </c>
      <c r="AH161" s="115">
        <v>5954806805</v>
      </c>
      <c r="AI161" s="105">
        <v>32.409999999999997</v>
      </c>
      <c r="AJ161" s="105">
        <v>32.6252</v>
      </c>
      <c r="AK161" s="105">
        <v>32.559100000000001</v>
      </c>
      <c r="AL161" s="105">
        <v>32.814399999999999</v>
      </c>
      <c r="AM161" s="105">
        <v>32.865000000000002</v>
      </c>
      <c r="AN161" s="105">
        <v>32.4465</v>
      </c>
      <c r="AO161" s="105">
        <v>32.265099999999997</v>
      </c>
      <c r="AP161" s="105">
        <v>32.161999999999999</v>
      </c>
      <c r="AQ161" s="105">
        <v>32.375100000000003</v>
      </c>
      <c r="AR161" s="105">
        <v>32.577500000000001</v>
      </c>
      <c r="AS161" s="105">
        <v>32.464700000000001</v>
      </c>
      <c r="AT161" s="105">
        <v>32.470399999999998</v>
      </c>
      <c r="AU161" s="105">
        <v>32.7438</v>
      </c>
      <c r="AV161" s="105">
        <v>32.3994</v>
      </c>
      <c r="AW161" s="105">
        <v>32.768900000000002</v>
      </c>
      <c r="AX161" s="105">
        <v>32.473100000000002</v>
      </c>
      <c r="AY161" s="105">
        <v>32.739400000000003</v>
      </c>
      <c r="AZ161" s="105">
        <v>32.462200000000003</v>
      </c>
      <c r="BA161" s="105">
        <v>32.4163</v>
      </c>
      <c r="BB161" s="105">
        <v>32.836300000000001</v>
      </c>
      <c r="BC161" s="105">
        <v>32.932400000000001</v>
      </c>
      <c r="BD161" s="105">
        <v>33.185400000000001</v>
      </c>
      <c r="BE161" s="105">
        <v>32.516300000000001</v>
      </c>
      <c r="BF161" s="105">
        <v>33.1706</v>
      </c>
      <c r="BG161" s="105">
        <v>32.564599999999999</v>
      </c>
      <c r="BH161" s="105">
        <v>32.378900000000002</v>
      </c>
      <c r="BI161" s="105">
        <v>32.182299999999998</v>
      </c>
      <c r="BJ161" s="105">
        <v>32.255800000000001</v>
      </c>
      <c r="BK161" s="105">
        <v>32.343899999999998</v>
      </c>
      <c r="BL161" s="116">
        <v>32.463000000000001</v>
      </c>
      <c r="BM161" s="112">
        <v>0.11282</v>
      </c>
      <c r="BN161" s="112">
        <v>7.0762199999999997E-2</v>
      </c>
      <c r="BO161" s="112">
        <v>0.36965300000000001</v>
      </c>
      <c r="BP161" s="112">
        <v>0.100095</v>
      </c>
      <c r="BQ161" s="112">
        <v>0.101197</v>
      </c>
      <c r="BR161" s="112">
        <v>0.133856</v>
      </c>
      <c r="BS161" s="112">
        <v>9.1897499999999993E-2</v>
      </c>
      <c r="BT161" s="112">
        <v>5.7678100000000003E-2</v>
      </c>
      <c r="BU161" s="117">
        <v>0.87519499999999995</v>
      </c>
      <c r="BV161" s="112">
        <v>0.17835300000000001</v>
      </c>
      <c r="BW161" s="112">
        <v>0.13331399999999999</v>
      </c>
      <c r="BX161" s="112">
        <v>0.48049799999999998</v>
      </c>
      <c r="BY161" s="112">
        <v>0.15942000000000001</v>
      </c>
      <c r="BZ161" s="112">
        <v>0.47994500000000001</v>
      </c>
      <c r="CA161" s="112">
        <v>0.37821500000000002</v>
      </c>
      <c r="CB161" s="112">
        <v>0.28676800000000002</v>
      </c>
      <c r="CC161" s="112">
        <v>0.19699</v>
      </c>
      <c r="CD161" s="117">
        <v>0.96529799999999999</v>
      </c>
      <c r="CE161" s="105">
        <v>0.177207</v>
      </c>
      <c r="CF161" s="105">
        <v>0.35438799999999998</v>
      </c>
      <c r="CG161" s="105">
        <v>-8.6836499999999997E-2</v>
      </c>
      <c r="CH161" s="105">
        <v>0.14996000000000001</v>
      </c>
      <c r="CI161" s="105">
        <v>0.28311700000000001</v>
      </c>
      <c r="CJ161" s="105">
        <v>0.20400399999999999</v>
      </c>
      <c r="CK161" s="105">
        <v>0.374083</v>
      </c>
      <c r="CL161" s="105">
        <v>0.60318099999999997</v>
      </c>
      <c r="CM161" s="116">
        <v>2.10317E-2</v>
      </c>
    </row>
    <row r="162" spans="1:91">
      <c r="A162" s="104" t="s">
        <v>756</v>
      </c>
      <c r="B162" s="104" t="s">
        <v>757</v>
      </c>
      <c r="C162" s="104" t="s">
        <v>471</v>
      </c>
      <c r="D162" s="105">
        <v>32.001850000000005</v>
      </c>
      <c r="E162" s="108">
        <v>3532194852</v>
      </c>
      <c r="F162" s="108">
        <v>3874690108</v>
      </c>
      <c r="G162" s="108">
        <v>3837819844</v>
      </c>
      <c r="H162" s="108">
        <v>3952649500</v>
      </c>
      <c r="I162" s="108">
        <v>3517126615</v>
      </c>
      <c r="J162" s="108">
        <v>4543950468</v>
      </c>
      <c r="K162" s="108">
        <v>3850108612</v>
      </c>
      <c r="L162" s="108">
        <v>3176762088</v>
      </c>
      <c r="M162" s="108">
        <v>3985481846</v>
      </c>
      <c r="N162" s="108">
        <v>3018222896</v>
      </c>
      <c r="O162" s="108">
        <v>10831713933</v>
      </c>
      <c r="P162" s="108">
        <v>3479813292</v>
      </c>
      <c r="Q162" s="108">
        <v>3537654768</v>
      </c>
      <c r="R162" s="108">
        <v>3450349325</v>
      </c>
      <c r="S162" s="108">
        <v>1824653323</v>
      </c>
      <c r="T162" s="108">
        <v>3232901452</v>
      </c>
      <c r="U162" s="108">
        <v>3378574346</v>
      </c>
      <c r="V162" s="108">
        <v>3129427776</v>
      </c>
      <c r="W162" s="108">
        <v>3813637936</v>
      </c>
      <c r="X162" s="108">
        <v>3655385115</v>
      </c>
      <c r="Y162" s="108">
        <v>3845708033</v>
      </c>
      <c r="Z162" s="108">
        <v>2976603789</v>
      </c>
      <c r="AA162" s="108">
        <v>2913943896</v>
      </c>
      <c r="AB162" s="108">
        <v>3250531838</v>
      </c>
      <c r="AC162" s="108">
        <v>3950007684</v>
      </c>
      <c r="AD162" s="108">
        <v>3883009540</v>
      </c>
      <c r="AE162" s="108">
        <v>3825011408</v>
      </c>
      <c r="AF162" s="108">
        <v>3626175964</v>
      </c>
      <c r="AG162" s="108">
        <v>3899194261</v>
      </c>
      <c r="AH162" s="115">
        <v>3489231720</v>
      </c>
      <c r="AI162" s="105">
        <v>32.101399999999998</v>
      </c>
      <c r="AJ162" s="105">
        <v>32.392699999999998</v>
      </c>
      <c r="AK162" s="105">
        <v>32.3767</v>
      </c>
      <c r="AL162" s="105">
        <v>32.154600000000002</v>
      </c>
      <c r="AM162" s="105">
        <v>32.129100000000001</v>
      </c>
      <c r="AN162" s="105">
        <v>32.513300000000001</v>
      </c>
      <c r="AO162" s="105">
        <v>32.104399999999998</v>
      </c>
      <c r="AP162" s="105">
        <v>32.218800000000002</v>
      </c>
      <c r="AQ162" s="105">
        <v>32.081200000000003</v>
      </c>
      <c r="AR162" s="105">
        <v>31.909099999999999</v>
      </c>
      <c r="AS162" s="105">
        <v>33.857399999999998</v>
      </c>
      <c r="AT162" s="105">
        <v>32.3005</v>
      </c>
      <c r="AU162" s="105">
        <v>31.953600000000002</v>
      </c>
      <c r="AV162" s="105">
        <v>31.973800000000001</v>
      </c>
      <c r="AW162" s="105">
        <v>31.086200000000002</v>
      </c>
      <c r="AX162" s="105">
        <v>31.9695</v>
      </c>
      <c r="AY162" s="105">
        <v>31.976900000000001</v>
      </c>
      <c r="AZ162" s="105">
        <v>31.868400000000001</v>
      </c>
      <c r="BA162" s="105">
        <v>32.073500000000003</v>
      </c>
      <c r="BB162" s="105">
        <v>32.087400000000002</v>
      </c>
      <c r="BC162" s="105">
        <v>32.026800000000001</v>
      </c>
      <c r="BD162" s="105">
        <v>31.8765</v>
      </c>
      <c r="BE162" s="105">
        <v>31.839500000000001</v>
      </c>
      <c r="BF162" s="105">
        <v>32.034599999999998</v>
      </c>
      <c r="BG162" s="105">
        <v>31.924900000000001</v>
      </c>
      <c r="BH162" s="105">
        <v>31.876000000000001</v>
      </c>
      <c r="BI162" s="105">
        <v>31.846699999999998</v>
      </c>
      <c r="BJ162" s="105">
        <v>31.8108</v>
      </c>
      <c r="BK162" s="105">
        <v>31.785</v>
      </c>
      <c r="BL162" s="116">
        <v>31.691199999999998</v>
      </c>
      <c r="BM162" s="112">
        <v>6.4629199999999996E-3</v>
      </c>
      <c r="BN162" s="112">
        <v>1.7625600000000002E-2</v>
      </c>
      <c r="BO162" s="112">
        <v>2.6430099999999999E-3</v>
      </c>
      <c r="BP162" s="112">
        <v>0.19503499999999999</v>
      </c>
      <c r="BQ162" s="112">
        <v>0.77265300000000003</v>
      </c>
      <c r="BR162" s="112">
        <v>2.5174800000000001E-2</v>
      </c>
      <c r="BS162" s="112">
        <v>1.8012200000000001E-3</v>
      </c>
      <c r="BT162" s="112">
        <v>9.1902999999999999E-2</v>
      </c>
      <c r="BU162" s="117">
        <v>4.87695E-2</v>
      </c>
      <c r="BV162" s="112">
        <v>3.2331400000000003E-2</v>
      </c>
      <c r="BW162" s="112">
        <v>5.3774799999999998E-2</v>
      </c>
      <c r="BX162" s="112">
        <v>2.9212499999999999E-2</v>
      </c>
      <c r="BY162" s="112">
        <v>0.270984</v>
      </c>
      <c r="BZ162" s="112">
        <v>0.88972099999999998</v>
      </c>
      <c r="CA162" s="112">
        <v>0.14746899999999999</v>
      </c>
      <c r="CB162" s="112">
        <v>4.80849E-2</v>
      </c>
      <c r="CC162" s="112">
        <v>0.26222699999999999</v>
      </c>
      <c r="CD162" s="117">
        <v>0.49618099999999998</v>
      </c>
      <c r="CE162" s="105">
        <v>0.52791600000000005</v>
      </c>
      <c r="CF162" s="105">
        <v>0.50331000000000004</v>
      </c>
      <c r="CG162" s="105">
        <v>0.37244300000000002</v>
      </c>
      <c r="CH162" s="105">
        <v>0.926674</v>
      </c>
      <c r="CI162" s="105">
        <v>-9.1132500000000005E-2</v>
      </c>
      <c r="CJ162" s="105">
        <v>0.17593500000000001</v>
      </c>
      <c r="CK162" s="105">
        <v>0.30018400000000001</v>
      </c>
      <c r="CL162" s="105">
        <v>0.15451699999999999</v>
      </c>
      <c r="CM162" s="116">
        <v>0.12016400000000001</v>
      </c>
    </row>
    <row r="163" spans="1:91">
      <c r="A163" s="104" t="s">
        <v>758</v>
      </c>
      <c r="B163" s="104" t="s">
        <v>759</v>
      </c>
      <c r="C163" s="104" t="s">
        <v>760</v>
      </c>
      <c r="D163" s="105">
        <v>28.342749999999999</v>
      </c>
      <c r="E163" s="108">
        <v>273547610</v>
      </c>
      <c r="F163" s="108">
        <v>206132802</v>
      </c>
      <c r="G163" s="108">
        <v>182203128.5</v>
      </c>
      <c r="H163" s="108">
        <v>212476324</v>
      </c>
      <c r="I163" s="108">
        <v>247958471.80000001</v>
      </c>
      <c r="J163" s="108">
        <v>146008116</v>
      </c>
      <c r="K163" s="108">
        <v>276706596</v>
      </c>
      <c r="L163" s="108">
        <v>106827244</v>
      </c>
      <c r="M163" s="108">
        <v>301702924</v>
      </c>
      <c r="N163" s="108">
        <v>206250980</v>
      </c>
      <c r="O163" s="108">
        <v>145903557</v>
      </c>
      <c r="P163" s="108">
        <v>189339932</v>
      </c>
      <c r="Q163" s="108">
        <v>240475136</v>
      </c>
      <c r="R163" s="108">
        <v>288052864</v>
      </c>
      <c r="S163" s="108">
        <v>297154895</v>
      </c>
      <c r="T163" s="108">
        <v>223763840.5</v>
      </c>
      <c r="U163" s="108">
        <v>275903828.5</v>
      </c>
      <c r="V163" s="108">
        <v>213931849</v>
      </c>
      <c r="W163" s="108">
        <v>296572472</v>
      </c>
      <c r="X163" s="108">
        <v>268478430.5</v>
      </c>
      <c r="Y163" s="108">
        <v>258446410</v>
      </c>
      <c r="Z163" s="108">
        <v>263920682.5</v>
      </c>
      <c r="AA163" s="108">
        <v>294954574</v>
      </c>
      <c r="AB163" s="108">
        <v>224235435</v>
      </c>
      <c r="AC163" s="108">
        <v>385677334</v>
      </c>
      <c r="AD163" s="108">
        <v>367304652</v>
      </c>
      <c r="AE163" s="108">
        <v>407388224.30000001</v>
      </c>
      <c r="AF163" s="108">
        <v>336720312</v>
      </c>
      <c r="AG163" s="108">
        <v>391129653</v>
      </c>
      <c r="AH163" s="115">
        <v>385906094</v>
      </c>
      <c r="AI163" s="105">
        <v>28.410699999999999</v>
      </c>
      <c r="AJ163" s="105">
        <v>28.273599999999998</v>
      </c>
      <c r="AK163" s="105">
        <v>28.106400000000001</v>
      </c>
      <c r="AL163" s="105">
        <v>27.937100000000001</v>
      </c>
      <c r="AM163" s="105">
        <v>28.348099999999999</v>
      </c>
      <c r="AN163" s="105">
        <v>27.672699999999999</v>
      </c>
      <c r="AO163" s="105">
        <v>28.305299999999999</v>
      </c>
      <c r="AP163" s="105">
        <v>27.622299999999999</v>
      </c>
      <c r="AQ163" s="105">
        <v>28.357600000000001</v>
      </c>
      <c r="AR163" s="105">
        <v>28.0791</v>
      </c>
      <c r="AS163" s="105">
        <v>27.759799999999998</v>
      </c>
      <c r="AT163" s="105">
        <v>28.1006</v>
      </c>
      <c r="AU163" s="105">
        <v>28.061</v>
      </c>
      <c r="AV163" s="105">
        <v>28.391500000000001</v>
      </c>
      <c r="AW163" s="105">
        <v>28.622199999999999</v>
      </c>
      <c r="AX163" s="105">
        <v>28.116700000000002</v>
      </c>
      <c r="AY163" s="105">
        <v>28.346399999999999</v>
      </c>
      <c r="AZ163" s="105">
        <v>28.052600000000002</v>
      </c>
      <c r="BA163" s="105">
        <v>28.3887</v>
      </c>
      <c r="BB163" s="105">
        <v>28.339099999999998</v>
      </c>
      <c r="BC163" s="105">
        <v>28.163399999999999</v>
      </c>
      <c r="BD163" s="105">
        <v>28.409500000000001</v>
      </c>
      <c r="BE163" s="105">
        <v>28.587499999999999</v>
      </c>
      <c r="BF163" s="105">
        <v>28.177</v>
      </c>
      <c r="BG163" s="105">
        <v>28.574200000000001</v>
      </c>
      <c r="BH163" s="105">
        <v>28.492699999999999</v>
      </c>
      <c r="BI163" s="105">
        <v>28.6157</v>
      </c>
      <c r="BJ163" s="105">
        <v>28.382000000000001</v>
      </c>
      <c r="BK163" s="105">
        <v>28.493300000000001</v>
      </c>
      <c r="BL163" s="116">
        <v>28.5245</v>
      </c>
      <c r="BM163" s="112">
        <v>0.107126</v>
      </c>
      <c r="BN163" s="112">
        <v>7.5244500000000006E-2</v>
      </c>
      <c r="BO163" s="112">
        <v>0.19769700000000001</v>
      </c>
      <c r="BP163" s="112">
        <v>1.4700299999999999E-2</v>
      </c>
      <c r="BQ163" s="112">
        <v>0.55512899999999998</v>
      </c>
      <c r="BR163" s="112">
        <v>4.0995299999999998E-2</v>
      </c>
      <c r="BS163" s="112">
        <v>0.10416300000000001</v>
      </c>
      <c r="BT163" s="112">
        <v>0.58356799999999998</v>
      </c>
      <c r="BU163" s="117">
        <v>0.169826</v>
      </c>
      <c r="BV163" s="112">
        <v>0.17070099999999999</v>
      </c>
      <c r="BW163" s="112">
        <v>0.13875699999999999</v>
      </c>
      <c r="BX163" s="112">
        <v>0.30730400000000002</v>
      </c>
      <c r="BY163" s="112">
        <v>3.6156300000000002E-2</v>
      </c>
      <c r="BZ163" s="112">
        <v>0.77477600000000002</v>
      </c>
      <c r="CA163" s="112">
        <v>0.19499</v>
      </c>
      <c r="CB163" s="112">
        <v>0.30516300000000002</v>
      </c>
      <c r="CC163" s="112">
        <v>0.73971200000000004</v>
      </c>
      <c r="CD163" s="117">
        <v>0.68399600000000005</v>
      </c>
      <c r="CE163" s="105">
        <v>-0.20305100000000001</v>
      </c>
      <c r="CF163" s="105">
        <v>-0.48066500000000001</v>
      </c>
      <c r="CG163" s="105">
        <v>-0.37155199999999999</v>
      </c>
      <c r="CH163" s="105">
        <v>-0.486788</v>
      </c>
      <c r="CI163" s="105">
        <v>-0.10838299999999999</v>
      </c>
      <c r="CJ163" s="105">
        <v>-0.294734</v>
      </c>
      <c r="CK163" s="105">
        <v>-0.16950899999999999</v>
      </c>
      <c r="CL163" s="105">
        <v>-7.5302099999999997E-2</v>
      </c>
      <c r="CM163" s="116">
        <v>9.42408E-2</v>
      </c>
    </row>
    <row r="164" spans="1:91">
      <c r="A164" s="104" t="s">
        <v>761</v>
      </c>
      <c r="B164" s="104" t="s">
        <v>762</v>
      </c>
      <c r="C164" s="104" t="s">
        <v>763</v>
      </c>
      <c r="D164" s="105">
        <v>30.198650000000001</v>
      </c>
      <c r="E164" s="108">
        <v>1015770908</v>
      </c>
      <c r="F164" s="108">
        <v>1056335921</v>
      </c>
      <c r="G164" s="108">
        <v>1250671112</v>
      </c>
      <c r="H164" s="108">
        <v>962951934</v>
      </c>
      <c r="I164" s="108">
        <v>648465716</v>
      </c>
      <c r="J164" s="108">
        <v>744677055.20000005</v>
      </c>
      <c r="K164" s="108">
        <v>910298216.29999995</v>
      </c>
      <c r="L164" s="108">
        <v>515334974</v>
      </c>
      <c r="M164" s="108">
        <v>502089538.30000001</v>
      </c>
      <c r="N164" s="108">
        <v>536881160.89999998</v>
      </c>
      <c r="O164" s="108">
        <v>664723889</v>
      </c>
      <c r="P164" s="108">
        <v>93432452.109999999</v>
      </c>
      <c r="Q164" s="108">
        <v>1094981914</v>
      </c>
      <c r="R164" s="108">
        <v>1425343653</v>
      </c>
      <c r="S164" s="108">
        <v>995311934.29999995</v>
      </c>
      <c r="T164" s="108">
        <v>1430422688</v>
      </c>
      <c r="U164" s="108">
        <v>1473039927</v>
      </c>
      <c r="V164" s="108">
        <v>765513633.39999998</v>
      </c>
      <c r="W164" s="108">
        <v>1775677894</v>
      </c>
      <c r="X164" s="108">
        <v>993312751</v>
      </c>
      <c r="Y164" s="108">
        <v>824612370</v>
      </c>
      <c r="Z164" s="108">
        <v>940816466.5</v>
      </c>
      <c r="AA164" s="108">
        <v>687581854.39999998</v>
      </c>
      <c r="AB164" s="108">
        <v>870141217.5</v>
      </c>
      <c r="AC164" s="108">
        <v>1826681261</v>
      </c>
      <c r="AD164" s="108">
        <v>1918105292</v>
      </c>
      <c r="AE164" s="108">
        <v>1898545905</v>
      </c>
      <c r="AF164" s="108">
        <v>1177111465</v>
      </c>
      <c r="AG164" s="108">
        <v>1388062488</v>
      </c>
      <c r="AH164" s="115">
        <v>888168876.5</v>
      </c>
      <c r="AI164" s="105">
        <v>30.3034</v>
      </c>
      <c r="AJ164" s="105">
        <v>30.564299999999999</v>
      </c>
      <c r="AK164" s="105">
        <v>30.8001</v>
      </c>
      <c r="AL164" s="105">
        <v>30.1173</v>
      </c>
      <c r="AM164" s="105">
        <v>29.700900000000001</v>
      </c>
      <c r="AN164" s="105">
        <v>30.009899999999998</v>
      </c>
      <c r="AO164" s="105">
        <v>30.003699999999998</v>
      </c>
      <c r="AP164" s="105">
        <v>29.747699999999998</v>
      </c>
      <c r="AQ164" s="105">
        <v>29.092500000000001</v>
      </c>
      <c r="AR164" s="105">
        <v>29.450900000000001</v>
      </c>
      <c r="AS164" s="105">
        <v>29.9191</v>
      </c>
      <c r="AT164" s="105">
        <v>27.081600000000002</v>
      </c>
      <c r="AU164" s="105">
        <v>30.267199999999999</v>
      </c>
      <c r="AV164" s="105">
        <v>30.698399999999999</v>
      </c>
      <c r="AW164" s="105">
        <v>30.229500000000002</v>
      </c>
      <c r="AX164" s="105">
        <v>30.793099999999999</v>
      </c>
      <c r="AY164" s="105">
        <v>30.780899999999999</v>
      </c>
      <c r="AZ164" s="105">
        <v>29.842199999999998</v>
      </c>
      <c r="BA164" s="105">
        <v>30.970700000000001</v>
      </c>
      <c r="BB164" s="105">
        <v>30.226800000000001</v>
      </c>
      <c r="BC164" s="105">
        <v>29.817399999999999</v>
      </c>
      <c r="BD164" s="105">
        <v>30.209599999999998</v>
      </c>
      <c r="BE164" s="105">
        <v>29.7835</v>
      </c>
      <c r="BF164" s="105">
        <v>30.133299999999998</v>
      </c>
      <c r="BG164" s="105">
        <v>30.812000000000001</v>
      </c>
      <c r="BH164" s="105">
        <v>30.875699999999998</v>
      </c>
      <c r="BI164" s="105">
        <v>30.836099999999998</v>
      </c>
      <c r="BJ164" s="105">
        <v>30.1877</v>
      </c>
      <c r="BK164" s="105">
        <v>30.320399999999999</v>
      </c>
      <c r="BL164" s="116">
        <v>29.740500000000001</v>
      </c>
      <c r="BM164" s="112">
        <v>0.105088</v>
      </c>
      <c r="BN164" s="112">
        <v>0.55046700000000004</v>
      </c>
      <c r="BO164" s="112">
        <v>0.22083800000000001</v>
      </c>
      <c r="BP164" s="112">
        <v>0.23047699999999999</v>
      </c>
      <c r="BQ164" s="112">
        <v>0.243863</v>
      </c>
      <c r="BR164" s="112">
        <v>0.34106900000000001</v>
      </c>
      <c r="BS164" s="112">
        <v>0.53870399999999996</v>
      </c>
      <c r="BT164" s="112">
        <v>0.86143099999999995</v>
      </c>
      <c r="BU164" s="117">
        <v>1.26494E-2</v>
      </c>
      <c r="BV164" s="112">
        <v>0.168351</v>
      </c>
      <c r="BW164" s="112">
        <v>0.63268999999999997</v>
      </c>
      <c r="BX164" s="112">
        <v>0.33317000000000002</v>
      </c>
      <c r="BY164" s="112">
        <v>0.31032599999999999</v>
      </c>
      <c r="BZ164" s="112">
        <v>0.59597100000000003</v>
      </c>
      <c r="CA164" s="112">
        <v>0.60846199999999995</v>
      </c>
      <c r="CB164" s="112">
        <v>0.72279800000000005</v>
      </c>
      <c r="CC164" s="112">
        <v>0.92568799999999996</v>
      </c>
      <c r="CD164" s="117">
        <v>0.39360400000000001</v>
      </c>
      <c r="CE164" s="105">
        <v>0.47309499999999999</v>
      </c>
      <c r="CF164" s="105">
        <v>-0.140176</v>
      </c>
      <c r="CG164" s="105">
        <v>-0.46826000000000001</v>
      </c>
      <c r="CH164" s="105">
        <v>-1.2656700000000001</v>
      </c>
      <c r="CI164" s="105">
        <v>0.31549300000000002</v>
      </c>
      <c r="CJ164" s="105">
        <v>0.38920900000000003</v>
      </c>
      <c r="CK164" s="105">
        <v>0.25543500000000002</v>
      </c>
      <c r="CL164" s="105">
        <v>-4.0759400000000001E-2</v>
      </c>
      <c r="CM164" s="116">
        <v>0.75841000000000003</v>
      </c>
    </row>
    <row r="165" spans="1:91">
      <c r="A165" s="104" t="s">
        <v>764</v>
      </c>
      <c r="B165" s="104" t="s">
        <v>765</v>
      </c>
      <c r="C165" s="104" t="s">
        <v>766</v>
      </c>
      <c r="D165" s="105">
        <v>27.710549999999998</v>
      </c>
      <c r="E165" s="108">
        <v>127900544</v>
      </c>
      <c r="F165" s="108">
        <v>344659932</v>
      </c>
      <c r="G165" s="108">
        <v>298403068</v>
      </c>
      <c r="H165" s="108">
        <v>258511942</v>
      </c>
      <c r="I165" s="108">
        <v>243612356</v>
      </c>
      <c r="J165" s="108">
        <v>163681140</v>
      </c>
      <c r="K165" s="108">
        <v>33494522</v>
      </c>
      <c r="L165" s="108">
        <v>64192722</v>
      </c>
      <c r="M165" s="108">
        <v>189770134</v>
      </c>
      <c r="N165" s="108">
        <v>68289306.5</v>
      </c>
      <c r="O165" s="108">
        <v>169426678</v>
      </c>
      <c r="P165" s="108">
        <v>164621086</v>
      </c>
      <c r="Q165" s="108">
        <v>364369273.30000001</v>
      </c>
      <c r="R165" s="108">
        <v>197831083.5</v>
      </c>
      <c r="S165" s="108">
        <v>415667840</v>
      </c>
      <c r="T165" s="108">
        <v>87419908</v>
      </c>
      <c r="U165" s="108">
        <v>207607042</v>
      </c>
      <c r="V165" s="108">
        <v>317372360</v>
      </c>
      <c r="W165" s="108">
        <v>85742972.5</v>
      </c>
      <c r="X165" s="108">
        <v>129652565</v>
      </c>
      <c r="Y165" s="108">
        <v>359045301.5</v>
      </c>
      <c r="Z165" s="108">
        <v>76233486.75</v>
      </c>
      <c r="AA165" s="108">
        <v>161518585.80000001</v>
      </c>
      <c r="AB165" s="108">
        <v>125400655.3</v>
      </c>
      <c r="AC165" s="108">
        <v>154335530</v>
      </c>
      <c r="AD165" s="108">
        <v>160178172</v>
      </c>
      <c r="AE165" s="108">
        <v>121218040</v>
      </c>
      <c r="AF165" s="108">
        <v>106327602</v>
      </c>
      <c r="AG165" s="108">
        <v>130721341.8</v>
      </c>
      <c r="AH165" s="115">
        <v>233684302</v>
      </c>
      <c r="AI165" s="105">
        <v>27.3139</v>
      </c>
      <c r="AJ165" s="105">
        <v>29.034300000000002</v>
      </c>
      <c r="AK165" s="105">
        <v>28.828800000000001</v>
      </c>
      <c r="AL165" s="105">
        <v>28.22</v>
      </c>
      <c r="AM165" s="105">
        <v>28.324400000000001</v>
      </c>
      <c r="AN165" s="105">
        <v>27.8142</v>
      </c>
      <c r="AO165" s="105">
        <v>25.2591</v>
      </c>
      <c r="AP165" s="105">
        <v>27.0166</v>
      </c>
      <c r="AQ165" s="105">
        <v>27.688800000000001</v>
      </c>
      <c r="AR165" s="105">
        <v>26.468</v>
      </c>
      <c r="AS165" s="105">
        <v>27.975100000000001</v>
      </c>
      <c r="AT165" s="105">
        <v>27.898700000000002</v>
      </c>
      <c r="AU165" s="105">
        <v>28.659500000000001</v>
      </c>
      <c r="AV165" s="105">
        <v>27.849399999999999</v>
      </c>
      <c r="AW165" s="105">
        <v>29.109200000000001</v>
      </c>
      <c r="AX165" s="105">
        <v>26.7608</v>
      </c>
      <c r="AY165" s="105">
        <v>27.957999999999998</v>
      </c>
      <c r="AZ165" s="105">
        <v>28.6174</v>
      </c>
      <c r="BA165" s="105">
        <v>26.598500000000001</v>
      </c>
      <c r="BB165" s="105">
        <v>27.300799999999999</v>
      </c>
      <c r="BC165" s="105">
        <v>28.622900000000001</v>
      </c>
      <c r="BD165" s="105">
        <v>26.594799999999999</v>
      </c>
      <c r="BE165" s="105">
        <v>27.732299999999999</v>
      </c>
      <c r="BF165" s="105">
        <v>27.3386</v>
      </c>
      <c r="BG165" s="105">
        <v>27.2089</v>
      </c>
      <c r="BH165" s="105">
        <v>27.270800000000001</v>
      </c>
      <c r="BI165" s="105">
        <v>26.866900000000001</v>
      </c>
      <c r="BJ165" s="105">
        <v>26.719000000000001</v>
      </c>
      <c r="BK165" s="105">
        <v>26.935400000000001</v>
      </c>
      <c r="BL165" s="116">
        <v>27.8643</v>
      </c>
      <c r="BM165" s="112">
        <v>0.13222</v>
      </c>
      <c r="BN165" s="112">
        <v>6.9398000000000001E-2</v>
      </c>
      <c r="BO165" s="112">
        <v>0.55493999999999999</v>
      </c>
      <c r="BP165" s="112">
        <v>0.67264800000000002</v>
      </c>
      <c r="BQ165" s="112">
        <v>5.5020899999999998E-2</v>
      </c>
      <c r="BR165" s="112">
        <v>0.40212300000000001</v>
      </c>
      <c r="BS165" s="112">
        <v>0.65299200000000002</v>
      </c>
      <c r="BT165" s="112">
        <v>0.92427999999999999</v>
      </c>
      <c r="BU165" s="117">
        <v>0.88530200000000003</v>
      </c>
      <c r="BV165" s="112">
        <v>0.20260800000000001</v>
      </c>
      <c r="BW165" s="112">
        <v>0.13139000000000001</v>
      </c>
      <c r="BX165" s="112">
        <v>0.64872700000000005</v>
      </c>
      <c r="BY165" s="112">
        <v>0.73435499999999998</v>
      </c>
      <c r="BZ165" s="112">
        <v>0.41606100000000001</v>
      </c>
      <c r="CA165" s="112">
        <v>0.66622999999999999</v>
      </c>
      <c r="CB165" s="112">
        <v>0.80098199999999997</v>
      </c>
      <c r="CC165" s="112">
        <v>0.95625599999999999</v>
      </c>
      <c r="CD165" s="117">
        <v>0.967113</v>
      </c>
      <c r="CE165" s="105">
        <v>1.2194499999999999</v>
      </c>
      <c r="CF165" s="105">
        <v>0.94667199999999996</v>
      </c>
      <c r="CG165" s="105">
        <v>-0.51803500000000002</v>
      </c>
      <c r="CH165" s="105">
        <v>0.27443400000000001</v>
      </c>
      <c r="CI165" s="105">
        <v>1.36649</v>
      </c>
      <c r="CJ165" s="105">
        <v>0.60584700000000002</v>
      </c>
      <c r="CK165" s="105">
        <v>0.33452799999999999</v>
      </c>
      <c r="CL165" s="105">
        <v>4.90074E-2</v>
      </c>
      <c r="CM165" s="116">
        <v>-5.7334299999999998E-2</v>
      </c>
    </row>
    <row r="166" spans="1:91">
      <c r="A166" s="104" t="s">
        <v>767</v>
      </c>
      <c r="B166" s="104" t="s">
        <v>768</v>
      </c>
      <c r="C166" s="104" t="s">
        <v>471</v>
      </c>
      <c r="D166" s="105">
        <v>30.10595</v>
      </c>
      <c r="E166" s="108">
        <v>1140011872</v>
      </c>
      <c r="F166" s="108">
        <v>1219184632</v>
      </c>
      <c r="G166" s="108">
        <v>1230367152</v>
      </c>
      <c r="H166" s="108">
        <v>1087438940</v>
      </c>
      <c r="I166" s="108">
        <v>1001392157</v>
      </c>
      <c r="J166" s="108">
        <v>1138310952</v>
      </c>
      <c r="K166" s="108">
        <v>858863708</v>
      </c>
      <c r="L166" s="108">
        <v>736305688</v>
      </c>
      <c r="M166" s="108">
        <v>928767804</v>
      </c>
      <c r="N166" s="108">
        <v>1137811701</v>
      </c>
      <c r="O166" s="108">
        <v>1654037690</v>
      </c>
      <c r="P166" s="108">
        <v>1027194710</v>
      </c>
      <c r="Q166" s="108">
        <v>935288574.5</v>
      </c>
      <c r="R166" s="108">
        <v>1131584296</v>
      </c>
      <c r="S166" s="108">
        <v>2817400436</v>
      </c>
      <c r="T166" s="108">
        <v>694857344</v>
      </c>
      <c r="U166" s="108">
        <v>912414259</v>
      </c>
      <c r="V166" s="108">
        <v>1011241260</v>
      </c>
      <c r="W166" s="108">
        <v>597275280</v>
      </c>
      <c r="X166" s="108">
        <v>916077644</v>
      </c>
      <c r="Y166" s="108">
        <v>904201010</v>
      </c>
      <c r="Z166" s="108">
        <v>703757618</v>
      </c>
      <c r="AA166" s="108">
        <v>799121932</v>
      </c>
      <c r="AB166" s="108">
        <v>896127230</v>
      </c>
      <c r="AC166" s="108">
        <v>1048181735</v>
      </c>
      <c r="AD166" s="108">
        <v>935469392</v>
      </c>
      <c r="AE166" s="108">
        <v>859911878</v>
      </c>
      <c r="AF166" s="108">
        <v>643185808</v>
      </c>
      <c r="AG166" s="108">
        <v>777873552.5</v>
      </c>
      <c r="AH166" s="115">
        <v>571027198</v>
      </c>
      <c r="AI166" s="105">
        <v>30.469899999999999</v>
      </c>
      <c r="AJ166" s="105">
        <v>30.764399999999998</v>
      </c>
      <c r="AK166" s="105">
        <v>30.7745</v>
      </c>
      <c r="AL166" s="105">
        <v>30.2927</v>
      </c>
      <c r="AM166" s="105">
        <v>30.331</v>
      </c>
      <c r="AN166" s="105">
        <v>30.6541</v>
      </c>
      <c r="AO166" s="105">
        <v>29.902999999999999</v>
      </c>
      <c r="AP166" s="105">
        <v>30.269300000000001</v>
      </c>
      <c r="AQ166" s="105">
        <v>29.979800000000001</v>
      </c>
      <c r="AR166" s="105">
        <v>30.523900000000001</v>
      </c>
      <c r="AS166" s="105">
        <v>31.149100000000001</v>
      </c>
      <c r="AT166" s="105">
        <v>30.540199999999999</v>
      </c>
      <c r="AU166" s="105">
        <v>30.0379</v>
      </c>
      <c r="AV166" s="105">
        <v>30.365400000000001</v>
      </c>
      <c r="AW166" s="105">
        <v>31.7212</v>
      </c>
      <c r="AX166" s="105">
        <v>29.7515</v>
      </c>
      <c r="AY166" s="105">
        <v>30.090199999999999</v>
      </c>
      <c r="AZ166" s="105">
        <v>30.229099999999999</v>
      </c>
      <c r="BA166" s="105">
        <v>29.398800000000001</v>
      </c>
      <c r="BB166" s="105">
        <v>30.121700000000001</v>
      </c>
      <c r="BC166" s="105">
        <v>29.965599999999998</v>
      </c>
      <c r="BD166" s="105">
        <v>29.785399999999999</v>
      </c>
      <c r="BE166" s="105">
        <v>30.007300000000001</v>
      </c>
      <c r="BF166" s="105">
        <v>30.175699999999999</v>
      </c>
      <c r="BG166" s="105">
        <v>30.002800000000001</v>
      </c>
      <c r="BH166" s="105">
        <v>29.836500000000001</v>
      </c>
      <c r="BI166" s="105">
        <v>29.6935</v>
      </c>
      <c r="BJ166" s="105">
        <v>29.3157</v>
      </c>
      <c r="BK166" s="105">
        <v>29.478999999999999</v>
      </c>
      <c r="BL166" s="116">
        <v>29.083500000000001</v>
      </c>
      <c r="BM166" s="112">
        <v>8.2605600000000003E-4</v>
      </c>
      <c r="BN166" s="112">
        <v>2.2077199999999998E-3</v>
      </c>
      <c r="BO166" s="112">
        <v>9.0580299999999999E-3</v>
      </c>
      <c r="BP166" s="112">
        <v>3.5800599999999999E-3</v>
      </c>
      <c r="BQ166" s="112">
        <v>5.5156299999999998E-2</v>
      </c>
      <c r="BR166" s="112">
        <v>1.6052500000000001E-2</v>
      </c>
      <c r="BS166" s="112">
        <v>9.6591099999999999E-2</v>
      </c>
      <c r="BT166" s="112">
        <v>1.23862E-2</v>
      </c>
      <c r="BU166" s="117">
        <v>1.9233799999999999E-2</v>
      </c>
      <c r="BV166" s="112">
        <v>1.1723900000000001E-2</v>
      </c>
      <c r="BW166" s="112">
        <v>1.9230400000000002E-2</v>
      </c>
      <c r="BX166" s="112">
        <v>5.5271300000000002E-2</v>
      </c>
      <c r="BY166" s="112">
        <v>1.50756E-2</v>
      </c>
      <c r="BZ166" s="112">
        <v>0.41606100000000001</v>
      </c>
      <c r="CA166" s="112">
        <v>0.120614</v>
      </c>
      <c r="CB166" s="112">
        <v>0.29283399999999998</v>
      </c>
      <c r="CC166" s="112">
        <v>8.75528E-2</v>
      </c>
      <c r="CD166" s="117">
        <v>0.43498900000000001</v>
      </c>
      <c r="CE166" s="105">
        <v>1.3768499999999999</v>
      </c>
      <c r="CF166" s="105">
        <v>1.1331599999999999</v>
      </c>
      <c r="CG166" s="105">
        <v>0.75793100000000002</v>
      </c>
      <c r="CH166" s="105">
        <v>1.4450099999999999</v>
      </c>
      <c r="CI166" s="105">
        <v>1.4154100000000001</v>
      </c>
      <c r="CJ166" s="105">
        <v>0.73082400000000003</v>
      </c>
      <c r="CK166" s="105">
        <v>0.53591999999999995</v>
      </c>
      <c r="CL166" s="105">
        <v>0.69675100000000001</v>
      </c>
      <c r="CM166" s="116">
        <v>0.55151600000000001</v>
      </c>
    </row>
    <row r="167" spans="1:91">
      <c r="A167" s="104" t="s">
        <v>769</v>
      </c>
      <c r="B167" s="104" t="s">
        <v>770</v>
      </c>
      <c r="C167" s="104" t="s">
        <v>471</v>
      </c>
      <c r="D167" s="105">
        <v>30.273249999999997</v>
      </c>
      <c r="E167" s="108">
        <v>690491069.5</v>
      </c>
      <c r="F167" s="108">
        <v>968490877</v>
      </c>
      <c r="G167" s="108">
        <v>1034109479</v>
      </c>
      <c r="H167" s="108">
        <v>1035516875</v>
      </c>
      <c r="I167" s="108">
        <v>1318952974</v>
      </c>
      <c r="J167" s="108">
        <v>1448522416</v>
      </c>
      <c r="K167" s="108">
        <v>1264760440</v>
      </c>
      <c r="L167" s="108">
        <v>1098310264</v>
      </c>
      <c r="M167" s="108">
        <v>1064488878</v>
      </c>
      <c r="N167" s="108">
        <v>1882780124</v>
      </c>
      <c r="O167" s="108">
        <v>1470619183</v>
      </c>
      <c r="P167" s="108">
        <v>413763594</v>
      </c>
      <c r="Q167" s="108">
        <v>1242420242</v>
      </c>
      <c r="R167" s="108">
        <v>1152685492</v>
      </c>
      <c r="S167" s="108">
        <v>943455888</v>
      </c>
      <c r="T167" s="108">
        <v>961309423.5</v>
      </c>
      <c r="U167" s="108">
        <v>926415850</v>
      </c>
      <c r="V167" s="108">
        <v>20053094</v>
      </c>
      <c r="W167" s="108">
        <v>1151732556</v>
      </c>
      <c r="X167" s="108">
        <v>1048943834</v>
      </c>
      <c r="Y167" s="108">
        <v>976421148</v>
      </c>
      <c r="Z167" s="108">
        <v>995280189</v>
      </c>
      <c r="AA167" s="108">
        <v>899816262</v>
      </c>
      <c r="AB167" s="108">
        <v>946796163.5</v>
      </c>
      <c r="AC167" s="108">
        <v>1353768656</v>
      </c>
      <c r="AD167" s="108">
        <v>1593432338</v>
      </c>
      <c r="AE167" s="108">
        <v>1204909824</v>
      </c>
      <c r="AF167" s="108">
        <v>1190856492</v>
      </c>
      <c r="AG167" s="108">
        <v>1041289758</v>
      </c>
      <c r="AH167" s="115">
        <v>1177425718</v>
      </c>
      <c r="AI167" s="105">
        <v>29.746500000000001</v>
      </c>
      <c r="AJ167" s="105">
        <v>30.4526</v>
      </c>
      <c r="AK167" s="105">
        <v>30.5349</v>
      </c>
      <c r="AL167" s="105">
        <v>30.222100000000001</v>
      </c>
      <c r="AM167" s="105">
        <v>30.731100000000001</v>
      </c>
      <c r="AN167" s="105">
        <v>31.006900000000002</v>
      </c>
      <c r="AO167" s="105">
        <v>30.451799999999999</v>
      </c>
      <c r="AP167" s="105">
        <v>30.7958</v>
      </c>
      <c r="AQ167" s="105">
        <v>30.176600000000001</v>
      </c>
      <c r="AR167" s="105">
        <v>31.264800000000001</v>
      </c>
      <c r="AS167" s="105">
        <v>31.039300000000001</v>
      </c>
      <c r="AT167" s="105">
        <v>29.228400000000001</v>
      </c>
      <c r="AU167" s="105">
        <v>30.449400000000001</v>
      </c>
      <c r="AV167" s="105">
        <v>30.391999999999999</v>
      </c>
      <c r="AW167" s="105">
        <v>30.162099999999999</v>
      </c>
      <c r="AX167" s="105">
        <v>30.2197</v>
      </c>
      <c r="AY167" s="105">
        <v>30.1114</v>
      </c>
      <c r="AZ167" s="105">
        <v>24.6432</v>
      </c>
      <c r="BA167" s="105">
        <v>30.3461</v>
      </c>
      <c r="BB167" s="105">
        <v>30.308800000000002</v>
      </c>
      <c r="BC167" s="105">
        <v>30.063199999999998</v>
      </c>
      <c r="BD167" s="105">
        <v>30.291399999999999</v>
      </c>
      <c r="BE167" s="105">
        <v>30.181100000000001</v>
      </c>
      <c r="BF167" s="105">
        <v>30.255099999999999</v>
      </c>
      <c r="BG167" s="105">
        <v>30.375299999999999</v>
      </c>
      <c r="BH167" s="105">
        <v>30.6096</v>
      </c>
      <c r="BI167" s="105">
        <v>30.180199999999999</v>
      </c>
      <c r="BJ167" s="105">
        <v>30.2044</v>
      </c>
      <c r="BK167" s="105">
        <v>29.9087</v>
      </c>
      <c r="BL167" s="116">
        <v>30.150099999999998</v>
      </c>
      <c r="BM167" s="112">
        <v>0.58715300000000004</v>
      </c>
      <c r="BN167" s="112">
        <v>8.4002800000000002E-2</v>
      </c>
      <c r="BO167" s="112">
        <v>0.126276</v>
      </c>
      <c r="BP167" s="112">
        <v>0.55113199999999996</v>
      </c>
      <c r="BQ167" s="112">
        <v>0.122463</v>
      </c>
      <c r="BR167" s="112">
        <v>0.39302399999999998</v>
      </c>
      <c r="BS167" s="112">
        <v>0.29849799999999999</v>
      </c>
      <c r="BT167" s="112">
        <v>0.183949</v>
      </c>
      <c r="BU167" s="117">
        <v>0.122381</v>
      </c>
      <c r="BV167" s="112">
        <v>0.65690800000000005</v>
      </c>
      <c r="BW167" s="112">
        <v>0.15098400000000001</v>
      </c>
      <c r="BX167" s="112">
        <v>0.224022</v>
      </c>
      <c r="BY167" s="112">
        <v>0.62871500000000002</v>
      </c>
      <c r="BZ167" s="112">
        <v>0.49790200000000001</v>
      </c>
      <c r="CA167" s="112">
        <v>0.65939899999999996</v>
      </c>
      <c r="CB167" s="112">
        <v>0.53362799999999999</v>
      </c>
      <c r="CC167" s="112">
        <v>0.38715100000000002</v>
      </c>
      <c r="CD167" s="117">
        <v>0.64379200000000003</v>
      </c>
      <c r="CE167" s="105">
        <v>0.156944</v>
      </c>
      <c r="CF167" s="105">
        <v>0.56561399999999995</v>
      </c>
      <c r="CG167" s="105">
        <v>0.38699</v>
      </c>
      <c r="CH167" s="105">
        <v>0.423072</v>
      </c>
      <c r="CI167" s="105">
        <v>0.24679799999999999</v>
      </c>
      <c r="CJ167" s="105">
        <v>-1.7629600000000001</v>
      </c>
      <c r="CK167" s="105">
        <v>0.15162600000000001</v>
      </c>
      <c r="CL167" s="105">
        <v>0.15476699999999999</v>
      </c>
      <c r="CM167" s="116">
        <v>0.30060100000000001</v>
      </c>
    </row>
    <row r="168" spans="1:91">
      <c r="A168" s="104" t="s">
        <v>771</v>
      </c>
      <c r="B168" s="104" t="s">
        <v>772</v>
      </c>
      <c r="C168" s="104" t="s">
        <v>773</v>
      </c>
      <c r="D168" s="105">
        <v>27.547449999999998</v>
      </c>
      <c r="E168" s="108">
        <v>161614016</v>
      </c>
      <c r="F168" s="108">
        <v>194849264</v>
      </c>
      <c r="G168" s="108">
        <v>172409360</v>
      </c>
      <c r="H168" s="108">
        <v>174391632</v>
      </c>
      <c r="I168" s="108">
        <v>162358816</v>
      </c>
      <c r="J168" s="108">
        <v>122032480</v>
      </c>
      <c r="K168" s="108">
        <v>135210996</v>
      </c>
      <c r="L168" s="108">
        <v>95496504</v>
      </c>
      <c r="M168" s="108">
        <v>134869376</v>
      </c>
      <c r="N168" s="108">
        <v>162161584</v>
      </c>
      <c r="O168" s="108">
        <v>183015422</v>
      </c>
      <c r="P168" s="108">
        <v>124766216</v>
      </c>
      <c r="Q168" s="108">
        <v>162703728</v>
      </c>
      <c r="R168" s="108">
        <v>221214608</v>
      </c>
      <c r="S168" s="108">
        <v>726833280</v>
      </c>
      <c r="T168" s="108">
        <v>141723808</v>
      </c>
      <c r="U168" s="108">
        <v>198377888</v>
      </c>
      <c r="V168" s="108">
        <v>186297936</v>
      </c>
      <c r="W168" s="108">
        <v>120828064</v>
      </c>
      <c r="X168" s="108">
        <v>168494256</v>
      </c>
      <c r="Y168" s="108">
        <v>156671872</v>
      </c>
      <c r="Z168" s="108">
        <v>107547992</v>
      </c>
      <c r="AA168" s="108">
        <v>162979140</v>
      </c>
      <c r="AB168" s="108">
        <v>126955040</v>
      </c>
      <c r="AC168" s="108">
        <v>220961008</v>
      </c>
      <c r="AD168" s="108">
        <v>155184528</v>
      </c>
      <c r="AE168" s="108">
        <v>165568896</v>
      </c>
      <c r="AF168" s="108">
        <v>92419896</v>
      </c>
      <c r="AG168" s="108">
        <v>131370448</v>
      </c>
      <c r="AH168" s="115">
        <v>86191608</v>
      </c>
      <c r="AI168" s="105">
        <v>27.651499999999999</v>
      </c>
      <c r="AJ168" s="105">
        <v>28.2395</v>
      </c>
      <c r="AK168" s="105">
        <v>28.050599999999999</v>
      </c>
      <c r="AL168" s="105">
        <v>27.652100000000001</v>
      </c>
      <c r="AM168" s="105">
        <v>27.7254</v>
      </c>
      <c r="AN168" s="105">
        <v>27.445599999999999</v>
      </c>
      <c r="AO168" s="105">
        <v>27.283799999999999</v>
      </c>
      <c r="AP168" s="105">
        <v>27.582599999999999</v>
      </c>
      <c r="AQ168" s="105">
        <v>27.196100000000001</v>
      </c>
      <c r="AR168" s="105">
        <v>27.748000000000001</v>
      </c>
      <c r="AS168" s="105">
        <v>28.092700000000001</v>
      </c>
      <c r="AT168" s="105">
        <v>27.498799999999999</v>
      </c>
      <c r="AU168" s="105">
        <v>27.5123</v>
      </c>
      <c r="AV168" s="105">
        <v>28.0106</v>
      </c>
      <c r="AW168" s="105">
        <v>29.871700000000001</v>
      </c>
      <c r="AX168" s="105">
        <v>27.457799999999999</v>
      </c>
      <c r="AY168" s="105">
        <v>27.879799999999999</v>
      </c>
      <c r="AZ168" s="105">
        <v>27.849799999999998</v>
      </c>
      <c r="BA168" s="105">
        <v>27.093299999999999</v>
      </c>
      <c r="BB168" s="105">
        <v>27.677299999999999</v>
      </c>
      <c r="BC168" s="105">
        <v>27.407299999999999</v>
      </c>
      <c r="BD168" s="105">
        <v>27.0989</v>
      </c>
      <c r="BE168" s="105">
        <v>27.745799999999999</v>
      </c>
      <c r="BF168" s="105">
        <v>27.356300000000001</v>
      </c>
      <c r="BG168" s="105">
        <v>27.7272</v>
      </c>
      <c r="BH168" s="105">
        <v>27.227900000000002</v>
      </c>
      <c r="BI168" s="105">
        <v>27.316700000000001</v>
      </c>
      <c r="BJ168" s="105">
        <v>26.5167</v>
      </c>
      <c r="BK168" s="105">
        <v>26.9422</v>
      </c>
      <c r="BL168" s="116">
        <v>26.413499999999999</v>
      </c>
      <c r="BM168" s="112">
        <v>4.6207000000000002E-3</v>
      </c>
      <c r="BN168" s="112">
        <v>5.6979400000000003E-3</v>
      </c>
      <c r="BO168" s="112">
        <v>2.1650900000000001E-2</v>
      </c>
      <c r="BP168" s="112">
        <v>8.0931800000000002E-3</v>
      </c>
      <c r="BQ168" s="112">
        <v>6.6688499999999998E-2</v>
      </c>
      <c r="BR168" s="112">
        <v>6.3875900000000003E-3</v>
      </c>
      <c r="BS168" s="112">
        <v>3.0288200000000001E-2</v>
      </c>
      <c r="BT168" s="112">
        <v>3.5220000000000001E-2</v>
      </c>
      <c r="BU168" s="117">
        <v>2.3105899999999999E-2</v>
      </c>
      <c r="BV168" s="112">
        <v>2.7090199999999998E-2</v>
      </c>
      <c r="BW168" s="112">
        <v>2.83565E-2</v>
      </c>
      <c r="BX168" s="112">
        <v>8.5356299999999996E-2</v>
      </c>
      <c r="BY168" s="112">
        <v>2.4115899999999999E-2</v>
      </c>
      <c r="BZ168" s="112">
        <v>0.443328</v>
      </c>
      <c r="CA168" s="112">
        <v>7.3969900000000005E-2</v>
      </c>
      <c r="CB168" s="112">
        <v>0.169043</v>
      </c>
      <c r="CC168" s="112">
        <v>0.15454399999999999</v>
      </c>
      <c r="CD168" s="117">
        <v>0.44527800000000001</v>
      </c>
      <c r="CE168" s="105">
        <v>1.35639</v>
      </c>
      <c r="CF168" s="105">
        <v>0.98359200000000002</v>
      </c>
      <c r="CG168" s="105">
        <v>0.73000500000000001</v>
      </c>
      <c r="CH168" s="105">
        <v>1.1556900000000001</v>
      </c>
      <c r="CI168" s="105">
        <v>1.84073</v>
      </c>
      <c r="CJ168" s="105">
        <v>1.10503</v>
      </c>
      <c r="CK168" s="105">
        <v>0.76853099999999996</v>
      </c>
      <c r="CL168" s="105">
        <v>0.77618699999999996</v>
      </c>
      <c r="CM168" s="116">
        <v>0.79980200000000001</v>
      </c>
    </row>
    <row r="169" spans="1:91">
      <c r="A169" s="104" t="s">
        <v>774</v>
      </c>
      <c r="B169" s="104" t="s">
        <v>775</v>
      </c>
      <c r="C169" s="104" t="s">
        <v>776</v>
      </c>
      <c r="D169" s="105">
        <v>27.687750000000001</v>
      </c>
      <c r="E169" s="108">
        <v>97746680.5</v>
      </c>
      <c r="F169" s="108">
        <v>25764326.5</v>
      </c>
      <c r="G169" s="108">
        <v>23477503</v>
      </c>
      <c r="H169" s="108">
        <v>159369802</v>
      </c>
      <c r="I169" s="108">
        <v>145656985</v>
      </c>
      <c r="J169" s="108">
        <v>57073759</v>
      </c>
      <c r="K169" s="108">
        <v>143329148</v>
      </c>
      <c r="L169" s="108">
        <v>20587248.5</v>
      </c>
      <c r="M169" s="108">
        <v>180545992.80000001</v>
      </c>
      <c r="N169" s="108">
        <v>65707652.5</v>
      </c>
      <c r="O169" s="108">
        <v>40841993</v>
      </c>
      <c r="P169" s="108">
        <v>2242795.5</v>
      </c>
      <c r="Q169" s="108">
        <v>339798481.5</v>
      </c>
      <c r="R169" s="108">
        <v>213865831</v>
      </c>
      <c r="S169" s="108">
        <v>48027656</v>
      </c>
      <c r="T169" s="108">
        <v>257737525</v>
      </c>
      <c r="U169" s="108">
        <v>246203150</v>
      </c>
      <c r="V169" s="108">
        <v>299069058.80000001</v>
      </c>
      <c r="W169" s="108">
        <v>256663542.90000001</v>
      </c>
      <c r="X169" s="108">
        <v>257229752.5</v>
      </c>
      <c r="Y169" s="108">
        <v>287016126.80000001</v>
      </c>
      <c r="Z169" s="108">
        <v>152403408</v>
      </c>
      <c r="AA169" s="108">
        <v>164258879</v>
      </c>
      <c r="AB169" s="108">
        <v>135339058</v>
      </c>
      <c r="AC169" s="108">
        <v>424796100.5</v>
      </c>
      <c r="AD169" s="108">
        <v>379717520</v>
      </c>
      <c r="AE169" s="108">
        <v>414699688</v>
      </c>
      <c r="AF169" s="108">
        <v>352109098.5</v>
      </c>
      <c r="AG169" s="108">
        <v>542752194</v>
      </c>
      <c r="AH169" s="115">
        <v>541292923.5</v>
      </c>
      <c r="AI169" s="105">
        <v>26.925999999999998</v>
      </c>
      <c r="AJ169" s="105">
        <v>25.3245</v>
      </c>
      <c r="AK169" s="105">
        <v>25.1388</v>
      </c>
      <c r="AL169" s="105">
        <v>27.522200000000002</v>
      </c>
      <c r="AM169" s="105">
        <v>27.569099999999999</v>
      </c>
      <c r="AN169" s="105">
        <v>26.450800000000001</v>
      </c>
      <c r="AO169" s="105">
        <v>27.3642</v>
      </c>
      <c r="AP169" s="105">
        <v>25.415099999999999</v>
      </c>
      <c r="AQ169" s="105">
        <v>27.616900000000001</v>
      </c>
      <c r="AR169" s="105">
        <v>26.1721</v>
      </c>
      <c r="AS169" s="105">
        <v>26.154399999999999</v>
      </c>
      <c r="AT169" s="105">
        <v>21.701000000000001</v>
      </c>
      <c r="AU169" s="105">
        <v>28.558499999999999</v>
      </c>
      <c r="AV169" s="105">
        <v>27.9618</v>
      </c>
      <c r="AW169" s="105">
        <v>25.9557</v>
      </c>
      <c r="AX169" s="105">
        <v>28.320599999999999</v>
      </c>
      <c r="AY169" s="105">
        <v>28.182099999999998</v>
      </c>
      <c r="AZ169" s="105">
        <v>28.539000000000001</v>
      </c>
      <c r="BA169" s="105">
        <v>28.180199999999999</v>
      </c>
      <c r="BB169" s="105">
        <v>28.277000000000001</v>
      </c>
      <c r="BC169" s="105">
        <v>28.314299999999999</v>
      </c>
      <c r="BD169" s="105">
        <v>27.611899999999999</v>
      </c>
      <c r="BE169" s="105">
        <v>27.758600000000001</v>
      </c>
      <c r="BF169" s="105">
        <v>27.448599999999999</v>
      </c>
      <c r="BG169" s="105">
        <v>28.715900000000001</v>
      </c>
      <c r="BH169" s="105">
        <v>28.541399999999999</v>
      </c>
      <c r="BI169" s="105">
        <v>28.641400000000001</v>
      </c>
      <c r="BJ169" s="105">
        <v>28.4465</v>
      </c>
      <c r="BK169" s="105">
        <v>28.960799999999999</v>
      </c>
      <c r="BL169" s="116">
        <v>29.003399999999999</v>
      </c>
      <c r="BM169" s="112">
        <v>7.20595E-3</v>
      </c>
      <c r="BN169" s="112">
        <v>1.6259900000000001E-2</v>
      </c>
      <c r="BO169" s="112">
        <v>4.9255100000000003E-2</v>
      </c>
      <c r="BP169" s="112">
        <v>5.1100300000000001E-2</v>
      </c>
      <c r="BQ169" s="112">
        <v>0.17957899999999999</v>
      </c>
      <c r="BR169" s="112">
        <v>9.2111499999999999E-2</v>
      </c>
      <c r="BS169" s="112">
        <v>4.07432E-2</v>
      </c>
      <c r="BT169" s="112">
        <v>3.9241399999999996E-3</v>
      </c>
      <c r="BU169" s="117">
        <v>0.410605</v>
      </c>
      <c r="BV169" s="112">
        <v>3.3592700000000003E-2</v>
      </c>
      <c r="BW169" s="112">
        <v>5.1378500000000001E-2</v>
      </c>
      <c r="BX169" s="112">
        <v>0.13367299999999999</v>
      </c>
      <c r="BY169" s="112">
        <v>9.3404200000000007E-2</v>
      </c>
      <c r="BZ169" s="112">
        <v>0.54714600000000002</v>
      </c>
      <c r="CA169" s="112">
        <v>0.31009599999999998</v>
      </c>
      <c r="CB169" s="112">
        <v>0.191803</v>
      </c>
      <c r="CC169" s="112">
        <v>4.8822400000000002E-2</v>
      </c>
      <c r="CD169" s="117">
        <v>0.77446499999999996</v>
      </c>
      <c r="CE169" s="105">
        <v>-3.00712</v>
      </c>
      <c r="CF169" s="105">
        <v>-1.6228499999999999</v>
      </c>
      <c r="CG169" s="105">
        <v>-2.0048300000000001</v>
      </c>
      <c r="CH169" s="105">
        <v>-4.1277100000000004</v>
      </c>
      <c r="CI169" s="105">
        <v>-1.3115399999999999</v>
      </c>
      <c r="CJ169" s="105">
        <v>-0.45632200000000001</v>
      </c>
      <c r="CK169" s="105">
        <v>-0.54639899999999997</v>
      </c>
      <c r="CL169" s="105">
        <v>-1.19719</v>
      </c>
      <c r="CM169" s="116">
        <v>-0.17069500000000001</v>
      </c>
    </row>
    <row r="170" spans="1:91">
      <c r="A170" s="104" t="s">
        <v>780</v>
      </c>
      <c r="B170" s="104" t="s">
        <v>781</v>
      </c>
      <c r="C170" s="104" t="s">
        <v>782</v>
      </c>
      <c r="D170" s="105">
        <v>29.186599999999999</v>
      </c>
      <c r="E170" s="108">
        <v>582495232</v>
      </c>
      <c r="F170" s="108">
        <v>462425679.5</v>
      </c>
      <c r="G170" s="108">
        <v>457252556.5</v>
      </c>
      <c r="H170" s="108">
        <v>521773472</v>
      </c>
      <c r="I170" s="108">
        <v>480098061.5</v>
      </c>
      <c r="J170" s="108">
        <v>427532416</v>
      </c>
      <c r="K170" s="108">
        <v>575162656.29999995</v>
      </c>
      <c r="L170" s="108">
        <v>347984176</v>
      </c>
      <c r="M170" s="108">
        <v>548454914</v>
      </c>
      <c r="N170" s="108">
        <v>220689312</v>
      </c>
      <c r="O170" s="108">
        <v>412739129</v>
      </c>
      <c r="P170" s="108">
        <v>363979021.5</v>
      </c>
      <c r="Q170" s="108">
        <v>503743120</v>
      </c>
      <c r="R170" s="108">
        <v>493342144</v>
      </c>
      <c r="S170" s="108">
        <v>544794240</v>
      </c>
      <c r="T170" s="108">
        <v>480154768</v>
      </c>
      <c r="U170" s="108">
        <v>516388984</v>
      </c>
      <c r="V170" s="108">
        <v>507885168</v>
      </c>
      <c r="W170" s="108">
        <v>502805824</v>
      </c>
      <c r="X170" s="108">
        <v>545588304</v>
      </c>
      <c r="Y170" s="108">
        <v>569907044</v>
      </c>
      <c r="Z170" s="108">
        <v>361181680</v>
      </c>
      <c r="AA170" s="108">
        <v>311086416</v>
      </c>
      <c r="AB170" s="108">
        <v>348726136</v>
      </c>
      <c r="AC170" s="108">
        <v>588299088</v>
      </c>
      <c r="AD170" s="108">
        <v>585938304</v>
      </c>
      <c r="AE170" s="108">
        <v>560630416</v>
      </c>
      <c r="AF170" s="108">
        <v>522783648</v>
      </c>
      <c r="AG170" s="108">
        <v>570099392</v>
      </c>
      <c r="AH170" s="115">
        <v>511971248</v>
      </c>
      <c r="AI170" s="105">
        <v>29.501200000000001</v>
      </c>
      <c r="AJ170" s="105">
        <v>29.365200000000002</v>
      </c>
      <c r="AK170" s="105">
        <v>29.371200000000002</v>
      </c>
      <c r="AL170" s="105">
        <v>29.2332</v>
      </c>
      <c r="AM170" s="105">
        <v>29.283300000000001</v>
      </c>
      <c r="AN170" s="105">
        <v>29.221299999999999</v>
      </c>
      <c r="AO170" s="105">
        <v>29.352900000000002</v>
      </c>
      <c r="AP170" s="105">
        <v>29.184200000000001</v>
      </c>
      <c r="AQ170" s="105">
        <v>29.219899999999999</v>
      </c>
      <c r="AR170" s="105">
        <v>28.145600000000002</v>
      </c>
      <c r="AS170" s="105">
        <v>29.189</v>
      </c>
      <c r="AT170" s="105">
        <v>29.043399999999998</v>
      </c>
      <c r="AU170" s="105">
        <v>29.0961</v>
      </c>
      <c r="AV170" s="105">
        <v>29.1677</v>
      </c>
      <c r="AW170" s="105">
        <v>29.4252</v>
      </c>
      <c r="AX170" s="105">
        <v>29.2182</v>
      </c>
      <c r="AY170" s="105">
        <v>29.279499999999999</v>
      </c>
      <c r="AZ170" s="105">
        <v>29.2667</v>
      </c>
      <c r="BA170" s="105">
        <v>29.150400000000001</v>
      </c>
      <c r="BB170" s="105">
        <v>29.377500000000001</v>
      </c>
      <c r="BC170" s="105">
        <v>29.305800000000001</v>
      </c>
      <c r="BD170" s="105">
        <v>28.830200000000001</v>
      </c>
      <c r="BE170" s="105">
        <v>28.634399999999999</v>
      </c>
      <c r="BF170" s="105">
        <v>28.8141</v>
      </c>
      <c r="BG170" s="105">
        <v>29.183900000000001</v>
      </c>
      <c r="BH170" s="105">
        <v>29.167400000000001</v>
      </c>
      <c r="BI170" s="105">
        <v>29.0764</v>
      </c>
      <c r="BJ170" s="105">
        <v>29.0167</v>
      </c>
      <c r="BK170" s="105">
        <v>29.027200000000001</v>
      </c>
      <c r="BL170" s="116">
        <v>28.922000000000001</v>
      </c>
      <c r="BM170" s="112">
        <v>1.58544E-3</v>
      </c>
      <c r="BN170" s="112">
        <v>2.5976300000000001E-3</v>
      </c>
      <c r="BO170" s="112">
        <v>1.26085E-2</v>
      </c>
      <c r="BP170" s="112">
        <v>0.58231299999999997</v>
      </c>
      <c r="BQ170" s="112">
        <v>8.4108500000000003E-2</v>
      </c>
      <c r="BR170" s="112">
        <v>2.2528100000000001E-3</v>
      </c>
      <c r="BS170" s="112">
        <v>1.8134899999999999E-2</v>
      </c>
      <c r="BT170" s="112">
        <v>3.2237399999999999E-2</v>
      </c>
      <c r="BU170" s="117">
        <v>3.1262100000000001E-2</v>
      </c>
      <c r="BV170" s="112">
        <v>1.6267E-2</v>
      </c>
      <c r="BW170" s="112">
        <v>1.9988200000000001E-2</v>
      </c>
      <c r="BX170" s="112">
        <v>6.6919199999999998E-2</v>
      </c>
      <c r="BY170" s="112">
        <v>0.65437599999999996</v>
      </c>
      <c r="BZ170" s="112">
        <v>0.46166600000000002</v>
      </c>
      <c r="CA170" s="112">
        <v>4.87661E-2</v>
      </c>
      <c r="CB170" s="112">
        <v>0.12717000000000001</v>
      </c>
      <c r="CC170" s="112">
        <v>0.14619499999999999</v>
      </c>
      <c r="CD170" s="117">
        <v>0.45022299999999998</v>
      </c>
      <c r="CE170" s="105">
        <v>0.42385499999999998</v>
      </c>
      <c r="CF170" s="105">
        <v>0.25731300000000001</v>
      </c>
      <c r="CG170" s="105">
        <v>0.26367000000000002</v>
      </c>
      <c r="CH170" s="105">
        <v>-0.19599</v>
      </c>
      <c r="CI170" s="105">
        <v>0.24101400000000001</v>
      </c>
      <c r="CJ170" s="105">
        <v>0.26615299999999997</v>
      </c>
      <c r="CK170" s="105">
        <v>0.28925299999999998</v>
      </c>
      <c r="CL170" s="105">
        <v>-0.229078</v>
      </c>
      <c r="CM170" s="116">
        <v>0.15389</v>
      </c>
    </row>
    <row r="171" spans="1:91">
      <c r="A171" s="104" t="s">
        <v>783</v>
      </c>
      <c r="B171" s="104" t="s">
        <v>784</v>
      </c>
      <c r="C171" s="104" t="s">
        <v>785</v>
      </c>
      <c r="D171" s="105">
        <v>31.140750000000001</v>
      </c>
      <c r="E171" s="108">
        <v>1977352550</v>
      </c>
      <c r="F171" s="108">
        <v>1849270271</v>
      </c>
      <c r="G171" s="108">
        <v>1873086092</v>
      </c>
      <c r="H171" s="108">
        <v>2780003832</v>
      </c>
      <c r="I171" s="108">
        <v>2235992826</v>
      </c>
      <c r="J171" s="108">
        <v>2208691541</v>
      </c>
      <c r="K171" s="108">
        <v>2034050615</v>
      </c>
      <c r="L171" s="108">
        <v>1366044425</v>
      </c>
      <c r="M171" s="108">
        <v>2270389395</v>
      </c>
      <c r="N171" s="108">
        <v>1985300484</v>
      </c>
      <c r="O171" s="108">
        <v>2316145040</v>
      </c>
      <c r="P171" s="108">
        <v>2000258006</v>
      </c>
      <c r="Q171" s="108">
        <v>1963757145</v>
      </c>
      <c r="R171" s="108">
        <v>1844229771</v>
      </c>
      <c r="S171" s="108">
        <v>1693869486</v>
      </c>
      <c r="T171" s="108">
        <v>1797540466</v>
      </c>
      <c r="U171" s="108">
        <v>1879923153</v>
      </c>
      <c r="V171" s="108">
        <v>1871482767</v>
      </c>
      <c r="W171" s="108">
        <v>1875183612</v>
      </c>
      <c r="X171" s="108">
        <v>1858424705</v>
      </c>
      <c r="Y171" s="108">
        <v>2075514040</v>
      </c>
      <c r="Z171" s="108">
        <v>1876849945</v>
      </c>
      <c r="AA171" s="108">
        <v>2001776026</v>
      </c>
      <c r="AB171" s="108">
        <v>1748621804</v>
      </c>
      <c r="AC171" s="108">
        <v>1832574195</v>
      </c>
      <c r="AD171" s="108">
        <v>2142648365</v>
      </c>
      <c r="AE171" s="108">
        <v>1937571028</v>
      </c>
      <c r="AF171" s="108">
        <v>2055826875</v>
      </c>
      <c r="AG171" s="108">
        <v>2190463207</v>
      </c>
      <c r="AH171" s="115">
        <v>2193978612</v>
      </c>
      <c r="AI171" s="105">
        <v>31.264399999999998</v>
      </c>
      <c r="AJ171" s="105">
        <v>31.3447</v>
      </c>
      <c r="AK171" s="105">
        <v>31.3537</v>
      </c>
      <c r="AL171" s="105">
        <v>31.646799999999999</v>
      </c>
      <c r="AM171" s="105">
        <v>31.479299999999999</v>
      </c>
      <c r="AN171" s="105">
        <v>31.511500000000002</v>
      </c>
      <c r="AO171" s="105">
        <v>31.1555</v>
      </c>
      <c r="AP171" s="105">
        <v>31.0383</v>
      </c>
      <c r="AQ171" s="105">
        <v>31.269400000000001</v>
      </c>
      <c r="AR171" s="105">
        <v>31.295100000000001</v>
      </c>
      <c r="AS171" s="105">
        <v>31.577500000000001</v>
      </c>
      <c r="AT171" s="105">
        <v>31.5017</v>
      </c>
      <c r="AU171" s="105">
        <v>31.106100000000001</v>
      </c>
      <c r="AV171" s="105">
        <v>31.0701</v>
      </c>
      <c r="AW171" s="105">
        <v>30.987200000000001</v>
      </c>
      <c r="AX171" s="105">
        <v>31.122699999999998</v>
      </c>
      <c r="AY171" s="105">
        <v>31.130400000000002</v>
      </c>
      <c r="AZ171" s="105">
        <v>31.141300000000001</v>
      </c>
      <c r="BA171" s="105">
        <v>31.049299999999999</v>
      </c>
      <c r="BB171" s="105">
        <v>31.122800000000002</v>
      </c>
      <c r="BC171" s="105">
        <v>31.141999999999999</v>
      </c>
      <c r="BD171" s="105">
        <v>31.206900000000001</v>
      </c>
      <c r="BE171" s="105">
        <v>31.311399999999999</v>
      </c>
      <c r="BF171" s="105">
        <v>31.1402</v>
      </c>
      <c r="BG171" s="105">
        <v>30.8169</v>
      </c>
      <c r="BH171" s="105">
        <v>31.0349</v>
      </c>
      <c r="BI171" s="105">
        <v>30.865500000000001</v>
      </c>
      <c r="BJ171" s="105">
        <v>30.992100000000001</v>
      </c>
      <c r="BK171" s="105">
        <v>30.962800000000001</v>
      </c>
      <c r="BL171" s="116">
        <v>31.0336</v>
      </c>
      <c r="BM171" s="112">
        <v>7.5350199999999997E-4</v>
      </c>
      <c r="BN171" s="112">
        <v>5.7476100000000002E-4</v>
      </c>
      <c r="BO171" s="112">
        <v>8.6035200000000006E-2</v>
      </c>
      <c r="BP171" s="112">
        <v>6.0109100000000004E-3</v>
      </c>
      <c r="BQ171" s="112">
        <v>0.22581899999999999</v>
      </c>
      <c r="BR171" s="112">
        <v>3.1182200000000001E-3</v>
      </c>
      <c r="BS171" s="112">
        <v>3.5949200000000001E-2</v>
      </c>
      <c r="BT171" s="112">
        <v>1.4350099999999999E-2</v>
      </c>
      <c r="BU171" s="117">
        <v>0.26141399999999998</v>
      </c>
      <c r="BV171" s="112">
        <v>1.0998600000000001E-2</v>
      </c>
      <c r="BW171" s="112">
        <v>1.1466199999999999E-2</v>
      </c>
      <c r="BX171" s="112">
        <v>0.18174599999999999</v>
      </c>
      <c r="BY171" s="112">
        <v>1.99773E-2</v>
      </c>
      <c r="BZ171" s="112">
        <v>0.59282699999999999</v>
      </c>
      <c r="CA171" s="112">
        <v>5.4425500000000002E-2</v>
      </c>
      <c r="CB171" s="112">
        <v>0.18013000000000001</v>
      </c>
      <c r="CC171" s="112">
        <v>9.50598E-2</v>
      </c>
      <c r="CD171" s="117">
        <v>0.72171300000000005</v>
      </c>
      <c r="CE171" s="105">
        <v>0.32477200000000001</v>
      </c>
      <c r="CF171" s="105">
        <v>0.549709</v>
      </c>
      <c r="CG171" s="105">
        <v>0.15822900000000001</v>
      </c>
      <c r="CH171" s="105">
        <v>0.46193600000000001</v>
      </c>
      <c r="CI171" s="105">
        <v>5.8284799999999998E-2</v>
      </c>
      <c r="CJ171" s="105">
        <v>0.13530500000000001</v>
      </c>
      <c r="CK171" s="105">
        <v>0.108556</v>
      </c>
      <c r="CL171" s="105">
        <v>0.22333700000000001</v>
      </c>
      <c r="CM171" s="116">
        <v>-9.0415300000000004E-2</v>
      </c>
    </row>
    <row r="172" spans="1:91">
      <c r="A172" s="104" t="s">
        <v>4999</v>
      </c>
      <c r="B172" s="104" t="s">
        <v>5000</v>
      </c>
      <c r="C172" s="104" t="s">
        <v>5001</v>
      </c>
      <c r="D172" s="105">
        <v>22.130000000000003</v>
      </c>
      <c r="E172" s="108"/>
      <c r="F172" s="108"/>
      <c r="G172" s="108"/>
      <c r="H172" s="108"/>
      <c r="I172" s="108"/>
      <c r="J172" s="108"/>
      <c r="K172" s="108"/>
      <c r="L172" s="108">
        <v>2207785.5</v>
      </c>
      <c r="M172" s="108"/>
      <c r="N172" s="108">
        <v>23450239</v>
      </c>
      <c r="O172" s="108">
        <v>68070200</v>
      </c>
      <c r="P172" s="108">
        <v>116907768</v>
      </c>
      <c r="Q172" s="108"/>
      <c r="R172" s="108"/>
      <c r="S172" s="108"/>
      <c r="T172" s="108"/>
      <c r="U172" s="108"/>
      <c r="V172" s="108">
        <v>17518126.5</v>
      </c>
      <c r="W172" s="108"/>
      <c r="X172" s="108"/>
      <c r="Y172" s="108"/>
      <c r="Z172" s="108"/>
      <c r="AA172" s="108"/>
      <c r="AB172" s="108"/>
      <c r="AC172" s="108"/>
      <c r="AD172" s="108"/>
      <c r="AE172" s="108"/>
      <c r="AF172" s="108"/>
      <c r="AG172" s="108"/>
      <c r="AH172" s="115"/>
      <c r="AI172" s="105">
        <v>22.7866</v>
      </c>
      <c r="AJ172" s="105">
        <v>21.788</v>
      </c>
      <c r="AK172" s="105">
        <v>22.410399999999999</v>
      </c>
      <c r="AL172" s="105">
        <v>21.843900000000001</v>
      </c>
      <c r="AM172" s="105">
        <v>22.250299999999999</v>
      </c>
      <c r="AN172" s="105">
        <v>21.396699999999999</v>
      </c>
      <c r="AO172" s="105">
        <v>22.219100000000001</v>
      </c>
      <c r="AP172" s="105">
        <v>22.040900000000001</v>
      </c>
      <c r="AQ172" s="105">
        <v>20.831800000000001</v>
      </c>
      <c r="AR172" s="105">
        <v>24.834</v>
      </c>
      <c r="AS172" s="105">
        <v>26.674700000000001</v>
      </c>
      <c r="AT172" s="105">
        <v>27.405000000000001</v>
      </c>
      <c r="AU172" s="105">
        <v>22.6631</v>
      </c>
      <c r="AV172" s="105">
        <v>22.634499999999999</v>
      </c>
      <c r="AW172" s="105">
        <v>23.806899999999999</v>
      </c>
      <c r="AX172" s="105">
        <v>22.9712</v>
      </c>
      <c r="AY172" s="105">
        <v>21.958500000000001</v>
      </c>
      <c r="AZ172" s="105">
        <v>24.474399999999999</v>
      </c>
      <c r="BA172" s="105">
        <v>21.6084</v>
      </c>
      <c r="BB172" s="105">
        <v>20.9557</v>
      </c>
      <c r="BC172" s="105">
        <v>21.759399999999999</v>
      </c>
      <c r="BD172" s="105">
        <v>21.884399999999999</v>
      </c>
      <c r="BE172" s="105">
        <v>20.9724</v>
      </c>
      <c r="BF172" s="105">
        <v>20.8492</v>
      </c>
      <c r="BG172" s="105">
        <v>22.007000000000001</v>
      </c>
      <c r="BH172" s="105">
        <v>23.177600000000002</v>
      </c>
      <c r="BI172" s="105">
        <v>20.0322</v>
      </c>
      <c r="BJ172" s="105">
        <v>21.503299999999999</v>
      </c>
      <c r="BK172" s="105">
        <v>22.806699999999999</v>
      </c>
      <c r="BL172" s="116">
        <v>24.534400000000002</v>
      </c>
      <c r="BM172" s="112">
        <v>0.53949899999999995</v>
      </c>
      <c r="BN172" s="112">
        <v>0.28745700000000002</v>
      </c>
      <c r="BO172" s="112">
        <v>0.27091500000000002</v>
      </c>
      <c r="BP172" s="112">
        <v>4.4889100000000001E-2</v>
      </c>
      <c r="BQ172" s="112">
        <v>0.932284</v>
      </c>
      <c r="BR172" s="112">
        <v>0.87814099999999995</v>
      </c>
      <c r="BS172" s="112">
        <v>0.17374600000000001</v>
      </c>
      <c r="BT172" s="112">
        <v>0.141433</v>
      </c>
      <c r="BU172" s="117">
        <v>0.39498899999999998</v>
      </c>
      <c r="BV172" s="112">
        <v>0.61382400000000004</v>
      </c>
      <c r="BW172" s="112">
        <v>0.37957800000000003</v>
      </c>
      <c r="BX172" s="112">
        <v>0.38592700000000002</v>
      </c>
      <c r="BY172" s="112">
        <v>8.4569800000000001E-2</v>
      </c>
      <c r="BZ172" s="112">
        <v>0.96575</v>
      </c>
      <c r="CA172" s="112">
        <v>0.94736399999999998</v>
      </c>
      <c r="CB172" s="112">
        <v>0.39267800000000003</v>
      </c>
      <c r="CC172" s="112">
        <v>0.326096</v>
      </c>
      <c r="CD172" s="117">
        <v>0.76136599999999999</v>
      </c>
      <c r="CE172" s="105">
        <v>-0.61975800000000003</v>
      </c>
      <c r="CF172" s="105">
        <v>-1.11781</v>
      </c>
      <c r="CG172" s="105">
        <v>-1.2508600000000001</v>
      </c>
      <c r="CH172" s="105">
        <v>3.3564600000000002</v>
      </c>
      <c r="CI172" s="105">
        <v>8.6734800000000001E-2</v>
      </c>
      <c r="CJ172" s="105">
        <v>0.18662500000000001</v>
      </c>
      <c r="CK172" s="105">
        <v>-1.5069399999999999</v>
      </c>
      <c r="CL172" s="105">
        <v>-1.71278</v>
      </c>
      <c r="CM172" s="116">
        <v>-1.20916</v>
      </c>
    </row>
    <row r="173" spans="1:91">
      <c r="A173" s="104" t="s">
        <v>786</v>
      </c>
      <c r="B173" s="104" t="s">
        <v>787</v>
      </c>
      <c r="C173" s="104" t="s">
        <v>788</v>
      </c>
      <c r="D173" s="105">
        <v>28.017600000000002</v>
      </c>
      <c r="E173" s="108">
        <v>113159876.8</v>
      </c>
      <c r="F173" s="108">
        <v>162709240.5</v>
      </c>
      <c r="G173" s="108">
        <v>254811896</v>
      </c>
      <c r="H173" s="108">
        <v>278281768</v>
      </c>
      <c r="I173" s="108">
        <v>269361744</v>
      </c>
      <c r="J173" s="108">
        <v>279343508</v>
      </c>
      <c r="K173" s="108">
        <v>87498840</v>
      </c>
      <c r="L173" s="108">
        <v>149499464</v>
      </c>
      <c r="M173" s="108">
        <v>177876512</v>
      </c>
      <c r="N173" s="108">
        <v>275500715</v>
      </c>
      <c r="O173" s="108">
        <v>303367238</v>
      </c>
      <c r="P173" s="108">
        <v>266048265</v>
      </c>
      <c r="Q173" s="108">
        <v>247495068</v>
      </c>
      <c r="R173" s="108">
        <v>204424168.5</v>
      </c>
      <c r="S173" s="108">
        <v>170540936</v>
      </c>
      <c r="T173" s="108">
        <v>273374154</v>
      </c>
      <c r="U173" s="108">
        <v>223150554</v>
      </c>
      <c r="V173" s="108">
        <v>215708341.5</v>
      </c>
      <c r="W173" s="108">
        <v>104263240.5</v>
      </c>
      <c r="X173" s="108">
        <v>141892466</v>
      </c>
      <c r="Y173" s="108">
        <v>174683629.5</v>
      </c>
      <c r="Z173" s="108">
        <v>109130003.5</v>
      </c>
      <c r="AA173" s="108">
        <v>106116835.5</v>
      </c>
      <c r="AB173" s="108">
        <v>134440689</v>
      </c>
      <c r="AC173" s="108">
        <v>221054112</v>
      </c>
      <c r="AD173" s="108">
        <v>345576072</v>
      </c>
      <c r="AE173" s="108">
        <v>321658600</v>
      </c>
      <c r="AF173" s="108">
        <v>153907248</v>
      </c>
      <c r="AG173" s="108">
        <v>272368532</v>
      </c>
      <c r="AH173" s="115">
        <v>387651264</v>
      </c>
      <c r="AI173" s="105">
        <v>27.1373</v>
      </c>
      <c r="AJ173" s="105">
        <v>27.9908</v>
      </c>
      <c r="AK173" s="105">
        <v>28.613099999999999</v>
      </c>
      <c r="AL173" s="105">
        <v>28.3264</v>
      </c>
      <c r="AM173" s="105">
        <v>28.470400000000001</v>
      </c>
      <c r="AN173" s="105">
        <v>28.5703</v>
      </c>
      <c r="AO173" s="105">
        <v>26.656300000000002</v>
      </c>
      <c r="AP173" s="105">
        <v>28.133199999999999</v>
      </c>
      <c r="AQ173" s="105">
        <v>27.595400000000001</v>
      </c>
      <c r="AR173" s="105">
        <v>28.4694</v>
      </c>
      <c r="AS173" s="105">
        <v>28.778500000000001</v>
      </c>
      <c r="AT173" s="105">
        <v>28.5913</v>
      </c>
      <c r="AU173" s="105">
        <v>28.111799999999999</v>
      </c>
      <c r="AV173" s="105">
        <v>27.896699999999999</v>
      </c>
      <c r="AW173" s="105">
        <v>27.823</v>
      </c>
      <c r="AX173" s="105">
        <v>28.4056</v>
      </c>
      <c r="AY173" s="105">
        <v>28.040199999999999</v>
      </c>
      <c r="AZ173" s="105">
        <v>28.066600000000001</v>
      </c>
      <c r="BA173" s="105">
        <v>26.880600000000001</v>
      </c>
      <c r="BB173" s="105">
        <v>27.430499999999999</v>
      </c>
      <c r="BC173" s="105">
        <v>27.563199999999998</v>
      </c>
      <c r="BD173" s="105">
        <v>27.121700000000001</v>
      </c>
      <c r="BE173" s="105">
        <v>27.1157</v>
      </c>
      <c r="BF173" s="105">
        <v>27.439</v>
      </c>
      <c r="BG173" s="105">
        <v>27.746700000000001</v>
      </c>
      <c r="BH173" s="105">
        <v>28.400500000000001</v>
      </c>
      <c r="BI173" s="105">
        <v>28.274799999999999</v>
      </c>
      <c r="BJ173" s="105">
        <v>27.252500000000001</v>
      </c>
      <c r="BK173" s="105">
        <v>27.995000000000001</v>
      </c>
      <c r="BL173" s="116">
        <v>28.575399999999998</v>
      </c>
      <c r="BM173" s="112">
        <v>0.96441500000000002</v>
      </c>
      <c r="BN173" s="112">
        <v>0.25667200000000001</v>
      </c>
      <c r="BO173" s="112">
        <v>0.45271899999999998</v>
      </c>
      <c r="BP173" s="112">
        <v>0.162607</v>
      </c>
      <c r="BQ173" s="112">
        <v>0.99452499999999999</v>
      </c>
      <c r="BR173" s="112">
        <v>0.596773</v>
      </c>
      <c r="BS173" s="112">
        <v>0.21062800000000001</v>
      </c>
      <c r="BT173" s="112">
        <v>0.14618100000000001</v>
      </c>
      <c r="BU173" s="117">
        <v>0.66801299999999997</v>
      </c>
      <c r="BV173" s="112">
        <v>0.97613300000000003</v>
      </c>
      <c r="BW173" s="112">
        <v>0.34779500000000002</v>
      </c>
      <c r="BX173" s="112">
        <v>0.55817899999999998</v>
      </c>
      <c r="BY173" s="112">
        <v>0.23407600000000001</v>
      </c>
      <c r="BZ173" s="112">
        <v>0.99712699999999999</v>
      </c>
      <c r="CA173" s="112">
        <v>0.80149800000000004</v>
      </c>
      <c r="CB173" s="112">
        <v>0.43770300000000001</v>
      </c>
      <c r="CC173" s="112">
        <v>0.33324300000000001</v>
      </c>
      <c r="CD173" s="117">
        <v>0.89379299999999995</v>
      </c>
      <c r="CE173" s="105">
        <v>-2.7250300000000002E-2</v>
      </c>
      <c r="CF173" s="105">
        <v>0.51471599999999995</v>
      </c>
      <c r="CG173" s="105">
        <v>-0.47936699999999999</v>
      </c>
      <c r="CH173" s="105">
        <v>0.67209600000000003</v>
      </c>
      <c r="CI173" s="105">
        <v>2.8654700000000002E-3</v>
      </c>
      <c r="CJ173" s="105">
        <v>0.22983799999999999</v>
      </c>
      <c r="CK173" s="105">
        <v>-0.64957200000000004</v>
      </c>
      <c r="CL173" s="105">
        <v>-0.71552099999999996</v>
      </c>
      <c r="CM173" s="116">
        <v>0.19966500000000001</v>
      </c>
    </row>
    <row r="174" spans="1:91">
      <c r="A174" s="104" t="s">
        <v>789</v>
      </c>
      <c r="B174" s="104" t="s">
        <v>790</v>
      </c>
      <c r="C174" s="104" t="s">
        <v>791</v>
      </c>
      <c r="D174" s="105">
        <v>34.691649999999996</v>
      </c>
      <c r="E174" s="108">
        <v>24934677788</v>
      </c>
      <c r="F174" s="108">
        <v>16852266792</v>
      </c>
      <c r="G174" s="108">
        <v>15957940669</v>
      </c>
      <c r="H174" s="108">
        <v>27022418574</v>
      </c>
      <c r="I174" s="108">
        <v>19752063358</v>
      </c>
      <c r="J174" s="108">
        <v>15430929570</v>
      </c>
      <c r="K174" s="108">
        <v>22201202718</v>
      </c>
      <c r="L174" s="108">
        <v>11103918037</v>
      </c>
      <c r="M174" s="108">
        <v>21071545631</v>
      </c>
      <c r="N174" s="108">
        <v>13805862687</v>
      </c>
      <c r="O174" s="108">
        <v>12824050372</v>
      </c>
      <c r="P174" s="108">
        <v>12944213535</v>
      </c>
      <c r="Q174" s="108">
        <v>21897607816</v>
      </c>
      <c r="R174" s="108">
        <v>25971146426</v>
      </c>
      <c r="S174" s="108">
        <v>33066997250</v>
      </c>
      <c r="T174" s="108">
        <v>21429846587</v>
      </c>
      <c r="U174" s="108">
        <v>24045168334</v>
      </c>
      <c r="V174" s="108">
        <v>23190325583</v>
      </c>
      <c r="W174" s="108">
        <v>24322403189</v>
      </c>
      <c r="X174" s="108">
        <v>25923132679</v>
      </c>
      <c r="Y174" s="108">
        <v>25261457417</v>
      </c>
      <c r="Z174" s="108">
        <v>21882636905</v>
      </c>
      <c r="AA174" s="108">
        <v>22325582049</v>
      </c>
      <c r="AB174" s="108">
        <v>23764187023</v>
      </c>
      <c r="AC174" s="108">
        <v>26550943715</v>
      </c>
      <c r="AD174" s="108">
        <v>27731082609</v>
      </c>
      <c r="AE174" s="108">
        <v>26486540197</v>
      </c>
      <c r="AF174" s="108">
        <v>26618385738</v>
      </c>
      <c r="AG174" s="108">
        <v>28607364814</v>
      </c>
      <c r="AH174" s="115">
        <v>25625151873</v>
      </c>
      <c r="AI174" s="105">
        <v>34.920900000000003</v>
      </c>
      <c r="AJ174" s="105">
        <v>34.4803</v>
      </c>
      <c r="AK174" s="105">
        <v>34.395899999999997</v>
      </c>
      <c r="AL174" s="105">
        <v>34.927799999999998</v>
      </c>
      <c r="AM174" s="105">
        <v>34.618000000000002</v>
      </c>
      <c r="AN174" s="105">
        <v>34.229999999999997</v>
      </c>
      <c r="AO174" s="105">
        <v>34.623699999999999</v>
      </c>
      <c r="AP174" s="105">
        <v>34.003</v>
      </c>
      <c r="AQ174" s="105">
        <v>34.483699999999999</v>
      </c>
      <c r="AR174" s="105">
        <v>34.143799999999999</v>
      </c>
      <c r="AS174" s="105">
        <v>34.092100000000002</v>
      </c>
      <c r="AT174" s="105">
        <v>34.195799999999998</v>
      </c>
      <c r="AU174" s="105">
        <v>34.553899999999999</v>
      </c>
      <c r="AV174" s="105">
        <v>34.885899999999999</v>
      </c>
      <c r="AW174" s="105">
        <v>35.325600000000001</v>
      </c>
      <c r="AX174" s="105">
        <v>34.6982</v>
      </c>
      <c r="AY174" s="105">
        <v>34.7896</v>
      </c>
      <c r="AZ174" s="105">
        <v>34.765799999999999</v>
      </c>
      <c r="BA174" s="105">
        <v>34.746499999999997</v>
      </c>
      <c r="BB174" s="105">
        <v>34.935400000000001</v>
      </c>
      <c r="BC174" s="105">
        <v>34.774099999999997</v>
      </c>
      <c r="BD174" s="105">
        <v>34.775300000000001</v>
      </c>
      <c r="BE174" s="105">
        <v>34.7941</v>
      </c>
      <c r="BF174" s="105">
        <v>34.904699999999998</v>
      </c>
      <c r="BG174" s="105">
        <v>34.696599999999997</v>
      </c>
      <c r="BH174" s="105">
        <v>34.715899999999998</v>
      </c>
      <c r="BI174" s="105">
        <v>34.638399999999997</v>
      </c>
      <c r="BJ174" s="105">
        <v>34.686700000000002</v>
      </c>
      <c r="BK174" s="105">
        <v>34.6614</v>
      </c>
      <c r="BL174" s="116">
        <v>34.58</v>
      </c>
      <c r="BM174" s="112">
        <v>0.80547000000000002</v>
      </c>
      <c r="BN174" s="112">
        <v>0.81617600000000001</v>
      </c>
      <c r="BO174" s="112">
        <v>0.22612399999999999</v>
      </c>
      <c r="BP174" s="112">
        <v>3.4424100000000001E-4</v>
      </c>
      <c r="BQ174" s="112">
        <v>0.28405200000000003</v>
      </c>
      <c r="BR174" s="112">
        <v>6.2163499999999997E-2</v>
      </c>
      <c r="BS174" s="112">
        <v>5.8736700000000003E-2</v>
      </c>
      <c r="BT174" s="112">
        <v>2.4347400000000002E-2</v>
      </c>
      <c r="BU174" s="117">
        <v>0.36103400000000002</v>
      </c>
      <c r="BV174" s="112">
        <v>0.841943</v>
      </c>
      <c r="BW174" s="112">
        <v>0.85406499999999996</v>
      </c>
      <c r="BX174" s="112">
        <v>0.33847899999999997</v>
      </c>
      <c r="BY174" s="112">
        <v>4.9967099999999997E-3</v>
      </c>
      <c r="BZ174" s="112">
        <v>0.62688200000000005</v>
      </c>
      <c r="CA174" s="112">
        <v>0.24917400000000001</v>
      </c>
      <c r="CB174" s="112">
        <v>0.230852</v>
      </c>
      <c r="CC174" s="112">
        <v>0.122762</v>
      </c>
      <c r="CD174" s="117">
        <v>0.75107699999999999</v>
      </c>
      <c r="CE174" s="105">
        <v>-4.3655399999999997E-2</v>
      </c>
      <c r="CF174" s="105">
        <v>-5.0745600000000002E-2</v>
      </c>
      <c r="CG174" s="105">
        <v>-0.272563</v>
      </c>
      <c r="CH174" s="105">
        <v>-0.49882100000000001</v>
      </c>
      <c r="CI174" s="105">
        <v>0.27910600000000002</v>
      </c>
      <c r="CJ174" s="105">
        <v>0.10850700000000001</v>
      </c>
      <c r="CK174" s="105">
        <v>0.17597599999999999</v>
      </c>
      <c r="CL174" s="105">
        <v>0.18198500000000001</v>
      </c>
      <c r="CM174" s="116">
        <v>4.09635E-2</v>
      </c>
    </row>
    <row r="175" spans="1:91">
      <c r="A175" s="104" t="s">
        <v>792</v>
      </c>
      <c r="B175" s="104" t="s">
        <v>793</v>
      </c>
      <c r="C175" s="104" t="s">
        <v>794</v>
      </c>
      <c r="D175" s="105">
        <v>27.9009</v>
      </c>
      <c r="E175" s="108">
        <v>343909290.69999999</v>
      </c>
      <c r="F175" s="108">
        <v>169522500.30000001</v>
      </c>
      <c r="G175" s="108">
        <v>141587404</v>
      </c>
      <c r="H175" s="108">
        <v>121680643.5</v>
      </c>
      <c r="I175" s="108">
        <v>99215398.879999995</v>
      </c>
      <c r="J175" s="108">
        <v>55650399.130000003</v>
      </c>
      <c r="K175" s="108">
        <v>115943842.5</v>
      </c>
      <c r="L175" s="108">
        <v>431594169</v>
      </c>
      <c r="M175" s="108">
        <v>346120517.10000002</v>
      </c>
      <c r="N175" s="108">
        <v>44090790.5</v>
      </c>
      <c r="O175" s="108">
        <v>60459085.25</v>
      </c>
      <c r="P175" s="108">
        <v>51825722.719999999</v>
      </c>
      <c r="Q175" s="108">
        <v>233166906.09999999</v>
      </c>
      <c r="R175" s="108">
        <v>197753581.5</v>
      </c>
      <c r="S175" s="108">
        <v>111098044.3</v>
      </c>
      <c r="T175" s="108">
        <v>214189675.5</v>
      </c>
      <c r="U175" s="108">
        <v>240743142</v>
      </c>
      <c r="V175" s="108">
        <v>510549307</v>
      </c>
      <c r="W175" s="108">
        <v>183743658.80000001</v>
      </c>
      <c r="X175" s="108">
        <v>198310826.80000001</v>
      </c>
      <c r="Y175" s="108">
        <v>373373752.30000001</v>
      </c>
      <c r="Z175" s="108">
        <v>509696206.60000002</v>
      </c>
      <c r="AA175" s="108">
        <v>479979056</v>
      </c>
      <c r="AB175" s="108">
        <v>342270402.39999998</v>
      </c>
      <c r="AC175" s="108">
        <v>192835718</v>
      </c>
      <c r="AD175" s="108">
        <v>244722631.80000001</v>
      </c>
      <c r="AE175" s="108">
        <v>175526188.40000001</v>
      </c>
      <c r="AF175" s="108">
        <v>187575174</v>
      </c>
      <c r="AG175" s="108">
        <v>268704362.5</v>
      </c>
      <c r="AH175" s="115">
        <v>271233310.80000001</v>
      </c>
      <c r="AI175" s="105">
        <v>28.7409</v>
      </c>
      <c r="AJ175" s="105">
        <v>27.988299999999999</v>
      </c>
      <c r="AK175" s="105">
        <v>27.743300000000001</v>
      </c>
      <c r="AL175" s="105">
        <v>27.132899999999999</v>
      </c>
      <c r="AM175" s="105">
        <v>27.023099999999999</v>
      </c>
      <c r="AN175" s="105">
        <v>26.4559</v>
      </c>
      <c r="AO175" s="105">
        <v>27.054300000000001</v>
      </c>
      <c r="AP175" s="105">
        <v>29.507100000000001</v>
      </c>
      <c r="AQ175" s="105">
        <v>28.555800000000001</v>
      </c>
      <c r="AR175" s="105">
        <v>25.738399999999999</v>
      </c>
      <c r="AS175" s="105">
        <v>26.518799999999999</v>
      </c>
      <c r="AT175" s="105">
        <v>26.231300000000001</v>
      </c>
      <c r="AU175" s="105">
        <v>28.028199999999998</v>
      </c>
      <c r="AV175" s="105">
        <v>27.848800000000001</v>
      </c>
      <c r="AW175" s="105">
        <v>27.1845</v>
      </c>
      <c r="AX175" s="105">
        <v>28.053599999999999</v>
      </c>
      <c r="AY175" s="105">
        <v>28.150500000000001</v>
      </c>
      <c r="AZ175" s="105">
        <v>29.312100000000001</v>
      </c>
      <c r="BA175" s="105">
        <v>27.6981</v>
      </c>
      <c r="BB175" s="105">
        <v>27.909600000000001</v>
      </c>
      <c r="BC175" s="105">
        <v>28.693000000000001</v>
      </c>
      <c r="BD175" s="105">
        <v>29.314599999999999</v>
      </c>
      <c r="BE175" s="105">
        <v>29.247900000000001</v>
      </c>
      <c r="BF175" s="105">
        <v>28.787099999999999</v>
      </c>
      <c r="BG175" s="105">
        <v>27.53</v>
      </c>
      <c r="BH175" s="105">
        <v>27.892199999999999</v>
      </c>
      <c r="BI175" s="105">
        <v>27.401</v>
      </c>
      <c r="BJ175" s="105">
        <v>27.5379</v>
      </c>
      <c r="BK175" s="105">
        <v>27.974399999999999</v>
      </c>
      <c r="BL175" s="116">
        <v>28.065899999999999</v>
      </c>
      <c r="BM175" s="112">
        <v>0.43198799999999998</v>
      </c>
      <c r="BN175" s="112">
        <v>2.0422200000000001E-2</v>
      </c>
      <c r="BO175" s="112">
        <v>0.52222000000000002</v>
      </c>
      <c r="BP175" s="112">
        <v>3.75085E-3</v>
      </c>
      <c r="BQ175" s="112">
        <v>0.60119400000000001</v>
      </c>
      <c r="BR175" s="112">
        <v>0.212477</v>
      </c>
      <c r="BS175" s="112">
        <v>0.522096</v>
      </c>
      <c r="BT175" s="112">
        <v>5.6606299999999998E-3</v>
      </c>
      <c r="BU175" s="117">
        <v>0.31536500000000001</v>
      </c>
      <c r="BV175" s="112">
        <v>0.51175499999999996</v>
      </c>
      <c r="BW175" s="112">
        <v>5.8141199999999997E-2</v>
      </c>
      <c r="BX175" s="112">
        <v>0.62379899999999999</v>
      </c>
      <c r="BY175" s="112">
        <v>1.5177400000000001E-2</v>
      </c>
      <c r="BZ175" s="112">
        <v>0.79839499999999997</v>
      </c>
      <c r="CA175" s="112">
        <v>0.47282400000000002</v>
      </c>
      <c r="CB175" s="112">
        <v>0.70945800000000003</v>
      </c>
      <c r="CC175" s="112">
        <v>5.9723100000000001E-2</v>
      </c>
      <c r="CD175" s="117">
        <v>0.73703799999999997</v>
      </c>
      <c r="CE175" s="105">
        <v>0.29810199999999998</v>
      </c>
      <c r="CF175" s="105">
        <v>-0.988788</v>
      </c>
      <c r="CG175" s="105">
        <v>0.51298299999999997</v>
      </c>
      <c r="CH175" s="105">
        <v>-1.69659</v>
      </c>
      <c r="CI175" s="105">
        <v>-0.17225599999999999</v>
      </c>
      <c r="CJ175" s="105">
        <v>0.64600599999999997</v>
      </c>
      <c r="CK175" s="105">
        <v>0.240814</v>
      </c>
      <c r="CL175" s="105">
        <v>1.2571099999999999</v>
      </c>
      <c r="CM175" s="116">
        <v>-0.25167099999999998</v>
      </c>
    </row>
    <row r="176" spans="1:91">
      <c r="A176" s="104" t="s">
        <v>795</v>
      </c>
      <c r="B176" s="104" t="s">
        <v>796</v>
      </c>
      <c r="C176" s="104" t="s">
        <v>797</v>
      </c>
      <c r="D176" s="105">
        <v>30.615349999999999</v>
      </c>
      <c r="E176" s="108">
        <v>1463876168</v>
      </c>
      <c r="F176" s="108">
        <v>1437870624</v>
      </c>
      <c r="G176" s="108">
        <v>1498412967</v>
      </c>
      <c r="H176" s="108">
        <v>1657305514</v>
      </c>
      <c r="I176" s="108">
        <v>1433714098</v>
      </c>
      <c r="J176" s="108">
        <v>1411490976</v>
      </c>
      <c r="K176" s="108">
        <v>1467255722</v>
      </c>
      <c r="L176" s="108">
        <v>780882831.5</v>
      </c>
      <c r="M176" s="108">
        <v>1521803673</v>
      </c>
      <c r="N176" s="108">
        <v>1206037883</v>
      </c>
      <c r="O176" s="108">
        <v>1331356827</v>
      </c>
      <c r="P176" s="108">
        <v>1052507254</v>
      </c>
      <c r="Q176" s="108">
        <v>1305042336</v>
      </c>
      <c r="R176" s="108">
        <v>1367847836</v>
      </c>
      <c r="S176" s="108">
        <v>1309895405</v>
      </c>
      <c r="T176" s="108">
        <v>1282205168</v>
      </c>
      <c r="U176" s="108">
        <v>1288599562</v>
      </c>
      <c r="V176" s="108">
        <v>1278306124</v>
      </c>
      <c r="W176" s="108">
        <v>1335726362</v>
      </c>
      <c r="X176" s="108">
        <v>1374156588</v>
      </c>
      <c r="Y176" s="108">
        <v>1366946948</v>
      </c>
      <c r="Z176" s="108">
        <v>1256239179</v>
      </c>
      <c r="AA176" s="108">
        <v>1239722504</v>
      </c>
      <c r="AB176" s="108">
        <v>1211901518</v>
      </c>
      <c r="AC176" s="108">
        <v>1411171257</v>
      </c>
      <c r="AD176" s="108">
        <v>1482402915</v>
      </c>
      <c r="AE176" s="108">
        <v>1423963314</v>
      </c>
      <c r="AF176" s="108">
        <v>1507165388</v>
      </c>
      <c r="AG176" s="108">
        <v>1471381791</v>
      </c>
      <c r="AH176" s="115">
        <v>1485501971</v>
      </c>
      <c r="AI176" s="105">
        <v>30.8306</v>
      </c>
      <c r="AJ176" s="105">
        <v>30.9937</v>
      </c>
      <c r="AK176" s="105">
        <v>31.046600000000002</v>
      </c>
      <c r="AL176" s="105">
        <v>30.900600000000001</v>
      </c>
      <c r="AM176" s="105">
        <v>30.851299999999998</v>
      </c>
      <c r="AN176" s="105">
        <v>30.952200000000001</v>
      </c>
      <c r="AO176" s="105">
        <v>30.665800000000001</v>
      </c>
      <c r="AP176" s="105">
        <v>30.302199999999999</v>
      </c>
      <c r="AQ176" s="105">
        <v>30.6922</v>
      </c>
      <c r="AR176" s="105">
        <v>30.6053</v>
      </c>
      <c r="AS176" s="105">
        <v>30.854600000000001</v>
      </c>
      <c r="AT176" s="105">
        <v>30.575299999999999</v>
      </c>
      <c r="AU176" s="105">
        <v>30.520299999999999</v>
      </c>
      <c r="AV176" s="105">
        <v>30.638999999999999</v>
      </c>
      <c r="AW176" s="105">
        <v>30.619499999999999</v>
      </c>
      <c r="AX176" s="105">
        <v>30.635300000000001</v>
      </c>
      <c r="AY176" s="105">
        <v>30.588699999999999</v>
      </c>
      <c r="AZ176" s="105">
        <v>30.599399999999999</v>
      </c>
      <c r="BA176" s="105">
        <v>30.559899999999999</v>
      </c>
      <c r="BB176" s="105">
        <v>30.694600000000001</v>
      </c>
      <c r="BC176" s="105">
        <v>30.544899999999998</v>
      </c>
      <c r="BD176" s="105">
        <v>30.6267</v>
      </c>
      <c r="BE176" s="105">
        <v>30.636199999999999</v>
      </c>
      <c r="BF176" s="105">
        <v>30.6112</v>
      </c>
      <c r="BG176" s="105">
        <v>30.436</v>
      </c>
      <c r="BH176" s="105">
        <v>30.505400000000002</v>
      </c>
      <c r="BI176" s="105">
        <v>30.421099999999999</v>
      </c>
      <c r="BJ176" s="105">
        <v>30.5442</v>
      </c>
      <c r="BK176" s="105">
        <v>30.398</v>
      </c>
      <c r="BL176" s="116">
        <v>30.476900000000001</v>
      </c>
      <c r="BM176" s="112">
        <v>3.3557999999999999E-3</v>
      </c>
      <c r="BN176" s="112">
        <v>1.12757E-3</v>
      </c>
      <c r="BO176" s="112">
        <v>0.57739200000000002</v>
      </c>
      <c r="BP176" s="112">
        <v>0.104367</v>
      </c>
      <c r="BQ176" s="112">
        <v>9.8898600000000003E-2</v>
      </c>
      <c r="BR176" s="112">
        <v>3.8951199999999998E-2</v>
      </c>
      <c r="BS176" s="112">
        <v>0.11723699999999999</v>
      </c>
      <c r="BT176" s="112">
        <v>2.40848E-2</v>
      </c>
      <c r="BU176" s="117">
        <v>0.72328099999999995</v>
      </c>
      <c r="BV176" s="112">
        <v>2.3902300000000001E-2</v>
      </c>
      <c r="BW176" s="112">
        <v>1.46102E-2</v>
      </c>
      <c r="BX176" s="112">
        <v>0.66807099999999997</v>
      </c>
      <c r="BY176" s="112">
        <v>0.16417599999999999</v>
      </c>
      <c r="BZ176" s="112">
        <v>0.47994500000000001</v>
      </c>
      <c r="CA176" s="112">
        <v>0.18846099999999999</v>
      </c>
      <c r="CB176" s="112">
        <v>0.3236</v>
      </c>
      <c r="CC176" s="112">
        <v>0.12217799999999999</v>
      </c>
      <c r="CD176" s="117">
        <v>0.90997099999999997</v>
      </c>
      <c r="CE176" s="105">
        <v>0.48393199999999997</v>
      </c>
      <c r="CF176" s="105">
        <v>0.42830400000000002</v>
      </c>
      <c r="CG176" s="105">
        <v>8.0395400000000006E-2</v>
      </c>
      <c r="CH176" s="105">
        <v>0.205401</v>
      </c>
      <c r="CI176" s="105">
        <v>0.119911</v>
      </c>
      <c r="CJ176" s="105">
        <v>0.13477500000000001</v>
      </c>
      <c r="CK176" s="105">
        <v>0.12676999999999999</v>
      </c>
      <c r="CL176" s="105">
        <v>0.15165799999999999</v>
      </c>
      <c r="CM176" s="116">
        <v>-1.8844E-2</v>
      </c>
    </row>
    <row r="177" spans="1:91">
      <c r="A177" s="104" t="s">
        <v>5002</v>
      </c>
      <c r="B177" s="104" t="s">
        <v>5003</v>
      </c>
      <c r="C177" s="104" t="s">
        <v>471</v>
      </c>
      <c r="D177" s="105">
        <v>24.657550000000001</v>
      </c>
      <c r="E177" s="108">
        <v>35955072</v>
      </c>
      <c r="F177" s="108">
        <v>20876701</v>
      </c>
      <c r="G177" s="108">
        <v>22173887.5</v>
      </c>
      <c r="H177" s="108">
        <v>7367054</v>
      </c>
      <c r="I177" s="108"/>
      <c r="J177" s="108">
        <v>36999433</v>
      </c>
      <c r="K177" s="108">
        <v>26738100.25</v>
      </c>
      <c r="L177" s="108">
        <v>32964580.5</v>
      </c>
      <c r="M177" s="108">
        <v>12557967</v>
      </c>
      <c r="N177" s="108">
        <v>16660207.75</v>
      </c>
      <c r="O177" s="108">
        <v>14490362.5</v>
      </c>
      <c r="P177" s="108">
        <v>17604836.5</v>
      </c>
      <c r="Q177" s="108">
        <v>26987182</v>
      </c>
      <c r="R177" s="108">
        <v>31598711.5</v>
      </c>
      <c r="S177" s="108">
        <v>7386607.5</v>
      </c>
      <c r="T177" s="108">
        <v>19330238</v>
      </c>
      <c r="U177" s="108"/>
      <c r="V177" s="108">
        <v>6074353.5</v>
      </c>
      <c r="W177" s="108">
        <v>37336542</v>
      </c>
      <c r="X177" s="108">
        <v>26013982</v>
      </c>
      <c r="Y177" s="108">
        <v>37262839</v>
      </c>
      <c r="Z177" s="108"/>
      <c r="AA177" s="108"/>
      <c r="AB177" s="108">
        <v>40560244</v>
      </c>
      <c r="AC177" s="108">
        <v>25974560</v>
      </c>
      <c r="AD177" s="108">
        <v>36167732</v>
      </c>
      <c r="AE177" s="108">
        <v>32061936</v>
      </c>
      <c r="AF177" s="108"/>
      <c r="AG177" s="108">
        <v>15314353</v>
      </c>
      <c r="AH177" s="115">
        <v>20385348</v>
      </c>
      <c r="AI177" s="105">
        <v>25.4832</v>
      </c>
      <c r="AJ177" s="105">
        <v>25.0562</v>
      </c>
      <c r="AK177" s="105">
        <v>25.078299999999999</v>
      </c>
      <c r="AL177" s="105">
        <v>23.087</v>
      </c>
      <c r="AM177" s="105">
        <v>21.976099999999999</v>
      </c>
      <c r="AN177" s="105">
        <v>26.017700000000001</v>
      </c>
      <c r="AO177" s="105">
        <v>24.893899999999999</v>
      </c>
      <c r="AP177" s="105">
        <v>26.106400000000001</v>
      </c>
      <c r="AQ177" s="105">
        <v>23.7712</v>
      </c>
      <c r="AR177" s="105">
        <v>24.238600000000002</v>
      </c>
      <c r="AS177" s="105">
        <v>24.5502</v>
      </c>
      <c r="AT177" s="105">
        <v>24.6736</v>
      </c>
      <c r="AU177" s="105">
        <v>24.884899999999998</v>
      </c>
      <c r="AV177" s="105">
        <v>25.203099999999999</v>
      </c>
      <c r="AW177" s="105">
        <v>23.439</v>
      </c>
      <c r="AX177" s="105">
        <v>24.5837</v>
      </c>
      <c r="AY177" s="105">
        <v>21.882999999999999</v>
      </c>
      <c r="AZ177" s="105">
        <v>22.907800000000002</v>
      </c>
      <c r="BA177" s="105">
        <v>25.399000000000001</v>
      </c>
      <c r="BB177" s="105">
        <v>25.043600000000001</v>
      </c>
      <c r="BC177" s="105">
        <v>25.381799999999998</v>
      </c>
      <c r="BD177" s="105">
        <v>22.062100000000001</v>
      </c>
      <c r="BE177" s="105">
        <v>22.2743</v>
      </c>
      <c r="BF177" s="105">
        <v>25.710100000000001</v>
      </c>
      <c r="BG177" s="105">
        <v>24.641500000000001</v>
      </c>
      <c r="BH177" s="105">
        <v>25.105499999999999</v>
      </c>
      <c r="BI177" s="105">
        <v>24.9482</v>
      </c>
      <c r="BJ177" s="105">
        <v>21.909800000000001</v>
      </c>
      <c r="BK177" s="105">
        <v>23.788799999999998</v>
      </c>
      <c r="BL177" s="116">
        <v>24.3231</v>
      </c>
      <c r="BM177" s="112">
        <v>6.6465499999999997E-2</v>
      </c>
      <c r="BN177" s="112">
        <v>0.81464899999999996</v>
      </c>
      <c r="BO177" s="112">
        <v>0.186805</v>
      </c>
      <c r="BP177" s="112">
        <v>0.19764300000000001</v>
      </c>
      <c r="BQ177" s="112">
        <v>0.268986</v>
      </c>
      <c r="BR177" s="112">
        <v>0.85070699999999999</v>
      </c>
      <c r="BS177" s="112">
        <v>5.9381099999999999E-2</v>
      </c>
      <c r="BT177" s="112">
        <v>0.99553000000000003</v>
      </c>
      <c r="BU177" s="117">
        <v>0.104503</v>
      </c>
      <c r="BV177" s="112">
        <v>0.12174699999999999</v>
      </c>
      <c r="BW177" s="112">
        <v>0.85340000000000005</v>
      </c>
      <c r="BX177" s="112">
        <v>0.29628900000000002</v>
      </c>
      <c r="BY177" s="112">
        <v>0.273814</v>
      </c>
      <c r="BZ177" s="112">
        <v>0.61109100000000005</v>
      </c>
      <c r="CA177" s="112">
        <v>0.93407200000000001</v>
      </c>
      <c r="CB177" s="112">
        <v>0.23219200000000001</v>
      </c>
      <c r="CC177" s="112">
        <v>0.99747799999999998</v>
      </c>
      <c r="CD177" s="117">
        <v>0.62180400000000002</v>
      </c>
      <c r="CE177" s="105">
        <v>1.86534</v>
      </c>
      <c r="CF177" s="105">
        <v>0.35305799999999998</v>
      </c>
      <c r="CG177" s="105">
        <v>1.58327</v>
      </c>
      <c r="CH177" s="105">
        <v>1.14693</v>
      </c>
      <c r="CI177" s="105">
        <v>1.1684399999999999</v>
      </c>
      <c r="CJ177" s="105">
        <v>-0.21573400000000001</v>
      </c>
      <c r="CK177" s="105">
        <v>1.9342699999999999</v>
      </c>
      <c r="CL177" s="105">
        <v>8.2874300000000001E-3</v>
      </c>
      <c r="CM177" s="116">
        <v>1.55786</v>
      </c>
    </row>
    <row r="178" spans="1:91">
      <c r="A178" s="104" t="s">
        <v>798</v>
      </c>
      <c r="B178" s="104" t="s">
        <v>799</v>
      </c>
      <c r="C178" s="104" t="s">
        <v>800</v>
      </c>
      <c r="D178" s="105">
        <v>29.73705</v>
      </c>
      <c r="E178" s="108">
        <v>749726641</v>
      </c>
      <c r="F178" s="108">
        <v>669131534</v>
      </c>
      <c r="G178" s="108">
        <v>710895122.79999995</v>
      </c>
      <c r="H178" s="108">
        <v>847700616.5</v>
      </c>
      <c r="I178" s="108">
        <v>834150802.29999995</v>
      </c>
      <c r="J178" s="108">
        <v>737797972</v>
      </c>
      <c r="K178" s="108">
        <v>737543059.29999995</v>
      </c>
      <c r="L178" s="108">
        <v>517227933</v>
      </c>
      <c r="M178" s="108">
        <v>747985226</v>
      </c>
      <c r="N178" s="108">
        <v>837254221.79999995</v>
      </c>
      <c r="O178" s="108">
        <v>535845096</v>
      </c>
      <c r="P178" s="108">
        <v>493661811.5</v>
      </c>
      <c r="Q178" s="108">
        <v>650840767.5</v>
      </c>
      <c r="R178" s="108">
        <v>729327658</v>
      </c>
      <c r="S178" s="108">
        <v>1577501327</v>
      </c>
      <c r="T178" s="108">
        <v>690514938</v>
      </c>
      <c r="U178" s="108">
        <v>643463663</v>
      </c>
      <c r="V178" s="108">
        <v>767897057</v>
      </c>
      <c r="W178" s="108">
        <v>749067974</v>
      </c>
      <c r="X178" s="108">
        <v>799270613</v>
      </c>
      <c r="Y178" s="108">
        <v>716231610</v>
      </c>
      <c r="Z178" s="108">
        <v>729985576.29999995</v>
      </c>
      <c r="AA178" s="108">
        <v>705349757</v>
      </c>
      <c r="AB178" s="108">
        <v>774476447</v>
      </c>
      <c r="AC178" s="108">
        <v>861807219</v>
      </c>
      <c r="AD178" s="108">
        <v>705529694</v>
      </c>
      <c r="AE178" s="108">
        <v>860390528</v>
      </c>
      <c r="AF178" s="108">
        <v>842169425</v>
      </c>
      <c r="AG178" s="108">
        <v>806357306</v>
      </c>
      <c r="AH178" s="115">
        <v>797793324</v>
      </c>
      <c r="AI178" s="105">
        <v>29.865300000000001</v>
      </c>
      <c r="AJ178" s="105">
        <v>29.9163</v>
      </c>
      <c r="AK178" s="105">
        <v>29.999300000000002</v>
      </c>
      <c r="AL178" s="105">
        <v>29.933399999999999</v>
      </c>
      <c r="AM178" s="105">
        <v>30.065300000000001</v>
      </c>
      <c r="AN178" s="105">
        <v>29.9941</v>
      </c>
      <c r="AO178" s="105">
        <v>29.6952</v>
      </c>
      <c r="AP178" s="105">
        <v>29.753599999999999</v>
      </c>
      <c r="AQ178" s="105">
        <v>29.6675</v>
      </c>
      <c r="AR178" s="105">
        <v>30.089500000000001</v>
      </c>
      <c r="AS178" s="105">
        <v>29.564900000000002</v>
      </c>
      <c r="AT178" s="105">
        <v>29.4831</v>
      </c>
      <c r="AU178" s="105">
        <v>29.482299999999999</v>
      </c>
      <c r="AV178" s="105">
        <v>29.7317</v>
      </c>
      <c r="AW178" s="105">
        <v>30.901599999999998</v>
      </c>
      <c r="AX178" s="105">
        <v>29.7424</v>
      </c>
      <c r="AY178" s="105">
        <v>29.587499999999999</v>
      </c>
      <c r="AZ178" s="105">
        <v>29.822600000000001</v>
      </c>
      <c r="BA178" s="105">
        <v>29.7255</v>
      </c>
      <c r="BB178" s="105">
        <v>29.9238</v>
      </c>
      <c r="BC178" s="105">
        <v>29.6295</v>
      </c>
      <c r="BD178" s="105">
        <v>29.834700000000002</v>
      </c>
      <c r="BE178" s="105">
        <v>29.815999999999999</v>
      </c>
      <c r="BF178" s="105">
        <v>29.965199999999999</v>
      </c>
      <c r="BG178" s="105">
        <v>29.7195</v>
      </c>
      <c r="BH178" s="105">
        <v>29.428799999999999</v>
      </c>
      <c r="BI178" s="105">
        <v>29.694299999999998</v>
      </c>
      <c r="BJ178" s="105">
        <v>29.704599999999999</v>
      </c>
      <c r="BK178" s="105">
        <v>29.536000000000001</v>
      </c>
      <c r="BL178" s="116">
        <v>29.575500000000002</v>
      </c>
      <c r="BM178" s="112">
        <v>7.4249800000000003E-3</v>
      </c>
      <c r="BN178" s="112">
        <v>3.5110100000000002E-3</v>
      </c>
      <c r="BO178" s="112">
        <v>0.15334600000000001</v>
      </c>
      <c r="BP178" s="112">
        <v>0.61487499999999995</v>
      </c>
      <c r="BQ178" s="112">
        <v>0.38108500000000001</v>
      </c>
      <c r="BR178" s="112">
        <v>0.261102</v>
      </c>
      <c r="BS178" s="112">
        <v>0.19971800000000001</v>
      </c>
      <c r="BT178" s="112">
        <v>1.82889E-2</v>
      </c>
      <c r="BU178" s="117">
        <v>0.937442</v>
      </c>
      <c r="BV178" s="112">
        <v>3.4197699999999998E-2</v>
      </c>
      <c r="BW178" s="112">
        <v>2.1965800000000001E-2</v>
      </c>
      <c r="BX178" s="112">
        <v>0.25773000000000001</v>
      </c>
      <c r="BY178" s="112">
        <v>0.68177100000000002</v>
      </c>
      <c r="BZ178" s="112">
        <v>0.69689299999999998</v>
      </c>
      <c r="CA178" s="112">
        <v>0.52771299999999999</v>
      </c>
      <c r="CB178" s="112">
        <v>0.42396099999999998</v>
      </c>
      <c r="CC178" s="112">
        <v>0.107113</v>
      </c>
      <c r="CD178" s="117">
        <v>0.98304499999999995</v>
      </c>
      <c r="CE178" s="105">
        <v>0.32158900000000001</v>
      </c>
      <c r="CF178" s="105">
        <v>0.39223200000000003</v>
      </c>
      <c r="CG178" s="105">
        <v>0.10005799999999999</v>
      </c>
      <c r="CH178" s="105">
        <v>0.10714</v>
      </c>
      <c r="CI178" s="105">
        <v>0.43313800000000002</v>
      </c>
      <c r="CJ178" s="105">
        <v>0.11214300000000001</v>
      </c>
      <c r="CK178" s="105">
        <v>0.15420200000000001</v>
      </c>
      <c r="CL178" s="105">
        <v>0.266621</v>
      </c>
      <c r="CM178" s="116">
        <v>8.8539099999999996E-3</v>
      </c>
    </row>
    <row r="179" spans="1:91">
      <c r="A179" s="104" t="s">
        <v>801</v>
      </c>
      <c r="B179" s="104" t="s">
        <v>802</v>
      </c>
      <c r="C179" s="104" t="s">
        <v>803</v>
      </c>
      <c r="D179" s="105">
        <v>27.22175</v>
      </c>
      <c r="E179" s="108">
        <v>39117904</v>
      </c>
      <c r="F179" s="108">
        <v>77755024</v>
      </c>
      <c r="G179" s="108">
        <v>90327016</v>
      </c>
      <c r="H179" s="108">
        <v>121215384</v>
      </c>
      <c r="I179" s="108">
        <v>97123088</v>
      </c>
      <c r="J179" s="108">
        <v>99642664</v>
      </c>
      <c r="K179" s="108">
        <v>111346752</v>
      </c>
      <c r="L179" s="108">
        <v>60077596</v>
      </c>
      <c r="M179" s="108">
        <v>113830888</v>
      </c>
      <c r="N179" s="108">
        <v>120247536</v>
      </c>
      <c r="O179" s="108">
        <v>95828720</v>
      </c>
      <c r="P179" s="108">
        <v>99618792</v>
      </c>
      <c r="Q179" s="108">
        <v>117115128</v>
      </c>
      <c r="R179" s="108">
        <v>138829280</v>
      </c>
      <c r="S179" s="108">
        <v>110383560</v>
      </c>
      <c r="T179" s="108">
        <v>132720520</v>
      </c>
      <c r="U179" s="108">
        <v>123908432</v>
      </c>
      <c r="V179" s="108">
        <v>119311864</v>
      </c>
      <c r="W179" s="108">
        <v>138115376</v>
      </c>
      <c r="X179" s="108">
        <v>126959672</v>
      </c>
      <c r="Y179" s="108">
        <v>137223600</v>
      </c>
      <c r="Z179" s="108">
        <v>136890896</v>
      </c>
      <c r="AA179" s="108">
        <v>136779728</v>
      </c>
      <c r="AB179" s="108">
        <v>122628440</v>
      </c>
      <c r="AC179" s="108">
        <v>187070112</v>
      </c>
      <c r="AD179" s="108">
        <v>197865104</v>
      </c>
      <c r="AE179" s="108">
        <v>180090000</v>
      </c>
      <c r="AF179" s="108">
        <v>180098048</v>
      </c>
      <c r="AG179" s="108">
        <v>207224336</v>
      </c>
      <c r="AH179" s="115">
        <v>173565536</v>
      </c>
      <c r="AI179" s="105">
        <v>25.604800000000001</v>
      </c>
      <c r="AJ179" s="105">
        <v>26.913900000000002</v>
      </c>
      <c r="AK179" s="105">
        <v>27.079799999999999</v>
      </c>
      <c r="AL179" s="105">
        <v>27.127400000000002</v>
      </c>
      <c r="AM179" s="105">
        <v>26.992999999999999</v>
      </c>
      <c r="AN179" s="105">
        <v>27.2211</v>
      </c>
      <c r="AO179" s="105">
        <v>27.002500000000001</v>
      </c>
      <c r="AP179" s="105">
        <v>26.958500000000001</v>
      </c>
      <c r="AQ179" s="105">
        <v>26.9514</v>
      </c>
      <c r="AR179" s="105">
        <v>27.288399999999999</v>
      </c>
      <c r="AS179" s="105">
        <v>27.166599999999999</v>
      </c>
      <c r="AT179" s="105">
        <v>27.174099999999999</v>
      </c>
      <c r="AU179" s="105">
        <v>27.025099999999998</v>
      </c>
      <c r="AV179" s="105">
        <v>27.3384</v>
      </c>
      <c r="AW179" s="105">
        <v>27.151499999999999</v>
      </c>
      <c r="AX179" s="105">
        <v>27.363099999999999</v>
      </c>
      <c r="AY179" s="105">
        <v>27.216100000000001</v>
      </c>
      <c r="AZ179" s="105">
        <v>27.2224</v>
      </c>
      <c r="BA179" s="105">
        <v>27.286200000000001</v>
      </c>
      <c r="BB179" s="105">
        <v>27.269500000000001</v>
      </c>
      <c r="BC179" s="105">
        <v>27.216200000000001</v>
      </c>
      <c r="BD179" s="105">
        <v>27.452100000000002</v>
      </c>
      <c r="BE179" s="105">
        <v>27.486999999999998</v>
      </c>
      <c r="BF179" s="105">
        <v>27.3063</v>
      </c>
      <c r="BG179" s="105">
        <v>27.4862</v>
      </c>
      <c r="BH179" s="105">
        <v>27.582999999999998</v>
      </c>
      <c r="BI179" s="105">
        <v>27.437999999999999</v>
      </c>
      <c r="BJ179" s="105">
        <v>27.479299999999999</v>
      </c>
      <c r="BK179" s="105">
        <v>27.600899999999999</v>
      </c>
      <c r="BL179" s="116">
        <v>27.432500000000001</v>
      </c>
      <c r="BM179" s="112">
        <v>0.107178</v>
      </c>
      <c r="BN179" s="112">
        <v>9.3033899999999999E-3</v>
      </c>
      <c r="BO179" s="112">
        <v>5.3440900000000001E-4</v>
      </c>
      <c r="BP179" s="112">
        <v>9.9033200000000002E-3</v>
      </c>
      <c r="BQ179" s="112">
        <v>3.2902300000000002E-2</v>
      </c>
      <c r="BR179" s="112">
        <v>2.69421E-2</v>
      </c>
      <c r="BS179" s="112">
        <v>1.05319E-2</v>
      </c>
      <c r="BT179" s="112">
        <v>0.29893399999999998</v>
      </c>
      <c r="BU179" s="117">
        <v>0.979375</v>
      </c>
      <c r="BV179" s="112">
        <v>0.17070099999999999</v>
      </c>
      <c r="BW179" s="112">
        <v>3.6981899999999998E-2</v>
      </c>
      <c r="BX179" s="112">
        <v>1.44215E-2</v>
      </c>
      <c r="BY179" s="112">
        <v>2.7740899999999999E-2</v>
      </c>
      <c r="BZ179" s="112">
        <v>0.35445500000000002</v>
      </c>
      <c r="CA179" s="112">
        <v>0.149286</v>
      </c>
      <c r="CB179" s="112">
        <v>0.10326100000000001</v>
      </c>
      <c r="CC179" s="112">
        <v>0.502911</v>
      </c>
      <c r="CD179" s="117">
        <v>0.99504300000000001</v>
      </c>
      <c r="CE179" s="105">
        <v>-0.97137600000000002</v>
      </c>
      <c r="CF179" s="105">
        <v>-0.39038</v>
      </c>
      <c r="CG179" s="105">
        <v>-0.53341300000000003</v>
      </c>
      <c r="CH179" s="105">
        <v>-0.29453000000000001</v>
      </c>
      <c r="CI179" s="105">
        <v>-0.33251599999999998</v>
      </c>
      <c r="CJ179" s="105">
        <v>-0.23699100000000001</v>
      </c>
      <c r="CK179" s="105">
        <v>-0.24690999999999999</v>
      </c>
      <c r="CL179" s="105">
        <v>-8.9079500000000006E-2</v>
      </c>
      <c r="CM179" s="116">
        <v>-1.8107100000000001E-3</v>
      </c>
    </row>
    <row r="180" spans="1:91">
      <c r="A180" s="104" t="s">
        <v>804</v>
      </c>
      <c r="B180" s="104" t="s">
        <v>805</v>
      </c>
      <c r="C180" s="104" t="s">
        <v>806</v>
      </c>
      <c r="D180" s="105">
        <v>30.296849999999999</v>
      </c>
      <c r="E180" s="108">
        <v>1059063697</v>
      </c>
      <c r="F180" s="108">
        <v>939805655</v>
      </c>
      <c r="G180" s="108">
        <v>958912943</v>
      </c>
      <c r="H180" s="108">
        <v>1150540371</v>
      </c>
      <c r="I180" s="108">
        <v>992179424.29999995</v>
      </c>
      <c r="J180" s="108">
        <v>890514908.39999998</v>
      </c>
      <c r="K180" s="108">
        <v>723217751.79999995</v>
      </c>
      <c r="L180" s="108">
        <v>643125642.60000002</v>
      </c>
      <c r="M180" s="108">
        <v>1202851941</v>
      </c>
      <c r="N180" s="108">
        <v>957933676</v>
      </c>
      <c r="O180" s="108">
        <v>835475415</v>
      </c>
      <c r="P180" s="108">
        <v>918003444</v>
      </c>
      <c r="Q180" s="108">
        <v>1033708274</v>
      </c>
      <c r="R180" s="108">
        <v>1096417926</v>
      </c>
      <c r="S180" s="108">
        <v>921849516.79999995</v>
      </c>
      <c r="T180" s="108">
        <v>1020239365</v>
      </c>
      <c r="U180" s="108">
        <v>1025119809</v>
      </c>
      <c r="V180" s="108">
        <v>969857364</v>
      </c>
      <c r="W180" s="108">
        <v>1127743345</v>
      </c>
      <c r="X180" s="108">
        <v>1088328030</v>
      </c>
      <c r="Y180" s="108">
        <v>1044294473</v>
      </c>
      <c r="Z180" s="108">
        <v>1430366420</v>
      </c>
      <c r="AA180" s="108">
        <v>1342536909</v>
      </c>
      <c r="AB180" s="108">
        <v>1374574266</v>
      </c>
      <c r="AC180" s="108">
        <v>1128946601</v>
      </c>
      <c r="AD180" s="108">
        <v>1270083482</v>
      </c>
      <c r="AE180" s="108">
        <v>1239342554</v>
      </c>
      <c r="AF180" s="108">
        <v>1287671359</v>
      </c>
      <c r="AG180" s="108">
        <v>1345532621</v>
      </c>
      <c r="AH180" s="115">
        <v>1246282086</v>
      </c>
      <c r="AI180" s="105">
        <v>30.363600000000002</v>
      </c>
      <c r="AJ180" s="105">
        <v>30.398199999999999</v>
      </c>
      <c r="AK180" s="105">
        <v>30.4206</v>
      </c>
      <c r="AL180" s="105">
        <v>30.374099999999999</v>
      </c>
      <c r="AM180" s="105">
        <v>30.318200000000001</v>
      </c>
      <c r="AN180" s="105">
        <v>30.2881</v>
      </c>
      <c r="AO180" s="105">
        <v>29.6524</v>
      </c>
      <c r="AP180" s="105">
        <v>30.064399999999999</v>
      </c>
      <c r="AQ180" s="105">
        <v>30.352900000000002</v>
      </c>
      <c r="AR180" s="105">
        <v>30.286200000000001</v>
      </c>
      <c r="AS180" s="105">
        <v>30.216799999999999</v>
      </c>
      <c r="AT180" s="105">
        <v>30.3781</v>
      </c>
      <c r="AU180" s="105">
        <v>30.1831</v>
      </c>
      <c r="AV180" s="105">
        <v>30.319800000000001</v>
      </c>
      <c r="AW180" s="105">
        <v>30.131499999999999</v>
      </c>
      <c r="AX180" s="105">
        <v>30.305599999999998</v>
      </c>
      <c r="AY180" s="105">
        <v>30.2575</v>
      </c>
      <c r="AZ180" s="105">
        <v>30.178599999999999</v>
      </c>
      <c r="BA180" s="105">
        <v>30.3157</v>
      </c>
      <c r="BB180" s="105">
        <v>30.361899999999999</v>
      </c>
      <c r="BC180" s="105">
        <v>30.159800000000001</v>
      </c>
      <c r="BD180" s="105">
        <v>30.814399999999999</v>
      </c>
      <c r="BE180" s="105">
        <v>30.748200000000001</v>
      </c>
      <c r="BF180" s="105">
        <v>30.792899999999999</v>
      </c>
      <c r="BG180" s="105">
        <v>30.1128</v>
      </c>
      <c r="BH180" s="105">
        <v>30.2821</v>
      </c>
      <c r="BI180" s="105">
        <v>30.220800000000001</v>
      </c>
      <c r="BJ180" s="105">
        <v>30.3172</v>
      </c>
      <c r="BK180" s="105">
        <v>30.2743</v>
      </c>
      <c r="BL180" s="116">
        <v>30.230499999999999</v>
      </c>
      <c r="BM180" s="112">
        <v>1.6077399999999999E-2</v>
      </c>
      <c r="BN180" s="112">
        <v>0.21109700000000001</v>
      </c>
      <c r="BO180" s="112">
        <v>0.28795799999999999</v>
      </c>
      <c r="BP180" s="112">
        <v>0.72917399999999999</v>
      </c>
      <c r="BQ180" s="112">
        <v>0.36682399999999998</v>
      </c>
      <c r="BR180" s="112">
        <v>0.58135099999999995</v>
      </c>
      <c r="BS180" s="112">
        <v>0.942056</v>
      </c>
      <c r="BT180" s="112">
        <v>8.6591399999999999E-5</v>
      </c>
      <c r="BU180" s="117">
        <v>0.28274300000000002</v>
      </c>
      <c r="BV180" s="112">
        <v>5.2299400000000003E-2</v>
      </c>
      <c r="BW180" s="112">
        <v>0.30049100000000001</v>
      </c>
      <c r="BX180" s="112">
        <v>0.40213399999999999</v>
      </c>
      <c r="BY180" s="112">
        <v>0.78225</v>
      </c>
      <c r="BZ180" s="112">
        <v>0.68645</v>
      </c>
      <c r="CA180" s="112">
        <v>0.79391900000000004</v>
      </c>
      <c r="CB180" s="112">
        <v>0.97121400000000002</v>
      </c>
      <c r="CC180" s="112">
        <v>9.2171700000000002E-3</v>
      </c>
      <c r="CD180" s="117">
        <v>0.72864200000000001</v>
      </c>
      <c r="CE180" s="105">
        <v>0.120159</v>
      </c>
      <c r="CF180" s="105">
        <v>5.2783999999999998E-2</v>
      </c>
      <c r="CG180" s="105">
        <v>-0.25078400000000001</v>
      </c>
      <c r="CH180" s="105">
        <v>1.9681299999999999E-2</v>
      </c>
      <c r="CI180" s="105">
        <v>-6.2528600000000004E-2</v>
      </c>
      <c r="CJ180" s="105">
        <v>-2.6766499999999999E-2</v>
      </c>
      <c r="CK180" s="105">
        <v>5.1104200000000001E-3</v>
      </c>
      <c r="CL180" s="105">
        <v>0.51118200000000003</v>
      </c>
      <c r="CM180" s="116">
        <v>-6.8759299999999995E-2</v>
      </c>
    </row>
    <row r="181" spans="1:91">
      <c r="A181" s="104" t="s">
        <v>807</v>
      </c>
      <c r="B181" s="104" t="s">
        <v>808</v>
      </c>
      <c r="C181" s="104" t="s">
        <v>809</v>
      </c>
      <c r="D181" s="105">
        <v>26.470849999999999</v>
      </c>
      <c r="E181" s="108">
        <v>36996832.75</v>
      </c>
      <c r="F181" s="108">
        <v>93706108.25</v>
      </c>
      <c r="G181" s="108">
        <v>82708921.5</v>
      </c>
      <c r="H181" s="108">
        <v>240891475.80000001</v>
      </c>
      <c r="I181" s="108">
        <v>98414293</v>
      </c>
      <c r="J181" s="108">
        <v>115809632.5</v>
      </c>
      <c r="K181" s="108">
        <v>154069378</v>
      </c>
      <c r="L181" s="108">
        <v>136237936</v>
      </c>
      <c r="M181" s="108">
        <v>135451358.80000001</v>
      </c>
      <c r="N181" s="108">
        <v>62893161</v>
      </c>
      <c r="O181" s="108">
        <v>79706084</v>
      </c>
      <c r="P181" s="108">
        <v>81791287.5</v>
      </c>
      <c r="Q181" s="108">
        <v>79954510.5</v>
      </c>
      <c r="R181" s="108">
        <v>43938464</v>
      </c>
      <c r="S181" s="108">
        <v>31177149</v>
      </c>
      <c r="T181" s="108">
        <v>88540456.25</v>
      </c>
      <c r="U181" s="108">
        <v>48061685.25</v>
      </c>
      <c r="V181" s="108">
        <v>56484097.75</v>
      </c>
      <c r="W181" s="108">
        <v>31128069</v>
      </c>
      <c r="X181" s="108">
        <v>39432381.25</v>
      </c>
      <c r="Y181" s="108">
        <v>39941209.25</v>
      </c>
      <c r="Z181" s="108">
        <v>17944607.75</v>
      </c>
      <c r="AA181" s="108">
        <v>12938299.75</v>
      </c>
      <c r="AB181" s="108">
        <v>15320489</v>
      </c>
      <c r="AC181" s="108">
        <v>111330339</v>
      </c>
      <c r="AD181" s="108">
        <v>89269030.25</v>
      </c>
      <c r="AE181" s="108">
        <v>92370647.5</v>
      </c>
      <c r="AF181" s="108">
        <v>42820071.5</v>
      </c>
      <c r="AG181" s="108">
        <v>96116169.5</v>
      </c>
      <c r="AH181" s="115">
        <v>140094020</v>
      </c>
      <c r="AI181" s="105">
        <v>25.5244</v>
      </c>
      <c r="AJ181" s="105">
        <v>27.1814</v>
      </c>
      <c r="AK181" s="105">
        <v>26.9526</v>
      </c>
      <c r="AL181" s="105">
        <v>28.118200000000002</v>
      </c>
      <c r="AM181" s="105">
        <v>27.003499999999999</v>
      </c>
      <c r="AN181" s="105">
        <v>27.346599999999999</v>
      </c>
      <c r="AO181" s="105">
        <v>27.471</v>
      </c>
      <c r="AP181" s="105">
        <v>28.045000000000002</v>
      </c>
      <c r="AQ181" s="105">
        <v>27.202300000000001</v>
      </c>
      <c r="AR181" s="105">
        <v>26.294499999999999</v>
      </c>
      <c r="AS181" s="105">
        <v>26.9053</v>
      </c>
      <c r="AT181" s="105">
        <v>26.889600000000002</v>
      </c>
      <c r="AU181" s="105">
        <v>26.466899999999999</v>
      </c>
      <c r="AV181" s="105">
        <v>25.678699999999999</v>
      </c>
      <c r="AW181" s="105">
        <v>25.475000000000001</v>
      </c>
      <c r="AX181" s="105">
        <v>26.779199999999999</v>
      </c>
      <c r="AY181" s="105">
        <v>25.856100000000001</v>
      </c>
      <c r="AZ181" s="105">
        <v>26.1708</v>
      </c>
      <c r="BA181" s="105">
        <v>25.136700000000001</v>
      </c>
      <c r="BB181" s="105">
        <v>25.635100000000001</v>
      </c>
      <c r="BC181" s="105">
        <v>25.4895</v>
      </c>
      <c r="BD181" s="105">
        <v>24.371700000000001</v>
      </c>
      <c r="BE181" s="105">
        <v>23.958400000000001</v>
      </c>
      <c r="BF181" s="105">
        <v>24.305499999999999</v>
      </c>
      <c r="BG181" s="105">
        <v>26.747599999999998</v>
      </c>
      <c r="BH181" s="105">
        <v>26.421099999999999</v>
      </c>
      <c r="BI181" s="105">
        <v>26.474799999999998</v>
      </c>
      <c r="BJ181" s="105">
        <v>25.4068</v>
      </c>
      <c r="BK181" s="105">
        <v>26.483799999999999</v>
      </c>
      <c r="BL181" s="116">
        <v>27.109400000000001</v>
      </c>
      <c r="BM181" s="112">
        <v>0.77520999999999995</v>
      </c>
      <c r="BN181" s="112">
        <v>0.124676</v>
      </c>
      <c r="BO181" s="112">
        <v>8.9644000000000001E-2</v>
      </c>
      <c r="BP181" s="112">
        <v>0.535501</v>
      </c>
      <c r="BQ181" s="112">
        <v>0.473663</v>
      </c>
      <c r="BR181" s="112">
        <v>0.91460399999999997</v>
      </c>
      <c r="BS181" s="112">
        <v>0.153255</v>
      </c>
      <c r="BT181" s="112">
        <v>1.4474900000000001E-2</v>
      </c>
      <c r="BU181" s="117">
        <v>0.694214</v>
      </c>
      <c r="BV181" s="112">
        <v>0.81386400000000003</v>
      </c>
      <c r="BW181" s="112">
        <v>0.201076</v>
      </c>
      <c r="BX181" s="112">
        <v>0.18450900000000001</v>
      </c>
      <c r="BY181" s="112">
        <v>0.61585800000000002</v>
      </c>
      <c r="BZ181" s="112">
        <v>0.73748599999999997</v>
      </c>
      <c r="CA181" s="112">
        <v>0.96144099999999999</v>
      </c>
      <c r="CB181" s="112">
        <v>0.36796699999999999</v>
      </c>
      <c r="CC181" s="112">
        <v>9.50598E-2</v>
      </c>
      <c r="CD181" s="117">
        <v>0.90440399999999999</v>
      </c>
      <c r="CE181" s="105">
        <v>0.21946499999999999</v>
      </c>
      <c r="CF181" s="105">
        <v>1.1560699999999999</v>
      </c>
      <c r="CG181" s="105">
        <v>1.2394000000000001</v>
      </c>
      <c r="CH181" s="105">
        <v>0.36312299999999997</v>
      </c>
      <c r="CI181" s="105">
        <v>-0.459839</v>
      </c>
      <c r="CJ181" s="105">
        <v>-6.4646999999999996E-2</v>
      </c>
      <c r="CK181" s="105">
        <v>-0.91292300000000004</v>
      </c>
      <c r="CL181" s="105">
        <v>-2.12148</v>
      </c>
      <c r="CM181" s="116">
        <v>0.21449799999999999</v>
      </c>
    </row>
    <row r="182" spans="1:91">
      <c r="A182" s="104" t="s">
        <v>5004</v>
      </c>
      <c r="B182" s="104" t="s">
        <v>5005</v>
      </c>
      <c r="C182" s="104" t="s">
        <v>5006</v>
      </c>
      <c r="D182" s="105">
        <v>26.645800000000001</v>
      </c>
      <c r="E182" s="108">
        <v>89329360.5</v>
      </c>
      <c r="F182" s="108">
        <v>205582602.5</v>
      </c>
      <c r="G182" s="108">
        <v>212081130.30000001</v>
      </c>
      <c r="H182" s="108">
        <v>211091389</v>
      </c>
      <c r="I182" s="108">
        <v>51187262</v>
      </c>
      <c r="J182" s="108">
        <v>197143268</v>
      </c>
      <c r="K182" s="108">
        <v>70489129.25</v>
      </c>
      <c r="L182" s="108">
        <v>292551430.5</v>
      </c>
      <c r="M182" s="108">
        <v>153665179</v>
      </c>
      <c r="N182" s="108">
        <v>99134612</v>
      </c>
      <c r="O182" s="108">
        <v>93108754.25</v>
      </c>
      <c r="P182" s="108">
        <v>122464244</v>
      </c>
      <c r="Q182" s="108">
        <v>67686076</v>
      </c>
      <c r="R182" s="108">
        <v>66552358</v>
      </c>
      <c r="S182" s="108">
        <v>48466676</v>
      </c>
      <c r="T182" s="108">
        <v>79692010.5</v>
      </c>
      <c r="U182" s="108">
        <v>84150953</v>
      </c>
      <c r="V182" s="108">
        <v>118518066</v>
      </c>
      <c r="W182" s="108">
        <v>8215530.75</v>
      </c>
      <c r="X182" s="108"/>
      <c r="Y182" s="108">
        <v>119007284</v>
      </c>
      <c r="Z182" s="108">
        <v>33288513.379999999</v>
      </c>
      <c r="AA182" s="108">
        <v>47582220</v>
      </c>
      <c r="AB182" s="108">
        <v>20223468</v>
      </c>
      <c r="AC182" s="108">
        <v>123311998</v>
      </c>
      <c r="AD182" s="108">
        <v>121668905.5</v>
      </c>
      <c r="AE182" s="108">
        <v>92968490.25</v>
      </c>
      <c r="AF182" s="108">
        <v>56449136.75</v>
      </c>
      <c r="AG182" s="108">
        <v>59220583.75</v>
      </c>
      <c r="AH182" s="115">
        <v>65602120</v>
      </c>
      <c r="AI182" s="105">
        <v>26.796099999999999</v>
      </c>
      <c r="AJ182" s="105">
        <v>28.328199999999999</v>
      </c>
      <c r="AK182" s="105">
        <v>28.3491</v>
      </c>
      <c r="AL182" s="105">
        <v>27.927700000000002</v>
      </c>
      <c r="AM182" s="105">
        <v>26.0718</v>
      </c>
      <c r="AN182" s="105">
        <v>28.0837</v>
      </c>
      <c r="AO182" s="105">
        <v>26.341100000000001</v>
      </c>
      <c r="AP182" s="105">
        <v>29.034300000000002</v>
      </c>
      <c r="AQ182" s="105">
        <v>27.3843</v>
      </c>
      <c r="AR182" s="105">
        <v>27.0107</v>
      </c>
      <c r="AS182" s="105">
        <v>27.1249</v>
      </c>
      <c r="AT182" s="105">
        <v>27.472000000000001</v>
      </c>
      <c r="AU182" s="105">
        <v>26.227699999999999</v>
      </c>
      <c r="AV182" s="105">
        <v>26.277699999999999</v>
      </c>
      <c r="AW182" s="105">
        <v>26.046199999999999</v>
      </c>
      <c r="AX182" s="105">
        <v>26.627300000000002</v>
      </c>
      <c r="AY182" s="105">
        <v>26.664300000000001</v>
      </c>
      <c r="AZ182" s="105">
        <v>27.226800000000001</v>
      </c>
      <c r="BA182" s="105">
        <v>23.2149</v>
      </c>
      <c r="BB182" s="105">
        <v>23.005400000000002</v>
      </c>
      <c r="BC182" s="105">
        <v>27.081099999999999</v>
      </c>
      <c r="BD182" s="105">
        <v>25.2959</v>
      </c>
      <c r="BE182" s="105">
        <v>25.917100000000001</v>
      </c>
      <c r="BF182" s="105">
        <v>24.706099999999999</v>
      </c>
      <c r="BG182" s="105">
        <v>26.8933</v>
      </c>
      <c r="BH182" s="105">
        <v>26.8705</v>
      </c>
      <c r="BI182" s="105">
        <v>26.484100000000002</v>
      </c>
      <c r="BJ182" s="105">
        <v>25.805499999999999</v>
      </c>
      <c r="BK182" s="105">
        <v>25.782499999999999</v>
      </c>
      <c r="BL182" s="116">
        <v>26.004200000000001</v>
      </c>
      <c r="BM182" s="112">
        <v>1.9481399999999999E-2</v>
      </c>
      <c r="BN182" s="112">
        <v>8.2659700000000003E-2</v>
      </c>
      <c r="BO182" s="112">
        <v>9.3873399999999996E-2</v>
      </c>
      <c r="BP182" s="112">
        <v>1.00209E-3</v>
      </c>
      <c r="BQ182" s="112">
        <v>3.2450399999999997E-2</v>
      </c>
      <c r="BR182" s="112">
        <v>9.1229999999999992E-3</v>
      </c>
      <c r="BS182" s="112">
        <v>0.34174100000000002</v>
      </c>
      <c r="BT182" s="112">
        <v>0.19293199999999999</v>
      </c>
      <c r="BU182" s="117">
        <v>4.1499800000000002E-3</v>
      </c>
      <c r="BV182" s="112">
        <v>5.7870400000000002E-2</v>
      </c>
      <c r="BW182" s="112">
        <v>0.14913000000000001</v>
      </c>
      <c r="BX182" s="112">
        <v>0.187551</v>
      </c>
      <c r="BY182" s="112">
        <v>7.9579100000000003E-3</v>
      </c>
      <c r="BZ182" s="112">
        <v>0.35445500000000002</v>
      </c>
      <c r="CA182" s="112">
        <v>8.6075700000000005E-2</v>
      </c>
      <c r="CB182" s="112">
        <v>0.572357</v>
      </c>
      <c r="CC182" s="112">
        <v>0.39144299999999999</v>
      </c>
      <c r="CD182" s="117">
        <v>0.31165100000000001</v>
      </c>
      <c r="CE182" s="105">
        <v>1.9603900000000001</v>
      </c>
      <c r="CF182" s="105">
        <v>1.49702</v>
      </c>
      <c r="CG182" s="105">
        <v>1.72251</v>
      </c>
      <c r="CH182" s="105">
        <v>1.3384400000000001</v>
      </c>
      <c r="CI182" s="105">
        <v>0.31980599999999998</v>
      </c>
      <c r="CJ182" s="105">
        <v>0.97540400000000005</v>
      </c>
      <c r="CK182" s="105">
        <v>-1.4302600000000001</v>
      </c>
      <c r="CL182" s="105">
        <v>-0.55768499999999999</v>
      </c>
      <c r="CM182" s="116">
        <v>0.88522699999999999</v>
      </c>
    </row>
    <row r="183" spans="1:91">
      <c r="A183" s="104" t="s">
        <v>810</v>
      </c>
      <c r="B183" s="104" t="s">
        <v>811</v>
      </c>
      <c r="C183" s="104" t="s">
        <v>812</v>
      </c>
      <c r="D183" s="105">
        <v>26.938049999999997</v>
      </c>
      <c r="E183" s="108">
        <v>96207366</v>
      </c>
      <c r="F183" s="108">
        <v>47293268</v>
      </c>
      <c r="G183" s="108">
        <v>55934565</v>
      </c>
      <c r="H183" s="108">
        <v>50794230</v>
      </c>
      <c r="I183" s="108">
        <v>19660221.5</v>
      </c>
      <c r="J183" s="108">
        <v>24924235</v>
      </c>
      <c r="K183" s="108">
        <v>65108956</v>
      </c>
      <c r="L183" s="108">
        <v>26488265</v>
      </c>
      <c r="M183" s="108">
        <v>82625016</v>
      </c>
      <c r="N183" s="108">
        <v>18503984</v>
      </c>
      <c r="O183" s="108">
        <v>35554124</v>
      </c>
      <c r="P183" s="108">
        <v>21024299</v>
      </c>
      <c r="Q183" s="108">
        <v>199167467.80000001</v>
      </c>
      <c r="R183" s="108">
        <v>124211485</v>
      </c>
      <c r="S183" s="108">
        <v>23975738</v>
      </c>
      <c r="T183" s="108">
        <v>102836892</v>
      </c>
      <c r="U183" s="108">
        <v>184103416</v>
      </c>
      <c r="V183" s="108">
        <v>116866928</v>
      </c>
      <c r="W183" s="108">
        <v>96346844</v>
      </c>
      <c r="X183" s="108">
        <v>110834648</v>
      </c>
      <c r="Y183" s="108">
        <v>134531808</v>
      </c>
      <c r="Z183" s="108">
        <v>166376346.5</v>
      </c>
      <c r="AA183" s="108">
        <v>134281664</v>
      </c>
      <c r="AB183" s="108">
        <v>80947470</v>
      </c>
      <c r="AC183" s="108">
        <v>131083560</v>
      </c>
      <c r="AD183" s="108">
        <v>242596880</v>
      </c>
      <c r="AE183" s="108">
        <v>253226080</v>
      </c>
      <c r="AF183" s="108">
        <v>150200368</v>
      </c>
      <c r="AG183" s="108">
        <v>166300624</v>
      </c>
      <c r="AH183" s="115">
        <v>137214264</v>
      </c>
      <c r="AI183" s="105">
        <v>26.903099999999998</v>
      </c>
      <c r="AJ183" s="105">
        <v>26.1938</v>
      </c>
      <c r="AK183" s="105">
        <v>26.394300000000001</v>
      </c>
      <c r="AL183" s="105">
        <v>25.872499999999999</v>
      </c>
      <c r="AM183" s="105">
        <v>24.742599999999999</v>
      </c>
      <c r="AN183" s="105">
        <v>25.4541</v>
      </c>
      <c r="AO183" s="105">
        <v>26.214300000000001</v>
      </c>
      <c r="AP183" s="105">
        <v>25.780899999999999</v>
      </c>
      <c r="AQ183" s="105">
        <v>26.4892</v>
      </c>
      <c r="AR183" s="105">
        <v>24.4069</v>
      </c>
      <c r="AS183" s="105">
        <v>25.778500000000001</v>
      </c>
      <c r="AT183" s="105">
        <v>24.9297</v>
      </c>
      <c r="AU183" s="105">
        <v>27.799499999999998</v>
      </c>
      <c r="AV183" s="105">
        <v>27.177900000000001</v>
      </c>
      <c r="AW183" s="105">
        <v>25.036899999999999</v>
      </c>
      <c r="AX183" s="105">
        <v>26.995100000000001</v>
      </c>
      <c r="AY183" s="105">
        <v>27.7834</v>
      </c>
      <c r="AZ183" s="105">
        <v>27.1999</v>
      </c>
      <c r="BA183" s="105">
        <v>26.7667</v>
      </c>
      <c r="BB183" s="105">
        <v>27.0746</v>
      </c>
      <c r="BC183" s="105">
        <v>27.1797</v>
      </c>
      <c r="BD183" s="105">
        <v>27.728000000000002</v>
      </c>
      <c r="BE183" s="105">
        <v>27.4482</v>
      </c>
      <c r="BF183" s="105">
        <v>26.707100000000001</v>
      </c>
      <c r="BG183" s="105">
        <v>26.972999999999999</v>
      </c>
      <c r="BH183" s="105">
        <v>27.883600000000001</v>
      </c>
      <c r="BI183" s="105">
        <v>27.9297</v>
      </c>
      <c r="BJ183" s="105">
        <v>27.217400000000001</v>
      </c>
      <c r="BK183" s="105">
        <v>27.282900000000001</v>
      </c>
      <c r="BL183" s="116">
        <v>27.096800000000002</v>
      </c>
      <c r="BM183" s="112">
        <v>3.2299300000000003E-2</v>
      </c>
      <c r="BN183" s="112">
        <v>5.2859099999999996E-3</v>
      </c>
      <c r="BO183" s="112">
        <v>8.2451599999999996E-3</v>
      </c>
      <c r="BP183" s="112">
        <v>5.8596300000000002E-3</v>
      </c>
      <c r="BQ183" s="112">
        <v>0.56338699999999997</v>
      </c>
      <c r="BR183" s="112">
        <v>0.627633</v>
      </c>
      <c r="BS183" s="112">
        <v>0.22902900000000001</v>
      </c>
      <c r="BT183" s="112">
        <v>0.77323399999999998</v>
      </c>
      <c r="BU183" s="117">
        <v>0.278285</v>
      </c>
      <c r="BV183" s="112">
        <v>7.7163800000000005E-2</v>
      </c>
      <c r="BW183" s="112">
        <v>2.7152300000000001E-2</v>
      </c>
      <c r="BX183" s="112">
        <v>5.3191000000000002E-2</v>
      </c>
      <c r="BY183" s="112">
        <v>1.9795199999999999E-2</v>
      </c>
      <c r="BZ183" s="112">
        <v>0.779949</v>
      </c>
      <c r="CA183" s="112">
        <v>0.81750100000000003</v>
      </c>
      <c r="CB183" s="112">
        <v>0.45949699999999999</v>
      </c>
      <c r="CC183" s="112">
        <v>0.86790599999999996</v>
      </c>
      <c r="CD183" s="117">
        <v>0.72864200000000001</v>
      </c>
      <c r="CE183" s="105">
        <v>-0.70195799999999997</v>
      </c>
      <c r="CF183" s="105">
        <v>-1.8426100000000001</v>
      </c>
      <c r="CG183" s="105">
        <v>-1.0375700000000001</v>
      </c>
      <c r="CH183" s="105">
        <v>-2.1606299999999998</v>
      </c>
      <c r="CI183" s="105">
        <v>-0.527559</v>
      </c>
      <c r="CJ183" s="105">
        <v>0.12711800000000001</v>
      </c>
      <c r="CK183" s="105">
        <v>-0.19203700000000001</v>
      </c>
      <c r="CL183" s="105">
        <v>9.5395999999999995E-2</v>
      </c>
      <c r="CM183" s="116">
        <v>0.39641599999999999</v>
      </c>
    </row>
    <row r="184" spans="1:91">
      <c r="A184" s="104" t="s">
        <v>813</v>
      </c>
      <c r="B184" s="104" t="s">
        <v>814</v>
      </c>
      <c r="C184" s="104" t="s">
        <v>564</v>
      </c>
      <c r="D184" s="105">
        <v>24.49335</v>
      </c>
      <c r="E184" s="108">
        <v>81266676.5</v>
      </c>
      <c r="F184" s="108">
        <v>62396725</v>
      </c>
      <c r="G184" s="108">
        <v>68490983</v>
      </c>
      <c r="H184" s="108">
        <v>20669211.379999999</v>
      </c>
      <c r="I184" s="108">
        <v>6848238.5630000001</v>
      </c>
      <c r="J184" s="108">
        <v>22896038.16</v>
      </c>
      <c r="K184" s="108">
        <v>176478221</v>
      </c>
      <c r="L184" s="108">
        <v>117476066.3</v>
      </c>
      <c r="M184" s="108">
        <v>199094511</v>
      </c>
      <c r="N184" s="108">
        <v>36106128.380000003</v>
      </c>
      <c r="O184" s="108">
        <v>48199946.5</v>
      </c>
      <c r="P184" s="108">
        <v>30815502</v>
      </c>
      <c r="Q184" s="108"/>
      <c r="R184" s="108">
        <v>26405703</v>
      </c>
      <c r="S184" s="108">
        <v>14086027</v>
      </c>
      <c r="T184" s="108">
        <v>4528737.0630000001</v>
      </c>
      <c r="U184" s="108">
        <v>32270019.879999999</v>
      </c>
      <c r="V184" s="108">
        <v>16833953.109999999</v>
      </c>
      <c r="W184" s="108">
        <v>22725030</v>
      </c>
      <c r="X184" s="108">
        <v>2977141</v>
      </c>
      <c r="Y184" s="108">
        <v>17893834.690000001</v>
      </c>
      <c r="Z184" s="108"/>
      <c r="AA184" s="108">
        <v>8499142</v>
      </c>
      <c r="AB184" s="108">
        <v>9406318</v>
      </c>
      <c r="AC184" s="108">
        <v>32194856.75</v>
      </c>
      <c r="AD184" s="108">
        <v>10446568.5</v>
      </c>
      <c r="AE184" s="108">
        <v>13864105</v>
      </c>
      <c r="AF184" s="108">
        <v>18720723.5</v>
      </c>
      <c r="AG184" s="108">
        <v>16378672.810000001</v>
      </c>
      <c r="AH184" s="115">
        <v>15763126.630000001</v>
      </c>
      <c r="AI184" s="105">
        <v>26.659600000000001</v>
      </c>
      <c r="AJ184" s="105">
        <v>26.593699999999998</v>
      </c>
      <c r="AK184" s="105">
        <v>26.687100000000001</v>
      </c>
      <c r="AL184" s="105">
        <v>24.575399999999998</v>
      </c>
      <c r="AM184" s="105">
        <v>23.1097</v>
      </c>
      <c r="AN184" s="105">
        <v>25.341200000000001</v>
      </c>
      <c r="AO184" s="105">
        <v>27.661300000000001</v>
      </c>
      <c r="AP184" s="105">
        <v>27.8018</v>
      </c>
      <c r="AQ184" s="105">
        <v>27.757999999999999</v>
      </c>
      <c r="AR184" s="105">
        <v>25.423300000000001</v>
      </c>
      <c r="AS184" s="105">
        <v>26.2014</v>
      </c>
      <c r="AT184" s="105">
        <v>25.481300000000001</v>
      </c>
      <c r="AU184" s="105">
        <v>22.000800000000002</v>
      </c>
      <c r="AV184" s="105">
        <v>24.943999999999999</v>
      </c>
      <c r="AW184" s="105">
        <v>24.371600000000001</v>
      </c>
      <c r="AX184" s="105">
        <v>22.49</v>
      </c>
      <c r="AY184" s="105">
        <v>25.308</v>
      </c>
      <c r="AZ184" s="105">
        <v>24.354099999999999</v>
      </c>
      <c r="BA184" s="105">
        <v>24.682700000000001</v>
      </c>
      <c r="BB184" s="105">
        <v>22.067699999999999</v>
      </c>
      <c r="BC184" s="105">
        <v>24.411300000000001</v>
      </c>
      <c r="BD184" s="105">
        <v>24.209199999999999</v>
      </c>
      <c r="BE184" s="105">
        <v>23.2333</v>
      </c>
      <c r="BF184" s="105">
        <v>23.601800000000001</v>
      </c>
      <c r="BG184" s="105">
        <v>24.922000000000001</v>
      </c>
      <c r="BH184" s="105">
        <v>23.342400000000001</v>
      </c>
      <c r="BI184" s="105">
        <v>23.738700000000001</v>
      </c>
      <c r="BJ184" s="105">
        <v>24.213200000000001</v>
      </c>
      <c r="BK184" s="105">
        <v>23.8903</v>
      </c>
      <c r="BL184" s="116">
        <v>23.963200000000001</v>
      </c>
      <c r="BM184" s="112">
        <v>1.3359200000000001E-5</v>
      </c>
      <c r="BN184" s="112">
        <v>0.654173</v>
      </c>
      <c r="BO184" s="112">
        <v>3.97506E-6</v>
      </c>
      <c r="BP184" s="112">
        <v>3.3371400000000002E-3</v>
      </c>
      <c r="BQ184" s="112">
        <v>0.79628500000000002</v>
      </c>
      <c r="BR184" s="112">
        <v>0.97436900000000004</v>
      </c>
      <c r="BS184" s="112">
        <v>0.73646900000000004</v>
      </c>
      <c r="BT184" s="112">
        <v>0.32064599999999999</v>
      </c>
      <c r="BU184" s="117">
        <v>0.967302</v>
      </c>
      <c r="BV184" s="112">
        <v>1.7064199999999999E-3</v>
      </c>
      <c r="BW184" s="112">
        <v>0.72450599999999998</v>
      </c>
      <c r="BX184" s="112">
        <v>1.5232399999999999E-3</v>
      </c>
      <c r="BY184" s="112">
        <v>1.44758E-2</v>
      </c>
      <c r="BZ184" s="112">
        <v>0.90188699999999999</v>
      </c>
      <c r="CA184" s="112">
        <v>0.98548599999999997</v>
      </c>
      <c r="CB184" s="112">
        <v>0.86568999999999996</v>
      </c>
      <c r="CC184" s="112">
        <v>0.52043200000000001</v>
      </c>
      <c r="CD184" s="117">
        <v>0.99162700000000004</v>
      </c>
      <c r="CE184" s="105">
        <v>2.6246</v>
      </c>
      <c r="CF184" s="105">
        <v>0.319878</v>
      </c>
      <c r="CG184" s="105">
        <v>3.7181600000000001</v>
      </c>
      <c r="CH184" s="105">
        <v>1.6797800000000001</v>
      </c>
      <c r="CI184" s="105">
        <v>-0.25004500000000002</v>
      </c>
      <c r="CJ184" s="105">
        <v>2.8483100000000001E-2</v>
      </c>
      <c r="CK184" s="105">
        <v>-0.30162</v>
      </c>
      <c r="CL184" s="105">
        <v>-0.34076600000000001</v>
      </c>
      <c r="CM184" s="116">
        <v>-2.1128999999999998E-2</v>
      </c>
    </row>
    <row r="185" spans="1:91">
      <c r="A185" s="104" t="s">
        <v>5007</v>
      </c>
      <c r="B185" s="104" t="s">
        <v>5008</v>
      </c>
      <c r="C185" s="104" t="s">
        <v>1130</v>
      </c>
      <c r="D185" s="105">
        <v>26.790199999999999</v>
      </c>
      <c r="E185" s="108">
        <v>17802571.5</v>
      </c>
      <c r="F185" s="108">
        <v>5149764</v>
      </c>
      <c r="G185" s="108">
        <v>21117699</v>
      </c>
      <c r="H185" s="108">
        <v>84916007</v>
      </c>
      <c r="I185" s="108">
        <v>96682016</v>
      </c>
      <c r="J185" s="108">
        <v>23848544</v>
      </c>
      <c r="K185" s="108">
        <v>11030339.75</v>
      </c>
      <c r="L185" s="108"/>
      <c r="M185" s="108">
        <v>12281129.5</v>
      </c>
      <c r="N185" s="108">
        <v>12504741</v>
      </c>
      <c r="O185" s="108">
        <v>3305567.25</v>
      </c>
      <c r="P185" s="108">
        <v>6669982.25</v>
      </c>
      <c r="Q185" s="108">
        <v>170192204</v>
      </c>
      <c r="R185" s="108">
        <v>103986224</v>
      </c>
      <c r="S185" s="108">
        <v>73652270</v>
      </c>
      <c r="T185" s="108">
        <v>115422464</v>
      </c>
      <c r="U185" s="108">
        <v>181284690</v>
      </c>
      <c r="V185" s="108">
        <v>116668680</v>
      </c>
      <c r="W185" s="108">
        <v>139452638</v>
      </c>
      <c r="X185" s="108">
        <v>223217152</v>
      </c>
      <c r="Y185" s="108">
        <v>162605992</v>
      </c>
      <c r="Z185" s="108">
        <v>175962036</v>
      </c>
      <c r="AA185" s="108">
        <v>80284416</v>
      </c>
      <c r="AB185" s="108">
        <v>136178312</v>
      </c>
      <c r="AC185" s="108">
        <v>87328718</v>
      </c>
      <c r="AD185" s="108">
        <v>162463648</v>
      </c>
      <c r="AE185" s="108">
        <v>87642316</v>
      </c>
      <c r="AF185" s="108">
        <v>211695551</v>
      </c>
      <c r="AG185" s="108">
        <v>125258800</v>
      </c>
      <c r="AH185" s="115">
        <v>144989133</v>
      </c>
      <c r="AI185" s="105">
        <v>24.469100000000001</v>
      </c>
      <c r="AJ185" s="105">
        <v>23.033799999999999</v>
      </c>
      <c r="AK185" s="105">
        <v>25.032900000000001</v>
      </c>
      <c r="AL185" s="105">
        <v>26.613900000000001</v>
      </c>
      <c r="AM185" s="105">
        <v>27.001899999999999</v>
      </c>
      <c r="AN185" s="105">
        <v>25.3645</v>
      </c>
      <c r="AO185" s="105">
        <v>23.675899999999999</v>
      </c>
      <c r="AP185" s="105">
        <v>22.2331</v>
      </c>
      <c r="AQ185" s="105">
        <v>23.739000000000001</v>
      </c>
      <c r="AR185" s="105">
        <v>23.735299999999999</v>
      </c>
      <c r="AS185" s="105">
        <v>22.751899999999999</v>
      </c>
      <c r="AT185" s="105">
        <v>23.273399999999999</v>
      </c>
      <c r="AU185" s="105">
        <v>27.5657</v>
      </c>
      <c r="AV185" s="105">
        <v>26.921500000000002</v>
      </c>
      <c r="AW185" s="105">
        <v>26.590699999999998</v>
      </c>
      <c r="AX185" s="105">
        <v>27.1617</v>
      </c>
      <c r="AY185" s="105">
        <v>27.757899999999999</v>
      </c>
      <c r="AZ185" s="105">
        <v>27.194700000000001</v>
      </c>
      <c r="BA185" s="105">
        <v>27.3001</v>
      </c>
      <c r="BB185" s="105">
        <v>28.081399999999999</v>
      </c>
      <c r="BC185" s="105">
        <v>27.467700000000001</v>
      </c>
      <c r="BD185" s="105">
        <v>27.822099999999999</v>
      </c>
      <c r="BE185" s="105">
        <v>26.706299999999999</v>
      </c>
      <c r="BF185" s="105">
        <v>27.4575</v>
      </c>
      <c r="BG185" s="105">
        <v>26.400500000000001</v>
      </c>
      <c r="BH185" s="105">
        <v>27.289100000000001</v>
      </c>
      <c r="BI185" s="105">
        <v>26.399000000000001</v>
      </c>
      <c r="BJ185" s="105">
        <v>27.712499999999999</v>
      </c>
      <c r="BK185" s="105">
        <v>26.874099999999999</v>
      </c>
      <c r="BL185" s="116">
        <v>27.173300000000001</v>
      </c>
      <c r="BM185" s="112">
        <v>8.7960999999999994E-3</v>
      </c>
      <c r="BN185" s="112">
        <v>0.168296</v>
      </c>
      <c r="BO185" s="112">
        <v>1.82861E-3</v>
      </c>
      <c r="BP185" s="112">
        <v>4.3907499999999998E-4</v>
      </c>
      <c r="BQ185" s="112">
        <v>0.57911400000000002</v>
      </c>
      <c r="BR185" s="112">
        <v>0.724526</v>
      </c>
      <c r="BS185" s="112">
        <v>0.34742800000000001</v>
      </c>
      <c r="BT185" s="112">
        <v>0.86312800000000001</v>
      </c>
      <c r="BU185" s="117">
        <v>0.22123399999999999</v>
      </c>
      <c r="BV185" s="112">
        <v>3.7619100000000003E-2</v>
      </c>
      <c r="BW185" s="112">
        <v>0.25310500000000002</v>
      </c>
      <c r="BX185" s="112">
        <v>2.3997299999999999E-2</v>
      </c>
      <c r="BY185" s="112">
        <v>5.4834000000000003E-3</v>
      </c>
      <c r="BZ185" s="112">
        <v>0.78415699999999999</v>
      </c>
      <c r="CA185" s="112">
        <v>0.87088600000000005</v>
      </c>
      <c r="CB185" s="112">
        <v>0.579349</v>
      </c>
      <c r="CC185" s="112">
        <v>0.92699100000000001</v>
      </c>
      <c r="CD185" s="117">
        <v>0.70063399999999998</v>
      </c>
      <c r="CE185" s="105">
        <v>-3.0746799999999999</v>
      </c>
      <c r="CF185" s="105">
        <v>-0.92648699999999995</v>
      </c>
      <c r="CG185" s="105">
        <v>-4.0372599999999998</v>
      </c>
      <c r="CH185" s="105">
        <v>-3.9997400000000001</v>
      </c>
      <c r="CI185" s="105">
        <v>-0.22727600000000001</v>
      </c>
      <c r="CJ185" s="105">
        <v>0.118141</v>
      </c>
      <c r="CK185" s="105">
        <v>0.36314800000000003</v>
      </c>
      <c r="CL185" s="105">
        <v>7.5344099999999997E-2</v>
      </c>
      <c r="CM185" s="116">
        <v>-0.55708299999999999</v>
      </c>
    </row>
    <row r="186" spans="1:91">
      <c r="A186" s="104" t="s">
        <v>815</v>
      </c>
      <c r="B186" s="104" t="s">
        <v>816</v>
      </c>
      <c r="C186" s="104" t="s">
        <v>817</v>
      </c>
      <c r="D186" s="105">
        <v>31.776450000000001</v>
      </c>
      <c r="E186" s="108">
        <v>3599058980</v>
      </c>
      <c r="F186" s="108">
        <v>2899943946</v>
      </c>
      <c r="G186" s="108">
        <v>4329110830</v>
      </c>
      <c r="H186" s="108">
        <v>4534913450</v>
      </c>
      <c r="I186" s="108">
        <v>4179426812</v>
      </c>
      <c r="J186" s="108">
        <v>5537975028</v>
      </c>
      <c r="K186" s="108">
        <v>3954962798</v>
      </c>
      <c r="L186" s="108">
        <v>3475231387</v>
      </c>
      <c r="M186" s="108">
        <v>4609772023</v>
      </c>
      <c r="N186" s="108">
        <v>3741936320</v>
      </c>
      <c r="O186" s="108">
        <v>4939573771</v>
      </c>
      <c r="P186" s="108">
        <v>2396643637</v>
      </c>
      <c r="Q186" s="108">
        <v>3182793938</v>
      </c>
      <c r="R186" s="108">
        <v>2952141033</v>
      </c>
      <c r="S186" s="108">
        <v>3797669578</v>
      </c>
      <c r="T186" s="108">
        <v>2855433200</v>
      </c>
      <c r="U186" s="108">
        <v>2865881354</v>
      </c>
      <c r="V186" s="108">
        <v>3179337559</v>
      </c>
      <c r="W186" s="108">
        <v>2970791685</v>
      </c>
      <c r="X186" s="108">
        <v>2811984583</v>
      </c>
      <c r="Y186" s="108">
        <v>2662327495</v>
      </c>
      <c r="Z186" s="108">
        <v>2391507714</v>
      </c>
      <c r="AA186" s="108">
        <v>2431213580</v>
      </c>
      <c r="AB186" s="108">
        <v>2553271541</v>
      </c>
      <c r="AC186" s="108">
        <v>3315721486</v>
      </c>
      <c r="AD186" s="108">
        <v>3313781620</v>
      </c>
      <c r="AE186" s="108">
        <v>3103470322</v>
      </c>
      <c r="AF186" s="108">
        <v>3312975394</v>
      </c>
      <c r="AG186" s="108">
        <v>3425823572</v>
      </c>
      <c r="AH186" s="115">
        <v>3212459564</v>
      </c>
      <c r="AI186" s="105">
        <v>32.128500000000003</v>
      </c>
      <c r="AJ186" s="105">
        <v>31.9755</v>
      </c>
      <c r="AK186" s="105">
        <v>32.552</v>
      </c>
      <c r="AL186" s="105">
        <v>32.352800000000002</v>
      </c>
      <c r="AM186" s="105">
        <v>32.378700000000002</v>
      </c>
      <c r="AN186" s="105">
        <v>32.800199999999997</v>
      </c>
      <c r="AO186" s="105">
        <v>32.145400000000002</v>
      </c>
      <c r="AP186" s="105">
        <v>32.351199999999999</v>
      </c>
      <c r="AQ186" s="105">
        <v>32.2911</v>
      </c>
      <c r="AR186" s="105">
        <v>32.216500000000003</v>
      </c>
      <c r="AS186" s="105">
        <v>32.694400000000002</v>
      </c>
      <c r="AT186" s="105">
        <v>31.762499999999999</v>
      </c>
      <c r="AU186" s="105">
        <v>31.801100000000002</v>
      </c>
      <c r="AV186" s="105">
        <v>31.748799999999999</v>
      </c>
      <c r="AW186" s="105">
        <v>32.1372</v>
      </c>
      <c r="AX186" s="105">
        <v>31.790400000000002</v>
      </c>
      <c r="AY186" s="105">
        <v>31.739799999999999</v>
      </c>
      <c r="AZ186" s="105">
        <v>31.890899999999998</v>
      </c>
      <c r="BA186" s="105">
        <v>31.713100000000001</v>
      </c>
      <c r="BB186" s="105">
        <v>31.710599999999999</v>
      </c>
      <c r="BC186" s="105">
        <v>31.4937</v>
      </c>
      <c r="BD186" s="105">
        <v>31.558599999999998</v>
      </c>
      <c r="BE186" s="105">
        <v>31.581700000000001</v>
      </c>
      <c r="BF186" s="105">
        <v>31.686299999999999</v>
      </c>
      <c r="BG186" s="105">
        <v>31.674600000000002</v>
      </c>
      <c r="BH186" s="105">
        <v>31.651599999999998</v>
      </c>
      <c r="BI186" s="105">
        <v>31.545100000000001</v>
      </c>
      <c r="BJ186" s="105">
        <v>31.680499999999999</v>
      </c>
      <c r="BK186" s="105">
        <v>31.598099999999999</v>
      </c>
      <c r="BL186" s="116">
        <v>31.5731</v>
      </c>
      <c r="BM186" s="112">
        <v>2.6592600000000001E-2</v>
      </c>
      <c r="BN186" s="112">
        <v>3.85441E-3</v>
      </c>
      <c r="BO186" s="112">
        <v>7.3503800000000003E-4</v>
      </c>
      <c r="BP186" s="112">
        <v>8.8546899999999998E-2</v>
      </c>
      <c r="BQ186" s="112">
        <v>9.1498999999999997E-2</v>
      </c>
      <c r="BR186" s="112">
        <v>2.6057E-2</v>
      </c>
      <c r="BS186" s="112">
        <v>0.79710800000000004</v>
      </c>
      <c r="BT186" s="112">
        <v>0.87742900000000001</v>
      </c>
      <c r="BU186" s="117">
        <v>0.90533200000000003</v>
      </c>
      <c r="BV186" s="112">
        <v>6.9040000000000004E-2</v>
      </c>
      <c r="BW186" s="112">
        <v>2.2568399999999999E-2</v>
      </c>
      <c r="BX186" s="112">
        <v>1.7034400000000002E-2</v>
      </c>
      <c r="BY186" s="112">
        <v>0.14463400000000001</v>
      </c>
      <c r="BZ186" s="112">
        <v>0.46725499999999998</v>
      </c>
      <c r="CA186" s="112">
        <v>0.14746899999999999</v>
      </c>
      <c r="CB186" s="112">
        <v>0.90446800000000005</v>
      </c>
      <c r="CC186" s="112">
        <v>0.93449300000000002</v>
      </c>
      <c r="CD186" s="117">
        <v>0.97560000000000002</v>
      </c>
      <c r="CE186" s="105">
        <v>0.60139399999999998</v>
      </c>
      <c r="CF186" s="105">
        <v>0.89331899999999997</v>
      </c>
      <c r="CG186" s="105">
        <v>0.64533700000000005</v>
      </c>
      <c r="CH186" s="105">
        <v>0.60723800000000006</v>
      </c>
      <c r="CI186" s="105">
        <v>0.27846500000000002</v>
      </c>
      <c r="CJ186" s="105">
        <v>0.18979499999999999</v>
      </c>
      <c r="CK186" s="105">
        <v>2.1885600000000002E-2</v>
      </c>
      <c r="CL186" s="105">
        <v>-8.3739000000000001E-3</v>
      </c>
      <c r="CM186" s="116">
        <v>6.5116899999999997E-3</v>
      </c>
    </row>
    <row r="187" spans="1:91">
      <c r="A187" s="104" t="s">
        <v>818</v>
      </c>
      <c r="B187" s="104" t="s">
        <v>819</v>
      </c>
      <c r="C187" s="104" t="s">
        <v>820</v>
      </c>
      <c r="D187" s="105">
        <v>26.2362</v>
      </c>
      <c r="E187" s="108">
        <v>72332116</v>
      </c>
      <c r="F187" s="108">
        <v>56042960</v>
      </c>
      <c r="G187" s="108">
        <v>47363296</v>
      </c>
      <c r="H187" s="108">
        <v>77695536</v>
      </c>
      <c r="I187" s="108">
        <v>67202248</v>
      </c>
      <c r="J187" s="108">
        <v>58245784</v>
      </c>
      <c r="K187" s="108">
        <v>71451976</v>
      </c>
      <c r="L187" s="108">
        <v>37609789</v>
      </c>
      <c r="M187" s="108">
        <v>44741070.75</v>
      </c>
      <c r="N187" s="108">
        <v>39932112</v>
      </c>
      <c r="O187" s="108">
        <v>27356042</v>
      </c>
      <c r="P187" s="108">
        <v>39831592</v>
      </c>
      <c r="Q187" s="108">
        <v>43407756</v>
      </c>
      <c r="R187" s="108">
        <v>89715678</v>
      </c>
      <c r="S187" s="108">
        <v>72939125.5</v>
      </c>
      <c r="T187" s="108">
        <v>61460726</v>
      </c>
      <c r="U187" s="108">
        <v>77014676</v>
      </c>
      <c r="V187" s="108">
        <v>30646008.75</v>
      </c>
      <c r="W187" s="108">
        <v>86286604</v>
      </c>
      <c r="X187" s="108">
        <v>72798464</v>
      </c>
      <c r="Y187" s="108">
        <v>77417176</v>
      </c>
      <c r="Z187" s="108">
        <v>56458212.5</v>
      </c>
      <c r="AA187" s="108">
        <v>44604264</v>
      </c>
      <c r="AB187" s="108">
        <v>45273600</v>
      </c>
      <c r="AC187" s="108">
        <v>93090118</v>
      </c>
      <c r="AD187" s="108">
        <v>49621452</v>
      </c>
      <c r="AE187" s="108">
        <v>53104900</v>
      </c>
      <c r="AF187" s="108">
        <v>75234952</v>
      </c>
      <c r="AG187" s="108">
        <v>69141330.25</v>
      </c>
      <c r="AH187" s="115">
        <v>69074157</v>
      </c>
      <c r="AI187" s="105">
        <v>26.491599999999998</v>
      </c>
      <c r="AJ187" s="105">
        <v>26.4389</v>
      </c>
      <c r="AK187" s="105">
        <v>26.148299999999999</v>
      </c>
      <c r="AL187" s="105">
        <v>26.485700000000001</v>
      </c>
      <c r="AM187" s="105">
        <v>26.5002</v>
      </c>
      <c r="AN187" s="105">
        <v>26.579499999999999</v>
      </c>
      <c r="AO187" s="105">
        <v>26.3324</v>
      </c>
      <c r="AP187" s="105">
        <v>26.287600000000001</v>
      </c>
      <c r="AQ187" s="105">
        <v>25.604199999999999</v>
      </c>
      <c r="AR187" s="105">
        <v>25.5823</v>
      </c>
      <c r="AS187" s="105">
        <v>25.389500000000002</v>
      </c>
      <c r="AT187" s="105">
        <v>25.851600000000001</v>
      </c>
      <c r="AU187" s="105">
        <v>25.586200000000002</v>
      </c>
      <c r="AV187" s="105">
        <v>26.708600000000001</v>
      </c>
      <c r="AW187" s="105">
        <v>26.587800000000001</v>
      </c>
      <c r="AX187" s="105">
        <v>26.252500000000001</v>
      </c>
      <c r="AY187" s="105">
        <v>26.5365</v>
      </c>
      <c r="AZ187" s="105">
        <v>25.295500000000001</v>
      </c>
      <c r="BA187" s="105">
        <v>26.607600000000001</v>
      </c>
      <c r="BB187" s="105">
        <v>26.470099999999999</v>
      </c>
      <c r="BC187" s="105">
        <v>26.374700000000001</v>
      </c>
      <c r="BD187" s="105">
        <v>26.117799999999999</v>
      </c>
      <c r="BE187" s="105">
        <v>25.8261</v>
      </c>
      <c r="BF187" s="105">
        <v>25.8688</v>
      </c>
      <c r="BG187" s="105">
        <v>26.496099999999998</v>
      </c>
      <c r="BH187" s="105">
        <v>25.5624</v>
      </c>
      <c r="BI187" s="105">
        <v>25.676200000000001</v>
      </c>
      <c r="BJ187" s="105">
        <v>26.219899999999999</v>
      </c>
      <c r="BK187" s="105">
        <v>26.011099999999999</v>
      </c>
      <c r="BL187" s="116">
        <v>26.086200000000002</v>
      </c>
      <c r="BM187" s="112">
        <v>0.107964</v>
      </c>
      <c r="BN187" s="112">
        <v>3.5486300000000001E-3</v>
      </c>
      <c r="BO187" s="112">
        <v>0.90471100000000004</v>
      </c>
      <c r="BP187" s="112">
        <v>2.7747299999999999E-2</v>
      </c>
      <c r="BQ187" s="112">
        <v>0.62919999999999998</v>
      </c>
      <c r="BR187" s="112">
        <v>0.848306</v>
      </c>
      <c r="BS187" s="112">
        <v>1.4220399999999999E-2</v>
      </c>
      <c r="BT187" s="112">
        <v>0.19944100000000001</v>
      </c>
      <c r="BU187" s="117">
        <v>0.55324899999999999</v>
      </c>
      <c r="BV187" s="112">
        <v>0.17180999999999999</v>
      </c>
      <c r="BW187" s="112">
        <v>2.1965800000000001E-2</v>
      </c>
      <c r="BX187" s="112">
        <v>0.93446099999999999</v>
      </c>
      <c r="BY187" s="112">
        <v>5.77241E-2</v>
      </c>
      <c r="BZ187" s="112">
        <v>0.81453699999999996</v>
      </c>
      <c r="CA187" s="112">
        <v>0.93303899999999995</v>
      </c>
      <c r="CB187" s="112">
        <v>0.113526</v>
      </c>
      <c r="CC187" s="112">
        <v>0.39722400000000002</v>
      </c>
      <c r="CD187" s="117">
        <v>0.83884099999999995</v>
      </c>
      <c r="CE187" s="105">
        <v>0.253828</v>
      </c>
      <c r="CF187" s="105">
        <v>0.416047</v>
      </c>
      <c r="CG187" s="105">
        <v>-3.1030700000000001E-2</v>
      </c>
      <c r="CH187" s="105">
        <v>-0.497975</v>
      </c>
      <c r="CI187" s="105">
        <v>0.18842600000000001</v>
      </c>
      <c r="CJ187" s="105">
        <v>-7.7587799999999998E-2</v>
      </c>
      <c r="CK187" s="105">
        <v>0.37836500000000001</v>
      </c>
      <c r="CL187" s="105">
        <v>-0.16822699999999999</v>
      </c>
      <c r="CM187" s="116">
        <v>-0.194162</v>
      </c>
    </row>
    <row r="188" spans="1:91">
      <c r="A188" s="104" t="s">
        <v>821</v>
      </c>
      <c r="B188" s="104" t="s">
        <v>822</v>
      </c>
      <c r="C188" s="104" t="s">
        <v>823</v>
      </c>
      <c r="D188" s="105">
        <v>26.90625</v>
      </c>
      <c r="E188" s="108">
        <v>172091743</v>
      </c>
      <c r="F188" s="108">
        <v>223810155</v>
      </c>
      <c r="G188" s="108">
        <v>166982050.5</v>
      </c>
      <c r="H188" s="108">
        <v>181197877.5</v>
      </c>
      <c r="I188" s="108">
        <v>133130072.8</v>
      </c>
      <c r="J188" s="108">
        <v>109442824</v>
      </c>
      <c r="K188" s="108">
        <v>219692458</v>
      </c>
      <c r="L188" s="108">
        <v>46008327.5</v>
      </c>
      <c r="M188" s="108">
        <v>247920340</v>
      </c>
      <c r="N188" s="108">
        <v>72028040.5</v>
      </c>
      <c r="O188" s="108">
        <v>56713856</v>
      </c>
      <c r="P188" s="108">
        <v>118725254</v>
      </c>
      <c r="Q188" s="108">
        <v>110180838.5</v>
      </c>
      <c r="R188" s="108">
        <v>135999912</v>
      </c>
      <c r="S188" s="108">
        <v>134499596.5</v>
      </c>
      <c r="T188" s="108">
        <v>85678375.5</v>
      </c>
      <c r="U188" s="108">
        <v>84222667</v>
      </c>
      <c r="V188" s="108">
        <v>221557150</v>
      </c>
      <c r="W188" s="108">
        <v>91095964</v>
      </c>
      <c r="X188" s="108">
        <v>221154380</v>
      </c>
      <c r="Y188" s="108">
        <v>77626351.5</v>
      </c>
      <c r="Z188" s="108">
        <v>80029590.5</v>
      </c>
      <c r="AA188" s="108">
        <v>51198264</v>
      </c>
      <c r="AB188" s="108">
        <v>85788348</v>
      </c>
      <c r="AC188" s="108">
        <v>122408724</v>
      </c>
      <c r="AD188" s="108">
        <v>93164001</v>
      </c>
      <c r="AE188" s="108">
        <v>133762186.5</v>
      </c>
      <c r="AF188" s="108">
        <v>114518580</v>
      </c>
      <c r="AG188" s="108">
        <v>94917702</v>
      </c>
      <c r="AH188" s="115">
        <v>73326995.5</v>
      </c>
      <c r="AI188" s="105">
        <v>27.742100000000001</v>
      </c>
      <c r="AJ188" s="105">
        <v>28.422999999999998</v>
      </c>
      <c r="AK188" s="105">
        <v>28.003499999999999</v>
      </c>
      <c r="AL188" s="105">
        <v>27.7074</v>
      </c>
      <c r="AM188" s="105">
        <v>27.439299999999999</v>
      </c>
      <c r="AN188" s="105">
        <v>27.296099999999999</v>
      </c>
      <c r="AO188" s="105">
        <v>27.9742</v>
      </c>
      <c r="AP188" s="105">
        <v>26.543900000000001</v>
      </c>
      <c r="AQ188" s="105">
        <v>28.074400000000001</v>
      </c>
      <c r="AR188" s="105">
        <v>26.529199999999999</v>
      </c>
      <c r="AS188" s="105">
        <v>26.413799999999998</v>
      </c>
      <c r="AT188" s="105">
        <v>27.427199999999999</v>
      </c>
      <c r="AU188" s="105">
        <v>26.9361</v>
      </c>
      <c r="AV188" s="105">
        <v>27.308700000000002</v>
      </c>
      <c r="AW188" s="105">
        <v>27.446899999999999</v>
      </c>
      <c r="AX188" s="105">
        <v>26.7317</v>
      </c>
      <c r="AY188" s="105">
        <v>26.665400000000002</v>
      </c>
      <c r="AZ188" s="105">
        <v>28.109500000000001</v>
      </c>
      <c r="BA188" s="105">
        <v>26.6858</v>
      </c>
      <c r="BB188" s="105">
        <v>28.069700000000001</v>
      </c>
      <c r="BC188" s="105">
        <v>26.378399999999999</v>
      </c>
      <c r="BD188" s="105">
        <v>26.657299999999999</v>
      </c>
      <c r="BE188" s="105">
        <v>26.03</v>
      </c>
      <c r="BF188" s="105">
        <v>26.790900000000001</v>
      </c>
      <c r="BG188" s="105">
        <v>26.8764</v>
      </c>
      <c r="BH188" s="105">
        <v>26.486000000000001</v>
      </c>
      <c r="BI188" s="105">
        <v>27.009</v>
      </c>
      <c r="BJ188" s="105">
        <v>26.8261</v>
      </c>
      <c r="BK188" s="105">
        <v>26.472899999999999</v>
      </c>
      <c r="BL188" s="116">
        <v>26.181000000000001</v>
      </c>
      <c r="BM188" s="112">
        <v>4.56056E-3</v>
      </c>
      <c r="BN188" s="112">
        <v>1.1266E-2</v>
      </c>
      <c r="BO188" s="112">
        <v>0.121032</v>
      </c>
      <c r="BP188" s="112">
        <v>0.468248</v>
      </c>
      <c r="BQ188" s="112">
        <v>3.7650299999999998E-2</v>
      </c>
      <c r="BR188" s="112">
        <v>0.25301200000000001</v>
      </c>
      <c r="BS188" s="112">
        <v>0.37490899999999999</v>
      </c>
      <c r="BT188" s="112">
        <v>0.99848700000000001</v>
      </c>
      <c r="BU188" s="117">
        <v>0.28984900000000002</v>
      </c>
      <c r="BV188" s="112">
        <v>2.7090199999999998E-2</v>
      </c>
      <c r="BW188" s="112">
        <v>4.1832500000000002E-2</v>
      </c>
      <c r="BX188" s="112">
        <v>0.21754100000000001</v>
      </c>
      <c r="BY188" s="112">
        <v>0.55074500000000004</v>
      </c>
      <c r="BZ188" s="112">
        <v>0.356101</v>
      </c>
      <c r="CA188" s="112">
        <v>0.51681299999999997</v>
      </c>
      <c r="CB188" s="112">
        <v>0.60232399999999997</v>
      </c>
      <c r="CC188" s="112">
        <v>0.99848700000000001</v>
      </c>
      <c r="CD188" s="117">
        <v>0.72864200000000001</v>
      </c>
      <c r="CE188" s="105">
        <v>1.5628500000000001</v>
      </c>
      <c r="CF188" s="105">
        <v>0.98758800000000002</v>
      </c>
      <c r="CG188" s="105">
        <v>1.03749</v>
      </c>
      <c r="CH188" s="105">
        <v>0.296713</v>
      </c>
      <c r="CI188" s="105">
        <v>0.73723399999999994</v>
      </c>
      <c r="CJ188" s="105">
        <v>0.67551399999999995</v>
      </c>
      <c r="CK188" s="105">
        <v>0.55128699999999997</v>
      </c>
      <c r="CL188" s="105">
        <v>-6.0462999999999999E-4</v>
      </c>
      <c r="CM188" s="116">
        <v>0.29710999999999999</v>
      </c>
    </row>
    <row r="189" spans="1:91">
      <c r="A189" s="104" t="s">
        <v>824</v>
      </c>
      <c r="B189" s="104" t="s">
        <v>825</v>
      </c>
      <c r="C189" s="104" t="s">
        <v>826</v>
      </c>
      <c r="D189" s="105">
        <v>26.844450000000002</v>
      </c>
      <c r="E189" s="108">
        <v>85663983.75</v>
      </c>
      <c r="F189" s="108">
        <v>44749134.75</v>
      </c>
      <c r="G189" s="108">
        <v>87800704.5</v>
      </c>
      <c r="H189" s="108">
        <v>80709025</v>
      </c>
      <c r="I189" s="108">
        <v>112241647.5</v>
      </c>
      <c r="J189" s="108">
        <v>262177358</v>
      </c>
      <c r="K189" s="108">
        <v>34189431.75</v>
      </c>
      <c r="L189" s="108">
        <v>7915134</v>
      </c>
      <c r="M189" s="108">
        <v>56928523</v>
      </c>
      <c r="N189" s="108">
        <v>94559508</v>
      </c>
      <c r="O189" s="108">
        <v>56976865.25</v>
      </c>
      <c r="P189" s="108">
        <v>151838957.30000001</v>
      </c>
      <c r="Q189" s="108">
        <v>53270678.5</v>
      </c>
      <c r="R189" s="108">
        <v>60963803</v>
      </c>
      <c r="S189" s="108">
        <v>10984986</v>
      </c>
      <c r="T189" s="108">
        <v>148345226</v>
      </c>
      <c r="U189" s="108">
        <v>127685164</v>
      </c>
      <c r="V189" s="108">
        <v>146286610</v>
      </c>
      <c r="W189" s="108">
        <v>152410607</v>
      </c>
      <c r="X189" s="108">
        <v>167901390</v>
      </c>
      <c r="Y189" s="108">
        <v>191600040.5</v>
      </c>
      <c r="Z189" s="108">
        <v>147189612</v>
      </c>
      <c r="AA189" s="108">
        <v>28825153.5</v>
      </c>
      <c r="AB189" s="108">
        <v>126197019</v>
      </c>
      <c r="AC189" s="108">
        <v>101041672.5</v>
      </c>
      <c r="AD189" s="108">
        <v>23022382</v>
      </c>
      <c r="AE189" s="108">
        <v>108908540.3</v>
      </c>
      <c r="AF189" s="108">
        <v>162298604</v>
      </c>
      <c r="AG189" s="108">
        <v>101684999.8</v>
      </c>
      <c r="AH189" s="115">
        <v>134706363.5</v>
      </c>
      <c r="AI189" s="105">
        <v>26.735700000000001</v>
      </c>
      <c r="AJ189" s="105">
        <v>26.1144</v>
      </c>
      <c r="AK189" s="105">
        <v>27.050699999999999</v>
      </c>
      <c r="AL189" s="105">
        <v>26.540600000000001</v>
      </c>
      <c r="AM189" s="105">
        <v>27.212199999999999</v>
      </c>
      <c r="AN189" s="105">
        <v>28.549499999999998</v>
      </c>
      <c r="AO189" s="105">
        <v>25.250399999999999</v>
      </c>
      <c r="AP189" s="105">
        <v>24.047799999999999</v>
      </c>
      <c r="AQ189" s="105">
        <v>25.951699999999999</v>
      </c>
      <c r="AR189" s="105">
        <v>26.953199999999999</v>
      </c>
      <c r="AS189" s="105">
        <v>26.417100000000001</v>
      </c>
      <c r="AT189" s="105">
        <v>27.7821</v>
      </c>
      <c r="AU189" s="105">
        <v>25.880600000000001</v>
      </c>
      <c r="AV189" s="105">
        <v>26.1511</v>
      </c>
      <c r="AW189" s="105">
        <v>24.002500000000001</v>
      </c>
      <c r="AX189" s="105">
        <v>27.523700000000002</v>
      </c>
      <c r="AY189" s="105">
        <v>27.255400000000002</v>
      </c>
      <c r="AZ189" s="105">
        <v>27.5063</v>
      </c>
      <c r="BA189" s="105">
        <v>27.4283</v>
      </c>
      <c r="BB189" s="105">
        <v>27.671399999999998</v>
      </c>
      <c r="BC189" s="105">
        <v>27.7149</v>
      </c>
      <c r="BD189" s="105">
        <v>27.5593</v>
      </c>
      <c r="BE189" s="105">
        <v>25.198899999999998</v>
      </c>
      <c r="BF189" s="105">
        <v>27.3477</v>
      </c>
      <c r="BG189" s="105">
        <v>26.6066</v>
      </c>
      <c r="BH189" s="105">
        <v>24.4542</v>
      </c>
      <c r="BI189" s="105">
        <v>26.712399999999999</v>
      </c>
      <c r="BJ189" s="105">
        <v>27.3291</v>
      </c>
      <c r="BK189" s="105">
        <v>26.5732</v>
      </c>
      <c r="BL189" s="116">
        <v>27.0702</v>
      </c>
      <c r="BM189" s="112">
        <v>0.36918600000000001</v>
      </c>
      <c r="BN189" s="112">
        <v>0.52092300000000002</v>
      </c>
      <c r="BO189" s="112">
        <v>3.3312399999999999E-2</v>
      </c>
      <c r="BP189" s="112">
        <v>0.90143300000000004</v>
      </c>
      <c r="BQ189" s="112">
        <v>8.1606100000000001E-2</v>
      </c>
      <c r="BR189" s="112">
        <v>0.13994000000000001</v>
      </c>
      <c r="BS189" s="112">
        <v>6.20613E-2</v>
      </c>
      <c r="BT189" s="112">
        <v>0.73183299999999996</v>
      </c>
      <c r="BU189" s="117">
        <v>0.23751</v>
      </c>
      <c r="BV189" s="112">
        <v>0.45285500000000001</v>
      </c>
      <c r="BW189" s="112">
        <v>0.60490200000000005</v>
      </c>
      <c r="BX189" s="112">
        <v>0.108722</v>
      </c>
      <c r="BY189" s="112">
        <v>0.91967299999999996</v>
      </c>
      <c r="BZ189" s="112">
        <v>0.45749499999999999</v>
      </c>
      <c r="CA189" s="112">
        <v>0.38468400000000003</v>
      </c>
      <c r="CB189" s="112">
        <v>0.23725199999999999</v>
      </c>
      <c r="CC189" s="112">
        <v>0.84267700000000001</v>
      </c>
      <c r="CD189" s="117">
        <v>0.709152</v>
      </c>
      <c r="CE189" s="105">
        <v>-0.35723199999999999</v>
      </c>
      <c r="CF189" s="105">
        <v>0.44326700000000002</v>
      </c>
      <c r="CG189" s="105">
        <v>-1.9075200000000001</v>
      </c>
      <c r="CH189" s="105">
        <v>5.9988E-2</v>
      </c>
      <c r="CI189" s="105">
        <v>-1.6460699999999999</v>
      </c>
      <c r="CJ189" s="105">
        <v>0.43764399999999998</v>
      </c>
      <c r="CK189" s="105">
        <v>0.61402999999999996</v>
      </c>
      <c r="CL189" s="105">
        <v>-0.28886800000000001</v>
      </c>
      <c r="CM189" s="116">
        <v>-1.0664199999999999</v>
      </c>
    </row>
    <row r="190" spans="1:91">
      <c r="A190" s="104" t="s">
        <v>827</v>
      </c>
      <c r="B190" s="104" t="s">
        <v>828</v>
      </c>
      <c r="C190" s="104" t="s">
        <v>829</v>
      </c>
      <c r="D190" s="105">
        <v>26.866150000000001</v>
      </c>
      <c r="E190" s="108">
        <v>63395716</v>
      </c>
      <c r="F190" s="108">
        <v>39906576.25</v>
      </c>
      <c r="G190" s="108">
        <v>45554342.75</v>
      </c>
      <c r="H190" s="108">
        <v>84173336</v>
      </c>
      <c r="I190" s="108">
        <v>55281238</v>
      </c>
      <c r="J190" s="108">
        <v>39022284</v>
      </c>
      <c r="K190" s="108">
        <v>106278467</v>
      </c>
      <c r="L190" s="108">
        <v>21114657.25</v>
      </c>
      <c r="M190" s="108">
        <v>93140944.5</v>
      </c>
      <c r="N190" s="108">
        <v>70243138.5</v>
      </c>
      <c r="O190" s="108">
        <v>72803556.75</v>
      </c>
      <c r="P190" s="108">
        <v>47599486</v>
      </c>
      <c r="Q190" s="108">
        <v>103755897.5</v>
      </c>
      <c r="R190" s="108">
        <v>55183606.5</v>
      </c>
      <c r="S190" s="108">
        <v>86872001</v>
      </c>
      <c r="T190" s="108">
        <v>107699666.8</v>
      </c>
      <c r="U190" s="108">
        <v>97339805</v>
      </c>
      <c r="V190" s="108">
        <v>79791106</v>
      </c>
      <c r="W190" s="108">
        <v>115751620</v>
      </c>
      <c r="X190" s="108">
        <v>104580060</v>
      </c>
      <c r="Y190" s="108">
        <v>108681357</v>
      </c>
      <c r="Z190" s="108">
        <v>99602862</v>
      </c>
      <c r="AA190" s="108">
        <v>110676468.5</v>
      </c>
      <c r="AB190" s="108">
        <v>113981654</v>
      </c>
      <c r="AC190" s="108">
        <v>184853530</v>
      </c>
      <c r="AD190" s="108">
        <v>164034497</v>
      </c>
      <c r="AE190" s="108">
        <v>139801615</v>
      </c>
      <c r="AF190" s="108">
        <v>186950294</v>
      </c>
      <c r="AG190" s="108">
        <v>189039740</v>
      </c>
      <c r="AH190" s="115">
        <v>168675676</v>
      </c>
      <c r="AI190" s="105">
        <v>26.301400000000001</v>
      </c>
      <c r="AJ190" s="105">
        <v>25.9556</v>
      </c>
      <c r="AK190" s="105">
        <v>26.092600000000001</v>
      </c>
      <c r="AL190" s="105">
        <v>26.601199999999999</v>
      </c>
      <c r="AM190" s="105">
        <v>26.222899999999999</v>
      </c>
      <c r="AN190" s="105">
        <v>26.037400000000002</v>
      </c>
      <c r="AO190" s="105">
        <v>26.932300000000001</v>
      </c>
      <c r="AP190" s="105">
        <v>25.4542</v>
      </c>
      <c r="AQ190" s="105">
        <v>26.661999999999999</v>
      </c>
      <c r="AR190" s="105">
        <v>26.424499999999998</v>
      </c>
      <c r="AS190" s="105">
        <v>26.7852</v>
      </c>
      <c r="AT190" s="105">
        <v>26.108599999999999</v>
      </c>
      <c r="AU190" s="105">
        <v>26.844899999999999</v>
      </c>
      <c r="AV190" s="105">
        <v>26.007400000000001</v>
      </c>
      <c r="AW190" s="105">
        <v>26.861000000000001</v>
      </c>
      <c r="AX190" s="105">
        <v>27.061800000000002</v>
      </c>
      <c r="AY190" s="105">
        <v>26.872399999999999</v>
      </c>
      <c r="AZ190" s="105">
        <v>26.6586</v>
      </c>
      <c r="BA190" s="105">
        <v>27.031400000000001</v>
      </c>
      <c r="BB190" s="105">
        <v>26.9908</v>
      </c>
      <c r="BC190" s="105">
        <v>26.871300000000002</v>
      </c>
      <c r="BD190" s="105">
        <v>26.984000000000002</v>
      </c>
      <c r="BE190" s="105">
        <v>27.172799999999999</v>
      </c>
      <c r="BF190" s="105">
        <v>27.200800000000001</v>
      </c>
      <c r="BG190" s="105">
        <v>27.467600000000001</v>
      </c>
      <c r="BH190" s="105">
        <v>27.3066</v>
      </c>
      <c r="BI190" s="105">
        <v>27.072700000000001</v>
      </c>
      <c r="BJ190" s="105">
        <v>27.533100000000001</v>
      </c>
      <c r="BK190" s="105">
        <v>27.468299999999999</v>
      </c>
      <c r="BL190" s="116">
        <v>27.391200000000001</v>
      </c>
      <c r="BM190" s="112">
        <v>2.4222600000000001E-4</v>
      </c>
      <c r="BN190" s="112">
        <v>2.3302900000000001E-3</v>
      </c>
      <c r="BO190" s="112">
        <v>7.0964799999999995E-2</v>
      </c>
      <c r="BP190" s="112">
        <v>6.8346099999999996E-3</v>
      </c>
      <c r="BQ190" s="112">
        <v>3.5004199999999999E-2</v>
      </c>
      <c r="BR190" s="112">
        <v>8.2827600000000001E-3</v>
      </c>
      <c r="BS190" s="112">
        <v>1.38335E-3</v>
      </c>
      <c r="BT190" s="112">
        <v>1.2256299999999999E-2</v>
      </c>
      <c r="BU190" s="117">
        <v>0.20951400000000001</v>
      </c>
      <c r="BV190" s="112">
        <v>6.9269500000000003E-3</v>
      </c>
      <c r="BW190" s="112">
        <v>1.9379199999999999E-2</v>
      </c>
      <c r="BX190" s="112">
        <v>0.16372999999999999</v>
      </c>
      <c r="BY190" s="112">
        <v>2.1609099999999999E-2</v>
      </c>
      <c r="BZ190" s="112">
        <v>0.35445500000000002</v>
      </c>
      <c r="CA190" s="112">
        <v>8.3331100000000005E-2</v>
      </c>
      <c r="CB190" s="112">
        <v>4.5168E-2</v>
      </c>
      <c r="CC190" s="112">
        <v>8.7297399999999997E-2</v>
      </c>
      <c r="CD190" s="117">
        <v>0.70063399999999998</v>
      </c>
      <c r="CE190" s="105">
        <v>-1.3476999999999999</v>
      </c>
      <c r="CF190" s="105">
        <v>-1.17702</v>
      </c>
      <c r="CG190" s="105">
        <v>-1.1146799999999999</v>
      </c>
      <c r="CH190" s="105">
        <v>-1.02477</v>
      </c>
      <c r="CI190" s="105">
        <v>-0.89309899999999998</v>
      </c>
      <c r="CJ190" s="105">
        <v>-0.59993600000000002</v>
      </c>
      <c r="CK190" s="105">
        <v>-0.499726</v>
      </c>
      <c r="CL190" s="105">
        <v>-0.34498699999999999</v>
      </c>
      <c r="CM190" s="116">
        <v>-0.18191199999999999</v>
      </c>
    </row>
    <row r="191" spans="1:91">
      <c r="A191" s="104" t="s">
        <v>830</v>
      </c>
      <c r="B191" s="104" t="s">
        <v>831</v>
      </c>
      <c r="C191" s="104" t="s">
        <v>832</v>
      </c>
      <c r="D191" s="105">
        <v>29.75215</v>
      </c>
      <c r="E191" s="108">
        <v>693221018.29999995</v>
      </c>
      <c r="F191" s="108">
        <v>973831096</v>
      </c>
      <c r="G191" s="108">
        <v>843131341.5</v>
      </c>
      <c r="H191" s="108">
        <v>1133028355</v>
      </c>
      <c r="I191" s="108">
        <v>1038272981</v>
      </c>
      <c r="J191" s="108">
        <v>1353268931</v>
      </c>
      <c r="K191" s="108">
        <v>915923547</v>
      </c>
      <c r="L191" s="108">
        <v>1442415263</v>
      </c>
      <c r="M191" s="108">
        <v>999692453</v>
      </c>
      <c r="N191" s="108">
        <v>663291852.79999995</v>
      </c>
      <c r="O191" s="108">
        <v>767187083.29999995</v>
      </c>
      <c r="P191" s="108">
        <v>588715157</v>
      </c>
      <c r="Q191" s="108">
        <v>969153236</v>
      </c>
      <c r="R191" s="108">
        <v>875731986</v>
      </c>
      <c r="S191" s="108">
        <v>347980729</v>
      </c>
      <c r="T191" s="108">
        <v>792457848</v>
      </c>
      <c r="U191" s="108">
        <v>698324314.5</v>
      </c>
      <c r="V191" s="108">
        <v>605948118</v>
      </c>
      <c r="W191" s="108">
        <v>567877418.5</v>
      </c>
      <c r="X191" s="108">
        <v>685932975.5</v>
      </c>
      <c r="Y191" s="108">
        <v>782705856.29999995</v>
      </c>
      <c r="Z191" s="108">
        <v>429964598.69999999</v>
      </c>
      <c r="AA191" s="108">
        <v>575964924</v>
      </c>
      <c r="AB191" s="108">
        <v>439856102.80000001</v>
      </c>
      <c r="AC191" s="108">
        <v>734523034</v>
      </c>
      <c r="AD191" s="108">
        <v>856745124</v>
      </c>
      <c r="AE191" s="108">
        <v>845796543.5</v>
      </c>
      <c r="AF191" s="108">
        <v>940914944</v>
      </c>
      <c r="AG191" s="108">
        <v>812105400</v>
      </c>
      <c r="AH191" s="115">
        <v>597103595</v>
      </c>
      <c r="AI191" s="105">
        <v>29.752199999999998</v>
      </c>
      <c r="AJ191" s="105">
        <v>30.4604</v>
      </c>
      <c r="AK191" s="105">
        <v>30.2439</v>
      </c>
      <c r="AL191" s="105">
        <v>30.351900000000001</v>
      </c>
      <c r="AM191" s="105">
        <v>30.3841</v>
      </c>
      <c r="AN191" s="105">
        <v>30.9086</v>
      </c>
      <c r="AO191" s="105">
        <v>29.991800000000001</v>
      </c>
      <c r="AP191" s="105">
        <v>31.173400000000001</v>
      </c>
      <c r="AQ191" s="105">
        <v>30.085999999999999</v>
      </c>
      <c r="AR191" s="105">
        <v>29.752099999999999</v>
      </c>
      <c r="AS191" s="105">
        <v>30.092199999999998</v>
      </c>
      <c r="AT191" s="105">
        <v>29.737200000000001</v>
      </c>
      <c r="AU191" s="105">
        <v>30.083100000000002</v>
      </c>
      <c r="AV191" s="105">
        <v>29.9956</v>
      </c>
      <c r="AW191" s="105">
        <v>28.770700000000001</v>
      </c>
      <c r="AX191" s="105">
        <v>29.941099999999999</v>
      </c>
      <c r="AY191" s="105">
        <v>29.704799999999999</v>
      </c>
      <c r="AZ191" s="105">
        <v>29.479399999999998</v>
      </c>
      <c r="BA191" s="105">
        <v>29.325900000000001</v>
      </c>
      <c r="BB191" s="105">
        <v>29.706600000000002</v>
      </c>
      <c r="BC191" s="105">
        <v>29.760100000000001</v>
      </c>
      <c r="BD191" s="105">
        <v>29.066400000000002</v>
      </c>
      <c r="BE191" s="105">
        <v>29.507200000000001</v>
      </c>
      <c r="BF191" s="105">
        <v>29.149000000000001</v>
      </c>
      <c r="BG191" s="105">
        <v>29.490200000000002</v>
      </c>
      <c r="BH191" s="105">
        <v>29.709</v>
      </c>
      <c r="BI191" s="105">
        <v>29.669599999999999</v>
      </c>
      <c r="BJ191" s="105">
        <v>29.8645</v>
      </c>
      <c r="BK191" s="105">
        <v>29.5472</v>
      </c>
      <c r="BL191" s="116">
        <v>29.154599999999999</v>
      </c>
      <c r="BM191" s="112">
        <v>9.8216100000000001E-2</v>
      </c>
      <c r="BN191" s="112">
        <v>1.98798E-2</v>
      </c>
      <c r="BO191" s="112">
        <v>0.10653899999999999</v>
      </c>
      <c r="BP191" s="112">
        <v>0.224582</v>
      </c>
      <c r="BQ191" s="112">
        <v>0.85092999999999996</v>
      </c>
      <c r="BR191" s="112">
        <v>0.48903099999999999</v>
      </c>
      <c r="BS191" s="112">
        <v>0.77491299999999996</v>
      </c>
      <c r="BT191" s="112">
        <v>0.31651200000000002</v>
      </c>
      <c r="BU191" s="117">
        <v>0.66503599999999996</v>
      </c>
      <c r="BV191" s="112">
        <v>0.16056500000000001</v>
      </c>
      <c r="BW191" s="112">
        <v>5.7449300000000002E-2</v>
      </c>
      <c r="BX191" s="112">
        <v>0.20059399999999999</v>
      </c>
      <c r="BY191" s="112">
        <v>0.30431399999999997</v>
      </c>
      <c r="BZ191" s="112">
        <v>0.92747000000000002</v>
      </c>
      <c r="CA191" s="112">
        <v>0.72994300000000001</v>
      </c>
      <c r="CB191" s="112">
        <v>0.892289</v>
      </c>
      <c r="CC191" s="112">
        <v>0.51819800000000005</v>
      </c>
      <c r="CD191" s="117">
        <v>0.89333300000000004</v>
      </c>
      <c r="CE191" s="105">
        <v>0.63007400000000002</v>
      </c>
      <c r="CF191" s="105">
        <v>1.0260800000000001</v>
      </c>
      <c r="CG191" s="105">
        <v>0.89498100000000003</v>
      </c>
      <c r="CH191" s="105">
        <v>0.338364</v>
      </c>
      <c r="CI191" s="105">
        <v>9.4350199999999995E-2</v>
      </c>
      <c r="CJ191" s="105">
        <v>0.18628900000000001</v>
      </c>
      <c r="CK191" s="105">
        <v>7.5459799999999994E-2</v>
      </c>
      <c r="CL191" s="105">
        <v>-0.28123300000000001</v>
      </c>
      <c r="CM191" s="116">
        <v>0.100825</v>
      </c>
    </row>
    <row r="192" spans="1:91">
      <c r="A192" s="104" t="s">
        <v>5009</v>
      </c>
      <c r="B192" s="104" t="s">
        <v>5010</v>
      </c>
      <c r="C192" s="104" t="s">
        <v>832</v>
      </c>
      <c r="D192" s="105">
        <v>27.470050000000001</v>
      </c>
      <c r="E192" s="108">
        <v>196081372.5</v>
      </c>
      <c r="F192" s="108">
        <v>356381042.5</v>
      </c>
      <c r="G192" s="108">
        <v>368266398</v>
      </c>
      <c r="H192" s="108">
        <v>395756348.5</v>
      </c>
      <c r="I192" s="108">
        <v>583490580</v>
      </c>
      <c r="J192" s="108">
        <v>741649714</v>
      </c>
      <c r="K192" s="108">
        <v>359533247.5</v>
      </c>
      <c r="L192" s="108">
        <v>383345080</v>
      </c>
      <c r="M192" s="108">
        <v>357092560</v>
      </c>
      <c r="N192" s="108">
        <v>387988214</v>
      </c>
      <c r="O192" s="108">
        <v>463502760</v>
      </c>
      <c r="P192" s="108">
        <v>428010428</v>
      </c>
      <c r="Q192" s="108">
        <v>150614554</v>
      </c>
      <c r="R192" s="108">
        <v>145609422</v>
      </c>
      <c r="S192" s="108">
        <v>163493318.80000001</v>
      </c>
      <c r="T192" s="108">
        <v>144089693.5</v>
      </c>
      <c r="U192" s="108">
        <v>140976676</v>
      </c>
      <c r="V192" s="108">
        <v>155777593</v>
      </c>
      <c r="W192" s="108">
        <v>139355111.5</v>
      </c>
      <c r="X192" s="108">
        <v>114149123</v>
      </c>
      <c r="Y192" s="108">
        <v>94213190</v>
      </c>
      <c r="Z192" s="108">
        <v>121178736</v>
      </c>
      <c r="AA192" s="108">
        <v>104167118</v>
      </c>
      <c r="AB192" s="108">
        <v>136260896.5</v>
      </c>
      <c r="AC192" s="108">
        <v>153071126.30000001</v>
      </c>
      <c r="AD192" s="108">
        <v>153977570</v>
      </c>
      <c r="AE192" s="108">
        <v>123787710</v>
      </c>
      <c r="AF192" s="108">
        <v>152783006.80000001</v>
      </c>
      <c r="AG192" s="108">
        <v>121438199</v>
      </c>
      <c r="AH192" s="115">
        <v>163613380.5</v>
      </c>
      <c r="AI192" s="105">
        <v>27.930399999999999</v>
      </c>
      <c r="AJ192" s="105">
        <v>29.0395</v>
      </c>
      <c r="AK192" s="105">
        <v>29.103400000000001</v>
      </c>
      <c r="AL192" s="105">
        <v>28.834399999999999</v>
      </c>
      <c r="AM192" s="105">
        <v>29.566700000000001</v>
      </c>
      <c r="AN192" s="105">
        <v>30.004799999999999</v>
      </c>
      <c r="AO192" s="105">
        <v>28.683700000000002</v>
      </c>
      <c r="AP192" s="105">
        <v>29.3416</v>
      </c>
      <c r="AQ192" s="105">
        <v>28.6008</v>
      </c>
      <c r="AR192" s="105">
        <v>28.9511</v>
      </c>
      <c r="AS192" s="105">
        <v>29.352799999999998</v>
      </c>
      <c r="AT192" s="105">
        <v>29.277200000000001</v>
      </c>
      <c r="AU192" s="105">
        <v>27.393899999999999</v>
      </c>
      <c r="AV192" s="105">
        <v>27.4072</v>
      </c>
      <c r="AW192" s="105">
        <v>27.747399999999999</v>
      </c>
      <c r="AX192" s="105">
        <v>27.4817</v>
      </c>
      <c r="AY192" s="105">
        <v>27.396000000000001</v>
      </c>
      <c r="AZ192" s="105">
        <v>27.596</v>
      </c>
      <c r="BA192" s="105">
        <v>27.299099999999999</v>
      </c>
      <c r="BB192" s="105">
        <v>27.116399999999999</v>
      </c>
      <c r="BC192" s="105">
        <v>26.666</v>
      </c>
      <c r="BD192" s="105">
        <v>27.2758</v>
      </c>
      <c r="BE192" s="105">
        <v>27.088799999999999</v>
      </c>
      <c r="BF192" s="105">
        <v>27.458400000000001</v>
      </c>
      <c r="BG192" s="105">
        <v>27.196899999999999</v>
      </c>
      <c r="BH192" s="105">
        <v>27.213699999999999</v>
      </c>
      <c r="BI192" s="105">
        <v>26.897200000000002</v>
      </c>
      <c r="BJ192" s="105">
        <v>27.242000000000001</v>
      </c>
      <c r="BK192" s="105">
        <v>26.8294</v>
      </c>
      <c r="BL192" s="116">
        <v>27.349900000000002</v>
      </c>
      <c r="BM192" s="112">
        <v>1.9792299999999999E-2</v>
      </c>
      <c r="BN192" s="112">
        <v>3.4734700000000002E-3</v>
      </c>
      <c r="BO192" s="112">
        <v>3.5865200000000002E-3</v>
      </c>
      <c r="BP192" s="112">
        <v>5.1630199999999995E-4</v>
      </c>
      <c r="BQ192" s="112">
        <v>0.12817799999999999</v>
      </c>
      <c r="BR192" s="112">
        <v>0.106319</v>
      </c>
      <c r="BS192" s="112">
        <v>0.66922300000000001</v>
      </c>
      <c r="BT192" s="112">
        <v>0.52225699999999997</v>
      </c>
      <c r="BU192" s="117">
        <v>0.851074</v>
      </c>
      <c r="BV192" s="112">
        <v>5.82979E-2</v>
      </c>
      <c r="BW192" s="112">
        <v>2.1965800000000001E-2</v>
      </c>
      <c r="BX192" s="112">
        <v>3.5743799999999999E-2</v>
      </c>
      <c r="BY192" s="112">
        <v>5.9592400000000002E-3</v>
      </c>
      <c r="BZ192" s="112">
        <v>0.51164299999999996</v>
      </c>
      <c r="CA192" s="112">
        <v>0.33773999999999998</v>
      </c>
      <c r="CB192" s="112">
        <v>0.81670799999999999</v>
      </c>
      <c r="CC192" s="112">
        <v>0.69460500000000003</v>
      </c>
      <c r="CD192" s="117">
        <v>0.95959799999999995</v>
      </c>
      <c r="CE192" s="105">
        <v>1.55064</v>
      </c>
      <c r="CF192" s="105">
        <v>2.3282400000000001</v>
      </c>
      <c r="CG192" s="105">
        <v>1.7349600000000001</v>
      </c>
      <c r="CH192" s="105">
        <v>2.0532599999999999</v>
      </c>
      <c r="CI192" s="105">
        <v>0.375722</v>
      </c>
      <c r="CJ192" s="105">
        <v>0.35081200000000001</v>
      </c>
      <c r="CK192" s="105">
        <v>-0.113265</v>
      </c>
      <c r="CL192" s="105">
        <v>0.13389799999999999</v>
      </c>
      <c r="CM192" s="116">
        <v>-3.7847499999999999E-2</v>
      </c>
    </row>
    <row r="193" spans="1:91">
      <c r="A193" s="104" t="s">
        <v>833</v>
      </c>
      <c r="B193" s="104" t="s">
        <v>834</v>
      </c>
      <c r="C193" s="104" t="s">
        <v>835</v>
      </c>
      <c r="D193" s="105">
        <v>28.549050000000001</v>
      </c>
      <c r="E193" s="108">
        <v>351986381.30000001</v>
      </c>
      <c r="F193" s="108">
        <v>432836011.5</v>
      </c>
      <c r="G193" s="108">
        <v>335539919.80000001</v>
      </c>
      <c r="H193" s="108">
        <v>473746201.89999998</v>
      </c>
      <c r="I193" s="108">
        <v>491342243.89999998</v>
      </c>
      <c r="J193" s="108">
        <v>726476650.20000005</v>
      </c>
      <c r="K193" s="108">
        <v>473745175.10000002</v>
      </c>
      <c r="L193" s="108">
        <v>798456598</v>
      </c>
      <c r="M193" s="108">
        <v>471232282.60000002</v>
      </c>
      <c r="N193" s="108">
        <v>376397859.5</v>
      </c>
      <c r="O193" s="108">
        <v>545607892.60000002</v>
      </c>
      <c r="P193" s="108">
        <v>245252307.19999999</v>
      </c>
      <c r="Q193" s="108">
        <v>343085377.69999999</v>
      </c>
      <c r="R193" s="108">
        <v>319694878.80000001</v>
      </c>
      <c r="S193" s="108">
        <v>169726428.09999999</v>
      </c>
      <c r="T193" s="108">
        <v>305158648.30000001</v>
      </c>
      <c r="U193" s="108">
        <v>281758295.80000001</v>
      </c>
      <c r="V193" s="108">
        <v>222632873</v>
      </c>
      <c r="W193" s="108">
        <v>256262956.30000001</v>
      </c>
      <c r="X193" s="108">
        <v>237092307.5</v>
      </c>
      <c r="Y193" s="108">
        <v>283995656.30000001</v>
      </c>
      <c r="Z193" s="108">
        <v>329713473.69999999</v>
      </c>
      <c r="AA193" s="108">
        <v>345820224.10000002</v>
      </c>
      <c r="AB193" s="108">
        <v>240722711.5</v>
      </c>
      <c r="AC193" s="108">
        <v>268011944.5</v>
      </c>
      <c r="AD193" s="108">
        <v>294019201.30000001</v>
      </c>
      <c r="AE193" s="108">
        <v>299381569.39999998</v>
      </c>
      <c r="AF193" s="108">
        <v>359231800</v>
      </c>
      <c r="AG193" s="108">
        <v>301901996.39999998</v>
      </c>
      <c r="AH193" s="115">
        <v>299875223.10000002</v>
      </c>
      <c r="AI193" s="105">
        <v>28.7744</v>
      </c>
      <c r="AJ193" s="105">
        <v>29.265799999999999</v>
      </c>
      <c r="AK193" s="105">
        <v>28.946200000000001</v>
      </c>
      <c r="AL193" s="105">
        <v>29.093900000000001</v>
      </c>
      <c r="AM193" s="105">
        <v>29.3186</v>
      </c>
      <c r="AN193" s="105">
        <v>29.967099999999999</v>
      </c>
      <c r="AO193" s="105">
        <v>29.077999999999999</v>
      </c>
      <c r="AP193" s="105">
        <v>30.3795</v>
      </c>
      <c r="AQ193" s="105">
        <v>29.001000000000001</v>
      </c>
      <c r="AR193" s="105">
        <v>28.912099999999999</v>
      </c>
      <c r="AS193" s="105">
        <v>29.597100000000001</v>
      </c>
      <c r="AT193" s="105">
        <v>28.4739</v>
      </c>
      <c r="AU193" s="105">
        <v>28.5563</v>
      </c>
      <c r="AV193" s="105">
        <v>28.541799999999999</v>
      </c>
      <c r="AW193" s="105">
        <v>27.8278</v>
      </c>
      <c r="AX193" s="105">
        <v>28.564299999999999</v>
      </c>
      <c r="AY193" s="105">
        <v>28.384</v>
      </c>
      <c r="AZ193" s="105">
        <v>28.112100000000002</v>
      </c>
      <c r="BA193" s="105">
        <v>28.178000000000001</v>
      </c>
      <c r="BB193" s="105">
        <v>28.1599</v>
      </c>
      <c r="BC193" s="105">
        <v>28.2989</v>
      </c>
      <c r="BD193" s="105">
        <v>28.720500000000001</v>
      </c>
      <c r="BE193" s="105">
        <v>28.802900000000001</v>
      </c>
      <c r="BF193" s="105">
        <v>28.279399999999999</v>
      </c>
      <c r="BG193" s="105">
        <v>28.030100000000001</v>
      </c>
      <c r="BH193" s="105">
        <v>28.165099999999999</v>
      </c>
      <c r="BI193" s="105">
        <v>28.171299999999999</v>
      </c>
      <c r="BJ193" s="105">
        <v>28.4754</v>
      </c>
      <c r="BK193" s="105">
        <v>28.122800000000002</v>
      </c>
      <c r="BL193" s="116">
        <v>28.167100000000001</v>
      </c>
      <c r="BM193" s="112">
        <v>1.51684E-2</v>
      </c>
      <c r="BN193" s="112">
        <v>1.32853E-2</v>
      </c>
      <c r="BO193" s="112">
        <v>5.5701100000000003E-2</v>
      </c>
      <c r="BP193" s="112">
        <v>9.8885100000000004E-2</v>
      </c>
      <c r="BQ193" s="112">
        <v>0.84956799999999999</v>
      </c>
      <c r="BR193" s="112">
        <v>0.59783799999999998</v>
      </c>
      <c r="BS193" s="112">
        <v>0.73750199999999999</v>
      </c>
      <c r="BT193" s="112">
        <v>0.153617</v>
      </c>
      <c r="BU193" s="117">
        <v>0.330397</v>
      </c>
      <c r="BV193" s="112">
        <v>5.0720000000000001E-2</v>
      </c>
      <c r="BW193" s="112">
        <v>4.5617699999999997E-2</v>
      </c>
      <c r="BX193" s="112">
        <v>0.14349100000000001</v>
      </c>
      <c r="BY193" s="112">
        <v>0.15815000000000001</v>
      </c>
      <c r="BZ193" s="112">
        <v>0.92747000000000002</v>
      </c>
      <c r="CA193" s="112">
        <v>0.80214099999999999</v>
      </c>
      <c r="CB193" s="112">
        <v>0.86637299999999995</v>
      </c>
      <c r="CC193" s="112">
        <v>0.34344400000000003</v>
      </c>
      <c r="CD193" s="117">
        <v>0.73983500000000002</v>
      </c>
      <c r="CE193" s="105">
        <v>0.74037399999999998</v>
      </c>
      <c r="CF193" s="105">
        <v>1.2047699999999999</v>
      </c>
      <c r="CG193" s="105">
        <v>1.2310700000000001</v>
      </c>
      <c r="CH193" s="105">
        <v>0.73926599999999998</v>
      </c>
      <c r="CI193" s="105">
        <v>5.3564100000000003E-2</v>
      </c>
      <c r="CJ193" s="105">
        <v>9.8390599999999995E-2</v>
      </c>
      <c r="CK193" s="105">
        <v>-4.28206E-2</v>
      </c>
      <c r="CL193" s="105">
        <v>0.34583700000000001</v>
      </c>
      <c r="CM193" s="116">
        <v>-0.13292799999999999</v>
      </c>
    </row>
    <row r="194" spans="1:91">
      <c r="A194" s="104" t="s">
        <v>836</v>
      </c>
      <c r="B194" s="104" t="s">
        <v>837</v>
      </c>
      <c r="C194" s="104" t="s">
        <v>832</v>
      </c>
      <c r="D194" s="105">
        <v>25.664850000000001</v>
      </c>
      <c r="E194" s="108"/>
      <c r="F194" s="108">
        <v>13189457</v>
      </c>
      <c r="G194" s="108">
        <v>36924439</v>
      </c>
      <c r="H194" s="108">
        <v>101755290</v>
      </c>
      <c r="I194" s="108">
        <v>52593016</v>
      </c>
      <c r="J194" s="108">
        <v>21172732</v>
      </c>
      <c r="K194" s="108">
        <v>39128320.75</v>
      </c>
      <c r="L194" s="108">
        <v>139291184.80000001</v>
      </c>
      <c r="M194" s="108">
        <v>17859882</v>
      </c>
      <c r="N194" s="108">
        <v>53273410</v>
      </c>
      <c r="O194" s="108">
        <v>69796896</v>
      </c>
      <c r="P194" s="108">
        <v>27120164</v>
      </c>
      <c r="Q194" s="108">
        <v>28046728</v>
      </c>
      <c r="R194" s="108">
        <v>50086871</v>
      </c>
      <c r="S194" s="108">
        <v>13925469</v>
      </c>
      <c r="T194" s="108">
        <v>53816950</v>
      </c>
      <c r="U194" s="108">
        <v>7420688</v>
      </c>
      <c r="V194" s="108">
        <v>41247732</v>
      </c>
      <c r="W194" s="108">
        <v>17851234</v>
      </c>
      <c r="X194" s="108">
        <v>58874980.5</v>
      </c>
      <c r="Y194" s="108">
        <v>75008758</v>
      </c>
      <c r="Z194" s="108">
        <v>33120078</v>
      </c>
      <c r="AA194" s="108">
        <v>66472885.5</v>
      </c>
      <c r="AB194" s="108">
        <v>33324972</v>
      </c>
      <c r="AC194" s="108">
        <v>60757367</v>
      </c>
      <c r="AD194" s="108">
        <v>51207571</v>
      </c>
      <c r="AE194" s="108">
        <v>41053484</v>
      </c>
      <c r="AF194" s="108">
        <v>63544792</v>
      </c>
      <c r="AG194" s="108">
        <v>45827320</v>
      </c>
      <c r="AH194" s="115">
        <v>71793899</v>
      </c>
      <c r="AI194" s="105">
        <v>22.048300000000001</v>
      </c>
      <c r="AJ194" s="105">
        <v>24.400099999999998</v>
      </c>
      <c r="AK194" s="105">
        <v>25.800699999999999</v>
      </c>
      <c r="AL194" s="105">
        <v>26.8749</v>
      </c>
      <c r="AM194" s="105">
        <v>26.145499999999998</v>
      </c>
      <c r="AN194" s="105">
        <v>25.188600000000001</v>
      </c>
      <c r="AO194" s="105">
        <v>25.4254</v>
      </c>
      <c r="AP194" s="105">
        <v>28.174900000000001</v>
      </c>
      <c r="AQ194" s="105">
        <v>24.279299999999999</v>
      </c>
      <c r="AR194" s="105">
        <v>25.994599999999998</v>
      </c>
      <c r="AS194" s="105">
        <v>26.732500000000002</v>
      </c>
      <c r="AT194" s="105">
        <v>25.297000000000001</v>
      </c>
      <c r="AU194" s="105">
        <v>24.947299999999998</v>
      </c>
      <c r="AV194" s="105">
        <v>25.867599999999999</v>
      </c>
      <c r="AW194" s="105">
        <v>24.343499999999999</v>
      </c>
      <c r="AX194" s="105">
        <v>26.0609</v>
      </c>
      <c r="AY194" s="105">
        <v>23.168600000000001</v>
      </c>
      <c r="AZ194" s="105">
        <v>25.722999999999999</v>
      </c>
      <c r="BA194" s="105">
        <v>24.334499999999998</v>
      </c>
      <c r="BB194" s="105">
        <v>26.219000000000001</v>
      </c>
      <c r="BC194" s="105">
        <v>26.393699999999999</v>
      </c>
      <c r="BD194" s="105">
        <v>25.309100000000001</v>
      </c>
      <c r="BE194" s="105">
        <v>26.401900000000001</v>
      </c>
      <c r="BF194" s="105">
        <v>25.4267</v>
      </c>
      <c r="BG194" s="105">
        <v>25.884599999999999</v>
      </c>
      <c r="BH194" s="105">
        <v>25.6067</v>
      </c>
      <c r="BI194" s="105">
        <v>25.3049</v>
      </c>
      <c r="BJ194" s="105">
        <v>25.976299999999998</v>
      </c>
      <c r="BK194" s="105">
        <v>25.410699999999999</v>
      </c>
      <c r="BL194" s="116">
        <v>26.138999999999999</v>
      </c>
      <c r="BM194" s="112">
        <v>0.19036700000000001</v>
      </c>
      <c r="BN194" s="112">
        <v>0.69281300000000001</v>
      </c>
      <c r="BO194" s="112">
        <v>0.92505400000000004</v>
      </c>
      <c r="BP194" s="112">
        <v>0.74148400000000003</v>
      </c>
      <c r="BQ194" s="112">
        <v>0.186117</v>
      </c>
      <c r="BR194" s="112">
        <v>0.41275899999999999</v>
      </c>
      <c r="BS194" s="112">
        <v>0.79509300000000005</v>
      </c>
      <c r="BT194" s="112">
        <v>0.76836499999999996</v>
      </c>
      <c r="BU194" s="117">
        <v>0.42941699999999999</v>
      </c>
      <c r="BV194" s="112">
        <v>0.26839299999999999</v>
      </c>
      <c r="BW194" s="112">
        <v>0.75465000000000004</v>
      </c>
      <c r="BX194" s="112">
        <v>0.948824</v>
      </c>
      <c r="BY194" s="112">
        <v>0.79190799999999995</v>
      </c>
      <c r="BZ194" s="112">
        <v>0.550342</v>
      </c>
      <c r="CA194" s="112">
        <v>0.67622700000000002</v>
      </c>
      <c r="CB194" s="112">
        <v>0.90302199999999999</v>
      </c>
      <c r="CC194" s="112">
        <v>0.865483</v>
      </c>
      <c r="CD194" s="117">
        <v>0.78158300000000003</v>
      </c>
      <c r="CE194" s="105">
        <v>-1.75901</v>
      </c>
      <c r="CF194" s="105">
        <v>0.22764799999999999</v>
      </c>
      <c r="CG194" s="105">
        <v>0.117835</v>
      </c>
      <c r="CH194" s="105">
        <v>0.16603699999999999</v>
      </c>
      <c r="CI194" s="105">
        <v>-0.78921200000000002</v>
      </c>
      <c r="CJ194" s="105">
        <v>-0.85785599999999995</v>
      </c>
      <c r="CK194" s="105">
        <v>-0.19297</v>
      </c>
      <c r="CL194" s="105">
        <v>-0.12944600000000001</v>
      </c>
      <c r="CM194" s="116">
        <v>-0.243279</v>
      </c>
    </row>
    <row r="195" spans="1:91">
      <c r="A195" s="104" t="s">
        <v>838</v>
      </c>
      <c r="B195" s="104" t="s">
        <v>839</v>
      </c>
      <c r="C195" s="104" t="s">
        <v>840</v>
      </c>
      <c r="D195" s="105">
        <v>32.319200000000002</v>
      </c>
      <c r="E195" s="108">
        <v>3550082624</v>
      </c>
      <c r="F195" s="108">
        <v>5395500944</v>
      </c>
      <c r="G195" s="108">
        <v>5008717267</v>
      </c>
      <c r="H195" s="108">
        <v>4806786166</v>
      </c>
      <c r="I195" s="108">
        <v>4502442009</v>
      </c>
      <c r="J195" s="108">
        <v>4981532182</v>
      </c>
      <c r="K195" s="108">
        <v>6007591436</v>
      </c>
      <c r="L195" s="108">
        <v>4557249483</v>
      </c>
      <c r="M195" s="108">
        <v>5468674071</v>
      </c>
      <c r="N195" s="108">
        <v>3552328264</v>
      </c>
      <c r="O195" s="108">
        <v>3697097661</v>
      </c>
      <c r="P195" s="108">
        <v>4172844746</v>
      </c>
      <c r="Q195" s="108">
        <v>3564415052</v>
      </c>
      <c r="R195" s="108">
        <v>4310653250</v>
      </c>
      <c r="S195" s="108">
        <v>3528308698</v>
      </c>
      <c r="T195" s="108">
        <v>5538585453</v>
      </c>
      <c r="U195" s="108">
        <v>4204690848</v>
      </c>
      <c r="V195" s="108">
        <v>2426195593</v>
      </c>
      <c r="W195" s="108">
        <v>2784323773</v>
      </c>
      <c r="X195" s="108">
        <v>3735080451</v>
      </c>
      <c r="Y195" s="108">
        <v>3800559281</v>
      </c>
      <c r="Z195" s="108">
        <v>3015846147</v>
      </c>
      <c r="AA195" s="108">
        <v>4572090655</v>
      </c>
      <c r="AB195" s="108">
        <v>4026272268</v>
      </c>
      <c r="AC195" s="108">
        <v>4336916137</v>
      </c>
      <c r="AD195" s="108">
        <v>5156113839</v>
      </c>
      <c r="AE195" s="108">
        <v>5865152348</v>
      </c>
      <c r="AF195" s="108">
        <v>6550330118</v>
      </c>
      <c r="AG195" s="108">
        <v>6534054839</v>
      </c>
      <c r="AH195" s="115">
        <v>4809812216</v>
      </c>
      <c r="AI195" s="105">
        <v>32.108699999999999</v>
      </c>
      <c r="AJ195" s="105">
        <v>32.871499999999997</v>
      </c>
      <c r="AK195" s="105">
        <v>32.764600000000002</v>
      </c>
      <c r="AL195" s="105">
        <v>32.436799999999998</v>
      </c>
      <c r="AM195" s="105">
        <v>32.486499999999999</v>
      </c>
      <c r="AN195" s="105">
        <v>32.646900000000002</v>
      </c>
      <c r="AO195" s="105">
        <v>32.750500000000002</v>
      </c>
      <c r="AP195" s="105">
        <v>32.752099999999999</v>
      </c>
      <c r="AQ195" s="105">
        <v>32.537599999999998</v>
      </c>
      <c r="AR195" s="105">
        <v>32.149900000000002</v>
      </c>
      <c r="AS195" s="105">
        <v>32.283499999999997</v>
      </c>
      <c r="AT195" s="105">
        <v>32.5625</v>
      </c>
      <c r="AU195" s="105">
        <v>31.9649</v>
      </c>
      <c r="AV195" s="105">
        <v>32.295000000000002</v>
      </c>
      <c r="AW195" s="105">
        <v>32.028300000000002</v>
      </c>
      <c r="AX195" s="105">
        <v>32.746200000000002</v>
      </c>
      <c r="AY195" s="105">
        <v>32.2896</v>
      </c>
      <c r="AZ195" s="105">
        <v>31.502700000000001</v>
      </c>
      <c r="BA195" s="105">
        <v>31.619599999999998</v>
      </c>
      <c r="BB195" s="105">
        <v>32.119300000000003</v>
      </c>
      <c r="BC195" s="105">
        <v>32.007599999999996</v>
      </c>
      <c r="BD195" s="105">
        <v>31.896699999999999</v>
      </c>
      <c r="BE195" s="105">
        <v>32.488799999999998</v>
      </c>
      <c r="BF195" s="105">
        <v>32.343400000000003</v>
      </c>
      <c r="BG195" s="105">
        <v>32.056399999999996</v>
      </c>
      <c r="BH195" s="105">
        <v>32.278500000000001</v>
      </c>
      <c r="BI195" s="105">
        <v>32.4634</v>
      </c>
      <c r="BJ195" s="105">
        <v>32.664000000000001</v>
      </c>
      <c r="BK195" s="105">
        <v>32.5336</v>
      </c>
      <c r="BL195" s="116">
        <v>32.155000000000001</v>
      </c>
      <c r="BM195" s="112">
        <v>0.66831300000000005</v>
      </c>
      <c r="BN195" s="112">
        <v>0.68347599999999997</v>
      </c>
      <c r="BO195" s="112">
        <v>0.24520400000000001</v>
      </c>
      <c r="BP195" s="112">
        <v>0.57525999999999999</v>
      </c>
      <c r="BQ195" s="112">
        <v>0.124677</v>
      </c>
      <c r="BR195" s="112">
        <v>0.52875399999999995</v>
      </c>
      <c r="BS195" s="112">
        <v>6.7466899999999996E-2</v>
      </c>
      <c r="BT195" s="112">
        <v>0.42550500000000002</v>
      </c>
      <c r="BU195" s="117">
        <v>0.39198499999999997</v>
      </c>
      <c r="BV195" s="112">
        <v>0.72582400000000002</v>
      </c>
      <c r="BW195" s="112">
        <v>0.74788100000000002</v>
      </c>
      <c r="BX195" s="112">
        <v>0.35699799999999998</v>
      </c>
      <c r="BY195" s="112">
        <v>0.64971800000000002</v>
      </c>
      <c r="BZ195" s="112">
        <v>0.50396700000000005</v>
      </c>
      <c r="CA195" s="112">
        <v>0.76294300000000004</v>
      </c>
      <c r="CB195" s="112">
        <v>0.247448</v>
      </c>
      <c r="CC195" s="112">
        <v>0.61206300000000002</v>
      </c>
      <c r="CD195" s="117">
        <v>0.75863000000000003</v>
      </c>
      <c r="CE195" s="105">
        <v>0.13070699999999999</v>
      </c>
      <c r="CF195" s="105">
        <v>7.2519899999999998E-2</v>
      </c>
      <c r="CG195" s="105">
        <v>0.22920399999999999</v>
      </c>
      <c r="CH195" s="105">
        <v>-0.118884</v>
      </c>
      <c r="CI195" s="105">
        <v>-0.35481299999999999</v>
      </c>
      <c r="CJ195" s="105">
        <v>-0.27138800000000002</v>
      </c>
      <c r="CK195" s="105">
        <v>-0.53538300000000005</v>
      </c>
      <c r="CL195" s="105">
        <v>-0.207923</v>
      </c>
      <c r="CM195" s="116">
        <v>-0.18476200000000001</v>
      </c>
    </row>
    <row r="196" spans="1:91">
      <c r="A196" s="104" t="s">
        <v>841</v>
      </c>
      <c r="B196" s="104" t="s">
        <v>842</v>
      </c>
      <c r="C196" s="104" t="s">
        <v>843</v>
      </c>
      <c r="D196" s="105">
        <v>33.215500000000006</v>
      </c>
      <c r="E196" s="108">
        <v>7516762296</v>
      </c>
      <c r="F196" s="108">
        <v>7349110315</v>
      </c>
      <c r="G196" s="108">
        <v>7241844124</v>
      </c>
      <c r="H196" s="108">
        <v>7732508031</v>
      </c>
      <c r="I196" s="108">
        <v>7072495684</v>
      </c>
      <c r="J196" s="108">
        <v>7557753007</v>
      </c>
      <c r="K196" s="108">
        <v>8294491374</v>
      </c>
      <c r="L196" s="108">
        <v>6050768912</v>
      </c>
      <c r="M196" s="108">
        <v>8765099420</v>
      </c>
      <c r="N196" s="108">
        <v>14292759305</v>
      </c>
      <c r="O196" s="108">
        <v>15193939279</v>
      </c>
      <c r="P196" s="108">
        <v>14078712455</v>
      </c>
      <c r="Q196" s="108">
        <v>8956561572</v>
      </c>
      <c r="R196" s="108">
        <v>8526899711</v>
      </c>
      <c r="S196" s="108">
        <v>9151456352</v>
      </c>
      <c r="T196" s="108">
        <v>6975241184</v>
      </c>
      <c r="U196" s="108">
        <v>7433432301</v>
      </c>
      <c r="V196" s="108">
        <v>7298897500</v>
      </c>
      <c r="W196" s="108">
        <v>7110773659</v>
      </c>
      <c r="X196" s="108">
        <v>7470380873</v>
      </c>
      <c r="Y196" s="108">
        <v>7140949627</v>
      </c>
      <c r="Z196" s="108">
        <v>6623032051</v>
      </c>
      <c r="AA196" s="108">
        <v>7283458711</v>
      </c>
      <c r="AB196" s="108">
        <v>6600538786</v>
      </c>
      <c r="AC196" s="108">
        <v>10779829581</v>
      </c>
      <c r="AD196" s="108">
        <v>9671731673</v>
      </c>
      <c r="AE196" s="108">
        <v>10103022154</v>
      </c>
      <c r="AF196" s="108">
        <v>10556568368</v>
      </c>
      <c r="AG196" s="108">
        <v>11078093779</v>
      </c>
      <c r="AH196" s="115">
        <v>10709762122</v>
      </c>
      <c r="AI196" s="105">
        <v>33.190899999999999</v>
      </c>
      <c r="AJ196" s="105">
        <v>33.321199999999997</v>
      </c>
      <c r="AK196" s="105">
        <v>33.308900000000001</v>
      </c>
      <c r="AL196" s="105">
        <v>33.122700000000002</v>
      </c>
      <c r="AM196" s="105">
        <v>33.142600000000002</v>
      </c>
      <c r="AN196" s="105">
        <v>33.249699999999997</v>
      </c>
      <c r="AO196" s="105">
        <v>33.212800000000001</v>
      </c>
      <c r="AP196" s="105">
        <v>33.1663</v>
      </c>
      <c r="AQ196" s="105">
        <v>33.218200000000003</v>
      </c>
      <c r="AR196" s="105">
        <v>34.194099999999999</v>
      </c>
      <c r="AS196" s="105">
        <v>34.332000000000001</v>
      </c>
      <c r="AT196" s="105">
        <v>34.317</v>
      </c>
      <c r="AU196" s="105">
        <v>33.278300000000002</v>
      </c>
      <c r="AV196" s="105">
        <v>33.2791</v>
      </c>
      <c r="AW196" s="105">
        <v>33.432299999999998</v>
      </c>
      <c r="AX196" s="105">
        <v>33.078899999999997</v>
      </c>
      <c r="AY196" s="105">
        <v>33.106000000000002</v>
      </c>
      <c r="AZ196" s="105">
        <v>33.097000000000001</v>
      </c>
      <c r="BA196" s="105">
        <v>32.972299999999997</v>
      </c>
      <c r="BB196" s="105">
        <v>33.126300000000001</v>
      </c>
      <c r="BC196" s="105">
        <v>32.937899999999999</v>
      </c>
      <c r="BD196" s="105">
        <v>33.044800000000002</v>
      </c>
      <c r="BE196" s="105">
        <v>33.168300000000002</v>
      </c>
      <c r="BF196" s="105">
        <v>33.0565</v>
      </c>
      <c r="BG196" s="105">
        <v>33.377200000000002</v>
      </c>
      <c r="BH196" s="105">
        <v>33.186999999999998</v>
      </c>
      <c r="BI196" s="105">
        <v>33.247900000000001</v>
      </c>
      <c r="BJ196" s="105">
        <v>33.352499999999999</v>
      </c>
      <c r="BK196" s="105">
        <v>33.2928</v>
      </c>
      <c r="BL196" s="116">
        <v>33.313299999999998</v>
      </c>
      <c r="BM196" s="112">
        <v>0.366533</v>
      </c>
      <c r="BN196" s="112">
        <v>2.6598900000000002E-2</v>
      </c>
      <c r="BO196" s="112">
        <v>7.4547499999999996E-3</v>
      </c>
      <c r="BP196" s="112">
        <v>3.3881199999999997E-5</v>
      </c>
      <c r="BQ196" s="112">
        <v>0.85736000000000001</v>
      </c>
      <c r="BR196" s="112">
        <v>3.0239500000000001E-4</v>
      </c>
      <c r="BS196" s="112">
        <v>7.0780699999999997E-3</v>
      </c>
      <c r="BT196" s="112">
        <v>5.9636400000000001E-3</v>
      </c>
      <c r="BU196" s="117">
        <v>0.45279599999999998</v>
      </c>
      <c r="BV196" s="112">
        <v>0.45046700000000001</v>
      </c>
      <c r="BW196" s="112">
        <v>7.0391400000000007E-2</v>
      </c>
      <c r="BX196" s="112">
        <v>4.9767600000000002E-2</v>
      </c>
      <c r="BY196" s="112">
        <v>2.16388E-3</v>
      </c>
      <c r="BZ196" s="112">
        <v>0.92755600000000005</v>
      </c>
      <c r="CA196" s="112">
        <v>1.8105900000000001E-2</v>
      </c>
      <c r="CB196" s="112">
        <v>8.4590399999999996E-2</v>
      </c>
      <c r="CC196" s="112">
        <v>6.0778400000000003E-2</v>
      </c>
      <c r="CD196" s="117">
        <v>0.78158300000000003</v>
      </c>
      <c r="CE196" s="105">
        <v>-4.5834899999999998E-2</v>
      </c>
      <c r="CF196" s="105">
        <v>-0.14784900000000001</v>
      </c>
      <c r="CG196" s="105">
        <v>-0.120392</v>
      </c>
      <c r="CH196" s="105">
        <v>0.96151399999999998</v>
      </c>
      <c r="CI196" s="105">
        <v>1.03734E-2</v>
      </c>
      <c r="CJ196" s="105">
        <v>-0.22552900000000001</v>
      </c>
      <c r="CK196" s="105">
        <v>-0.307336</v>
      </c>
      <c r="CL196" s="105">
        <v>-0.22964000000000001</v>
      </c>
      <c r="CM196" s="116">
        <v>-4.8787400000000002E-2</v>
      </c>
    </row>
    <row r="197" spans="1:91">
      <c r="A197" s="104" t="s">
        <v>844</v>
      </c>
      <c r="B197" s="104" t="s">
        <v>845</v>
      </c>
      <c r="C197" s="104" t="s">
        <v>846</v>
      </c>
      <c r="D197" s="105">
        <v>27.22035</v>
      </c>
      <c r="E197" s="108">
        <v>118650203.8</v>
      </c>
      <c r="F197" s="108">
        <v>95643618</v>
      </c>
      <c r="G197" s="108">
        <v>112799419</v>
      </c>
      <c r="H197" s="108">
        <v>191950133</v>
      </c>
      <c r="I197" s="108">
        <v>148482349</v>
      </c>
      <c r="J197" s="108">
        <v>104562198.8</v>
      </c>
      <c r="K197" s="108">
        <v>83138179.25</v>
      </c>
      <c r="L197" s="108">
        <v>46220965</v>
      </c>
      <c r="M197" s="108">
        <v>53742244.25</v>
      </c>
      <c r="N197" s="108">
        <v>40714586</v>
      </c>
      <c r="O197" s="108">
        <v>84986007</v>
      </c>
      <c r="P197" s="108">
        <v>46512128.75</v>
      </c>
      <c r="Q197" s="108">
        <v>105658785</v>
      </c>
      <c r="R197" s="108">
        <v>95054003.5</v>
      </c>
      <c r="S197" s="108">
        <v>138256024.5</v>
      </c>
      <c r="T197" s="108">
        <v>167400599.5</v>
      </c>
      <c r="U197" s="108">
        <v>146096757</v>
      </c>
      <c r="V197" s="108">
        <v>80368655.5</v>
      </c>
      <c r="W197" s="108">
        <v>136345718</v>
      </c>
      <c r="X197" s="108">
        <v>168321286.5</v>
      </c>
      <c r="Y197" s="108">
        <v>47684693</v>
      </c>
      <c r="Z197" s="108">
        <v>182023695</v>
      </c>
      <c r="AA197" s="108">
        <v>152693034</v>
      </c>
      <c r="AB197" s="108">
        <v>192147249.30000001</v>
      </c>
      <c r="AC197" s="108">
        <v>192452289.40000001</v>
      </c>
      <c r="AD197" s="108">
        <v>75128189</v>
      </c>
      <c r="AE197" s="108">
        <v>215421020</v>
      </c>
      <c r="AF197" s="108">
        <v>122543390</v>
      </c>
      <c r="AG197" s="108">
        <v>285241758.5</v>
      </c>
      <c r="AH197" s="115">
        <v>139230612</v>
      </c>
      <c r="AI197" s="105">
        <v>27.2056</v>
      </c>
      <c r="AJ197" s="105">
        <v>27.2117</v>
      </c>
      <c r="AK197" s="105">
        <v>27.425999999999998</v>
      </c>
      <c r="AL197" s="105">
        <v>27.790500000000002</v>
      </c>
      <c r="AM197" s="105">
        <v>27.596499999999999</v>
      </c>
      <c r="AN197" s="105">
        <v>27.228999999999999</v>
      </c>
      <c r="AO197" s="105">
        <v>26.562000000000001</v>
      </c>
      <c r="AP197" s="105">
        <v>26.583400000000001</v>
      </c>
      <c r="AQ197" s="105">
        <v>25.868600000000001</v>
      </c>
      <c r="AR197" s="105">
        <v>25.616700000000002</v>
      </c>
      <c r="AS197" s="105">
        <v>27.0062</v>
      </c>
      <c r="AT197" s="105">
        <v>26.075299999999999</v>
      </c>
      <c r="AU197" s="105">
        <v>26.8735</v>
      </c>
      <c r="AV197" s="105">
        <v>26.791899999999998</v>
      </c>
      <c r="AW197" s="105">
        <v>27.472899999999999</v>
      </c>
      <c r="AX197" s="105">
        <v>27.698</v>
      </c>
      <c r="AY197" s="105">
        <v>27.441700000000001</v>
      </c>
      <c r="AZ197" s="105">
        <v>26.657</v>
      </c>
      <c r="BA197" s="105">
        <v>27.267600000000002</v>
      </c>
      <c r="BB197" s="105">
        <v>27.6754</v>
      </c>
      <c r="BC197" s="105">
        <v>25.675699999999999</v>
      </c>
      <c r="BD197" s="105">
        <v>27.874600000000001</v>
      </c>
      <c r="BE197" s="105">
        <v>27.6556</v>
      </c>
      <c r="BF197" s="105">
        <v>27.9542</v>
      </c>
      <c r="BG197" s="105">
        <v>27.529399999999999</v>
      </c>
      <c r="BH197" s="105">
        <v>26.177199999999999</v>
      </c>
      <c r="BI197" s="105">
        <v>27.6965</v>
      </c>
      <c r="BJ197" s="105">
        <v>26.9238</v>
      </c>
      <c r="BK197" s="105">
        <v>28.061800000000002</v>
      </c>
      <c r="BL197" s="116">
        <v>27.116900000000001</v>
      </c>
      <c r="BM197" s="112">
        <v>0.82170100000000001</v>
      </c>
      <c r="BN197" s="112">
        <v>0.68206699999999998</v>
      </c>
      <c r="BO197" s="112">
        <v>7.1596499999999993E-2</v>
      </c>
      <c r="BP197" s="112">
        <v>0.103127</v>
      </c>
      <c r="BQ197" s="112">
        <v>0.47892000000000001</v>
      </c>
      <c r="BR197" s="112">
        <v>0.83923099999999995</v>
      </c>
      <c r="BS197" s="112">
        <v>0.52117000000000002</v>
      </c>
      <c r="BT197" s="112">
        <v>0.27299000000000001</v>
      </c>
      <c r="BU197" s="117">
        <v>0.71552000000000004</v>
      </c>
      <c r="BV197" s="112">
        <v>0.85703799999999997</v>
      </c>
      <c r="BW197" s="112">
        <v>0.747193</v>
      </c>
      <c r="BX197" s="112">
        <v>0.16409000000000001</v>
      </c>
      <c r="BY197" s="112">
        <v>0.163299</v>
      </c>
      <c r="BZ197" s="112">
        <v>0.74000900000000003</v>
      </c>
      <c r="CA197" s="112">
        <v>0.92999799999999999</v>
      </c>
      <c r="CB197" s="112">
        <v>0.70945800000000003</v>
      </c>
      <c r="CC197" s="112">
        <v>0.47593200000000002</v>
      </c>
      <c r="CD197" s="117">
        <v>0.90688100000000005</v>
      </c>
      <c r="CE197" s="105">
        <v>-8.6373000000000005E-2</v>
      </c>
      <c r="CF197" s="105">
        <v>0.17118800000000001</v>
      </c>
      <c r="CG197" s="105">
        <v>-1.0294700000000001</v>
      </c>
      <c r="CH197" s="105">
        <v>-1.13476</v>
      </c>
      <c r="CI197" s="105">
        <v>-0.321376</v>
      </c>
      <c r="CJ197" s="105">
        <v>-0.101914</v>
      </c>
      <c r="CK197" s="105">
        <v>-0.49456499999999998</v>
      </c>
      <c r="CL197" s="105">
        <v>0.46065600000000001</v>
      </c>
      <c r="CM197" s="116">
        <v>-0.23314699999999999</v>
      </c>
    </row>
    <row r="198" spans="1:91">
      <c r="A198" s="104" t="s">
        <v>847</v>
      </c>
      <c r="B198" s="104" t="s">
        <v>848</v>
      </c>
      <c r="C198" s="104" t="s">
        <v>439</v>
      </c>
      <c r="D198" s="105">
        <v>26.442299999999999</v>
      </c>
      <c r="E198" s="108">
        <v>157218456</v>
      </c>
      <c r="F198" s="108">
        <v>169657752</v>
      </c>
      <c r="G198" s="108">
        <v>177271424</v>
      </c>
      <c r="H198" s="108">
        <v>150434184</v>
      </c>
      <c r="I198" s="108">
        <v>98101093.5</v>
      </c>
      <c r="J198" s="108">
        <v>139164196</v>
      </c>
      <c r="K198" s="108">
        <v>108084808</v>
      </c>
      <c r="L198" s="108">
        <v>44488072</v>
      </c>
      <c r="M198" s="108">
        <v>109354668</v>
      </c>
      <c r="N198" s="108">
        <v>96889016</v>
      </c>
      <c r="O198" s="108">
        <v>268099344</v>
      </c>
      <c r="P198" s="108">
        <v>226999464</v>
      </c>
      <c r="Q198" s="108">
        <v>22979182</v>
      </c>
      <c r="R198" s="108">
        <v>18315350</v>
      </c>
      <c r="S198" s="108">
        <v>49042902</v>
      </c>
      <c r="T198" s="108">
        <v>43715728</v>
      </c>
      <c r="U198" s="108">
        <v>88214752</v>
      </c>
      <c r="V198" s="108">
        <v>55900785</v>
      </c>
      <c r="W198" s="108">
        <v>64890884</v>
      </c>
      <c r="X198" s="108">
        <v>76340992</v>
      </c>
      <c r="Y198" s="108">
        <v>27834478</v>
      </c>
      <c r="Z198" s="108">
        <v>35653572</v>
      </c>
      <c r="AA198" s="108">
        <v>30872530</v>
      </c>
      <c r="AB198" s="108">
        <v>66542172</v>
      </c>
      <c r="AC198" s="108">
        <v>40963955.25</v>
      </c>
      <c r="AD198" s="108">
        <v>41994524</v>
      </c>
      <c r="AE198" s="108">
        <v>90058042</v>
      </c>
      <c r="AF198" s="108">
        <v>76204952</v>
      </c>
      <c r="AG198" s="108">
        <v>93321536</v>
      </c>
      <c r="AH198" s="115">
        <v>62402612</v>
      </c>
      <c r="AI198" s="105">
        <v>27.611699999999999</v>
      </c>
      <c r="AJ198" s="105">
        <v>28.049199999999999</v>
      </c>
      <c r="AK198" s="105">
        <v>28.090699999999998</v>
      </c>
      <c r="AL198" s="105">
        <v>27.4389</v>
      </c>
      <c r="AM198" s="105">
        <v>27.002500000000001</v>
      </c>
      <c r="AN198" s="105">
        <v>27.636800000000001</v>
      </c>
      <c r="AO198" s="105">
        <v>26.9588</v>
      </c>
      <c r="AP198" s="105">
        <v>26.5276</v>
      </c>
      <c r="AQ198" s="105">
        <v>26.8935</v>
      </c>
      <c r="AR198" s="105">
        <v>27.006499999999999</v>
      </c>
      <c r="AS198" s="105">
        <v>28.6098</v>
      </c>
      <c r="AT198" s="105">
        <v>28.362300000000001</v>
      </c>
      <c r="AU198" s="105">
        <v>24.642499999999998</v>
      </c>
      <c r="AV198" s="105">
        <v>24.4162</v>
      </c>
      <c r="AW198" s="105">
        <v>26.150700000000001</v>
      </c>
      <c r="AX198" s="105">
        <v>25.760999999999999</v>
      </c>
      <c r="AY198" s="105">
        <v>26.732099999999999</v>
      </c>
      <c r="AZ198" s="105">
        <v>26.160900000000002</v>
      </c>
      <c r="BA198" s="105">
        <v>26.1965</v>
      </c>
      <c r="BB198" s="105">
        <v>26.542999999999999</v>
      </c>
      <c r="BC198" s="105">
        <v>24.944800000000001</v>
      </c>
      <c r="BD198" s="105">
        <v>25.4512</v>
      </c>
      <c r="BE198" s="105">
        <v>25.295300000000001</v>
      </c>
      <c r="BF198" s="105">
        <v>26.424399999999999</v>
      </c>
      <c r="BG198" s="105">
        <v>25.3142</v>
      </c>
      <c r="BH198" s="105">
        <v>25.3247</v>
      </c>
      <c r="BI198" s="105">
        <v>26.438199999999998</v>
      </c>
      <c r="BJ198" s="105">
        <v>26.238399999999999</v>
      </c>
      <c r="BK198" s="105">
        <v>26.446400000000001</v>
      </c>
      <c r="BL198" s="116">
        <v>25.9377</v>
      </c>
      <c r="BM198" s="112">
        <v>1.3024600000000001E-3</v>
      </c>
      <c r="BN198" s="112">
        <v>8.4721499999999995E-3</v>
      </c>
      <c r="BO198" s="112">
        <v>4.2549499999999997E-2</v>
      </c>
      <c r="BP198" s="112">
        <v>2.6413599999999999E-2</v>
      </c>
      <c r="BQ198" s="112">
        <v>0.113886</v>
      </c>
      <c r="BR198" s="112">
        <v>0.97536199999999995</v>
      </c>
      <c r="BS198" s="112">
        <v>0.57098400000000005</v>
      </c>
      <c r="BT198" s="112">
        <v>0.27490900000000001</v>
      </c>
      <c r="BU198" s="117">
        <v>0.26837899999999998</v>
      </c>
      <c r="BV198" s="112">
        <v>1.4508800000000001E-2</v>
      </c>
      <c r="BW198" s="112">
        <v>3.5288399999999998E-2</v>
      </c>
      <c r="BX198" s="112">
        <v>0.12371</v>
      </c>
      <c r="BY198" s="112">
        <v>5.5552700000000003E-2</v>
      </c>
      <c r="BZ198" s="112">
        <v>0.48912699999999998</v>
      </c>
      <c r="CA198" s="112">
        <v>0.98565100000000005</v>
      </c>
      <c r="CB198" s="112">
        <v>0.74631599999999998</v>
      </c>
      <c r="CC198" s="112">
        <v>0.478406</v>
      </c>
      <c r="CD198" s="117">
        <v>0.72763100000000003</v>
      </c>
      <c r="CE198" s="105">
        <v>1.7097</v>
      </c>
      <c r="CF198" s="105">
        <v>1.1518999999999999</v>
      </c>
      <c r="CG198" s="105">
        <v>0.58581499999999997</v>
      </c>
      <c r="CH198" s="105">
        <v>1.78535</v>
      </c>
      <c r="CI198" s="105">
        <v>-1.13768</v>
      </c>
      <c r="CJ198" s="105">
        <v>1.0452899999999999E-2</v>
      </c>
      <c r="CK198" s="105">
        <v>-0.31273099999999998</v>
      </c>
      <c r="CL198" s="105">
        <v>-0.48390100000000003</v>
      </c>
      <c r="CM198" s="116">
        <v>-0.51512999999999998</v>
      </c>
    </row>
    <row r="199" spans="1:91">
      <c r="A199" s="104" t="s">
        <v>849</v>
      </c>
      <c r="B199" s="104" t="s">
        <v>850</v>
      </c>
      <c r="C199" s="104" t="s">
        <v>488</v>
      </c>
      <c r="D199" s="105">
        <v>32.531849999999999</v>
      </c>
      <c r="E199" s="108">
        <v>4350274992</v>
      </c>
      <c r="F199" s="108">
        <v>3533566999</v>
      </c>
      <c r="G199" s="108">
        <v>4691635737</v>
      </c>
      <c r="H199" s="108">
        <v>7376160322</v>
      </c>
      <c r="I199" s="108">
        <v>6050232585</v>
      </c>
      <c r="J199" s="108">
        <v>6217259987</v>
      </c>
      <c r="K199" s="108">
        <v>4493940821</v>
      </c>
      <c r="L199" s="108">
        <v>3789936728</v>
      </c>
      <c r="M199" s="108">
        <v>5643594791</v>
      </c>
      <c r="N199" s="108">
        <v>4070621013</v>
      </c>
      <c r="O199" s="108">
        <v>6004897938</v>
      </c>
      <c r="P199" s="108">
        <v>5144100755</v>
      </c>
      <c r="Q199" s="108">
        <v>5257210404</v>
      </c>
      <c r="R199" s="108">
        <v>5111985036</v>
      </c>
      <c r="S199" s="108">
        <v>5075832458</v>
      </c>
      <c r="T199" s="108">
        <v>5266944585</v>
      </c>
      <c r="U199" s="108">
        <v>4400889638</v>
      </c>
      <c r="V199" s="108">
        <v>4618973875</v>
      </c>
      <c r="W199" s="108">
        <v>4625018124</v>
      </c>
      <c r="X199" s="108">
        <v>4690468734</v>
      </c>
      <c r="Y199" s="108">
        <v>6180992369</v>
      </c>
      <c r="Z199" s="108">
        <v>5178598296</v>
      </c>
      <c r="AA199" s="108">
        <v>5696178146</v>
      </c>
      <c r="AB199" s="108">
        <v>3985838689</v>
      </c>
      <c r="AC199" s="108">
        <v>7161711653</v>
      </c>
      <c r="AD199" s="108">
        <v>4637042036</v>
      </c>
      <c r="AE199" s="108">
        <v>5128396318</v>
      </c>
      <c r="AF199" s="108">
        <v>5129639211</v>
      </c>
      <c r="AG199" s="108">
        <v>8160479260</v>
      </c>
      <c r="AH199" s="115">
        <v>6029514494</v>
      </c>
      <c r="AI199" s="105">
        <v>32.401899999999998</v>
      </c>
      <c r="AJ199" s="105">
        <v>32.259799999999998</v>
      </c>
      <c r="AK199" s="105">
        <v>32.673099999999998</v>
      </c>
      <c r="AL199" s="105">
        <v>33.054600000000001</v>
      </c>
      <c r="AM199" s="105">
        <v>32.916699999999999</v>
      </c>
      <c r="AN199" s="105">
        <v>32.972000000000001</v>
      </c>
      <c r="AO199" s="105">
        <v>32.331800000000001</v>
      </c>
      <c r="AP199" s="105">
        <v>32.482100000000003</v>
      </c>
      <c r="AQ199" s="105">
        <v>32.583100000000002</v>
      </c>
      <c r="AR199" s="105">
        <v>32.353299999999997</v>
      </c>
      <c r="AS199" s="105">
        <v>33.002000000000002</v>
      </c>
      <c r="AT199" s="105">
        <v>32.864400000000003</v>
      </c>
      <c r="AU199" s="105">
        <v>32.522799999999997</v>
      </c>
      <c r="AV199" s="105">
        <v>32.540900000000001</v>
      </c>
      <c r="AW199" s="105">
        <v>32.556699999999999</v>
      </c>
      <c r="AX199" s="105">
        <v>32.6736</v>
      </c>
      <c r="AY199" s="105">
        <v>32.355400000000003</v>
      </c>
      <c r="AZ199" s="105">
        <v>32.433100000000003</v>
      </c>
      <c r="BA199" s="105">
        <v>32.351700000000001</v>
      </c>
      <c r="BB199" s="105">
        <v>32.447299999999998</v>
      </c>
      <c r="BC199" s="105">
        <v>32.7194</v>
      </c>
      <c r="BD199" s="105">
        <v>32.681399999999996</v>
      </c>
      <c r="BE199" s="105">
        <v>32.807000000000002</v>
      </c>
      <c r="BF199" s="105">
        <v>32.328800000000001</v>
      </c>
      <c r="BG199" s="105">
        <v>32.781199999999998</v>
      </c>
      <c r="BH199" s="105">
        <v>32.126800000000003</v>
      </c>
      <c r="BI199" s="105">
        <v>32.2697</v>
      </c>
      <c r="BJ199" s="105">
        <v>32.311300000000003</v>
      </c>
      <c r="BK199" s="105">
        <v>32.854399999999998</v>
      </c>
      <c r="BL199" s="116">
        <v>32.481099999999998</v>
      </c>
      <c r="BM199" s="112">
        <v>0.63243799999999994</v>
      </c>
      <c r="BN199" s="112">
        <v>5.9156800000000002E-2</v>
      </c>
      <c r="BO199" s="112">
        <v>0.66134800000000005</v>
      </c>
      <c r="BP199" s="112">
        <v>0.49438700000000002</v>
      </c>
      <c r="BQ199" s="112">
        <v>0.95918499999999995</v>
      </c>
      <c r="BR199" s="112">
        <v>0.75850600000000001</v>
      </c>
      <c r="BS199" s="112">
        <v>0.83687900000000004</v>
      </c>
      <c r="BT199" s="112">
        <v>0.80449300000000001</v>
      </c>
      <c r="BU199" s="117">
        <v>0.57347300000000001</v>
      </c>
      <c r="BV199" s="112">
        <v>0.69761200000000001</v>
      </c>
      <c r="BW199" s="112">
        <v>0.118279</v>
      </c>
      <c r="BX199" s="112">
        <v>0.74066699999999996</v>
      </c>
      <c r="BY199" s="112">
        <v>0.57688600000000001</v>
      </c>
      <c r="BZ199" s="112">
        <v>0.97745099999999996</v>
      </c>
      <c r="CA199" s="112">
        <v>0.891594</v>
      </c>
      <c r="CB199" s="112">
        <v>0.92685499999999998</v>
      </c>
      <c r="CC199" s="112">
        <v>0.890988</v>
      </c>
      <c r="CD199" s="117">
        <v>0.85105299999999995</v>
      </c>
      <c r="CE199" s="105">
        <v>-0.103947</v>
      </c>
      <c r="CF199" s="105">
        <v>0.43221999999999999</v>
      </c>
      <c r="CG199" s="105">
        <v>-8.3227800000000005E-2</v>
      </c>
      <c r="CH199" s="105">
        <v>0.19100700000000001</v>
      </c>
      <c r="CI199" s="105">
        <v>-8.7509200000000006E-3</v>
      </c>
      <c r="CJ199" s="105">
        <v>-6.1508199999999999E-2</v>
      </c>
      <c r="CK199" s="105">
        <v>-4.2741099999999997E-2</v>
      </c>
      <c r="CL199" s="105">
        <v>5.6854200000000001E-2</v>
      </c>
      <c r="CM199" s="116">
        <v>-0.156308</v>
      </c>
    </row>
    <row r="200" spans="1:91">
      <c r="A200" s="104" t="s">
        <v>851</v>
      </c>
      <c r="B200" s="104" t="s">
        <v>852</v>
      </c>
      <c r="C200" s="104" t="s">
        <v>853</v>
      </c>
      <c r="D200" s="105">
        <v>31.191499999999998</v>
      </c>
      <c r="E200" s="108">
        <v>2013636845</v>
      </c>
      <c r="F200" s="108">
        <v>2264118422</v>
      </c>
      <c r="G200" s="108">
        <v>2434015386</v>
      </c>
      <c r="H200" s="108">
        <v>2616593717</v>
      </c>
      <c r="I200" s="108">
        <v>3099031453</v>
      </c>
      <c r="J200" s="108">
        <v>3593808309</v>
      </c>
      <c r="K200" s="108">
        <v>2992905149</v>
      </c>
      <c r="L200" s="108">
        <v>4584082497</v>
      </c>
      <c r="M200" s="108">
        <v>2504135179</v>
      </c>
      <c r="N200" s="108">
        <v>2367110921</v>
      </c>
      <c r="O200" s="108">
        <v>2641469109</v>
      </c>
      <c r="P200" s="108">
        <v>1893447603</v>
      </c>
      <c r="Q200" s="108">
        <v>1624560910</v>
      </c>
      <c r="R200" s="108">
        <v>1887756254</v>
      </c>
      <c r="S200" s="108">
        <v>1913660730</v>
      </c>
      <c r="T200" s="108">
        <v>1870164949</v>
      </c>
      <c r="U200" s="108">
        <v>1781013759</v>
      </c>
      <c r="V200" s="108">
        <v>1728521608</v>
      </c>
      <c r="W200" s="108">
        <v>2287574898</v>
      </c>
      <c r="X200" s="108">
        <v>1879495029</v>
      </c>
      <c r="Y200" s="108">
        <v>2040879849</v>
      </c>
      <c r="Z200" s="108">
        <v>1539297461</v>
      </c>
      <c r="AA200" s="108">
        <v>1603259749</v>
      </c>
      <c r="AB200" s="108">
        <v>1663701818</v>
      </c>
      <c r="AC200" s="108">
        <v>2624164915</v>
      </c>
      <c r="AD200" s="108">
        <v>2272064948</v>
      </c>
      <c r="AE200" s="108">
        <v>2268853200</v>
      </c>
      <c r="AF200" s="108">
        <v>2198424763</v>
      </c>
      <c r="AG200" s="108">
        <v>2365746677</v>
      </c>
      <c r="AH200" s="115">
        <v>2470424762</v>
      </c>
      <c r="AI200" s="105">
        <v>31.290600000000001</v>
      </c>
      <c r="AJ200" s="105">
        <v>31.6309</v>
      </c>
      <c r="AK200" s="105">
        <v>31.720700000000001</v>
      </c>
      <c r="AL200" s="105">
        <v>31.5594</v>
      </c>
      <c r="AM200" s="105">
        <v>31.946999999999999</v>
      </c>
      <c r="AN200" s="105">
        <v>32.19</v>
      </c>
      <c r="AO200" s="105">
        <v>31.7273</v>
      </c>
      <c r="AP200" s="105">
        <v>32.746400000000001</v>
      </c>
      <c r="AQ200" s="105">
        <v>31.410799999999998</v>
      </c>
      <c r="AR200" s="105">
        <v>31.549399999999999</v>
      </c>
      <c r="AS200" s="105">
        <v>31.766400000000001</v>
      </c>
      <c r="AT200" s="105">
        <v>31.422499999999999</v>
      </c>
      <c r="AU200" s="105">
        <v>30.834099999999999</v>
      </c>
      <c r="AV200" s="105">
        <v>31.1037</v>
      </c>
      <c r="AW200" s="105">
        <v>31.162500000000001</v>
      </c>
      <c r="AX200" s="105">
        <v>31.1798</v>
      </c>
      <c r="AY200" s="105">
        <v>31.052399999999999</v>
      </c>
      <c r="AZ200" s="105">
        <v>31.027100000000001</v>
      </c>
      <c r="BA200" s="105">
        <v>31.336099999999998</v>
      </c>
      <c r="BB200" s="105">
        <v>31.136900000000001</v>
      </c>
      <c r="BC200" s="105">
        <v>31.116099999999999</v>
      </c>
      <c r="BD200" s="105">
        <v>30.920500000000001</v>
      </c>
      <c r="BE200" s="105">
        <v>30.996200000000002</v>
      </c>
      <c r="BF200" s="105">
        <v>31.068300000000001</v>
      </c>
      <c r="BG200" s="105">
        <v>31.338799999999999</v>
      </c>
      <c r="BH200" s="105">
        <v>31.118200000000002</v>
      </c>
      <c r="BI200" s="105">
        <v>31.0932</v>
      </c>
      <c r="BJ200" s="105">
        <v>31.088899999999999</v>
      </c>
      <c r="BK200" s="105">
        <v>31.072199999999999</v>
      </c>
      <c r="BL200" s="116">
        <v>31.203199999999999</v>
      </c>
      <c r="BM200" s="112">
        <v>3.6127199999999998E-2</v>
      </c>
      <c r="BN200" s="112">
        <v>1.4480700000000001E-2</v>
      </c>
      <c r="BO200" s="112">
        <v>0.106741</v>
      </c>
      <c r="BP200" s="112">
        <v>1.3467E-2</v>
      </c>
      <c r="BQ200" s="112">
        <v>0.46552100000000002</v>
      </c>
      <c r="BR200" s="112">
        <v>0.60680500000000004</v>
      </c>
      <c r="BS200" s="112">
        <v>0.40885300000000002</v>
      </c>
      <c r="BT200" s="112">
        <v>0.10008300000000001</v>
      </c>
      <c r="BU200" s="117">
        <v>0.52117500000000005</v>
      </c>
      <c r="BV200" s="112">
        <v>8.1819900000000001E-2</v>
      </c>
      <c r="BW200" s="112">
        <v>4.7868800000000003E-2</v>
      </c>
      <c r="BX200" s="112">
        <v>0.20059399999999999</v>
      </c>
      <c r="BY200" s="112">
        <v>3.3845899999999998E-2</v>
      </c>
      <c r="BZ200" s="112">
        <v>0.73350199999999999</v>
      </c>
      <c r="CA200" s="112">
        <v>0.80571300000000001</v>
      </c>
      <c r="CB200" s="112">
        <v>0.62819800000000003</v>
      </c>
      <c r="CC200" s="112">
        <v>0.27037600000000001</v>
      </c>
      <c r="CD200" s="117">
        <v>0.82051799999999997</v>
      </c>
      <c r="CE200" s="105">
        <v>0.42599399999999998</v>
      </c>
      <c r="CF200" s="105">
        <v>0.77737599999999996</v>
      </c>
      <c r="CG200" s="105">
        <v>0.84009199999999995</v>
      </c>
      <c r="CH200" s="105">
        <v>0.45803199999999999</v>
      </c>
      <c r="CI200" s="105">
        <v>-8.7975200000000003E-2</v>
      </c>
      <c r="CJ200" s="105">
        <v>-3.4960400000000003E-2</v>
      </c>
      <c r="CK200" s="105">
        <v>7.4958800000000006E-2</v>
      </c>
      <c r="CL200" s="105">
        <v>-0.12640799999999999</v>
      </c>
      <c r="CM200" s="116">
        <v>6.1979300000000001E-2</v>
      </c>
    </row>
    <row r="201" spans="1:91">
      <c r="A201" s="104" t="s">
        <v>854</v>
      </c>
      <c r="B201" s="104" t="s">
        <v>855</v>
      </c>
      <c r="C201" s="104" t="s">
        <v>564</v>
      </c>
      <c r="D201" s="105">
        <v>28.79345</v>
      </c>
      <c r="E201" s="108">
        <v>374233310.80000001</v>
      </c>
      <c r="F201" s="108">
        <v>367697072.69999999</v>
      </c>
      <c r="G201" s="108">
        <v>375184418.80000001</v>
      </c>
      <c r="H201" s="108">
        <v>373357086.5</v>
      </c>
      <c r="I201" s="108">
        <v>207098806.5</v>
      </c>
      <c r="J201" s="108">
        <v>379528597</v>
      </c>
      <c r="K201" s="108">
        <v>682714569.39999998</v>
      </c>
      <c r="L201" s="108">
        <v>526324691.5</v>
      </c>
      <c r="M201" s="108">
        <v>646618050.39999998</v>
      </c>
      <c r="N201" s="108">
        <v>574538982</v>
      </c>
      <c r="O201" s="108">
        <v>702607991.5</v>
      </c>
      <c r="P201" s="108">
        <v>423119651</v>
      </c>
      <c r="Q201" s="108">
        <v>462975599.39999998</v>
      </c>
      <c r="R201" s="108">
        <v>267591469.59999999</v>
      </c>
      <c r="S201" s="108">
        <v>245148000</v>
      </c>
      <c r="T201" s="108">
        <v>271039668</v>
      </c>
      <c r="U201" s="108">
        <v>357908820.89999998</v>
      </c>
      <c r="V201" s="108">
        <v>290615529.5</v>
      </c>
      <c r="W201" s="108">
        <v>387531898</v>
      </c>
      <c r="X201" s="108">
        <v>349430221.30000001</v>
      </c>
      <c r="Y201" s="108">
        <v>404114893.60000002</v>
      </c>
      <c r="Z201" s="108">
        <v>234405826.5</v>
      </c>
      <c r="AA201" s="108">
        <v>317604411.60000002</v>
      </c>
      <c r="AB201" s="108">
        <v>311404067.30000001</v>
      </c>
      <c r="AC201" s="108">
        <v>478672335</v>
      </c>
      <c r="AD201" s="108">
        <v>433720471.69999999</v>
      </c>
      <c r="AE201" s="108">
        <v>555889404.5</v>
      </c>
      <c r="AF201" s="108">
        <v>376514706</v>
      </c>
      <c r="AG201" s="108">
        <v>464908400.80000001</v>
      </c>
      <c r="AH201" s="115">
        <v>504210504.69999999</v>
      </c>
      <c r="AI201" s="105">
        <v>28.8628</v>
      </c>
      <c r="AJ201" s="105">
        <v>29.032</v>
      </c>
      <c r="AK201" s="105">
        <v>29.101299999999998</v>
      </c>
      <c r="AL201" s="105">
        <v>28.750399999999999</v>
      </c>
      <c r="AM201" s="105">
        <v>28.0914</v>
      </c>
      <c r="AN201" s="105">
        <v>29.030799999999999</v>
      </c>
      <c r="AO201" s="105">
        <v>29.589700000000001</v>
      </c>
      <c r="AP201" s="105">
        <v>29.778500000000001</v>
      </c>
      <c r="AQ201" s="105">
        <v>29.4574</v>
      </c>
      <c r="AR201" s="105">
        <v>29.528199999999998</v>
      </c>
      <c r="AS201" s="105">
        <v>29.956800000000001</v>
      </c>
      <c r="AT201" s="105">
        <v>29.2607</v>
      </c>
      <c r="AU201" s="105">
        <v>28.983799999999999</v>
      </c>
      <c r="AV201" s="105">
        <v>28.2852</v>
      </c>
      <c r="AW201" s="105">
        <v>28.357600000000001</v>
      </c>
      <c r="AX201" s="105">
        <v>28.3932</v>
      </c>
      <c r="AY201" s="105">
        <v>28.733699999999999</v>
      </c>
      <c r="AZ201" s="105">
        <v>28.497900000000001</v>
      </c>
      <c r="BA201" s="105">
        <v>28.774699999999999</v>
      </c>
      <c r="BB201" s="105">
        <v>28.725300000000001</v>
      </c>
      <c r="BC201" s="105">
        <v>28.812200000000001</v>
      </c>
      <c r="BD201" s="105">
        <v>28.232299999999999</v>
      </c>
      <c r="BE201" s="105">
        <v>28.669</v>
      </c>
      <c r="BF201" s="105">
        <v>28.6508</v>
      </c>
      <c r="BG201" s="105">
        <v>28.8889</v>
      </c>
      <c r="BH201" s="105">
        <v>28.735700000000001</v>
      </c>
      <c r="BI201" s="105">
        <v>29.0641</v>
      </c>
      <c r="BJ201" s="105">
        <v>28.543199999999999</v>
      </c>
      <c r="BK201" s="105">
        <v>28.738499999999998</v>
      </c>
      <c r="BL201" s="116">
        <v>28.9011</v>
      </c>
      <c r="BM201" s="112">
        <v>9.6626400000000001E-2</v>
      </c>
      <c r="BN201" s="112">
        <v>0.74537900000000001</v>
      </c>
      <c r="BO201" s="112">
        <v>3.1931300000000002E-3</v>
      </c>
      <c r="BP201" s="112">
        <v>1.98926E-2</v>
      </c>
      <c r="BQ201" s="112">
        <v>0.49091600000000002</v>
      </c>
      <c r="BR201" s="112">
        <v>0.267183</v>
      </c>
      <c r="BS201" s="112">
        <v>0.70603000000000005</v>
      </c>
      <c r="BT201" s="112">
        <v>0.298738</v>
      </c>
      <c r="BU201" s="117">
        <v>0.29588700000000001</v>
      </c>
      <c r="BV201" s="112">
        <v>0.158779</v>
      </c>
      <c r="BW201" s="112">
        <v>0.79695700000000003</v>
      </c>
      <c r="BX201" s="112">
        <v>3.3989100000000001E-2</v>
      </c>
      <c r="BY201" s="112">
        <v>4.5320199999999998E-2</v>
      </c>
      <c r="BZ201" s="112">
        <v>0.74406700000000003</v>
      </c>
      <c r="CA201" s="112">
        <v>0.53496999999999995</v>
      </c>
      <c r="CB201" s="112">
        <v>0.84441500000000003</v>
      </c>
      <c r="CC201" s="112">
        <v>0.502911</v>
      </c>
      <c r="CD201" s="117">
        <v>0.72995900000000002</v>
      </c>
      <c r="CE201" s="105">
        <v>0.27111200000000002</v>
      </c>
      <c r="CF201" s="105">
        <v>-0.103365</v>
      </c>
      <c r="CG201" s="105">
        <v>0.88097700000000001</v>
      </c>
      <c r="CH201" s="105">
        <v>0.85432600000000003</v>
      </c>
      <c r="CI201" s="105">
        <v>-0.185392</v>
      </c>
      <c r="CJ201" s="105">
        <v>-0.18596799999999999</v>
      </c>
      <c r="CK201" s="105">
        <v>4.3149899999999998E-2</v>
      </c>
      <c r="CL201" s="105">
        <v>-0.21024000000000001</v>
      </c>
      <c r="CM201" s="116">
        <v>0.16864299999999999</v>
      </c>
    </row>
    <row r="202" spans="1:91">
      <c r="A202" s="104" t="s">
        <v>856</v>
      </c>
      <c r="B202" s="104" t="s">
        <v>857</v>
      </c>
      <c r="C202" s="104" t="s">
        <v>858</v>
      </c>
      <c r="D202" s="105">
        <v>25.813949999999998</v>
      </c>
      <c r="E202" s="108">
        <v>66769144</v>
      </c>
      <c r="F202" s="108">
        <v>81003608</v>
      </c>
      <c r="G202" s="108">
        <v>84637800</v>
      </c>
      <c r="H202" s="108">
        <v>47220844</v>
      </c>
      <c r="I202" s="108">
        <v>45608344</v>
      </c>
      <c r="J202" s="108">
        <v>66651532</v>
      </c>
      <c r="K202" s="108">
        <v>54567260</v>
      </c>
      <c r="L202" s="108">
        <v>35539464</v>
      </c>
      <c r="M202" s="108">
        <v>57053632</v>
      </c>
      <c r="N202" s="108">
        <v>71164504</v>
      </c>
      <c r="O202" s="108">
        <v>75009456</v>
      </c>
      <c r="P202" s="108">
        <v>74255392</v>
      </c>
      <c r="Q202" s="108">
        <v>39385592</v>
      </c>
      <c r="R202" s="108">
        <v>40388372</v>
      </c>
      <c r="S202" s="108">
        <v>49879052</v>
      </c>
      <c r="T202" s="108">
        <v>46597484</v>
      </c>
      <c r="U202" s="108">
        <v>43069276</v>
      </c>
      <c r="V202" s="108">
        <v>41227344</v>
      </c>
      <c r="W202" s="108">
        <v>47129536</v>
      </c>
      <c r="X202" s="108">
        <v>45721072</v>
      </c>
      <c r="Y202" s="108">
        <v>40323512</v>
      </c>
      <c r="Z202" s="108">
        <v>46816352</v>
      </c>
      <c r="AA202" s="108">
        <v>39488812</v>
      </c>
      <c r="AB202" s="108">
        <v>43144928</v>
      </c>
      <c r="AC202" s="108">
        <v>39588376</v>
      </c>
      <c r="AD202" s="108">
        <v>34138028</v>
      </c>
      <c r="AE202" s="108">
        <v>40764752</v>
      </c>
      <c r="AF202" s="108">
        <v>47105208</v>
      </c>
      <c r="AG202" s="108">
        <v>46381648</v>
      </c>
      <c r="AH202" s="115">
        <v>44283060</v>
      </c>
      <c r="AI202" s="105">
        <v>26.376200000000001</v>
      </c>
      <c r="AJ202" s="105">
        <v>26.970300000000002</v>
      </c>
      <c r="AK202" s="105">
        <v>26.992799999999999</v>
      </c>
      <c r="AL202" s="105">
        <v>25.767299999999999</v>
      </c>
      <c r="AM202" s="105">
        <v>25.961200000000002</v>
      </c>
      <c r="AN202" s="105">
        <v>26.813400000000001</v>
      </c>
      <c r="AO202" s="105">
        <v>25.942499999999999</v>
      </c>
      <c r="AP202" s="105">
        <v>26.205300000000001</v>
      </c>
      <c r="AQ202" s="105">
        <v>25.954899999999999</v>
      </c>
      <c r="AR202" s="105">
        <v>26.475000000000001</v>
      </c>
      <c r="AS202" s="105">
        <v>26.8202</v>
      </c>
      <c r="AT202" s="105">
        <v>26.7502</v>
      </c>
      <c r="AU202" s="105">
        <v>25.438800000000001</v>
      </c>
      <c r="AV202" s="105">
        <v>25.557099999999998</v>
      </c>
      <c r="AW202" s="105">
        <v>26.124700000000001</v>
      </c>
      <c r="AX202" s="105">
        <v>25.853100000000001</v>
      </c>
      <c r="AY202" s="105">
        <v>25.696400000000001</v>
      </c>
      <c r="AZ202" s="105">
        <v>25.723299999999998</v>
      </c>
      <c r="BA202" s="105">
        <v>25.735099999999999</v>
      </c>
      <c r="BB202" s="105">
        <v>25.828600000000002</v>
      </c>
      <c r="BC202" s="105">
        <v>25.476700000000001</v>
      </c>
      <c r="BD202" s="105">
        <v>25.8367</v>
      </c>
      <c r="BE202" s="105">
        <v>25.65</v>
      </c>
      <c r="BF202" s="105">
        <v>25.799299999999999</v>
      </c>
      <c r="BG202" s="105">
        <v>25.264800000000001</v>
      </c>
      <c r="BH202" s="105">
        <v>25.021599999999999</v>
      </c>
      <c r="BI202" s="105">
        <v>25.294699999999999</v>
      </c>
      <c r="BJ202" s="105">
        <v>25.5444</v>
      </c>
      <c r="BK202" s="105">
        <v>25.4238</v>
      </c>
      <c r="BL202" s="116">
        <v>25.4268</v>
      </c>
      <c r="BM202" s="112">
        <v>3.0795599999999998E-3</v>
      </c>
      <c r="BN202" s="112">
        <v>9.1564300000000001E-2</v>
      </c>
      <c r="BO202" s="112">
        <v>3.8080100000000001E-3</v>
      </c>
      <c r="BP202" s="112">
        <v>4.1612600000000001E-4</v>
      </c>
      <c r="BQ202" s="112">
        <v>0.32431599999999999</v>
      </c>
      <c r="BR202" s="112">
        <v>9.4851499999999995E-3</v>
      </c>
      <c r="BS202" s="112">
        <v>0.128388</v>
      </c>
      <c r="BT202" s="112">
        <v>1.29059E-2</v>
      </c>
      <c r="BU202" s="117">
        <v>4.6349000000000001E-2</v>
      </c>
      <c r="BV202" s="112">
        <v>2.2781599999999999E-2</v>
      </c>
      <c r="BW202" s="112">
        <v>0.160804</v>
      </c>
      <c r="BX202" s="112">
        <v>3.6480699999999998E-2</v>
      </c>
      <c r="BY202" s="112">
        <v>5.3871500000000003E-3</v>
      </c>
      <c r="BZ202" s="112">
        <v>0.65547500000000003</v>
      </c>
      <c r="CA202" s="112">
        <v>8.8651499999999994E-2</v>
      </c>
      <c r="CB202" s="112">
        <v>0.339032</v>
      </c>
      <c r="CC202" s="112">
        <v>8.8948799999999995E-2</v>
      </c>
      <c r="CD202" s="117">
        <v>0.48527199999999998</v>
      </c>
      <c r="CE202" s="105">
        <v>1.31474</v>
      </c>
      <c r="CF202" s="105">
        <v>0.715642</v>
      </c>
      <c r="CG202" s="105">
        <v>0.56923599999999996</v>
      </c>
      <c r="CH202" s="105">
        <v>1.21678</v>
      </c>
      <c r="CI202" s="105">
        <v>0.24187900000000001</v>
      </c>
      <c r="CJ202" s="105">
        <v>0.29258499999999998</v>
      </c>
      <c r="CK202" s="105">
        <v>0.21513499999999999</v>
      </c>
      <c r="CL202" s="105">
        <v>0.296991</v>
      </c>
      <c r="CM202" s="116">
        <v>-0.27130300000000002</v>
      </c>
    </row>
    <row r="203" spans="1:91">
      <c r="A203" s="104" t="s">
        <v>859</v>
      </c>
      <c r="B203" s="104" t="s">
        <v>860</v>
      </c>
      <c r="C203" s="104" t="s">
        <v>861</v>
      </c>
      <c r="D203" s="105">
        <v>25.6602</v>
      </c>
      <c r="E203" s="108">
        <v>38546932</v>
      </c>
      <c r="F203" s="108">
        <v>9867363</v>
      </c>
      <c r="G203" s="108">
        <v>78648982</v>
      </c>
      <c r="H203" s="108">
        <v>25659569</v>
      </c>
      <c r="I203" s="108">
        <v>35041251</v>
      </c>
      <c r="J203" s="108">
        <v>612274370.5</v>
      </c>
      <c r="K203" s="108">
        <v>74824892.629999995</v>
      </c>
      <c r="L203" s="108">
        <v>7156887.5</v>
      </c>
      <c r="M203" s="108">
        <v>6440934.125</v>
      </c>
      <c r="N203" s="108">
        <v>84398204</v>
      </c>
      <c r="O203" s="108">
        <v>2257706.75</v>
      </c>
      <c r="P203" s="108">
        <v>12991551.5</v>
      </c>
      <c r="Q203" s="108">
        <v>17042431.25</v>
      </c>
      <c r="R203" s="108">
        <v>113615883.90000001</v>
      </c>
      <c r="S203" s="108">
        <v>103513746</v>
      </c>
      <c r="T203" s="108">
        <v>247656499</v>
      </c>
      <c r="U203" s="108">
        <v>70569650.5</v>
      </c>
      <c r="V203" s="108">
        <v>42279742</v>
      </c>
      <c r="W203" s="108">
        <v>65631393.5</v>
      </c>
      <c r="X203" s="108">
        <v>348316802</v>
      </c>
      <c r="Y203" s="108">
        <v>21947562.5</v>
      </c>
      <c r="Z203" s="108">
        <v>58498534.5</v>
      </c>
      <c r="AA203" s="108">
        <v>16503841</v>
      </c>
      <c r="AB203" s="108">
        <v>17818008</v>
      </c>
      <c r="AC203" s="108">
        <v>277067422.5</v>
      </c>
      <c r="AD203" s="108">
        <v>25819026.5</v>
      </c>
      <c r="AE203" s="108">
        <v>55832917.630000003</v>
      </c>
      <c r="AF203" s="108">
        <v>28465458</v>
      </c>
      <c r="AG203" s="108">
        <v>46950791.130000003</v>
      </c>
      <c r="AH203" s="115">
        <v>252046014.90000001</v>
      </c>
      <c r="AI203" s="105">
        <v>25.583600000000001</v>
      </c>
      <c r="AJ203" s="105">
        <v>23.983000000000001</v>
      </c>
      <c r="AK203" s="105">
        <v>26.88</v>
      </c>
      <c r="AL203" s="105">
        <v>24.8874</v>
      </c>
      <c r="AM203" s="105">
        <v>25.5733</v>
      </c>
      <c r="AN203" s="105">
        <v>29.8078</v>
      </c>
      <c r="AO203" s="105">
        <v>26.366299999999999</v>
      </c>
      <c r="AP203" s="105">
        <v>23.863499999999998</v>
      </c>
      <c r="AQ203" s="105">
        <v>22.8079</v>
      </c>
      <c r="AR203" s="105">
        <v>26.6477</v>
      </c>
      <c r="AS203" s="105">
        <v>22.150099999999998</v>
      </c>
      <c r="AT203" s="105">
        <v>24.235199999999999</v>
      </c>
      <c r="AU203" s="105">
        <v>24.232500000000002</v>
      </c>
      <c r="AV203" s="105">
        <v>27.049299999999999</v>
      </c>
      <c r="AW203" s="105">
        <v>27.057700000000001</v>
      </c>
      <c r="AX203" s="105">
        <v>28.263100000000001</v>
      </c>
      <c r="AY203" s="105">
        <v>26.4024</v>
      </c>
      <c r="AZ203" s="105">
        <v>25.736799999999999</v>
      </c>
      <c r="BA203" s="105">
        <v>26.212800000000001</v>
      </c>
      <c r="BB203" s="105">
        <v>28.724599999999999</v>
      </c>
      <c r="BC203" s="105">
        <v>24.6159</v>
      </c>
      <c r="BD203" s="105">
        <v>26.127300000000002</v>
      </c>
      <c r="BE203" s="105">
        <v>24.3447</v>
      </c>
      <c r="BF203" s="105">
        <v>24.523399999999999</v>
      </c>
      <c r="BG203" s="105">
        <v>28.055900000000001</v>
      </c>
      <c r="BH203" s="105">
        <v>24.618600000000001</v>
      </c>
      <c r="BI203" s="105">
        <v>25.7485</v>
      </c>
      <c r="BJ203" s="105">
        <v>24.817799999999998</v>
      </c>
      <c r="BK203" s="105">
        <v>25.433599999999998</v>
      </c>
      <c r="BL203" s="116">
        <v>27.96</v>
      </c>
      <c r="BM203" s="112">
        <v>0.66857200000000006</v>
      </c>
      <c r="BN203" s="112">
        <v>0.72465999999999997</v>
      </c>
      <c r="BO203" s="112">
        <v>0.29353000000000001</v>
      </c>
      <c r="BP203" s="112">
        <v>0.345748</v>
      </c>
      <c r="BQ203" s="112">
        <v>0.97619199999999995</v>
      </c>
      <c r="BR203" s="112">
        <v>0.58255699999999999</v>
      </c>
      <c r="BS203" s="112">
        <v>0.78512899999999997</v>
      </c>
      <c r="BT203" s="112">
        <v>0.39117200000000002</v>
      </c>
      <c r="BU203" s="117">
        <v>0.96209999999999996</v>
      </c>
      <c r="BV203" s="112">
        <v>0.72582400000000002</v>
      </c>
      <c r="BW203" s="112">
        <v>0.78090400000000004</v>
      </c>
      <c r="BX203" s="112">
        <v>0.40694900000000001</v>
      </c>
      <c r="BY203" s="112">
        <v>0.43128499999999997</v>
      </c>
      <c r="BZ203" s="112">
        <v>0.98648899999999995</v>
      </c>
      <c r="CA203" s="112">
        <v>0.79452599999999995</v>
      </c>
      <c r="CB203" s="112">
        <v>0.89717400000000003</v>
      </c>
      <c r="CC203" s="112">
        <v>0.58377699999999999</v>
      </c>
      <c r="CD203" s="117">
        <v>0.98883100000000002</v>
      </c>
      <c r="CE203" s="105">
        <v>-0.58821400000000001</v>
      </c>
      <c r="CF203" s="105">
        <v>0.68572100000000002</v>
      </c>
      <c r="CG203" s="105">
        <v>-1.72454</v>
      </c>
      <c r="CH203" s="105">
        <v>-1.7261</v>
      </c>
      <c r="CI203" s="105">
        <v>4.26985E-2</v>
      </c>
      <c r="CJ203" s="105">
        <v>0.73032600000000003</v>
      </c>
      <c r="CK203" s="105">
        <v>0.44733400000000001</v>
      </c>
      <c r="CL203" s="105">
        <v>-1.07196</v>
      </c>
      <c r="CM203" s="116">
        <v>7.0553500000000005E-2</v>
      </c>
    </row>
    <row r="204" spans="1:91">
      <c r="A204" s="104" t="s">
        <v>862</v>
      </c>
      <c r="B204" s="104" t="s">
        <v>863</v>
      </c>
      <c r="C204" s="104" t="s">
        <v>861</v>
      </c>
      <c r="D204" s="105">
        <v>24.1525</v>
      </c>
      <c r="E204" s="108">
        <v>5906099.5</v>
      </c>
      <c r="F204" s="108"/>
      <c r="G204" s="108"/>
      <c r="H204" s="108">
        <v>6561895</v>
      </c>
      <c r="I204" s="108"/>
      <c r="J204" s="108">
        <v>3571740</v>
      </c>
      <c r="K204" s="108">
        <v>3061412.5</v>
      </c>
      <c r="L204" s="108">
        <v>3643034.25</v>
      </c>
      <c r="M204" s="108">
        <v>7396246</v>
      </c>
      <c r="N204" s="108"/>
      <c r="O204" s="108"/>
      <c r="P204" s="108"/>
      <c r="Q204" s="108">
        <v>8821424</v>
      </c>
      <c r="R204" s="108">
        <v>15742869</v>
      </c>
      <c r="S204" s="108"/>
      <c r="T204" s="108">
        <v>40496295</v>
      </c>
      <c r="U204" s="108">
        <v>40706683</v>
      </c>
      <c r="V204" s="108">
        <v>21657596.129999999</v>
      </c>
      <c r="W204" s="108">
        <v>27779817.5</v>
      </c>
      <c r="X204" s="108">
        <v>54886921</v>
      </c>
      <c r="Y204" s="108">
        <v>30243778.25</v>
      </c>
      <c r="Z204" s="108">
        <v>22871335.75</v>
      </c>
      <c r="AA204" s="108">
        <v>26627711.879999999</v>
      </c>
      <c r="AB204" s="108">
        <v>34396573</v>
      </c>
      <c r="AC204" s="108">
        <v>24916407.75</v>
      </c>
      <c r="AD204" s="108">
        <v>33842039</v>
      </c>
      <c r="AE204" s="108">
        <v>44968852</v>
      </c>
      <c r="AF204" s="108">
        <v>37072293</v>
      </c>
      <c r="AG204" s="108">
        <v>34152596.5</v>
      </c>
      <c r="AH204" s="115">
        <v>17680607</v>
      </c>
      <c r="AI204" s="105">
        <v>22.877300000000002</v>
      </c>
      <c r="AJ204" s="105">
        <v>20.720700000000001</v>
      </c>
      <c r="AK204" s="105">
        <v>23.0137</v>
      </c>
      <c r="AL204" s="105">
        <v>22.920100000000001</v>
      </c>
      <c r="AM204" s="105">
        <v>23.5031</v>
      </c>
      <c r="AN204" s="105">
        <v>22.402999999999999</v>
      </c>
      <c r="AO204" s="105">
        <v>22.057500000000001</v>
      </c>
      <c r="AP204" s="105">
        <v>22.866499999999998</v>
      </c>
      <c r="AQ204" s="105">
        <v>23.0075</v>
      </c>
      <c r="AR204" s="105">
        <v>20.232800000000001</v>
      </c>
      <c r="AS204" s="105">
        <v>21.559000000000001</v>
      </c>
      <c r="AT204" s="105">
        <v>21.395600000000002</v>
      </c>
      <c r="AU204" s="105">
        <v>23.243500000000001</v>
      </c>
      <c r="AV204" s="105">
        <v>24.197900000000001</v>
      </c>
      <c r="AW204" s="105">
        <v>22.322399999999998</v>
      </c>
      <c r="AX204" s="105">
        <v>25.650600000000001</v>
      </c>
      <c r="AY204" s="105">
        <v>25.614899999999999</v>
      </c>
      <c r="AZ204" s="105">
        <v>24.7973</v>
      </c>
      <c r="BA204" s="105">
        <v>24.9725</v>
      </c>
      <c r="BB204" s="105">
        <v>26.104500000000002</v>
      </c>
      <c r="BC204" s="105">
        <v>25.115300000000001</v>
      </c>
      <c r="BD204" s="105">
        <v>24.7606</v>
      </c>
      <c r="BE204" s="105">
        <v>25.0793</v>
      </c>
      <c r="BF204" s="105">
        <v>25.472300000000001</v>
      </c>
      <c r="BG204" s="105">
        <v>24.590399999999999</v>
      </c>
      <c r="BH204" s="105">
        <v>25.008900000000001</v>
      </c>
      <c r="BI204" s="105">
        <v>25.436299999999999</v>
      </c>
      <c r="BJ204" s="105">
        <v>25.198899999999998</v>
      </c>
      <c r="BK204" s="105">
        <v>24.973600000000001</v>
      </c>
      <c r="BL204" s="116">
        <v>24.107099999999999</v>
      </c>
      <c r="BM204" s="112">
        <v>3.4819799999999998E-2</v>
      </c>
      <c r="BN204" s="112">
        <v>1.6807200000000001E-2</v>
      </c>
      <c r="BO204" s="112">
        <v>8.9623600000000008E-3</v>
      </c>
      <c r="BP204" s="112">
        <v>2.2821600000000001E-3</v>
      </c>
      <c r="BQ204" s="112">
        <v>7.69455E-2</v>
      </c>
      <c r="BR204" s="112">
        <v>0.24271100000000001</v>
      </c>
      <c r="BS204" s="112">
        <v>0.26083499999999998</v>
      </c>
      <c r="BT204" s="112">
        <v>0.42869099999999999</v>
      </c>
      <c r="BU204" s="117">
        <v>0.57447300000000001</v>
      </c>
      <c r="BV204" s="112">
        <v>8.0710699999999996E-2</v>
      </c>
      <c r="BW204" s="112">
        <v>5.2614500000000002E-2</v>
      </c>
      <c r="BX204" s="112">
        <v>5.5150100000000001E-2</v>
      </c>
      <c r="BY204" s="112">
        <v>1.2288800000000001E-2</v>
      </c>
      <c r="BZ204" s="112">
        <v>0.453401</v>
      </c>
      <c r="CA204" s="112">
        <v>0.50328399999999995</v>
      </c>
      <c r="CB204" s="112">
        <v>0.49432199999999998</v>
      </c>
      <c r="CC204" s="112">
        <v>0.61433899999999997</v>
      </c>
      <c r="CD204" s="117">
        <v>0.85111700000000001</v>
      </c>
      <c r="CE204" s="105">
        <v>-2.5559500000000002</v>
      </c>
      <c r="CF204" s="105">
        <v>-1.8178000000000001</v>
      </c>
      <c r="CG204" s="105">
        <v>-2.1160299999999999</v>
      </c>
      <c r="CH204" s="105">
        <v>-3.6973699999999998</v>
      </c>
      <c r="CI204" s="105">
        <v>-1.5052300000000001</v>
      </c>
      <c r="CJ204" s="105">
        <v>0.59439900000000001</v>
      </c>
      <c r="CK204" s="105">
        <v>0.63758199999999998</v>
      </c>
      <c r="CL204" s="105">
        <v>0.34422999999999998</v>
      </c>
      <c r="CM204" s="116">
        <v>0.25202000000000002</v>
      </c>
    </row>
    <row r="205" spans="1:91">
      <c r="A205" s="104" t="s">
        <v>864</v>
      </c>
      <c r="B205" s="104" t="s">
        <v>865</v>
      </c>
      <c r="C205" s="104" t="s">
        <v>866</v>
      </c>
      <c r="D205" s="105">
        <v>31.197200000000002</v>
      </c>
      <c r="E205" s="108">
        <v>1898879381</v>
      </c>
      <c r="F205" s="108">
        <v>1497908929</v>
      </c>
      <c r="G205" s="108">
        <v>1422821912</v>
      </c>
      <c r="H205" s="108">
        <v>2071788622</v>
      </c>
      <c r="I205" s="108">
        <v>1668452140</v>
      </c>
      <c r="J205" s="108">
        <v>1334950993</v>
      </c>
      <c r="K205" s="108">
        <v>1844221929</v>
      </c>
      <c r="L205" s="108">
        <v>866760260.5</v>
      </c>
      <c r="M205" s="108">
        <v>1662540640</v>
      </c>
      <c r="N205" s="108">
        <v>1628160684</v>
      </c>
      <c r="O205" s="108">
        <v>1225310893</v>
      </c>
      <c r="P205" s="108">
        <v>975244826</v>
      </c>
      <c r="Q205" s="108">
        <v>2243702969</v>
      </c>
      <c r="R205" s="108">
        <v>2365912208</v>
      </c>
      <c r="S205" s="108">
        <v>1173656128</v>
      </c>
      <c r="T205" s="108">
        <v>2360853737</v>
      </c>
      <c r="U205" s="108">
        <v>2247424365</v>
      </c>
      <c r="V205" s="108">
        <v>1939518402</v>
      </c>
      <c r="W205" s="108">
        <v>2462355304</v>
      </c>
      <c r="X205" s="108">
        <v>2156754098</v>
      </c>
      <c r="Y205" s="108">
        <v>2192383877</v>
      </c>
      <c r="Z205" s="108">
        <v>2233457499</v>
      </c>
      <c r="AA205" s="108">
        <v>2536211033</v>
      </c>
      <c r="AB205" s="108">
        <v>2289050115</v>
      </c>
      <c r="AC205" s="108">
        <v>2530541238</v>
      </c>
      <c r="AD205" s="108">
        <v>2657921497</v>
      </c>
      <c r="AE205" s="108">
        <v>2650373015</v>
      </c>
      <c r="AF205" s="108">
        <v>2299745592</v>
      </c>
      <c r="AG205" s="108">
        <v>2419334051</v>
      </c>
      <c r="AH205" s="115">
        <v>2314319757</v>
      </c>
      <c r="AI205" s="105">
        <v>31.206</v>
      </c>
      <c r="AJ205" s="105">
        <v>31.046299999999999</v>
      </c>
      <c r="AK205" s="105">
        <v>30.9663</v>
      </c>
      <c r="AL205" s="105">
        <v>31.2226</v>
      </c>
      <c r="AM205" s="105">
        <v>31.065899999999999</v>
      </c>
      <c r="AN205" s="105">
        <v>30.8614</v>
      </c>
      <c r="AO205" s="105">
        <v>31.003599999999999</v>
      </c>
      <c r="AP205" s="105">
        <v>30.438700000000001</v>
      </c>
      <c r="AQ205" s="105">
        <v>30.819800000000001</v>
      </c>
      <c r="AR205" s="105">
        <v>31.0318</v>
      </c>
      <c r="AS205" s="105">
        <v>30.745200000000001</v>
      </c>
      <c r="AT205" s="105">
        <v>30.465399999999999</v>
      </c>
      <c r="AU205" s="105">
        <v>31.297499999999999</v>
      </c>
      <c r="AV205" s="105">
        <v>31.429400000000001</v>
      </c>
      <c r="AW205" s="105">
        <v>30.458100000000002</v>
      </c>
      <c r="AX205" s="105">
        <v>31.515999999999998</v>
      </c>
      <c r="AY205" s="105">
        <v>31.3888</v>
      </c>
      <c r="AZ205" s="105">
        <v>31.188400000000001</v>
      </c>
      <c r="BA205" s="105">
        <v>31.442299999999999</v>
      </c>
      <c r="BB205" s="105">
        <v>31.332699999999999</v>
      </c>
      <c r="BC205" s="105">
        <v>31.217500000000001</v>
      </c>
      <c r="BD205" s="105">
        <v>31.459299999999999</v>
      </c>
      <c r="BE205" s="105">
        <v>31.643699999999999</v>
      </c>
      <c r="BF205" s="105">
        <v>31.528700000000001</v>
      </c>
      <c r="BG205" s="105">
        <v>31.286300000000001</v>
      </c>
      <c r="BH205" s="105">
        <v>31.340499999999999</v>
      </c>
      <c r="BI205" s="105">
        <v>31.317399999999999</v>
      </c>
      <c r="BJ205" s="105">
        <v>31.1539</v>
      </c>
      <c r="BK205" s="105">
        <v>31.1038</v>
      </c>
      <c r="BL205" s="116">
        <v>31.109200000000001</v>
      </c>
      <c r="BM205" s="112">
        <v>0.53125599999999995</v>
      </c>
      <c r="BN205" s="112">
        <v>0.53167200000000003</v>
      </c>
      <c r="BO205" s="112">
        <v>9.2294600000000004E-2</v>
      </c>
      <c r="BP205" s="112">
        <v>8.4639300000000001E-2</v>
      </c>
      <c r="BQ205" s="112">
        <v>0.85196799999999995</v>
      </c>
      <c r="BR205" s="112">
        <v>6.6475000000000006E-2</v>
      </c>
      <c r="BS205" s="112">
        <v>3.54644E-2</v>
      </c>
      <c r="BT205" s="112">
        <v>1.6747000000000001E-3</v>
      </c>
      <c r="BU205" s="117">
        <v>9.9596600000000004E-4</v>
      </c>
      <c r="BV205" s="112">
        <v>0.60805600000000004</v>
      </c>
      <c r="BW205" s="112">
        <v>0.61477599999999999</v>
      </c>
      <c r="BX205" s="112">
        <v>0.18620900000000001</v>
      </c>
      <c r="BY205" s="112">
        <v>0.13968</v>
      </c>
      <c r="BZ205" s="112">
        <v>0.92747000000000002</v>
      </c>
      <c r="CA205" s="112">
        <v>0.26073000000000002</v>
      </c>
      <c r="CB205" s="112">
        <v>0.18013000000000001</v>
      </c>
      <c r="CC205" s="112">
        <v>3.0852999999999998E-2</v>
      </c>
      <c r="CD205" s="117">
        <v>0.182008</v>
      </c>
      <c r="CE205" s="105">
        <v>-4.9442899999999998E-2</v>
      </c>
      <c r="CF205" s="105">
        <v>-7.2331699999999999E-2</v>
      </c>
      <c r="CG205" s="105">
        <v>-0.36823600000000001</v>
      </c>
      <c r="CH205" s="105">
        <v>-0.37485099999999999</v>
      </c>
      <c r="CI205" s="105">
        <v>-6.0614899999999999E-2</v>
      </c>
      <c r="CJ205" s="105">
        <v>0.24207999999999999</v>
      </c>
      <c r="CK205" s="105">
        <v>0.20857899999999999</v>
      </c>
      <c r="CL205" s="105">
        <v>0.42160399999999998</v>
      </c>
      <c r="CM205" s="116">
        <v>0.192441</v>
      </c>
    </row>
    <row r="206" spans="1:91">
      <c r="A206" s="104" t="s">
        <v>867</v>
      </c>
      <c r="B206" s="104" t="s">
        <v>868</v>
      </c>
      <c r="C206" s="104" t="s">
        <v>866</v>
      </c>
      <c r="D206" s="105">
        <v>29.883150000000001</v>
      </c>
      <c r="E206" s="108">
        <v>819638958</v>
      </c>
      <c r="F206" s="108">
        <v>413803483.30000001</v>
      </c>
      <c r="G206" s="108">
        <v>421234814</v>
      </c>
      <c r="H206" s="108">
        <v>484647603.80000001</v>
      </c>
      <c r="I206" s="108">
        <v>350268078</v>
      </c>
      <c r="J206" s="108">
        <v>159590842.5</v>
      </c>
      <c r="K206" s="108">
        <v>853060582</v>
      </c>
      <c r="L206" s="108">
        <v>231736240.5</v>
      </c>
      <c r="M206" s="108">
        <v>372824224</v>
      </c>
      <c r="N206" s="108">
        <v>237527375.30000001</v>
      </c>
      <c r="O206" s="108">
        <v>175372510.5</v>
      </c>
      <c r="P206" s="108">
        <v>365239010.5</v>
      </c>
      <c r="Q206" s="108">
        <v>1272399590</v>
      </c>
      <c r="R206" s="108">
        <v>642329642.5</v>
      </c>
      <c r="S206" s="108">
        <v>668283318.5</v>
      </c>
      <c r="T206" s="108">
        <v>1060215319</v>
      </c>
      <c r="U206" s="108">
        <v>954957673.5</v>
      </c>
      <c r="V206" s="108">
        <v>1211680547</v>
      </c>
      <c r="W206" s="108">
        <v>818209003.5</v>
      </c>
      <c r="X206" s="108">
        <v>854987097.5</v>
      </c>
      <c r="Y206" s="108">
        <v>1116201458</v>
      </c>
      <c r="Z206" s="108">
        <v>1173496480</v>
      </c>
      <c r="AA206" s="108">
        <v>1042177138</v>
      </c>
      <c r="AB206" s="108">
        <v>845515264</v>
      </c>
      <c r="AC206" s="108">
        <v>1073383678</v>
      </c>
      <c r="AD206" s="108">
        <v>1054040345</v>
      </c>
      <c r="AE206" s="108">
        <v>1023879544</v>
      </c>
      <c r="AF206" s="108">
        <v>973370813.5</v>
      </c>
      <c r="AG206" s="108">
        <v>943210707</v>
      </c>
      <c r="AH206" s="115">
        <v>692306132</v>
      </c>
      <c r="AI206" s="105">
        <v>29.9939</v>
      </c>
      <c r="AJ206" s="105">
        <v>29.210799999999999</v>
      </c>
      <c r="AK206" s="105">
        <v>29.249700000000001</v>
      </c>
      <c r="AL206" s="105">
        <v>29.1267</v>
      </c>
      <c r="AM206" s="105">
        <v>28.839300000000001</v>
      </c>
      <c r="AN206" s="105">
        <v>27.762499999999999</v>
      </c>
      <c r="AO206" s="105">
        <v>29.921399999999998</v>
      </c>
      <c r="AP206" s="105">
        <v>28.645900000000001</v>
      </c>
      <c r="AQ206" s="105">
        <v>28.663</v>
      </c>
      <c r="AR206" s="105">
        <v>28.249199999999998</v>
      </c>
      <c r="AS206" s="105">
        <v>27.995699999999999</v>
      </c>
      <c r="AT206" s="105">
        <v>29.048400000000001</v>
      </c>
      <c r="AU206" s="105">
        <v>30.4742</v>
      </c>
      <c r="AV206" s="105">
        <v>29.548400000000001</v>
      </c>
      <c r="AW206" s="105">
        <v>29.6936</v>
      </c>
      <c r="AX206" s="105">
        <v>30.361000000000001</v>
      </c>
      <c r="AY206" s="105">
        <v>30.155200000000001</v>
      </c>
      <c r="AZ206" s="105">
        <v>30.5136</v>
      </c>
      <c r="BA206" s="105">
        <v>29.852799999999998</v>
      </c>
      <c r="BB206" s="105">
        <v>30.018899999999999</v>
      </c>
      <c r="BC206" s="105">
        <v>30.258500000000002</v>
      </c>
      <c r="BD206" s="105">
        <v>30.529</v>
      </c>
      <c r="BE206" s="105">
        <v>30.393000000000001</v>
      </c>
      <c r="BF206" s="105">
        <v>30.091799999999999</v>
      </c>
      <c r="BG206" s="105">
        <v>30.038699999999999</v>
      </c>
      <c r="BH206" s="105">
        <v>30.011700000000001</v>
      </c>
      <c r="BI206" s="105">
        <v>29.9453</v>
      </c>
      <c r="BJ206" s="105">
        <v>29.913499999999999</v>
      </c>
      <c r="BK206" s="105">
        <v>29.764700000000001</v>
      </c>
      <c r="BL206" s="116">
        <v>29.370999999999999</v>
      </c>
      <c r="BM206" s="112">
        <v>0.54719499999999999</v>
      </c>
      <c r="BN206" s="112">
        <v>6.7939899999999998E-2</v>
      </c>
      <c r="BO206" s="112">
        <v>0.251137</v>
      </c>
      <c r="BP206" s="112">
        <v>2.4549100000000001E-2</v>
      </c>
      <c r="BQ206" s="112">
        <v>0.537242</v>
      </c>
      <c r="BR206" s="112">
        <v>2.6453500000000001E-2</v>
      </c>
      <c r="BS206" s="112">
        <v>0.14616299999999999</v>
      </c>
      <c r="BT206" s="112">
        <v>3.4096500000000002E-2</v>
      </c>
      <c r="BU206" s="117">
        <v>0.12704799999999999</v>
      </c>
      <c r="BV206" s="112">
        <v>0.62073699999999998</v>
      </c>
      <c r="BW206" s="112">
        <v>0.129386</v>
      </c>
      <c r="BX206" s="112">
        <v>0.36370200000000003</v>
      </c>
      <c r="BY206" s="112">
        <v>5.24371E-2</v>
      </c>
      <c r="BZ206" s="112">
        <v>0.76787099999999997</v>
      </c>
      <c r="CA206" s="112">
        <v>0.14782899999999999</v>
      </c>
      <c r="CB206" s="112">
        <v>0.36136299999999999</v>
      </c>
      <c r="CC206" s="112">
        <v>0.152282</v>
      </c>
      <c r="CD206" s="117">
        <v>0.64379200000000003</v>
      </c>
      <c r="CE206" s="105">
        <v>-0.198242</v>
      </c>
      <c r="CF206" s="105">
        <v>-1.1068800000000001</v>
      </c>
      <c r="CG206" s="105">
        <v>-0.60630399999999995</v>
      </c>
      <c r="CH206" s="105">
        <v>-1.25196</v>
      </c>
      <c r="CI206" s="105">
        <v>0.222354</v>
      </c>
      <c r="CJ206" s="105">
        <v>0.66023100000000001</v>
      </c>
      <c r="CK206" s="105">
        <v>0.360344</v>
      </c>
      <c r="CL206" s="105">
        <v>0.65489699999999995</v>
      </c>
      <c r="CM206" s="116">
        <v>0.31552799999999998</v>
      </c>
    </row>
    <row r="207" spans="1:91">
      <c r="A207" s="104" t="s">
        <v>869</v>
      </c>
      <c r="B207" s="104" t="s">
        <v>870</v>
      </c>
      <c r="C207" s="104" t="s">
        <v>871</v>
      </c>
      <c r="D207" s="105">
        <v>32.140749999999997</v>
      </c>
      <c r="E207" s="108">
        <v>2811987481</v>
      </c>
      <c r="F207" s="108">
        <v>2106896845</v>
      </c>
      <c r="G207" s="108">
        <v>1681396205</v>
      </c>
      <c r="H207" s="108">
        <v>3468889631</v>
      </c>
      <c r="I207" s="108">
        <v>3806508056</v>
      </c>
      <c r="J207" s="108">
        <v>2956277966</v>
      </c>
      <c r="K207" s="108">
        <v>3176178947</v>
      </c>
      <c r="L207" s="108">
        <v>1842201793</v>
      </c>
      <c r="M207" s="108">
        <v>3765741364</v>
      </c>
      <c r="N207" s="108">
        <v>3049342366</v>
      </c>
      <c r="O207" s="108">
        <v>2201482855</v>
      </c>
      <c r="P207" s="108">
        <v>1940832613</v>
      </c>
      <c r="Q207" s="108">
        <v>4789634974</v>
      </c>
      <c r="R207" s="108">
        <v>4408083024</v>
      </c>
      <c r="S207" s="108">
        <v>2408887532</v>
      </c>
      <c r="T207" s="108">
        <v>4241788371</v>
      </c>
      <c r="U207" s="108">
        <v>3844821666</v>
      </c>
      <c r="V207" s="108">
        <v>4175295428</v>
      </c>
      <c r="W207" s="108">
        <v>4059027056</v>
      </c>
      <c r="X207" s="108">
        <v>3585282265</v>
      </c>
      <c r="Y207" s="108">
        <v>4096614588</v>
      </c>
      <c r="Z207" s="108">
        <v>4133170592</v>
      </c>
      <c r="AA207" s="108">
        <v>4658438422</v>
      </c>
      <c r="AB207" s="108">
        <v>3971663190</v>
      </c>
      <c r="AC207" s="108">
        <v>5412525787</v>
      </c>
      <c r="AD207" s="108">
        <v>5666043750</v>
      </c>
      <c r="AE207" s="108">
        <v>5800812798</v>
      </c>
      <c r="AF207" s="108">
        <v>4394104512</v>
      </c>
      <c r="AG207" s="108">
        <v>6093349446</v>
      </c>
      <c r="AH207" s="115">
        <v>5518636103</v>
      </c>
      <c r="AI207" s="105">
        <v>31.772400000000001</v>
      </c>
      <c r="AJ207" s="105">
        <v>31.520900000000001</v>
      </c>
      <c r="AK207" s="105">
        <v>31.188300000000002</v>
      </c>
      <c r="AL207" s="105">
        <v>31.966200000000001</v>
      </c>
      <c r="AM207" s="105">
        <v>32.243099999999998</v>
      </c>
      <c r="AN207" s="105">
        <v>31.905000000000001</v>
      </c>
      <c r="AO207" s="105">
        <v>31.822600000000001</v>
      </c>
      <c r="AP207" s="105">
        <v>31.429500000000001</v>
      </c>
      <c r="AQ207" s="105">
        <v>31.999400000000001</v>
      </c>
      <c r="AR207" s="105">
        <v>31.916699999999999</v>
      </c>
      <c r="AS207" s="105">
        <v>31.505299999999998</v>
      </c>
      <c r="AT207" s="105">
        <v>31.458200000000001</v>
      </c>
      <c r="AU207" s="105">
        <v>32.390500000000003</v>
      </c>
      <c r="AV207" s="105">
        <v>32.327199999999998</v>
      </c>
      <c r="AW207" s="105">
        <v>31.481100000000001</v>
      </c>
      <c r="AX207" s="105">
        <v>32.3613</v>
      </c>
      <c r="AY207" s="105">
        <v>32.162399999999998</v>
      </c>
      <c r="AZ207" s="105">
        <v>32.286799999999999</v>
      </c>
      <c r="BA207" s="105">
        <v>32.163400000000003</v>
      </c>
      <c r="BB207" s="105">
        <v>32.059399999999997</v>
      </c>
      <c r="BC207" s="105">
        <v>32.119100000000003</v>
      </c>
      <c r="BD207" s="105">
        <v>32.353700000000003</v>
      </c>
      <c r="BE207" s="105">
        <v>32.515799999999999</v>
      </c>
      <c r="BF207" s="105">
        <v>32.323700000000002</v>
      </c>
      <c r="BG207" s="105">
        <v>32.376600000000003</v>
      </c>
      <c r="BH207" s="105">
        <v>32.414400000000001</v>
      </c>
      <c r="BI207" s="105">
        <v>32.447499999999998</v>
      </c>
      <c r="BJ207" s="105">
        <v>32.088000000000001</v>
      </c>
      <c r="BK207" s="105">
        <v>32.433300000000003</v>
      </c>
      <c r="BL207" s="116">
        <v>32.353099999999998</v>
      </c>
      <c r="BM207" s="112">
        <v>1.5960200000000001E-2</v>
      </c>
      <c r="BN207" s="112">
        <v>0.16062100000000001</v>
      </c>
      <c r="BO207" s="112">
        <v>5.2426500000000001E-2</v>
      </c>
      <c r="BP207" s="112">
        <v>2.06491E-2</v>
      </c>
      <c r="BQ207" s="112">
        <v>0.50928700000000005</v>
      </c>
      <c r="BR207" s="112">
        <v>0.86731599999999998</v>
      </c>
      <c r="BS207" s="112">
        <v>0.177536</v>
      </c>
      <c r="BT207" s="112">
        <v>0.42654999999999998</v>
      </c>
      <c r="BU207" s="117">
        <v>0.31747700000000001</v>
      </c>
      <c r="BV207" s="112">
        <v>5.2006200000000002E-2</v>
      </c>
      <c r="BW207" s="112">
        <v>0.24398800000000001</v>
      </c>
      <c r="BX207" s="112">
        <v>0.13911200000000001</v>
      </c>
      <c r="BY207" s="112">
        <v>4.6367499999999999E-2</v>
      </c>
      <c r="BZ207" s="112">
        <v>0.75118799999999997</v>
      </c>
      <c r="CA207" s="112">
        <v>0.94472900000000004</v>
      </c>
      <c r="CB207" s="112">
        <v>0.396455</v>
      </c>
      <c r="CC207" s="112">
        <v>0.61264700000000005</v>
      </c>
      <c r="CD207" s="117">
        <v>0.73703799999999997</v>
      </c>
      <c r="CE207" s="105">
        <v>-0.79757500000000003</v>
      </c>
      <c r="CF207" s="105">
        <v>-0.25334400000000001</v>
      </c>
      <c r="CG207" s="105">
        <v>-0.54095899999999997</v>
      </c>
      <c r="CH207" s="105">
        <v>-0.66469800000000001</v>
      </c>
      <c r="CI207" s="105">
        <v>-0.225212</v>
      </c>
      <c r="CJ207" s="105">
        <v>-2.1260600000000001E-2</v>
      </c>
      <c r="CK207" s="105">
        <v>-0.17749799999999999</v>
      </c>
      <c r="CL207" s="105">
        <v>0.106271</v>
      </c>
      <c r="CM207" s="116">
        <v>0.121347</v>
      </c>
    </row>
    <row r="208" spans="1:91">
      <c r="A208" s="104" t="s">
        <v>872</v>
      </c>
      <c r="B208" s="104" t="s">
        <v>873</v>
      </c>
      <c r="C208" s="104" t="s">
        <v>874</v>
      </c>
      <c r="D208" s="105">
        <v>32.775700000000001</v>
      </c>
      <c r="E208" s="108">
        <v>5179027155</v>
      </c>
      <c r="F208" s="108">
        <v>2931494809</v>
      </c>
      <c r="G208" s="108">
        <v>2611495439</v>
      </c>
      <c r="H208" s="108">
        <v>3748396012</v>
      </c>
      <c r="I208" s="108">
        <v>3270303296</v>
      </c>
      <c r="J208" s="108">
        <v>2296542557</v>
      </c>
      <c r="K208" s="108">
        <v>4775626137</v>
      </c>
      <c r="L208" s="108">
        <v>1860103961</v>
      </c>
      <c r="M208" s="108">
        <v>3979769938</v>
      </c>
      <c r="N208" s="108">
        <v>3006944690</v>
      </c>
      <c r="O208" s="108">
        <v>1908508055</v>
      </c>
      <c r="P208" s="108">
        <v>2207844729</v>
      </c>
      <c r="Q208" s="108">
        <v>6378696608</v>
      </c>
      <c r="R208" s="108">
        <v>6029615385</v>
      </c>
      <c r="S208" s="108">
        <v>3772064467</v>
      </c>
      <c r="T208" s="108">
        <v>6352244873</v>
      </c>
      <c r="U208" s="108">
        <v>6554469943</v>
      </c>
      <c r="V208" s="108">
        <v>6552361799</v>
      </c>
      <c r="W208" s="108">
        <v>7493539309</v>
      </c>
      <c r="X208" s="108">
        <v>7167092366</v>
      </c>
      <c r="Y208" s="108">
        <v>6686279430</v>
      </c>
      <c r="Z208" s="108">
        <v>6712440441</v>
      </c>
      <c r="AA208" s="108">
        <v>6534272281</v>
      </c>
      <c r="AB208" s="108">
        <v>6376462270</v>
      </c>
      <c r="AC208" s="108">
        <v>7949932085</v>
      </c>
      <c r="AD208" s="108">
        <v>8336763103</v>
      </c>
      <c r="AE208" s="108">
        <v>8061427903</v>
      </c>
      <c r="AF208" s="108">
        <v>7551321374</v>
      </c>
      <c r="AG208" s="108">
        <v>7713656366</v>
      </c>
      <c r="AH208" s="115">
        <v>6747823286</v>
      </c>
      <c r="AI208" s="105">
        <v>32.653500000000001</v>
      </c>
      <c r="AJ208" s="105">
        <v>31.990300000000001</v>
      </c>
      <c r="AK208" s="105">
        <v>31.821200000000001</v>
      </c>
      <c r="AL208" s="105">
        <v>32.078000000000003</v>
      </c>
      <c r="AM208" s="105">
        <v>32.023899999999998</v>
      </c>
      <c r="AN208" s="105">
        <v>31.547599999999999</v>
      </c>
      <c r="AO208" s="105">
        <v>32.417900000000003</v>
      </c>
      <c r="AP208" s="105">
        <v>31.442599999999999</v>
      </c>
      <c r="AQ208" s="105">
        <v>32.079099999999997</v>
      </c>
      <c r="AR208" s="105">
        <v>31.897300000000001</v>
      </c>
      <c r="AS208" s="105">
        <v>31.299499999999998</v>
      </c>
      <c r="AT208" s="105">
        <v>31.644200000000001</v>
      </c>
      <c r="AU208" s="105">
        <v>32.7973</v>
      </c>
      <c r="AV208" s="105">
        <v>32.7791</v>
      </c>
      <c r="AW208" s="105">
        <v>32.126399999999997</v>
      </c>
      <c r="AX208" s="105">
        <v>32.943899999999999</v>
      </c>
      <c r="AY208" s="105">
        <v>32.926000000000002</v>
      </c>
      <c r="AZ208" s="105">
        <v>32.940300000000001</v>
      </c>
      <c r="BA208" s="105">
        <v>33.047899999999998</v>
      </c>
      <c r="BB208" s="105">
        <v>33.066600000000001</v>
      </c>
      <c r="BC208" s="105">
        <v>32.842799999999997</v>
      </c>
      <c r="BD208" s="105">
        <v>33.063899999999997</v>
      </c>
      <c r="BE208" s="105">
        <v>33.0105</v>
      </c>
      <c r="BF208" s="105">
        <v>33.006700000000002</v>
      </c>
      <c r="BG208" s="105">
        <v>32.934699999999999</v>
      </c>
      <c r="BH208" s="105">
        <v>32.971800000000002</v>
      </c>
      <c r="BI208" s="105">
        <v>32.9223</v>
      </c>
      <c r="BJ208" s="105">
        <v>32.869100000000003</v>
      </c>
      <c r="BK208" s="105">
        <v>32.772300000000001</v>
      </c>
      <c r="BL208" s="116">
        <v>32.644399999999997</v>
      </c>
      <c r="BM208" s="112">
        <v>8.1591899999999995E-2</v>
      </c>
      <c r="BN208" s="112">
        <v>8.2495199999999998E-3</v>
      </c>
      <c r="BO208" s="112">
        <v>5.5957600000000003E-2</v>
      </c>
      <c r="BP208" s="112">
        <v>3.4302899999999999E-3</v>
      </c>
      <c r="BQ208" s="112">
        <v>0.44578800000000002</v>
      </c>
      <c r="BR208" s="112">
        <v>5.5439599999999999E-2</v>
      </c>
      <c r="BS208" s="112">
        <v>8.1866300000000003E-2</v>
      </c>
      <c r="BT208" s="112">
        <v>1.72654E-2</v>
      </c>
      <c r="BU208" s="117">
        <v>5.3476999999999997E-2</v>
      </c>
      <c r="BV208" s="112">
        <v>0.14083799999999999</v>
      </c>
      <c r="BW208" s="112">
        <v>3.49632E-2</v>
      </c>
      <c r="BX208" s="112">
        <v>0.14364299999999999</v>
      </c>
      <c r="BY208" s="112">
        <v>1.47034E-2</v>
      </c>
      <c r="BZ208" s="112">
        <v>0.72278799999999999</v>
      </c>
      <c r="CA208" s="112">
        <v>0.23464099999999999</v>
      </c>
      <c r="CB208" s="112">
        <v>0.26905000000000001</v>
      </c>
      <c r="CC208" s="112">
        <v>0.10416499999999999</v>
      </c>
      <c r="CD208" s="117">
        <v>0.51463000000000003</v>
      </c>
      <c r="CE208" s="105">
        <v>-0.60694300000000001</v>
      </c>
      <c r="CF208" s="105">
        <v>-0.87876299999999996</v>
      </c>
      <c r="CG208" s="105">
        <v>-0.78209700000000004</v>
      </c>
      <c r="CH208" s="105">
        <v>-1.1483000000000001</v>
      </c>
      <c r="CI208" s="105">
        <v>-0.19434499999999999</v>
      </c>
      <c r="CJ208" s="105">
        <v>0.17476800000000001</v>
      </c>
      <c r="CK208" s="105">
        <v>0.22382199999999999</v>
      </c>
      <c r="CL208" s="105">
        <v>0.26507900000000001</v>
      </c>
      <c r="CM208" s="116">
        <v>0.18097299999999999</v>
      </c>
    </row>
    <row r="209" spans="1:91">
      <c r="A209" s="104" t="s">
        <v>875</v>
      </c>
      <c r="B209" s="104" t="s">
        <v>876</v>
      </c>
      <c r="C209" s="104" t="s">
        <v>877</v>
      </c>
      <c r="D209" s="105">
        <v>31.984100000000002</v>
      </c>
      <c r="E209" s="108">
        <v>4652449521</v>
      </c>
      <c r="F209" s="108">
        <v>5499207435</v>
      </c>
      <c r="G209" s="108">
        <v>3740697164</v>
      </c>
      <c r="H209" s="108">
        <v>4944627736</v>
      </c>
      <c r="I209" s="108">
        <v>4596765246</v>
      </c>
      <c r="J209" s="108">
        <v>5803677601</v>
      </c>
      <c r="K209" s="108">
        <v>4018533207</v>
      </c>
      <c r="L209" s="108">
        <v>3202751488</v>
      </c>
      <c r="M209" s="108">
        <v>4749604575</v>
      </c>
      <c r="N209" s="108">
        <v>3901956251</v>
      </c>
      <c r="O209" s="108">
        <v>3840276065</v>
      </c>
      <c r="P209" s="108">
        <v>4203991487</v>
      </c>
      <c r="Q209" s="108">
        <v>3015908585</v>
      </c>
      <c r="R209" s="108">
        <v>3692788530</v>
      </c>
      <c r="S209" s="108">
        <v>1987208584</v>
      </c>
      <c r="T209" s="108">
        <v>3515679798</v>
      </c>
      <c r="U209" s="108">
        <v>3402954233</v>
      </c>
      <c r="V209" s="108">
        <v>3013849361</v>
      </c>
      <c r="W209" s="108">
        <v>3432529079</v>
      </c>
      <c r="X209" s="108">
        <v>3279724485</v>
      </c>
      <c r="Y209" s="108">
        <v>2638498998</v>
      </c>
      <c r="Z209" s="108">
        <v>2258248008</v>
      </c>
      <c r="AA209" s="108">
        <v>2384835242</v>
      </c>
      <c r="AB209" s="108">
        <v>3132190823</v>
      </c>
      <c r="AC209" s="108">
        <v>3977790166</v>
      </c>
      <c r="AD209" s="108">
        <v>4066989397</v>
      </c>
      <c r="AE209" s="108">
        <v>4136129281</v>
      </c>
      <c r="AF209" s="108">
        <v>3707627249</v>
      </c>
      <c r="AG209" s="108">
        <v>3756213458</v>
      </c>
      <c r="AH209" s="115">
        <v>3511603820</v>
      </c>
      <c r="AI209" s="105">
        <v>32.498800000000003</v>
      </c>
      <c r="AJ209" s="105">
        <v>32.901600000000002</v>
      </c>
      <c r="AK209" s="105">
        <v>32.343000000000004</v>
      </c>
      <c r="AL209" s="105">
        <v>32.477600000000002</v>
      </c>
      <c r="AM209" s="105">
        <v>32.516599999999997</v>
      </c>
      <c r="AN209" s="105">
        <v>32.869500000000002</v>
      </c>
      <c r="AO209" s="105">
        <v>32.168900000000001</v>
      </c>
      <c r="AP209" s="105">
        <v>32.232799999999997</v>
      </c>
      <c r="AQ209" s="105">
        <v>32.334299999999999</v>
      </c>
      <c r="AR209" s="105">
        <v>32.286999999999999</v>
      </c>
      <c r="AS209" s="105">
        <v>32.339399999999998</v>
      </c>
      <c r="AT209" s="105">
        <v>32.573300000000003</v>
      </c>
      <c r="AU209" s="105">
        <v>31.723299999999998</v>
      </c>
      <c r="AV209" s="105">
        <v>32.071800000000003</v>
      </c>
      <c r="AW209" s="105">
        <v>31.2074</v>
      </c>
      <c r="AX209" s="105">
        <v>32.090499999999999</v>
      </c>
      <c r="AY209" s="105">
        <v>31.987100000000002</v>
      </c>
      <c r="AZ209" s="105">
        <v>31.814399999999999</v>
      </c>
      <c r="BA209" s="105">
        <v>31.921600000000002</v>
      </c>
      <c r="BB209" s="105">
        <v>31.9314</v>
      </c>
      <c r="BC209" s="105">
        <v>31.480599999999999</v>
      </c>
      <c r="BD209" s="105">
        <v>31.476600000000001</v>
      </c>
      <c r="BE209" s="105">
        <v>31.5519</v>
      </c>
      <c r="BF209" s="105">
        <v>31.981100000000001</v>
      </c>
      <c r="BG209" s="105">
        <v>31.9343</v>
      </c>
      <c r="BH209" s="105">
        <v>31.941299999999998</v>
      </c>
      <c r="BI209" s="105">
        <v>31.959499999999998</v>
      </c>
      <c r="BJ209" s="105">
        <v>31.8429</v>
      </c>
      <c r="BK209" s="105">
        <v>31.731000000000002</v>
      </c>
      <c r="BL209" s="116">
        <v>31.700399999999998</v>
      </c>
      <c r="BM209" s="112">
        <v>8.7341699999999994E-3</v>
      </c>
      <c r="BN209" s="112">
        <v>2.8227999999999999E-3</v>
      </c>
      <c r="BO209" s="112">
        <v>1.6706500000000001E-3</v>
      </c>
      <c r="BP209" s="112">
        <v>2.81869E-3</v>
      </c>
      <c r="BQ209" s="112">
        <v>0.74012100000000003</v>
      </c>
      <c r="BR209" s="112">
        <v>8.7512999999999994E-2</v>
      </c>
      <c r="BS209" s="112">
        <v>0.90457399999999999</v>
      </c>
      <c r="BT209" s="112">
        <v>0.61702199999999996</v>
      </c>
      <c r="BU209" s="117">
        <v>1.31404E-2</v>
      </c>
      <c r="BV209" s="112">
        <v>3.74378E-2</v>
      </c>
      <c r="BW209" s="112">
        <v>2.0782800000000001E-2</v>
      </c>
      <c r="BX209" s="112">
        <v>2.35613E-2</v>
      </c>
      <c r="BY209" s="112">
        <v>1.35354E-2</v>
      </c>
      <c r="BZ209" s="112">
        <v>0.87373500000000004</v>
      </c>
      <c r="CA209" s="112">
        <v>0.30266199999999999</v>
      </c>
      <c r="CB209" s="112">
        <v>0.95858299999999996</v>
      </c>
      <c r="CC209" s="112">
        <v>0.76757299999999995</v>
      </c>
      <c r="CD209" s="117">
        <v>0.39360400000000001</v>
      </c>
      <c r="CE209" s="105">
        <v>0.82304699999999997</v>
      </c>
      <c r="CF209" s="105">
        <v>0.86313600000000001</v>
      </c>
      <c r="CG209" s="105">
        <v>0.48723499999999997</v>
      </c>
      <c r="CH209" s="105">
        <v>0.64181200000000005</v>
      </c>
      <c r="CI209" s="105">
        <v>-9.0590799999999999E-2</v>
      </c>
      <c r="CJ209" s="105">
        <v>0.205897</v>
      </c>
      <c r="CK209" s="105">
        <v>1.9768999999999998E-2</v>
      </c>
      <c r="CL209" s="105">
        <v>-8.8237099999999999E-2</v>
      </c>
      <c r="CM209" s="116">
        <v>0.186921</v>
      </c>
    </row>
    <row r="210" spans="1:91">
      <c r="A210" s="104" t="s">
        <v>878</v>
      </c>
      <c r="B210" s="104" t="s">
        <v>879</v>
      </c>
      <c r="C210" s="104" t="s">
        <v>880</v>
      </c>
      <c r="D210" s="105">
        <v>30.934350000000002</v>
      </c>
      <c r="E210" s="108">
        <v>2230692624</v>
      </c>
      <c r="F210" s="108">
        <v>2288492756</v>
      </c>
      <c r="G210" s="108">
        <v>4522692823</v>
      </c>
      <c r="H210" s="108">
        <v>2327674764</v>
      </c>
      <c r="I210" s="108">
        <v>2244608863</v>
      </c>
      <c r="J210" s="108">
        <v>2451171950</v>
      </c>
      <c r="K210" s="108">
        <v>1414165234</v>
      </c>
      <c r="L210" s="108">
        <v>1555195879</v>
      </c>
      <c r="M210" s="108">
        <v>1816381711</v>
      </c>
      <c r="N210" s="108">
        <v>3745323322</v>
      </c>
      <c r="O210" s="108">
        <v>2632052203</v>
      </c>
      <c r="P210" s="108">
        <v>2869644667</v>
      </c>
      <c r="Q210" s="108">
        <v>2217520240</v>
      </c>
      <c r="R210" s="108">
        <v>1400017269</v>
      </c>
      <c r="S210" s="108">
        <v>652550426</v>
      </c>
      <c r="T210" s="108">
        <v>1334122535</v>
      </c>
      <c r="U210" s="108">
        <v>20404398085</v>
      </c>
      <c r="V210" s="108">
        <v>2622959099</v>
      </c>
      <c r="W210" s="108">
        <v>1533078440</v>
      </c>
      <c r="X210" s="108">
        <v>1611713646</v>
      </c>
      <c r="Y210" s="108">
        <v>1587719463</v>
      </c>
      <c r="Z210" s="108">
        <v>1234453829</v>
      </c>
      <c r="AA210" s="108">
        <v>1619197579</v>
      </c>
      <c r="AB210" s="108">
        <v>1416626204</v>
      </c>
      <c r="AC210" s="108">
        <v>1446995388</v>
      </c>
      <c r="AD210" s="108">
        <v>909109781.5</v>
      </c>
      <c r="AE210" s="108">
        <v>1722523757</v>
      </c>
      <c r="AF210" s="108">
        <v>1394516978</v>
      </c>
      <c r="AG210" s="108">
        <v>1809352139</v>
      </c>
      <c r="AH210" s="115">
        <v>1381734472</v>
      </c>
      <c r="AI210" s="105">
        <v>31.438300000000002</v>
      </c>
      <c r="AJ210" s="105">
        <v>31.6435</v>
      </c>
      <c r="AK210" s="105">
        <v>32.610199999999999</v>
      </c>
      <c r="AL210" s="105">
        <v>31.390599999999999</v>
      </c>
      <c r="AM210" s="105">
        <v>31.4879</v>
      </c>
      <c r="AN210" s="105">
        <v>31.6692</v>
      </c>
      <c r="AO210" s="105">
        <v>30.615500000000001</v>
      </c>
      <c r="AP210" s="105">
        <v>31.230799999999999</v>
      </c>
      <c r="AQ210" s="105">
        <v>30.947500000000002</v>
      </c>
      <c r="AR210" s="105">
        <v>32.220999999999997</v>
      </c>
      <c r="AS210" s="105">
        <v>31.7654</v>
      </c>
      <c r="AT210" s="105">
        <v>32.022399999999998</v>
      </c>
      <c r="AU210" s="105">
        <v>31.282900000000001</v>
      </c>
      <c r="AV210" s="105">
        <v>30.672499999999999</v>
      </c>
      <c r="AW210" s="105">
        <v>29.636800000000001</v>
      </c>
      <c r="AX210" s="105">
        <v>30.692599999999999</v>
      </c>
      <c r="AY210" s="105">
        <v>34.567300000000003</v>
      </c>
      <c r="AZ210" s="105">
        <v>31.628</v>
      </c>
      <c r="BA210" s="105">
        <v>30.758700000000001</v>
      </c>
      <c r="BB210" s="105">
        <v>30.921199999999999</v>
      </c>
      <c r="BC210" s="105">
        <v>30.758400000000002</v>
      </c>
      <c r="BD210" s="105">
        <v>30.601700000000001</v>
      </c>
      <c r="BE210" s="105">
        <v>31.0139</v>
      </c>
      <c r="BF210" s="105">
        <v>30.836400000000001</v>
      </c>
      <c r="BG210" s="105">
        <v>30.473199999999999</v>
      </c>
      <c r="BH210" s="105">
        <v>29.799700000000001</v>
      </c>
      <c r="BI210" s="105">
        <v>30.695799999999998</v>
      </c>
      <c r="BJ210" s="105">
        <v>30.432200000000002</v>
      </c>
      <c r="BK210" s="105">
        <v>30.694099999999999</v>
      </c>
      <c r="BL210" s="116">
        <v>30.375599999999999</v>
      </c>
      <c r="BM210" s="112">
        <v>2.0287099999999999E-2</v>
      </c>
      <c r="BN210" s="112">
        <v>1.35228E-3</v>
      </c>
      <c r="BO210" s="112">
        <v>0.101275</v>
      </c>
      <c r="BP210" s="112">
        <v>7.9499900000000001E-4</v>
      </c>
      <c r="BQ210" s="112">
        <v>0.95396199999999998</v>
      </c>
      <c r="BR210" s="112">
        <v>0.20014599999999999</v>
      </c>
      <c r="BS210" s="112">
        <v>4.9578200000000003E-2</v>
      </c>
      <c r="BT210" s="112">
        <v>0.10970299999999999</v>
      </c>
      <c r="BU210" s="117">
        <v>0.568913</v>
      </c>
      <c r="BV210" s="112">
        <v>5.8971799999999998E-2</v>
      </c>
      <c r="BW210" s="112">
        <v>1.6010199999999999E-2</v>
      </c>
      <c r="BX210" s="112">
        <v>0.19482099999999999</v>
      </c>
      <c r="BY210" s="112">
        <v>7.4757699999999996E-3</v>
      </c>
      <c r="BZ210" s="112">
        <v>0.97666200000000003</v>
      </c>
      <c r="CA210" s="112">
        <v>0.458708</v>
      </c>
      <c r="CB210" s="112">
        <v>0.20969499999999999</v>
      </c>
      <c r="CC210" s="112">
        <v>0.28558600000000001</v>
      </c>
      <c r="CD210" s="117">
        <v>0.85064799999999996</v>
      </c>
      <c r="CE210" s="105">
        <v>1.39673</v>
      </c>
      <c r="CF210" s="105">
        <v>1.01528</v>
      </c>
      <c r="CG210" s="105">
        <v>0.43065999999999999</v>
      </c>
      <c r="CH210" s="105">
        <v>1.5023200000000001</v>
      </c>
      <c r="CI210" s="105">
        <v>3.0122800000000002E-2</v>
      </c>
      <c r="CJ210" s="105">
        <v>1.7953699999999999</v>
      </c>
      <c r="CK210" s="105">
        <v>0.312162</v>
      </c>
      <c r="CL210" s="105">
        <v>0.31674000000000002</v>
      </c>
      <c r="CM210" s="116">
        <v>-0.177701</v>
      </c>
    </row>
    <row r="211" spans="1:91">
      <c r="A211" s="104" t="s">
        <v>881</v>
      </c>
      <c r="B211" s="104" t="s">
        <v>882</v>
      </c>
      <c r="C211" s="104" t="s">
        <v>883</v>
      </c>
      <c r="D211" s="105">
        <v>30.2179</v>
      </c>
      <c r="E211" s="108">
        <v>421660085.5</v>
      </c>
      <c r="F211" s="108">
        <v>187321468.30000001</v>
      </c>
      <c r="G211" s="108">
        <v>368471929.5</v>
      </c>
      <c r="H211" s="108">
        <v>228252593.5</v>
      </c>
      <c r="I211" s="108">
        <v>569525926</v>
      </c>
      <c r="J211" s="108">
        <v>332431266</v>
      </c>
      <c r="K211" s="108">
        <v>600794714</v>
      </c>
      <c r="L211" s="108">
        <v>438691887.5</v>
      </c>
      <c r="M211" s="108">
        <v>586103655</v>
      </c>
      <c r="N211" s="108">
        <v>325731573.80000001</v>
      </c>
      <c r="O211" s="108">
        <v>165964703</v>
      </c>
      <c r="P211" s="108">
        <v>228465446.5</v>
      </c>
      <c r="Q211" s="108">
        <v>1091088912</v>
      </c>
      <c r="R211" s="108">
        <v>1353546858</v>
      </c>
      <c r="S211" s="108">
        <v>907040066.5</v>
      </c>
      <c r="T211" s="108">
        <v>1078792727</v>
      </c>
      <c r="U211" s="108">
        <v>994469882</v>
      </c>
      <c r="V211" s="108">
        <v>1030126894</v>
      </c>
      <c r="W211" s="108">
        <v>1451060981</v>
      </c>
      <c r="X211" s="108">
        <v>1034329729</v>
      </c>
      <c r="Y211" s="108">
        <v>1092024373</v>
      </c>
      <c r="Z211" s="108">
        <v>954279586.29999995</v>
      </c>
      <c r="AA211" s="108">
        <v>1181242869</v>
      </c>
      <c r="AB211" s="108">
        <v>1049539107</v>
      </c>
      <c r="AC211" s="108">
        <v>2039016544</v>
      </c>
      <c r="AD211" s="108">
        <v>1502262480</v>
      </c>
      <c r="AE211" s="108">
        <v>1678342992</v>
      </c>
      <c r="AF211" s="108">
        <v>1141984844</v>
      </c>
      <c r="AG211" s="108">
        <v>1363589199</v>
      </c>
      <c r="AH211" s="115">
        <v>1264098777</v>
      </c>
      <c r="AI211" s="105">
        <v>29.035</v>
      </c>
      <c r="AJ211" s="105">
        <v>28.096499999999999</v>
      </c>
      <c r="AK211" s="105">
        <v>29.071999999999999</v>
      </c>
      <c r="AL211" s="105">
        <v>28.040400000000002</v>
      </c>
      <c r="AM211" s="105">
        <v>29.549199999999999</v>
      </c>
      <c r="AN211" s="105">
        <v>28.820499999999999</v>
      </c>
      <c r="AO211" s="105">
        <v>29.412700000000001</v>
      </c>
      <c r="AP211" s="105">
        <v>29.5153</v>
      </c>
      <c r="AQ211" s="105">
        <v>29.3157</v>
      </c>
      <c r="AR211" s="105">
        <v>28.7104</v>
      </c>
      <c r="AS211" s="105">
        <v>27.9345</v>
      </c>
      <c r="AT211" s="105">
        <v>28.371600000000001</v>
      </c>
      <c r="AU211" s="105">
        <v>30.2621</v>
      </c>
      <c r="AV211" s="105">
        <v>30.623799999999999</v>
      </c>
      <c r="AW211" s="105">
        <v>30.1007</v>
      </c>
      <c r="AX211" s="105">
        <v>30.386099999999999</v>
      </c>
      <c r="AY211" s="105">
        <v>30.213799999999999</v>
      </c>
      <c r="AZ211" s="105">
        <v>30.2713</v>
      </c>
      <c r="BA211" s="105">
        <v>30.679400000000001</v>
      </c>
      <c r="BB211" s="105">
        <v>30.286799999999999</v>
      </c>
      <c r="BC211" s="105">
        <v>30.222000000000001</v>
      </c>
      <c r="BD211" s="105">
        <v>30.230699999999999</v>
      </c>
      <c r="BE211" s="105">
        <v>30.569500000000001</v>
      </c>
      <c r="BF211" s="105">
        <v>30.403700000000001</v>
      </c>
      <c r="BG211" s="105">
        <v>30.970500000000001</v>
      </c>
      <c r="BH211" s="105">
        <v>30.5243</v>
      </c>
      <c r="BI211" s="105">
        <v>30.658300000000001</v>
      </c>
      <c r="BJ211" s="105">
        <v>30.143899999999999</v>
      </c>
      <c r="BK211" s="105">
        <v>30.2956</v>
      </c>
      <c r="BL211" s="116">
        <v>30.252300000000002</v>
      </c>
      <c r="BM211" s="112">
        <v>9.7223599999999993E-3</v>
      </c>
      <c r="BN211" s="112">
        <v>3.1109299999999999E-2</v>
      </c>
      <c r="BO211" s="112">
        <v>3.6821999999999999E-4</v>
      </c>
      <c r="BP211" s="112">
        <v>1.17224E-3</v>
      </c>
      <c r="BQ211" s="112">
        <v>0.57503199999999999</v>
      </c>
      <c r="BR211" s="112">
        <v>0.42791800000000002</v>
      </c>
      <c r="BS211" s="112">
        <v>0.33149600000000001</v>
      </c>
      <c r="BT211" s="112">
        <v>0.18823699999999999</v>
      </c>
      <c r="BU211" s="117">
        <v>2.5173500000000001E-2</v>
      </c>
      <c r="BV211" s="112">
        <v>3.9278100000000003E-2</v>
      </c>
      <c r="BW211" s="112">
        <v>7.7611200000000005E-2</v>
      </c>
      <c r="BX211" s="112">
        <v>1.23774E-2</v>
      </c>
      <c r="BY211" s="112">
        <v>8.7054699999999999E-3</v>
      </c>
      <c r="BZ211" s="112">
        <v>0.78367900000000001</v>
      </c>
      <c r="CA211" s="112">
        <v>0.68847899999999995</v>
      </c>
      <c r="CB211" s="112">
        <v>0.56457500000000005</v>
      </c>
      <c r="CC211" s="112">
        <v>0.38776100000000002</v>
      </c>
      <c r="CD211" s="117">
        <v>0.44527800000000001</v>
      </c>
      <c r="CE211" s="105">
        <v>-1.49614</v>
      </c>
      <c r="CF211" s="105">
        <v>-1.42726</v>
      </c>
      <c r="CG211" s="105">
        <v>-0.81607099999999999</v>
      </c>
      <c r="CH211" s="105">
        <v>-1.89181</v>
      </c>
      <c r="CI211" s="105">
        <v>9.8212599999999997E-2</v>
      </c>
      <c r="CJ211" s="105">
        <v>5.9769900000000001E-2</v>
      </c>
      <c r="CK211" s="105">
        <v>0.16544200000000001</v>
      </c>
      <c r="CL211" s="105">
        <v>0.17066000000000001</v>
      </c>
      <c r="CM211" s="116">
        <v>0.48705900000000002</v>
      </c>
    </row>
    <row r="212" spans="1:91">
      <c r="A212" s="104" t="s">
        <v>884</v>
      </c>
      <c r="B212" s="104" t="s">
        <v>885</v>
      </c>
      <c r="C212" s="104" t="s">
        <v>866</v>
      </c>
      <c r="D212" s="105">
        <v>31.242550000000001</v>
      </c>
      <c r="E212" s="108">
        <v>2146324141</v>
      </c>
      <c r="F212" s="108">
        <v>1914410129</v>
      </c>
      <c r="G212" s="108">
        <v>1813527755</v>
      </c>
      <c r="H212" s="108">
        <v>2336912025</v>
      </c>
      <c r="I212" s="108">
        <v>2250494008</v>
      </c>
      <c r="J212" s="108">
        <v>1904116410</v>
      </c>
      <c r="K212" s="108">
        <v>1884198488</v>
      </c>
      <c r="L212" s="108">
        <v>1296101099</v>
      </c>
      <c r="M212" s="108">
        <v>1987696944</v>
      </c>
      <c r="N212" s="108">
        <v>1116935627</v>
      </c>
      <c r="O212" s="108">
        <v>542174470.5</v>
      </c>
      <c r="P212" s="108">
        <v>714865593.79999995</v>
      </c>
      <c r="Q212" s="108">
        <v>2196485290</v>
      </c>
      <c r="R212" s="108">
        <v>2270947383</v>
      </c>
      <c r="S212" s="108">
        <v>1431424860</v>
      </c>
      <c r="T212" s="108">
        <v>2138111818</v>
      </c>
      <c r="U212" s="108">
        <v>1796958259</v>
      </c>
      <c r="V212" s="108">
        <v>1479653111</v>
      </c>
      <c r="W212" s="108">
        <v>2223340983</v>
      </c>
      <c r="X212" s="108">
        <v>2245083937</v>
      </c>
      <c r="Y212" s="108">
        <v>1560458765</v>
      </c>
      <c r="Z212" s="108">
        <v>1544430146</v>
      </c>
      <c r="AA212" s="108">
        <v>1708529824</v>
      </c>
      <c r="AB212" s="108">
        <v>1990249291</v>
      </c>
      <c r="AC212" s="108">
        <v>2886791665</v>
      </c>
      <c r="AD212" s="108">
        <v>2528872561</v>
      </c>
      <c r="AE212" s="108">
        <v>2751126439</v>
      </c>
      <c r="AF212" s="108">
        <v>1838729201</v>
      </c>
      <c r="AG212" s="108">
        <v>2616445456</v>
      </c>
      <c r="AH212" s="115">
        <v>2464079921</v>
      </c>
      <c r="AI212" s="105">
        <v>31.3827</v>
      </c>
      <c r="AJ212" s="105">
        <v>31.3916</v>
      </c>
      <c r="AK212" s="105">
        <v>31.305099999999999</v>
      </c>
      <c r="AL212" s="105">
        <v>31.3963</v>
      </c>
      <c r="AM212" s="105">
        <v>31.491499999999998</v>
      </c>
      <c r="AN212" s="105">
        <v>31.334099999999999</v>
      </c>
      <c r="AO212" s="105">
        <v>31.040299999999998</v>
      </c>
      <c r="AP212" s="105">
        <v>30.9739</v>
      </c>
      <c r="AQ212" s="105">
        <v>31.077500000000001</v>
      </c>
      <c r="AR212" s="105">
        <v>30.5108</v>
      </c>
      <c r="AS212" s="105">
        <v>29.585000000000001</v>
      </c>
      <c r="AT212" s="105">
        <v>30.017299999999999</v>
      </c>
      <c r="AU212" s="105">
        <v>31.2668</v>
      </c>
      <c r="AV212" s="105">
        <v>31.3703</v>
      </c>
      <c r="AW212" s="105">
        <v>30.744199999999999</v>
      </c>
      <c r="AX212" s="105">
        <v>31.373000000000001</v>
      </c>
      <c r="AY212" s="105">
        <v>31.065300000000001</v>
      </c>
      <c r="AZ212" s="105">
        <v>30.803100000000001</v>
      </c>
      <c r="BA212" s="105">
        <v>31.295000000000002</v>
      </c>
      <c r="BB212" s="105">
        <v>31.391500000000001</v>
      </c>
      <c r="BC212" s="105">
        <v>30.731200000000001</v>
      </c>
      <c r="BD212" s="105">
        <v>30.9255</v>
      </c>
      <c r="BE212" s="105">
        <v>31.083300000000001</v>
      </c>
      <c r="BF212" s="105">
        <v>31.326899999999998</v>
      </c>
      <c r="BG212" s="105">
        <v>31.4758</v>
      </c>
      <c r="BH212" s="105">
        <v>31.268899999999999</v>
      </c>
      <c r="BI212" s="105">
        <v>31.371300000000002</v>
      </c>
      <c r="BJ212" s="105">
        <v>30.831099999999999</v>
      </c>
      <c r="BK212" s="105">
        <v>31.218299999999999</v>
      </c>
      <c r="BL212" s="116">
        <v>31.2011</v>
      </c>
      <c r="BM212" s="112">
        <v>9.9354700000000004E-2</v>
      </c>
      <c r="BN212" s="112">
        <v>7.3507000000000003E-2</v>
      </c>
      <c r="BO212" s="112">
        <v>0.70452199999999998</v>
      </c>
      <c r="BP212" s="112">
        <v>2.4100199999999999E-2</v>
      </c>
      <c r="BQ212" s="112">
        <v>0.85958400000000001</v>
      </c>
      <c r="BR212" s="112">
        <v>0.98894800000000005</v>
      </c>
      <c r="BS212" s="112">
        <v>0.82884899999999995</v>
      </c>
      <c r="BT212" s="112">
        <v>0.87680999999999998</v>
      </c>
      <c r="BU212" s="117">
        <v>0.10785699999999999</v>
      </c>
      <c r="BV212" s="112">
        <v>0.16159899999999999</v>
      </c>
      <c r="BW212" s="112">
        <v>0.13700300000000001</v>
      </c>
      <c r="BX212" s="112">
        <v>0.77533799999999997</v>
      </c>
      <c r="BY212" s="112">
        <v>5.1883199999999997E-2</v>
      </c>
      <c r="BZ212" s="112">
        <v>0.92790499999999998</v>
      </c>
      <c r="CA212" s="112">
        <v>0.99361500000000003</v>
      </c>
      <c r="CB212" s="112">
        <v>0.92129899999999998</v>
      </c>
      <c r="CC212" s="112">
        <v>0.93449300000000002</v>
      </c>
      <c r="CD212" s="117">
        <v>0.63197000000000003</v>
      </c>
      <c r="CE212" s="105">
        <v>0.27629199999999998</v>
      </c>
      <c r="CF212" s="105">
        <v>0.323828</v>
      </c>
      <c r="CG212" s="105">
        <v>-5.2925699999999999E-2</v>
      </c>
      <c r="CH212" s="105">
        <v>-1.0458099999999999</v>
      </c>
      <c r="CI212" s="105">
        <v>4.3624200000000002E-2</v>
      </c>
      <c r="CJ212" s="105">
        <v>-3.0587499999999998E-3</v>
      </c>
      <c r="CK212" s="105">
        <v>5.5731500000000003E-2</v>
      </c>
      <c r="CL212" s="105">
        <v>2.8410000000000001E-2</v>
      </c>
      <c r="CM212" s="116">
        <v>0.28847600000000001</v>
      </c>
    </row>
    <row r="213" spans="1:91">
      <c r="A213" s="104" t="s">
        <v>886</v>
      </c>
      <c r="B213" s="104" t="s">
        <v>887</v>
      </c>
      <c r="C213" s="104" t="s">
        <v>866</v>
      </c>
      <c r="D213" s="105">
        <v>30.960650000000001</v>
      </c>
      <c r="E213" s="108">
        <v>1422056941</v>
      </c>
      <c r="F213" s="108">
        <v>1036754913</v>
      </c>
      <c r="G213" s="108">
        <v>980211835.89999998</v>
      </c>
      <c r="H213" s="108">
        <v>2271578976</v>
      </c>
      <c r="I213" s="108">
        <v>2246257659</v>
      </c>
      <c r="J213" s="108">
        <v>2554824204</v>
      </c>
      <c r="K213" s="108">
        <v>1198039358</v>
      </c>
      <c r="L213" s="108">
        <v>1705807853</v>
      </c>
      <c r="M213" s="108">
        <v>2397794877</v>
      </c>
      <c r="N213" s="108">
        <v>942030397.10000002</v>
      </c>
      <c r="O213" s="108">
        <v>947476717.10000002</v>
      </c>
      <c r="P213" s="108">
        <v>1001029635</v>
      </c>
      <c r="Q213" s="108">
        <v>2253451647</v>
      </c>
      <c r="R213" s="108">
        <v>1615706837</v>
      </c>
      <c r="S213" s="108">
        <v>929159156.10000002</v>
      </c>
      <c r="T213" s="108">
        <v>1636751959</v>
      </c>
      <c r="U213" s="108">
        <v>1714753775</v>
      </c>
      <c r="V213" s="108">
        <v>2072579939</v>
      </c>
      <c r="W213" s="108">
        <v>1701048258</v>
      </c>
      <c r="X213" s="108">
        <v>1714214986</v>
      </c>
      <c r="Y213" s="108">
        <v>1792442171</v>
      </c>
      <c r="Z213" s="108">
        <v>1553607976</v>
      </c>
      <c r="AA213" s="108">
        <v>1950881577</v>
      </c>
      <c r="AB213" s="108">
        <v>1641630979</v>
      </c>
      <c r="AC213" s="108">
        <v>1949094213</v>
      </c>
      <c r="AD213" s="108">
        <v>2103807749</v>
      </c>
      <c r="AE213" s="108">
        <v>2155879682</v>
      </c>
      <c r="AF213" s="108">
        <v>1908212661</v>
      </c>
      <c r="AG213" s="108">
        <v>2102101080</v>
      </c>
      <c r="AH213" s="115">
        <v>2243683464</v>
      </c>
      <c r="AI213" s="105">
        <v>30.788799999999998</v>
      </c>
      <c r="AJ213" s="105">
        <v>30.529399999999999</v>
      </c>
      <c r="AK213" s="105">
        <v>30.4467</v>
      </c>
      <c r="AL213" s="105">
        <v>31.355399999999999</v>
      </c>
      <c r="AM213" s="105">
        <v>31.4894</v>
      </c>
      <c r="AN213" s="105">
        <v>31.7271</v>
      </c>
      <c r="AO213" s="105">
        <v>30.379300000000001</v>
      </c>
      <c r="AP213" s="105">
        <v>31.341699999999999</v>
      </c>
      <c r="AQ213" s="105">
        <v>31.348199999999999</v>
      </c>
      <c r="AR213" s="105">
        <v>30.259499999999999</v>
      </c>
      <c r="AS213" s="105">
        <v>30.387599999999999</v>
      </c>
      <c r="AT213" s="105">
        <v>30.503</v>
      </c>
      <c r="AU213" s="105">
        <v>31.304500000000001</v>
      </c>
      <c r="AV213" s="105">
        <v>30.879200000000001</v>
      </c>
      <c r="AW213" s="105">
        <v>30.128499999999999</v>
      </c>
      <c r="AX213" s="105">
        <v>30.987500000000001</v>
      </c>
      <c r="AY213" s="105">
        <v>30.9984</v>
      </c>
      <c r="AZ213" s="105">
        <v>31.288499999999999</v>
      </c>
      <c r="BA213" s="105">
        <v>30.9087</v>
      </c>
      <c r="BB213" s="105">
        <v>31.008199999999999</v>
      </c>
      <c r="BC213" s="105">
        <v>30.931899999999999</v>
      </c>
      <c r="BD213" s="105">
        <v>30.933800000000002</v>
      </c>
      <c r="BE213" s="105">
        <v>31.275700000000001</v>
      </c>
      <c r="BF213" s="105">
        <v>31.049099999999999</v>
      </c>
      <c r="BG213" s="105">
        <v>30.907800000000002</v>
      </c>
      <c r="BH213" s="105">
        <v>31.007999999999999</v>
      </c>
      <c r="BI213" s="105">
        <v>31.019500000000001</v>
      </c>
      <c r="BJ213" s="105">
        <v>30.884599999999999</v>
      </c>
      <c r="BK213" s="105">
        <v>30.904800000000002</v>
      </c>
      <c r="BL213" s="116">
        <v>31.066299999999998</v>
      </c>
      <c r="BM213" s="112">
        <v>3.6891500000000001E-2</v>
      </c>
      <c r="BN213" s="112">
        <v>9.6434999999999993E-3</v>
      </c>
      <c r="BO213" s="112">
        <v>0.83839399999999997</v>
      </c>
      <c r="BP213" s="112">
        <v>3.3234599999999999E-3</v>
      </c>
      <c r="BQ213" s="112">
        <v>0.63066999999999995</v>
      </c>
      <c r="BR213" s="112">
        <v>0.28848200000000002</v>
      </c>
      <c r="BS213" s="112">
        <v>0.97339600000000004</v>
      </c>
      <c r="BT213" s="112">
        <v>0.31040800000000002</v>
      </c>
      <c r="BU213" s="117">
        <v>0.71480299999999997</v>
      </c>
      <c r="BV213" s="112">
        <v>8.2272999999999999E-2</v>
      </c>
      <c r="BW213" s="112">
        <v>3.7785199999999998E-2</v>
      </c>
      <c r="BX213" s="112">
        <v>0.88751599999999997</v>
      </c>
      <c r="BY213" s="112">
        <v>1.44758E-2</v>
      </c>
      <c r="BZ213" s="112">
        <v>0.81453699999999996</v>
      </c>
      <c r="CA213" s="112">
        <v>0.55831600000000003</v>
      </c>
      <c r="CB213" s="112">
        <v>0.98262799999999995</v>
      </c>
      <c r="CC213" s="112">
        <v>0.51094600000000001</v>
      </c>
      <c r="CD213" s="117">
        <v>0.90688100000000005</v>
      </c>
      <c r="CE213" s="105">
        <v>-0.363593</v>
      </c>
      <c r="CF213" s="105">
        <v>0.57205099999999998</v>
      </c>
      <c r="CG213" s="105">
        <v>7.1149199999999996E-2</v>
      </c>
      <c r="CH213" s="105">
        <v>-0.56855699999999998</v>
      </c>
      <c r="CI213" s="105">
        <v>-0.181176</v>
      </c>
      <c r="CJ213" s="105">
        <v>0.139545</v>
      </c>
      <c r="CK213" s="105">
        <v>-2.3021700000000001E-3</v>
      </c>
      <c r="CL213" s="105">
        <v>0.134268</v>
      </c>
      <c r="CM213" s="116">
        <v>2.65128E-2</v>
      </c>
    </row>
    <row r="214" spans="1:91">
      <c r="A214" s="104" t="s">
        <v>888</v>
      </c>
      <c r="B214" s="104" t="s">
        <v>889</v>
      </c>
      <c r="C214" s="104" t="s">
        <v>871</v>
      </c>
      <c r="D214" s="105">
        <v>31.4453</v>
      </c>
      <c r="E214" s="108">
        <v>2114920661</v>
      </c>
      <c r="F214" s="108">
        <v>1665614723</v>
      </c>
      <c r="G214" s="108">
        <v>1248130461</v>
      </c>
      <c r="H214" s="108">
        <v>2571534432</v>
      </c>
      <c r="I214" s="108">
        <v>1859663123</v>
      </c>
      <c r="J214" s="108">
        <v>1063211726</v>
      </c>
      <c r="K214" s="108">
        <v>2356513124</v>
      </c>
      <c r="L214" s="108">
        <v>938514993.79999995</v>
      </c>
      <c r="M214" s="108">
        <v>2306952245</v>
      </c>
      <c r="N214" s="108">
        <v>1734060173</v>
      </c>
      <c r="O214" s="108">
        <v>1153146850</v>
      </c>
      <c r="P214" s="108">
        <v>1356122980</v>
      </c>
      <c r="Q214" s="108">
        <v>2374637205</v>
      </c>
      <c r="R214" s="108">
        <v>2117124350</v>
      </c>
      <c r="S214" s="108">
        <v>1821993333</v>
      </c>
      <c r="T214" s="108">
        <v>2297939938</v>
      </c>
      <c r="U214" s="108">
        <v>2332094637</v>
      </c>
      <c r="V214" s="108">
        <v>2383894759</v>
      </c>
      <c r="W214" s="108">
        <v>2702564354</v>
      </c>
      <c r="X214" s="108">
        <v>2730534986</v>
      </c>
      <c r="Y214" s="108">
        <v>2827368704</v>
      </c>
      <c r="Z214" s="108">
        <v>2216509294</v>
      </c>
      <c r="AA214" s="108">
        <v>2431920724</v>
      </c>
      <c r="AB214" s="108">
        <v>2398914174</v>
      </c>
      <c r="AC214" s="108">
        <v>3967299294</v>
      </c>
      <c r="AD214" s="108">
        <v>3352193344</v>
      </c>
      <c r="AE214" s="108">
        <v>4006890763</v>
      </c>
      <c r="AF214" s="108">
        <v>3289399655</v>
      </c>
      <c r="AG214" s="108">
        <v>3632638994</v>
      </c>
      <c r="AH214" s="115">
        <v>3554003582</v>
      </c>
      <c r="AI214" s="105">
        <v>31.3614</v>
      </c>
      <c r="AJ214" s="105">
        <v>31.194800000000001</v>
      </c>
      <c r="AK214" s="105">
        <v>30.777799999999999</v>
      </c>
      <c r="AL214" s="105">
        <v>31.534400000000002</v>
      </c>
      <c r="AM214" s="105">
        <v>31.218</v>
      </c>
      <c r="AN214" s="105">
        <v>30.5337</v>
      </c>
      <c r="AO214" s="105">
        <v>31.372499999999999</v>
      </c>
      <c r="AP214" s="105">
        <v>30.5214</v>
      </c>
      <c r="AQ214" s="105">
        <v>31.292400000000001</v>
      </c>
      <c r="AR214" s="105">
        <v>31.106100000000001</v>
      </c>
      <c r="AS214" s="105">
        <v>30.6373</v>
      </c>
      <c r="AT214" s="105">
        <v>30.940999999999999</v>
      </c>
      <c r="AU214" s="105">
        <v>31.379300000000001</v>
      </c>
      <c r="AV214" s="105">
        <v>31.269200000000001</v>
      </c>
      <c r="AW214" s="105">
        <v>31.091000000000001</v>
      </c>
      <c r="AX214" s="105">
        <v>31.477</v>
      </c>
      <c r="AY214" s="105">
        <v>31.4422</v>
      </c>
      <c r="AZ214" s="105">
        <v>31.4815</v>
      </c>
      <c r="BA214" s="105">
        <v>31.576599999999999</v>
      </c>
      <c r="BB214" s="105">
        <v>31.6691</v>
      </c>
      <c r="BC214" s="105">
        <v>31.5806</v>
      </c>
      <c r="BD214" s="105">
        <v>31.448399999999999</v>
      </c>
      <c r="BE214" s="105">
        <v>31.582999999999998</v>
      </c>
      <c r="BF214" s="105">
        <v>31.596299999999999</v>
      </c>
      <c r="BG214" s="105">
        <v>31.930700000000002</v>
      </c>
      <c r="BH214" s="105">
        <v>31.665099999999999</v>
      </c>
      <c r="BI214" s="105">
        <v>31.913699999999999</v>
      </c>
      <c r="BJ214" s="105">
        <v>31.670200000000001</v>
      </c>
      <c r="BK214" s="105">
        <v>31.682600000000001</v>
      </c>
      <c r="BL214" s="116">
        <v>31.7181</v>
      </c>
      <c r="BM214" s="112">
        <v>2.9257399999999999E-2</v>
      </c>
      <c r="BN214" s="112">
        <v>0.114506</v>
      </c>
      <c r="BO214" s="112">
        <v>8.1863000000000005E-2</v>
      </c>
      <c r="BP214" s="112">
        <v>4.4984100000000004E-3</v>
      </c>
      <c r="BQ214" s="112">
        <v>6.4795E-3</v>
      </c>
      <c r="BR214" s="112">
        <v>2.9913299999999998E-4</v>
      </c>
      <c r="BS214" s="112">
        <v>7.1346499999999993E-2</v>
      </c>
      <c r="BT214" s="112">
        <v>4.02724E-2</v>
      </c>
      <c r="BU214" s="117">
        <v>0.16836200000000001</v>
      </c>
      <c r="BV214" s="112">
        <v>7.2707099999999997E-2</v>
      </c>
      <c r="BW214" s="112">
        <v>0.188806</v>
      </c>
      <c r="BX214" s="112">
        <v>0.17643400000000001</v>
      </c>
      <c r="BY214" s="112">
        <v>1.6768399999999999E-2</v>
      </c>
      <c r="BZ214" s="112">
        <v>0.23836299999999999</v>
      </c>
      <c r="CA214" s="112">
        <v>1.8105900000000001E-2</v>
      </c>
      <c r="CB214" s="112">
        <v>0.25252999999999998</v>
      </c>
      <c r="CC214" s="112">
        <v>0.162105</v>
      </c>
      <c r="CD214" s="117">
        <v>0.68399600000000005</v>
      </c>
      <c r="CE214" s="105">
        <v>-0.57894400000000001</v>
      </c>
      <c r="CF214" s="105">
        <v>-0.59491700000000003</v>
      </c>
      <c r="CG214" s="105">
        <v>-0.62818799999999997</v>
      </c>
      <c r="CH214" s="105">
        <v>-0.79547699999999999</v>
      </c>
      <c r="CI214" s="105">
        <v>-0.44378499999999999</v>
      </c>
      <c r="CJ214" s="105">
        <v>-0.22339100000000001</v>
      </c>
      <c r="CK214" s="105">
        <v>-8.1511799999999995E-2</v>
      </c>
      <c r="CL214" s="105">
        <v>-0.14768999999999999</v>
      </c>
      <c r="CM214" s="116">
        <v>0.14621000000000001</v>
      </c>
    </row>
    <row r="215" spans="1:91">
      <c r="A215" s="104" t="s">
        <v>5011</v>
      </c>
      <c r="B215" s="104" t="s">
        <v>5012</v>
      </c>
      <c r="C215" s="104" t="s">
        <v>2203</v>
      </c>
      <c r="D215" s="105">
        <v>26.215899999999998</v>
      </c>
      <c r="E215" s="108">
        <v>53562119</v>
      </c>
      <c r="F215" s="108">
        <v>60374401.75</v>
      </c>
      <c r="G215" s="108">
        <v>63348374.5</v>
      </c>
      <c r="H215" s="108">
        <v>64629280.25</v>
      </c>
      <c r="I215" s="108">
        <v>41140894.5</v>
      </c>
      <c r="J215" s="108">
        <v>62597753.5</v>
      </c>
      <c r="K215" s="108">
        <v>65571460</v>
      </c>
      <c r="L215" s="108">
        <v>21810902</v>
      </c>
      <c r="M215" s="108">
        <v>46885614</v>
      </c>
      <c r="N215" s="108">
        <v>35360823</v>
      </c>
      <c r="O215" s="108">
        <v>64650810.5</v>
      </c>
      <c r="P215" s="108">
        <v>46340335</v>
      </c>
      <c r="Q215" s="108">
        <v>70782520.5</v>
      </c>
      <c r="R215" s="108">
        <v>43530304.5</v>
      </c>
      <c r="S215" s="108">
        <v>1965724.25</v>
      </c>
      <c r="T215" s="108">
        <v>63720293</v>
      </c>
      <c r="U215" s="108">
        <v>63456494.5</v>
      </c>
      <c r="V215" s="108">
        <v>68521711.5</v>
      </c>
      <c r="W215" s="108">
        <v>58623066</v>
      </c>
      <c r="X215" s="108">
        <v>80503871</v>
      </c>
      <c r="Y215" s="108">
        <v>73575995</v>
      </c>
      <c r="Z215" s="108">
        <v>54512191</v>
      </c>
      <c r="AA215" s="108">
        <v>46911651</v>
      </c>
      <c r="AB215" s="108">
        <v>85471898.5</v>
      </c>
      <c r="AC215" s="108">
        <v>111683851</v>
      </c>
      <c r="AD215" s="108">
        <v>85959996.75</v>
      </c>
      <c r="AE215" s="108">
        <v>91284056</v>
      </c>
      <c r="AF215" s="108">
        <v>61817760.5</v>
      </c>
      <c r="AG215" s="108">
        <v>66492709</v>
      </c>
      <c r="AH215" s="115">
        <v>75476979.5</v>
      </c>
      <c r="AI215" s="105">
        <v>26.058199999999999</v>
      </c>
      <c r="AJ215" s="105">
        <v>26.547999999999998</v>
      </c>
      <c r="AK215" s="105">
        <v>26.567799999999998</v>
      </c>
      <c r="AL215" s="105">
        <v>26.220099999999999</v>
      </c>
      <c r="AM215" s="105">
        <v>25.8096</v>
      </c>
      <c r="AN215" s="105">
        <v>26.697500000000002</v>
      </c>
      <c r="AO215" s="105">
        <v>26.207100000000001</v>
      </c>
      <c r="AP215" s="105">
        <v>25.5031</v>
      </c>
      <c r="AQ215" s="105">
        <v>25.671700000000001</v>
      </c>
      <c r="AR215" s="105">
        <v>25.408000000000001</v>
      </c>
      <c r="AS215" s="105">
        <v>26.616199999999999</v>
      </c>
      <c r="AT215" s="105">
        <v>26.069900000000001</v>
      </c>
      <c r="AU215" s="105">
        <v>26.290400000000002</v>
      </c>
      <c r="AV215" s="105">
        <v>25.665199999999999</v>
      </c>
      <c r="AW215" s="105">
        <v>21.4986</v>
      </c>
      <c r="AX215" s="105">
        <v>26.304600000000001</v>
      </c>
      <c r="AY215" s="105">
        <v>26.256900000000002</v>
      </c>
      <c r="AZ215" s="105">
        <v>26.450399999999998</v>
      </c>
      <c r="BA215" s="105">
        <v>26.049900000000001</v>
      </c>
      <c r="BB215" s="105">
        <v>26.620799999999999</v>
      </c>
      <c r="BC215" s="105">
        <v>26.3096</v>
      </c>
      <c r="BD215" s="105">
        <v>26.091799999999999</v>
      </c>
      <c r="BE215" s="105">
        <v>25.9025</v>
      </c>
      <c r="BF215" s="105">
        <v>26.785499999999999</v>
      </c>
      <c r="BG215" s="105">
        <v>26.752300000000002</v>
      </c>
      <c r="BH215" s="105">
        <v>26.366099999999999</v>
      </c>
      <c r="BI215" s="105">
        <v>26.457699999999999</v>
      </c>
      <c r="BJ215" s="105">
        <v>25.936599999999999</v>
      </c>
      <c r="BK215" s="105">
        <v>25.952200000000001</v>
      </c>
      <c r="BL215" s="116">
        <v>26.2117</v>
      </c>
      <c r="BM215" s="112">
        <v>0.13131899999999999</v>
      </c>
      <c r="BN215" s="112">
        <v>0.48480000000000001</v>
      </c>
      <c r="BO215" s="112">
        <v>0.35688199999999998</v>
      </c>
      <c r="BP215" s="112">
        <v>0.99560899999999997</v>
      </c>
      <c r="BQ215" s="112">
        <v>0.36204700000000001</v>
      </c>
      <c r="BR215" s="112">
        <v>4.6314899999999999E-2</v>
      </c>
      <c r="BS215" s="112">
        <v>0.193027</v>
      </c>
      <c r="BT215" s="112">
        <v>0.468198</v>
      </c>
      <c r="BU215" s="117">
        <v>2.8516300000000001E-2</v>
      </c>
      <c r="BV215" s="112">
        <v>0.20232900000000001</v>
      </c>
      <c r="BW215" s="112">
        <v>0.57021200000000005</v>
      </c>
      <c r="BX215" s="112">
        <v>0.46834700000000001</v>
      </c>
      <c r="BY215" s="112">
        <v>0.99664900000000001</v>
      </c>
      <c r="BZ215" s="112">
        <v>0.682087</v>
      </c>
      <c r="CA215" s="112">
        <v>0.211788</v>
      </c>
      <c r="CB215" s="112">
        <v>0.41789700000000002</v>
      </c>
      <c r="CC215" s="112">
        <v>0.65069200000000005</v>
      </c>
      <c r="CD215" s="117">
        <v>0.44527800000000001</v>
      </c>
      <c r="CE215" s="105">
        <v>0.35783599999999999</v>
      </c>
      <c r="CF215" s="105">
        <v>0.208894</v>
      </c>
      <c r="CG215" s="105">
        <v>-0.239511</v>
      </c>
      <c r="CH215" s="105">
        <v>-2.1107999999999999E-3</v>
      </c>
      <c r="CI215" s="105">
        <v>-1.5487500000000001</v>
      </c>
      <c r="CJ215" s="105">
        <v>0.30378500000000003</v>
      </c>
      <c r="CK215" s="105">
        <v>0.29327599999999998</v>
      </c>
      <c r="CL215" s="105">
        <v>0.226463</v>
      </c>
      <c r="CM215" s="116">
        <v>0.49189500000000003</v>
      </c>
    </row>
    <row r="216" spans="1:91">
      <c r="A216" s="104" t="s">
        <v>890</v>
      </c>
      <c r="B216" s="104" t="s">
        <v>891</v>
      </c>
      <c r="C216" s="104" t="s">
        <v>892</v>
      </c>
      <c r="D216" s="105">
        <v>29.315449999999998</v>
      </c>
      <c r="E216" s="108">
        <v>488726884</v>
      </c>
      <c r="F216" s="108">
        <v>532558864</v>
      </c>
      <c r="G216" s="108">
        <v>555256832</v>
      </c>
      <c r="H216" s="108">
        <v>439729744</v>
      </c>
      <c r="I216" s="108">
        <v>427315568</v>
      </c>
      <c r="J216" s="108">
        <v>500926760</v>
      </c>
      <c r="K216" s="108">
        <v>596335168</v>
      </c>
      <c r="L216" s="108">
        <v>584745504</v>
      </c>
      <c r="M216" s="108">
        <v>552973776</v>
      </c>
      <c r="N216" s="108">
        <v>400748856</v>
      </c>
      <c r="O216" s="108">
        <v>407302848</v>
      </c>
      <c r="P216" s="108">
        <v>312657146</v>
      </c>
      <c r="Q216" s="108">
        <v>539166352</v>
      </c>
      <c r="R216" s="108">
        <v>526762976</v>
      </c>
      <c r="S216" s="108">
        <v>415389120</v>
      </c>
      <c r="T216" s="108">
        <v>518366272</v>
      </c>
      <c r="U216" s="108">
        <v>522203120</v>
      </c>
      <c r="V216" s="108">
        <v>523655856</v>
      </c>
      <c r="W216" s="108">
        <v>585022520</v>
      </c>
      <c r="X216" s="108">
        <v>578617184</v>
      </c>
      <c r="Y216" s="108">
        <v>550963920</v>
      </c>
      <c r="Z216" s="108">
        <v>548455056</v>
      </c>
      <c r="AA216" s="108">
        <v>533446432</v>
      </c>
      <c r="AB216" s="108">
        <v>531291032</v>
      </c>
      <c r="AC216" s="108">
        <v>674709440</v>
      </c>
      <c r="AD216" s="108">
        <v>666382848</v>
      </c>
      <c r="AE216" s="108">
        <v>668352480</v>
      </c>
      <c r="AF216" s="108">
        <v>649210816</v>
      </c>
      <c r="AG216" s="108">
        <v>679265312</v>
      </c>
      <c r="AH216" s="115">
        <v>618488544</v>
      </c>
      <c r="AI216" s="105">
        <v>29.247900000000001</v>
      </c>
      <c r="AJ216" s="105">
        <v>29.567799999999998</v>
      </c>
      <c r="AK216" s="105">
        <v>29.6511</v>
      </c>
      <c r="AL216" s="105">
        <v>28.9864</v>
      </c>
      <c r="AM216" s="105">
        <v>29.122599999999998</v>
      </c>
      <c r="AN216" s="105">
        <v>29.45</v>
      </c>
      <c r="AO216" s="105">
        <v>29.4039</v>
      </c>
      <c r="AP216" s="105">
        <v>29.930800000000001</v>
      </c>
      <c r="AQ216" s="105">
        <v>29.2317</v>
      </c>
      <c r="AR216" s="105">
        <v>28.998799999999999</v>
      </c>
      <c r="AS216" s="105">
        <v>29.1783</v>
      </c>
      <c r="AT216" s="105">
        <v>28.824200000000001</v>
      </c>
      <c r="AU216" s="105">
        <v>29.1953</v>
      </c>
      <c r="AV216" s="105">
        <v>29.2623</v>
      </c>
      <c r="AW216" s="105">
        <v>29.0459</v>
      </c>
      <c r="AX216" s="105">
        <v>29.328700000000001</v>
      </c>
      <c r="AY216" s="105">
        <v>29.294499999999999</v>
      </c>
      <c r="AZ216" s="105">
        <v>29.302199999999999</v>
      </c>
      <c r="BA216" s="105">
        <v>29.3689</v>
      </c>
      <c r="BB216" s="105">
        <v>29.4618</v>
      </c>
      <c r="BC216" s="105">
        <v>29.2563</v>
      </c>
      <c r="BD216" s="105">
        <v>29.4132</v>
      </c>
      <c r="BE216" s="105">
        <v>29.3977</v>
      </c>
      <c r="BF216" s="105">
        <v>29.421500000000002</v>
      </c>
      <c r="BG216" s="105">
        <v>29.376300000000001</v>
      </c>
      <c r="BH216" s="105">
        <v>29.3506</v>
      </c>
      <c r="BI216" s="105">
        <v>29.329899999999999</v>
      </c>
      <c r="BJ216" s="105">
        <v>29.3292</v>
      </c>
      <c r="BK216" s="105">
        <v>29.280799999999999</v>
      </c>
      <c r="BL216" s="116">
        <v>29.199400000000001</v>
      </c>
      <c r="BM216" s="112">
        <v>0.163521</v>
      </c>
      <c r="BN216" s="112">
        <v>0.59009699999999998</v>
      </c>
      <c r="BO216" s="112">
        <v>0.303039</v>
      </c>
      <c r="BP216" s="112">
        <v>6.8858900000000001E-2</v>
      </c>
      <c r="BQ216" s="112">
        <v>0.241892</v>
      </c>
      <c r="BR216" s="112">
        <v>0.38005100000000003</v>
      </c>
      <c r="BS216" s="112">
        <v>0.25940299999999999</v>
      </c>
      <c r="BT216" s="112">
        <v>2.1513500000000001E-2</v>
      </c>
      <c r="BU216" s="117">
        <v>0.109251</v>
      </c>
      <c r="BV216" s="112">
        <v>0.23760600000000001</v>
      </c>
      <c r="BW216" s="112">
        <v>0.66782399999999997</v>
      </c>
      <c r="BX216" s="112">
        <v>0.41681400000000002</v>
      </c>
      <c r="BY216" s="112">
        <v>0.118645</v>
      </c>
      <c r="BZ216" s="112">
        <v>0.59342600000000001</v>
      </c>
      <c r="CA216" s="112">
        <v>0.64663999999999999</v>
      </c>
      <c r="CB216" s="112">
        <v>0.49355599999999999</v>
      </c>
      <c r="CC216" s="112">
        <v>0.117435</v>
      </c>
      <c r="CD216" s="117">
        <v>0.63363999999999998</v>
      </c>
      <c r="CE216" s="105">
        <v>0.21912599999999999</v>
      </c>
      <c r="CF216" s="105">
        <v>-8.3436300000000005E-2</v>
      </c>
      <c r="CG216" s="105">
        <v>0.25232599999999999</v>
      </c>
      <c r="CH216" s="105">
        <v>-0.26938800000000002</v>
      </c>
      <c r="CI216" s="105">
        <v>-0.101974</v>
      </c>
      <c r="CJ216" s="105">
        <v>3.8684200000000002E-2</v>
      </c>
      <c r="CK216" s="105">
        <v>9.2520400000000003E-2</v>
      </c>
      <c r="CL216" s="105">
        <v>0.14100299999999999</v>
      </c>
      <c r="CM216" s="116">
        <v>8.2473099999999994E-2</v>
      </c>
    </row>
    <row r="217" spans="1:91">
      <c r="A217" s="104" t="s">
        <v>5013</v>
      </c>
      <c r="B217" s="104" t="s">
        <v>5014</v>
      </c>
      <c r="C217" s="104" t="s">
        <v>4938</v>
      </c>
      <c r="D217" s="105">
        <v>25.726649999999999</v>
      </c>
      <c r="E217" s="108">
        <v>22945164</v>
      </c>
      <c r="F217" s="108">
        <v>70577322</v>
      </c>
      <c r="G217" s="108">
        <v>78578724</v>
      </c>
      <c r="H217" s="108">
        <v>73494036</v>
      </c>
      <c r="I217" s="108">
        <v>117879324</v>
      </c>
      <c r="J217" s="108">
        <v>118389832</v>
      </c>
      <c r="K217" s="108">
        <v>48296372</v>
      </c>
      <c r="L217" s="108">
        <v>46434856</v>
      </c>
      <c r="M217" s="108">
        <v>47768788</v>
      </c>
      <c r="N217" s="108">
        <v>92399789</v>
      </c>
      <c r="O217" s="108">
        <v>96156140</v>
      </c>
      <c r="P217" s="108">
        <v>58487554</v>
      </c>
      <c r="Q217" s="108">
        <v>22688024</v>
      </c>
      <c r="R217" s="108">
        <v>14767054</v>
      </c>
      <c r="S217" s="108"/>
      <c r="T217" s="108">
        <v>31492872</v>
      </c>
      <c r="U217" s="108">
        <v>24144812</v>
      </c>
      <c r="V217" s="108">
        <v>15353584</v>
      </c>
      <c r="W217" s="108"/>
      <c r="X217" s="108"/>
      <c r="Y217" s="108">
        <v>89752350</v>
      </c>
      <c r="Z217" s="108">
        <v>62370420</v>
      </c>
      <c r="AA217" s="108">
        <v>62363914</v>
      </c>
      <c r="AB217" s="108">
        <v>15643333</v>
      </c>
      <c r="AC217" s="108"/>
      <c r="AD217" s="108">
        <v>97215281</v>
      </c>
      <c r="AE217" s="108">
        <v>56068938</v>
      </c>
      <c r="AF217" s="108">
        <v>45625709.5</v>
      </c>
      <c r="AG217" s="108">
        <v>13224015.75</v>
      </c>
      <c r="AH217" s="115">
        <v>24415056</v>
      </c>
      <c r="AI217" s="105">
        <v>24.8352</v>
      </c>
      <c r="AJ217" s="105">
        <v>26.792000000000002</v>
      </c>
      <c r="AK217" s="105">
        <v>26.885200000000001</v>
      </c>
      <c r="AL217" s="105">
        <v>26.4055</v>
      </c>
      <c r="AM217" s="105">
        <v>27.2851</v>
      </c>
      <c r="AN217" s="105">
        <v>27.5093</v>
      </c>
      <c r="AO217" s="105">
        <v>25.755099999999999</v>
      </c>
      <c r="AP217" s="105">
        <v>26.590699999999998</v>
      </c>
      <c r="AQ217" s="105">
        <v>25.698699999999999</v>
      </c>
      <c r="AR217" s="105">
        <v>26.8535</v>
      </c>
      <c r="AS217" s="105">
        <v>27.1784</v>
      </c>
      <c r="AT217" s="105">
        <v>26.405799999999999</v>
      </c>
      <c r="AU217" s="105">
        <v>24.6206</v>
      </c>
      <c r="AV217" s="105">
        <v>24.105599999999999</v>
      </c>
      <c r="AW217" s="105">
        <v>22.0594</v>
      </c>
      <c r="AX217" s="105">
        <v>25.287800000000001</v>
      </c>
      <c r="AY217" s="105">
        <v>24.863900000000001</v>
      </c>
      <c r="AZ217" s="105">
        <v>24.294799999999999</v>
      </c>
      <c r="BA217" s="105">
        <v>23.503799999999998</v>
      </c>
      <c r="BB217" s="105">
        <v>22.5107</v>
      </c>
      <c r="BC217" s="105">
        <v>26.588200000000001</v>
      </c>
      <c r="BD217" s="105">
        <v>26.216899999999999</v>
      </c>
      <c r="BE217" s="105">
        <v>26.307500000000001</v>
      </c>
      <c r="BF217" s="105">
        <v>24.335599999999999</v>
      </c>
      <c r="BG217" s="105">
        <v>21.862500000000001</v>
      </c>
      <c r="BH217" s="105">
        <v>26.5396</v>
      </c>
      <c r="BI217" s="105">
        <v>25.7546</v>
      </c>
      <c r="BJ217" s="105">
        <v>25.4984</v>
      </c>
      <c r="BK217" s="105">
        <v>23.5928</v>
      </c>
      <c r="BL217" s="116">
        <v>24.566500000000001</v>
      </c>
      <c r="BM217" s="112">
        <v>0.13492699999999999</v>
      </c>
      <c r="BN217" s="112">
        <v>1.75809E-2</v>
      </c>
      <c r="BO217" s="112">
        <v>7.8166100000000002E-2</v>
      </c>
      <c r="BP217" s="112">
        <v>1.9024800000000001E-2</v>
      </c>
      <c r="BQ217" s="112">
        <v>0.37340899999999999</v>
      </c>
      <c r="BR217" s="112">
        <v>0.69364199999999998</v>
      </c>
      <c r="BS217" s="112">
        <v>0.80669500000000005</v>
      </c>
      <c r="BT217" s="112">
        <v>0.27560299999999999</v>
      </c>
      <c r="BU217" s="117">
        <v>0.919547</v>
      </c>
      <c r="BV217" s="112">
        <v>0.20550099999999999</v>
      </c>
      <c r="BW217" s="112">
        <v>5.37242E-2</v>
      </c>
      <c r="BX217" s="112">
        <v>0.17096600000000001</v>
      </c>
      <c r="BY217" s="112">
        <v>4.3811900000000001E-2</v>
      </c>
      <c r="BZ217" s="112">
        <v>0.69259499999999996</v>
      </c>
      <c r="CA217" s="112">
        <v>0.85099999999999998</v>
      </c>
      <c r="CB217" s="112">
        <v>0.90962699999999996</v>
      </c>
      <c r="CC217" s="112">
        <v>0.47861799999999999</v>
      </c>
      <c r="CD217" s="117">
        <v>0.97959600000000002</v>
      </c>
      <c r="CE217" s="105">
        <v>1.6182300000000001</v>
      </c>
      <c r="CF217" s="105">
        <v>2.5141100000000001</v>
      </c>
      <c r="CG217" s="105">
        <v>1.4622599999999999</v>
      </c>
      <c r="CH217" s="105">
        <v>2.26003</v>
      </c>
      <c r="CI217" s="105">
        <v>-0.95736699999999997</v>
      </c>
      <c r="CJ217" s="105">
        <v>0.262984</v>
      </c>
      <c r="CK217" s="105">
        <v>-0.351636</v>
      </c>
      <c r="CL217" s="105">
        <v>1.0674600000000001</v>
      </c>
      <c r="CM217" s="116">
        <v>0.16636600000000001</v>
      </c>
    </row>
    <row r="218" spans="1:91">
      <c r="A218" s="104" t="s">
        <v>5015</v>
      </c>
      <c r="B218" s="104" t="s">
        <v>5016</v>
      </c>
      <c r="C218" s="104" t="s">
        <v>471</v>
      </c>
      <c r="D218" s="105">
        <v>27.778199999999998</v>
      </c>
      <c r="E218" s="108">
        <v>183361441.30000001</v>
      </c>
      <c r="F218" s="108">
        <v>276480128</v>
      </c>
      <c r="G218" s="108">
        <v>297707520</v>
      </c>
      <c r="H218" s="108">
        <v>209536080</v>
      </c>
      <c r="I218" s="108">
        <v>340349553.30000001</v>
      </c>
      <c r="J218" s="108">
        <v>340916028</v>
      </c>
      <c r="K218" s="108">
        <v>411875924</v>
      </c>
      <c r="L218" s="108">
        <v>601861824</v>
      </c>
      <c r="M218" s="108">
        <v>386625344</v>
      </c>
      <c r="N218" s="108">
        <v>324170656</v>
      </c>
      <c r="O218" s="108">
        <v>289985120</v>
      </c>
      <c r="P218" s="108">
        <v>286289398</v>
      </c>
      <c r="Q218" s="108">
        <v>188364168</v>
      </c>
      <c r="R218" s="108">
        <v>164308574</v>
      </c>
      <c r="S218" s="108">
        <v>210815748</v>
      </c>
      <c r="T218" s="108">
        <v>157802676</v>
      </c>
      <c r="U218" s="108">
        <v>791666684</v>
      </c>
      <c r="V218" s="108">
        <v>385528240</v>
      </c>
      <c r="W218" s="108">
        <v>143792505</v>
      </c>
      <c r="X218" s="108">
        <v>133091962.5</v>
      </c>
      <c r="Y218" s="108">
        <v>135256907.30000001</v>
      </c>
      <c r="Z218" s="108">
        <v>121660603.5</v>
      </c>
      <c r="AA218" s="108">
        <v>81055443</v>
      </c>
      <c r="AB218" s="108">
        <v>128047031.3</v>
      </c>
      <c r="AC218" s="108">
        <v>183036240</v>
      </c>
      <c r="AD218" s="108">
        <v>137972154</v>
      </c>
      <c r="AE218" s="108">
        <v>167356966</v>
      </c>
      <c r="AF218" s="108">
        <v>174459494.80000001</v>
      </c>
      <c r="AG218" s="108">
        <v>167779952</v>
      </c>
      <c r="AH218" s="115">
        <v>152640451</v>
      </c>
      <c r="AI218" s="105">
        <v>27.833600000000001</v>
      </c>
      <c r="AJ218" s="105">
        <v>28.7058</v>
      </c>
      <c r="AK218" s="105">
        <v>28.811</v>
      </c>
      <c r="AL218" s="105">
        <v>27.917000000000002</v>
      </c>
      <c r="AM218" s="105">
        <v>28.807500000000001</v>
      </c>
      <c r="AN218" s="105">
        <v>28.8552</v>
      </c>
      <c r="AO218" s="105">
        <v>28.878399999999999</v>
      </c>
      <c r="AP218" s="105">
        <v>29.971299999999999</v>
      </c>
      <c r="AQ218" s="105">
        <v>28.715499999999999</v>
      </c>
      <c r="AR218" s="105">
        <v>28.6965</v>
      </c>
      <c r="AS218" s="105">
        <v>28.712499999999999</v>
      </c>
      <c r="AT218" s="105">
        <v>28.697099999999999</v>
      </c>
      <c r="AU218" s="105">
        <v>27.722799999999999</v>
      </c>
      <c r="AV218" s="105">
        <v>27.581499999999998</v>
      </c>
      <c r="AW218" s="105">
        <v>28.128699999999998</v>
      </c>
      <c r="AX218" s="105">
        <v>27.6129</v>
      </c>
      <c r="AY218" s="105">
        <v>29.886600000000001</v>
      </c>
      <c r="AZ218" s="105">
        <v>28.904299999999999</v>
      </c>
      <c r="BA218" s="105">
        <v>27.3444</v>
      </c>
      <c r="BB218" s="105">
        <v>27.337299999999999</v>
      </c>
      <c r="BC218" s="105">
        <v>27.196200000000001</v>
      </c>
      <c r="BD218" s="105">
        <v>27.280100000000001</v>
      </c>
      <c r="BE218" s="105">
        <v>26.718699999999998</v>
      </c>
      <c r="BF218" s="105">
        <v>27.3687</v>
      </c>
      <c r="BG218" s="105">
        <v>27.454000000000001</v>
      </c>
      <c r="BH218" s="105">
        <v>27.056999999999999</v>
      </c>
      <c r="BI218" s="105">
        <v>27.3322</v>
      </c>
      <c r="BJ218" s="105">
        <v>27.433399999999999</v>
      </c>
      <c r="BK218" s="105">
        <v>27.2959</v>
      </c>
      <c r="BL218" s="116">
        <v>27.249199999999998</v>
      </c>
      <c r="BM218" s="112">
        <v>2.3331299999999999E-2</v>
      </c>
      <c r="BN218" s="112">
        <v>1.7970099999999999E-2</v>
      </c>
      <c r="BO218" s="112">
        <v>9.4653299999999992E-3</v>
      </c>
      <c r="BP218" s="112">
        <v>1.5731700000000001E-5</v>
      </c>
      <c r="BQ218" s="112">
        <v>4.87369E-2</v>
      </c>
      <c r="BR218" s="112">
        <v>8.9354199999999995E-2</v>
      </c>
      <c r="BS218" s="112">
        <v>0.67101</v>
      </c>
      <c r="BT218" s="112">
        <v>0.38877200000000001</v>
      </c>
      <c r="BU218" s="117">
        <v>0.74585500000000005</v>
      </c>
      <c r="BV218" s="112">
        <v>6.43788E-2</v>
      </c>
      <c r="BW218" s="112">
        <v>5.4554699999999998E-2</v>
      </c>
      <c r="BX218" s="112">
        <v>5.6577799999999998E-2</v>
      </c>
      <c r="BY218" s="112">
        <v>1.7089900000000001E-3</v>
      </c>
      <c r="BZ218" s="112">
        <v>0.38780700000000001</v>
      </c>
      <c r="CA218" s="112">
        <v>0.30647600000000003</v>
      </c>
      <c r="CB218" s="112">
        <v>0.81728800000000001</v>
      </c>
      <c r="CC218" s="112">
        <v>0.58194299999999999</v>
      </c>
      <c r="CD218" s="117">
        <v>0.912887</v>
      </c>
      <c r="CE218" s="105">
        <v>1.1239399999999999</v>
      </c>
      <c r="CF218" s="105">
        <v>1.20041</v>
      </c>
      <c r="CG218" s="105">
        <v>1.86222</v>
      </c>
      <c r="CH218" s="105">
        <v>1.3758600000000001</v>
      </c>
      <c r="CI218" s="105">
        <v>0.48482399999999998</v>
      </c>
      <c r="CJ218" s="105">
        <v>1.47506</v>
      </c>
      <c r="CK218" s="105">
        <v>-3.3567399999999997E-2</v>
      </c>
      <c r="CL218" s="105">
        <v>-0.20369000000000001</v>
      </c>
      <c r="CM218" s="116">
        <v>-4.5072599999999997E-2</v>
      </c>
    </row>
    <row r="219" spans="1:91">
      <c r="A219" s="104" t="s">
        <v>893</v>
      </c>
      <c r="B219" s="104" t="s">
        <v>894</v>
      </c>
      <c r="C219" s="104" t="s">
        <v>895</v>
      </c>
      <c r="D219" s="105">
        <v>28.26605</v>
      </c>
      <c r="E219" s="108">
        <v>290323247.5</v>
      </c>
      <c r="F219" s="108">
        <v>291244144</v>
      </c>
      <c r="G219" s="108">
        <v>128556387</v>
      </c>
      <c r="H219" s="108">
        <v>247142649.59999999</v>
      </c>
      <c r="I219" s="108">
        <v>176959015</v>
      </c>
      <c r="J219" s="108">
        <v>189591782.5</v>
      </c>
      <c r="K219" s="108">
        <v>345473142.5</v>
      </c>
      <c r="L219" s="108">
        <v>88098096</v>
      </c>
      <c r="M219" s="108">
        <v>179134138.30000001</v>
      </c>
      <c r="N219" s="108">
        <v>279641236.5</v>
      </c>
      <c r="O219" s="108">
        <v>105889782</v>
      </c>
      <c r="P219" s="108">
        <v>230686036</v>
      </c>
      <c r="Q219" s="108">
        <v>275466848</v>
      </c>
      <c r="R219" s="108">
        <v>223747936</v>
      </c>
      <c r="S219" s="108">
        <v>157422254</v>
      </c>
      <c r="T219" s="108">
        <v>292717424.5</v>
      </c>
      <c r="U219" s="108">
        <v>203775978</v>
      </c>
      <c r="V219" s="108">
        <v>66908268</v>
      </c>
      <c r="W219" s="108">
        <v>247253292.30000001</v>
      </c>
      <c r="X219" s="108">
        <v>229224147.5</v>
      </c>
      <c r="Y219" s="108">
        <v>261445490.90000001</v>
      </c>
      <c r="Z219" s="108">
        <v>243404948.30000001</v>
      </c>
      <c r="AA219" s="108">
        <v>248182544.30000001</v>
      </c>
      <c r="AB219" s="108">
        <v>266368217</v>
      </c>
      <c r="AC219" s="108">
        <v>433432670.5</v>
      </c>
      <c r="AD219" s="108">
        <v>339215231</v>
      </c>
      <c r="AE219" s="108">
        <v>376606615.5</v>
      </c>
      <c r="AF219" s="108">
        <v>311941030</v>
      </c>
      <c r="AG219" s="108">
        <v>358821066</v>
      </c>
      <c r="AH219" s="115">
        <v>346962130</v>
      </c>
      <c r="AI219" s="105">
        <v>28.496600000000001</v>
      </c>
      <c r="AJ219" s="105">
        <v>28.725300000000001</v>
      </c>
      <c r="AK219" s="105">
        <v>27.614999999999998</v>
      </c>
      <c r="AL219" s="105">
        <v>28.155200000000001</v>
      </c>
      <c r="AM219" s="105">
        <v>27.857199999999999</v>
      </c>
      <c r="AN219" s="105">
        <v>28.0197</v>
      </c>
      <c r="AO219" s="105">
        <v>28.6265</v>
      </c>
      <c r="AP219" s="105">
        <v>27.437999999999999</v>
      </c>
      <c r="AQ219" s="105">
        <v>27.605599999999999</v>
      </c>
      <c r="AR219" s="105">
        <v>28.497299999999999</v>
      </c>
      <c r="AS219" s="105">
        <v>27.301300000000001</v>
      </c>
      <c r="AT219" s="105">
        <v>28.3855</v>
      </c>
      <c r="AU219" s="105">
        <v>28.260400000000001</v>
      </c>
      <c r="AV219" s="105">
        <v>28.027000000000001</v>
      </c>
      <c r="AW219" s="105">
        <v>27.707899999999999</v>
      </c>
      <c r="AX219" s="105">
        <v>28.504300000000001</v>
      </c>
      <c r="AY219" s="105">
        <v>27.909199999999998</v>
      </c>
      <c r="AZ219" s="105">
        <v>26.381</v>
      </c>
      <c r="BA219" s="105">
        <v>28.1264</v>
      </c>
      <c r="BB219" s="105">
        <v>28.111999999999998</v>
      </c>
      <c r="BC219" s="105">
        <v>28.1783</v>
      </c>
      <c r="BD219" s="105">
        <v>28.290900000000001</v>
      </c>
      <c r="BE219" s="105">
        <v>28.3384</v>
      </c>
      <c r="BF219" s="105">
        <v>28.4254</v>
      </c>
      <c r="BG219" s="105">
        <v>28.743400000000001</v>
      </c>
      <c r="BH219" s="105">
        <v>28.375399999999999</v>
      </c>
      <c r="BI219" s="105">
        <v>28.502400000000002</v>
      </c>
      <c r="BJ219" s="105">
        <v>28.271699999999999</v>
      </c>
      <c r="BK219" s="105">
        <v>28.371500000000001</v>
      </c>
      <c r="BL219" s="116">
        <v>28.377300000000002</v>
      </c>
      <c r="BM219" s="112">
        <v>0.8659</v>
      </c>
      <c r="BN219" s="112">
        <v>2.3693800000000001E-2</v>
      </c>
      <c r="BO219" s="112">
        <v>0.29393900000000001</v>
      </c>
      <c r="BP219" s="112">
        <v>0.506934</v>
      </c>
      <c r="BQ219" s="112">
        <v>0.105187</v>
      </c>
      <c r="BR219" s="112">
        <v>0.30633899999999997</v>
      </c>
      <c r="BS219" s="112">
        <v>7.14622E-3</v>
      </c>
      <c r="BT219" s="112">
        <v>0.8377</v>
      </c>
      <c r="BU219" s="117">
        <v>0.15171699999999999</v>
      </c>
      <c r="BV219" s="112">
        <v>0.894374</v>
      </c>
      <c r="BW219" s="112">
        <v>6.4853300000000003E-2</v>
      </c>
      <c r="BX219" s="112">
        <v>0.407221</v>
      </c>
      <c r="BY219" s="112">
        <v>0.58830199999999999</v>
      </c>
      <c r="BZ219" s="112">
        <v>0.48330299999999998</v>
      </c>
      <c r="CA219" s="112">
        <v>0.57770100000000002</v>
      </c>
      <c r="CB219" s="112">
        <v>8.4590399999999996E-2</v>
      </c>
      <c r="CC219" s="112">
        <v>0.91056300000000001</v>
      </c>
      <c r="CD219" s="117">
        <v>0.67133900000000002</v>
      </c>
      <c r="CE219" s="105">
        <v>-6.1240500000000003E-2</v>
      </c>
      <c r="CF219" s="105">
        <v>-0.32946999999999999</v>
      </c>
      <c r="CG219" s="105">
        <v>-0.45014999999999999</v>
      </c>
      <c r="CH219" s="105">
        <v>-0.278783</v>
      </c>
      <c r="CI219" s="105">
        <v>-0.34174700000000002</v>
      </c>
      <c r="CJ219" s="105">
        <v>-0.74202000000000001</v>
      </c>
      <c r="CK219" s="105">
        <v>-0.20130200000000001</v>
      </c>
      <c r="CL219" s="105">
        <v>1.14079E-2</v>
      </c>
      <c r="CM219" s="116">
        <v>0.200239</v>
      </c>
    </row>
    <row r="220" spans="1:91">
      <c r="A220" s="104" t="s">
        <v>896</v>
      </c>
      <c r="B220" s="104" t="s">
        <v>897</v>
      </c>
      <c r="C220" s="104" t="s">
        <v>898</v>
      </c>
      <c r="D220" s="105">
        <v>27.731000000000002</v>
      </c>
      <c r="E220" s="108">
        <v>306620192.30000001</v>
      </c>
      <c r="F220" s="108">
        <v>403781788</v>
      </c>
      <c r="G220" s="108">
        <v>358934330.80000001</v>
      </c>
      <c r="H220" s="108">
        <v>269293760</v>
      </c>
      <c r="I220" s="108">
        <v>348387161.39999998</v>
      </c>
      <c r="J220" s="108">
        <v>423977463.5</v>
      </c>
      <c r="K220" s="108">
        <v>650342920</v>
      </c>
      <c r="L220" s="108">
        <v>1095093679</v>
      </c>
      <c r="M220" s="108">
        <v>586758584</v>
      </c>
      <c r="N220" s="108">
        <v>609540128</v>
      </c>
      <c r="O220" s="108">
        <v>555886689.5</v>
      </c>
      <c r="P220" s="108">
        <v>467068110.5</v>
      </c>
      <c r="Q220" s="108">
        <v>147244245.5</v>
      </c>
      <c r="R220" s="108">
        <v>174273832.5</v>
      </c>
      <c r="S220" s="108">
        <v>164870909</v>
      </c>
      <c r="T220" s="108">
        <v>143312948</v>
      </c>
      <c r="U220" s="108">
        <v>190991350.80000001</v>
      </c>
      <c r="V220" s="108">
        <v>113906335</v>
      </c>
      <c r="W220" s="108">
        <v>150523752</v>
      </c>
      <c r="X220" s="108">
        <v>244081942</v>
      </c>
      <c r="Y220" s="108">
        <v>130902708</v>
      </c>
      <c r="Z220" s="108">
        <v>118111034.5</v>
      </c>
      <c r="AA220" s="108">
        <v>83751992.75</v>
      </c>
      <c r="AB220" s="108">
        <v>160372519.5</v>
      </c>
      <c r="AC220" s="108">
        <v>132358725.5</v>
      </c>
      <c r="AD220" s="108">
        <v>77675978.5</v>
      </c>
      <c r="AE220" s="108">
        <v>205459358</v>
      </c>
      <c r="AF220" s="108">
        <v>164522736</v>
      </c>
      <c r="AG220" s="108">
        <v>159002300</v>
      </c>
      <c r="AH220" s="115">
        <v>128562622</v>
      </c>
      <c r="AI220" s="105">
        <v>28.575399999999998</v>
      </c>
      <c r="AJ220" s="105">
        <v>29.169599999999999</v>
      </c>
      <c r="AK220" s="105">
        <v>29.046099999999999</v>
      </c>
      <c r="AL220" s="105">
        <v>28.279</v>
      </c>
      <c r="AM220" s="105">
        <v>28.8429</v>
      </c>
      <c r="AN220" s="105">
        <v>29.1828</v>
      </c>
      <c r="AO220" s="105">
        <v>29.5244</v>
      </c>
      <c r="AP220" s="105">
        <v>30.845600000000001</v>
      </c>
      <c r="AQ220" s="105">
        <v>29.317299999999999</v>
      </c>
      <c r="AR220" s="105">
        <v>29.621200000000002</v>
      </c>
      <c r="AS220" s="105">
        <v>29.617699999999999</v>
      </c>
      <c r="AT220" s="105">
        <v>29.403199999999998</v>
      </c>
      <c r="AU220" s="105">
        <v>27.3645</v>
      </c>
      <c r="AV220" s="105">
        <v>27.666499999999999</v>
      </c>
      <c r="AW220" s="105">
        <v>27.768599999999999</v>
      </c>
      <c r="AX220" s="105">
        <v>27.4739</v>
      </c>
      <c r="AY220" s="105">
        <v>27.825600000000001</v>
      </c>
      <c r="AZ220" s="105">
        <v>27.154499999999999</v>
      </c>
      <c r="BA220" s="105">
        <v>27.410399999999999</v>
      </c>
      <c r="BB220" s="105">
        <v>28.209199999999999</v>
      </c>
      <c r="BC220" s="105">
        <v>27.1494</v>
      </c>
      <c r="BD220" s="105">
        <v>27.2422</v>
      </c>
      <c r="BE220" s="105">
        <v>26.772400000000001</v>
      </c>
      <c r="BF220" s="105">
        <v>27.6934</v>
      </c>
      <c r="BG220" s="105">
        <v>26.985800000000001</v>
      </c>
      <c r="BH220" s="105">
        <v>26.225200000000001</v>
      </c>
      <c r="BI220" s="105">
        <v>27.6282</v>
      </c>
      <c r="BJ220" s="105">
        <v>27.348800000000001</v>
      </c>
      <c r="BK220" s="105">
        <v>27.2182</v>
      </c>
      <c r="BL220" s="116">
        <v>27.0029</v>
      </c>
      <c r="BM220" s="112">
        <v>1.1000599999999999E-3</v>
      </c>
      <c r="BN220" s="112">
        <v>5.0152699999999996E-3</v>
      </c>
      <c r="BO220" s="112">
        <v>5.2197099999999998E-3</v>
      </c>
      <c r="BP220" s="112">
        <v>4.5030400000000002E-5</v>
      </c>
      <c r="BQ220" s="112">
        <v>6.0144200000000002E-2</v>
      </c>
      <c r="BR220" s="112">
        <v>0.248584</v>
      </c>
      <c r="BS220" s="112">
        <v>0.29792000000000002</v>
      </c>
      <c r="BT220" s="112">
        <v>0.87911099999999998</v>
      </c>
      <c r="BU220" s="117">
        <v>0.59123599999999998</v>
      </c>
      <c r="BV220" s="112">
        <v>1.3173300000000001E-2</v>
      </c>
      <c r="BW220" s="112">
        <v>2.5901E-2</v>
      </c>
      <c r="BX220" s="112">
        <v>4.2020799999999997E-2</v>
      </c>
      <c r="BY220" s="112">
        <v>2.3966199999999999E-3</v>
      </c>
      <c r="BZ220" s="112">
        <v>0.42715799999999998</v>
      </c>
      <c r="CA220" s="112">
        <v>0.51066</v>
      </c>
      <c r="CB220" s="112">
        <v>0.53347100000000003</v>
      </c>
      <c r="CC220" s="112">
        <v>0.935114</v>
      </c>
      <c r="CD220" s="117">
        <v>0.85430499999999998</v>
      </c>
      <c r="CE220" s="105">
        <v>1.74041</v>
      </c>
      <c r="CF220" s="105">
        <v>1.57829</v>
      </c>
      <c r="CG220" s="105">
        <v>2.7058399999999998</v>
      </c>
      <c r="CH220" s="105">
        <v>2.3574299999999999</v>
      </c>
      <c r="CI220" s="105">
        <v>0.40991</v>
      </c>
      <c r="CJ220" s="105">
        <v>0.29473700000000003</v>
      </c>
      <c r="CK220" s="105">
        <v>0.39971200000000001</v>
      </c>
      <c r="CL220" s="105">
        <v>4.6086599999999998E-2</v>
      </c>
      <c r="CM220" s="116">
        <v>-0.24355399999999999</v>
      </c>
    </row>
    <row r="221" spans="1:91">
      <c r="A221" s="104" t="s">
        <v>899</v>
      </c>
      <c r="B221" s="104" t="s">
        <v>900</v>
      </c>
      <c r="C221" s="104" t="s">
        <v>901</v>
      </c>
      <c r="D221" s="105">
        <v>26.319400000000002</v>
      </c>
      <c r="E221" s="108">
        <v>22788760</v>
      </c>
      <c r="F221" s="108">
        <v>14792047</v>
      </c>
      <c r="G221" s="108">
        <v>14457636</v>
      </c>
      <c r="H221" s="108">
        <v>20733084.5</v>
      </c>
      <c r="I221" s="108">
        <v>18790910</v>
      </c>
      <c r="J221" s="108">
        <v>3172019.75</v>
      </c>
      <c r="K221" s="108">
        <v>38312363</v>
      </c>
      <c r="L221" s="108">
        <v>5716065</v>
      </c>
      <c r="M221" s="108">
        <v>22076238</v>
      </c>
      <c r="N221" s="108">
        <v>22108402</v>
      </c>
      <c r="O221" s="108">
        <v>3059397.25</v>
      </c>
      <c r="P221" s="108">
        <v>10425110</v>
      </c>
      <c r="Q221" s="108">
        <v>86225194.75</v>
      </c>
      <c r="R221" s="108">
        <v>72042064.5</v>
      </c>
      <c r="S221" s="108">
        <v>38271169</v>
      </c>
      <c r="T221" s="108">
        <v>85343266.5</v>
      </c>
      <c r="U221" s="108">
        <v>97879748</v>
      </c>
      <c r="V221" s="108">
        <v>51108313</v>
      </c>
      <c r="W221" s="108">
        <v>109880698</v>
      </c>
      <c r="X221" s="108">
        <v>89973257</v>
      </c>
      <c r="Y221" s="108">
        <v>89471715</v>
      </c>
      <c r="Z221" s="108">
        <v>70311356</v>
      </c>
      <c r="AA221" s="108">
        <v>59389305.5</v>
      </c>
      <c r="AB221" s="108">
        <v>83555858</v>
      </c>
      <c r="AC221" s="108">
        <v>132250845</v>
      </c>
      <c r="AD221" s="108">
        <v>149390876</v>
      </c>
      <c r="AE221" s="108">
        <v>150455856</v>
      </c>
      <c r="AF221" s="108">
        <v>128715816</v>
      </c>
      <c r="AG221" s="108">
        <v>140227108</v>
      </c>
      <c r="AH221" s="115">
        <v>135232868</v>
      </c>
      <c r="AI221" s="105">
        <v>24.825299999999999</v>
      </c>
      <c r="AJ221" s="105">
        <v>24.567599999999999</v>
      </c>
      <c r="AK221" s="105">
        <v>24.491199999999999</v>
      </c>
      <c r="AL221" s="105">
        <v>24.579799999999999</v>
      </c>
      <c r="AM221" s="105">
        <v>24.6374</v>
      </c>
      <c r="AN221" s="105">
        <v>22.368300000000001</v>
      </c>
      <c r="AO221" s="105">
        <v>25.3949</v>
      </c>
      <c r="AP221" s="105">
        <v>23.568300000000001</v>
      </c>
      <c r="AQ221" s="105">
        <v>24.585100000000001</v>
      </c>
      <c r="AR221" s="105">
        <v>24.631399999999999</v>
      </c>
      <c r="AS221" s="105">
        <v>22.574000000000002</v>
      </c>
      <c r="AT221" s="105">
        <v>23.9177</v>
      </c>
      <c r="AU221" s="105">
        <v>26.578099999999999</v>
      </c>
      <c r="AV221" s="105">
        <v>26.391999999999999</v>
      </c>
      <c r="AW221" s="105">
        <v>25.717700000000001</v>
      </c>
      <c r="AX221" s="105">
        <v>26.726099999999999</v>
      </c>
      <c r="AY221" s="105">
        <v>26.881599999999999</v>
      </c>
      <c r="AZ221" s="105">
        <v>26.0274</v>
      </c>
      <c r="BA221" s="105">
        <v>26.956299999999999</v>
      </c>
      <c r="BB221" s="105">
        <v>26.773700000000002</v>
      </c>
      <c r="BC221" s="105">
        <v>26.586099999999998</v>
      </c>
      <c r="BD221" s="105">
        <v>26.4663</v>
      </c>
      <c r="BE221" s="105">
        <v>26.2468</v>
      </c>
      <c r="BF221" s="105">
        <v>26.752800000000001</v>
      </c>
      <c r="BG221" s="105">
        <v>26.985499999999998</v>
      </c>
      <c r="BH221" s="105">
        <v>27.171500000000002</v>
      </c>
      <c r="BI221" s="105">
        <v>27.178599999999999</v>
      </c>
      <c r="BJ221" s="105">
        <v>26.994700000000002</v>
      </c>
      <c r="BK221" s="105">
        <v>27.036899999999999</v>
      </c>
      <c r="BL221" s="116">
        <v>27.074999999999999</v>
      </c>
      <c r="BM221" s="112">
        <v>2.0395899999999999E-5</v>
      </c>
      <c r="BN221" s="112">
        <v>1.3192300000000001E-2</v>
      </c>
      <c r="BO221" s="112">
        <v>8.8841100000000006E-3</v>
      </c>
      <c r="BP221" s="112">
        <v>5.2815099999999997E-3</v>
      </c>
      <c r="BQ221" s="112">
        <v>3.7204399999999999E-2</v>
      </c>
      <c r="BR221" s="112">
        <v>0.13640099999999999</v>
      </c>
      <c r="BS221" s="112">
        <v>7.3601899999999998E-2</v>
      </c>
      <c r="BT221" s="112">
        <v>2.1078300000000001E-2</v>
      </c>
      <c r="BU221" s="117">
        <v>0.320407</v>
      </c>
      <c r="BV221" s="112">
        <v>2.0567599999999999E-3</v>
      </c>
      <c r="BW221" s="112">
        <v>4.5543199999999999E-2</v>
      </c>
      <c r="BX221" s="112">
        <v>5.51158E-2</v>
      </c>
      <c r="BY221" s="112">
        <v>1.8466E-2</v>
      </c>
      <c r="BZ221" s="112">
        <v>0.35464499999999999</v>
      </c>
      <c r="CA221" s="112">
        <v>0.38152399999999997</v>
      </c>
      <c r="CB221" s="112">
        <v>0.25686900000000001</v>
      </c>
      <c r="CC221" s="112">
        <v>0.115415</v>
      </c>
      <c r="CD221" s="117">
        <v>0.73703799999999997</v>
      </c>
      <c r="CE221" s="105">
        <v>-2.4074900000000001</v>
      </c>
      <c r="CF221" s="105">
        <v>-3.1736900000000001</v>
      </c>
      <c r="CG221" s="105">
        <v>-2.5194399999999999</v>
      </c>
      <c r="CH221" s="105">
        <v>-3.3278300000000001</v>
      </c>
      <c r="CI221" s="105">
        <v>-0.80626399999999998</v>
      </c>
      <c r="CJ221" s="105">
        <v>-0.49050700000000003</v>
      </c>
      <c r="CK221" s="105">
        <v>-0.26348500000000002</v>
      </c>
      <c r="CL221" s="105">
        <v>-0.54688999999999999</v>
      </c>
      <c r="CM221" s="116">
        <v>7.6333399999999996E-2</v>
      </c>
    </row>
    <row r="222" spans="1:91">
      <c r="A222" s="104" t="s">
        <v>902</v>
      </c>
      <c r="B222" s="104" t="s">
        <v>903</v>
      </c>
      <c r="C222" s="104" t="s">
        <v>904</v>
      </c>
      <c r="D222" s="105">
        <v>34.56</v>
      </c>
      <c r="E222" s="108">
        <v>48243684848</v>
      </c>
      <c r="F222" s="108">
        <v>44865135182</v>
      </c>
      <c r="G222" s="108">
        <v>47741298179</v>
      </c>
      <c r="H222" s="108">
        <v>87755612066</v>
      </c>
      <c r="I222" s="108">
        <v>74474589467</v>
      </c>
      <c r="J222" s="108">
        <v>75358588312</v>
      </c>
      <c r="K222" s="108">
        <v>35002926493</v>
      </c>
      <c r="L222" s="108">
        <v>29823540267</v>
      </c>
      <c r="M222" s="108">
        <v>37014690801</v>
      </c>
      <c r="N222" s="108">
        <v>36303174279</v>
      </c>
      <c r="O222" s="108">
        <v>40899850901</v>
      </c>
      <c r="P222" s="108">
        <v>37686577273</v>
      </c>
      <c r="Q222" s="108">
        <v>25048524974</v>
      </c>
      <c r="R222" s="108">
        <v>21297404152</v>
      </c>
      <c r="S222" s="108">
        <v>10057180323</v>
      </c>
      <c r="T222" s="108">
        <v>20413459352</v>
      </c>
      <c r="U222" s="108">
        <v>18712670681</v>
      </c>
      <c r="V222" s="108">
        <v>19538976610</v>
      </c>
      <c r="W222" s="108">
        <v>14748795293</v>
      </c>
      <c r="X222" s="108">
        <v>12600686946</v>
      </c>
      <c r="Y222" s="108">
        <v>13838157508</v>
      </c>
      <c r="Z222" s="108">
        <v>17045391530</v>
      </c>
      <c r="AA222" s="108">
        <v>14943868486</v>
      </c>
      <c r="AB222" s="108">
        <v>12085959690</v>
      </c>
      <c r="AC222" s="108">
        <v>7025825543</v>
      </c>
      <c r="AD222" s="108">
        <v>7107755503</v>
      </c>
      <c r="AE222" s="108">
        <v>7491558910</v>
      </c>
      <c r="AF222" s="108">
        <v>10715457845</v>
      </c>
      <c r="AG222" s="108">
        <v>10036561358</v>
      </c>
      <c r="AH222" s="115">
        <v>11468982390</v>
      </c>
      <c r="AI222" s="105">
        <v>35.873100000000001</v>
      </c>
      <c r="AJ222" s="105">
        <v>35.875799999999998</v>
      </c>
      <c r="AK222" s="105">
        <v>35.953699999999998</v>
      </c>
      <c r="AL222" s="105">
        <v>36.627200000000002</v>
      </c>
      <c r="AM222" s="105">
        <v>36.499400000000001</v>
      </c>
      <c r="AN222" s="105">
        <v>36.463000000000001</v>
      </c>
      <c r="AO222" s="105">
        <v>35.273200000000003</v>
      </c>
      <c r="AP222" s="105">
        <v>35.365600000000001</v>
      </c>
      <c r="AQ222" s="105">
        <v>35.296500000000002</v>
      </c>
      <c r="AR222" s="105">
        <v>35.530900000000003</v>
      </c>
      <c r="AS222" s="105">
        <v>35.725099999999998</v>
      </c>
      <c r="AT222" s="105">
        <v>35.737499999999997</v>
      </c>
      <c r="AU222" s="105">
        <v>34.747799999999998</v>
      </c>
      <c r="AV222" s="105">
        <v>34.599699999999999</v>
      </c>
      <c r="AW222" s="105">
        <v>33.596499999999999</v>
      </c>
      <c r="AX222" s="105">
        <v>34.628100000000003</v>
      </c>
      <c r="AY222" s="105">
        <v>34.428100000000001</v>
      </c>
      <c r="AZ222" s="105">
        <v>34.520299999999999</v>
      </c>
      <c r="BA222" s="105">
        <v>34.024799999999999</v>
      </c>
      <c r="BB222" s="105">
        <v>33.891599999999997</v>
      </c>
      <c r="BC222" s="105">
        <v>33.907400000000003</v>
      </c>
      <c r="BD222" s="105">
        <v>34.414499999999997</v>
      </c>
      <c r="BE222" s="105">
        <v>34.213500000000003</v>
      </c>
      <c r="BF222" s="105">
        <v>33.929200000000002</v>
      </c>
      <c r="BG222" s="105">
        <v>32.755299999999998</v>
      </c>
      <c r="BH222" s="105">
        <v>32.741300000000003</v>
      </c>
      <c r="BI222" s="105">
        <v>32.816499999999998</v>
      </c>
      <c r="BJ222" s="105">
        <v>33.374000000000002</v>
      </c>
      <c r="BK222" s="105">
        <v>33.150500000000001</v>
      </c>
      <c r="BL222" s="116">
        <v>33.412300000000002</v>
      </c>
      <c r="BM222" s="112">
        <v>7.1892100000000004E-6</v>
      </c>
      <c r="BN222" s="112">
        <v>4.64968E-6</v>
      </c>
      <c r="BO222" s="112">
        <v>2.0488599999999999E-5</v>
      </c>
      <c r="BP222" s="112">
        <v>2.39936E-5</v>
      </c>
      <c r="BQ222" s="112">
        <v>5.3885799999999998E-2</v>
      </c>
      <c r="BR222" s="112">
        <v>2.6516799999999998E-4</v>
      </c>
      <c r="BS222" s="112">
        <v>2.3762599999999998E-3</v>
      </c>
      <c r="BT222" s="112">
        <v>5.8183100000000001E-3</v>
      </c>
      <c r="BU222" s="117">
        <v>3.0967199999999999E-3</v>
      </c>
      <c r="BV222" s="112">
        <v>1.25223E-3</v>
      </c>
      <c r="BW222" s="112">
        <v>2.2338599999999998E-3</v>
      </c>
      <c r="BX222" s="112">
        <v>3.3034200000000001E-3</v>
      </c>
      <c r="BY222" s="112">
        <v>2.1443E-3</v>
      </c>
      <c r="BZ222" s="112">
        <v>0.41189300000000001</v>
      </c>
      <c r="CA222" s="112">
        <v>1.7519400000000001E-2</v>
      </c>
      <c r="CB222" s="112">
        <v>5.4246299999999997E-2</v>
      </c>
      <c r="CC222" s="112">
        <v>6.00657E-2</v>
      </c>
      <c r="CD222" s="117">
        <v>0.28253899999999998</v>
      </c>
      <c r="CE222" s="105">
        <v>2.5885899999999999</v>
      </c>
      <c r="CF222" s="105">
        <v>3.21759</v>
      </c>
      <c r="CG222" s="105">
        <v>1.99949</v>
      </c>
      <c r="CH222" s="105">
        <v>2.3522400000000001</v>
      </c>
      <c r="CI222" s="105">
        <v>1.00237</v>
      </c>
      <c r="CJ222" s="105">
        <v>1.2132099999999999</v>
      </c>
      <c r="CK222" s="105">
        <v>0.62899099999999997</v>
      </c>
      <c r="CL222" s="105">
        <v>0.87344200000000005</v>
      </c>
      <c r="CM222" s="116">
        <v>-0.54124700000000003</v>
      </c>
    </row>
    <row r="223" spans="1:91">
      <c r="A223" s="104" t="s">
        <v>907</v>
      </c>
      <c r="B223" s="104" t="s">
        <v>908</v>
      </c>
      <c r="C223" s="104" t="s">
        <v>909</v>
      </c>
      <c r="D223" s="105">
        <v>29.391449999999999</v>
      </c>
      <c r="E223" s="108">
        <v>429498080</v>
      </c>
      <c r="F223" s="108">
        <v>388789952</v>
      </c>
      <c r="G223" s="108">
        <v>365078560</v>
      </c>
      <c r="H223" s="108">
        <v>450009984</v>
      </c>
      <c r="I223" s="108">
        <v>352701408</v>
      </c>
      <c r="J223" s="108">
        <v>270654688</v>
      </c>
      <c r="K223" s="108">
        <v>428381600</v>
      </c>
      <c r="L223" s="108">
        <v>273163296</v>
      </c>
      <c r="M223" s="108">
        <v>437630144</v>
      </c>
      <c r="N223" s="108">
        <v>390064960</v>
      </c>
      <c r="O223" s="108">
        <v>229252464</v>
      </c>
      <c r="P223" s="108">
        <v>365557152</v>
      </c>
      <c r="Q223" s="108">
        <v>628915968</v>
      </c>
      <c r="R223" s="108">
        <v>635199616</v>
      </c>
      <c r="S223" s="108">
        <v>562582336</v>
      </c>
      <c r="T223" s="108">
        <v>557267584</v>
      </c>
      <c r="U223" s="108">
        <v>597074240</v>
      </c>
      <c r="V223" s="108">
        <v>525549088</v>
      </c>
      <c r="W223" s="108">
        <v>666293376</v>
      </c>
      <c r="X223" s="108">
        <v>603162112</v>
      </c>
      <c r="Y223" s="108">
        <v>629298176</v>
      </c>
      <c r="Z223" s="108">
        <v>664001728</v>
      </c>
      <c r="AA223" s="108">
        <v>581873472</v>
      </c>
      <c r="AB223" s="108">
        <v>574792000</v>
      </c>
      <c r="AC223" s="108">
        <v>739291584</v>
      </c>
      <c r="AD223" s="108">
        <v>698223232</v>
      </c>
      <c r="AE223" s="108">
        <v>685413632</v>
      </c>
      <c r="AF223" s="108">
        <v>736521472</v>
      </c>
      <c r="AG223" s="108">
        <v>691659840</v>
      </c>
      <c r="AH223" s="115">
        <v>716583040</v>
      </c>
      <c r="AI223" s="105">
        <v>29.061599999999999</v>
      </c>
      <c r="AJ223" s="105">
        <v>29.11</v>
      </c>
      <c r="AK223" s="105">
        <v>29.058299999999999</v>
      </c>
      <c r="AL223" s="105">
        <v>29.0198</v>
      </c>
      <c r="AM223" s="105">
        <v>28.851700000000001</v>
      </c>
      <c r="AN223" s="105">
        <v>28.5364</v>
      </c>
      <c r="AO223" s="105">
        <v>28.934100000000001</v>
      </c>
      <c r="AP223" s="105">
        <v>28.861899999999999</v>
      </c>
      <c r="AQ223" s="105">
        <v>28.894200000000001</v>
      </c>
      <c r="AR223" s="105">
        <v>28.9589</v>
      </c>
      <c r="AS223" s="105">
        <v>28.373200000000001</v>
      </c>
      <c r="AT223" s="105">
        <v>29.049700000000001</v>
      </c>
      <c r="AU223" s="105">
        <v>29.427399999999999</v>
      </c>
      <c r="AV223" s="105">
        <v>29.532299999999999</v>
      </c>
      <c r="AW223" s="105">
        <v>29.4543</v>
      </c>
      <c r="AX223" s="105">
        <v>29.4331</v>
      </c>
      <c r="AY223" s="105">
        <v>29.483499999999999</v>
      </c>
      <c r="AZ223" s="105">
        <v>29.3004</v>
      </c>
      <c r="BA223" s="105">
        <v>29.5565</v>
      </c>
      <c r="BB223" s="105">
        <v>29.521000000000001</v>
      </c>
      <c r="BC223" s="105">
        <v>29.446000000000002</v>
      </c>
      <c r="BD223" s="105">
        <v>29.689599999999999</v>
      </c>
      <c r="BE223" s="105">
        <v>29.525200000000002</v>
      </c>
      <c r="BF223" s="105">
        <v>29.5351</v>
      </c>
      <c r="BG223" s="105">
        <v>29.5047</v>
      </c>
      <c r="BH223" s="105">
        <v>29.416899999999998</v>
      </c>
      <c r="BI223" s="105">
        <v>29.366299999999999</v>
      </c>
      <c r="BJ223" s="105">
        <v>29.511199999999999</v>
      </c>
      <c r="BK223" s="105">
        <v>29.31</v>
      </c>
      <c r="BL223" s="116">
        <v>29.416599999999999</v>
      </c>
      <c r="BM223" s="112">
        <v>5.1414900000000003E-3</v>
      </c>
      <c r="BN223" s="112">
        <v>1.6357500000000001E-2</v>
      </c>
      <c r="BO223" s="112">
        <v>1.12338E-3</v>
      </c>
      <c r="BP223" s="112">
        <v>4.8103600000000003E-2</v>
      </c>
      <c r="BQ223" s="112">
        <v>0.42430800000000002</v>
      </c>
      <c r="BR223" s="112">
        <v>0.93524399999999996</v>
      </c>
      <c r="BS223" s="112">
        <v>0.22609399999999999</v>
      </c>
      <c r="BT223" s="112">
        <v>9.6240500000000007E-2</v>
      </c>
      <c r="BU223" s="117">
        <v>0.82507699999999995</v>
      </c>
      <c r="BV223" s="112">
        <v>2.8804400000000001E-2</v>
      </c>
      <c r="BW223" s="112">
        <v>5.1378500000000001E-2</v>
      </c>
      <c r="BX223" s="112">
        <v>2.11018E-2</v>
      </c>
      <c r="BY223" s="112">
        <v>8.9135800000000001E-2</v>
      </c>
      <c r="BZ223" s="112">
        <v>0.71579899999999996</v>
      </c>
      <c r="CA223" s="112">
        <v>0.97095600000000004</v>
      </c>
      <c r="CB223" s="112">
        <v>0.45830199999999999</v>
      </c>
      <c r="CC223" s="112">
        <v>0.26807700000000001</v>
      </c>
      <c r="CD223" s="117">
        <v>0.94718899999999995</v>
      </c>
      <c r="CE223" s="105">
        <v>-0.335951</v>
      </c>
      <c r="CF223" s="105">
        <v>-0.60994999999999999</v>
      </c>
      <c r="CG223" s="105">
        <v>-0.51583400000000001</v>
      </c>
      <c r="CH223" s="105">
        <v>-0.61864699999999995</v>
      </c>
      <c r="CI223" s="105">
        <v>5.8756500000000003E-2</v>
      </c>
      <c r="CJ223" s="105">
        <v>-6.8963399999999999E-3</v>
      </c>
      <c r="CK223" s="105">
        <v>9.5251699999999995E-2</v>
      </c>
      <c r="CL223" s="105">
        <v>0.170739</v>
      </c>
      <c r="CM223" s="116">
        <v>1.6707099999999999E-2</v>
      </c>
    </row>
    <row r="224" spans="1:91">
      <c r="A224" s="104" t="s">
        <v>910</v>
      </c>
      <c r="B224" s="104" t="s">
        <v>911</v>
      </c>
      <c r="C224" s="104" t="s">
        <v>912</v>
      </c>
      <c r="D224" s="105">
        <v>29.873350000000002</v>
      </c>
      <c r="E224" s="108">
        <v>1074009048</v>
      </c>
      <c r="F224" s="108">
        <v>812200447.5</v>
      </c>
      <c r="G224" s="108">
        <v>747643692</v>
      </c>
      <c r="H224" s="108">
        <v>1054138814</v>
      </c>
      <c r="I224" s="108">
        <v>819257860</v>
      </c>
      <c r="J224" s="108">
        <v>887986492</v>
      </c>
      <c r="K224" s="108">
        <v>1225420524</v>
      </c>
      <c r="L224" s="108">
        <v>631069652</v>
      </c>
      <c r="M224" s="108">
        <v>1042907752</v>
      </c>
      <c r="N224" s="108">
        <v>595570446.5</v>
      </c>
      <c r="O224" s="108">
        <v>664148659</v>
      </c>
      <c r="P224" s="108">
        <v>819163068.29999995</v>
      </c>
      <c r="Q224" s="108">
        <v>583393096.5</v>
      </c>
      <c r="R224" s="108">
        <v>549147260</v>
      </c>
      <c r="S224" s="108">
        <v>859001102</v>
      </c>
      <c r="T224" s="108">
        <v>545383152</v>
      </c>
      <c r="U224" s="108">
        <v>774657704</v>
      </c>
      <c r="V224" s="108">
        <v>842848788</v>
      </c>
      <c r="W224" s="108">
        <v>605374888</v>
      </c>
      <c r="X224" s="108">
        <v>848139607.5</v>
      </c>
      <c r="Y224" s="108">
        <v>607324498.5</v>
      </c>
      <c r="Z224" s="108">
        <v>732220867</v>
      </c>
      <c r="AA224" s="108">
        <v>706877739</v>
      </c>
      <c r="AB224" s="108">
        <v>705271636</v>
      </c>
      <c r="AC224" s="108">
        <v>1169386284</v>
      </c>
      <c r="AD224" s="108">
        <v>688641092.5</v>
      </c>
      <c r="AE224" s="108">
        <v>712054424</v>
      </c>
      <c r="AF224" s="108">
        <v>658748002</v>
      </c>
      <c r="AG224" s="108">
        <v>772652832.5</v>
      </c>
      <c r="AH224" s="115">
        <v>654041034</v>
      </c>
      <c r="AI224" s="105">
        <v>30.383800000000001</v>
      </c>
      <c r="AJ224" s="105">
        <v>30.1922</v>
      </c>
      <c r="AK224" s="105">
        <v>30.065100000000001</v>
      </c>
      <c r="AL224" s="105">
        <v>30.247800000000002</v>
      </c>
      <c r="AM224" s="105">
        <v>30.0398</v>
      </c>
      <c r="AN224" s="105">
        <v>30.277699999999999</v>
      </c>
      <c r="AO224" s="105">
        <v>30.406700000000001</v>
      </c>
      <c r="AP224" s="105">
        <v>30.049099999999999</v>
      </c>
      <c r="AQ224" s="105">
        <v>30.147099999999998</v>
      </c>
      <c r="AR224" s="105">
        <v>29.602599999999999</v>
      </c>
      <c r="AS224" s="105">
        <v>29.891300000000001</v>
      </c>
      <c r="AT224" s="105">
        <v>30.213699999999999</v>
      </c>
      <c r="AU224" s="105">
        <v>29.311800000000002</v>
      </c>
      <c r="AV224" s="105">
        <v>29.322299999999998</v>
      </c>
      <c r="AW224" s="105">
        <v>30.052199999999999</v>
      </c>
      <c r="AX224" s="105">
        <v>29.402000000000001</v>
      </c>
      <c r="AY224" s="105">
        <v>29.855399999999999</v>
      </c>
      <c r="AZ224" s="105">
        <v>29.955300000000001</v>
      </c>
      <c r="BA224" s="105">
        <v>29.418199999999999</v>
      </c>
      <c r="BB224" s="105">
        <v>30.011199999999999</v>
      </c>
      <c r="BC224" s="105">
        <v>29.395800000000001</v>
      </c>
      <c r="BD224" s="105">
        <v>29.836200000000002</v>
      </c>
      <c r="BE224" s="105">
        <v>29.815000000000001</v>
      </c>
      <c r="BF224" s="105">
        <v>29.830200000000001</v>
      </c>
      <c r="BG224" s="105">
        <v>30.1601</v>
      </c>
      <c r="BH224" s="105">
        <v>29.396599999999999</v>
      </c>
      <c r="BI224" s="105">
        <v>29.421299999999999</v>
      </c>
      <c r="BJ224" s="105">
        <v>29.350200000000001</v>
      </c>
      <c r="BK224" s="105">
        <v>29.4697</v>
      </c>
      <c r="BL224" s="116">
        <v>29.280999999999999</v>
      </c>
      <c r="BM224" s="112">
        <v>1.4194699999999999E-3</v>
      </c>
      <c r="BN224" s="112">
        <v>9.0369500000000004E-4</v>
      </c>
      <c r="BO224" s="112">
        <v>2.25779E-3</v>
      </c>
      <c r="BP224" s="112">
        <v>4.4271999999999999E-2</v>
      </c>
      <c r="BQ224" s="112">
        <v>0.480655</v>
      </c>
      <c r="BR224" s="112">
        <v>0.107088</v>
      </c>
      <c r="BS224" s="112">
        <v>0.31209599999999998</v>
      </c>
      <c r="BT224" s="112">
        <v>1.15302E-3</v>
      </c>
      <c r="BU224" s="117">
        <v>0.31797500000000001</v>
      </c>
      <c r="BV224" s="112">
        <v>1.5391800000000001E-2</v>
      </c>
      <c r="BW224" s="112">
        <v>1.33267E-2</v>
      </c>
      <c r="BX224" s="112">
        <v>2.6860800000000001E-2</v>
      </c>
      <c r="BY224" s="112">
        <v>8.3835999999999994E-2</v>
      </c>
      <c r="BZ224" s="112">
        <v>0.74030099999999999</v>
      </c>
      <c r="CA224" s="112">
        <v>0.33858300000000002</v>
      </c>
      <c r="CB224" s="112">
        <v>0.544238</v>
      </c>
      <c r="CC224" s="112">
        <v>2.6299900000000001E-2</v>
      </c>
      <c r="CD224" s="117">
        <v>0.73703799999999997</v>
      </c>
      <c r="CE224" s="105">
        <v>0.84673900000000002</v>
      </c>
      <c r="CF224" s="105">
        <v>0.821496</v>
      </c>
      <c r="CG224" s="105">
        <v>0.83401599999999998</v>
      </c>
      <c r="CH224" s="105">
        <v>0.53560300000000005</v>
      </c>
      <c r="CI224" s="105">
        <v>0.19512499999999999</v>
      </c>
      <c r="CJ224" s="105">
        <v>0.37060500000000002</v>
      </c>
      <c r="CK224" s="105">
        <v>0.241449</v>
      </c>
      <c r="CL224" s="105">
        <v>0.46016299999999999</v>
      </c>
      <c r="CM224" s="116">
        <v>0.29236499999999999</v>
      </c>
    </row>
    <row r="225" spans="1:91">
      <c r="A225" s="104" t="s">
        <v>913</v>
      </c>
      <c r="B225" s="104" t="s">
        <v>914</v>
      </c>
      <c r="C225" s="104" t="s">
        <v>471</v>
      </c>
      <c r="D225" s="105">
        <v>27.9497</v>
      </c>
      <c r="E225" s="108">
        <v>212404670.80000001</v>
      </c>
      <c r="F225" s="108">
        <v>221349524</v>
      </c>
      <c r="G225" s="108">
        <v>221203272</v>
      </c>
      <c r="H225" s="108">
        <v>389521863.5</v>
      </c>
      <c r="I225" s="108">
        <v>259372398</v>
      </c>
      <c r="J225" s="108">
        <v>282117264</v>
      </c>
      <c r="K225" s="108">
        <v>326535520</v>
      </c>
      <c r="L225" s="108">
        <v>227753552</v>
      </c>
      <c r="M225" s="108">
        <v>371990997.30000001</v>
      </c>
      <c r="N225" s="108">
        <v>142388858</v>
      </c>
      <c r="O225" s="108">
        <v>116561465.8</v>
      </c>
      <c r="P225" s="108">
        <v>123261721.5</v>
      </c>
      <c r="Q225" s="108">
        <v>212149638.5</v>
      </c>
      <c r="R225" s="108">
        <v>214123024</v>
      </c>
      <c r="S225" s="108">
        <v>281184181</v>
      </c>
      <c r="T225" s="108">
        <v>184854340</v>
      </c>
      <c r="U225" s="108">
        <v>185825378.09999999</v>
      </c>
      <c r="V225" s="108">
        <v>155893835.30000001</v>
      </c>
      <c r="W225" s="108">
        <v>234621137.80000001</v>
      </c>
      <c r="X225" s="108">
        <v>228527934</v>
      </c>
      <c r="Y225" s="108">
        <v>179754623</v>
      </c>
      <c r="Z225" s="108">
        <v>110247038</v>
      </c>
      <c r="AA225" s="108">
        <v>158922714</v>
      </c>
      <c r="AB225" s="108">
        <v>189711950</v>
      </c>
      <c r="AC225" s="108">
        <v>261235938</v>
      </c>
      <c r="AD225" s="108">
        <v>117959381.3</v>
      </c>
      <c r="AE225" s="108">
        <v>259253747.5</v>
      </c>
      <c r="AF225" s="108">
        <v>229163040</v>
      </c>
      <c r="AG225" s="108">
        <v>234560011</v>
      </c>
      <c r="AH225" s="115">
        <v>196304259</v>
      </c>
      <c r="AI225" s="105">
        <v>28.0457</v>
      </c>
      <c r="AJ225" s="105">
        <v>28.3903</v>
      </c>
      <c r="AK225" s="105">
        <v>28.388200000000001</v>
      </c>
      <c r="AL225" s="105">
        <v>28.811499999999999</v>
      </c>
      <c r="AM225" s="105">
        <v>28.417300000000001</v>
      </c>
      <c r="AN225" s="105">
        <v>28.594999999999999</v>
      </c>
      <c r="AO225" s="105">
        <v>28.544899999999998</v>
      </c>
      <c r="AP225" s="105">
        <v>28.622199999999999</v>
      </c>
      <c r="AQ225" s="105">
        <v>28.659800000000001</v>
      </c>
      <c r="AR225" s="105">
        <v>27.5549</v>
      </c>
      <c r="AS225" s="105">
        <v>27.448899999999998</v>
      </c>
      <c r="AT225" s="105">
        <v>27.481300000000001</v>
      </c>
      <c r="AU225" s="105">
        <v>27.892199999999999</v>
      </c>
      <c r="AV225" s="105">
        <v>27.9636</v>
      </c>
      <c r="AW225" s="105">
        <v>28.5564</v>
      </c>
      <c r="AX225" s="105">
        <v>27.841100000000001</v>
      </c>
      <c r="AY225" s="105">
        <v>27.782699999999998</v>
      </c>
      <c r="AZ225" s="105">
        <v>27.591100000000001</v>
      </c>
      <c r="BA225" s="105">
        <v>28.050699999999999</v>
      </c>
      <c r="BB225" s="105">
        <v>28.1084</v>
      </c>
      <c r="BC225" s="105">
        <v>27.6325</v>
      </c>
      <c r="BD225" s="105">
        <v>27.145</v>
      </c>
      <c r="BE225" s="105">
        <v>27.713200000000001</v>
      </c>
      <c r="BF225" s="105">
        <v>27.9358</v>
      </c>
      <c r="BG225" s="105">
        <v>27.985299999999999</v>
      </c>
      <c r="BH225" s="105">
        <v>26.834499999999998</v>
      </c>
      <c r="BI225" s="105">
        <v>27.963699999999999</v>
      </c>
      <c r="BJ225" s="105">
        <v>27.826799999999999</v>
      </c>
      <c r="BK225" s="105">
        <v>27.7775</v>
      </c>
      <c r="BL225" s="116">
        <v>27.602699999999999</v>
      </c>
      <c r="BM225" s="112">
        <v>1.55046E-2</v>
      </c>
      <c r="BN225" s="112">
        <v>2.7748600000000001E-3</v>
      </c>
      <c r="BO225" s="112">
        <v>3.26502E-4</v>
      </c>
      <c r="BP225" s="112">
        <v>3.2474000000000003E-2</v>
      </c>
      <c r="BQ225" s="112">
        <v>0.14355599999999999</v>
      </c>
      <c r="BR225" s="112">
        <v>0.98068500000000003</v>
      </c>
      <c r="BS225" s="112">
        <v>0.30210599999999999</v>
      </c>
      <c r="BT225" s="112">
        <v>0.60430899999999999</v>
      </c>
      <c r="BU225" s="117">
        <v>0.73315799999999998</v>
      </c>
      <c r="BV225" s="112">
        <v>5.1218699999999999E-2</v>
      </c>
      <c r="BW225" s="112">
        <v>2.0768100000000001E-2</v>
      </c>
      <c r="BX225" s="112">
        <v>1.1171E-2</v>
      </c>
      <c r="BY225" s="112">
        <v>6.5835400000000002E-2</v>
      </c>
      <c r="BZ225" s="112">
        <v>0.52508900000000003</v>
      </c>
      <c r="CA225" s="112">
        <v>0.987904</v>
      </c>
      <c r="CB225" s="112">
        <v>0.53645600000000004</v>
      </c>
      <c r="CC225" s="112">
        <v>0.75756800000000002</v>
      </c>
      <c r="CD225" s="117">
        <v>0.91275600000000001</v>
      </c>
      <c r="CE225" s="105">
        <v>0.53905999999999998</v>
      </c>
      <c r="CF225" s="105">
        <v>0.87225399999999997</v>
      </c>
      <c r="CG225" s="105">
        <v>0.87327900000000003</v>
      </c>
      <c r="CH225" s="105">
        <v>-0.24062700000000001</v>
      </c>
      <c r="CI225" s="105">
        <v>0.40173500000000001</v>
      </c>
      <c r="CJ225" s="105">
        <v>2.6175199999999999E-3</v>
      </c>
      <c r="CK225" s="105">
        <v>0.194856</v>
      </c>
      <c r="CL225" s="105">
        <v>-0.13764799999999999</v>
      </c>
      <c r="CM225" s="116">
        <v>-0.14116200000000001</v>
      </c>
    </row>
    <row r="226" spans="1:91">
      <c r="A226" s="104" t="s">
        <v>915</v>
      </c>
      <c r="B226" s="104" t="s">
        <v>916</v>
      </c>
      <c r="C226" s="104" t="s">
        <v>917</v>
      </c>
      <c r="D226" s="105">
        <v>32.348249999999993</v>
      </c>
      <c r="E226" s="108">
        <v>6526336766</v>
      </c>
      <c r="F226" s="108">
        <v>5613193344</v>
      </c>
      <c r="G226" s="108">
        <v>5368319421</v>
      </c>
      <c r="H226" s="108">
        <v>4097999462</v>
      </c>
      <c r="I226" s="108">
        <v>6663748252</v>
      </c>
      <c r="J226" s="108">
        <v>5407218652</v>
      </c>
      <c r="K226" s="108">
        <v>4785031301</v>
      </c>
      <c r="L226" s="108">
        <v>3627616896</v>
      </c>
      <c r="M226" s="108">
        <v>4931852464</v>
      </c>
      <c r="N226" s="108">
        <v>9380114290</v>
      </c>
      <c r="O226" s="108">
        <v>5386752000</v>
      </c>
      <c r="P226" s="108">
        <v>9606690275</v>
      </c>
      <c r="Q226" s="108">
        <v>3467019482</v>
      </c>
      <c r="R226" s="108">
        <v>3173843073</v>
      </c>
      <c r="S226" s="108">
        <v>4280364030</v>
      </c>
      <c r="T226" s="108">
        <v>2856510690</v>
      </c>
      <c r="U226" s="108">
        <v>2356254730</v>
      </c>
      <c r="V226" s="108">
        <v>2252790159</v>
      </c>
      <c r="W226" s="108">
        <v>3089439666</v>
      </c>
      <c r="X226" s="108">
        <v>2920114821</v>
      </c>
      <c r="Y226" s="108">
        <v>5689276596</v>
      </c>
      <c r="Z226" s="108">
        <v>5118353523</v>
      </c>
      <c r="AA226" s="108">
        <v>2688399961</v>
      </c>
      <c r="AB226" s="108">
        <v>2747955785</v>
      </c>
      <c r="AC226" s="108">
        <v>7115093708</v>
      </c>
      <c r="AD226" s="108">
        <v>3662603593</v>
      </c>
      <c r="AE226" s="108">
        <v>3222866056</v>
      </c>
      <c r="AF226" s="108">
        <v>2966330781</v>
      </c>
      <c r="AG226" s="108">
        <v>3174921669</v>
      </c>
      <c r="AH226" s="115">
        <v>6340605201</v>
      </c>
      <c r="AI226" s="105">
        <v>32.987099999999998</v>
      </c>
      <c r="AJ226" s="105">
        <v>32.933900000000001</v>
      </c>
      <c r="AK226" s="105">
        <v>32.878399999999999</v>
      </c>
      <c r="AL226" s="105">
        <v>32.206699999999998</v>
      </c>
      <c r="AM226" s="105">
        <v>33.053199999999997</v>
      </c>
      <c r="AN226" s="105">
        <v>32.764499999999998</v>
      </c>
      <c r="AO226" s="105">
        <v>32.422199999999997</v>
      </c>
      <c r="AP226" s="105">
        <v>32.414900000000003</v>
      </c>
      <c r="AQ226" s="105">
        <v>32.388599999999997</v>
      </c>
      <c r="AR226" s="105">
        <v>33.5824</v>
      </c>
      <c r="AS226" s="105">
        <v>32.852899999999998</v>
      </c>
      <c r="AT226" s="105">
        <v>33.765599999999999</v>
      </c>
      <c r="AU226" s="105">
        <v>31.924399999999999</v>
      </c>
      <c r="AV226" s="105">
        <v>31.853300000000001</v>
      </c>
      <c r="AW226" s="105">
        <v>32.307899999999997</v>
      </c>
      <c r="AX226" s="105">
        <v>31.790900000000001</v>
      </c>
      <c r="AY226" s="105">
        <v>31.4574</v>
      </c>
      <c r="AZ226" s="105">
        <v>31.3963</v>
      </c>
      <c r="BA226" s="105">
        <v>31.769600000000001</v>
      </c>
      <c r="BB226" s="105">
        <v>31.764700000000001</v>
      </c>
      <c r="BC226" s="105">
        <v>32.593400000000003</v>
      </c>
      <c r="BD226" s="105">
        <v>32.660899999999998</v>
      </c>
      <c r="BE226" s="105">
        <v>31.724799999999998</v>
      </c>
      <c r="BF226" s="105">
        <v>31.792300000000001</v>
      </c>
      <c r="BG226" s="105">
        <v>32.770800000000001</v>
      </c>
      <c r="BH226" s="105">
        <v>31.7942</v>
      </c>
      <c r="BI226" s="105">
        <v>31.599599999999999</v>
      </c>
      <c r="BJ226" s="105">
        <v>31.521100000000001</v>
      </c>
      <c r="BK226" s="105">
        <v>31.489699999999999</v>
      </c>
      <c r="BL226" s="116">
        <v>32.552900000000001</v>
      </c>
      <c r="BM226" s="112">
        <v>3.70932E-2</v>
      </c>
      <c r="BN226" s="112">
        <v>0.128223</v>
      </c>
      <c r="BO226" s="112">
        <v>0.18807099999999999</v>
      </c>
      <c r="BP226" s="112">
        <v>2.5846299999999999E-2</v>
      </c>
      <c r="BQ226" s="112">
        <v>0.66828600000000005</v>
      </c>
      <c r="BR226" s="112">
        <v>0.45442700000000003</v>
      </c>
      <c r="BS226" s="112">
        <v>0.69428699999999999</v>
      </c>
      <c r="BT226" s="112">
        <v>0.680114</v>
      </c>
      <c r="BU226" s="117">
        <v>0.71099100000000004</v>
      </c>
      <c r="BV226" s="112">
        <v>8.2544199999999998E-2</v>
      </c>
      <c r="BW226" s="112">
        <v>0.204901</v>
      </c>
      <c r="BX226" s="112">
        <v>0.29706900000000003</v>
      </c>
      <c r="BY226" s="112">
        <v>5.4599200000000001E-2</v>
      </c>
      <c r="BZ226" s="112">
        <v>0.83880299999999997</v>
      </c>
      <c r="CA226" s="112">
        <v>0.70046900000000001</v>
      </c>
      <c r="CB226" s="112">
        <v>0.83591599999999999</v>
      </c>
      <c r="CC226" s="112">
        <v>0.80587399999999998</v>
      </c>
      <c r="CD226" s="117">
        <v>0.905806</v>
      </c>
      <c r="CE226" s="105">
        <v>1.0785499999999999</v>
      </c>
      <c r="CF226" s="105">
        <v>0.82022200000000001</v>
      </c>
      <c r="CG226" s="105">
        <v>0.55396500000000004</v>
      </c>
      <c r="CH226" s="105">
        <v>1.5457000000000001</v>
      </c>
      <c r="CI226" s="105">
        <v>0.17393900000000001</v>
      </c>
      <c r="CJ226" s="105">
        <v>-0.30635400000000002</v>
      </c>
      <c r="CK226" s="105">
        <v>0.18799399999999999</v>
      </c>
      <c r="CL226" s="105">
        <v>0.204759</v>
      </c>
      <c r="CM226" s="116">
        <v>0.20028899999999999</v>
      </c>
    </row>
    <row r="227" spans="1:91">
      <c r="A227" s="104" t="s">
        <v>918</v>
      </c>
      <c r="B227" s="104" t="s">
        <v>919</v>
      </c>
      <c r="C227" s="104" t="s">
        <v>920</v>
      </c>
      <c r="D227" s="105">
        <v>29.048500000000001</v>
      </c>
      <c r="E227" s="108">
        <v>456255739</v>
      </c>
      <c r="F227" s="108">
        <v>428261136</v>
      </c>
      <c r="G227" s="108">
        <v>452007813</v>
      </c>
      <c r="H227" s="108">
        <v>528521222</v>
      </c>
      <c r="I227" s="108">
        <v>466798684</v>
      </c>
      <c r="J227" s="108">
        <v>391997271</v>
      </c>
      <c r="K227" s="108">
        <v>416658687</v>
      </c>
      <c r="L227" s="108">
        <v>226066741.5</v>
      </c>
      <c r="M227" s="108">
        <v>443005764.80000001</v>
      </c>
      <c r="N227" s="108">
        <v>379652743.80000001</v>
      </c>
      <c r="O227" s="108">
        <v>303168101</v>
      </c>
      <c r="P227" s="108">
        <v>339534392</v>
      </c>
      <c r="Q227" s="108">
        <v>513976497.5</v>
      </c>
      <c r="R227" s="108">
        <v>451766814.30000001</v>
      </c>
      <c r="S227" s="108">
        <v>394037663</v>
      </c>
      <c r="T227" s="108">
        <v>417312195</v>
      </c>
      <c r="U227" s="108">
        <v>408938283.30000001</v>
      </c>
      <c r="V227" s="108">
        <v>466257432.5</v>
      </c>
      <c r="W227" s="108">
        <v>535542399.30000001</v>
      </c>
      <c r="X227" s="108">
        <v>466437828.5</v>
      </c>
      <c r="Y227" s="108">
        <v>536807201</v>
      </c>
      <c r="Z227" s="108">
        <v>472155553</v>
      </c>
      <c r="AA227" s="108">
        <v>388118541.5</v>
      </c>
      <c r="AB227" s="108">
        <v>397019843</v>
      </c>
      <c r="AC227" s="108">
        <v>373162127</v>
      </c>
      <c r="AD227" s="108">
        <v>560624432</v>
      </c>
      <c r="AE227" s="108">
        <v>603551319</v>
      </c>
      <c r="AF227" s="108">
        <v>514509884.5</v>
      </c>
      <c r="AG227" s="108">
        <v>581721691</v>
      </c>
      <c r="AH227" s="115">
        <v>410139638.30000001</v>
      </c>
      <c r="AI227" s="105">
        <v>29.148800000000001</v>
      </c>
      <c r="AJ227" s="105">
        <v>29.247900000000001</v>
      </c>
      <c r="AK227" s="105">
        <v>29.358799999999999</v>
      </c>
      <c r="AL227" s="105">
        <v>29.251799999999999</v>
      </c>
      <c r="AM227" s="105">
        <v>29.243200000000002</v>
      </c>
      <c r="AN227" s="105">
        <v>29.0961</v>
      </c>
      <c r="AO227" s="105">
        <v>28.894100000000002</v>
      </c>
      <c r="AP227" s="105">
        <v>28.6007</v>
      </c>
      <c r="AQ227" s="105">
        <v>28.911799999999999</v>
      </c>
      <c r="AR227" s="105">
        <v>28.920500000000001</v>
      </c>
      <c r="AS227" s="105">
        <v>28.766200000000001</v>
      </c>
      <c r="AT227" s="105">
        <v>28.943100000000001</v>
      </c>
      <c r="AU227" s="105">
        <v>29.1252</v>
      </c>
      <c r="AV227" s="105">
        <v>29.040700000000001</v>
      </c>
      <c r="AW227" s="105">
        <v>28.9818</v>
      </c>
      <c r="AX227" s="105">
        <v>29.015899999999998</v>
      </c>
      <c r="AY227" s="105">
        <v>28.939399999999999</v>
      </c>
      <c r="AZ227" s="105">
        <v>29.155000000000001</v>
      </c>
      <c r="BA227" s="105">
        <v>29.241399999999999</v>
      </c>
      <c r="BB227" s="105">
        <v>29.151199999999999</v>
      </c>
      <c r="BC227" s="105">
        <v>29.2195</v>
      </c>
      <c r="BD227" s="105">
        <v>29.201699999999999</v>
      </c>
      <c r="BE227" s="105">
        <v>28.943000000000001</v>
      </c>
      <c r="BF227" s="105">
        <v>29.001200000000001</v>
      </c>
      <c r="BG227" s="105">
        <v>28.530899999999999</v>
      </c>
      <c r="BH227" s="105">
        <v>29.1035</v>
      </c>
      <c r="BI227" s="105">
        <v>29.1828</v>
      </c>
      <c r="BJ227" s="105">
        <v>28.9937</v>
      </c>
      <c r="BK227" s="105">
        <v>29.0563</v>
      </c>
      <c r="BL227" s="116">
        <v>28.601800000000001</v>
      </c>
      <c r="BM227" s="112">
        <v>7.6050999999999994E-2</v>
      </c>
      <c r="BN227" s="112">
        <v>0.106701</v>
      </c>
      <c r="BO227" s="112">
        <v>0.66384799999999999</v>
      </c>
      <c r="BP227" s="112">
        <v>0.96409999999999996</v>
      </c>
      <c r="BQ227" s="112">
        <v>0.32710699999999998</v>
      </c>
      <c r="BR227" s="112">
        <v>0.38161800000000001</v>
      </c>
      <c r="BS227" s="112">
        <v>9.1554300000000005E-2</v>
      </c>
      <c r="BT227" s="112">
        <v>0.36775799999999997</v>
      </c>
      <c r="BU227" s="117">
        <v>0.836086</v>
      </c>
      <c r="BV227" s="112">
        <v>0.134324</v>
      </c>
      <c r="BW227" s="112">
        <v>0.17985899999999999</v>
      </c>
      <c r="BX227" s="112">
        <v>0.741954</v>
      </c>
      <c r="BY227" s="112">
        <v>0.97017600000000004</v>
      </c>
      <c r="BZ227" s="112">
        <v>0.65842000000000001</v>
      </c>
      <c r="CA227" s="112">
        <v>0.64820900000000004</v>
      </c>
      <c r="CB227" s="112">
        <v>0.28663100000000002</v>
      </c>
      <c r="CC227" s="112">
        <v>0.56732800000000005</v>
      </c>
      <c r="CD227" s="117">
        <v>0.95070600000000005</v>
      </c>
      <c r="CE227" s="105">
        <v>0.36788799999999999</v>
      </c>
      <c r="CF227" s="105">
        <v>0.313106</v>
      </c>
      <c r="CG227" s="105">
        <v>-8.1689200000000003E-2</v>
      </c>
      <c r="CH227" s="105">
        <v>-7.3134100000000002E-3</v>
      </c>
      <c r="CI227" s="105">
        <v>0.16531100000000001</v>
      </c>
      <c r="CJ227" s="105">
        <v>0.15282799999999999</v>
      </c>
      <c r="CK227" s="105">
        <v>0.320108</v>
      </c>
      <c r="CL227" s="105">
        <v>0.16472200000000001</v>
      </c>
      <c r="CM227" s="116">
        <v>5.5145300000000001E-2</v>
      </c>
    </row>
    <row r="228" spans="1:91">
      <c r="A228" s="104" t="s">
        <v>921</v>
      </c>
      <c r="B228" s="104" t="s">
        <v>922</v>
      </c>
      <c r="C228" s="104" t="s">
        <v>920</v>
      </c>
      <c r="D228" s="105">
        <v>29.889800000000001</v>
      </c>
      <c r="E228" s="108">
        <v>670747831.5</v>
      </c>
      <c r="F228" s="108">
        <v>819676523.5</v>
      </c>
      <c r="G228" s="108">
        <v>673354067</v>
      </c>
      <c r="H228" s="108">
        <v>579550640.5</v>
      </c>
      <c r="I228" s="108">
        <v>926607246.29999995</v>
      </c>
      <c r="J228" s="108">
        <v>626603163.5</v>
      </c>
      <c r="K228" s="108">
        <v>945195136</v>
      </c>
      <c r="L228" s="108">
        <v>450315671.5</v>
      </c>
      <c r="M228" s="108">
        <v>872094756</v>
      </c>
      <c r="N228" s="108">
        <v>722217273</v>
      </c>
      <c r="O228" s="108">
        <v>617953342.5</v>
      </c>
      <c r="P228" s="108">
        <v>654794174.5</v>
      </c>
      <c r="Q228" s="108">
        <v>1020813257</v>
      </c>
      <c r="R228" s="108">
        <v>669303614.5</v>
      </c>
      <c r="S228" s="108">
        <v>827138957.5</v>
      </c>
      <c r="T228" s="108">
        <v>769406000</v>
      </c>
      <c r="U228" s="108">
        <v>937492110.5</v>
      </c>
      <c r="V228" s="108">
        <v>697911297.5</v>
      </c>
      <c r="W228" s="108">
        <v>1082025089</v>
      </c>
      <c r="X228" s="108">
        <v>873875851</v>
      </c>
      <c r="Y228" s="108">
        <v>1817662373</v>
      </c>
      <c r="Z228" s="108">
        <v>841501556.5</v>
      </c>
      <c r="AA228" s="108">
        <v>701620167.5</v>
      </c>
      <c r="AB228" s="108">
        <v>885902022</v>
      </c>
      <c r="AC228" s="108">
        <v>915085327.29999995</v>
      </c>
      <c r="AD228" s="108">
        <v>709478563.5</v>
      </c>
      <c r="AE228" s="108">
        <v>2999098425</v>
      </c>
      <c r="AF228" s="108">
        <v>933751541.5</v>
      </c>
      <c r="AG228" s="108">
        <v>936363624</v>
      </c>
      <c r="AH228" s="115">
        <v>921091373.29999995</v>
      </c>
      <c r="AI228" s="105">
        <v>29.704699999999999</v>
      </c>
      <c r="AJ228" s="105">
        <v>30.211500000000001</v>
      </c>
      <c r="AK228" s="105">
        <v>29.923300000000001</v>
      </c>
      <c r="AL228" s="105">
        <v>29.384699999999999</v>
      </c>
      <c r="AM228" s="105">
        <v>30.214500000000001</v>
      </c>
      <c r="AN228" s="105">
        <v>29.751799999999999</v>
      </c>
      <c r="AO228" s="105">
        <v>30.040099999999999</v>
      </c>
      <c r="AP228" s="105">
        <v>29.554099999999998</v>
      </c>
      <c r="AQ228" s="105">
        <v>29.888999999999999</v>
      </c>
      <c r="AR228" s="105">
        <v>29.879899999999999</v>
      </c>
      <c r="AS228" s="105">
        <v>29.775300000000001</v>
      </c>
      <c r="AT228" s="105">
        <v>29.890599999999999</v>
      </c>
      <c r="AU228" s="105">
        <v>30.147400000000001</v>
      </c>
      <c r="AV228" s="105">
        <v>29.607800000000001</v>
      </c>
      <c r="AW228" s="105">
        <v>29.992799999999999</v>
      </c>
      <c r="AX228" s="105">
        <v>29.898499999999999</v>
      </c>
      <c r="AY228" s="105">
        <v>30.129000000000001</v>
      </c>
      <c r="AZ228" s="105">
        <v>29.685099999999998</v>
      </c>
      <c r="BA228" s="105">
        <v>30.256</v>
      </c>
      <c r="BB228" s="105">
        <v>30.0471</v>
      </c>
      <c r="BC228" s="105">
        <v>30.955400000000001</v>
      </c>
      <c r="BD228" s="105">
        <v>30.047499999999999</v>
      </c>
      <c r="BE228" s="105">
        <v>29.814299999999999</v>
      </c>
      <c r="BF228" s="105">
        <v>30.159199999999998</v>
      </c>
      <c r="BG228" s="105">
        <v>29.8126</v>
      </c>
      <c r="BH228" s="105">
        <v>29.442299999999999</v>
      </c>
      <c r="BI228" s="105">
        <v>31.495799999999999</v>
      </c>
      <c r="BJ228" s="105">
        <v>29.8535</v>
      </c>
      <c r="BK228" s="105">
        <v>29.753799999999998</v>
      </c>
      <c r="BL228" s="116">
        <v>29.788399999999999</v>
      </c>
      <c r="BM228" s="112">
        <v>0.378936</v>
      </c>
      <c r="BN228" s="112">
        <v>0.95384400000000003</v>
      </c>
      <c r="BO228" s="112">
        <v>0.85199000000000003</v>
      </c>
      <c r="BP228" s="112">
        <v>0.34696100000000002</v>
      </c>
      <c r="BQ228" s="112">
        <v>0.51138399999999995</v>
      </c>
      <c r="BR228" s="112">
        <v>0.466839</v>
      </c>
      <c r="BS228" s="112">
        <v>8.7814699999999996E-2</v>
      </c>
      <c r="BT228" s="112">
        <v>0.11992700000000001</v>
      </c>
      <c r="BU228" s="117">
        <v>0.51467799999999997</v>
      </c>
      <c r="BV228" s="112">
        <v>0.46274100000000001</v>
      </c>
      <c r="BW228" s="112">
        <v>0.96176600000000001</v>
      </c>
      <c r="BX228" s="112">
        <v>0.89500400000000002</v>
      </c>
      <c r="BY228" s="112">
        <v>0.432141</v>
      </c>
      <c r="BZ228" s="112">
        <v>0.75206799999999996</v>
      </c>
      <c r="CA228" s="112">
        <v>0.71215200000000001</v>
      </c>
      <c r="CB228" s="112">
        <v>0.27878500000000001</v>
      </c>
      <c r="CC228" s="112">
        <v>0.29802899999999999</v>
      </c>
      <c r="CD228" s="117">
        <v>0.81808499999999995</v>
      </c>
      <c r="CE228" s="105">
        <v>0.14791199999999999</v>
      </c>
      <c r="CF228" s="105">
        <v>-1.48938E-2</v>
      </c>
      <c r="CG228" s="105">
        <v>2.9158300000000002E-2</v>
      </c>
      <c r="CH228" s="105">
        <v>5.0037400000000003E-2</v>
      </c>
      <c r="CI228" s="105">
        <v>0.117405</v>
      </c>
      <c r="CJ228" s="105">
        <v>0.105611</v>
      </c>
      <c r="CK228" s="105">
        <v>0.62092599999999998</v>
      </c>
      <c r="CL228" s="105">
        <v>0.208423</v>
      </c>
      <c r="CM228" s="116">
        <v>0.45164199999999999</v>
      </c>
    </row>
    <row r="229" spans="1:91">
      <c r="A229" s="104" t="s">
        <v>923</v>
      </c>
      <c r="B229" s="104" t="s">
        <v>924</v>
      </c>
      <c r="C229" s="104" t="s">
        <v>439</v>
      </c>
      <c r="D229" s="105">
        <v>28.336199999999998</v>
      </c>
      <c r="E229" s="108">
        <v>207482120</v>
      </c>
      <c r="F229" s="108">
        <v>230852562</v>
      </c>
      <c r="G229" s="108">
        <v>315370484</v>
      </c>
      <c r="H229" s="108">
        <v>264888981.5</v>
      </c>
      <c r="I229" s="108">
        <v>210562584.5</v>
      </c>
      <c r="J229" s="108">
        <v>237681106.30000001</v>
      </c>
      <c r="K229" s="108">
        <v>256949721.30000001</v>
      </c>
      <c r="L229" s="108">
        <v>130928336</v>
      </c>
      <c r="M229" s="108">
        <v>297752861.5</v>
      </c>
      <c r="N229" s="108">
        <v>4464983799</v>
      </c>
      <c r="O229" s="108">
        <v>6706581941</v>
      </c>
      <c r="P229" s="108">
        <v>168069452</v>
      </c>
      <c r="Q229" s="108">
        <v>283637652.80000001</v>
      </c>
      <c r="R229" s="108">
        <v>283204771.5</v>
      </c>
      <c r="S229" s="108">
        <v>235190783.30000001</v>
      </c>
      <c r="T229" s="108">
        <v>226615730.90000001</v>
      </c>
      <c r="U229" s="108">
        <v>276941404</v>
      </c>
      <c r="V229" s="108">
        <v>136718287.80000001</v>
      </c>
      <c r="W229" s="108">
        <v>307821112.80000001</v>
      </c>
      <c r="X229" s="108">
        <v>149599212</v>
      </c>
      <c r="Y229" s="108">
        <v>282632616.80000001</v>
      </c>
      <c r="Z229" s="108">
        <v>277672611</v>
      </c>
      <c r="AA229" s="108">
        <v>250175996</v>
      </c>
      <c r="AB229" s="108">
        <v>265921973.80000001</v>
      </c>
      <c r="AC229" s="108">
        <v>433147618</v>
      </c>
      <c r="AD229" s="108">
        <v>345158074.10000002</v>
      </c>
      <c r="AE229" s="108">
        <v>416173846.30000001</v>
      </c>
      <c r="AF229" s="108">
        <v>276870418.30000001</v>
      </c>
      <c r="AG229" s="108">
        <v>265466384</v>
      </c>
      <c r="AH229" s="115">
        <v>358956932</v>
      </c>
      <c r="AI229" s="105">
        <v>28.011900000000001</v>
      </c>
      <c r="AJ229" s="105">
        <v>28.4495</v>
      </c>
      <c r="AK229" s="105">
        <v>28.885100000000001</v>
      </c>
      <c r="AL229" s="105">
        <v>28.255199999999999</v>
      </c>
      <c r="AM229" s="105">
        <v>28.113099999999999</v>
      </c>
      <c r="AN229" s="105">
        <v>28.3338</v>
      </c>
      <c r="AO229" s="105">
        <v>28.198399999999999</v>
      </c>
      <c r="AP229" s="105">
        <v>27.890799999999999</v>
      </c>
      <c r="AQ229" s="105">
        <v>28.3386</v>
      </c>
      <c r="AR229" s="105">
        <v>32.511499999999998</v>
      </c>
      <c r="AS229" s="105">
        <v>33.201000000000001</v>
      </c>
      <c r="AT229" s="105">
        <v>27.928599999999999</v>
      </c>
      <c r="AU229" s="105">
        <v>28.295100000000001</v>
      </c>
      <c r="AV229" s="105">
        <v>28.367000000000001</v>
      </c>
      <c r="AW229" s="105">
        <v>28.297499999999999</v>
      </c>
      <c r="AX229" s="105">
        <v>28.135000000000002</v>
      </c>
      <c r="AY229" s="105">
        <v>28.351800000000001</v>
      </c>
      <c r="AZ229" s="105">
        <v>27.4008</v>
      </c>
      <c r="BA229" s="105">
        <v>28.442499999999999</v>
      </c>
      <c r="BB229" s="105">
        <v>27.499600000000001</v>
      </c>
      <c r="BC229" s="105">
        <v>28.293700000000001</v>
      </c>
      <c r="BD229" s="105">
        <v>28.476099999999999</v>
      </c>
      <c r="BE229" s="105">
        <v>28.349599999999999</v>
      </c>
      <c r="BF229" s="105">
        <v>28.422999999999998</v>
      </c>
      <c r="BG229" s="105">
        <v>28.744299999999999</v>
      </c>
      <c r="BH229" s="105">
        <v>28.4023</v>
      </c>
      <c r="BI229" s="105">
        <v>28.6465</v>
      </c>
      <c r="BJ229" s="105">
        <v>28.099699999999999</v>
      </c>
      <c r="BK229" s="105">
        <v>27.947700000000001</v>
      </c>
      <c r="BL229" s="116">
        <v>28.430599999999998</v>
      </c>
      <c r="BM229" s="112">
        <v>0.37397999999999998</v>
      </c>
      <c r="BN229" s="112">
        <v>0.65795400000000004</v>
      </c>
      <c r="BO229" s="112">
        <v>0.93572500000000003</v>
      </c>
      <c r="BP229" s="112">
        <v>0.13972000000000001</v>
      </c>
      <c r="BQ229" s="112">
        <v>0.32879599999999998</v>
      </c>
      <c r="BR229" s="112">
        <v>0.57313800000000004</v>
      </c>
      <c r="BS229" s="112">
        <v>0.816307</v>
      </c>
      <c r="BT229" s="112">
        <v>0.15579100000000001</v>
      </c>
      <c r="BU229" s="117">
        <v>6.6508499999999998E-2</v>
      </c>
      <c r="BV229" s="112">
        <v>0.45756400000000003</v>
      </c>
      <c r="BW229" s="112">
        <v>0.72701300000000002</v>
      </c>
      <c r="BX229" s="112">
        <v>0.95516699999999999</v>
      </c>
      <c r="BY229" s="112">
        <v>0.205926</v>
      </c>
      <c r="BZ229" s="112">
        <v>0.65919399999999995</v>
      </c>
      <c r="CA229" s="112">
        <v>0.78868499999999997</v>
      </c>
      <c r="CB229" s="112">
        <v>0.91625400000000001</v>
      </c>
      <c r="CC229" s="112">
        <v>0.34563300000000002</v>
      </c>
      <c r="CD229" s="117">
        <v>0.55438699999999996</v>
      </c>
      <c r="CE229" s="105">
        <v>0.28952499999999998</v>
      </c>
      <c r="CF229" s="105">
        <v>7.4717800000000001E-2</v>
      </c>
      <c r="CG229" s="105">
        <v>-1.6689300000000001E-2</v>
      </c>
      <c r="CH229" s="105">
        <v>3.0543800000000001</v>
      </c>
      <c r="CI229" s="105">
        <v>0.16053600000000001</v>
      </c>
      <c r="CJ229" s="105">
        <v>-0.19678699999999999</v>
      </c>
      <c r="CK229" s="105">
        <v>-8.0750100000000005E-2</v>
      </c>
      <c r="CL229" s="105">
        <v>0.25695000000000001</v>
      </c>
      <c r="CM229" s="116">
        <v>0.43839800000000001</v>
      </c>
    </row>
    <row r="230" spans="1:91">
      <c r="A230" s="104" t="s">
        <v>925</v>
      </c>
      <c r="B230" s="104" t="s">
        <v>926</v>
      </c>
      <c r="C230" s="104" t="s">
        <v>927</v>
      </c>
      <c r="D230" s="105">
        <v>30.4407</v>
      </c>
      <c r="E230" s="108">
        <v>1129264604</v>
      </c>
      <c r="F230" s="108">
        <v>606860236</v>
      </c>
      <c r="G230" s="108">
        <v>572948562.5</v>
      </c>
      <c r="H230" s="108">
        <v>891896106</v>
      </c>
      <c r="I230" s="108">
        <v>931631781.5</v>
      </c>
      <c r="J230" s="108">
        <v>330374471.5</v>
      </c>
      <c r="K230" s="108">
        <v>1418380090</v>
      </c>
      <c r="L230" s="108">
        <v>522802147</v>
      </c>
      <c r="M230" s="108">
        <v>890883530.29999995</v>
      </c>
      <c r="N230" s="108">
        <v>602217418.5</v>
      </c>
      <c r="O230" s="108">
        <v>397238544.5</v>
      </c>
      <c r="P230" s="108">
        <v>483949391.5</v>
      </c>
      <c r="Q230" s="108">
        <v>1457293544</v>
      </c>
      <c r="R230" s="108">
        <v>1511800236</v>
      </c>
      <c r="S230" s="108">
        <v>1464905109</v>
      </c>
      <c r="T230" s="108">
        <v>1510460176</v>
      </c>
      <c r="U230" s="108">
        <v>1250890888</v>
      </c>
      <c r="V230" s="108">
        <v>1407317412</v>
      </c>
      <c r="W230" s="108">
        <v>1529030718</v>
      </c>
      <c r="X230" s="108">
        <v>1622233753</v>
      </c>
      <c r="Y230" s="108">
        <v>1413880967</v>
      </c>
      <c r="Z230" s="108">
        <v>1538985959</v>
      </c>
      <c r="AA230" s="108">
        <v>1265116189</v>
      </c>
      <c r="AB230" s="108">
        <v>1651342807</v>
      </c>
      <c r="AC230" s="108">
        <v>1359333230</v>
      </c>
      <c r="AD230" s="108">
        <v>1384023377</v>
      </c>
      <c r="AE230" s="108">
        <v>1544453692</v>
      </c>
      <c r="AF230" s="108">
        <v>1340942012</v>
      </c>
      <c r="AG230" s="108">
        <v>1392030920</v>
      </c>
      <c r="AH230" s="115">
        <v>1430003462</v>
      </c>
      <c r="AI230" s="105">
        <v>30.456199999999999</v>
      </c>
      <c r="AJ230" s="105">
        <v>29.777899999999999</v>
      </c>
      <c r="AK230" s="105">
        <v>29.6846</v>
      </c>
      <c r="AL230" s="105">
        <v>30.006699999999999</v>
      </c>
      <c r="AM230" s="105">
        <v>30.225300000000001</v>
      </c>
      <c r="AN230" s="105">
        <v>28.838000000000001</v>
      </c>
      <c r="AO230" s="105">
        <v>30.617799999999999</v>
      </c>
      <c r="AP230" s="105">
        <v>29.776499999999999</v>
      </c>
      <c r="AQ230" s="105">
        <v>29.919799999999999</v>
      </c>
      <c r="AR230" s="105">
        <v>29.604800000000001</v>
      </c>
      <c r="AS230" s="105">
        <v>29.130099999999999</v>
      </c>
      <c r="AT230" s="105">
        <v>29.4544</v>
      </c>
      <c r="AU230" s="105">
        <v>30.6799</v>
      </c>
      <c r="AV230" s="105">
        <v>30.783300000000001</v>
      </c>
      <c r="AW230" s="105">
        <v>30.778500000000001</v>
      </c>
      <c r="AX230" s="105">
        <v>30.871700000000001</v>
      </c>
      <c r="AY230" s="105">
        <v>30.5456</v>
      </c>
      <c r="AZ230" s="105">
        <v>30.737100000000002</v>
      </c>
      <c r="BA230" s="105">
        <v>30.754899999999999</v>
      </c>
      <c r="BB230" s="105">
        <v>30.930599999999998</v>
      </c>
      <c r="BC230" s="105">
        <v>30.591999999999999</v>
      </c>
      <c r="BD230" s="105">
        <v>30.920200000000001</v>
      </c>
      <c r="BE230" s="105">
        <v>30.66</v>
      </c>
      <c r="BF230" s="105">
        <v>31.057600000000001</v>
      </c>
      <c r="BG230" s="105">
        <v>30.382300000000001</v>
      </c>
      <c r="BH230" s="105">
        <v>30.406300000000002</v>
      </c>
      <c r="BI230" s="105">
        <v>30.5383</v>
      </c>
      <c r="BJ230" s="105">
        <v>30.375599999999999</v>
      </c>
      <c r="BK230" s="105">
        <v>30.3217</v>
      </c>
      <c r="BL230" s="116">
        <v>30.4252</v>
      </c>
      <c r="BM230" s="112">
        <v>0.176757</v>
      </c>
      <c r="BN230" s="112">
        <v>0.18816099999999999</v>
      </c>
      <c r="BO230" s="112">
        <v>0.36110799999999998</v>
      </c>
      <c r="BP230" s="112">
        <v>2.4076700000000002E-3</v>
      </c>
      <c r="BQ230" s="112">
        <v>1.1588E-3</v>
      </c>
      <c r="BR230" s="112">
        <v>2.5675900000000001E-2</v>
      </c>
      <c r="BS230" s="112">
        <v>1.9663699999999999E-2</v>
      </c>
      <c r="BT230" s="112">
        <v>1.3731699999999999E-2</v>
      </c>
      <c r="BU230" s="117">
        <v>0.29802899999999999</v>
      </c>
      <c r="BV230" s="112">
        <v>0.25254700000000002</v>
      </c>
      <c r="BW230" s="112">
        <v>0.276777</v>
      </c>
      <c r="BX230" s="112">
        <v>0.47227599999999997</v>
      </c>
      <c r="BY230" s="112">
        <v>1.25697E-2</v>
      </c>
      <c r="BZ230" s="112">
        <v>0.138767</v>
      </c>
      <c r="CA230" s="112">
        <v>0.14746899999999999</v>
      </c>
      <c r="CB230" s="112">
        <v>0.132104</v>
      </c>
      <c r="CC230" s="112">
        <v>9.2640600000000003E-2</v>
      </c>
      <c r="CD230" s="117">
        <v>0.72995900000000002</v>
      </c>
      <c r="CE230" s="105">
        <v>-0.40127299999999999</v>
      </c>
      <c r="CF230" s="105">
        <v>-0.68419799999999997</v>
      </c>
      <c r="CG230" s="105">
        <v>-0.26951700000000001</v>
      </c>
      <c r="CH230" s="105">
        <v>-0.97772899999999996</v>
      </c>
      <c r="CI230" s="105">
        <v>0.37304100000000001</v>
      </c>
      <c r="CJ230" s="105">
        <v>0.34389799999999998</v>
      </c>
      <c r="CK230" s="105">
        <v>0.38496900000000001</v>
      </c>
      <c r="CL230" s="105">
        <v>0.50506300000000004</v>
      </c>
      <c r="CM230" s="116">
        <v>6.8098099999999995E-2</v>
      </c>
    </row>
    <row r="231" spans="1:91">
      <c r="A231" s="104" t="s">
        <v>928</v>
      </c>
      <c r="B231" s="104" t="s">
        <v>929</v>
      </c>
      <c r="C231" s="104" t="s">
        <v>471</v>
      </c>
      <c r="D231" s="105">
        <v>31.955550000000002</v>
      </c>
      <c r="E231" s="108">
        <v>1928256244</v>
      </c>
      <c r="F231" s="108">
        <v>2266517717</v>
      </c>
      <c r="G231" s="108">
        <v>2417792260</v>
      </c>
      <c r="H231" s="108">
        <v>3418371543</v>
      </c>
      <c r="I231" s="108">
        <v>2776896549</v>
      </c>
      <c r="J231" s="108">
        <v>903169551.29999995</v>
      </c>
      <c r="K231" s="108">
        <v>2406144671</v>
      </c>
      <c r="L231" s="108">
        <v>1946736576</v>
      </c>
      <c r="M231" s="108">
        <v>4047809192</v>
      </c>
      <c r="N231" s="108">
        <v>585278139</v>
      </c>
      <c r="O231" s="108">
        <v>2060218504</v>
      </c>
      <c r="P231" s="108">
        <v>2550893707</v>
      </c>
      <c r="Q231" s="108">
        <v>7226326145</v>
      </c>
      <c r="R231" s="108">
        <v>5188193116</v>
      </c>
      <c r="S231" s="108">
        <v>4979520184</v>
      </c>
      <c r="T231" s="108">
        <v>4437027245</v>
      </c>
      <c r="U231" s="108">
        <v>5073908076</v>
      </c>
      <c r="V231" s="108">
        <v>6691800604</v>
      </c>
      <c r="W231" s="108">
        <v>2988514602</v>
      </c>
      <c r="X231" s="108">
        <v>2740017390</v>
      </c>
      <c r="Y231" s="108">
        <v>6340411696</v>
      </c>
      <c r="Z231" s="108">
        <v>4143214298</v>
      </c>
      <c r="AA231" s="108">
        <v>4944333933</v>
      </c>
      <c r="AB231" s="108">
        <v>2513082534</v>
      </c>
      <c r="AC231" s="108">
        <v>3541731400</v>
      </c>
      <c r="AD231" s="108">
        <v>6206435193</v>
      </c>
      <c r="AE231" s="108">
        <v>4938796890</v>
      </c>
      <c r="AF231" s="108">
        <v>4038248416</v>
      </c>
      <c r="AG231" s="108">
        <v>5130225974</v>
      </c>
      <c r="AH231" s="115">
        <v>5719028988</v>
      </c>
      <c r="AI231" s="105">
        <v>31.228100000000001</v>
      </c>
      <c r="AJ231" s="105">
        <v>31.633500000000002</v>
      </c>
      <c r="AK231" s="105">
        <v>31.712800000000001</v>
      </c>
      <c r="AL231" s="105">
        <v>31.945</v>
      </c>
      <c r="AM231" s="105">
        <v>31.788</v>
      </c>
      <c r="AN231" s="105">
        <v>30.2911</v>
      </c>
      <c r="AO231" s="105">
        <v>31.418399999999998</v>
      </c>
      <c r="AP231" s="105">
        <v>31.5078</v>
      </c>
      <c r="AQ231" s="105">
        <v>32.1036</v>
      </c>
      <c r="AR231" s="105">
        <v>29.5579</v>
      </c>
      <c r="AS231" s="105">
        <v>31.407599999999999</v>
      </c>
      <c r="AT231" s="105">
        <v>31.852499999999999</v>
      </c>
      <c r="AU231" s="105">
        <v>32.977600000000002</v>
      </c>
      <c r="AV231" s="105">
        <v>32.5623</v>
      </c>
      <c r="AW231" s="105">
        <v>32.529000000000003</v>
      </c>
      <c r="AX231" s="105">
        <v>32.426299999999998</v>
      </c>
      <c r="AY231" s="105">
        <v>32.560899999999997</v>
      </c>
      <c r="AZ231" s="105">
        <v>32.968800000000002</v>
      </c>
      <c r="BA231" s="105">
        <v>31.721699999999998</v>
      </c>
      <c r="BB231" s="105">
        <v>31.673300000000001</v>
      </c>
      <c r="BC231" s="105">
        <v>32.750500000000002</v>
      </c>
      <c r="BD231" s="105">
        <v>32.353999999999999</v>
      </c>
      <c r="BE231" s="105">
        <v>32.601399999999998</v>
      </c>
      <c r="BF231" s="105">
        <v>31.663399999999999</v>
      </c>
      <c r="BG231" s="105">
        <v>31.766200000000001</v>
      </c>
      <c r="BH231" s="105">
        <v>32.545999999999999</v>
      </c>
      <c r="BI231" s="105">
        <v>32.215400000000002</v>
      </c>
      <c r="BJ231" s="105">
        <v>31.966100000000001</v>
      </c>
      <c r="BK231" s="105">
        <v>32.183599999999998</v>
      </c>
      <c r="BL231" s="116">
        <v>32.404499999999999</v>
      </c>
      <c r="BM231" s="112">
        <v>2.82735E-2</v>
      </c>
      <c r="BN231" s="112">
        <v>0.19473499999999999</v>
      </c>
      <c r="BO231" s="112">
        <v>0.11139</v>
      </c>
      <c r="BP231" s="112">
        <v>0.15599299999999999</v>
      </c>
      <c r="BQ231" s="112">
        <v>5.8150899999999998E-2</v>
      </c>
      <c r="BR231" s="112">
        <v>8.6356799999999997E-2</v>
      </c>
      <c r="BS231" s="112">
        <v>0.73367400000000005</v>
      </c>
      <c r="BT231" s="112">
        <v>0.94761399999999996</v>
      </c>
      <c r="BU231" s="117">
        <v>0.97428999999999999</v>
      </c>
      <c r="BV231" s="112">
        <v>7.1294800000000005E-2</v>
      </c>
      <c r="BW231" s="112">
        <v>0.28319899999999998</v>
      </c>
      <c r="BX231" s="112">
        <v>0.20526800000000001</v>
      </c>
      <c r="BY231" s="112">
        <v>0.22625500000000001</v>
      </c>
      <c r="BZ231" s="112">
        <v>0.41886099999999998</v>
      </c>
      <c r="CA231" s="112">
        <v>0.30029</v>
      </c>
      <c r="CB231" s="112">
        <v>0.86346500000000004</v>
      </c>
      <c r="CC231" s="112">
        <v>0.97248500000000004</v>
      </c>
      <c r="CD231" s="117">
        <v>0.99504300000000001</v>
      </c>
      <c r="CE231" s="105">
        <v>-0.65990300000000002</v>
      </c>
      <c r="CF231" s="105">
        <v>-0.84335099999999996</v>
      </c>
      <c r="CG231" s="105">
        <v>-0.50813200000000003</v>
      </c>
      <c r="CH231" s="105">
        <v>-1.2454000000000001</v>
      </c>
      <c r="CI231" s="105">
        <v>0.50490800000000002</v>
      </c>
      <c r="CJ231" s="105">
        <v>0.46724700000000002</v>
      </c>
      <c r="CK231" s="105">
        <v>-0.13623399999999999</v>
      </c>
      <c r="CL231" s="105">
        <v>2.1527000000000001E-2</v>
      </c>
      <c r="CM231" s="116">
        <v>-8.8799800000000009E-3</v>
      </c>
    </row>
    <row r="232" spans="1:91">
      <c r="A232" s="104" t="s">
        <v>930</v>
      </c>
      <c r="B232" s="104" t="s">
        <v>931</v>
      </c>
      <c r="C232" s="104" t="s">
        <v>932</v>
      </c>
      <c r="D232" s="105">
        <v>27.071999999999999</v>
      </c>
      <c r="E232" s="108">
        <v>114871405.5</v>
      </c>
      <c r="F232" s="108">
        <v>71044849.5</v>
      </c>
      <c r="G232" s="108">
        <v>63968924</v>
      </c>
      <c r="H232" s="108">
        <v>112309040.5</v>
      </c>
      <c r="I232" s="108">
        <v>101303846</v>
      </c>
      <c r="J232" s="108">
        <v>68750958.75</v>
      </c>
      <c r="K232" s="108">
        <v>121795624</v>
      </c>
      <c r="L232" s="108">
        <v>45318328</v>
      </c>
      <c r="M232" s="108">
        <v>103903968</v>
      </c>
      <c r="N232" s="108">
        <v>90816425</v>
      </c>
      <c r="O232" s="108">
        <v>63404756</v>
      </c>
      <c r="P232" s="108">
        <v>61639396</v>
      </c>
      <c r="Q232" s="108">
        <v>112345176</v>
      </c>
      <c r="R232" s="108">
        <v>123864785</v>
      </c>
      <c r="S232" s="108">
        <v>129511408</v>
      </c>
      <c r="T232" s="108">
        <v>117858671</v>
      </c>
      <c r="U232" s="108">
        <v>110485378</v>
      </c>
      <c r="V232" s="108">
        <v>105454800</v>
      </c>
      <c r="W232" s="108">
        <v>151209850.5</v>
      </c>
      <c r="X232" s="108">
        <v>142468995.5</v>
      </c>
      <c r="Y232" s="108">
        <v>131690888</v>
      </c>
      <c r="Z232" s="108">
        <v>135687951</v>
      </c>
      <c r="AA232" s="108">
        <v>111715800</v>
      </c>
      <c r="AB232" s="108">
        <v>120853208</v>
      </c>
      <c r="AC232" s="108">
        <v>145668766.5</v>
      </c>
      <c r="AD232" s="108">
        <v>166485002</v>
      </c>
      <c r="AE232" s="108">
        <v>135304960</v>
      </c>
      <c r="AF232" s="108">
        <v>132020136</v>
      </c>
      <c r="AG232" s="108">
        <v>160199904</v>
      </c>
      <c r="AH232" s="115">
        <v>136535120</v>
      </c>
      <c r="AI232" s="105">
        <v>27.158899999999999</v>
      </c>
      <c r="AJ232" s="105">
        <v>26.780899999999999</v>
      </c>
      <c r="AK232" s="105">
        <v>26.593499999999999</v>
      </c>
      <c r="AL232" s="105">
        <v>27.017299999999999</v>
      </c>
      <c r="AM232" s="105">
        <v>27.0549</v>
      </c>
      <c r="AN232" s="105">
        <v>26.741800000000001</v>
      </c>
      <c r="AO232" s="105">
        <v>27.131900000000002</v>
      </c>
      <c r="AP232" s="105">
        <v>26.554200000000002</v>
      </c>
      <c r="AQ232" s="105">
        <v>26.819800000000001</v>
      </c>
      <c r="AR232" s="105">
        <v>26.831499999999998</v>
      </c>
      <c r="AS232" s="105">
        <v>26.5838</v>
      </c>
      <c r="AT232" s="105">
        <v>26.4815</v>
      </c>
      <c r="AU232" s="105">
        <v>26.963699999999999</v>
      </c>
      <c r="AV232" s="105">
        <v>27.1739</v>
      </c>
      <c r="AW232" s="105">
        <v>27.3842</v>
      </c>
      <c r="AX232" s="105">
        <v>27.191800000000001</v>
      </c>
      <c r="AY232" s="105">
        <v>27.053799999999999</v>
      </c>
      <c r="AZ232" s="105">
        <v>27.050799999999999</v>
      </c>
      <c r="BA232" s="105">
        <v>27.416899999999998</v>
      </c>
      <c r="BB232" s="105">
        <v>27.435099999999998</v>
      </c>
      <c r="BC232" s="105">
        <v>27.1585</v>
      </c>
      <c r="BD232" s="105">
        <v>27.438800000000001</v>
      </c>
      <c r="BE232" s="105">
        <v>27.188199999999998</v>
      </c>
      <c r="BF232" s="105">
        <v>27.285299999999999</v>
      </c>
      <c r="BG232" s="105">
        <v>27.125</v>
      </c>
      <c r="BH232" s="105">
        <v>27.3278</v>
      </c>
      <c r="BI232" s="105">
        <v>27.025500000000001</v>
      </c>
      <c r="BJ232" s="105">
        <v>27.031199999999998</v>
      </c>
      <c r="BK232" s="105">
        <v>27.228999999999999</v>
      </c>
      <c r="BL232" s="116">
        <v>27.089099999999998</v>
      </c>
      <c r="BM232" s="112">
        <v>0.19784399999999999</v>
      </c>
      <c r="BN232" s="112">
        <v>0.195132</v>
      </c>
      <c r="BO232" s="112">
        <v>0.187279</v>
      </c>
      <c r="BP232" s="112">
        <v>1.53858E-2</v>
      </c>
      <c r="BQ232" s="112">
        <v>0.69176700000000002</v>
      </c>
      <c r="BR232" s="112">
        <v>0.82543699999999998</v>
      </c>
      <c r="BS232" s="112">
        <v>0.108235</v>
      </c>
      <c r="BT232" s="112">
        <v>0.11557199999999999</v>
      </c>
      <c r="BU232" s="117">
        <v>0.70730000000000004</v>
      </c>
      <c r="BV232" s="112">
        <v>0.27709699999999998</v>
      </c>
      <c r="BW232" s="112">
        <v>0.28345199999999998</v>
      </c>
      <c r="BX232" s="112">
        <v>0.29657499999999998</v>
      </c>
      <c r="BY232" s="112">
        <v>3.7538799999999997E-2</v>
      </c>
      <c r="BZ232" s="112">
        <v>0.85126900000000005</v>
      </c>
      <c r="CA232" s="112">
        <v>0.92443900000000001</v>
      </c>
      <c r="CB232" s="112">
        <v>0.30937199999999998</v>
      </c>
      <c r="CC232" s="112">
        <v>0.29385899999999998</v>
      </c>
      <c r="CD232" s="117">
        <v>0.905806</v>
      </c>
      <c r="CE232" s="105">
        <v>-0.27199000000000001</v>
      </c>
      <c r="CF232" s="105">
        <v>-0.17846000000000001</v>
      </c>
      <c r="CG232" s="105">
        <v>-0.28115099999999998</v>
      </c>
      <c r="CH232" s="105">
        <v>-0.48416599999999999</v>
      </c>
      <c r="CI232" s="105">
        <v>5.7494499999999997E-2</v>
      </c>
      <c r="CJ232" s="105">
        <v>-1.7630900000000001E-2</v>
      </c>
      <c r="CK232" s="105">
        <v>0.22037799999999999</v>
      </c>
      <c r="CL232" s="105">
        <v>0.18764600000000001</v>
      </c>
      <c r="CM232" s="116">
        <v>4.2989100000000002E-2</v>
      </c>
    </row>
    <row r="233" spans="1:91">
      <c r="A233" s="104" t="s">
        <v>933</v>
      </c>
      <c r="B233" s="104" t="s">
        <v>934</v>
      </c>
      <c r="C233" s="104" t="s">
        <v>935</v>
      </c>
      <c r="D233" s="105">
        <v>33.021850000000001</v>
      </c>
      <c r="E233" s="108">
        <v>7286393408</v>
      </c>
      <c r="F233" s="108">
        <v>7461483069</v>
      </c>
      <c r="G233" s="108">
        <v>6626299360</v>
      </c>
      <c r="H233" s="108">
        <v>7790201704</v>
      </c>
      <c r="I233" s="108">
        <v>6272741924</v>
      </c>
      <c r="J233" s="108">
        <v>7053991774</v>
      </c>
      <c r="K233" s="108">
        <v>8408070805</v>
      </c>
      <c r="L233" s="108">
        <v>5297272869</v>
      </c>
      <c r="M233" s="108">
        <v>8878152256</v>
      </c>
      <c r="N233" s="108">
        <v>7552195096</v>
      </c>
      <c r="O233" s="108">
        <v>7171955788</v>
      </c>
      <c r="P233" s="108">
        <v>6519737983</v>
      </c>
      <c r="Q233" s="108">
        <v>6961915813</v>
      </c>
      <c r="R233" s="108">
        <v>6750296125</v>
      </c>
      <c r="S233" s="108">
        <v>7367455144</v>
      </c>
      <c r="T233" s="108">
        <v>6536505857</v>
      </c>
      <c r="U233" s="108">
        <v>7009969177</v>
      </c>
      <c r="V233" s="108">
        <v>6884606127</v>
      </c>
      <c r="W233" s="108">
        <v>6730406416</v>
      </c>
      <c r="X233" s="108">
        <v>7666182076</v>
      </c>
      <c r="Y233" s="108">
        <v>6677258309</v>
      </c>
      <c r="Z233" s="108">
        <v>6396674409</v>
      </c>
      <c r="AA233" s="108">
        <v>6396522964</v>
      </c>
      <c r="AB233" s="108">
        <v>6573474846</v>
      </c>
      <c r="AC233" s="108">
        <v>8439895005</v>
      </c>
      <c r="AD233" s="108">
        <v>8390176014</v>
      </c>
      <c r="AE233" s="108">
        <v>8384054616</v>
      </c>
      <c r="AF233" s="108">
        <v>8290025587</v>
      </c>
      <c r="AG233" s="108">
        <v>9588715629</v>
      </c>
      <c r="AH233" s="115">
        <v>8020954584</v>
      </c>
      <c r="AI233" s="105">
        <v>33.146000000000001</v>
      </c>
      <c r="AJ233" s="105">
        <v>33.343299999999999</v>
      </c>
      <c r="AK233" s="105">
        <v>33.182600000000001</v>
      </c>
      <c r="AL233" s="105">
        <v>33.133400000000002</v>
      </c>
      <c r="AM233" s="105">
        <v>32.969200000000001</v>
      </c>
      <c r="AN233" s="105">
        <v>33.151600000000002</v>
      </c>
      <c r="AO233" s="105">
        <v>33.232399999999998</v>
      </c>
      <c r="AP233" s="105">
        <v>32.976599999999998</v>
      </c>
      <c r="AQ233" s="105">
        <v>33.236699999999999</v>
      </c>
      <c r="AR233" s="105">
        <v>33.2637</v>
      </c>
      <c r="AS233" s="105">
        <v>33.2654</v>
      </c>
      <c r="AT233" s="105">
        <v>33.206299999999999</v>
      </c>
      <c r="AU233" s="105">
        <v>32.920699999999997</v>
      </c>
      <c r="AV233" s="105">
        <v>32.942</v>
      </c>
      <c r="AW233" s="105">
        <v>33.108899999999998</v>
      </c>
      <c r="AX233" s="105">
        <v>32.985199999999999</v>
      </c>
      <c r="AY233" s="105">
        <v>33.022199999999998</v>
      </c>
      <c r="AZ233" s="105">
        <v>33.012099999999997</v>
      </c>
      <c r="BA233" s="105">
        <v>32.893000000000001</v>
      </c>
      <c r="BB233" s="105">
        <v>33.1633</v>
      </c>
      <c r="BC233" s="105">
        <v>32.838999999999999</v>
      </c>
      <c r="BD233" s="105">
        <v>32.994199999999999</v>
      </c>
      <c r="BE233" s="105">
        <v>32.979799999999997</v>
      </c>
      <c r="BF233" s="105">
        <v>33.050600000000003</v>
      </c>
      <c r="BG233" s="105">
        <v>33.021500000000003</v>
      </c>
      <c r="BH233" s="105">
        <v>32.981200000000001</v>
      </c>
      <c r="BI233" s="105">
        <v>32.978900000000003</v>
      </c>
      <c r="BJ233" s="105">
        <v>33.003799999999998</v>
      </c>
      <c r="BK233" s="105">
        <v>33.0854</v>
      </c>
      <c r="BL233" s="116">
        <v>32.894599999999997</v>
      </c>
      <c r="BM233" s="112">
        <v>4.8948800000000001E-2</v>
      </c>
      <c r="BN233" s="112">
        <v>0.32345099999999999</v>
      </c>
      <c r="BO233" s="112">
        <v>0.20643600000000001</v>
      </c>
      <c r="BP233" s="112">
        <v>1.28719E-2</v>
      </c>
      <c r="BQ233" s="112">
        <v>0.96270299999999998</v>
      </c>
      <c r="BR233" s="112">
        <v>0.842893</v>
      </c>
      <c r="BS233" s="112">
        <v>0.80952400000000002</v>
      </c>
      <c r="BT233" s="112">
        <v>0.82940000000000003</v>
      </c>
      <c r="BU233" s="117">
        <v>0.99057700000000004</v>
      </c>
      <c r="BV233" s="112">
        <v>9.8442799999999997E-2</v>
      </c>
      <c r="BW233" s="112">
        <v>0.41683500000000001</v>
      </c>
      <c r="BX233" s="112">
        <v>0.31693199999999999</v>
      </c>
      <c r="BY233" s="112">
        <v>3.30598E-2</v>
      </c>
      <c r="BZ233" s="112">
        <v>0.97903099999999998</v>
      </c>
      <c r="CA233" s="112">
        <v>0.93082600000000004</v>
      </c>
      <c r="CB233" s="112">
        <v>0.91077399999999997</v>
      </c>
      <c r="CC233" s="112">
        <v>0.90676699999999999</v>
      </c>
      <c r="CD233" s="117">
        <v>0.99750899999999998</v>
      </c>
      <c r="CE233" s="105">
        <v>0.22940099999999999</v>
      </c>
      <c r="CF233" s="105">
        <v>9.0159100000000006E-2</v>
      </c>
      <c r="CG233" s="105">
        <v>0.153999</v>
      </c>
      <c r="CH233" s="105">
        <v>0.250581</v>
      </c>
      <c r="CI233" s="105">
        <v>-4.0397599999999999E-3</v>
      </c>
      <c r="CJ233" s="105">
        <v>1.1915800000000001E-2</v>
      </c>
      <c r="CK233" s="105">
        <v>-2.9491400000000001E-2</v>
      </c>
      <c r="CL233" s="105">
        <v>1.36452E-2</v>
      </c>
      <c r="CM233" s="116">
        <v>-7.1589199999999998E-4</v>
      </c>
    </row>
    <row r="234" spans="1:91">
      <c r="A234" s="104" t="s">
        <v>936</v>
      </c>
      <c r="B234" s="104" t="s">
        <v>937</v>
      </c>
      <c r="C234" s="104" t="s">
        <v>573</v>
      </c>
      <c r="D234" s="105">
        <v>30.76135</v>
      </c>
      <c r="E234" s="108">
        <v>1214284404</v>
      </c>
      <c r="F234" s="108">
        <v>644173827.29999995</v>
      </c>
      <c r="G234" s="108">
        <v>663114699.39999998</v>
      </c>
      <c r="H234" s="108">
        <v>2022113922</v>
      </c>
      <c r="I234" s="108">
        <v>1826723411</v>
      </c>
      <c r="J234" s="108">
        <v>645758380.60000002</v>
      </c>
      <c r="K234" s="108">
        <v>1548236246</v>
      </c>
      <c r="L234" s="108">
        <v>412502220.10000002</v>
      </c>
      <c r="M234" s="108">
        <v>1511216519</v>
      </c>
      <c r="N234" s="108">
        <v>709775312.5</v>
      </c>
      <c r="O234" s="108">
        <v>230993071.59999999</v>
      </c>
      <c r="P234" s="108">
        <v>405475949.80000001</v>
      </c>
      <c r="Q234" s="108">
        <v>1729676547</v>
      </c>
      <c r="R234" s="108">
        <v>1916544365</v>
      </c>
      <c r="S234" s="108">
        <v>903589977.79999995</v>
      </c>
      <c r="T234" s="108">
        <v>1589848303</v>
      </c>
      <c r="U234" s="108">
        <v>1501827190</v>
      </c>
      <c r="V234" s="108">
        <v>1525217579</v>
      </c>
      <c r="W234" s="108">
        <v>1478874334</v>
      </c>
      <c r="X234" s="108">
        <v>1567508279</v>
      </c>
      <c r="Y234" s="108">
        <v>1602635985</v>
      </c>
      <c r="Z234" s="108">
        <v>1711754328</v>
      </c>
      <c r="AA234" s="108">
        <v>1678200004</v>
      </c>
      <c r="AB234" s="108">
        <v>1658673634</v>
      </c>
      <c r="AC234" s="108">
        <v>1550486707</v>
      </c>
      <c r="AD234" s="108">
        <v>1757488880</v>
      </c>
      <c r="AE234" s="108">
        <v>1500995725</v>
      </c>
      <c r="AF234" s="108">
        <v>1827629361</v>
      </c>
      <c r="AG234" s="108">
        <v>2014106644</v>
      </c>
      <c r="AH234" s="115">
        <v>1914937840</v>
      </c>
      <c r="AI234" s="105">
        <v>30.5609</v>
      </c>
      <c r="AJ234" s="105">
        <v>29.8611</v>
      </c>
      <c r="AK234" s="105">
        <v>29.8919</v>
      </c>
      <c r="AL234" s="105">
        <v>31.1876</v>
      </c>
      <c r="AM234" s="105">
        <v>31.196000000000002</v>
      </c>
      <c r="AN234" s="105">
        <v>29.8386</v>
      </c>
      <c r="AO234" s="105">
        <v>30.7441</v>
      </c>
      <c r="AP234" s="105">
        <v>29.438500000000001</v>
      </c>
      <c r="AQ234" s="105">
        <v>30.682200000000002</v>
      </c>
      <c r="AR234" s="105">
        <v>29.8414</v>
      </c>
      <c r="AS234" s="105">
        <v>28.3794</v>
      </c>
      <c r="AT234" s="105">
        <v>29.199200000000001</v>
      </c>
      <c r="AU234" s="105">
        <v>30.9237</v>
      </c>
      <c r="AV234" s="105">
        <v>31.125599999999999</v>
      </c>
      <c r="AW234" s="105">
        <v>30.084499999999998</v>
      </c>
      <c r="AX234" s="105">
        <v>30.945599999999999</v>
      </c>
      <c r="AY234" s="105">
        <v>30.8081</v>
      </c>
      <c r="AZ234" s="105">
        <v>30.851099999999999</v>
      </c>
      <c r="BA234" s="105">
        <v>30.706800000000001</v>
      </c>
      <c r="BB234" s="105">
        <v>30.881799999999998</v>
      </c>
      <c r="BC234" s="105">
        <v>30.772099999999998</v>
      </c>
      <c r="BD234" s="105">
        <v>31.073799999999999</v>
      </c>
      <c r="BE234" s="105">
        <v>31.061199999999999</v>
      </c>
      <c r="BF234" s="105">
        <v>31.064</v>
      </c>
      <c r="BG234" s="105">
        <v>30.572600000000001</v>
      </c>
      <c r="BH234" s="105">
        <v>30.750599999999999</v>
      </c>
      <c r="BI234" s="105">
        <v>30.4971</v>
      </c>
      <c r="BJ234" s="105">
        <v>30.822399999999998</v>
      </c>
      <c r="BK234" s="105">
        <v>30.844200000000001</v>
      </c>
      <c r="BL234" s="116">
        <v>30.839200000000002</v>
      </c>
      <c r="BM234" s="112">
        <v>3.2942199999999998E-2</v>
      </c>
      <c r="BN234" s="112">
        <v>0.84427600000000003</v>
      </c>
      <c r="BO234" s="112">
        <v>0.26777099999999998</v>
      </c>
      <c r="BP234" s="112">
        <v>1.6041900000000001E-2</v>
      </c>
      <c r="BQ234" s="112">
        <v>0.717117</v>
      </c>
      <c r="BR234" s="112">
        <v>0.46761999999999998</v>
      </c>
      <c r="BS234" s="112">
        <v>0.40073700000000001</v>
      </c>
      <c r="BT234" s="112">
        <v>7.1155199999999996E-6</v>
      </c>
      <c r="BU234" s="117">
        <v>3.88026E-2</v>
      </c>
      <c r="BV234" s="112">
        <v>7.7922599999999995E-2</v>
      </c>
      <c r="BW234" s="112">
        <v>0.87629100000000004</v>
      </c>
      <c r="BX234" s="112">
        <v>0.382801</v>
      </c>
      <c r="BY234" s="112">
        <v>3.8651900000000003E-2</v>
      </c>
      <c r="BZ234" s="112">
        <v>0.86469200000000002</v>
      </c>
      <c r="CA234" s="112">
        <v>0.71277699999999999</v>
      </c>
      <c r="CB234" s="112">
        <v>0.62171100000000001</v>
      </c>
      <c r="CC234" s="112">
        <v>1.94762E-3</v>
      </c>
      <c r="CD234" s="117">
        <v>0.45892500000000003</v>
      </c>
      <c r="CE234" s="105">
        <v>-0.73061500000000001</v>
      </c>
      <c r="CF234" s="105">
        <v>-9.4521800000000003E-2</v>
      </c>
      <c r="CG234" s="105">
        <v>-0.54703100000000004</v>
      </c>
      <c r="CH234" s="105">
        <v>-1.69529</v>
      </c>
      <c r="CI234" s="105">
        <v>-0.124012</v>
      </c>
      <c r="CJ234" s="105">
        <v>3.2980599999999999E-2</v>
      </c>
      <c r="CK234" s="105">
        <v>-4.8377999999999997E-2</v>
      </c>
      <c r="CL234" s="105">
        <v>0.23103799999999999</v>
      </c>
      <c r="CM234" s="116">
        <v>-0.22850300000000001</v>
      </c>
    </row>
    <row r="235" spans="1:91">
      <c r="A235" s="104" t="s">
        <v>938</v>
      </c>
      <c r="B235" s="104" t="s">
        <v>939</v>
      </c>
      <c r="C235" s="104" t="s">
        <v>471</v>
      </c>
      <c r="D235" s="105">
        <v>28.155200000000001</v>
      </c>
      <c r="E235" s="108">
        <v>678971456</v>
      </c>
      <c r="F235" s="108">
        <v>695383744</v>
      </c>
      <c r="G235" s="108">
        <v>654050608</v>
      </c>
      <c r="H235" s="108">
        <v>37689440</v>
      </c>
      <c r="I235" s="108">
        <v>130666426</v>
      </c>
      <c r="J235" s="108">
        <v>431579952</v>
      </c>
      <c r="K235" s="108">
        <v>677556864</v>
      </c>
      <c r="L235" s="108">
        <v>492666784</v>
      </c>
      <c r="M235" s="108">
        <v>635102112</v>
      </c>
      <c r="N235" s="108">
        <v>559825488</v>
      </c>
      <c r="O235" s="108">
        <v>541379184</v>
      </c>
      <c r="P235" s="108">
        <v>495987328</v>
      </c>
      <c r="Q235" s="108"/>
      <c r="R235" s="108"/>
      <c r="S235" s="108">
        <v>437302048</v>
      </c>
      <c r="T235" s="108">
        <v>263784672</v>
      </c>
      <c r="U235" s="108">
        <v>210502496</v>
      </c>
      <c r="V235" s="108"/>
      <c r="W235" s="108">
        <v>398558256</v>
      </c>
      <c r="X235" s="108">
        <v>117603472</v>
      </c>
      <c r="Y235" s="108"/>
      <c r="Z235" s="108"/>
      <c r="AA235" s="108"/>
      <c r="AB235" s="108">
        <v>385343280</v>
      </c>
      <c r="AC235" s="108">
        <v>485129920</v>
      </c>
      <c r="AD235" s="108">
        <v>44085860</v>
      </c>
      <c r="AE235" s="108"/>
      <c r="AF235" s="108"/>
      <c r="AG235" s="108"/>
      <c r="AH235" s="115"/>
      <c r="AI235" s="105">
        <v>29.722300000000001</v>
      </c>
      <c r="AJ235" s="105">
        <v>29.9697</v>
      </c>
      <c r="AK235" s="105">
        <v>29.881499999999999</v>
      </c>
      <c r="AL235" s="105">
        <v>25.442</v>
      </c>
      <c r="AM235" s="105">
        <v>27.4619</v>
      </c>
      <c r="AN235" s="105">
        <v>29.2989</v>
      </c>
      <c r="AO235" s="105">
        <v>29.579599999999999</v>
      </c>
      <c r="AP235" s="105">
        <v>29.683599999999998</v>
      </c>
      <c r="AQ235" s="105">
        <v>29.4315</v>
      </c>
      <c r="AR235" s="105">
        <v>29.497299999999999</v>
      </c>
      <c r="AS235" s="105">
        <v>29.579899999999999</v>
      </c>
      <c r="AT235" s="105">
        <v>29.489899999999999</v>
      </c>
      <c r="AU235" s="105">
        <v>21.998699999999999</v>
      </c>
      <c r="AV235" s="105">
        <v>22.154900000000001</v>
      </c>
      <c r="AW235" s="105">
        <v>29.127700000000001</v>
      </c>
      <c r="AX235" s="105">
        <v>28.354099999999999</v>
      </c>
      <c r="AY235" s="105">
        <v>27.956299999999999</v>
      </c>
      <c r="AZ235" s="105">
        <v>24.014800000000001</v>
      </c>
      <c r="BA235" s="105">
        <v>28.815200000000001</v>
      </c>
      <c r="BB235" s="105">
        <v>27.152100000000001</v>
      </c>
      <c r="BC235" s="105">
        <v>22.3687</v>
      </c>
      <c r="BD235" s="105">
        <v>21.3506</v>
      </c>
      <c r="BE235" s="105">
        <v>21.700399999999998</v>
      </c>
      <c r="BF235" s="105">
        <v>28.958200000000001</v>
      </c>
      <c r="BG235" s="105">
        <v>28.909300000000002</v>
      </c>
      <c r="BH235" s="105">
        <v>25.390499999999999</v>
      </c>
      <c r="BI235" s="105">
        <v>21.314900000000002</v>
      </c>
      <c r="BJ235" s="105">
        <v>22.8627</v>
      </c>
      <c r="BK235" s="105">
        <v>22.6919</v>
      </c>
      <c r="BL235" s="116">
        <v>21.008800000000001</v>
      </c>
      <c r="BM235" s="112">
        <v>2.1015699999999999E-4</v>
      </c>
      <c r="BN235" s="112">
        <v>1.4450599999999999E-2</v>
      </c>
      <c r="BO235" s="112">
        <v>2.4494099999999998E-4</v>
      </c>
      <c r="BP235" s="112">
        <v>2.4435E-4</v>
      </c>
      <c r="BQ235" s="112">
        <v>0.40788000000000002</v>
      </c>
      <c r="BR235" s="112">
        <v>3.8174600000000003E-2</v>
      </c>
      <c r="BS235" s="112">
        <v>0.124097</v>
      </c>
      <c r="BT235" s="112">
        <v>0.51573599999999997</v>
      </c>
      <c r="BU235" s="117">
        <v>0.25501299999999999</v>
      </c>
      <c r="BV235" s="112">
        <v>6.2895599999999996E-3</v>
      </c>
      <c r="BW235" s="112">
        <v>4.7868800000000003E-2</v>
      </c>
      <c r="BX235" s="112">
        <v>1.0189999999999999E-2</v>
      </c>
      <c r="BY235" s="112">
        <v>4.29518E-3</v>
      </c>
      <c r="BZ235" s="112">
        <v>0.71028999999999998</v>
      </c>
      <c r="CA235" s="112">
        <v>0.186113</v>
      </c>
      <c r="CB235" s="112">
        <v>0.33195999999999998</v>
      </c>
      <c r="CC235" s="112">
        <v>0.68908700000000001</v>
      </c>
      <c r="CD235" s="117">
        <v>0.71893099999999999</v>
      </c>
      <c r="CE235" s="105">
        <v>7.6700400000000002</v>
      </c>
      <c r="CF235" s="105">
        <v>5.2131699999999999</v>
      </c>
      <c r="CG235" s="105">
        <v>7.3771199999999997</v>
      </c>
      <c r="CH235" s="105">
        <v>7.3345700000000003</v>
      </c>
      <c r="CI235" s="105">
        <v>2.2392799999999999</v>
      </c>
      <c r="CJ235" s="105">
        <v>4.5872599999999997</v>
      </c>
      <c r="CK235" s="105">
        <v>3.9241999999999999</v>
      </c>
      <c r="CL235" s="105">
        <v>1.8152699999999999</v>
      </c>
      <c r="CM235" s="116">
        <v>3.0171000000000001</v>
      </c>
    </row>
    <row r="236" spans="1:91">
      <c r="A236" s="104" t="s">
        <v>940</v>
      </c>
      <c r="B236" s="104" t="s">
        <v>941</v>
      </c>
      <c r="C236" s="104" t="s">
        <v>471</v>
      </c>
      <c r="D236" s="105">
        <v>28.155200000000001</v>
      </c>
      <c r="E236" s="108">
        <v>678971456</v>
      </c>
      <c r="F236" s="108">
        <v>695383744</v>
      </c>
      <c r="G236" s="108">
        <v>654050608</v>
      </c>
      <c r="H236" s="108">
        <v>37689440</v>
      </c>
      <c r="I236" s="108">
        <v>130666426</v>
      </c>
      <c r="J236" s="108">
        <v>431579952</v>
      </c>
      <c r="K236" s="108">
        <v>677556864</v>
      </c>
      <c r="L236" s="108">
        <v>492666784</v>
      </c>
      <c r="M236" s="108">
        <v>635102112</v>
      </c>
      <c r="N236" s="108">
        <v>559825488</v>
      </c>
      <c r="O236" s="108">
        <v>541379184</v>
      </c>
      <c r="P236" s="108">
        <v>495987328</v>
      </c>
      <c r="Q236" s="108"/>
      <c r="R236" s="108"/>
      <c r="S236" s="108">
        <v>437302048</v>
      </c>
      <c r="T236" s="108">
        <v>263784672</v>
      </c>
      <c r="U236" s="108">
        <v>210502496</v>
      </c>
      <c r="V236" s="108"/>
      <c r="W236" s="108">
        <v>398558256</v>
      </c>
      <c r="X236" s="108">
        <v>117603472</v>
      </c>
      <c r="Y236" s="108"/>
      <c r="Z236" s="108"/>
      <c r="AA236" s="108"/>
      <c r="AB236" s="108">
        <v>385343280</v>
      </c>
      <c r="AC236" s="108">
        <v>485129920</v>
      </c>
      <c r="AD236" s="108">
        <v>44085860</v>
      </c>
      <c r="AE236" s="108"/>
      <c r="AF236" s="108"/>
      <c r="AG236" s="108"/>
      <c r="AH236" s="115"/>
      <c r="AI236" s="105">
        <v>29.722300000000001</v>
      </c>
      <c r="AJ236" s="105">
        <v>29.9697</v>
      </c>
      <c r="AK236" s="105">
        <v>29.881499999999999</v>
      </c>
      <c r="AL236" s="105">
        <v>25.442</v>
      </c>
      <c r="AM236" s="105">
        <v>27.4619</v>
      </c>
      <c r="AN236" s="105">
        <v>29.2989</v>
      </c>
      <c r="AO236" s="105">
        <v>29.579599999999999</v>
      </c>
      <c r="AP236" s="105">
        <v>29.683599999999998</v>
      </c>
      <c r="AQ236" s="105">
        <v>29.4315</v>
      </c>
      <c r="AR236" s="105">
        <v>29.497299999999999</v>
      </c>
      <c r="AS236" s="105">
        <v>29.579899999999999</v>
      </c>
      <c r="AT236" s="105">
        <v>29.489899999999999</v>
      </c>
      <c r="AU236" s="105">
        <v>22.006</v>
      </c>
      <c r="AV236" s="105">
        <v>21.537800000000001</v>
      </c>
      <c r="AW236" s="105">
        <v>29.127700000000001</v>
      </c>
      <c r="AX236" s="105">
        <v>28.354099999999999</v>
      </c>
      <c r="AY236" s="105">
        <v>27.956299999999999</v>
      </c>
      <c r="AZ236" s="105">
        <v>22.306899999999999</v>
      </c>
      <c r="BA236" s="105">
        <v>28.815200000000001</v>
      </c>
      <c r="BB236" s="105">
        <v>27.152100000000001</v>
      </c>
      <c r="BC236" s="105">
        <v>22.562000000000001</v>
      </c>
      <c r="BD236" s="105">
        <v>21.741</v>
      </c>
      <c r="BE236" s="105">
        <v>21.900500000000001</v>
      </c>
      <c r="BF236" s="105">
        <v>28.958200000000001</v>
      </c>
      <c r="BG236" s="105">
        <v>28.909300000000002</v>
      </c>
      <c r="BH236" s="105">
        <v>25.390499999999999</v>
      </c>
      <c r="BI236" s="105">
        <v>21.0505</v>
      </c>
      <c r="BJ236" s="105">
        <v>23.295400000000001</v>
      </c>
      <c r="BK236" s="105">
        <v>22.171700000000001</v>
      </c>
      <c r="BL236" s="116">
        <v>22.625900000000001</v>
      </c>
      <c r="BM236" s="112">
        <v>2.8102900000000002E-5</v>
      </c>
      <c r="BN236" s="112">
        <v>1.5445800000000001E-2</v>
      </c>
      <c r="BO236" s="112">
        <v>3.3235499999999997E-5</v>
      </c>
      <c r="BP236" s="112">
        <v>3.1388399999999999E-5</v>
      </c>
      <c r="BQ236" s="112">
        <v>0.57117899999999999</v>
      </c>
      <c r="BR236" s="112">
        <v>0.15110999999999999</v>
      </c>
      <c r="BS236" s="112">
        <v>0.14078499999999999</v>
      </c>
      <c r="BT236" s="112">
        <v>0.56559400000000004</v>
      </c>
      <c r="BU236" s="117">
        <v>0.35150599999999999</v>
      </c>
      <c r="BV236" s="112">
        <v>2.4413999999999998E-3</v>
      </c>
      <c r="BW236" s="112">
        <v>5.00747E-2</v>
      </c>
      <c r="BX236" s="112">
        <v>4.3840800000000003E-3</v>
      </c>
      <c r="BY236" s="112">
        <v>2.1478600000000001E-3</v>
      </c>
      <c r="BZ236" s="112">
        <v>0.78315900000000005</v>
      </c>
      <c r="CA236" s="112">
        <v>0.39937400000000001</v>
      </c>
      <c r="CB236" s="112">
        <v>0.35586200000000001</v>
      </c>
      <c r="CC236" s="112">
        <v>0.72930300000000003</v>
      </c>
      <c r="CD236" s="117">
        <v>0.743421</v>
      </c>
      <c r="CE236" s="105">
        <v>7.1601800000000004</v>
      </c>
      <c r="CF236" s="105">
        <v>4.7033199999999997</v>
      </c>
      <c r="CG236" s="105">
        <v>6.8672700000000004</v>
      </c>
      <c r="CH236" s="105">
        <v>6.8247200000000001</v>
      </c>
      <c r="CI236" s="105">
        <v>1.52616</v>
      </c>
      <c r="CJ236" s="105">
        <v>3.5081199999999999</v>
      </c>
      <c r="CK236" s="105">
        <v>3.4787699999999999</v>
      </c>
      <c r="CL236" s="105">
        <v>1.5022200000000001</v>
      </c>
      <c r="CM236" s="116">
        <v>2.4191199999999999</v>
      </c>
    </row>
    <row r="237" spans="1:91">
      <c r="A237" s="104" t="s">
        <v>942</v>
      </c>
      <c r="B237" s="104" t="s">
        <v>943</v>
      </c>
      <c r="C237" s="104" t="s">
        <v>944</v>
      </c>
      <c r="D237" s="105">
        <v>33.797150000000002</v>
      </c>
      <c r="E237" s="108">
        <v>10384902306</v>
      </c>
      <c r="F237" s="108">
        <v>6945411264</v>
      </c>
      <c r="G237" s="108">
        <v>6428462038</v>
      </c>
      <c r="H237" s="108">
        <v>10257824509</v>
      </c>
      <c r="I237" s="108">
        <v>9375141091</v>
      </c>
      <c r="J237" s="108">
        <v>5909413014</v>
      </c>
      <c r="K237" s="108">
        <v>10379705629</v>
      </c>
      <c r="L237" s="108">
        <v>5030744881</v>
      </c>
      <c r="M237" s="108">
        <v>11208645760</v>
      </c>
      <c r="N237" s="108">
        <v>5467674877</v>
      </c>
      <c r="O237" s="108">
        <v>5193281074</v>
      </c>
      <c r="P237" s="108">
        <v>5555387153</v>
      </c>
      <c r="Q237" s="108">
        <v>14937408700</v>
      </c>
      <c r="R237" s="108">
        <v>14501121026</v>
      </c>
      <c r="S237" s="108">
        <v>9504444120</v>
      </c>
      <c r="T237" s="108">
        <v>11033911518</v>
      </c>
      <c r="U237" s="108">
        <v>12000426017</v>
      </c>
      <c r="V237" s="108">
        <v>13221861601</v>
      </c>
      <c r="W237" s="108">
        <v>12874114505</v>
      </c>
      <c r="X237" s="108">
        <v>11861950385</v>
      </c>
      <c r="Y237" s="108">
        <v>15125261781</v>
      </c>
      <c r="Z237" s="108">
        <v>15149835188</v>
      </c>
      <c r="AA237" s="108">
        <v>15073076603</v>
      </c>
      <c r="AB237" s="108">
        <v>13441138955</v>
      </c>
      <c r="AC237" s="108">
        <v>15668768553</v>
      </c>
      <c r="AD237" s="108">
        <v>19595142853</v>
      </c>
      <c r="AE237" s="108">
        <v>17214288031</v>
      </c>
      <c r="AF237" s="108">
        <v>16127664314</v>
      </c>
      <c r="AG237" s="108">
        <v>18491680837</v>
      </c>
      <c r="AH237" s="115">
        <v>18500325609</v>
      </c>
      <c r="AI237" s="105">
        <v>33.657299999999999</v>
      </c>
      <c r="AJ237" s="105">
        <v>33.235700000000001</v>
      </c>
      <c r="AK237" s="105">
        <v>33.132800000000003</v>
      </c>
      <c r="AL237" s="105">
        <v>33.5304</v>
      </c>
      <c r="AM237" s="105">
        <v>33.549300000000002</v>
      </c>
      <c r="AN237" s="105">
        <v>32.893799999999999</v>
      </c>
      <c r="AO237" s="105">
        <v>33.535600000000002</v>
      </c>
      <c r="AP237" s="105">
        <v>32.898800000000001</v>
      </c>
      <c r="AQ237" s="105">
        <v>33.573</v>
      </c>
      <c r="AR237" s="105">
        <v>32.7881</v>
      </c>
      <c r="AS237" s="105">
        <v>32.790700000000001</v>
      </c>
      <c r="AT237" s="105">
        <v>32.9754</v>
      </c>
      <c r="AU237" s="105">
        <v>34.005699999999997</v>
      </c>
      <c r="AV237" s="105">
        <v>34.045099999999998</v>
      </c>
      <c r="AW237" s="105">
        <v>33.503</v>
      </c>
      <c r="AX237" s="105">
        <v>33.740499999999997</v>
      </c>
      <c r="AY237" s="105">
        <v>33.791499999999999</v>
      </c>
      <c r="AZ237" s="105">
        <v>33.958300000000001</v>
      </c>
      <c r="BA237" s="105">
        <v>33.828699999999998</v>
      </c>
      <c r="BB237" s="105">
        <v>33.802799999999998</v>
      </c>
      <c r="BC237" s="105">
        <v>34.035400000000003</v>
      </c>
      <c r="BD237" s="105">
        <v>34.244399999999999</v>
      </c>
      <c r="BE237" s="105">
        <v>34.226399999999998</v>
      </c>
      <c r="BF237" s="105">
        <v>34.082500000000003</v>
      </c>
      <c r="BG237" s="105">
        <v>33.925800000000002</v>
      </c>
      <c r="BH237" s="105">
        <v>34.212800000000001</v>
      </c>
      <c r="BI237" s="105">
        <v>34.016800000000003</v>
      </c>
      <c r="BJ237" s="105">
        <v>33.963900000000002</v>
      </c>
      <c r="BK237" s="105">
        <v>34.030700000000003</v>
      </c>
      <c r="BL237" s="116">
        <v>34.105499999999999</v>
      </c>
      <c r="BM237" s="112">
        <v>1.39658E-2</v>
      </c>
      <c r="BN237" s="112">
        <v>3.1890099999999998E-2</v>
      </c>
      <c r="BO237" s="112">
        <v>3.5044400000000003E-2</v>
      </c>
      <c r="BP237" s="112">
        <v>9.1207100000000003E-5</v>
      </c>
      <c r="BQ237" s="112">
        <v>0.36714599999999997</v>
      </c>
      <c r="BR237" s="112">
        <v>5.8493999999999997E-2</v>
      </c>
      <c r="BS237" s="112">
        <v>0.16145799999999999</v>
      </c>
      <c r="BT237" s="112">
        <v>8.2498600000000005E-2</v>
      </c>
      <c r="BU237" s="117">
        <v>0.85403899999999999</v>
      </c>
      <c r="BV237" s="112">
        <v>4.8300599999999999E-2</v>
      </c>
      <c r="BW237" s="112">
        <v>7.9140100000000005E-2</v>
      </c>
      <c r="BX237" s="112">
        <v>0.111722</v>
      </c>
      <c r="BY237" s="112">
        <v>3.0658399999999998E-3</v>
      </c>
      <c r="BZ237" s="112">
        <v>0.68645</v>
      </c>
      <c r="CA237" s="112">
        <v>0.23998800000000001</v>
      </c>
      <c r="CB237" s="112">
        <v>0.376915</v>
      </c>
      <c r="CC237" s="112">
        <v>0.24318000000000001</v>
      </c>
      <c r="CD237" s="117">
        <v>0.95959799999999995</v>
      </c>
      <c r="CE237" s="105">
        <v>-0.691465</v>
      </c>
      <c r="CF237" s="105">
        <v>-0.70883399999999996</v>
      </c>
      <c r="CG237" s="105">
        <v>-0.69756600000000002</v>
      </c>
      <c r="CH237" s="105">
        <v>-1.1819500000000001</v>
      </c>
      <c r="CI237" s="105">
        <v>-0.18208199999999999</v>
      </c>
      <c r="CJ237" s="105">
        <v>-0.203266</v>
      </c>
      <c r="CK237" s="105">
        <v>-0.144403</v>
      </c>
      <c r="CL237" s="105">
        <v>0.15110799999999999</v>
      </c>
      <c r="CM237" s="116">
        <v>1.8451700000000001E-2</v>
      </c>
    </row>
    <row r="238" spans="1:91">
      <c r="A238" s="104" t="s">
        <v>945</v>
      </c>
      <c r="B238" s="104" t="s">
        <v>946</v>
      </c>
      <c r="C238" s="104" t="s">
        <v>947</v>
      </c>
      <c r="D238" s="105">
        <v>30.727699999999999</v>
      </c>
      <c r="E238" s="108">
        <v>1011627495</v>
      </c>
      <c r="F238" s="108">
        <v>848316786.5</v>
      </c>
      <c r="G238" s="108">
        <v>914285894.79999995</v>
      </c>
      <c r="H238" s="108">
        <v>909171608</v>
      </c>
      <c r="I238" s="108">
        <v>812275390.5</v>
      </c>
      <c r="J238" s="108">
        <v>754971753.29999995</v>
      </c>
      <c r="K238" s="108">
        <v>1240612358</v>
      </c>
      <c r="L238" s="108">
        <v>364840163.80000001</v>
      </c>
      <c r="M238" s="108">
        <v>1148772673</v>
      </c>
      <c r="N238" s="108">
        <v>951152846.5</v>
      </c>
      <c r="O238" s="108">
        <v>761013482.5</v>
      </c>
      <c r="P238" s="108">
        <v>812784538</v>
      </c>
      <c r="Q238" s="108">
        <v>1752557662</v>
      </c>
      <c r="R238" s="108">
        <v>1815104130</v>
      </c>
      <c r="S238" s="108">
        <v>1157943886</v>
      </c>
      <c r="T238" s="108">
        <v>1598983088</v>
      </c>
      <c r="U238" s="108">
        <v>1615528339</v>
      </c>
      <c r="V238" s="108">
        <v>1769586719</v>
      </c>
      <c r="W238" s="108">
        <v>1469201620</v>
      </c>
      <c r="X238" s="108">
        <v>1587301008</v>
      </c>
      <c r="Y238" s="108">
        <v>1404512229</v>
      </c>
      <c r="Z238" s="108">
        <v>1407844677</v>
      </c>
      <c r="AA238" s="108">
        <v>1354282984</v>
      </c>
      <c r="AB238" s="108">
        <v>1551905667</v>
      </c>
      <c r="AC238" s="108">
        <v>1929698393</v>
      </c>
      <c r="AD238" s="108">
        <v>1810131656</v>
      </c>
      <c r="AE238" s="108">
        <v>2328776078</v>
      </c>
      <c r="AF238" s="108">
        <v>2377873039</v>
      </c>
      <c r="AG238" s="108">
        <v>2441900153</v>
      </c>
      <c r="AH238" s="115">
        <v>2258854841</v>
      </c>
      <c r="AI238" s="105">
        <v>30.297499999999999</v>
      </c>
      <c r="AJ238" s="105">
        <v>30.255500000000001</v>
      </c>
      <c r="AK238" s="105">
        <v>30.353300000000001</v>
      </c>
      <c r="AL238" s="105">
        <v>30.034400000000002</v>
      </c>
      <c r="AM238" s="105">
        <v>30.0273</v>
      </c>
      <c r="AN238" s="105">
        <v>30.0288</v>
      </c>
      <c r="AO238" s="105">
        <v>30.423400000000001</v>
      </c>
      <c r="AP238" s="105">
        <v>29.252700000000001</v>
      </c>
      <c r="AQ238" s="105">
        <v>30.2865</v>
      </c>
      <c r="AR238" s="105">
        <v>30.279800000000002</v>
      </c>
      <c r="AS238" s="105">
        <v>30.0886</v>
      </c>
      <c r="AT238" s="105">
        <v>30.202500000000001</v>
      </c>
      <c r="AU238" s="105">
        <v>30.943100000000001</v>
      </c>
      <c r="AV238" s="105">
        <v>31.0471</v>
      </c>
      <c r="AW238" s="105">
        <v>30.439599999999999</v>
      </c>
      <c r="AX238" s="105">
        <v>30.953800000000001</v>
      </c>
      <c r="AY238" s="105">
        <v>30.9129</v>
      </c>
      <c r="AZ238" s="105">
        <v>31.062899999999999</v>
      </c>
      <c r="BA238" s="105">
        <v>30.697299999999998</v>
      </c>
      <c r="BB238" s="105">
        <v>30.899899999999999</v>
      </c>
      <c r="BC238" s="105">
        <v>30.582899999999999</v>
      </c>
      <c r="BD238" s="105">
        <v>30.791599999999999</v>
      </c>
      <c r="BE238" s="105">
        <v>30.758099999999999</v>
      </c>
      <c r="BF238" s="105">
        <v>30.968</v>
      </c>
      <c r="BG238" s="105">
        <v>30.893999999999998</v>
      </c>
      <c r="BH238" s="105">
        <v>30.791499999999999</v>
      </c>
      <c r="BI238" s="105">
        <v>31.130800000000001</v>
      </c>
      <c r="BJ238" s="105">
        <v>31.202100000000002</v>
      </c>
      <c r="BK238" s="105">
        <v>31.116700000000002</v>
      </c>
      <c r="BL238" s="116">
        <v>31.074200000000001</v>
      </c>
      <c r="BM238" s="112">
        <v>6.1120900000000006E-5</v>
      </c>
      <c r="BN238" s="112">
        <v>8.1612999999999993E-6</v>
      </c>
      <c r="BO238" s="112">
        <v>3.6993199999999997E-2</v>
      </c>
      <c r="BP238" s="112">
        <v>1.4991000000000001E-4</v>
      </c>
      <c r="BQ238" s="112">
        <v>0.16863800000000001</v>
      </c>
      <c r="BR238" s="112">
        <v>5.7458200000000001E-2</v>
      </c>
      <c r="BS238" s="112">
        <v>1.55751E-2</v>
      </c>
      <c r="BT238" s="112">
        <v>1.78262E-2</v>
      </c>
      <c r="BU238" s="117">
        <v>0.14765400000000001</v>
      </c>
      <c r="BV238" s="112">
        <v>3.4443400000000002E-3</v>
      </c>
      <c r="BW238" s="112">
        <v>2.2338599999999998E-3</v>
      </c>
      <c r="BX238" s="112">
        <v>0.114262</v>
      </c>
      <c r="BY238" s="112">
        <v>3.6774400000000001E-3</v>
      </c>
      <c r="BZ238" s="112">
        <v>0.54135800000000001</v>
      </c>
      <c r="CA238" s="112">
        <v>0.23829</v>
      </c>
      <c r="CB238" s="112">
        <v>0.119134</v>
      </c>
      <c r="CC238" s="112">
        <v>0.105417</v>
      </c>
      <c r="CD238" s="117">
        <v>0.67133900000000002</v>
      </c>
      <c r="CE238" s="105">
        <v>-0.82889599999999997</v>
      </c>
      <c r="CF238" s="105">
        <v>-1.10083</v>
      </c>
      <c r="CG238" s="105">
        <v>-1.14344</v>
      </c>
      <c r="CH238" s="105">
        <v>-0.94067000000000001</v>
      </c>
      <c r="CI238" s="105">
        <v>-0.32105</v>
      </c>
      <c r="CJ238" s="105">
        <v>-0.15446099999999999</v>
      </c>
      <c r="CK238" s="105">
        <v>-0.40428900000000001</v>
      </c>
      <c r="CL238" s="105">
        <v>-0.29174899999999998</v>
      </c>
      <c r="CM238" s="116">
        <v>-0.19220899999999999</v>
      </c>
    </row>
    <row r="239" spans="1:91">
      <c r="A239" s="104" t="s">
        <v>948</v>
      </c>
      <c r="B239" s="104" t="s">
        <v>949</v>
      </c>
      <c r="C239" s="104" t="s">
        <v>950</v>
      </c>
      <c r="D239" s="105">
        <v>32.936049999999994</v>
      </c>
      <c r="E239" s="108">
        <v>5692971912</v>
      </c>
      <c r="F239" s="108">
        <v>6496703615</v>
      </c>
      <c r="G239" s="108">
        <v>6742553965</v>
      </c>
      <c r="H239" s="108">
        <v>6346995445</v>
      </c>
      <c r="I239" s="108">
        <v>6435524150</v>
      </c>
      <c r="J239" s="108">
        <v>7848199968</v>
      </c>
      <c r="K239" s="108">
        <v>7539922053</v>
      </c>
      <c r="L239" s="108">
        <v>6058434179</v>
      </c>
      <c r="M239" s="108">
        <v>7475120192</v>
      </c>
      <c r="N239" s="108">
        <v>7093144031</v>
      </c>
      <c r="O239" s="108">
        <v>5983397189</v>
      </c>
      <c r="P239" s="108">
        <v>6172696007</v>
      </c>
      <c r="Q239" s="108">
        <v>6166823355</v>
      </c>
      <c r="R239" s="108">
        <v>5125247655</v>
      </c>
      <c r="S239" s="108">
        <v>4640456511</v>
      </c>
      <c r="T239" s="108">
        <v>4224237280</v>
      </c>
      <c r="U239" s="108">
        <v>5352087397</v>
      </c>
      <c r="V239" s="108">
        <v>5156789239</v>
      </c>
      <c r="W239" s="108">
        <v>5911085193</v>
      </c>
      <c r="X239" s="108">
        <v>5405924370</v>
      </c>
      <c r="Y239" s="108">
        <v>5540469911</v>
      </c>
      <c r="Z239" s="108">
        <v>5598279250</v>
      </c>
      <c r="AA239" s="108">
        <v>6076379276</v>
      </c>
      <c r="AB239" s="108">
        <v>5395033905</v>
      </c>
      <c r="AC239" s="108">
        <v>8041637148</v>
      </c>
      <c r="AD239" s="108">
        <v>8046595564</v>
      </c>
      <c r="AE239" s="108">
        <v>8241086778</v>
      </c>
      <c r="AF239" s="108">
        <v>8487363518</v>
      </c>
      <c r="AG239" s="108">
        <v>9335449737</v>
      </c>
      <c r="AH239" s="115">
        <v>9069567135</v>
      </c>
      <c r="AI239" s="105">
        <v>32.79</v>
      </c>
      <c r="AJ239" s="105">
        <v>33.144799999999996</v>
      </c>
      <c r="AK239" s="105">
        <v>33.208100000000002</v>
      </c>
      <c r="AL239" s="105">
        <v>32.837800000000001</v>
      </c>
      <c r="AM239" s="105">
        <v>33.005299999999998</v>
      </c>
      <c r="AN239" s="105">
        <v>33.307299999999998</v>
      </c>
      <c r="AO239" s="105">
        <v>33.076000000000001</v>
      </c>
      <c r="AP239" s="105">
        <v>33.1708</v>
      </c>
      <c r="AQ239" s="105">
        <v>32.988500000000002</v>
      </c>
      <c r="AR239" s="105">
        <v>33.171399999999998</v>
      </c>
      <c r="AS239" s="105">
        <v>33.000799999999998</v>
      </c>
      <c r="AT239" s="105">
        <v>33.127400000000002</v>
      </c>
      <c r="AU239" s="105">
        <v>32.751100000000001</v>
      </c>
      <c r="AV239" s="105">
        <v>32.544699999999999</v>
      </c>
      <c r="AW239" s="105">
        <v>32.426000000000002</v>
      </c>
      <c r="AX239" s="105">
        <v>32.355400000000003</v>
      </c>
      <c r="AY239" s="105">
        <v>32.637900000000002</v>
      </c>
      <c r="AZ239" s="105">
        <v>32.591700000000003</v>
      </c>
      <c r="BA239" s="105">
        <v>32.7057</v>
      </c>
      <c r="BB239" s="105">
        <v>32.654600000000002</v>
      </c>
      <c r="BC239" s="105">
        <v>32.563899999999997</v>
      </c>
      <c r="BD239" s="105">
        <v>32.798299999999998</v>
      </c>
      <c r="BE239" s="105">
        <v>32.903399999999998</v>
      </c>
      <c r="BF239" s="105">
        <v>32.765599999999999</v>
      </c>
      <c r="BG239" s="105">
        <v>32.9514</v>
      </c>
      <c r="BH239" s="105">
        <v>32.920699999999997</v>
      </c>
      <c r="BI239" s="105">
        <v>32.954099999999997</v>
      </c>
      <c r="BJ239" s="105">
        <v>33.037700000000001</v>
      </c>
      <c r="BK239" s="105">
        <v>33.046799999999998</v>
      </c>
      <c r="BL239" s="116">
        <v>33.072299999999998</v>
      </c>
      <c r="BM239" s="112">
        <v>0.97344399999999998</v>
      </c>
      <c r="BN239" s="112">
        <v>0.98856500000000003</v>
      </c>
      <c r="BO239" s="112">
        <v>0.65114399999999995</v>
      </c>
      <c r="BP239" s="112">
        <v>0.413053</v>
      </c>
      <c r="BQ239" s="112">
        <v>7.4599799999999997E-3</v>
      </c>
      <c r="BR239" s="112">
        <v>4.0107900000000002E-3</v>
      </c>
      <c r="BS239" s="112">
        <v>6.5474999999999995E-4</v>
      </c>
      <c r="BT239" s="112">
        <v>5.8310100000000002E-3</v>
      </c>
      <c r="BU239" s="117">
        <v>1.78167E-3</v>
      </c>
      <c r="BV239" s="112">
        <v>0.98267599999999999</v>
      </c>
      <c r="BW239" s="112">
        <v>0.99062899999999998</v>
      </c>
      <c r="BX239" s="112">
        <v>0.73258500000000004</v>
      </c>
      <c r="BY239" s="112">
        <v>0.49556</v>
      </c>
      <c r="BZ239" s="112">
        <v>0.23836299999999999</v>
      </c>
      <c r="CA239" s="112">
        <v>6.0036600000000002E-2</v>
      </c>
      <c r="CB239" s="112">
        <v>2.9174499999999999E-2</v>
      </c>
      <c r="CC239" s="112">
        <v>6.00657E-2</v>
      </c>
      <c r="CD239" s="117">
        <v>0.227579</v>
      </c>
      <c r="CE239" s="105">
        <v>-4.6221400000000003E-3</v>
      </c>
      <c r="CF239" s="105">
        <v>-2.10063E-3</v>
      </c>
      <c r="CG239" s="105">
        <v>2.6163700000000002E-2</v>
      </c>
      <c r="CH239" s="105">
        <v>4.7625199999999999E-2</v>
      </c>
      <c r="CI239" s="105">
        <v>-0.47833999999999999</v>
      </c>
      <c r="CJ239" s="105">
        <v>-0.52395499999999995</v>
      </c>
      <c r="CK239" s="105">
        <v>-0.41083700000000001</v>
      </c>
      <c r="CL239" s="105">
        <v>-0.22983799999999999</v>
      </c>
      <c r="CM239" s="116">
        <v>-0.110195</v>
      </c>
    </row>
    <row r="240" spans="1:91">
      <c r="A240" s="104" t="s">
        <v>954</v>
      </c>
      <c r="B240" s="104" t="s">
        <v>955</v>
      </c>
      <c r="C240" s="104" t="s">
        <v>956</v>
      </c>
      <c r="D240" s="105">
        <v>28.5274</v>
      </c>
      <c r="E240" s="108">
        <v>417568314</v>
      </c>
      <c r="F240" s="108">
        <v>473696538</v>
      </c>
      <c r="G240" s="108">
        <v>531050054</v>
      </c>
      <c r="H240" s="108">
        <v>567005250</v>
      </c>
      <c r="I240" s="108">
        <v>529003016</v>
      </c>
      <c r="J240" s="108">
        <v>711914580</v>
      </c>
      <c r="K240" s="108">
        <v>537368906</v>
      </c>
      <c r="L240" s="108">
        <v>516122718</v>
      </c>
      <c r="M240" s="108">
        <v>566052212</v>
      </c>
      <c r="N240" s="108">
        <v>447933052</v>
      </c>
      <c r="O240" s="108">
        <v>259204584</v>
      </c>
      <c r="P240" s="108">
        <v>214843404</v>
      </c>
      <c r="Q240" s="108">
        <v>328955572</v>
      </c>
      <c r="R240" s="108">
        <v>300872894</v>
      </c>
      <c r="S240" s="108">
        <v>231641151</v>
      </c>
      <c r="T240" s="108">
        <v>268040586</v>
      </c>
      <c r="U240" s="108">
        <v>281170557</v>
      </c>
      <c r="V240" s="108">
        <v>295312890</v>
      </c>
      <c r="W240" s="108">
        <v>318162472</v>
      </c>
      <c r="X240" s="108">
        <v>285934508</v>
      </c>
      <c r="Y240" s="108">
        <v>232366543</v>
      </c>
      <c r="Z240" s="108">
        <v>294473244</v>
      </c>
      <c r="AA240" s="108">
        <v>220963635</v>
      </c>
      <c r="AB240" s="108">
        <v>278905889</v>
      </c>
      <c r="AC240" s="108">
        <v>375938085</v>
      </c>
      <c r="AD240" s="108">
        <v>292090206</v>
      </c>
      <c r="AE240" s="108">
        <v>359903877</v>
      </c>
      <c r="AF240" s="108">
        <v>393872305</v>
      </c>
      <c r="AG240" s="108">
        <v>395660200</v>
      </c>
      <c r="AH240" s="115">
        <v>392641636</v>
      </c>
      <c r="AI240" s="105">
        <v>29.020900000000001</v>
      </c>
      <c r="AJ240" s="105">
        <v>29.3933</v>
      </c>
      <c r="AK240" s="105">
        <v>29.5898</v>
      </c>
      <c r="AL240" s="105">
        <v>29.353200000000001</v>
      </c>
      <c r="AM240" s="105">
        <v>29.416899999999998</v>
      </c>
      <c r="AN240" s="105">
        <v>29.9346</v>
      </c>
      <c r="AO240" s="105">
        <v>29.255700000000001</v>
      </c>
      <c r="AP240" s="105">
        <v>29.750599999999999</v>
      </c>
      <c r="AQ240" s="105">
        <v>29.265499999999999</v>
      </c>
      <c r="AR240" s="105">
        <v>29.162500000000001</v>
      </c>
      <c r="AS240" s="105">
        <v>28.5642</v>
      </c>
      <c r="AT240" s="105">
        <v>28.282900000000001</v>
      </c>
      <c r="AU240" s="105">
        <v>28.500299999999999</v>
      </c>
      <c r="AV240" s="105">
        <v>28.4543</v>
      </c>
      <c r="AW240" s="105">
        <v>28.2743</v>
      </c>
      <c r="AX240" s="105">
        <v>28.377199999999998</v>
      </c>
      <c r="AY240" s="105">
        <v>28.3766</v>
      </c>
      <c r="AZ240" s="105">
        <v>28.521100000000001</v>
      </c>
      <c r="BA240" s="105">
        <v>28.490100000000002</v>
      </c>
      <c r="BB240" s="105">
        <v>28.4313</v>
      </c>
      <c r="BC240" s="105">
        <v>28.009599999999999</v>
      </c>
      <c r="BD240" s="105">
        <v>28.555599999999998</v>
      </c>
      <c r="BE240" s="105">
        <v>28.1736</v>
      </c>
      <c r="BF240" s="105">
        <v>28.491800000000001</v>
      </c>
      <c r="BG240" s="105">
        <v>28.5337</v>
      </c>
      <c r="BH240" s="105">
        <v>28.157399999999999</v>
      </c>
      <c r="BI240" s="105">
        <v>28.436900000000001</v>
      </c>
      <c r="BJ240" s="105">
        <v>28.6082</v>
      </c>
      <c r="BK240" s="105">
        <v>28.507400000000001</v>
      </c>
      <c r="BL240" s="116">
        <v>28.544599999999999</v>
      </c>
      <c r="BM240" s="112">
        <v>9.9382099999999994E-3</v>
      </c>
      <c r="BN240" s="112">
        <v>5.5319100000000001E-3</v>
      </c>
      <c r="BO240" s="112">
        <v>6.3218800000000002E-3</v>
      </c>
      <c r="BP240" s="112">
        <v>0.67847299999999999</v>
      </c>
      <c r="BQ240" s="112">
        <v>0.12761400000000001</v>
      </c>
      <c r="BR240" s="112">
        <v>8.48719E-2</v>
      </c>
      <c r="BS240" s="112">
        <v>0.19003600000000001</v>
      </c>
      <c r="BT240" s="112">
        <v>0.29557600000000001</v>
      </c>
      <c r="BU240" s="117">
        <v>0.20283699999999999</v>
      </c>
      <c r="BV240" s="112">
        <v>3.9752900000000001E-2</v>
      </c>
      <c r="BW240" s="112">
        <v>2.78821E-2</v>
      </c>
      <c r="BX240" s="112">
        <v>4.6192799999999999E-2</v>
      </c>
      <c r="BY240" s="112">
        <v>0.73902999999999996</v>
      </c>
      <c r="BZ240" s="112">
        <v>0.51045499999999999</v>
      </c>
      <c r="CA240" s="112">
        <v>0.29827199999999998</v>
      </c>
      <c r="CB240" s="112">
        <v>0.41375899999999999</v>
      </c>
      <c r="CC240" s="112">
        <v>0.50008300000000006</v>
      </c>
      <c r="CD240" s="117">
        <v>0.70063399999999998</v>
      </c>
      <c r="CE240" s="105">
        <v>0.78129999999999999</v>
      </c>
      <c r="CF240" s="105">
        <v>1.0148600000000001</v>
      </c>
      <c r="CG240" s="105">
        <v>0.87052499999999999</v>
      </c>
      <c r="CH240" s="105">
        <v>0.116496</v>
      </c>
      <c r="CI240" s="105">
        <v>-0.14375599999999999</v>
      </c>
      <c r="CJ240" s="105">
        <v>-0.128415</v>
      </c>
      <c r="CK240" s="105">
        <v>-0.24304700000000001</v>
      </c>
      <c r="CL240" s="105">
        <v>-0.14637900000000001</v>
      </c>
      <c r="CM240" s="116">
        <v>-0.17738899999999999</v>
      </c>
    </row>
    <row r="241" spans="1:91">
      <c r="A241" s="104" t="s">
        <v>957</v>
      </c>
      <c r="B241" s="104" t="s">
        <v>958</v>
      </c>
      <c r="C241" s="104" t="s">
        <v>959</v>
      </c>
      <c r="D241" s="105">
        <v>23.776699999999998</v>
      </c>
      <c r="E241" s="108"/>
      <c r="F241" s="108"/>
      <c r="G241" s="108"/>
      <c r="H241" s="108"/>
      <c r="I241" s="108"/>
      <c r="J241" s="108"/>
      <c r="K241" s="108"/>
      <c r="L241" s="108"/>
      <c r="M241" s="108"/>
      <c r="N241" s="108"/>
      <c r="O241" s="108"/>
      <c r="P241" s="108"/>
      <c r="Q241" s="108">
        <v>26130578</v>
      </c>
      <c r="R241" s="108">
        <v>27087132</v>
      </c>
      <c r="S241" s="108">
        <v>84757768</v>
      </c>
      <c r="T241" s="108">
        <v>28605364</v>
      </c>
      <c r="U241" s="108">
        <v>25517966</v>
      </c>
      <c r="V241" s="108">
        <v>37839616</v>
      </c>
      <c r="W241" s="108">
        <v>28513868</v>
      </c>
      <c r="X241" s="108">
        <v>31616024</v>
      </c>
      <c r="Y241" s="108"/>
      <c r="Z241" s="108">
        <v>24924764</v>
      </c>
      <c r="AA241" s="108">
        <v>27917990</v>
      </c>
      <c r="AB241" s="108">
        <v>28903536</v>
      </c>
      <c r="AC241" s="108">
        <v>18435174</v>
      </c>
      <c r="AD241" s="108">
        <v>15056456</v>
      </c>
      <c r="AE241" s="108">
        <v>25995858</v>
      </c>
      <c r="AF241" s="108">
        <v>13031150</v>
      </c>
      <c r="AG241" s="108">
        <v>14461283</v>
      </c>
      <c r="AH241" s="115">
        <v>23694916</v>
      </c>
      <c r="AI241" s="105">
        <v>23.482500000000002</v>
      </c>
      <c r="AJ241" s="105">
        <v>23.625900000000001</v>
      </c>
      <c r="AK241" s="105">
        <v>22.009499999999999</v>
      </c>
      <c r="AL241" s="105">
        <v>21.122699999999998</v>
      </c>
      <c r="AM241" s="105">
        <v>21.961600000000001</v>
      </c>
      <c r="AN241" s="105">
        <v>21.760400000000001</v>
      </c>
      <c r="AO241" s="105">
        <v>22.8523</v>
      </c>
      <c r="AP241" s="105">
        <v>22.024899999999999</v>
      </c>
      <c r="AQ241" s="105">
        <v>22.314499999999999</v>
      </c>
      <c r="AR241" s="105">
        <v>21.9236</v>
      </c>
      <c r="AS241" s="105">
        <v>20.342400000000001</v>
      </c>
      <c r="AT241" s="105">
        <v>21.428799999999999</v>
      </c>
      <c r="AU241" s="105">
        <v>24.835699999999999</v>
      </c>
      <c r="AV241" s="105">
        <v>24.980799999999999</v>
      </c>
      <c r="AW241" s="105">
        <v>26.879300000000001</v>
      </c>
      <c r="AX241" s="105">
        <v>25.149100000000001</v>
      </c>
      <c r="AY241" s="105">
        <v>24.943999999999999</v>
      </c>
      <c r="AZ241" s="105">
        <v>25.602399999999999</v>
      </c>
      <c r="BA241" s="105">
        <v>25.010100000000001</v>
      </c>
      <c r="BB241" s="105">
        <v>25.3279</v>
      </c>
      <c r="BC241" s="105">
        <v>22.672599999999999</v>
      </c>
      <c r="BD241" s="105">
        <v>24.8811</v>
      </c>
      <c r="BE241" s="105">
        <v>25.146599999999999</v>
      </c>
      <c r="BF241" s="105">
        <v>25.221299999999999</v>
      </c>
      <c r="BG241" s="105">
        <v>24.121700000000001</v>
      </c>
      <c r="BH241" s="105">
        <v>23.850999999999999</v>
      </c>
      <c r="BI241" s="105">
        <v>24.645700000000001</v>
      </c>
      <c r="BJ241" s="105">
        <v>23.6905</v>
      </c>
      <c r="BK241" s="105">
        <v>23.702400000000001</v>
      </c>
      <c r="BL241" s="116">
        <v>24.549600000000002</v>
      </c>
      <c r="BM241" s="112">
        <v>0.18556500000000001</v>
      </c>
      <c r="BN241" s="112">
        <v>3.4065300000000001E-3</v>
      </c>
      <c r="BO241" s="112">
        <v>1.3285699999999999E-2</v>
      </c>
      <c r="BP241" s="112">
        <v>7.3428399999999998E-3</v>
      </c>
      <c r="BQ241" s="112">
        <v>9.1695100000000002E-2</v>
      </c>
      <c r="BR241" s="112">
        <v>2.2141899999999999E-2</v>
      </c>
      <c r="BS241" s="112">
        <v>0.70779599999999998</v>
      </c>
      <c r="BT241" s="112">
        <v>2.1907699999999999E-2</v>
      </c>
      <c r="BU241" s="117">
        <v>0.57333199999999995</v>
      </c>
      <c r="BV241" s="112">
        <v>0.26336500000000002</v>
      </c>
      <c r="BW241" s="112">
        <v>2.1965800000000001E-2</v>
      </c>
      <c r="BX241" s="112">
        <v>6.8403900000000004E-2</v>
      </c>
      <c r="BY241" s="112">
        <v>2.2691699999999999E-2</v>
      </c>
      <c r="BZ241" s="112">
        <v>0.46725499999999998</v>
      </c>
      <c r="CA241" s="112">
        <v>0.138574</v>
      </c>
      <c r="CB241" s="112">
        <v>0.845472</v>
      </c>
      <c r="CC241" s="112">
        <v>0.11824</v>
      </c>
      <c r="CD241" s="117">
        <v>0.85105299999999995</v>
      </c>
      <c r="CE241" s="105">
        <v>-0.94152999999999998</v>
      </c>
      <c r="CF241" s="105">
        <v>-2.3659500000000002</v>
      </c>
      <c r="CG241" s="105">
        <v>-1.5835999999999999</v>
      </c>
      <c r="CH241" s="105">
        <v>-2.7492399999999999</v>
      </c>
      <c r="CI241" s="105">
        <v>1.58443</v>
      </c>
      <c r="CJ241" s="105">
        <v>1.25102</v>
      </c>
      <c r="CK241" s="105">
        <v>0.356012</v>
      </c>
      <c r="CL241" s="105">
        <v>1.1021700000000001</v>
      </c>
      <c r="CM241" s="116">
        <v>0.225276</v>
      </c>
    </row>
    <row r="242" spans="1:91">
      <c r="A242" s="104" t="s">
        <v>960</v>
      </c>
      <c r="B242" s="104" t="s">
        <v>961</v>
      </c>
      <c r="C242" s="104" t="s">
        <v>962</v>
      </c>
      <c r="D242" s="105">
        <v>26.5398</v>
      </c>
      <c r="E242" s="108">
        <v>135180002</v>
      </c>
      <c r="F242" s="108">
        <v>21778114</v>
      </c>
      <c r="G242" s="108">
        <v>8654777.5</v>
      </c>
      <c r="H242" s="108">
        <v>158865424</v>
      </c>
      <c r="I242" s="108">
        <v>38305256</v>
      </c>
      <c r="J242" s="108"/>
      <c r="K242" s="108">
        <v>153314368</v>
      </c>
      <c r="L242" s="108"/>
      <c r="M242" s="108"/>
      <c r="N242" s="108">
        <v>5798790.5</v>
      </c>
      <c r="O242" s="108"/>
      <c r="P242" s="108">
        <v>5032061.5</v>
      </c>
      <c r="Q242" s="108">
        <v>218024097</v>
      </c>
      <c r="R242" s="108">
        <v>127615368</v>
      </c>
      <c r="S242" s="108">
        <v>305434028</v>
      </c>
      <c r="T242" s="108">
        <v>49827968</v>
      </c>
      <c r="U242" s="108">
        <v>211641928</v>
      </c>
      <c r="V242" s="108">
        <v>182796960</v>
      </c>
      <c r="W242" s="108">
        <v>40344186</v>
      </c>
      <c r="X242" s="108">
        <v>134362362</v>
      </c>
      <c r="Y242" s="108">
        <v>47755266</v>
      </c>
      <c r="Z242" s="108">
        <v>47091116.5</v>
      </c>
      <c r="AA242" s="108">
        <v>84501372</v>
      </c>
      <c r="AB242" s="108">
        <v>62011179.5</v>
      </c>
      <c r="AC242" s="108">
        <v>58084530</v>
      </c>
      <c r="AD242" s="108">
        <v>215444971</v>
      </c>
      <c r="AE242" s="108">
        <v>209174435</v>
      </c>
      <c r="AF242" s="108">
        <v>217790519</v>
      </c>
      <c r="AG242" s="108">
        <v>198037501</v>
      </c>
      <c r="AH242" s="115">
        <v>200265482</v>
      </c>
      <c r="AI242" s="105">
        <v>27.393799999999999</v>
      </c>
      <c r="AJ242" s="105">
        <v>25.078399999999998</v>
      </c>
      <c r="AK242" s="105">
        <v>23.710999999999999</v>
      </c>
      <c r="AL242" s="105">
        <v>27.517600000000002</v>
      </c>
      <c r="AM242" s="105">
        <v>25.682099999999998</v>
      </c>
      <c r="AN242" s="105">
        <v>24.0093</v>
      </c>
      <c r="AO242" s="105">
        <v>27.462499999999999</v>
      </c>
      <c r="AP242" s="105">
        <v>22.783100000000001</v>
      </c>
      <c r="AQ242" s="105">
        <v>21.3719</v>
      </c>
      <c r="AR242" s="105">
        <v>22.534700000000001</v>
      </c>
      <c r="AS242" s="105">
        <v>20.8401</v>
      </c>
      <c r="AT242" s="105">
        <v>22.866900000000001</v>
      </c>
      <c r="AU242" s="105">
        <v>27.932300000000001</v>
      </c>
      <c r="AV242" s="105">
        <v>27.216899999999999</v>
      </c>
      <c r="AW242" s="105">
        <v>28.6675</v>
      </c>
      <c r="AX242" s="105">
        <v>25.9498</v>
      </c>
      <c r="AY242" s="105">
        <v>27.992899999999999</v>
      </c>
      <c r="AZ242" s="105">
        <v>27.853000000000002</v>
      </c>
      <c r="BA242" s="105">
        <v>25.5108</v>
      </c>
      <c r="BB242" s="105">
        <v>27.3567</v>
      </c>
      <c r="BC242" s="105">
        <v>25.72</v>
      </c>
      <c r="BD242" s="105">
        <v>25.861999999999998</v>
      </c>
      <c r="BE242" s="105">
        <v>26.757000000000001</v>
      </c>
      <c r="BF242" s="105">
        <v>26.322600000000001</v>
      </c>
      <c r="BG242" s="105">
        <v>25.8062</v>
      </c>
      <c r="BH242" s="105">
        <v>27.709</v>
      </c>
      <c r="BI242" s="105">
        <v>27.654</v>
      </c>
      <c r="BJ242" s="105">
        <v>27.753399999999999</v>
      </c>
      <c r="BK242" s="105">
        <v>27.5352</v>
      </c>
      <c r="BL242" s="116">
        <v>27.632300000000001</v>
      </c>
      <c r="BM242" s="112">
        <v>0.105309</v>
      </c>
      <c r="BN242" s="112">
        <v>0.13395199999999999</v>
      </c>
      <c r="BO242" s="112">
        <v>0.110219</v>
      </c>
      <c r="BP242" s="112">
        <v>9.1424400000000004E-4</v>
      </c>
      <c r="BQ242" s="112">
        <v>0.51963999999999999</v>
      </c>
      <c r="BR242" s="112">
        <v>0.60126999999999997</v>
      </c>
      <c r="BS242" s="112">
        <v>6.9621600000000006E-2</v>
      </c>
      <c r="BT242" s="112">
        <v>7.5608300000000002E-3</v>
      </c>
      <c r="BU242" s="117">
        <v>0.40545300000000001</v>
      </c>
      <c r="BV242" s="112">
        <v>0.16856399999999999</v>
      </c>
      <c r="BW242" s="112">
        <v>0.21141099999999999</v>
      </c>
      <c r="BX242" s="112">
        <v>0.20463100000000001</v>
      </c>
      <c r="BY242" s="112">
        <v>7.6238699999999996E-3</v>
      </c>
      <c r="BZ242" s="112">
        <v>0.75472899999999998</v>
      </c>
      <c r="CA242" s="112">
        <v>0.80337099999999995</v>
      </c>
      <c r="CB242" s="112">
        <v>0.249336</v>
      </c>
      <c r="CC242" s="112">
        <v>6.8888199999999997E-2</v>
      </c>
      <c r="CD242" s="117">
        <v>0.77192899999999998</v>
      </c>
      <c r="CE242" s="105">
        <v>-2.2458999999999998</v>
      </c>
      <c r="CF242" s="105">
        <v>-1.90395</v>
      </c>
      <c r="CG242" s="105">
        <v>-3.7677700000000001</v>
      </c>
      <c r="CH242" s="105">
        <v>-5.5597300000000001</v>
      </c>
      <c r="CI242" s="105">
        <v>0.298599</v>
      </c>
      <c r="CJ242" s="105">
        <v>-0.37507200000000002</v>
      </c>
      <c r="CK242" s="105">
        <v>-1.44448</v>
      </c>
      <c r="CL242" s="105">
        <v>-1.3264199999999999</v>
      </c>
      <c r="CM242" s="116">
        <v>-0.58389599999999997</v>
      </c>
    </row>
    <row r="243" spans="1:91">
      <c r="A243" s="104" t="s">
        <v>5017</v>
      </c>
      <c r="B243" s="104" t="s">
        <v>5018</v>
      </c>
      <c r="C243" s="104" t="s">
        <v>5019</v>
      </c>
      <c r="D243" s="105">
        <v>23.665300000000002</v>
      </c>
      <c r="E243" s="108">
        <v>17627560</v>
      </c>
      <c r="F243" s="108"/>
      <c r="G243" s="108">
        <v>230985279.5</v>
      </c>
      <c r="H243" s="108">
        <v>392443111.5</v>
      </c>
      <c r="I243" s="108">
        <v>8085377</v>
      </c>
      <c r="J243" s="108">
        <v>17016354</v>
      </c>
      <c r="K243" s="108"/>
      <c r="L243" s="108"/>
      <c r="M243" s="108">
        <v>24442045</v>
      </c>
      <c r="N243" s="108">
        <v>14124816</v>
      </c>
      <c r="O243" s="108">
        <v>6942024</v>
      </c>
      <c r="P243" s="108">
        <v>8976710</v>
      </c>
      <c r="Q243" s="108"/>
      <c r="R243" s="108"/>
      <c r="S243" s="108">
        <v>20868572</v>
      </c>
      <c r="T243" s="108"/>
      <c r="U243" s="108">
        <v>8584875</v>
      </c>
      <c r="V243" s="108">
        <v>33039656</v>
      </c>
      <c r="W243" s="108">
        <v>16063171.5</v>
      </c>
      <c r="X243" s="108">
        <v>21991755.5</v>
      </c>
      <c r="Y243" s="108">
        <v>45703359</v>
      </c>
      <c r="Z243" s="108"/>
      <c r="AA243" s="108"/>
      <c r="AB243" s="108">
        <v>7715139.5</v>
      </c>
      <c r="AC243" s="108">
        <v>8424517</v>
      </c>
      <c r="AD243" s="108">
        <v>12623938</v>
      </c>
      <c r="AE243" s="108">
        <v>5369545</v>
      </c>
      <c r="AF243" s="108">
        <v>3009929</v>
      </c>
      <c r="AG243" s="108">
        <v>6783032.5</v>
      </c>
      <c r="AH243" s="115">
        <v>13269479</v>
      </c>
      <c r="AI243" s="105">
        <v>24.454799999999999</v>
      </c>
      <c r="AJ243" s="105">
        <v>23.814599999999999</v>
      </c>
      <c r="AK243" s="105">
        <v>28.435700000000001</v>
      </c>
      <c r="AL243" s="105">
        <v>28.822299999999998</v>
      </c>
      <c r="AM243" s="105">
        <v>23.459</v>
      </c>
      <c r="AN243" s="105">
        <v>24.7485</v>
      </c>
      <c r="AO243" s="105">
        <v>22.6981</v>
      </c>
      <c r="AP243" s="105">
        <v>20.349799999999998</v>
      </c>
      <c r="AQ243" s="105">
        <v>24.731999999999999</v>
      </c>
      <c r="AR243" s="105">
        <v>23.943300000000001</v>
      </c>
      <c r="AS243" s="105">
        <v>23.650200000000002</v>
      </c>
      <c r="AT243" s="105">
        <v>23.701899999999998</v>
      </c>
      <c r="AU243" s="105">
        <v>22.343</v>
      </c>
      <c r="AV243" s="105">
        <v>21.155200000000001</v>
      </c>
      <c r="AW243" s="105">
        <v>24.9373</v>
      </c>
      <c r="AX243" s="105">
        <v>22.6448</v>
      </c>
      <c r="AY243" s="105">
        <v>23.4161</v>
      </c>
      <c r="AZ243" s="105">
        <v>25.406700000000001</v>
      </c>
      <c r="BA243" s="105">
        <v>24.182200000000002</v>
      </c>
      <c r="BB243" s="105">
        <v>24.847100000000001</v>
      </c>
      <c r="BC243" s="105">
        <v>25.720500000000001</v>
      </c>
      <c r="BD243" s="105">
        <v>21.666</v>
      </c>
      <c r="BE243" s="105">
        <v>23.680399999999999</v>
      </c>
      <c r="BF243" s="105">
        <v>23.315799999999999</v>
      </c>
      <c r="BG243" s="105">
        <v>22.766999999999999</v>
      </c>
      <c r="BH243" s="105">
        <v>23.636099999999999</v>
      </c>
      <c r="BI243" s="105">
        <v>22.370200000000001</v>
      </c>
      <c r="BJ243" s="105">
        <v>21.5763</v>
      </c>
      <c r="BK243" s="105">
        <v>22.5702</v>
      </c>
      <c r="BL243" s="116">
        <v>23.831199999999999</v>
      </c>
      <c r="BM243" s="112">
        <v>0.14052300000000001</v>
      </c>
      <c r="BN243" s="112">
        <v>0.15847900000000001</v>
      </c>
      <c r="BO243" s="112">
        <v>0.96527399999999997</v>
      </c>
      <c r="BP243" s="112">
        <v>0.16844899999999999</v>
      </c>
      <c r="BQ243" s="112">
        <v>0.911775</v>
      </c>
      <c r="BR243" s="112">
        <v>0.33006099999999999</v>
      </c>
      <c r="BS243" s="112">
        <v>4.60483E-2</v>
      </c>
      <c r="BT243" s="112">
        <v>0.81234499999999998</v>
      </c>
      <c r="BU243" s="117">
        <v>0.74210299999999996</v>
      </c>
      <c r="BV243" s="112">
        <v>0.21117</v>
      </c>
      <c r="BW243" s="112">
        <v>0.24168000000000001</v>
      </c>
      <c r="BX243" s="112">
        <v>0.97618099999999997</v>
      </c>
      <c r="BY243" s="112">
        <v>0.241036</v>
      </c>
      <c r="BZ243" s="112">
        <v>0.95894100000000004</v>
      </c>
      <c r="CA243" s="112">
        <v>0.59935499999999997</v>
      </c>
      <c r="CB243" s="112">
        <v>0.201435</v>
      </c>
      <c r="CC243" s="112">
        <v>0.89709099999999997</v>
      </c>
      <c r="CD243" s="117">
        <v>0.912887</v>
      </c>
      <c r="CE243" s="105">
        <v>2.9091</v>
      </c>
      <c r="CF243" s="105">
        <v>3.0173299999999998</v>
      </c>
      <c r="CG243" s="105">
        <v>-6.5977099999999997E-2</v>
      </c>
      <c r="CH243" s="105">
        <v>1.1059099999999999</v>
      </c>
      <c r="CI243" s="105">
        <v>0.15257499999999999</v>
      </c>
      <c r="CJ243" s="105">
        <v>1.1633</v>
      </c>
      <c r="CK243" s="105">
        <v>2.2573699999999999</v>
      </c>
      <c r="CL243" s="105">
        <v>0.22815299999999999</v>
      </c>
      <c r="CM243" s="116">
        <v>0.26522099999999998</v>
      </c>
    </row>
    <row r="244" spans="1:91">
      <c r="A244" s="104" t="s">
        <v>963</v>
      </c>
      <c r="B244" s="104" t="s">
        <v>964</v>
      </c>
      <c r="C244" s="104" t="s">
        <v>965</v>
      </c>
      <c r="D244" s="105">
        <v>31.041899999999998</v>
      </c>
      <c r="E244" s="108">
        <v>1506205942</v>
      </c>
      <c r="F244" s="108">
        <v>1881465598</v>
      </c>
      <c r="G244" s="108">
        <v>1985487502</v>
      </c>
      <c r="H244" s="108">
        <v>1676098600</v>
      </c>
      <c r="I244" s="108">
        <v>1619647507</v>
      </c>
      <c r="J244" s="108">
        <v>1676025910</v>
      </c>
      <c r="K244" s="108">
        <v>2378360896</v>
      </c>
      <c r="L244" s="108">
        <v>1370256258</v>
      </c>
      <c r="M244" s="108">
        <v>3654281962</v>
      </c>
      <c r="N244" s="108">
        <v>1616897479</v>
      </c>
      <c r="O244" s="108">
        <v>2146866607</v>
      </c>
      <c r="P244" s="108">
        <v>1549279352</v>
      </c>
      <c r="Q244" s="108">
        <v>1861011897</v>
      </c>
      <c r="R244" s="108">
        <v>2032669993</v>
      </c>
      <c r="S244" s="108">
        <v>3063116540</v>
      </c>
      <c r="T244" s="108">
        <v>1684203229</v>
      </c>
      <c r="U244" s="108">
        <v>1857489697</v>
      </c>
      <c r="V244" s="108">
        <v>1646626297</v>
      </c>
      <c r="W244" s="108">
        <v>1806389114</v>
      </c>
      <c r="X244" s="108">
        <v>1674884746</v>
      </c>
      <c r="Y244" s="108">
        <v>1754066156</v>
      </c>
      <c r="Z244" s="108">
        <v>1698878629</v>
      </c>
      <c r="AA244" s="108">
        <v>1668538218</v>
      </c>
      <c r="AB244" s="108">
        <v>1577810645</v>
      </c>
      <c r="AC244" s="108">
        <v>2563358971</v>
      </c>
      <c r="AD244" s="108">
        <v>2988238314</v>
      </c>
      <c r="AE244" s="108">
        <v>2080498408</v>
      </c>
      <c r="AF244" s="108">
        <v>2110143984</v>
      </c>
      <c r="AG244" s="108">
        <v>2079789187</v>
      </c>
      <c r="AH244" s="115">
        <v>2361313294</v>
      </c>
      <c r="AI244" s="105">
        <v>30.8718</v>
      </c>
      <c r="AJ244" s="105">
        <v>31.375299999999999</v>
      </c>
      <c r="AK244" s="105">
        <v>31.444700000000001</v>
      </c>
      <c r="AL244" s="105">
        <v>30.916799999999999</v>
      </c>
      <c r="AM244" s="105">
        <v>31.025700000000001</v>
      </c>
      <c r="AN244" s="105">
        <v>31.188700000000001</v>
      </c>
      <c r="AO244" s="105">
        <v>31.3995</v>
      </c>
      <c r="AP244" s="105">
        <v>31.014199999999999</v>
      </c>
      <c r="AQ244" s="105">
        <v>31.956</v>
      </c>
      <c r="AR244" s="105">
        <v>31.0031</v>
      </c>
      <c r="AS244" s="105">
        <v>31.474499999999999</v>
      </c>
      <c r="AT244" s="105">
        <v>31.133099999999999</v>
      </c>
      <c r="AU244" s="105">
        <v>31.028199999999998</v>
      </c>
      <c r="AV244" s="105">
        <v>31.2104</v>
      </c>
      <c r="AW244" s="105">
        <v>31.8338</v>
      </c>
      <c r="AX244" s="105">
        <v>31.028700000000001</v>
      </c>
      <c r="AY244" s="105">
        <v>31.113299999999999</v>
      </c>
      <c r="AZ244" s="105">
        <v>30.959299999999999</v>
      </c>
      <c r="BA244" s="105">
        <v>30.9954</v>
      </c>
      <c r="BB244" s="105">
        <v>30.974299999999999</v>
      </c>
      <c r="BC244" s="105">
        <v>30.900500000000001</v>
      </c>
      <c r="BD244" s="105">
        <v>31.062799999999999</v>
      </c>
      <c r="BE244" s="105">
        <v>31.054099999999998</v>
      </c>
      <c r="BF244" s="105">
        <v>30.991900000000001</v>
      </c>
      <c r="BG244" s="105">
        <v>31.3048</v>
      </c>
      <c r="BH244" s="105">
        <v>31.511500000000002</v>
      </c>
      <c r="BI244" s="105">
        <v>30.9682</v>
      </c>
      <c r="BJ244" s="105">
        <v>31.029699999999998</v>
      </c>
      <c r="BK244" s="105">
        <v>30.888300000000001</v>
      </c>
      <c r="BL244" s="116">
        <v>31.1388</v>
      </c>
      <c r="BM244" s="112">
        <v>0.33785500000000002</v>
      </c>
      <c r="BN244" s="112">
        <v>0.82853699999999997</v>
      </c>
      <c r="BO244" s="112">
        <v>0.19669500000000001</v>
      </c>
      <c r="BP244" s="112">
        <v>0.30797200000000002</v>
      </c>
      <c r="BQ244" s="112">
        <v>0.25415300000000002</v>
      </c>
      <c r="BR244" s="112">
        <v>0.87017999999999995</v>
      </c>
      <c r="BS244" s="112">
        <v>0.46987699999999999</v>
      </c>
      <c r="BT244" s="112">
        <v>0.83078600000000002</v>
      </c>
      <c r="BU244" s="117">
        <v>0.23613700000000001</v>
      </c>
      <c r="BV244" s="112">
        <v>0.42034500000000002</v>
      </c>
      <c r="BW244" s="112">
        <v>0.86416800000000005</v>
      </c>
      <c r="BX244" s="112">
        <v>0.30640600000000001</v>
      </c>
      <c r="BY244" s="112">
        <v>0.39496300000000001</v>
      </c>
      <c r="BZ244" s="112">
        <v>0.59753699999999998</v>
      </c>
      <c r="CA244" s="112">
        <v>0.94569700000000001</v>
      </c>
      <c r="CB244" s="112">
        <v>0.67646200000000001</v>
      </c>
      <c r="CC244" s="112">
        <v>0.90700000000000003</v>
      </c>
      <c r="CD244" s="117">
        <v>0.709152</v>
      </c>
      <c r="CE244" s="105">
        <v>0.211617</v>
      </c>
      <c r="CF244" s="105">
        <v>2.4787300000000002E-2</v>
      </c>
      <c r="CG244" s="105">
        <v>0.437637</v>
      </c>
      <c r="CH244" s="105">
        <v>0.18462799999999999</v>
      </c>
      <c r="CI244" s="105">
        <v>0.33851799999999999</v>
      </c>
      <c r="CJ244" s="105">
        <v>1.48226E-2</v>
      </c>
      <c r="CK244" s="105">
        <v>-6.2218299999999997E-2</v>
      </c>
      <c r="CL244" s="105">
        <v>1.7306599999999998E-2</v>
      </c>
      <c r="CM244" s="116">
        <v>0.24255199999999999</v>
      </c>
    </row>
    <row r="245" spans="1:91">
      <c r="A245" s="104" t="s">
        <v>966</v>
      </c>
      <c r="B245" s="104" t="s">
        <v>967</v>
      </c>
      <c r="C245" s="104" t="s">
        <v>968</v>
      </c>
      <c r="D245" s="105">
        <v>30.357500000000002</v>
      </c>
      <c r="E245" s="108">
        <v>703794045.79999995</v>
      </c>
      <c r="F245" s="108">
        <v>340751959.5</v>
      </c>
      <c r="G245" s="108">
        <v>494059178</v>
      </c>
      <c r="H245" s="108">
        <v>1130696305</v>
      </c>
      <c r="I245" s="108">
        <v>885875742</v>
      </c>
      <c r="J245" s="108">
        <v>681300682</v>
      </c>
      <c r="K245" s="108">
        <v>827875057</v>
      </c>
      <c r="L245" s="108">
        <v>577539321</v>
      </c>
      <c r="M245" s="108">
        <v>720344608</v>
      </c>
      <c r="N245" s="108">
        <v>536389814.80000001</v>
      </c>
      <c r="O245" s="108">
        <v>461462034.80000001</v>
      </c>
      <c r="P245" s="108">
        <v>527136636.60000002</v>
      </c>
      <c r="Q245" s="108">
        <v>1061003343</v>
      </c>
      <c r="R245" s="108">
        <v>1087452038</v>
      </c>
      <c r="S245" s="108">
        <v>2627806660</v>
      </c>
      <c r="T245" s="108">
        <v>1389615524</v>
      </c>
      <c r="U245" s="108">
        <v>1284003752</v>
      </c>
      <c r="V245" s="108">
        <v>1276722204</v>
      </c>
      <c r="W245" s="108">
        <v>1299579712</v>
      </c>
      <c r="X245" s="108">
        <v>1270659249</v>
      </c>
      <c r="Y245" s="108">
        <v>1349065866</v>
      </c>
      <c r="Z245" s="108">
        <v>1621763833</v>
      </c>
      <c r="AA245" s="108">
        <v>1907880642</v>
      </c>
      <c r="AB245" s="108">
        <v>1276714577</v>
      </c>
      <c r="AC245" s="108">
        <v>1613193381</v>
      </c>
      <c r="AD245" s="108">
        <v>1516184744</v>
      </c>
      <c r="AE245" s="108">
        <v>1501785397</v>
      </c>
      <c r="AF245" s="108">
        <v>1332042835</v>
      </c>
      <c r="AG245" s="108">
        <v>1364016242</v>
      </c>
      <c r="AH245" s="115">
        <v>1376405850</v>
      </c>
      <c r="AI245" s="105">
        <v>29.774100000000001</v>
      </c>
      <c r="AJ245" s="105">
        <v>28.9209</v>
      </c>
      <c r="AK245" s="105">
        <v>29.479700000000001</v>
      </c>
      <c r="AL245" s="105">
        <v>30.349</v>
      </c>
      <c r="AM245" s="105">
        <v>30.153300000000002</v>
      </c>
      <c r="AN245" s="105">
        <v>29.884</v>
      </c>
      <c r="AO245" s="105">
        <v>29.8597</v>
      </c>
      <c r="AP245" s="105">
        <v>29.915099999999999</v>
      </c>
      <c r="AQ245" s="105">
        <v>29.613199999999999</v>
      </c>
      <c r="AR245" s="105">
        <v>29.436499999999999</v>
      </c>
      <c r="AS245" s="105">
        <v>29.348299999999998</v>
      </c>
      <c r="AT245" s="105">
        <v>29.5778</v>
      </c>
      <c r="AU245" s="105">
        <v>30.220800000000001</v>
      </c>
      <c r="AV245" s="105">
        <v>30.308</v>
      </c>
      <c r="AW245" s="105">
        <v>31.620899999999999</v>
      </c>
      <c r="AX245" s="105">
        <v>30.7514</v>
      </c>
      <c r="AY245" s="105">
        <v>30.583400000000001</v>
      </c>
      <c r="AZ245" s="105">
        <v>30.597899999999999</v>
      </c>
      <c r="BA245" s="105">
        <v>30.520299999999999</v>
      </c>
      <c r="BB245" s="105">
        <v>30.582799999999999</v>
      </c>
      <c r="BC245" s="105">
        <v>30.526199999999999</v>
      </c>
      <c r="BD245" s="105">
        <v>30.9956</v>
      </c>
      <c r="BE245" s="105">
        <v>31.249199999999998</v>
      </c>
      <c r="BF245" s="105">
        <v>30.686399999999999</v>
      </c>
      <c r="BG245" s="105">
        <v>30.63</v>
      </c>
      <c r="BH245" s="105">
        <v>30.537800000000001</v>
      </c>
      <c r="BI245" s="105">
        <v>30.497900000000001</v>
      </c>
      <c r="BJ245" s="105">
        <v>30.366</v>
      </c>
      <c r="BK245" s="105">
        <v>30.292999999999999</v>
      </c>
      <c r="BL245" s="116">
        <v>30.371099999999998</v>
      </c>
      <c r="BM245" s="112">
        <v>1.93475E-2</v>
      </c>
      <c r="BN245" s="112">
        <v>0.19256999999999999</v>
      </c>
      <c r="BO245" s="112">
        <v>4.7002299999999997E-3</v>
      </c>
      <c r="BP245" s="112">
        <v>2.39581E-4</v>
      </c>
      <c r="BQ245" s="112">
        <v>0.45684000000000002</v>
      </c>
      <c r="BR245" s="112">
        <v>7.1382499999999996E-3</v>
      </c>
      <c r="BS245" s="112">
        <v>3.4115E-3</v>
      </c>
      <c r="BT245" s="112">
        <v>1.8336700000000001E-2</v>
      </c>
      <c r="BU245" s="117">
        <v>1.03976E-2</v>
      </c>
      <c r="BV245" s="112">
        <v>5.7831300000000002E-2</v>
      </c>
      <c r="BW245" s="112">
        <v>0.28145599999999998</v>
      </c>
      <c r="BX245" s="112">
        <v>4.0203799999999998E-2</v>
      </c>
      <c r="BY245" s="112">
        <v>4.2900600000000001E-3</v>
      </c>
      <c r="BZ245" s="112">
        <v>0.72921599999999998</v>
      </c>
      <c r="CA245" s="112">
        <v>7.7551400000000006E-2</v>
      </c>
      <c r="CB245" s="112">
        <v>5.9678599999999998E-2</v>
      </c>
      <c r="CC245" s="112">
        <v>0.107113</v>
      </c>
      <c r="CD245" s="117">
        <v>0.39360400000000001</v>
      </c>
      <c r="CE245" s="105">
        <v>-0.95182800000000001</v>
      </c>
      <c r="CF245" s="105">
        <v>-0.214614</v>
      </c>
      <c r="CG245" s="105">
        <v>-0.54741200000000001</v>
      </c>
      <c r="CH245" s="105">
        <v>-0.88920999999999994</v>
      </c>
      <c r="CI245" s="105">
        <v>0.373199</v>
      </c>
      <c r="CJ245" s="105">
        <v>0.300846</v>
      </c>
      <c r="CK245" s="105">
        <v>0.19972200000000001</v>
      </c>
      <c r="CL245" s="105">
        <v>0.63369200000000003</v>
      </c>
      <c r="CM245" s="116">
        <v>0.21185200000000001</v>
      </c>
    </row>
    <row r="246" spans="1:91">
      <c r="A246" s="104" t="s">
        <v>969</v>
      </c>
      <c r="B246" s="104" t="s">
        <v>970</v>
      </c>
      <c r="C246" s="104" t="s">
        <v>971</v>
      </c>
      <c r="D246" s="105">
        <v>31.484200000000001</v>
      </c>
      <c r="E246" s="108">
        <v>1643189824</v>
      </c>
      <c r="F246" s="108">
        <v>923774094.79999995</v>
      </c>
      <c r="G246" s="108">
        <v>813084997.29999995</v>
      </c>
      <c r="H246" s="108">
        <v>1372220162</v>
      </c>
      <c r="I246" s="108">
        <v>984261598.29999995</v>
      </c>
      <c r="J246" s="108">
        <v>571546528.29999995</v>
      </c>
      <c r="K246" s="108">
        <v>1910470680</v>
      </c>
      <c r="L246" s="108">
        <v>716639415</v>
      </c>
      <c r="M246" s="108">
        <v>1529027908</v>
      </c>
      <c r="N246" s="108">
        <v>1245906420</v>
      </c>
      <c r="O246" s="108">
        <v>820834229.5</v>
      </c>
      <c r="P246" s="108">
        <v>1078693703</v>
      </c>
      <c r="Q246" s="108">
        <v>2362899685</v>
      </c>
      <c r="R246" s="108">
        <v>2898511625</v>
      </c>
      <c r="S246" s="108">
        <v>6304311581</v>
      </c>
      <c r="T246" s="108">
        <v>2363748009</v>
      </c>
      <c r="U246" s="108">
        <v>2422008522</v>
      </c>
      <c r="V246" s="108">
        <v>2741843939</v>
      </c>
      <c r="W246" s="108">
        <v>2583142545</v>
      </c>
      <c r="X246" s="108">
        <v>2781307964</v>
      </c>
      <c r="Y246" s="108">
        <v>2867440860</v>
      </c>
      <c r="Z246" s="108">
        <v>2560065593</v>
      </c>
      <c r="AA246" s="108">
        <v>2621044708</v>
      </c>
      <c r="AB246" s="108">
        <v>2618615642</v>
      </c>
      <c r="AC246" s="108">
        <v>3651196793</v>
      </c>
      <c r="AD246" s="108">
        <v>3363399839</v>
      </c>
      <c r="AE246" s="108">
        <v>3493950701</v>
      </c>
      <c r="AF246" s="108">
        <v>2866056291</v>
      </c>
      <c r="AG246" s="108">
        <v>3311041820</v>
      </c>
      <c r="AH246" s="115">
        <v>2845250844</v>
      </c>
      <c r="AI246" s="105">
        <v>30.997299999999999</v>
      </c>
      <c r="AJ246" s="105">
        <v>30.362400000000001</v>
      </c>
      <c r="AK246" s="105">
        <v>30.177900000000001</v>
      </c>
      <c r="AL246" s="105">
        <v>30.628299999999999</v>
      </c>
      <c r="AM246" s="105">
        <v>30.308700000000002</v>
      </c>
      <c r="AN246" s="105">
        <v>29.631399999999999</v>
      </c>
      <c r="AO246" s="105">
        <v>31.053100000000001</v>
      </c>
      <c r="AP246" s="105">
        <v>30.1859</v>
      </c>
      <c r="AQ246" s="105">
        <v>30.699100000000001</v>
      </c>
      <c r="AR246" s="105">
        <v>30.650700000000001</v>
      </c>
      <c r="AS246" s="105">
        <v>30.1843</v>
      </c>
      <c r="AT246" s="105">
        <v>30.610800000000001</v>
      </c>
      <c r="AU246" s="105">
        <v>31.372</v>
      </c>
      <c r="AV246" s="105">
        <v>31.7224</v>
      </c>
      <c r="AW246" s="105">
        <v>32.865499999999997</v>
      </c>
      <c r="AX246" s="105">
        <v>31.517700000000001</v>
      </c>
      <c r="AY246" s="105">
        <v>31.4969</v>
      </c>
      <c r="AZ246" s="105">
        <v>31.679600000000001</v>
      </c>
      <c r="BA246" s="105">
        <v>31.511399999999998</v>
      </c>
      <c r="BB246" s="105">
        <v>31.696000000000002</v>
      </c>
      <c r="BC246" s="105">
        <v>31.601099999999999</v>
      </c>
      <c r="BD246" s="105">
        <v>31.657299999999999</v>
      </c>
      <c r="BE246" s="105">
        <v>31.6889</v>
      </c>
      <c r="BF246" s="105">
        <v>31.7227</v>
      </c>
      <c r="BG246" s="105">
        <v>31.8127</v>
      </c>
      <c r="BH246" s="105">
        <v>31.671299999999999</v>
      </c>
      <c r="BI246" s="105">
        <v>31.716100000000001</v>
      </c>
      <c r="BJ246" s="105">
        <v>31.471499999999999</v>
      </c>
      <c r="BK246" s="105">
        <v>31.5502</v>
      </c>
      <c r="BL246" s="116">
        <v>31.401399999999999</v>
      </c>
      <c r="BM246" s="112">
        <v>1.8798800000000001E-2</v>
      </c>
      <c r="BN246" s="112">
        <v>1.23848E-2</v>
      </c>
      <c r="BO246" s="112">
        <v>3.1560699999999997E-2</v>
      </c>
      <c r="BP246" s="112">
        <v>3.0801399999999999E-3</v>
      </c>
      <c r="BQ246" s="112">
        <v>0.32133800000000001</v>
      </c>
      <c r="BR246" s="112">
        <v>0.27759699999999998</v>
      </c>
      <c r="BS246" s="112">
        <v>0.13381999999999999</v>
      </c>
      <c r="BT246" s="112">
        <v>1.01504E-2</v>
      </c>
      <c r="BU246" s="117">
        <v>1.24174E-2</v>
      </c>
      <c r="BV246" s="112">
        <v>5.7445799999999998E-2</v>
      </c>
      <c r="BW246" s="112">
        <v>4.3931400000000002E-2</v>
      </c>
      <c r="BX246" s="112">
        <v>0.105544</v>
      </c>
      <c r="BY246" s="112">
        <v>1.4152400000000001E-2</v>
      </c>
      <c r="BZ246" s="112">
        <v>0.65378199999999997</v>
      </c>
      <c r="CA246" s="112">
        <v>0.54945900000000003</v>
      </c>
      <c r="CB246" s="112">
        <v>0.34601799999999999</v>
      </c>
      <c r="CC246" s="112">
        <v>7.8737399999999999E-2</v>
      </c>
      <c r="CD246" s="117">
        <v>0.39360400000000001</v>
      </c>
      <c r="CE246" s="105">
        <v>-0.96181399999999995</v>
      </c>
      <c r="CF246" s="105">
        <v>-1.28491</v>
      </c>
      <c r="CG246" s="105">
        <v>-0.82834600000000003</v>
      </c>
      <c r="CH246" s="105">
        <v>-0.99240600000000001</v>
      </c>
      <c r="CI246" s="105">
        <v>0.51223799999999997</v>
      </c>
      <c r="CJ246" s="105">
        <v>9.0382299999999999E-2</v>
      </c>
      <c r="CK246" s="105">
        <v>0.128468</v>
      </c>
      <c r="CL246" s="105">
        <v>0.215277</v>
      </c>
      <c r="CM246" s="116">
        <v>0.25898100000000002</v>
      </c>
    </row>
    <row r="247" spans="1:91">
      <c r="A247" s="104" t="s">
        <v>972</v>
      </c>
      <c r="B247" s="104" t="s">
        <v>973</v>
      </c>
      <c r="C247" s="104" t="s">
        <v>974</v>
      </c>
      <c r="D247" s="105">
        <v>29.92165</v>
      </c>
      <c r="E247" s="108">
        <v>568593135</v>
      </c>
      <c r="F247" s="108">
        <v>358556936.5</v>
      </c>
      <c r="G247" s="108">
        <v>347860544.5</v>
      </c>
      <c r="H247" s="108">
        <v>489088470.30000001</v>
      </c>
      <c r="I247" s="108">
        <v>494117958.5</v>
      </c>
      <c r="J247" s="108">
        <v>290701673.5</v>
      </c>
      <c r="K247" s="108">
        <v>556395913</v>
      </c>
      <c r="L247" s="108">
        <v>214256387.5</v>
      </c>
      <c r="M247" s="108">
        <v>543974436.5</v>
      </c>
      <c r="N247" s="108">
        <v>423787580</v>
      </c>
      <c r="O247" s="108">
        <v>316212330.30000001</v>
      </c>
      <c r="P247" s="108">
        <v>287535794</v>
      </c>
      <c r="Q247" s="108">
        <v>669782975.5</v>
      </c>
      <c r="R247" s="108">
        <v>985014813.29999995</v>
      </c>
      <c r="S247" s="108">
        <v>2516916855</v>
      </c>
      <c r="T247" s="108">
        <v>837972590</v>
      </c>
      <c r="U247" s="108">
        <v>920808680</v>
      </c>
      <c r="V247" s="108">
        <v>969185816.5</v>
      </c>
      <c r="W247" s="108">
        <v>1067388950</v>
      </c>
      <c r="X247" s="108">
        <v>1059334609</v>
      </c>
      <c r="Y247" s="108">
        <v>971735006.5</v>
      </c>
      <c r="Z247" s="108">
        <v>799511822</v>
      </c>
      <c r="AA247" s="108">
        <v>749106297</v>
      </c>
      <c r="AB247" s="108">
        <v>962036433.5</v>
      </c>
      <c r="AC247" s="108">
        <v>1076374975</v>
      </c>
      <c r="AD247" s="108">
        <v>994976954</v>
      </c>
      <c r="AE247" s="108">
        <v>1137489606</v>
      </c>
      <c r="AF247" s="108">
        <v>1044457323</v>
      </c>
      <c r="AG247" s="108">
        <v>1118283263</v>
      </c>
      <c r="AH247" s="115">
        <v>987565509.29999995</v>
      </c>
      <c r="AI247" s="105">
        <v>29.4663</v>
      </c>
      <c r="AJ247" s="105">
        <v>28.991499999999998</v>
      </c>
      <c r="AK247" s="105">
        <v>28.9819</v>
      </c>
      <c r="AL247" s="105">
        <v>29.139900000000001</v>
      </c>
      <c r="AM247" s="105">
        <v>29.325800000000001</v>
      </c>
      <c r="AN247" s="105">
        <v>28.6464</v>
      </c>
      <c r="AO247" s="105">
        <v>29.306000000000001</v>
      </c>
      <c r="AP247" s="105">
        <v>28.513200000000001</v>
      </c>
      <c r="AQ247" s="105">
        <v>29.208100000000002</v>
      </c>
      <c r="AR247" s="105">
        <v>29.079699999999999</v>
      </c>
      <c r="AS247" s="105">
        <v>28.8339</v>
      </c>
      <c r="AT247" s="105">
        <v>28.703299999999999</v>
      </c>
      <c r="AU247" s="105">
        <v>29.537600000000001</v>
      </c>
      <c r="AV247" s="105">
        <v>30.165299999999998</v>
      </c>
      <c r="AW247" s="105">
        <v>31.558900000000001</v>
      </c>
      <c r="AX247" s="105">
        <v>30.021599999999999</v>
      </c>
      <c r="AY247" s="105">
        <v>30.103000000000002</v>
      </c>
      <c r="AZ247" s="105">
        <v>30.1724</v>
      </c>
      <c r="BA247" s="105">
        <v>30.2364</v>
      </c>
      <c r="BB247" s="105">
        <v>30.323499999999999</v>
      </c>
      <c r="BC247" s="105">
        <v>30.056999999999999</v>
      </c>
      <c r="BD247" s="105">
        <v>29.9741</v>
      </c>
      <c r="BE247" s="105">
        <v>29.914300000000001</v>
      </c>
      <c r="BF247" s="105">
        <v>30.278099999999998</v>
      </c>
      <c r="BG247" s="105">
        <v>30.043500000000002</v>
      </c>
      <c r="BH247" s="105">
        <v>29.928999999999998</v>
      </c>
      <c r="BI247" s="105">
        <v>30.097100000000001</v>
      </c>
      <c r="BJ247" s="105">
        <v>30.0152</v>
      </c>
      <c r="BK247" s="105">
        <v>30.011700000000001</v>
      </c>
      <c r="BL247" s="116">
        <v>29.8933</v>
      </c>
      <c r="BM247" s="112">
        <v>7.4062399999999997E-3</v>
      </c>
      <c r="BN247" s="112">
        <v>1.05825E-2</v>
      </c>
      <c r="BO247" s="112">
        <v>1.8850700000000001E-2</v>
      </c>
      <c r="BP247" s="112">
        <v>7.1932500000000004E-4</v>
      </c>
      <c r="BQ247" s="112">
        <v>0.49656</v>
      </c>
      <c r="BR247" s="112">
        <v>0.101039</v>
      </c>
      <c r="BS247" s="112">
        <v>5.7808100000000001E-2</v>
      </c>
      <c r="BT247" s="112">
        <v>0.52979600000000004</v>
      </c>
      <c r="BU247" s="117">
        <v>0.47821000000000002</v>
      </c>
      <c r="BV247" s="112">
        <v>3.4193599999999998E-2</v>
      </c>
      <c r="BW247" s="112">
        <v>4.0071099999999998E-2</v>
      </c>
      <c r="BX247" s="112">
        <v>8.0084299999999997E-2</v>
      </c>
      <c r="BY247" s="112">
        <v>7.1410700000000002E-3</v>
      </c>
      <c r="BZ247" s="112">
        <v>0.74639100000000003</v>
      </c>
      <c r="CA247" s="112">
        <v>0.327011</v>
      </c>
      <c r="CB247" s="112">
        <v>0.22884399999999999</v>
      </c>
      <c r="CC247" s="112">
        <v>0.70006100000000004</v>
      </c>
      <c r="CD247" s="117">
        <v>0.79589600000000005</v>
      </c>
      <c r="CE247" s="105">
        <v>-0.82680200000000004</v>
      </c>
      <c r="CF247" s="105">
        <v>-0.93600499999999998</v>
      </c>
      <c r="CG247" s="105">
        <v>-0.96428199999999997</v>
      </c>
      <c r="CH247" s="105">
        <v>-1.10107</v>
      </c>
      <c r="CI247" s="105">
        <v>0.44721499999999997</v>
      </c>
      <c r="CJ247" s="105">
        <v>0.125643</v>
      </c>
      <c r="CK247" s="105">
        <v>0.23224900000000001</v>
      </c>
      <c r="CL247" s="105">
        <v>8.21355E-2</v>
      </c>
      <c r="CM247" s="116">
        <v>4.9815499999999999E-2</v>
      </c>
    </row>
    <row r="248" spans="1:91">
      <c r="A248" s="104" t="s">
        <v>975</v>
      </c>
      <c r="B248" s="104" t="s">
        <v>976</v>
      </c>
      <c r="C248" s="104" t="s">
        <v>977</v>
      </c>
      <c r="D248" s="105">
        <v>31.062350000000002</v>
      </c>
      <c r="E248" s="108">
        <v>532956495.30000001</v>
      </c>
      <c r="F248" s="108">
        <v>200129482.19999999</v>
      </c>
      <c r="G248" s="108">
        <v>181993084.30000001</v>
      </c>
      <c r="H248" s="108">
        <v>657523520</v>
      </c>
      <c r="I248" s="108">
        <v>425160408.39999998</v>
      </c>
      <c r="J248" s="108">
        <v>102113135.40000001</v>
      </c>
      <c r="K248" s="108">
        <v>664145496.79999995</v>
      </c>
      <c r="L248" s="108">
        <v>71741863.379999995</v>
      </c>
      <c r="M248" s="108">
        <v>619047088.10000002</v>
      </c>
      <c r="N248" s="108">
        <v>424070796.69999999</v>
      </c>
      <c r="O248" s="108">
        <v>151840979.80000001</v>
      </c>
      <c r="P248" s="108">
        <v>240173645.59999999</v>
      </c>
      <c r="Q248" s="108">
        <v>1793749082</v>
      </c>
      <c r="R248" s="108">
        <v>2250091883</v>
      </c>
      <c r="S248" s="108">
        <v>4533386241</v>
      </c>
      <c r="T248" s="108">
        <v>1749675461</v>
      </c>
      <c r="U248" s="108">
        <v>2019483707</v>
      </c>
      <c r="V248" s="108">
        <v>1874883883</v>
      </c>
      <c r="W248" s="108">
        <v>2374795135</v>
      </c>
      <c r="X248" s="108">
        <v>2713946053</v>
      </c>
      <c r="Y248" s="108">
        <v>2373447056</v>
      </c>
      <c r="Z248" s="108">
        <v>1784736764</v>
      </c>
      <c r="AA248" s="108">
        <v>1756055951</v>
      </c>
      <c r="AB248" s="108">
        <v>2222552512</v>
      </c>
      <c r="AC248" s="108">
        <v>2311953740</v>
      </c>
      <c r="AD248" s="108">
        <v>3135443255</v>
      </c>
      <c r="AE248" s="108">
        <v>2575833765</v>
      </c>
      <c r="AF248" s="108">
        <v>2328283078</v>
      </c>
      <c r="AG248" s="108">
        <v>2266006595</v>
      </c>
      <c r="AH248" s="115">
        <v>2206749914</v>
      </c>
      <c r="AI248" s="105">
        <v>29.372900000000001</v>
      </c>
      <c r="AJ248" s="105">
        <v>28.1633</v>
      </c>
      <c r="AK248" s="105">
        <v>28.071400000000001</v>
      </c>
      <c r="AL248" s="105">
        <v>29.5669</v>
      </c>
      <c r="AM248" s="105">
        <v>29.104299999999999</v>
      </c>
      <c r="AN248" s="105">
        <v>27.114899999999999</v>
      </c>
      <c r="AO248" s="105">
        <v>29.552299999999999</v>
      </c>
      <c r="AP248" s="105">
        <v>27.0078</v>
      </c>
      <c r="AQ248" s="105">
        <v>29.394600000000001</v>
      </c>
      <c r="AR248" s="105">
        <v>29.082699999999999</v>
      </c>
      <c r="AS248" s="105">
        <v>27.807600000000001</v>
      </c>
      <c r="AT248" s="105">
        <v>28.4437</v>
      </c>
      <c r="AU248" s="105">
        <v>30.974799999999998</v>
      </c>
      <c r="AV248" s="105">
        <v>31.356999999999999</v>
      </c>
      <c r="AW248" s="105">
        <v>32.393700000000003</v>
      </c>
      <c r="AX248" s="105">
        <v>31.0838</v>
      </c>
      <c r="AY248" s="105">
        <v>31.233699999999999</v>
      </c>
      <c r="AZ248" s="105">
        <v>31.144200000000001</v>
      </c>
      <c r="BA248" s="105">
        <v>31.3901</v>
      </c>
      <c r="BB248" s="105">
        <v>31.661799999999999</v>
      </c>
      <c r="BC248" s="105">
        <v>31.331399999999999</v>
      </c>
      <c r="BD248" s="105">
        <v>31.134799999999998</v>
      </c>
      <c r="BE248" s="105">
        <v>31.120699999999999</v>
      </c>
      <c r="BF248" s="105">
        <v>31.4862</v>
      </c>
      <c r="BG248" s="105">
        <v>31.156099999999999</v>
      </c>
      <c r="BH248" s="105">
        <v>31.5762</v>
      </c>
      <c r="BI248" s="105">
        <v>31.276299999999999</v>
      </c>
      <c r="BJ248" s="105">
        <v>31.171700000000001</v>
      </c>
      <c r="BK248" s="105">
        <v>31.009899999999998</v>
      </c>
      <c r="BL248" s="116">
        <v>31.040900000000001</v>
      </c>
      <c r="BM248" s="112">
        <v>3.8571999999999999E-3</v>
      </c>
      <c r="BN248" s="112">
        <v>3.02616E-2</v>
      </c>
      <c r="BO248" s="112">
        <v>4.2482100000000002E-2</v>
      </c>
      <c r="BP248" s="112">
        <v>2.1013899999999999E-3</v>
      </c>
      <c r="BQ248" s="112">
        <v>0.30550699999999997</v>
      </c>
      <c r="BR248" s="112">
        <v>0.29346800000000001</v>
      </c>
      <c r="BS248" s="112">
        <v>2.68159E-2</v>
      </c>
      <c r="BT248" s="112">
        <v>0.25201899999999999</v>
      </c>
      <c r="BU248" s="117">
        <v>0.12302200000000001</v>
      </c>
      <c r="BV248" s="112">
        <v>2.5137400000000001E-2</v>
      </c>
      <c r="BW248" s="112">
        <v>7.6291200000000003E-2</v>
      </c>
      <c r="BX248" s="112">
        <v>0.12370200000000001</v>
      </c>
      <c r="BY248" s="112">
        <v>1.16703E-2</v>
      </c>
      <c r="BZ248" s="112">
        <v>0.63556199999999996</v>
      </c>
      <c r="CA248" s="112">
        <v>0.56397600000000003</v>
      </c>
      <c r="CB248" s="112">
        <v>0.158883</v>
      </c>
      <c r="CC248" s="112">
        <v>0.456397</v>
      </c>
      <c r="CD248" s="117">
        <v>0.64379200000000003</v>
      </c>
      <c r="CE248" s="105">
        <v>-2.5382600000000002</v>
      </c>
      <c r="CF248" s="105">
        <v>-2.4787699999999999</v>
      </c>
      <c r="CG248" s="105">
        <v>-2.4226000000000001</v>
      </c>
      <c r="CH248" s="105">
        <v>-2.6294599999999999</v>
      </c>
      <c r="CI248" s="105">
        <v>0.50105699999999997</v>
      </c>
      <c r="CJ248" s="105">
        <v>7.9732300000000006E-2</v>
      </c>
      <c r="CK248" s="105">
        <v>0.38696900000000001</v>
      </c>
      <c r="CL248" s="105">
        <v>0.173094</v>
      </c>
      <c r="CM248" s="116">
        <v>0.26205800000000001</v>
      </c>
    </row>
    <row r="249" spans="1:91">
      <c r="A249" s="104" t="s">
        <v>978</v>
      </c>
      <c r="B249" s="104" t="s">
        <v>979</v>
      </c>
      <c r="C249" s="104" t="s">
        <v>980</v>
      </c>
      <c r="D249" s="105">
        <v>32.476299999999995</v>
      </c>
      <c r="E249" s="108">
        <v>3342350957</v>
      </c>
      <c r="F249" s="108">
        <v>2556023890</v>
      </c>
      <c r="G249" s="108">
        <v>2360916026</v>
      </c>
      <c r="H249" s="108">
        <v>3273493396</v>
      </c>
      <c r="I249" s="108">
        <v>2727606067</v>
      </c>
      <c r="J249" s="108">
        <v>2034264819</v>
      </c>
      <c r="K249" s="108">
        <v>3420821769</v>
      </c>
      <c r="L249" s="108">
        <v>1644490602</v>
      </c>
      <c r="M249" s="108">
        <v>2985964584</v>
      </c>
      <c r="N249" s="108">
        <v>2804106812</v>
      </c>
      <c r="O249" s="108">
        <v>3025413573</v>
      </c>
      <c r="P249" s="108">
        <v>2472415952</v>
      </c>
      <c r="Q249" s="108">
        <v>5055980584</v>
      </c>
      <c r="R249" s="108">
        <v>5348801145</v>
      </c>
      <c r="S249" s="108">
        <v>11333501236</v>
      </c>
      <c r="T249" s="108">
        <v>4977973190</v>
      </c>
      <c r="U249" s="108">
        <v>4819257485</v>
      </c>
      <c r="V249" s="108">
        <v>5171102459</v>
      </c>
      <c r="W249" s="108">
        <v>5608642722</v>
      </c>
      <c r="X249" s="108">
        <v>5920833032</v>
      </c>
      <c r="Y249" s="108">
        <v>5814132622</v>
      </c>
      <c r="Z249" s="108">
        <v>5212211088</v>
      </c>
      <c r="AA249" s="108">
        <v>5299034067</v>
      </c>
      <c r="AB249" s="108">
        <v>5558469982</v>
      </c>
      <c r="AC249" s="108">
        <v>6694321701</v>
      </c>
      <c r="AD249" s="108">
        <v>6459002557</v>
      </c>
      <c r="AE249" s="108">
        <v>6502335903</v>
      </c>
      <c r="AF249" s="108">
        <v>5817769057</v>
      </c>
      <c r="AG249" s="108">
        <v>5957835448</v>
      </c>
      <c r="AH249" s="115">
        <v>5688557396</v>
      </c>
      <c r="AI249" s="105">
        <v>32.021700000000003</v>
      </c>
      <c r="AJ249" s="105">
        <v>31.794799999999999</v>
      </c>
      <c r="AK249" s="105">
        <v>31.670500000000001</v>
      </c>
      <c r="AL249" s="105">
        <v>31.8826</v>
      </c>
      <c r="AM249" s="105">
        <v>31.7623</v>
      </c>
      <c r="AN249" s="105">
        <v>31.386199999999999</v>
      </c>
      <c r="AO249" s="105">
        <v>31.9269</v>
      </c>
      <c r="AP249" s="105">
        <v>31.278400000000001</v>
      </c>
      <c r="AQ249" s="105">
        <v>31.6646</v>
      </c>
      <c r="AR249" s="105">
        <v>31.796800000000001</v>
      </c>
      <c r="AS249" s="105">
        <v>31.966000000000001</v>
      </c>
      <c r="AT249" s="105">
        <v>31.807400000000001</v>
      </c>
      <c r="AU249" s="105">
        <v>32.4664</v>
      </c>
      <c r="AV249" s="105">
        <v>32.606299999999997</v>
      </c>
      <c r="AW249" s="105">
        <v>33.734900000000003</v>
      </c>
      <c r="AX249" s="105">
        <v>32.592199999999998</v>
      </c>
      <c r="AY249" s="105">
        <v>32.486199999999997</v>
      </c>
      <c r="AZ249" s="105">
        <v>32.596200000000003</v>
      </c>
      <c r="BA249" s="105">
        <v>32.629899999999999</v>
      </c>
      <c r="BB249" s="105">
        <v>32.786200000000001</v>
      </c>
      <c r="BC249" s="105">
        <v>32.633400000000002</v>
      </c>
      <c r="BD249" s="105">
        <v>32.694699999999997</v>
      </c>
      <c r="BE249" s="105">
        <v>32.704900000000002</v>
      </c>
      <c r="BF249" s="105">
        <v>32.808599999999998</v>
      </c>
      <c r="BG249" s="105">
        <v>32.684600000000003</v>
      </c>
      <c r="BH249" s="105">
        <v>32.603099999999998</v>
      </c>
      <c r="BI249" s="105">
        <v>32.612200000000001</v>
      </c>
      <c r="BJ249" s="105">
        <v>32.492899999999999</v>
      </c>
      <c r="BK249" s="105">
        <v>32.400799999999997</v>
      </c>
      <c r="BL249" s="116">
        <v>32.397199999999998</v>
      </c>
      <c r="BM249" s="112">
        <v>5.0096899999999998E-3</v>
      </c>
      <c r="BN249" s="112">
        <v>7.8672900000000007E-3</v>
      </c>
      <c r="BO249" s="112">
        <v>1.3405E-2</v>
      </c>
      <c r="BP249" s="112">
        <v>8.0944100000000005E-4</v>
      </c>
      <c r="BQ249" s="112">
        <v>0.277729</v>
      </c>
      <c r="BR249" s="112">
        <v>5.5210299999999997E-2</v>
      </c>
      <c r="BS249" s="112">
        <v>1.3758899999999999E-2</v>
      </c>
      <c r="BT249" s="112">
        <v>3.1149900000000002E-3</v>
      </c>
      <c r="BU249" s="117">
        <v>7.4685699999999999E-3</v>
      </c>
      <c r="BV249" s="112">
        <v>2.8652400000000001E-2</v>
      </c>
      <c r="BW249" s="112">
        <v>3.3873500000000001E-2</v>
      </c>
      <c r="BX249" s="112">
        <v>6.8403900000000004E-2</v>
      </c>
      <c r="BY249" s="112">
        <v>7.5285899999999999E-3</v>
      </c>
      <c r="BZ249" s="112">
        <v>0.620197</v>
      </c>
      <c r="CA249" s="112">
        <v>0.23464099999999999</v>
      </c>
      <c r="CB249" s="112">
        <v>0.112738</v>
      </c>
      <c r="CC249" s="112">
        <v>4.3248599999999998E-2</v>
      </c>
      <c r="CD249" s="117">
        <v>0.37248900000000001</v>
      </c>
      <c r="CE249" s="105">
        <v>-0.60128199999999998</v>
      </c>
      <c r="CF249" s="105">
        <v>-0.75325799999999998</v>
      </c>
      <c r="CG249" s="105">
        <v>-0.80696400000000001</v>
      </c>
      <c r="CH249" s="105">
        <v>-0.57350900000000005</v>
      </c>
      <c r="CI249" s="105">
        <v>0.50556699999999999</v>
      </c>
      <c r="CJ249" s="105">
        <v>0.127942</v>
      </c>
      <c r="CK249" s="105">
        <v>0.25291599999999997</v>
      </c>
      <c r="CL249" s="105">
        <v>0.305809</v>
      </c>
      <c r="CM249" s="116">
        <v>0.20300299999999999</v>
      </c>
    </row>
    <row r="250" spans="1:91">
      <c r="A250" s="104" t="s">
        <v>981</v>
      </c>
      <c r="B250" s="104" t="s">
        <v>982</v>
      </c>
      <c r="C250" s="104" t="s">
        <v>983</v>
      </c>
      <c r="D250" s="105">
        <v>23.631749999999997</v>
      </c>
      <c r="E250" s="108">
        <v>17528066</v>
      </c>
      <c r="F250" s="108">
        <v>15432140</v>
      </c>
      <c r="G250" s="108">
        <v>18628128</v>
      </c>
      <c r="H250" s="108">
        <v>21876608</v>
      </c>
      <c r="I250" s="108">
        <v>23347020</v>
      </c>
      <c r="J250" s="108">
        <v>19029574</v>
      </c>
      <c r="K250" s="108">
        <v>10190300</v>
      </c>
      <c r="L250" s="108"/>
      <c r="M250" s="108">
        <v>6580104</v>
      </c>
      <c r="N250" s="108">
        <v>5833491</v>
      </c>
      <c r="O250" s="108">
        <v>2944402.75</v>
      </c>
      <c r="P250" s="108"/>
      <c r="Q250" s="108">
        <v>6543735.5</v>
      </c>
      <c r="R250" s="108">
        <v>16299155</v>
      </c>
      <c r="S250" s="108">
        <v>40802392</v>
      </c>
      <c r="T250" s="108">
        <v>15022800</v>
      </c>
      <c r="U250" s="108">
        <v>10081131</v>
      </c>
      <c r="V250" s="108">
        <v>15985841</v>
      </c>
      <c r="W250" s="108">
        <v>4638703.5</v>
      </c>
      <c r="X250" s="108">
        <v>16092698</v>
      </c>
      <c r="Y250" s="108">
        <v>13501517</v>
      </c>
      <c r="Z250" s="108">
        <v>8336676.5</v>
      </c>
      <c r="AA250" s="108">
        <v>5448198</v>
      </c>
      <c r="AB250" s="108">
        <v>14234603</v>
      </c>
      <c r="AC250" s="108">
        <v>9398047</v>
      </c>
      <c r="AD250" s="108">
        <v>19183264</v>
      </c>
      <c r="AE250" s="108">
        <v>3611176.75</v>
      </c>
      <c r="AF250" s="108">
        <v>11758302</v>
      </c>
      <c r="AG250" s="108">
        <v>6460364.5</v>
      </c>
      <c r="AH250" s="115">
        <v>8437450</v>
      </c>
      <c r="AI250" s="105">
        <v>24.4466</v>
      </c>
      <c r="AJ250" s="105">
        <v>24.628900000000002</v>
      </c>
      <c r="AK250" s="105">
        <v>24.857199999999999</v>
      </c>
      <c r="AL250" s="105">
        <v>24.657299999999999</v>
      </c>
      <c r="AM250" s="105">
        <v>24.9648</v>
      </c>
      <c r="AN250" s="105">
        <v>25.071899999999999</v>
      </c>
      <c r="AO250" s="105">
        <v>23.634899999999998</v>
      </c>
      <c r="AP250" s="105">
        <v>21.2973</v>
      </c>
      <c r="AQ250" s="105">
        <v>22.838799999999999</v>
      </c>
      <c r="AR250" s="105">
        <v>22.557700000000001</v>
      </c>
      <c r="AS250" s="105">
        <v>22.777200000000001</v>
      </c>
      <c r="AT250" s="105">
        <v>21.632100000000001</v>
      </c>
      <c r="AU250" s="105">
        <v>22.808299999999999</v>
      </c>
      <c r="AV250" s="105">
        <v>24.248000000000001</v>
      </c>
      <c r="AW250" s="105">
        <v>25.895800000000001</v>
      </c>
      <c r="AX250" s="105">
        <v>24.22</v>
      </c>
      <c r="AY250" s="105">
        <v>23.628599999999999</v>
      </c>
      <c r="AZ250" s="105">
        <v>24.334599999999998</v>
      </c>
      <c r="BA250" s="105">
        <v>22.3902</v>
      </c>
      <c r="BB250" s="105">
        <v>24.494800000000001</v>
      </c>
      <c r="BC250" s="105">
        <v>24.167400000000001</v>
      </c>
      <c r="BD250" s="105">
        <v>23.2395</v>
      </c>
      <c r="BE250" s="105">
        <v>22.5869</v>
      </c>
      <c r="BF250" s="105">
        <v>24.1995</v>
      </c>
      <c r="BG250" s="105">
        <v>22.885400000000001</v>
      </c>
      <c r="BH250" s="105">
        <v>24.2392</v>
      </c>
      <c r="BI250" s="105">
        <v>21.797899999999998</v>
      </c>
      <c r="BJ250" s="105">
        <v>23.542200000000001</v>
      </c>
      <c r="BK250" s="105">
        <v>22.524100000000001</v>
      </c>
      <c r="BL250" s="116">
        <v>23.1142</v>
      </c>
      <c r="BM250" s="112">
        <v>7.6019199999999999E-3</v>
      </c>
      <c r="BN250" s="112">
        <v>4.5673099999999998E-3</v>
      </c>
      <c r="BO250" s="112">
        <v>0.56346700000000005</v>
      </c>
      <c r="BP250" s="112">
        <v>0.182868</v>
      </c>
      <c r="BQ250" s="112">
        <v>0.25187300000000001</v>
      </c>
      <c r="BR250" s="112">
        <v>5.2745800000000002E-2</v>
      </c>
      <c r="BS250" s="112">
        <v>0.43348300000000001</v>
      </c>
      <c r="BT250" s="112">
        <v>0.63753400000000005</v>
      </c>
      <c r="BU250" s="117">
        <v>0.91593800000000003</v>
      </c>
      <c r="BV250" s="112">
        <v>3.44333E-2</v>
      </c>
      <c r="BW250" s="112">
        <v>2.4650600000000002E-2</v>
      </c>
      <c r="BX250" s="112">
        <v>0.65470200000000001</v>
      </c>
      <c r="BY250" s="112">
        <v>0.25781799999999999</v>
      </c>
      <c r="BZ250" s="112">
        <v>0.59753699999999998</v>
      </c>
      <c r="CA250" s="112">
        <v>0.228128</v>
      </c>
      <c r="CB250" s="112">
        <v>0.64634400000000003</v>
      </c>
      <c r="CC250" s="112">
        <v>0.77991999999999995</v>
      </c>
      <c r="CD250" s="117">
        <v>0.97877199999999998</v>
      </c>
      <c r="CE250" s="105">
        <v>1.58409</v>
      </c>
      <c r="CF250" s="105">
        <v>1.83779</v>
      </c>
      <c r="CG250" s="105">
        <v>-0.46983200000000003</v>
      </c>
      <c r="CH250" s="105">
        <v>-0.73782400000000004</v>
      </c>
      <c r="CI250" s="105">
        <v>1.25719</v>
      </c>
      <c r="CJ250" s="105">
        <v>1.0008699999999999</v>
      </c>
      <c r="CK250" s="105">
        <v>0.62396300000000005</v>
      </c>
      <c r="CL250" s="105">
        <v>0.281775</v>
      </c>
      <c r="CM250" s="116">
        <v>-8.6004300000000006E-2</v>
      </c>
    </row>
    <row r="251" spans="1:91">
      <c r="A251" s="104" t="s">
        <v>984</v>
      </c>
      <c r="B251" s="104" t="s">
        <v>985</v>
      </c>
      <c r="C251" s="104" t="s">
        <v>986</v>
      </c>
      <c r="D251" s="105">
        <v>29.105049999999999</v>
      </c>
      <c r="E251" s="108">
        <v>281150792</v>
      </c>
      <c r="F251" s="108">
        <v>185279112.5</v>
      </c>
      <c r="G251" s="108">
        <v>166128154</v>
      </c>
      <c r="H251" s="108">
        <v>346674152</v>
      </c>
      <c r="I251" s="108">
        <v>324984815</v>
      </c>
      <c r="J251" s="108">
        <v>195665083</v>
      </c>
      <c r="K251" s="108">
        <v>274246588</v>
      </c>
      <c r="L251" s="108">
        <v>144454298</v>
      </c>
      <c r="M251" s="108">
        <v>307548606</v>
      </c>
      <c r="N251" s="108">
        <v>183753337</v>
      </c>
      <c r="O251" s="108">
        <v>223019772</v>
      </c>
      <c r="P251" s="108">
        <v>154263762.30000001</v>
      </c>
      <c r="Q251" s="108">
        <v>561088473</v>
      </c>
      <c r="R251" s="108">
        <v>559397192</v>
      </c>
      <c r="S251" s="108">
        <v>1325045458</v>
      </c>
      <c r="T251" s="108">
        <v>420263814</v>
      </c>
      <c r="U251" s="108">
        <v>477690706</v>
      </c>
      <c r="V251" s="108">
        <v>467771109.5</v>
      </c>
      <c r="W251" s="108">
        <v>510251600</v>
      </c>
      <c r="X251" s="108">
        <v>579230290</v>
      </c>
      <c r="Y251" s="108">
        <v>621290054</v>
      </c>
      <c r="Z251" s="108">
        <v>535433522.30000001</v>
      </c>
      <c r="AA251" s="108">
        <v>578655844</v>
      </c>
      <c r="AB251" s="108">
        <v>454195700.5</v>
      </c>
      <c r="AC251" s="108">
        <v>645907403.5</v>
      </c>
      <c r="AD251" s="108">
        <v>744832228</v>
      </c>
      <c r="AE251" s="108">
        <v>751013908</v>
      </c>
      <c r="AF251" s="108">
        <v>566446678</v>
      </c>
      <c r="AG251" s="108">
        <v>541227736</v>
      </c>
      <c r="AH251" s="115">
        <v>569334664</v>
      </c>
      <c r="AI251" s="105">
        <v>28.450299999999999</v>
      </c>
      <c r="AJ251" s="105">
        <v>28.1264</v>
      </c>
      <c r="AK251" s="105">
        <v>27.975300000000001</v>
      </c>
      <c r="AL251" s="105">
        <v>28.6434</v>
      </c>
      <c r="AM251" s="105">
        <v>28.742100000000001</v>
      </c>
      <c r="AN251" s="105">
        <v>28.0533</v>
      </c>
      <c r="AO251" s="105">
        <v>28.292400000000001</v>
      </c>
      <c r="AP251" s="105">
        <v>28.017499999999998</v>
      </c>
      <c r="AQ251" s="105">
        <v>28.385300000000001</v>
      </c>
      <c r="AR251" s="105">
        <v>27.925699999999999</v>
      </c>
      <c r="AS251" s="105">
        <v>28.3643</v>
      </c>
      <c r="AT251" s="105">
        <v>27.805</v>
      </c>
      <c r="AU251" s="105">
        <v>29.254999999999999</v>
      </c>
      <c r="AV251" s="105">
        <v>29.349</v>
      </c>
      <c r="AW251" s="105">
        <v>30.665299999999998</v>
      </c>
      <c r="AX251" s="105">
        <v>29.026</v>
      </c>
      <c r="AY251" s="105">
        <v>29.1663</v>
      </c>
      <c r="AZ251" s="105">
        <v>29.159099999999999</v>
      </c>
      <c r="BA251" s="105">
        <v>29.171600000000002</v>
      </c>
      <c r="BB251" s="105">
        <v>29.463799999999999</v>
      </c>
      <c r="BC251" s="105">
        <v>29.4297</v>
      </c>
      <c r="BD251" s="105">
        <v>29.378900000000002</v>
      </c>
      <c r="BE251" s="105">
        <v>29.514299999999999</v>
      </c>
      <c r="BF251" s="105">
        <v>29.1953</v>
      </c>
      <c r="BG251" s="105">
        <v>29.311199999999999</v>
      </c>
      <c r="BH251" s="105">
        <v>29.5078</v>
      </c>
      <c r="BI251" s="105">
        <v>29.498100000000001</v>
      </c>
      <c r="BJ251" s="105">
        <v>29.132400000000001</v>
      </c>
      <c r="BK251" s="105">
        <v>28.952000000000002</v>
      </c>
      <c r="BL251" s="116">
        <v>29.0777</v>
      </c>
      <c r="BM251" s="112">
        <v>4.3854100000000002E-3</v>
      </c>
      <c r="BN251" s="112">
        <v>6.0520900000000002E-2</v>
      </c>
      <c r="BO251" s="112">
        <v>2.5772199999999999E-3</v>
      </c>
      <c r="BP251" s="112">
        <v>4.5640899999999998E-3</v>
      </c>
      <c r="BQ251" s="112">
        <v>0.200211</v>
      </c>
      <c r="BR251" s="112">
        <v>0.41971799999999998</v>
      </c>
      <c r="BS251" s="112">
        <v>4.7649999999999998E-2</v>
      </c>
      <c r="BT251" s="112">
        <v>4.4432699999999999E-2</v>
      </c>
      <c r="BU251" s="117">
        <v>9.8812899999999992E-3</v>
      </c>
      <c r="BV251" s="112">
        <v>2.6936700000000001E-2</v>
      </c>
      <c r="BW251" s="112">
        <v>0.12016400000000001</v>
      </c>
      <c r="BX251" s="112">
        <v>2.8709100000000001E-2</v>
      </c>
      <c r="BY251" s="112">
        <v>1.6914499999999999E-2</v>
      </c>
      <c r="BZ251" s="112">
        <v>0.57049499999999997</v>
      </c>
      <c r="CA251" s="112">
        <v>0.68105800000000005</v>
      </c>
      <c r="CB251" s="112">
        <v>0.20516300000000001</v>
      </c>
      <c r="CC251" s="112">
        <v>0.16992599999999999</v>
      </c>
      <c r="CD251" s="117">
        <v>0.39360400000000001</v>
      </c>
      <c r="CE251" s="105">
        <v>-0.87006099999999997</v>
      </c>
      <c r="CF251" s="105">
        <v>-0.57447599999999999</v>
      </c>
      <c r="CG251" s="105">
        <v>-0.82232000000000005</v>
      </c>
      <c r="CH251" s="105">
        <v>-1.0223899999999999</v>
      </c>
      <c r="CI251" s="105">
        <v>0.70235000000000003</v>
      </c>
      <c r="CJ251" s="105">
        <v>6.3088699999999998E-2</v>
      </c>
      <c r="CK251" s="105">
        <v>0.300954</v>
      </c>
      <c r="CL251" s="105">
        <v>0.30877199999999999</v>
      </c>
      <c r="CM251" s="116">
        <v>0.38501600000000002</v>
      </c>
    </row>
    <row r="252" spans="1:91">
      <c r="A252" s="104" t="s">
        <v>5020</v>
      </c>
      <c r="B252" s="104" t="s">
        <v>5021</v>
      </c>
      <c r="C252" s="104" t="s">
        <v>5022</v>
      </c>
      <c r="D252" s="105">
        <v>28.856300000000001</v>
      </c>
      <c r="E252" s="108">
        <v>42554412</v>
      </c>
      <c r="F252" s="108">
        <v>77429608.5</v>
      </c>
      <c r="G252" s="108">
        <v>125955485</v>
      </c>
      <c r="H252" s="108">
        <v>240156601.80000001</v>
      </c>
      <c r="I252" s="108">
        <v>150651461.80000001</v>
      </c>
      <c r="J252" s="108">
        <v>89499746.5</v>
      </c>
      <c r="K252" s="108">
        <v>4970878</v>
      </c>
      <c r="L252" s="108">
        <v>25606915</v>
      </c>
      <c r="M252" s="108">
        <v>247748458</v>
      </c>
      <c r="N252" s="108">
        <v>263740290</v>
      </c>
      <c r="O252" s="108">
        <v>146945682</v>
      </c>
      <c r="P252" s="108">
        <v>16341764.5</v>
      </c>
      <c r="Q252" s="108">
        <v>536492532.30000001</v>
      </c>
      <c r="R252" s="108">
        <v>518976580</v>
      </c>
      <c r="S252" s="108">
        <v>273072678</v>
      </c>
      <c r="T252" s="108">
        <v>458076460</v>
      </c>
      <c r="U252" s="108">
        <v>431160041.30000001</v>
      </c>
      <c r="V252" s="108">
        <v>27435070</v>
      </c>
      <c r="W252" s="108">
        <v>504055171.30000001</v>
      </c>
      <c r="X252" s="108">
        <v>594633698.29999995</v>
      </c>
      <c r="Y252" s="108">
        <v>503742132</v>
      </c>
      <c r="Z252" s="108">
        <v>536357310.5</v>
      </c>
      <c r="AA252" s="108">
        <v>451463506.5</v>
      </c>
      <c r="AB252" s="108">
        <v>460928925.80000001</v>
      </c>
      <c r="AC252" s="108">
        <v>721369624</v>
      </c>
      <c r="AD252" s="108">
        <v>421784107.80000001</v>
      </c>
      <c r="AE252" s="108">
        <v>664770391.29999995</v>
      </c>
      <c r="AF252" s="108">
        <v>716368740.79999995</v>
      </c>
      <c r="AG252" s="108">
        <v>611294463.79999995</v>
      </c>
      <c r="AH252" s="115">
        <v>657032725</v>
      </c>
      <c r="AI252" s="105">
        <v>25.726299999999998</v>
      </c>
      <c r="AJ252" s="105">
        <v>26.906700000000001</v>
      </c>
      <c r="AK252" s="105">
        <v>27.565300000000001</v>
      </c>
      <c r="AL252" s="105">
        <v>28.113800000000001</v>
      </c>
      <c r="AM252" s="105">
        <v>27.6205</v>
      </c>
      <c r="AN252" s="105">
        <v>26.997299999999999</v>
      </c>
      <c r="AO252" s="105">
        <v>22.4541</v>
      </c>
      <c r="AP252" s="105">
        <v>25.729399999999998</v>
      </c>
      <c r="AQ252" s="105">
        <v>28.073399999999999</v>
      </c>
      <c r="AR252" s="105">
        <v>28.348800000000001</v>
      </c>
      <c r="AS252" s="105">
        <v>27.803799999999999</v>
      </c>
      <c r="AT252" s="105">
        <v>24.566199999999998</v>
      </c>
      <c r="AU252" s="105">
        <v>29.187799999999999</v>
      </c>
      <c r="AV252" s="105">
        <v>29.2408</v>
      </c>
      <c r="AW252" s="105">
        <v>28.467400000000001</v>
      </c>
      <c r="AX252" s="105">
        <v>29.150300000000001</v>
      </c>
      <c r="AY252" s="105">
        <v>29.0182</v>
      </c>
      <c r="AZ252" s="105">
        <v>25.108000000000001</v>
      </c>
      <c r="BA252" s="105">
        <v>29.1539</v>
      </c>
      <c r="BB252" s="105">
        <v>29.5016</v>
      </c>
      <c r="BC252" s="105">
        <v>29.128599999999999</v>
      </c>
      <c r="BD252" s="105">
        <v>29.3813</v>
      </c>
      <c r="BE252" s="105">
        <v>29.1557</v>
      </c>
      <c r="BF252" s="105">
        <v>29.2166</v>
      </c>
      <c r="BG252" s="105">
        <v>29.471</v>
      </c>
      <c r="BH252" s="105">
        <v>28.694400000000002</v>
      </c>
      <c r="BI252" s="105">
        <v>29.322199999999999</v>
      </c>
      <c r="BJ252" s="105">
        <v>29.4712</v>
      </c>
      <c r="BK252" s="105">
        <v>29.128599999999999</v>
      </c>
      <c r="BL252" s="116">
        <v>29.289100000000001</v>
      </c>
      <c r="BM252" s="112">
        <v>9.4012999999999996E-3</v>
      </c>
      <c r="BN252" s="112">
        <v>7.0400300000000001E-3</v>
      </c>
      <c r="BO252" s="112">
        <v>7.6404200000000005E-2</v>
      </c>
      <c r="BP252" s="112">
        <v>0.11383500000000001</v>
      </c>
      <c r="BQ252" s="112">
        <v>0.28497600000000001</v>
      </c>
      <c r="BR252" s="112">
        <v>0.31192999999999999</v>
      </c>
      <c r="BS252" s="112">
        <v>0.83372400000000002</v>
      </c>
      <c r="BT252" s="112">
        <v>0.72542200000000001</v>
      </c>
      <c r="BU252" s="117">
        <v>0.63112800000000002</v>
      </c>
      <c r="BV252" s="112">
        <v>3.8571500000000002E-2</v>
      </c>
      <c r="BW252" s="112">
        <v>3.1369099999999997E-2</v>
      </c>
      <c r="BX252" s="112">
        <v>0.168653</v>
      </c>
      <c r="BY252" s="112">
        <v>0.17632</v>
      </c>
      <c r="BZ252" s="112">
        <v>0.62688200000000005</v>
      </c>
      <c r="CA252" s="112">
        <v>0.58223100000000005</v>
      </c>
      <c r="CB252" s="112">
        <v>0.92389500000000002</v>
      </c>
      <c r="CC252" s="112">
        <v>0.83830400000000005</v>
      </c>
      <c r="CD252" s="117">
        <v>0.87753400000000004</v>
      </c>
      <c r="CE252" s="105">
        <v>-2.56351</v>
      </c>
      <c r="CF252" s="105">
        <v>-1.71912</v>
      </c>
      <c r="CG252" s="105">
        <v>-3.87731</v>
      </c>
      <c r="CH252" s="105">
        <v>-2.3900100000000002</v>
      </c>
      <c r="CI252" s="105">
        <v>-0.33094299999999999</v>
      </c>
      <c r="CJ252" s="105">
        <v>-1.53742</v>
      </c>
      <c r="CK252" s="105">
        <v>-3.49E-2</v>
      </c>
      <c r="CL252" s="105">
        <v>-4.5122099999999998E-2</v>
      </c>
      <c r="CM252" s="116">
        <v>-0.13376199999999999</v>
      </c>
    </row>
    <row r="253" spans="1:91">
      <c r="A253" s="104" t="s">
        <v>987</v>
      </c>
      <c r="B253" s="104" t="s">
        <v>988</v>
      </c>
      <c r="C253" s="104" t="s">
        <v>989</v>
      </c>
      <c r="D253" s="105">
        <v>31.017200000000003</v>
      </c>
      <c r="E253" s="108">
        <v>2439018408</v>
      </c>
      <c r="F253" s="108">
        <v>1874700649</v>
      </c>
      <c r="G253" s="108">
        <v>1914165293</v>
      </c>
      <c r="H253" s="108">
        <v>2300715943</v>
      </c>
      <c r="I253" s="108">
        <v>1219328318</v>
      </c>
      <c r="J253" s="108">
        <v>1652636622</v>
      </c>
      <c r="K253" s="108">
        <v>2019803014</v>
      </c>
      <c r="L253" s="108">
        <v>862499558</v>
      </c>
      <c r="M253" s="108">
        <v>1951888588</v>
      </c>
      <c r="N253" s="108">
        <v>1553264745</v>
      </c>
      <c r="O253" s="108">
        <v>1731407358</v>
      </c>
      <c r="P253" s="108">
        <v>1344123065</v>
      </c>
      <c r="Q253" s="108">
        <v>1917215378</v>
      </c>
      <c r="R253" s="108">
        <v>2382439904</v>
      </c>
      <c r="S253" s="108">
        <v>4600821484</v>
      </c>
      <c r="T253" s="108">
        <v>1627414642</v>
      </c>
      <c r="U253" s="108">
        <v>1696516797</v>
      </c>
      <c r="V253" s="108">
        <v>1952129040</v>
      </c>
      <c r="W253" s="108">
        <v>1931759215</v>
      </c>
      <c r="X253" s="108">
        <v>2070842525</v>
      </c>
      <c r="Y253" s="108">
        <v>2214787336</v>
      </c>
      <c r="Z253" s="108">
        <v>1442335693</v>
      </c>
      <c r="AA253" s="108">
        <v>1240246740</v>
      </c>
      <c r="AB253" s="108">
        <v>1479479748</v>
      </c>
      <c r="AC253" s="108">
        <v>2037518770</v>
      </c>
      <c r="AD253" s="108">
        <v>1653721936</v>
      </c>
      <c r="AE253" s="108">
        <v>1924455896</v>
      </c>
      <c r="AF253" s="108">
        <v>1660823293</v>
      </c>
      <c r="AG253" s="108">
        <v>1491119078</v>
      </c>
      <c r="AH253" s="115">
        <v>1606612992</v>
      </c>
      <c r="AI253" s="105">
        <v>31.5671</v>
      </c>
      <c r="AJ253" s="105">
        <v>31.358499999999999</v>
      </c>
      <c r="AK253" s="105">
        <v>31.375800000000002</v>
      </c>
      <c r="AL253" s="105">
        <v>31.373799999999999</v>
      </c>
      <c r="AM253" s="105">
        <v>30.6157</v>
      </c>
      <c r="AN253" s="105">
        <v>31.147300000000001</v>
      </c>
      <c r="AO253" s="105">
        <v>31.1418</v>
      </c>
      <c r="AP253" s="105">
        <v>30.420100000000001</v>
      </c>
      <c r="AQ253" s="105">
        <v>31.051300000000001</v>
      </c>
      <c r="AR253" s="105">
        <v>30.952100000000002</v>
      </c>
      <c r="AS253" s="105">
        <v>31.182200000000002</v>
      </c>
      <c r="AT253" s="105">
        <v>30.9282</v>
      </c>
      <c r="AU253" s="105">
        <v>31.070699999999999</v>
      </c>
      <c r="AV253" s="105">
        <v>31.439499999999999</v>
      </c>
      <c r="AW253" s="105">
        <v>32.414200000000001</v>
      </c>
      <c r="AX253" s="105">
        <v>30.979299999999999</v>
      </c>
      <c r="AY253" s="105">
        <v>30.9831</v>
      </c>
      <c r="AZ253" s="105">
        <v>31.2028</v>
      </c>
      <c r="BA253" s="105">
        <v>31.092199999999998</v>
      </c>
      <c r="BB253" s="105">
        <v>31.2776</v>
      </c>
      <c r="BC253" s="105">
        <v>31.234999999999999</v>
      </c>
      <c r="BD253" s="105">
        <v>30.826499999999999</v>
      </c>
      <c r="BE253" s="105">
        <v>30.634</v>
      </c>
      <c r="BF253" s="105">
        <v>30.899000000000001</v>
      </c>
      <c r="BG253" s="105">
        <v>30.971</v>
      </c>
      <c r="BH253" s="105">
        <v>30.662199999999999</v>
      </c>
      <c r="BI253" s="105">
        <v>30.855699999999999</v>
      </c>
      <c r="BJ253" s="105">
        <v>30.6843</v>
      </c>
      <c r="BK253" s="105">
        <v>30.415299999999998</v>
      </c>
      <c r="BL253" s="116">
        <v>30.587900000000001</v>
      </c>
      <c r="BM253" s="112">
        <v>1.0798100000000001E-3</v>
      </c>
      <c r="BN253" s="112">
        <v>0.112279</v>
      </c>
      <c r="BO253" s="112">
        <v>0.26832099999999998</v>
      </c>
      <c r="BP253" s="112">
        <v>1.53659E-2</v>
      </c>
      <c r="BQ253" s="112">
        <v>5.7471000000000001E-2</v>
      </c>
      <c r="BR253" s="112">
        <v>1.03149E-2</v>
      </c>
      <c r="BS253" s="112">
        <v>2.7078699999999998E-3</v>
      </c>
      <c r="BT253" s="112">
        <v>0.115034</v>
      </c>
      <c r="BU253" s="117">
        <v>8.9276499999999995E-2</v>
      </c>
      <c r="BV253" s="112">
        <v>1.31699E-2</v>
      </c>
      <c r="BW253" s="112">
        <v>0.18625700000000001</v>
      </c>
      <c r="BX253" s="112">
        <v>0.382801</v>
      </c>
      <c r="BY253" s="112">
        <v>3.7538799999999997E-2</v>
      </c>
      <c r="BZ253" s="112">
        <v>0.41746699999999998</v>
      </c>
      <c r="CA253" s="112">
        <v>9.3223399999999998E-2</v>
      </c>
      <c r="CB253" s="112">
        <v>5.4246299999999997E-2</v>
      </c>
      <c r="CC253" s="112">
        <v>0.29309099999999999</v>
      </c>
      <c r="CD253" s="117">
        <v>0.61135099999999998</v>
      </c>
      <c r="CE253" s="105">
        <v>0.87134100000000003</v>
      </c>
      <c r="CF253" s="105">
        <v>0.48314000000000001</v>
      </c>
      <c r="CG253" s="105">
        <v>0.308585</v>
      </c>
      <c r="CH253" s="105">
        <v>0.45834999999999998</v>
      </c>
      <c r="CI253" s="105">
        <v>1.0789800000000001</v>
      </c>
      <c r="CJ253" s="105">
        <v>0.49256</v>
      </c>
      <c r="CK253" s="105">
        <v>0.63911399999999996</v>
      </c>
      <c r="CL253" s="105">
        <v>0.22403100000000001</v>
      </c>
      <c r="CM253" s="116">
        <v>0.26714100000000002</v>
      </c>
    </row>
    <row r="254" spans="1:91">
      <c r="A254" s="104" t="s">
        <v>990</v>
      </c>
      <c r="B254" s="104" t="s">
        <v>991</v>
      </c>
      <c r="C254" s="104" t="s">
        <v>992</v>
      </c>
      <c r="D254" s="105">
        <v>22.386000000000003</v>
      </c>
      <c r="E254" s="108"/>
      <c r="F254" s="108">
        <v>360536.5625</v>
      </c>
      <c r="G254" s="108"/>
      <c r="H254" s="108">
        <v>8688269</v>
      </c>
      <c r="I254" s="108">
        <v>4724411.5</v>
      </c>
      <c r="J254" s="108">
        <v>956033.5625</v>
      </c>
      <c r="K254" s="108">
        <v>450408.1875</v>
      </c>
      <c r="L254" s="108">
        <v>908868.6875</v>
      </c>
      <c r="M254" s="108">
        <v>1951311.875</v>
      </c>
      <c r="N254" s="108">
        <v>1297776.25</v>
      </c>
      <c r="O254" s="108">
        <v>4910766</v>
      </c>
      <c r="P254" s="108"/>
      <c r="Q254" s="108"/>
      <c r="R254" s="108"/>
      <c r="S254" s="108">
        <v>3842678.5</v>
      </c>
      <c r="T254" s="108"/>
      <c r="U254" s="108"/>
      <c r="V254" s="108">
        <v>353153.59379999997</v>
      </c>
      <c r="W254" s="108"/>
      <c r="X254" s="108"/>
      <c r="Y254" s="108"/>
      <c r="Z254" s="108">
        <v>319403.9375</v>
      </c>
      <c r="AA254" s="108"/>
      <c r="AB254" s="108"/>
      <c r="AC254" s="108"/>
      <c r="AD254" s="108"/>
      <c r="AE254" s="108"/>
      <c r="AF254" s="108"/>
      <c r="AG254" s="108"/>
      <c r="AH254" s="115"/>
      <c r="AI254" s="105">
        <v>20.8919</v>
      </c>
      <c r="AJ254" s="105">
        <v>22.453299999999999</v>
      </c>
      <c r="AK254" s="105">
        <v>20.993200000000002</v>
      </c>
      <c r="AL254" s="105">
        <v>23.324999999999999</v>
      </c>
      <c r="AM254" s="105">
        <v>22.4465</v>
      </c>
      <c r="AN254" s="105">
        <v>20.311800000000002</v>
      </c>
      <c r="AO254" s="105">
        <v>20.0548</v>
      </c>
      <c r="AP254" s="105">
        <v>20.679400000000001</v>
      </c>
      <c r="AQ254" s="105">
        <v>21.085100000000001</v>
      </c>
      <c r="AR254" s="105">
        <v>20.049199999999999</v>
      </c>
      <c r="AS254" s="105">
        <v>23.3063</v>
      </c>
      <c r="AT254" s="105">
        <v>23.086300000000001</v>
      </c>
      <c r="AU254" s="105">
        <v>22.059799999999999</v>
      </c>
      <c r="AV254" s="105">
        <v>20.636700000000001</v>
      </c>
      <c r="AW254" s="105">
        <v>22.325500000000002</v>
      </c>
      <c r="AX254" s="105">
        <v>22.316299999999998</v>
      </c>
      <c r="AY254" s="105">
        <v>22.842300000000002</v>
      </c>
      <c r="AZ254" s="105">
        <v>23.5182</v>
      </c>
      <c r="BA254" s="105">
        <v>22.971900000000002</v>
      </c>
      <c r="BB254" s="105">
        <v>22.979299999999999</v>
      </c>
      <c r="BC254" s="105">
        <v>21.085999999999999</v>
      </c>
      <c r="BD254" s="105">
        <v>21.416</v>
      </c>
      <c r="BE254" s="105">
        <v>22.796099999999999</v>
      </c>
      <c r="BF254" s="105">
        <v>23.282299999999999</v>
      </c>
      <c r="BG254" s="105">
        <v>20.8249</v>
      </c>
      <c r="BH254" s="105">
        <v>23.5318</v>
      </c>
      <c r="BI254" s="105">
        <v>21.882100000000001</v>
      </c>
      <c r="BJ254" s="105">
        <v>22.648099999999999</v>
      </c>
      <c r="BK254" s="105">
        <v>22.5017</v>
      </c>
      <c r="BL254" s="116">
        <v>23.8003</v>
      </c>
      <c r="BM254" s="112">
        <v>7.7377799999999997E-2</v>
      </c>
      <c r="BN254" s="112">
        <v>0.38666</v>
      </c>
      <c r="BO254" s="112">
        <v>9.4788500000000005E-3</v>
      </c>
      <c r="BP254" s="112">
        <v>0.49983699999999998</v>
      </c>
      <c r="BQ254" s="112">
        <v>0.120713</v>
      </c>
      <c r="BR254" s="112">
        <v>0.87381500000000001</v>
      </c>
      <c r="BS254" s="112">
        <v>0.44421500000000003</v>
      </c>
      <c r="BT254" s="112">
        <v>0.52276599999999995</v>
      </c>
      <c r="BU254" s="117">
        <v>0.36648500000000001</v>
      </c>
      <c r="BV254" s="112">
        <v>0.13613900000000001</v>
      </c>
      <c r="BW254" s="112">
        <v>0.47703800000000002</v>
      </c>
      <c r="BX254" s="112">
        <v>5.6577799999999998E-2</v>
      </c>
      <c r="BY254" s="112">
        <v>0.58147400000000005</v>
      </c>
      <c r="BZ254" s="112">
        <v>0.49329000000000001</v>
      </c>
      <c r="CA254" s="112">
        <v>0.94645000000000001</v>
      </c>
      <c r="CB254" s="112">
        <v>0.653478</v>
      </c>
      <c r="CC254" s="112">
        <v>0.69460500000000003</v>
      </c>
      <c r="CD254" s="117">
        <v>0.75453099999999995</v>
      </c>
      <c r="CE254" s="105">
        <v>-1.53725</v>
      </c>
      <c r="CF254" s="105">
        <v>-0.95559099999999997</v>
      </c>
      <c r="CG254" s="105">
        <v>-2.3769399999999998</v>
      </c>
      <c r="CH254" s="105">
        <v>-0.83609699999999998</v>
      </c>
      <c r="CI254" s="105">
        <v>-1.3093600000000001</v>
      </c>
      <c r="CJ254" s="105">
        <v>-9.1088000000000002E-2</v>
      </c>
      <c r="CK254" s="105">
        <v>-0.63762200000000002</v>
      </c>
      <c r="CL254" s="105">
        <v>-0.48519800000000002</v>
      </c>
      <c r="CM254" s="116">
        <v>-0.90374299999999996</v>
      </c>
    </row>
    <row r="255" spans="1:91">
      <c r="A255" s="104" t="s">
        <v>993</v>
      </c>
      <c r="B255" s="104" t="s">
        <v>994</v>
      </c>
      <c r="C255" s="104" t="s">
        <v>995</v>
      </c>
      <c r="D255" s="105">
        <v>31.3432</v>
      </c>
      <c r="E255" s="108">
        <v>2160781974</v>
      </c>
      <c r="F255" s="108">
        <v>1394194265</v>
      </c>
      <c r="G255" s="108">
        <v>1323196831</v>
      </c>
      <c r="H255" s="108">
        <v>1630108901</v>
      </c>
      <c r="I255" s="108">
        <v>1696684927</v>
      </c>
      <c r="J255" s="108">
        <v>1016936227</v>
      </c>
      <c r="K255" s="108">
        <v>1981546921</v>
      </c>
      <c r="L255" s="108">
        <v>938895258</v>
      </c>
      <c r="M255" s="108">
        <v>1747885281</v>
      </c>
      <c r="N255" s="108">
        <v>1640424889</v>
      </c>
      <c r="O255" s="108">
        <v>1982823528</v>
      </c>
      <c r="P255" s="108">
        <v>1446239044</v>
      </c>
      <c r="Q255" s="108">
        <v>2906449949</v>
      </c>
      <c r="R255" s="108">
        <v>2594862570</v>
      </c>
      <c r="S255" s="108">
        <v>4491279659</v>
      </c>
      <c r="T255" s="108">
        <v>2068483156</v>
      </c>
      <c r="U255" s="108">
        <v>2205600971</v>
      </c>
      <c r="V255" s="108">
        <v>2575270877</v>
      </c>
      <c r="W255" s="108">
        <v>2460199687</v>
      </c>
      <c r="X255" s="108">
        <v>2561368433</v>
      </c>
      <c r="Y255" s="108">
        <v>2614287789</v>
      </c>
      <c r="Z255" s="108">
        <v>2419279703</v>
      </c>
      <c r="AA255" s="108">
        <v>2809533128</v>
      </c>
      <c r="AB255" s="108">
        <v>2185180629</v>
      </c>
      <c r="AC255" s="108">
        <v>2062884568</v>
      </c>
      <c r="AD255" s="108">
        <v>2922975565</v>
      </c>
      <c r="AE255" s="108">
        <v>2828683391</v>
      </c>
      <c r="AF255" s="108">
        <v>2058187145</v>
      </c>
      <c r="AG255" s="108">
        <v>2168963136</v>
      </c>
      <c r="AH255" s="115">
        <v>2084992660</v>
      </c>
      <c r="AI255" s="105">
        <v>31.392399999999999</v>
      </c>
      <c r="AJ255" s="105">
        <v>30.941700000000001</v>
      </c>
      <c r="AK255" s="105">
        <v>30.860199999999999</v>
      </c>
      <c r="AL255" s="105">
        <v>30.8767</v>
      </c>
      <c r="AM255" s="105">
        <v>31.092500000000001</v>
      </c>
      <c r="AN255" s="105">
        <v>30.495100000000001</v>
      </c>
      <c r="AO255" s="105">
        <v>31.110900000000001</v>
      </c>
      <c r="AP255" s="105">
        <v>30.544499999999999</v>
      </c>
      <c r="AQ255" s="105">
        <v>30.892099999999999</v>
      </c>
      <c r="AR255" s="105">
        <v>31.025700000000001</v>
      </c>
      <c r="AS255" s="105">
        <v>31.3644</v>
      </c>
      <c r="AT255" s="105">
        <v>31.033799999999999</v>
      </c>
      <c r="AU255" s="105">
        <v>31.670500000000001</v>
      </c>
      <c r="AV255" s="105">
        <v>31.5627</v>
      </c>
      <c r="AW255" s="105">
        <v>32.378799999999998</v>
      </c>
      <c r="AX255" s="105">
        <v>31.325199999999999</v>
      </c>
      <c r="AY255" s="105">
        <v>31.3612</v>
      </c>
      <c r="AZ255" s="105">
        <v>31.593599999999999</v>
      </c>
      <c r="BA255" s="105">
        <v>31.441099999999999</v>
      </c>
      <c r="BB255" s="105">
        <v>31.578600000000002</v>
      </c>
      <c r="BC255" s="105">
        <v>31.469200000000001</v>
      </c>
      <c r="BD255" s="105">
        <v>31.5747</v>
      </c>
      <c r="BE255" s="105">
        <v>31.790500000000002</v>
      </c>
      <c r="BF255" s="105">
        <v>31.4617</v>
      </c>
      <c r="BG255" s="105">
        <v>30.991599999999998</v>
      </c>
      <c r="BH255" s="105">
        <v>31.474599999999999</v>
      </c>
      <c r="BI255" s="105">
        <v>31.4114</v>
      </c>
      <c r="BJ255" s="105">
        <v>30.9938</v>
      </c>
      <c r="BK255" s="105">
        <v>30.948599999999999</v>
      </c>
      <c r="BL255" s="116">
        <v>30.9605</v>
      </c>
      <c r="BM255" s="112">
        <v>0.590032</v>
      </c>
      <c r="BN255" s="112">
        <v>0.450909</v>
      </c>
      <c r="BO255" s="112">
        <v>0.51352100000000001</v>
      </c>
      <c r="BP255" s="112">
        <v>0.19712099999999999</v>
      </c>
      <c r="BQ255" s="112">
        <v>2.43763E-2</v>
      </c>
      <c r="BR255" s="112">
        <v>5.7349100000000002E-3</v>
      </c>
      <c r="BS255" s="112">
        <v>2.7681500000000003E-4</v>
      </c>
      <c r="BT255" s="112">
        <v>2.75377E-3</v>
      </c>
      <c r="BU255" s="117">
        <v>9.9626999999999993E-2</v>
      </c>
      <c r="BV255" s="112">
        <v>0.65803400000000001</v>
      </c>
      <c r="BW255" s="112">
        <v>0.53794600000000004</v>
      </c>
      <c r="BX255" s="112">
        <v>0.61494099999999996</v>
      </c>
      <c r="BY255" s="112">
        <v>0.27328799999999998</v>
      </c>
      <c r="BZ255" s="112">
        <v>0.31136599999999998</v>
      </c>
      <c r="CA255" s="112">
        <v>7.0890900000000007E-2</v>
      </c>
      <c r="CB255" s="112">
        <v>2.08162E-2</v>
      </c>
      <c r="CC255" s="112">
        <v>3.9675700000000001E-2</v>
      </c>
      <c r="CD255" s="117">
        <v>0.61957799999999996</v>
      </c>
      <c r="CE255" s="105">
        <v>9.7118999999999997E-2</v>
      </c>
      <c r="CF255" s="105">
        <v>-0.146204</v>
      </c>
      <c r="CG255" s="105">
        <v>-0.11847100000000001</v>
      </c>
      <c r="CH255" s="105">
        <v>0.173676</v>
      </c>
      <c r="CI255" s="105">
        <v>0.903034</v>
      </c>
      <c r="CJ255" s="105">
        <v>0.45907700000000001</v>
      </c>
      <c r="CK255" s="105">
        <v>0.52863800000000005</v>
      </c>
      <c r="CL255" s="105">
        <v>0.64133399999999996</v>
      </c>
      <c r="CM255" s="116">
        <v>0.32487199999999999</v>
      </c>
    </row>
    <row r="256" spans="1:91">
      <c r="A256" s="104" t="s">
        <v>996</v>
      </c>
      <c r="B256" s="104" t="s">
        <v>997</v>
      </c>
      <c r="C256" s="104" t="s">
        <v>998</v>
      </c>
      <c r="D256" s="105">
        <v>30.929000000000002</v>
      </c>
      <c r="E256" s="108">
        <v>2761837540</v>
      </c>
      <c r="F256" s="108">
        <v>3012438790</v>
      </c>
      <c r="G256" s="108">
        <v>3224932803</v>
      </c>
      <c r="H256" s="108">
        <v>3322904226</v>
      </c>
      <c r="I256" s="108">
        <v>2904601233</v>
      </c>
      <c r="J256" s="108">
        <v>3431251572</v>
      </c>
      <c r="K256" s="108">
        <v>2267989298</v>
      </c>
      <c r="L256" s="108">
        <v>1750377052</v>
      </c>
      <c r="M256" s="108">
        <v>2253782297</v>
      </c>
      <c r="N256" s="108">
        <v>2656102716</v>
      </c>
      <c r="O256" s="108">
        <v>4848862451</v>
      </c>
      <c r="P256" s="108">
        <v>2513445689</v>
      </c>
      <c r="Q256" s="108">
        <v>1226456704</v>
      </c>
      <c r="R256" s="108">
        <v>1550735988</v>
      </c>
      <c r="S256" s="108">
        <v>4157783187</v>
      </c>
      <c r="T256" s="108">
        <v>1410683973</v>
      </c>
      <c r="U256" s="108">
        <v>1650839375</v>
      </c>
      <c r="V256" s="108">
        <v>1472367204</v>
      </c>
      <c r="W256" s="108">
        <v>1373846130</v>
      </c>
      <c r="X256" s="108">
        <v>1601367724</v>
      </c>
      <c r="Y256" s="108">
        <v>1516317069</v>
      </c>
      <c r="Z256" s="108">
        <v>1509310698</v>
      </c>
      <c r="AA256" s="108">
        <v>1458923656</v>
      </c>
      <c r="AB256" s="108">
        <v>1535087729</v>
      </c>
      <c r="AC256" s="108">
        <v>1609538758</v>
      </c>
      <c r="AD256" s="108">
        <v>1527457276</v>
      </c>
      <c r="AE256" s="108">
        <v>1398047647</v>
      </c>
      <c r="AF256" s="108">
        <v>1458608109</v>
      </c>
      <c r="AG256" s="108">
        <v>1808786074</v>
      </c>
      <c r="AH256" s="115">
        <v>1454518691</v>
      </c>
      <c r="AI256" s="105">
        <v>31.746500000000001</v>
      </c>
      <c r="AJ256" s="105">
        <v>32.031999999999996</v>
      </c>
      <c r="AK256" s="105">
        <v>32.121099999999998</v>
      </c>
      <c r="AL256" s="105">
        <v>31.904199999999999</v>
      </c>
      <c r="AM256" s="105">
        <v>31.852799999999998</v>
      </c>
      <c r="AN256" s="105">
        <v>32.116500000000002</v>
      </c>
      <c r="AO256" s="105">
        <v>31.3154</v>
      </c>
      <c r="AP256" s="105">
        <v>31.3812</v>
      </c>
      <c r="AQ256" s="105">
        <v>31.258800000000001</v>
      </c>
      <c r="AR256" s="105">
        <v>31.718299999999999</v>
      </c>
      <c r="AS256" s="105">
        <v>32.668799999999997</v>
      </c>
      <c r="AT256" s="105">
        <v>31.831199999999999</v>
      </c>
      <c r="AU256" s="105">
        <v>30.430800000000001</v>
      </c>
      <c r="AV256" s="105">
        <v>30.82</v>
      </c>
      <c r="AW256" s="105">
        <v>32.274099999999997</v>
      </c>
      <c r="AX256" s="105">
        <v>30.773099999999999</v>
      </c>
      <c r="AY256" s="105">
        <v>30.944700000000001</v>
      </c>
      <c r="AZ256" s="105">
        <v>30.802499999999998</v>
      </c>
      <c r="BA256" s="105">
        <v>30.6005</v>
      </c>
      <c r="BB256" s="105">
        <v>30.9133</v>
      </c>
      <c r="BC256" s="105">
        <v>30.693300000000001</v>
      </c>
      <c r="BD256" s="105">
        <v>30.891999999999999</v>
      </c>
      <c r="BE256" s="105">
        <v>30.864100000000001</v>
      </c>
      <c r="BF256" s="105">
        <v>30.952300000000001</v>
      </c>
      <c r="BG256" s="105">
        <v>30.626300000000001</v>
      </c>
      <c r="BH256" s="105">
        <v>30.5486</v>
      </c>
      <c r="BI256" s="105">
        <v>30.394600000000001</v>
      </c>
      <c r="BJ256" s="105">
        <v>30.497</v>
      </c>
      <c r="BK256" s="105">
        <v>30.693100000000001</v>
      </c>
      <c r="BL256" s="116">
        <v>30.447500000000002</v>
      </c>
      <c r="BM256" s="112">
        <v>4.6936200000000002E-4</v>
      </c>
      <c r="BN256" s="112">
        <v>2.13637E-4</v>
      </c>
      <c r="BO256" s="112">
        <v>7.3791899999999997E-4</v>
      </c>
      <c r="BP256" s="112">
        <v>7.8118099999999998E-3</v>
      </c>
      <c r="BQ256" s="112">
        <v>0.32858399999999999</v>
      </c>
      <c r="BR256" s="112">
        <v>3.2754999999999999E-2</v>
      </c>
      <c r="BS256" s="112">
        <v>0.18665899999999999</v>
      </c>
      <c r="BT256" s="112">
        <v>1.0846E-2</v>
      </c>
      <c r="BU256" s="117">
        <v>0.83379199999999998</v>
      </c>
      <c r="BV256" s="112">
        <v>9.3963199999999997E-3</v>
      </c>
      <c r="BW256" s="112">
        <v>6.7690600000000004E-3</v>
      </c>
      <c r="BX256" s="112">
        <v>1.7034400000000002E-2</v>
      </c>
      <c r="BY256" s="112">
        <v>2.36513E-2</v>
      </c>
      <c r="BZ256" s="112">
        <v>0.65919399999999995</v>
      </c>
      <c r="CA256" s="112">
        <v>0.17007700000000001</v>
      </c>
      <c r="CB256" s="112">
        <v>0.40871800000000003</v>
      </c>
      <c r="CC256" s="112">
        <v>8.0828300000000006E-2</v>
      </c>
      <c r="CD256" s="117">
        <v>0.94978899999999999</v>
      </c>
      <c r="CE256" s="105">
        <v>1.4206799999999999</v>
      </c>
      <c r="CF256" s="105">
        <v>1.4119900000000001</v>
      </c>
      <c r="CG256" s="105">
        <v>0.77259100000000003</v>
      </c>
      <c r="CH256" s="105">
        <v>1.5269200000000001</v>
      </c>
      <c r="CI256" s="105">
        <v>0.62912199999999996</v>
      </c>
      <c r="CJ256" s="105">
        <v>0.29424699999999998</v>
      </c>
      <c r="CK256" s="105">
        <v>0.18984200000000001</v>
      </c>
      <c r="CL256" s="105">
        <v>0.356935</v>
      </c>
      <c r="CM256" s="116">
        <v>-2.2677699999999999E-2</v>
      </c>
    </row>
    <row r="257" spans="1:91">
      <c r="A257" s="104" t="s">
        <v>999</v>
      </c>
      <c r="B257" s="104" t="s">
        <v>1000</v>
      </c>
      <c r="C257" s="104" t="s">
        <v>1001</v>
      </c>
      <c r="D257" s="105">
        <v>24.616300000000003</v>
      </c>
      <c r="E257" s="108"/>
      <c r="F257" s="108"/>
      <c r="G257" s="108">
        <v>5040335.5</v>
      </c>
      <c r="H257" s="108">
        <v>4475464</v>
      </c>
      <c r="I257" s="108">
        <v>4600803.7970000003</v>
      </c>
      <c r="J257" s="108">
        <v>8773030.5</v>
      </c>
      <c r="K257" s="108">
        <v>26017301.5</v>
      </c>
      <c r="L257" s="108">
        <v>29357352</v>
      </c>
      <c r="M257" s="108">
        <v>14461092</v>
      </c>
      <c r="N257" s="108">
        <v>6878302.5</v>
      </c>
      <c r="O257" s="108">
        <v>2938141.5</v>
      </c>
      <c r="P257" s="108">
        <v>11230576</v>
      </c>
      <c r="Q257" s="108">
        <v>23093316</v>
      </c>
      <c r="R257" s="108">
        <v>15439775.16</v>
      </c>
      <c r="S257" s="108">
        <v>12459792</v>
      </c>
      <c r="T257" s="108">
        <v>21619704</v>
      </c>
      <c r="U257" s="108">
        <v>20358597.859999999</v>
      </c>
      <c r="V257" s="108">
        <v>17399859.25</v>
      </c>
      <c r="W257" s="108">
        <v>25499923.25</v>
      </c>
      <c r="X257" s="108">
        <v>19832206</v>
      </c>
      <c r="Y257" s="108">
        <v>21105460</v>
      </c>
      <c r="Z257" s="108">
        <v>24055687.809999999</v>
      </c>
      <c r="AA257" s="108">
        <v>22297426.100000001</v>
      </c>
      <c r="AB257" s="108">
        <v>14047027</v>
      </c>
      <c r="AC257" s="108">
        <v>26826656</v>
      </c>
      <c r="AD257" s="108">
        <v>27863363.879999999</v>
      </c>
      <c r="AE257" s="108">
        <v>27711770</v>
      </c>
      <c r="AF257" s="108">
        <v>24636018</v>
      </c>
      <c r="AG257" s="108">
        <v>29068030</v>
      </c>
      <c r="AH257" s="115">
        <v>28118162</v>
      </c>
      <c r="AI257" s="105">
        <v>21.825900000000001</v>
      </c>
      <c r="AJ257" s="105">
        <v>21.9116</v>
      </c>
      <c r="AK257" s="105">
        <v>23.101299999999998</v>
      </c>
      <c r="AL257" s="105">
        <v>22.367999999999999</v>
      </c>
      <c r="AM257" s="105">
        <v>22.317900000000002</v>
      </c>
      <c r="AN257" s="105">
        <v>23.7742</v>
      </c>
      <c r="AO257" s="105">
        <v>24.849900000000002</v>
      </c>
      <c r="AP257" s="105">
        <v>25.9391</v>
      </c>
      <c r="AQ257" s="105">
        <v>23.974799999999998</v>
      </c>
      <c r="AR257" s="105">
        <v>22.866700000000002</v>
      </c>
      <c r="AS257" s="105">
        <v>22.509799999999998</v>
      </c>
      <c r="AT257" s="105">
        <v>24.025099999999998</v>
      </c>
      <c r="AU257" s="105">
        <v>24.647099999999998</v>
      </c>
      <c r="AV257" s="105">
        <v>24.169799999999999</v>
      </c>
      <c r="AW257" s="105">
        <v>24.1904</v>
      </c>
      <c r="AX257" s="105">
        <v>24.745200000000001</v>
      </c>
      <c r="AY257" s="105">
        <v>24.6233</v>
      </c>
      <c r="AZ257" s="105">
        <v>24.470099999999999</v>
      </c>
      <c r="BA257" s="105">
        <v>24.8489</v>
      </c>
      <c r="BB257" s="105">
        <v>24.680099999999999</v>
      </c>
      <c r="BC257" s="105">
        <v>24.628399999999999</v>
      </c>
      <c r="BD257" s="105">
        <v>24.801600000000001</v>
      </c>
      <c r="BE257" s="105">
        <v>24.7835</v>
      </c>
      <c r="BF257" s="105">
        <v>24.180299999999999</v>
      </c>
      <c r="BG257" s="105">
        <v>24.683800000000002</v>
      </c>
      <c r="BH257" s="105">
        <v>24.7315</v>
      </c>
      <c r="BI257" s="105">
        <v>24.7379</v>
      </c>
      <c r="BJ257" s="105">
        <v>24.609300000000001</v>
      </c>
      <c r="BK257" s="105">
        <v>24.7318</v>
      </c>
      <c r="BL257" s="116">
        <v>24.775500000000001</v>
      </c>
      <c r="BM257" s="112">
        <v>4.2550499999999998E-3</v>
      </c>
      <c r="BN257" s="112">
        <v>1.7114799999999999E-2</v>
      </c>
      <c r="BO257" s="112">
        <v>0.72448800000000002</v>
      </c>
      <c r="BP257" s="112">
        <v>2.6873399999999999E-2</v>
      </c>
      <c r="BQ257" s="112">
        <v>8.6565100000000006E-2</v>
      </c>
      <c r="BR257" s="112">
        <v>0.379216</v>
      </c>
      <c r="BS257" s="112">
        <v>0.877861</v>
      </c>
      <c r="BT257" s="112">
        <v>0.607124</v>
      </c>
      <c r="BU257" s="117">
        <v>0.82817700000000005</v>
      </c>
      <c r="BV257" s="112">
        <v>2.6469699999999999E-2</v>
      </c>
      <c r="BW257" s="112">
        <v>5.2878300000000003E-2</v>
      </c>
      <c r="BX257" s="112">
        <v>0.79230500000000004</v>
      </c>
      <c r="BY257" s="112">
        <v>5.6334299999999997E-2</v>
      </c>
      <c r="BZ257" s="112">
        <v>0.46166600000000002</v>
      </c>
      <c r="CA257" s="112">
        <v>0.64642200000000005</v>
      </c>
      <c r="CB257" s="112">
        <v>0.94334300000000004</v>
      </c>
      <c r="CC257" s="112">
        <v>0.75839699999999999</v>
      </c>
      <c r="CD257" s="117">
        <v>0.94846799999999998</v>
      </c>
      <c r="CE257" s="105">
        <v>-2.42598</v>
      </c>
      <c r="CF257" s="105">
        <v>-1.8855500000000001</v>
      </c>
      <c r="CG257" s="105">
        <v>0.21571299999999999</v>
      </c>
      <c r="CH257" s="105">
        <v>-1.5716699999999999</v>
      </c>
      <c r="CI257" s="105">
        <v>-0.36977500000000002</v>
      </c>
      <c r="CJ257" s="105">
        <v>-9.2701000000000006E-2</v>
      </c>
      <c r="CK257" s="105">
        <v>1.3610199999999999E-2</v>
      </c>
      <c r="CL257" s="105">
        <v>-0.117064</v>
      </c>
      <c r="CM257" s="116">
        <v>1.2181000000000001E-2</v>
      </c>
    </row>
    <row r="258" spans="1:91">
      <c r="A258" s="104" t="s">
        <v>1002</v>
      </c>
      <c r="B258" s="104" t="s">
        <v>1003</v>
      </c>
      <c r="C258" s="104" t="s">
        <v>1004</v>
      </c>
      <c r="D258" s="105">
        <v>27.879950000000001</v>
      </c>
      <c r="E258" s="108">
        <v>246762840</v>
      </c>
      <c r="F258" s="108">
        <v>230849016</v>
      </c>
      <c r="G258" s="108">
        <v>212426952</v>
      </c>
      <c r="H258" s="108">
        <v>274135056</v>
      </c>
      <c r="I258" s="108">
        <v>151464656</v>
      </c>
      <c r="J258" s="108">
        <v>206300748</v>
      </c>
      <c r="K258" s="108">
        <v>198559172</v>
      </c>
      <c r="L258" s="108">
        <v>130541386</v>
      </c>
      <c r="M258" s="108">
        <v>240417792</v>
      </c>
      <c r="N258" s="108">
        <v>175271640</v>
      </c>
      <c r="O258" s="108">
        <v>222208216</v>
      </c>
      <c r="P258" s="108">
        <v>200256444</v>
      </c>
      <c r="Q258" s="108">
        <v>214710152</v>
      </c>
      <c r="R258" s="108">
        <v>229979896</v>
      </c>
      <c r="S258" s="108">
        <v>124628493</v>
      </c>
      <c r="T258" s="108">
        <v>196731672</v>
      </c>
      <c r="U258" s="108">
        <v>209897620</v>
      </c>
      <c r="V258" s="108">
        <v>170719318</v>
      </c>
      <c r="W258" s="108">
        <v>172514178</v>
      </c>
      <c r="X258" s="108">
        <v>217218872</v>
      </c>
      <c r="Y258" s="108">
        <v>201985764</v>
      </c>
      <c r="Z258" s="108">
        <v>153451314</v>
      </c>
      <c r="AA258" s="108">
        <v>137411184</v>
      </c>
      <c r="AB258" s="108">
        <v>213454968</v>
      </c>
      <c r="AC258" s="108">
        <v>240779112</v>
      </c>
      <c r="AD258" s="108">
        <v>215949792</v>
      </c>
      <c r="AE258" s="108">
        <v>169478733.30000001</v>
      </c>
      <c r="AF258" s="108">
        <v>202215405.59999999</v>
      </c>
      <c r="AG258" s="108">
        <v>176540737.5</v>
      </c>
      <c r="AH258" s="115">
        <v>218285204</v>
      </c>
      <c r="AI258" s="105">
        <v>28.262</v>
      </c>
      <c r="AJ258" s="105">
        <v>28.436</v>
      </c>
      <c r="AK258" s="105">
        <v>28.325800000000001</v>
      </c>
      <c r="AL258" s="105">
        <v>28.3047</v>
      </c>
      <c r="AM258" s="105">
        <v>27.631499999999999</v>
      </c>
      <c r="AN258" s="105">
        <v>28.132300000000001</v>
      </c>
      <c r="AO258" s="105">
        <v>27.8292</v>
      </c>
      <c r="AP258" s="105">
        <v>27.915099999999999</v>
      </c>
      <c r="AQ258" s="105">
        <v>28.030100000000001</v>
      </c>
      <c r="AR258" s="105">
        <v>27.848700000000001</v>
      </c>
      <c r="AS258" s="105">
        <v>28.35</v>
      </c>
      <c r="AT258" s="105">
        <v>28.1814</v>
      </c>
      <c r="AU258" s="105">
        <v>27.907499999999999</v>
      </c>
      <c r="AV258" s="105">
        <v>28.066600000000001</v>
      </c>
      <c r="AW258" s="105">
        <v>27.364799999999999</v>
      </c>
      <c r="AX258" s="105">
        <v>27.931000000000001</v>
      </c>
      <c r="AY258" s="105">
        <v>27.955500000000001</v>
      </c>
      <c r="AZ258" s="105">
        <v>27.7211</v>
      </c>
      <c r="BA258" s="105">
        <v>27.607099999999999</v>
      </c>
      <c r="BB258" s="105">
        <v>28.040700000000001</v>
      </c>
      <c r="BC258" s="105">
        <v>27.796900000000001</v>
      </c>
      <c r="BD258" s="105">
        <v>27.627700000000001</v>
      </c>
      <c r="BE258" s="105">
        <v>27.503499999999999</v>
      </c>
      <c r="BF258" s="105">
        <v>28.105899999999998</v>
      </c>
      <c r="BG258" s="105">
        <v>27.852399999999999</v>
      </c>
      <c r="BH258" s="105">
        <v>27.709499999999998</v>
      </c>
      <c r="BI258" s="105">
        <v>27.3504</v>
      </c>
      <c r="BJ258" s="105">
        <v>27.6464</v>
      </c>
      <c r="BK258" s="105">
        <v>27.369700000000002</v>
      </c>
      <c r="BL258" s="116">
        <v>27.7563</v>
      </c>
      <c r="BM258" s="112">
        <v>3.9581499999999997E-3</v>
      </c>
      <c r="BN258" s="112">
        <v>0.13648299999999999</v>
      </c>
      <c r="BO258" s="112">
        <v>6.0595499999999997E-2</v>
      </c>
      <c r="BP258" s="112">
        <v>4.5553400000000001E-2</v>
      </c>
      <c r="BQ258" s="112">
        <v>0.47803499999999999</v>
      </c>
      <c r="BR258" s="112">
        <v>0.111862</v>
      </c>
      <c r="BS258" s="112">
        <v>0.25835000000000002</v>
      </c>
      <c r="BT258" s="112">
        <v>0.51403299999999996</v>
      </c>
      <c r="BU258" s="117">
        <v>0.816604</v>
      </c>
      <c r="BV258" s="112">
        <v>2.5526099999999999E-2</v>
      </c>
      <c r="BW258" s="112">
        <v>0.214697</v>
      </c>
      <c r="BX258" s="112">
        <v>0.149976</v>
      </c>
      <c r="BY258" s="112">
        <v>8.5485099999999994E-2</v>
      </c>
      <c r="BZ258" s="112">
        <v>0.74000900000000003</v>
      </c>
      <c r="CA258" s="112">
        <v>0.34571800000000003</v>
      </c>
      <c r="CB258" s="112">
        <v>0.49302699999999999</v>
      </c>
      <c r="CC258" s="112">
        <v>0.68729099999999999</v>
      </c>
      <c r="CD258" s="117">
        <v>0.94494</v>
      </c>
      <c r="CE258" s="105">
        <v>0.75052200000000002</v>
      </c>
      <c r="CF258" s="105">
        <v>0.43206800000000001</v>
      </c>
      <c r="CG258" s="105">
        <v>0.33402500000000002</v>
      </c>
      <c r="CH258" s="105">
        <v>0.53594799999999998</v>
      </c>
      <c r="CI258" s="105">
        <v>0.188863</v>
      </c>
      <c r="CJ258" s="105">
        <v>0.27843200000000001</v>
      </c>
      <c r="CK258" s="105">
        <v>0.22412699999999999</v>
      </c>
      <c r="CL258" s="105">
        <v>0.15496499999999999</v>
      </c>
      <c r="CM258" s="116">
        <v>4.6677900000000001E-2</v>
      </c>
    </row>
    <row r="259" spans="1:91">
      <c r="A259" s="104" t="s">
        <v>1005</v>
      </c>
      <c r="B259" s="104" t="s">
        <v>1006</v>
      </c>
      <c r="C259" s="104" t="s">
        <v>1007</v>
      </c>
      <c r="D259" s="105">
        <v>27.478299999999997</v>
      </c>
      <c r="E259" s="108">
        <v>100414092</v>
      </c>
      <c r="F259" s="108"/>
      <c r="G259" s="108">
        <v>37175954</v>
      </c>
      <c r="H259" s="108">
        <v>120208772</v>
      </c>
      <c r="I259" s="108">
        <v>134457289.5</v>
      </c>
      <c r="J259" s="108">
        <v>87516656</v>
      </c>
      <c r="K259" s="108">
        <v>114853802</v>
      </c>
      <c r="L259" s="108">
        <v>87669061</v>
      </c>
      <c r="M259" s="108">
        <v>88257658</v>
      </c>
      <c r="N259" s="108">
        <v>102976108</v>
      </c>
      <c r="O259" s="108">
        <v>131441171.5</v>
      </c>
      <c r="P259" s="108">
        <v>31469635</v>
      </c>
      <c r="Q259" s="108">
        <v>154085809.5</v>
      </c>
      <c r="R259" s="108">
        <v>318364006</v>
      </c>
      <c r="S259" s="108">
        <v>112651140</v>
      </c>
      <c r="T259" s="108">
        <v>172712234</v>
      </c>
      <c r="U259" s="108">
        <v>173770958</v>
      </c>
      <c r="V259" s="108">
        <v>327687134</v>
      </c>
      <c r="W259" s="108">
        <v>144818800</v>
      </c>
      <c r="X259" s="108">
        <v>193248080</v>
      </c>
      <c r="Y259" s="108">
        <v>198808066</v>
      </c>
      <c r="Z259" s="108">
        <v>190945814</v>
      </c>
      <c r="AA259" s="108">
        <v>211633776</v>
      </c>
      <c r="AB259" s="108">
        <v>303412046</v>
      </c>
      <c r="AC259" s="108">
        <v>161029732</v>
      </c>
      <c r="AD259" s="108">
        <v>197941502</v>
      </c>
      <c r="AE259" s="108">
        <v>200754619</v>
      </c>
      <c r="AF259" s="108">
        <v>371807604</v>
      </c>
      <c r="AG259" s="108">
        <v>169278578</v>
      </c>
      <c r="AH259" s="115">
        <v>352871320</v>
      </c>
      <c r="AI259" s="105">
        <v>26.9649</v>
      </c>
      <c r="AJ259" s="105">
        <v>22.755700000000001</v>
      </c>
      <c r="AK259" s="105">
        <v>25.799399999999999</v>
      </c>
      <c r="AL259" s="105">
        <v>27.115400000000001</v>
      </c>
      <c r="AM259" s="105">
        <v>27.456</v>
      </c>
      <c r="AN259" s="105">
        <v>27.049900000000001</v>
      </c>
      <c r="AO259" s="105">
        <v>27.044599999999999</v>
      </c>
      <c r="AP259" s="105">
        <v>27.500599999999999</v>
      </c>
      <c r="AQ259" s="105">
        <v>26.584299999999999</v>
      </c>
      <c r="AR259" s="105">
        <v>26.974900000000002</v>
      </c>
      <c r="AS259" s="105">
        <v>27.634599999999999</v>
      </c>
      <c r="AT259" s="105">
        <v>25.511600000000001</v>
      </c>
      <c r="AU259" s="105">
        <v>27.428999999999998</v>
      </c>
      <c r="AV259" s="105">
        <v>28.535799999999998</v>
      </c>
      <c r="AW259" s="105">
        <v>27.2257</v>
      </c>
      <c r="AX259" s="105">
        <v>27.743099999999998</v>
      </c>
      <c r="AY259" s="105">
        <v>27.687899999999999</v>
      </c>
      <c r="AZ259" s="105">
        <v>28.669799999999999</v>
      </c>
      <c r="BA259" s="105">
        <v>27.354600000000001</v>
      </c>
      <c r="BB259" s="105">
        <v>27.873899999999999</v>
      </c>
      <c r="BC259" s="105">
        <v>27.767600000000002</v>
      </c>
      <c r="BD259" s="105">
        <v>27.942799999999998</v>
      </c>
      <c r="BE259" s="105">
        <v>28.1098</v>
      </c>
      <c r="BF259" s="105">
        <v>28.613299999999999</v>
      </c>
      <c r="BG259" s="105">
        <v>27.269600000000001</v>
      </c>
      <c r="BH259" s="105">
        <v>27.585100000000001</v>
      </c>
      <c r="BI259" s="105">
        <v>27.5947</v>
      </c>
      <c r="BJ259" s="105">
        <v>28.524999999999999</v>
      </c>
      <c r="BK259" s="105">
        <v>27.3033</v>
      </c>
      <c r="BL259" s="116">
        <v>28.395099999999999</v>
      </c>
      <c r="BM259" s="112">
        <v>9.1703599999999996E-2</v>
      </c>
      <c r="BN259" s="112">
        <v>0.10026599999999999</v>
      </c>
      <c r="BO259" s="112">
        <v>9.2797900000000003E-2</v>
      </c>
      <c r="BP259" s="112">
        <v>0.137243</v>
      </c>
      <c r="BQ259" s="112">
        <v>0.57316800000000001</v>
      </c>
      <c r="BR259" s="112">
        <v>0.93893000000000004</v>
      </c>
      <c r="BS259" s="112">
        <v>0.38363000000000003</v>
      </c>
      <c r="BT259" s="112">
        <v>0.75253400000000004</v>
      </c>
      <c r="BU259" s="117">
        <v>0.21510599999999999</v>
      </c>
      <c r="BV259" s="112">
        <v>0.15331900000000001</v>
      </c>
      <c r="BW259" s="112">
        <v>0.172296</v>
      </c>
      <c r="BX259" s="112">
        <v>0.18676599999999999</v>
      </c>
      <c r="BY259" s="112">
        <v>0.2029</v>
      </c>
      <c r="BZ259" s="112">
        <v>0.78315900000000005</v>
      </c>
      <c r="CA259" s="112">
        <v>0.97348000000000001</v>
      </c>
      <c r="CB259" s="112">
        <v>0.60998799999999997</v>
      </c>
      <c r="CC259" s="112">
        <v>0.85722600000000004</v>
      </c>
      <c r="CD259" s="117">
        <v>0.70063399999999998</v>
      </c>
      <c r="CE259" s="105">
        <v>-2.9011800000000001</v>
      </c>
      <c r="CF259" s="105">
        <v>-0.86741800000000002</v>
      </c>
      <c r="CG259" s="105">
        <v>-1.0313300000000001</v>
      </c>
      <c r="CH259" s="105">
        <v>-1.36744</v>
      </c>
      <c r="CI259" s="105">
        <v>-0.34432800000000002</v>
      </c>
      <c r="CJ259" s="105">
        <v>-4.0893600000000002E-2</v>
      </c>
      <c r="CK259" s="105">
        <v>-0.40914099999999998</v>
      </c>
      <c r="CL259" s="105">
        <v>0.147485</v>
      </c>
      <c r="CM259" s="116">
        <v>-0.59135400000000005</v>
      </c>
    </row>
    <row r="260" spans="1:91">
      <c r="A260" s="104" t="s">
        <v>1008</v>
      </c>
      <c r="B260" s="104" t="s">
        <v>1009</v>
      </c>
      <c r="C260" s="104" t="s">
        <v>1010</v>
      </c>
      <c r="D260" s="105">
        <v>29.094100000000001</v>
      </c>
      <c r="E260" s="108">
        <v>676650504</v>
      </c>
      <c r="F260" s="108">
        <v>439084596</v>
      </c>
      <c r="G260" s="108">
        <v>445288448</v>
      </c>
      <c r="H260" s="108">
        <v>1005876636</v>
      </c>
      <c r="I260" s="108">
        <v>768823208</v>
      </c>
      <c r="J260" s="108">
        <v>585698214</v>
      </c>
      <c r="K260" s="108">
        <v>737828008.5</v>
      </c>
      <c r="L260" s="108">
        <v>426938938.30000001</v>
      </c>
      <c r="M260" s="108">
        <v>774551344</v>
      </c>
      <c r="N260" s="108">
        <v>378870972.39999998</v>
      </c>
      <c r="O260" s="108">
        <v>429323935.5</v>
      </c>
      <c r="P260" s="108">
        <v>449648411.19999999</v>
      </c>
      <c r="Q260" s="108">
        <v>349495608</v>
      </c>
      <c r="R260" s="108">
        <v>497370206.89999998</v>
      </c>
      <c r="S260" s="108">
        <v>915607998.5</v>
      </c>
      <c r="T260" s="108">
        <v>420015283.5</v>
      </c>
      <c r="U260" s="108">
        <v>419382768.39999998</v>
      </c>
      <c r="V260" s="108">
        <v>396752684.80000001</v>
      </c>
      <c r="W260" s="108">
        <v>409498902</v>
      </c>
      <c r="X260" s="108">
        <v>489133808.10000002</v>
      </c>
      <c r="Y260" s="108">
        <v>399724020</v>
      </c>
      <c r="Z260" s="108">
        <v>384495128</v>
      </c>
      <c r="AA260" s="108">
        <v>439956592</v>
      </c>
      <c r="AB260" s="108">
        <v>415876344</v>
      </c>
      <c r="AC260" s="108">
        <v>363461015.39999998</v>
      </c>
      <c r="AD260" s="108">
        <v>347042277</v>
      </c>
      <c r="AE260" s="108">
        <v>421295190.39999998</v>
      </c>
      <c r="AF260" s="108">
        <v>456558099.30000001</v>
      </c>
      <c r="AG260" s="108">
        <v>418274855.80000001</v>
      </c>
      <c r="AH260" s="115">
        <v>377241545.80000001</v>
      </c>
      <c r="AI260" s="105">
        <v>29.717300000000002</v>
      </c>
      <c r="AJ260" s="105">
        <v>29.293600000000001</v>
      </c>
      <c r="AK260" s="105">
        <v>29.331399999999999</v>
      </c>
      <c r="AL260" s="105">
        <v>30.180199999999999</v>
      </c>
      <c r="AM260" s="105">
        <v>29.9482</v>
      </c>
      <c r="AN260" s="105">
        <v>29.659800000000001</v>
      </c>
      <c r="AO260" s="105">
        <v>29.694800000000001</v>
      </c>
      <c r="AP260" s="105">
        <v>29.476900000000001</v>
      </c>
      <c r="AQ260" s="105">
        <v>29.7179</v>
      </c>
      <c r="AR260" s="105">
        <v>28.916799999999999</v>
      </c>
      <c r="AS260" s="105">
        <v>29.2422</v>
      </c>
      <c r="AT260" s="105">
        <v>29.348400000000002</v>
      </c>
      <c r="AU260" s="105">
        <v>28.5715</v>
      </c>
      <c r="AV260" s="105">
        <v>29.179400000000001</v>
      </c>
      <c r="AW260" s="105">
        <v>30.145499999999998</v>
      </c>
      <c r="AX260" s="105">
        <v>29.025200000000002</v>
      </c>
      <c r="AY260" s="105">
        <v>28.976400000000002</v>
      </c>
      <c r="AZ260" s="105">
        <v>28.931000000000001</v>
      </c>
      <c r="BA260" s="105">
        <v>28.854199999999999</v>
      </c>
      <c r="BB260" s="105">
        <v>29.217199999999998</v>
      </c>
      <c r="BC260" s="105">
        <v>28.796500000000002</v>
      </c>
      <c r="BD260" s="105">
        <v>28.9114</v>
      </c>
      <c r="BE260" s="105">
        <v>29.12</v>
      </c>
      <c r="BF260" s="105">
        <v>29.068200000000001</v>
      </c>
      <c r="BG260" s="105">
        <v>28.488</v>
      </c>
      <c r="BH260" s="105">
        <v>28.410399999999999</v>
      </c>
      <c r="BI260" s="105">
        <v>28.664100000000001</v>
      </c>
      <c r="BJ260" s="105">
        <v>28.821300000000001</v>
      </c>
      <c r="BK260" s="105">
        <v>28.585000000000001</v>
      </c>
      <c r="BL260" s="116">
        <v>28.484300000000001</v>
      </c>
      <c r="BM260" s="112">
        <v>8.2884900000000008E-3</v>
      </c>
      <c r="BN260" s="112">
        <v>1.9792500000000001E-3</v>
      </c>
      <c r="BO260" s="112">
        <v>1.36469E-3</v>
      </c>
      <c r="BP260" s="112">
        <v>3.0198800000000001E-2</v>
      </c>
      <c r="BQ260" s="112">
        <v>0.22714999999999999</v>
      </c>
      <c r="BR260" s="112">
        <v>2.8402199999999999E-2</v>
      </c>
      <c r="BS260" s="112">
        <v>0.119993</v>
      </c>
      <c r="BT260" s="112">
        <v>2.6844699999999999E-2</v>
      </c>
      <c r="BU260" s="117">
        <v>0.430869</v>
      </c>
      <c r="BV260" s="112">
        <v>3.61748E-2</v>
      </c>
      <c r="BW260" s="112">
        <v>1.90239E-2</v>
      </c>
      <c r="BX260" s="112">
        <v>2.2736800000000001E-2</v>
      </c>
      <c r="BY260" s="112">
        <v>6.2016000000000002E-2</v>
      </c>
      <c r="BZ260" s="112">
        <v>0.59282699999999999</v>
      </c>
      <c r="CA260" s="112">
        <v>0.15592700000000001</v>
      </c>
      <c r="CB260" s="112">
        <v>0.326658</v>
      </c>
      <c r="CC260" s="112">
        <v>0.130214</v>
      </c>
      <c r="CD260" s="117">
        <v>0.78158300000000003</v>
      </c>
      <c r="CE260" s="105">
        <v>0.81726699999999997</v>
      </c>
      <c r="CF260" s="105">
        <v>1.29921</v>
      </c>
      <c r="CG260" s="105">
        <v>0.99964799999999998</v>
      </c>
      <c r="CH260" s="105">
        <v>0.53894600000000004</v>
      </c>
      <c r="CI260" s="105">
        <v>0.66862100000000002</v>
      </c>
      <c r="CJ260" s="105">
        <v>0.34734300000000001</v>
      </c>
      <c r="CK260" s="105">
        <v>0.32575199999999999</v>
      </c>
      <c r="CL260" s="105">
        <v>0.40298200000000001</v>
      </c>
      <c r="CM260" s="116">
        <v>-0.109329</v>
      </c>
    </row>
    <row r="261" spans="1:91">
      <c r="A261" s="104" t="s">
        <v>1011</v>
      </c>
      <c r="B261" s="104" t="s">
        <v>1012</v>
      </c>
      <c r="C261" s="104" t="s">
        <v>519</v>
      </c>
      <c r="D261" s="105">
        <v>29.08155</v>
      </c>
      <c r="E261" s="108">
        <v>377249074</v>
      </c>
      <c r="F261" s="108">
        <v>164964654.80000001</v>
      </c>
      <c r="G261" s="108">
        <v>124185265.5</v>
      </c>
      <c r="H261" s="108">
        <v>343596500</v>
      </c>
      <c r="I261" s="108">
        <v>430980510</v>
      </c>
      <c r="J261" s="108">
        <v>163327112</v>
      </c>
      <c r="K261" s="108">
        <v>195725735.80000001</v>
      </c>
      <c r="L261" s="108">
        <v>141827919</v>
      </c>
      <c r="M261" s="108">
        <v>208345023.5</v>
      </c>
      <c r="N261" s="108">
        <v>158059977</v>
      </c>
      <c r="O261" s="108">
        <v>103812460</v>
      </c>
      <c r="P261" s="108">
        <v>21181870</v>
      </c>
      <c r="Q261" s="108">
        <v>680966165</v>
      </c>
      <c r="R261" s="108">
        <v>752965973.5</v>
      </c>
      <c r="S261" s="108">
        <v>784192100</v>
      </c>
      <c r="T261" s="108">
        <v>608845649.29999995</v>
      </c>
      <c r="U261" s="108">
        <v>632962668</v>
      </c>
      <c r="V261" s="108">
        <v>425386911.5</v>
      </c>
      <c r="W261" s="108">
        <v>550979066.29999995</v>
      </c>
      <c r="X261" s="108">
        <v>679742544.29999995</v>
      </c>
      <c r="Y261" s="108">
        <v>784542639</v>
      </c>
      <c r="Z261" s="108">
        <v>578287372</v>
      </c>
      <c r="AA261" s="108">
        <v>617502444</v>
      </c>
      <c r="AB261" s="108">
        <v>411540208</v>
      </c>
      <c r="AC261" s="108">
        <v>559423144</v>
      </c>
      <c r="AD261" s="108">
        <v>779884341.5</v>
      </c>
      <c r="AE261" s="108">
        <v>669795855.79999995</v>
      </c>
      <c r="AF261" s="108">
        <v>665758715.5</v>
      </c>
      <c r="AG261" s="108">
        <v>578015522.5</v>
      </c>
      <c r="AH261" s="115">
        <v>518387641.5</v>
      </c>
      <c r="AI261" s="105">
        <v>28.874400000000001</v>
      </c>
      <c r="AJ261" s="105">
        <v>27.942</v>
      </c>
      <c r="AK261" s="105">
        <v>27.555399999999999</v>
      </c>
      <c r="AL261" s="105">
        <v>28.630500000000001</v>
      </c>
      <c r="AM261" s="105">
        <v>29.1432</v>
      </c>
      <c r="AN261" s="105">
        <v>27.7956</v>
      </c>
      <c r="AO261" s="105">
        <v>27.8096</v>
      </c>
      <c r="AP261" s="105">
        <v>28.042999999999999</v>
      </c>
      <c r="AQ261" s="105">
        <v>27.823499999999999</v>
      </c>
      <c r="AR261" s="105">
        <v>27.5946</v>
      </c>
      <c r="AS261" s="105">
        <v>27.303599999999999</v>
      </c>
      <c r="AT261" s="105">
        <v>24.9405</v>
      </c>
      <c r="AU261" s="105">
        <v>29.549900000000001</v>
      </c>
      <c r="AV261" s="105">
        <v>29.777699999999999</v>
      </c>
      <c r="AW261" s="105">
        <v>29.914200000000001</v>
      </c>
      <c r="AX261" s="105">
        <v>29.5608</v>
      </c>
      <c r="AY261" s="105">
        <v>29.564900000000002</v>
      </c>
      <c r="AZ261" s="105">
        <v>29.006399999999999</v>
      </c>
      <c r="BA261" s="105">
        <v>29.282399999999999</v>
      </c>
      <c r="BB261" s="105">
        <v>29.6938</v>
      </c>
      <c r="BC261" s="105">
        <v>29.7638</v>
      </c>
      <c r="BD261" s="105">
        <v>29.490100000000002</v>
      </c>
      <c r="BE261" s="105">
        <v>29.607700000000001</v>
      </c>
      <c r="BF261" s="105">
        <v>29.053000000000001</v>
      </c>
      <c r="BG261" s="105">
        <v>29.110099999999999</v>
      </c>
      <c r="BH261" s="105">
        <v>29.575099999999999</v>
      </c>
      <c r="BI261" s="105">
        <v>29.332999999999998</v>
      </c>
      <c r="BJ261" s="105">
        <v>29.365500000000001</v>
      </c>
      <c r="BK261" s="105">
        <v>29.046299999999999</v>
      </c>
      <c r="BL261" s="116">
        <v>28.943300000000001</v>
      </c>
      <c r="BM261" s="112">
        <v>7.3076199999999994E-2</v>
      </c>
      <c r="BN261" s="112">
        <v>0.222743</v>
      </c>
      <c r="BO261" s="112">
        <v>1.1536599999999999E-3</v>
      </c>
      <c r="BP261" s="112">
        <v>4.2062000000000002E-2</v>
      </c>
      <c r="BQ261" s="112">
        <v>1.91646E-2</v>
      </c>
      <c r="BR261" s="112">
        <v>0.31348799999999999</v>
      </c>
      <c r="BS261" s="112">
        <v>7.88156E-2</v>
      </c>
      <c r="BT261" s="112">
        <v>0.27755000000000002</v>
      </c>
      <c r="BU261" s="117">
        <v>0.29784500000000003</v>
      </c>
      <c r="BV261" s="112">
        <v>0.13061</v>
      </c>
      <c r="BW261" s="112">
        <v>0.31391999999999998</v>
      </c>
      <c r="BX261" s="112">
        <v>2.1365800000000001E-2</v>
      </c>
      <c r="BY261" s="112">
        <v>8.0510300000000007E-2</v>
      </c>
      <c r="BZ261" s="112">
        <v>0.29375600000000002</v>
      </c>
      <c r="CA261" s="112">
        <v>0.58371499999999998</v>
      </c>
      <c r="CB261" s="112">
        <v>0.26493100000000003</v>
      </c>
      <c r="CC261" s="112">
        <v>0.48038500000000001</v>
      </c>
      <c r="CD261" s="117">
        <v>0.72995900000000002</v>
      </c>
      <c r="CE261" s="105">
        <v>-0.99442799999999998</v>
      </c>
      <c r="CF261" s="105">
        <v>-0.59523000000000004</v>
      </c>
      <c r="CG261" s="105">
        <v>-1.22634</v>
      </c>
      <c r="CH261" s="105">
        <v>-2.5054799999999999</v>
      </c>
      <c r="CI261" s="105">
        <v>0.62889399999999995</v>
      </c>
      <c r="CJ261" s="105">
        <v>0.25901800000000003</v>
      </c>
      <c r="CK261" s="105">
        <v>0.46161600000000003</v>
      </c>
      <c r="CL261" s="105">
        <v>0.26526699999999998</v>
      </c>
      <c r="CM261" s="116">
        <v>0.221055</v>
      </c>
    </row>
    <row r="262" spans="1:91">
      <c r="A262" s="104" t="s">
        <v>1013</v>
      </c>
      <c r="B262" s="104" t="s">
        <v>1014</v>
      </c>
      <c r="C262" s="104" t="s">
        <v>1015</v>
      </c>
      <c r="D262" s="105">
        <v>28.042900000000003</v>
      </c>
      <c r="E262" s="108">
        <v>269519155.5</v>
      </c>
      <c r="F262" s="108">
        <v>198800603.30000001</v>
      </c>
      <c r="G262" s="108">
        <v>190296449</v>
      </c>
      <c r="H262" s="108">
        <v>176178008.5</v>
      </c>
      <c r="I262" s="108">
        <v>238761467.5</v>
      </c>
      <c r="J262" s="108">
        <v>188086517</v>
      </c>
      <c r="K262" s="108">
        <v>290497392</v>
      </c>
      <c r="L262" s="108">
        <v>86693457</v>
      </c>
      <c r="M262" s="108">
        <v>241521178.5</v>
      </c>
      <c r="N262" s="108">
        <v>121134347</v>
      </c>
      <c r="O262" s="108">
        <v>55791856</v>
      </c>
      <c r="P262" s="108">
        <v>76348619.879999995</v>
      </c>
      <c r="Q262" s="108">
        <v>239274435</v>
      </c>
      <c r="R262" s="108">
        <v>348242640</v>
      </c>
      <c r="S262" s="108">
        <v>230596351</v>
      </c>
      <c r="T262" s="108">
        <v>301806288</v>
      </c>
      <c r="U262" s="108">
        <v>321709964</v>
      </c>
      <c r="V262" s="108">
        <v>285098417</v>
      </c>
      <c r="W262" s="108">
        <v>261195995</v>
      </c>
      <c r="X262" s="108">
        <v>281164254.5</v>
      </c>
      <c r="Y262" s="108">
        <v>224745840</v>
      </c>
      <c r="Z262" s="108">
        <v>148211403.5</v>
      </c>
      <c r="AA262" s="108">
        <v>119270081</v>
      </c>
      <c r="AB262" s="108">
        <v>247984940</v>
      </c>
      <c r="AC262" s="108">
        <v>317759784</v>
      </c>
      <c r="AD262" s="108">
        <v>269806536</v>
      </c>
      <c r="AE262" s="108">
        <v>237126612</v>
      </c>
      <c r="AF262" s="108">
        <v>215332212</v>
      </c>
      <c r="AG262" s="108">
        <v>263930900</v>
      </c>
      <c r="AH262" s="115">
        <v>205482374</v>
      </c>
      <c r="AI262" s="105">
        <v>28.389299999999999</v>
      </c>
      <c r="AJ262" s="105">
        <v>28.225899999999999</v>
      </c>
      <c r="AK262" s="105">
        <v>28.167999999999999</v>
      </c>
      <c r="AL262" s="105">
        <v>27.666799999999999</v>
      </c>
      <c r="AM262" s="105">
        <v>28.288399999999999</v>
      </c>
      <c r="AN262" s="105">
        <v>28.032900000000001</v>
      </c>
      <c r="AO262" s="105">
        <v>28.375699999999998</v>
      </c>
      <c r="AP262" s="105">
        <v>27.3765</v>
      </c>
      <c r="AQ262" s="105">
        <v>28.0367</v>
      </c>
      <c r="AR262" s="105">
        <v>27.2835</v>
      </c>
      <c r="AS262" s="105">
        <v>26.3978</v>
      </c>
      <c r="AT262" s="105">
        <v>26.790299999999998</v>
      </c>
      <c r="AU262" s="105">
        <v>28.048400000000001</v>
      </c>
      <c r="AV262" s="105">
        <v>28.665199999999999</v>
      </c>
      <c r="AW262" s="105">
        <v>28.2607</v>
      </c>
      <c r="AX262" s="105">
        <v>28.548400000000001</v>
      </c>
      <c r="AY262" s="105">
        <v>28.579899999999999</v>
      </c>
      <c r="AZ262" s="105">
        <v>28.4712</v>
      </c>
      <c r="BA262" s="105">
        <v>28.205500000000001</v>
      </c>
      <c r="BB262" s="105">
        <v>28.4053</v>
      </c>
      <c r="BC262" s="105">
        <v>27.959</v>
      </c>
      <c r="BD262" s="105">
        <v>27.578399999999998</v>
      </c>
      <c r="BE262" s="105">
        <v>27.299199999999999</v>
      </c>
      <c r="BF262" s="105">
        <v>28.322299999999998</v>
      </c>
      <c r="BG262" s="105">
        <v>28.2729</v>
      </c>
      <c r="BH262" s="105">
        <v>28.037400000000002</v>
      </c>
      <c r="BI262" s="105">
        <v>27.835000000000001</v>
      </c>
      <c r="BJ262" s="105">
        <v>27.736999999999998</v>
      </c>
      <c r="BK262" s="105">
        <v>27.9466</v>
      </c>
      <c r="BL262" s="116">
        <v>27.669</v>
      </c>
      <c r="BM262" s="112">
        <v>1.1062000000000001E-2</v>
      </c>
      <c r="BN262" s="112">
        <v>0.34666999999999998</v>
      </c>
      <c r="BO262" s="112">
        <v>0.65851199999999999</v>
      </c>
      <c r="BP262" s="112">
        <v>2.3515600000000001E-2</v>
      </c>
      <c r="BQ262" s="112">
        <v>5.3406000000000002E-2</v>
      </c>
      <c r="BR262" s="112">
        <v>1.11874E-3</v>
      </c>
      <c r="BS262" s="112">
        <v>5.7647799999999999E-2</v>
      </c>
      <c r="BT262" s="112">
        <v>0.87996399999999997</v>
      </c>
      <c r="BU262" s="117">
        <v>0.15640000000000001</v>
      </c>
      <c r="BV262" s="112">
        <v>4.1804500000000001E-2</v>
      </c>
      <c r="BW262" s="112">
        <v>0.43842799999999998</v>
      </c>
      <c r="BX262" s="112">
        <v>0.73870599999999997</v>
      </c>
      <c r="BY262" s="112">
        <v>5.1141800000000001E-2</v>
      </c>
      <c r="BZ262" s="112">
        <v>0.41094799999999998</v>
      </c>
      <c r="CA262" s="112">
        <v>3.4124700000000001E-2</v>
      </c>
      <c r="CB262" s="112">
        <v>0.228682</v>
      </c>
      <c r="CC262" s="112">
        <v>0.935114</v>
      </c>
      <c r="CD262" s="117">
        <v>0.67796900000000004</v>
      </c>
      <c r="CE262" s="105">
        <v>0.47681000000000001</v>
      </c>
      <c r="CF262" s="105">
        <v>0.211815</v>
      </c>
      <c r="CG262" s="105">
        <v>0.14538400000000001</v>
      </c>
      <c r="CH262" s="105">
        <v>-0.96036900000000003</v>
      </c>
      <c r="CI262" s="105">
        <v>0.54052500000000003</v>
      </c>
      <c r="CJ262" s="105">
        <v>0.74892999999999998</v>
      </c>
      <c r="CK262" s="105">
        <v>0.40571800000000002</v>
      </c>
      <c r="CL262" s="105">
        <v>-5.0933800000000001E-2</v>
      </c>
      <c r="CM262" s="116">
        <v>0.26419300000000001</v>
      </c>
    </row>
    <row r="263" spans="1:91">
      <c r="A263" s="104" t="s">
        <v>1016</v>
      </c>
      <c r="B263" s="104" t="s">
        <v>1017</v>
      </c>
      <c r="C263" s="104" t="s">
        <v>1018</v>
      </c>
      <c r="D263" s="105">
        <v>29.551099999999998</v>
      </c>
      <c r="E263" s="108">
        <v>670308834.5</v>
      </c>
      <c r="F263" s="108">
        <v>466249238</v>
      </c>
      <c r="G263" s="108">
        <v>540627593</v>
      </c>
      <c r="H263" s="108">
        <v>468381462.80000001</v>
      </c>
      <c r="I263" s="108">
        <v>523113390.80000001</v>
      </c>
      <c r="J263" s="108">
        <v>382392978</v>
      </c>
      <c r="K263" s="108">
        <v>514341490.5</v>
      </c>
      <c r="L263" s="108">
        <v>177319792.30000001</v>
      </c>
      <c r="M263" s="108">
        <v>550280389.79999995</v>
      </c>
      <c r="N263" s="108">
        <v>427092394</v>
      </c>
      <c r="O263" s="108">
        <v>393292504.5</v>
      </c>
      <c r="P263" s="108">
        <v>305414501</v>
      </c>
      <c r="Q263" s="108">
        <v>792175187.5</v>
      </c>
      <c r="R263" s="108">
        <v>747410297.5</v>
      </c>
      <c r="S263" s="108">
        <v>570554566.5</v>
      </c>
      <c r="T263" s="108">
        <v>743767483.5</v>
      </c>
      <c r="U263" s="108">
        <v>766095183</v>
      </c>
      <c r="V263" s="108">
        <v>832143324.79999995</v>
      </c>
      <c r="W263" s="108">
        <v>798165557.29999995</v>
      </c>
      <c r="X263" s="108">
        <v>842058608.5</v>
      </c>
      <c r="Y263" s="108">
        <v>824044516.5</v>
      </c>
      <c r="Z263" s="108">
        <v>716592711.79999995</v>
      </c>
      <c r="AA263" s="108">
        <v>675886058.5</v>
      </c>
      <c r="AB263" s="108">
        <v>730392767</v>
      </c>
      <c r="AC263" s="108">
        <v>791628086</v>
      </c>
      <c r="AD263" s="108">
        <v>849335055</v>
      </c>
      <c r="AE263" s="108">
        <v>753660602.5</v>
      </c>
      <c r="AF263" s="108">
        <v>578378688</v>
      </c>
      <c r="AG263" s="108">
        <v>640126121.79999995</v>
      </c>
      <c r="AH263" s="115">
        <v>737957982.79999995</v>
      </c>
      <c r="AI263" s="105">
        <v>29.703700000000001</v>
      </c>
      <c r="AJ263" s="105">
        <v>29.381599999999999</v>
      </c>
      <c r="AK263" s="105">
        <v>29.609100000000002</v>
      </c>
      <c r="AL263" s="105">
        <v>29.077500000000001</v>
      </c>
      <c r="AM263" s="105">
        <v>29.407699999999998</v>
      </c>
      <c r="AN263" s="105">
        <v>29.055299999999999</v>
      </c>
      <c r="AO263" s="105">
        <v>29.1938</v>
      </c>
      <c r="AP263" s="105">
        <v>28.251999999999999</v>
      </c>
      <c r="AQ263" s="105">
        <v>29.224699999999999</v>
      </c>
      <c r="AR263" s="105">
        <v>29.090299999999999</v>
      </c>
      <c r="AS263" s="105">
        <v>29.131499999999999</v>
      </c>
      <c r="AT263" s="105">
        <v>28.790400000000002</v>
      </c>
      <c r="AU263" s="105">
        <v>29.7742</v>
      </c>
      <c r="AV263" s="105">
        <v>29.766999999999999</v>
      </c>
      <c r="AW263" s="105">
        <v>29.465800000000002</v>
      </c>
      <c r="AX263" s="105">
        <v>29.849599999999999</v>
      </c>
      <c r="AY263" s="105">
        <v>29.8383</v>
      </c>
      <c r="AZ263" s="105">
        <v>29.943200000000001</v>
      </c>
      <c r="BA263" s="105">
        <v>29.8171</v>
      </c>
      <c r="BB263" s="105">
        <v>29.997399999999999</v>
      </c>
      <c r="BC263" s="105">
        <v>29.827500000000001</v>
      </c>
      <c r="BD263" s="105">
        <v>29.805499999999999</v>
      </c>
      <c r="BE263" s="105">
        <v>29.7499</v>
      </c>
      <c r="BF263" s="105">
        <v>29.880700000000001</v>
      </c>
      <c r="BG263" s="105">
        <v>29.599</v>
      </c>
      <c r="BH263" s="105">
        <v>29.696200000000001</v>
      </c>
      <c r="BI263" s="105">
        <v>29.5032</v>
      </c>
      <c r="BJ263" s="105">
        <v>29.162500000000001</v>
      </c>
      <c r="BK263" s="105">
        <v>29.1934</v>
      </c>
      <c r="BL263" s="116">
        <v>29.454999999999998</v>
      </c>
      <c r="BM263" s="112">
        <v>9.1556499999999999E-2</v>
      </c>
      <c r="BN263" s="112">
        <v>0.57287600000000005</v>
      </c>
      <c r="BO263" s="112">
        <v>0.31661499999999998</v>
      </c>
      <c r="BP263" s="112">
        <v>0.13408600000000001</v>
      </c>
      <c r="BQ263" s="112">
        <v>4.4240099999999997E-2</v>
      </c>
      <c r="BR263" s="112">
        <v>3.53368E-3</v>
      </c>
      <c r="BS263" s="112">
        <v>5.1052299999999997E-3</v>
      </c>
      <c r="BT263" s="112">
        <v>5.6730699999999997E-3</v>
      </c>
      <c r="BU263" s="117">
        <v>3.8341899999999998E-2</v>
      </c>
      <c r="BV263" s="112">
        <v>0.15331900000000001</v>
      </c>
      <c r="BW263" s="112">
        <v>0.65102599999999999</v>
      </c>
      <c r="BX263" s="112">
        <v>0.42962800000000001</v>
      </c>
      <c r="BY263" s="112">
        <v>0.19930800000000001</v>
      </c>
      <c r="BZ263" s="112">
        <v>0.37899100000000002</v>
      </c>
      <c r="CA263" s="112">
        <v>5.7309400000000003E-2</v>
      </c>
      <c r="CB263" s="112">
        <v>7.0881299999999994E-2</v>
      </c>
      <c r="CC263" s="112">
        <v>5.9723100000000001E-2</v>
      </c>
      <c r="CD263" s="117">
        <v>0.45892500000000003</v>
      </c>
      <c r="CE263" s="105">
        <v>0.294516</v>
      </c>
      <c r="CF263" s="105">
        <v>-9.0117100000000006E-2</v>
      </c>
      <c r="CG263" s="105">
        <v>-0.38014300000000001</v>
      </c>
      <c r="CH263" s="105">
        <v>-0.26624300000000001</v>
      </c>
      <c r="CI263" s="105">
        <v>0.398704</v>
      </c>
      <c r="CJ263" s="105">
        <v>0.60674099999999997</v>
      </c>
      <c r="CK263" s="105">
        <v>0.61036199999999996</v>
      </c>
      <c r="CL263" s="105">
        <v>0.54172100000000001</v>
      </c>
      <c r="CM263" s="116">
        <v>0.32919300000000001</v>
      </c>
    </row>
    <row r="264" spans="1:91">
      <c r="A264" s="104" t="s">
        <v>1019</v>
      </c>
      <c r="B264" s="104" t="s">
        <v>1020</v>
      </c>
      <c r="C264" s="104" t="s">
        <v>1021</v>
      </c>
      <c r="D264" s="105">
        <v>31.728400000000001</v>
      </c>
      <c r="E264" s="108">
        <v>2695283622</v>
      </c>
      <c r="F264" s="108">
        <v>2330612480</v>
      </c>
      <c r="G264" s="108">
        <v>2627257866</v>
      </c>
      <c r="H264" s="108">
        <v>4032477761</v>
      </c>
      <c r="I264" s="108">
        <v>2967745545</v>
      </c>
      <c r="J264" s="108">
        <v>3594823607</v>
      </c>
      <c r="K264" s="108">
        <v>2527934734</v>
      </c>
      <c r="L264" s="108">
        <v>2266933227</v>
      </c>
      <c r="M264" s="108">
        <v>3439843828</v>
      </c>
      <c r="N264" s="108">
        <v>2179887975</v>
      </c>
      <c r="O264" s="108">
        <v>3598649419</v>
      </c>
      <c r="P264" s="108">
        <v>2131308615</v>
      </c>
      <c r="Q264" s="108">
        <v>3374882332</v>
      </c>
      <c r="R264" s="108">
        <v>2923377633</v>
      </c>
      <c r="S264" s="108">
        <v>3101170801</v>
      </c>
      <c r="T264" s="108">
        <v>2662328778</v>
      </c>
      <c r="U264" s="108">
        <v>2919765851</v>
      </c>
      <c r="V264" s="108">
        <v>2794194727</v>
      </c>
      <c r="W264" s="108">
        <v>2901276874</v>
      </c>
      <c r="X264" s="108">
        <v>2942865434</v>
      </c>
      <c r="Y264" s="108">
        <v>2770194510</v>
      </c>
      <c r="Z264" s="108">
        <v>2944380675</v>
      </c>
      <c r="AA264" s="108">
        <v>2441200222</v>
      </c>
      <c r="AB264" s="108">
        <v>2630540286</v>
      </c>
      <c r="AC264" s="108">
        <v>3234484679</v>
      </c>
      <c r="AD264" s="108">
        <v>3599337118</v>
      </c>
      <c r="AE264" s="108">
        <v>3251418632</v>
      </c>
      <c r="AF264" s="108">
        <v>3183072067</v>
      </c>
      <c r="AG264" s="108">
        <v>3450412988</v>
      </c>
      <c r="AH264" s="115">
        <v>3704590802</v>
      </c>
      <c r="AI264" s="105">
        <v>31.711300000000001</v>
      </c>
      <c r="AJ264" s="105">
        <v>31.665500000000002</v>
      </c>
      <c r="AK264" s="105">
        <v>31.8247</v>
      </c>
      <c r="AL264" s="105">
        <v>32.183399999999999</v>
      </c>
      <c r="AM264" s="105">
        <v>31.883800000000001</v>
      </c>
      <c r="AN264" s="105">
        <v>32.177999999999997</v>
      </c>
      <c r="AO264" s="105">
        <v>31.487500000000001</v>
      </c>
      <c r="AP264" s="105">
        <v>31.727499999999999</v>
      </c>
      <c r="AQ264" s="105">
        <v>31.8688</v>
      </c>
      <c r="AR264" s="105">
        <v>31.430800000000001</v>
      </c>
      <c r="AS264" s="105">
        <v>32.217300000000002</v>
      </c>
      <c r="AT264" s="105">
        <v>31.593299999999999</v>
      </c>
      <c r="AU264" s="105">
        <v>31.8856</v>
      </c>
      <c r="AV264" s="105">
        <v>31.7347</v>
      </c>
      <c r="AW264" s="105">
        <v>31.847300000000001</v>
      </c>
      <c r="AX264" s="105">
        <v>31.689399999999999</v>
      </c>
      <c r="AY264" s="105">
        <v>31.7667</v>
      </c>
      <c r="AZ264" s="105">
        <v>31.704899999999999</v>
      </c>
      <c r="BA264" s="105">
        <v>31.678999999999998</v>
      </c>
      <c r="BB264" s="105">
        <v>31.7761</v>
      </c>
      <c r="BC264" s="105">
        <v>31.550899999999999</v>
      </c>
      <c r="BD264" s="105">
        <v>31.8597</v>
      </c>
      <c r="BE264" s="105">
        <v>31.5871</v>
      </c>
      <c r="BF264" s="105">
        <v>31.729299999999999</v>
      </c>
      <c r="BG264" s="105">
        <v>31.6387</v>
      </c>
      <c r="BH264" s="105">
        <v>31.769100000000002</v>
      </c>
      <c r="BI264" s="105">
        <v>31.612300000000001</v>
      </c>
      <c r="BJ264" s="105">
        <v>31.622800000000002</v>
      </c>
      <c r="BK264" s="105">
        <v>31.608599999999999</v>
      </c>
      <c r="BL264" s="116">
        <v>31.777899999999999</v>
      </c>
      <c r="BM264" s="112">
        <v>0.42393700000000001</v>
      </c>
      <c r="BN264" s="112">
        <v>2.1761699999999998E-2</v>
      </c>
      <c r="BO264" s="112">
        <v>0.85077700000000001</v>
      </c>
      <c r="BP264" s="112">
        <v>0.76882499999999998</v>
      </c>
      <c r="BQ264" s="112">
        <v>9.6686400000000006E-2</v>
      </c>
      <c r="BR264" s="112">
        <v>0.44085000000000002</v>
      </c>
      <c r="BS264" s="112">
        <v>0.990066</v>
      </c>
      <c r="BT264" s="112">
        <v>0.59199500000000005</v>
      </c>
      <c r="BU264" s="117">
        <v>0.96302699999999997</v>
      </c>
      <c r="BV264" s="112">
        <v>0.50388599999999995</v>
      </c>
      <c r="BW264" s="112">
        <v>6.0603700000000003E-2</v>
      </c>
      <c r="BX264" s="112">
        <v>0.89466999999999997</v>
      </c>
      <c r="BY264" s="112">
        <v>0.81356300000000004</v>
      </c>
      <c r="BZ264" s="112">
        <v>0.47939599999999999</v>
      </c>
      <c r="CA264" s="112">
        <v>0.69264099999999995</v>
      </c>
      <c r="CB264" s="112">
        <v>0.99317699999999998</v>
      </c>
      <c r="CC264" s="112">
        <v>0.74670700000000001</v>
      </c>
      <c r="CD264" s="117">
        <v>0.98883100000000002</v>
      </c>
      <c r="CE264" s="105">
        <v>6.4021400000000006E-2</v>
      </c>
      <c r="CF264" s="105">
        <v>0.41196300000000002</v>
      </c>
      <c r="CG264" s="105">
        <v>2.4836899999999999E-2</v>
      </c>
      <c r="CH264" s="105">
        <v>7.7309299999999997E-2</v>
      </c>
      <c r="CI264" s="105">
        <v>0.15274299999999999</v>
      </c>
      <c r="CJ264" s="105">
        <v>5.0558699999999998E-2</v>
      </c>
      <c r="CK264" s="105">
        <v>-1.1234299999999999E-3</v>
      </c>
      <c r="CL264" s="105">
        <v>5.5597899999999999E-2</v>
      </c>
      <c r="CM264" s="116">
        <v>3.58772E-3</v>
      </c>
    </row>
    <row r="265" spans="1:91">
      <c r="A265" s="104" t="s">
        <v>1022</v>
      </c>
      <c r="B265" s="104" t="s">
        <v>1023</v>
      </c>
      <c r="C265" s="104" t="s">
        <v>1024</v>
      </c>
      <c r="D265" s="105">
        <v>25.471900000000002</v>
      </c>
      <c r="E265" s="108">
        <v>58541365.75</v>
      </c>
      <c r="F265" s="108">
        <v>9938471</v>
      </c>
      <c r="G265" s="108">
        <v>12940839</v>
      </c>
      <c r="H265" s="108">
        <v>4044845.75</v>
      </c>
      <c r="I265" s="108">
        <v>3805224.25</v>
      </c>
      <c r="J265" s="108"/>
      <c r="K265" s="108">
        <v>20015778</v>
      </c>
      <c r="L265" s="108">
        <v>5264392.5</v>
      </c>
      <c r="M265" s="108">
        <v>24454560</v>
      </c>
      <c r="N265" s="108">
        <v>12438135</v>
      </c>
      <c r="O265" s="108"/>
      <c r="P265" s="108">
        <v>9019025</v>
      </c>
      <c r="Q265" s="108">
        <v>88672687</v>
      </c>
      <c r="R265" s="108">
        <v>58290877</v>
      </c>
      <c r="S265" s="108">
        <v>31641672</v>
      </c>
      <c r="T265" s="108">
        <v>35701498.75</v>
      </c>
      <c r="U265" s="108">
        <v>43599886</v>
      </c>
      <c r="V265" s="108">
        <v>34026389.5</v>
      </c>
      <c r="W265" s="108">
        <v>57775858.5</v>
      </c>
      <c r="X265" s="108">
        <v>41613613</v>
      </c>
      <c r="Y265" s="108">
        <v>193046130.30000001</v>
      </c>
      <c r="Z265" s="108">
        <v>36742700</v>
      </c>
      <c r="AA265" s="108">
        <v>166909958</v>
      </c>
      <c r="AB265" s="108">
        <v>32565860</v>
      </c>
      <c r="AC265" s="108">
        <v>65802549.5</v>
      </c>
      <c r="AD265" s="108">
        <v>200888284.30000001</v>
      </c>
      <c r="AE265" s="108">
        <v>71503013</v>
      </c>
      <c r="AF265" s="108">
        <v>112739012</v>
      </c>
      <c r="AG265" s="108">
        <v>169283374</v>
      </c>
      <c r="AH265" s="115">
        <v>52050432.25</v>
      </c>
      <c r="AI265" s="105">
        <v>26.186399999999999</v>
      </c>
      <c r="AJ265" s="105">
        <v>23.9895</v>
      </c>
      <c r="AK265" s="105">
        <v>24.302900000000001</v>
      </c>
      <c r="AL265" s="105">
        <v>22.222000000000001</v>
      </c>
      <c r="AM265" s="105">
        <v>22.0017</v>
      </c>
      <c r="AN265" s="105">
        <v>23.886600000000001</v>
      </c>
      <c r="AO265" s="105">
        <v>24.4635</v>
      </c>
      <c r="AP265" s="105">
        <v>23.4499</v>
      </c>
      <c r="AQ265" s="105">
        <v>24.732700000000001</v>
      </c>
      <c r="AR265" s="105">
        <v>23.750699999999998</v>
      </c>
      <c r="AS265" s="105">
        <v>23.239699999999999</v>
      </c>
      <c r="AT265" s="105">
        <v>23.7087</v>
      </c>
      <c r="AU265" s="105">
        <v>26.617899999999999</v>
      </c>
      <c r="AV265" s="105">
        <v>26.086500000000001</v>
      </c>
      <c r="AW265" s="105">
        <v>25.475000000000001</v>
      </c>
      <c r="AX265" s="105">
        <v>25.468800000000002</v>
      </c>
      <c r="AY265" s="105">
        <v>25.713899999999999</v>
      </c>
      <c r="AZ265" s="105">
        <v>25.448799999999999</v>
      </c>
      <c r="BA265" s="105">
        <v>26.0289</v>
      </c>
      <c r="BB265" s="105">
        <v>25.6891</v>
      </c>
      <c r="BC265" s="105">
        <v>27.697800000000001</v>
      </c>
      <c r="BD265" s="105">
        <v>25.462499999999999</v>
      </c>
      <c r="BE265" s="105">
        <v>27.74</v>
      </c>
      <c r="BF265" s="105">
        <v>25.3934</v>
      </c>
      <c r="BG265" s="105">
        <v>25.996099999999998</v>
      </c>
      <c r="BH265" s="105">
        <v>27.595400000000001</v>
      </c>
      <c r="BI265" s="105">
        <v>26.105399999999999</v>
      </c>
      <c r="BJ265" s="105">
        <v>26.8035</v>
      </c>
      <c r="BK265" s="105">
        <v>27.308599999999998</v>
      </c>
      <c r="BL265" s="116">
        <v>25.680599999999998</v>
      </c>
      <c r="BM265" s="112">
        <v>0.10205400000000001</v>
      </c>
      <c r="BN265" s="112">
        <v>7.0359000000000003E-3</v>
      </c>
      <c r="BO265" s="112">
        <v>1.83936E-2</v>
      </c>
      <c r="BP265" s="112">
        <v>3.9687899999999998E-3</v>
      </c>
      <c r="BQ265" s="112">
        <v>0.40889900000000001</v>
      </c>
      <c r="BR265" s="112">
        <v>9.7270599999999999E-2</v>
      </c>
      <c r="BS265" s="112">
        <v>0.88067399999999996</v>
      </c>
      <c r="BT265" s="112">
        <v>0.68338299999999996</v>
      </c>
      <c r="BU265" s="117">
        <v>0.96607900000000002</v>
      </c>
      <c r="BV265" s="112">
        <v>0.16448099999999999</v>
      </c>
      <c r="BW265" s="112">
        <v>3.1369099999999997E-2</v>
      </c>
      <c r="BX265" s="112">
        <v>7.95651E-2</v>
      </c>
      <c r="BY265" s="112">
        <v>1.5632900000000002E-2</v>
      </c>
      <c r="BZ265" s="112">
        <v>0.71028999999999998</v>
      </c>
      <c r="CA265" s="112">
        <v>0.31803799999999999</v>
      </c>
      <c r="CB265" s="112">
        <v>0.94477699999999998</v>
      </c>
      <c r="CC265" s="112">
        <v>0.80679199999999995</v>
      </c>
      <c r="CD265" s="117">
        <v>0.99090299999999998</v>
      </c>
      <c r="CE265" s="105">
        <v>-1.7712600000000001</v>
      </c>
      <c r="CF265" s="105">
        <v>-3.8940800000000002</v>
      </c>
      <c r="CG265" s="105">
        <v>-2.3821500000000002</v>
      </c>
      <c r="CH265" s="105">
        <v>-3.0311699999999999</v>
      </c>
      <c r="CI265" s="105">
        <v>-0.537771</v>
      </c>
      <c r="CJ265" s="105">
        <v>-1.05369</v>
      </c>
      <c r="CK265" s="105">
        <v>-0.12561700000000001</v>
      </c>
      <c r="CL265" s="105">
        <v>-0.39887</v>
      </c>
      <c r="CM265" s="116">
        <v>-3.1917599999999997E-2</v>
      </c>
    </row>
    <row r="266" spans="1:91">
      <c r="A266" s="104" t="s">
        <v>1025</v>
      </c>
      <c r="B266" s="104" t="s">
        <v>1026</v>
      </c>
      <c r="C266" s="104" t="s">
        <v>471</v>
      </c>
      <c r="D266" s="105">
        <v>26.527799999999999</v>
      </c>
      <c r="E266" s="108">
        <v>58561382</v>
      </c>
      <c r="F266" s="108">
        <v>15157956</v>
      </c>
      <c r="G266" s="108">
        <v>16468040</v>
      </c>
      <c r="H266" s="108">
        <v>46169281</v>
      </c>
      <c r="I266" s="108">
        <v>23339570</v>
      </c>
      <c r="J266" s="108">
        <v>10257855.75</v>
      </c>
      <c r="K266" s="108">
        <v>49961739</v>
      </c>
      <c r="L266" s="108">
        <v>9400437</v>
      </c>
      <c r="M266" s="108">
        <v>28791003.5</v>
      </c>
      <c r="N266" s="108">
        <v>500749639</v>
      </c>
      <c r="O266" s="108">
        <v>423101522.80000001</v>
      </c>
      <c r="P266" s="108"/>
      <c r="Q266" s="108">
        <v>77425038</v>
      </c>
      <c r="R266" s="108">
        <v>75557976</v>
      </c>
      <c r="S266" s="108">
        <v>103948496</v>
      </c>
      <c r="T266" s="108">
        <v>80737948</v>
      </c>
      <c r="U266" s="108">
        <v>104480830</v>
      </c>
      <c r="V266" s="108">
        <v>95278286</v>
      </c>
      <c r="W266" s="108">
        <v>105766311</v>
      </c>
      <c r="X266" s="108">
        <v>126938965</v>
      </c>
      <c r="Y266" s="108">
        <v>107794316.5</v>
      </c>
      <c r="Z266" s="108">
        <v>115112545.5</v>
      </c>
      <c r="AA266" s="108">
        <v>101860485</v>
      </c>
      <c r="AB266" s="108">
        <v>101457629.5</v>
      </c>
      <c r="AC266" s="108">
        <v>85712859</v>
      </c>
      <c r="AD266" s="108">
        <v>89455132</v>
      </c>
      <c r="AE266" s="108">
        <v>90084069.5</v>
      </c>
      <c r="AF266" s="108">
        <v>105591878.5</v>
      </c>
      <c r="AG266" s="108">
        <v>114335248</v>
      </c>
      <c r="AH266" s="115">
        <v>97453143</v>
      </c>
      <c r="AI266" s="105">
        <v>26.186900000000001</v>
      </c>
      <c r="AJ266" s="105">
        <v>24.590699999999998</v>
      </c>
      <c r="AK266" s="105">
        <v>24.643799999999999</v>
      </c>
      <c r="AL266" s="105">
        <v>25.7348</v>
      </c>
      <c r="AM266" s="105">
        <v>24.992000000000001</v>
      </c>
      <c r="AN266" s="105">
        <v>24.1828</v>
      </c>
      <c r="AO266" s="105">
        <v>25.787600000000001</v>
      </c>
      <c r="AP266" s="105">
        <v>24.2957</v>
      </c>
      <c r="AQ266" s="105">
        <v>24.9682</v>
      </c>
      <c r="AR266" s="105">
        <v>29.331399999999999</v>
      </c>
      <c r="AS266" s="105">
        <v>29.221299999999999</v>
      </c>
      <c r="AT266" s="105">
        <v>23.375499999999999</v>
      </c>
      <c r="AU266" s="105">
        <v>26.422599999999999</v>
      </c>
      <c r="AV266" s="105">
        <v>26.460799999999999</v>
      </c>
      <c r="AW266" s="105">
        <v>27.085999999999999</v>
      </c>
      <c r="AX266" s="105">
        <v>26.646100000000001</v>
      </c>
      <c r="AY266" s="105">
        <v>26.9757</v>
      </c>
      <c r="AZ266" s="105">
        <v>26.9175</v>
      </c>
      <c r="BA266" s="105">
        <v>26.901199999999999</v>
      </c>
      <c r="BB266" s="105">
        <v>27.270099999999999</v>
      </c>
      <c r="BC266" s="105">
        <v>26.857600000000001</v>
      </c>
      <c r="BD266" s="105">
        <v>27.1934</v>
      </c>
      <c r="BE266" s="105">
        <v>27.048200000000001</v>
      </c>
      <c r="BF266" s="105">
        <v>27.032900000000001</v>
      </c>
      <c r="BG266" s="105">
        <v>26.3735</v>
      </c>
      <c r="BH266" s="105">
        <v>26.4239</v>
      </c>
      <c r="BI266" s="105">
        <v>26.438600000000001</v>
      </c>
      <c r="BJ266" s="105">
        <v>26.709</v>
      </c>
      <c r="BK266" s="105">
        <v>26.741800000000001</v>
      </c>
      <c r="BL266" s="116">
        <v>26.594799999999999</v>
      </c>
      <c r="BM266" s="112">
        <v>4.2643300000000002E-2</v>
      </c>
      <c r="BN266" s="112">
        <v>1.9082399999999999E-2</v>
      </c>
      <c r="BO266" s="112">
        <v>1.8479599999999999E-2</v>
      </c>
      <c r="BP266" s="112">
        <v>0.76573500000000005</v>
      </c>
      <c r="BQ266" s="112">
        <v>0.91362100000000002</v>
      </c>
      <c r="BR266" s="112">
        <v>0.21201400000000001</v>
      </c>
      <c r="BS266" s="112">
        <v>7.6707600000000001E-2</v>
      </c>
      <c r="BT266" s="112">
        <v>3.78876E-3</v>
      </c>
      <c r="BU266" s="117">
        <v>5.1990600000000001E-3</v>
      </c>
      <c r="BV266" s="112">
        <v>8.9294600000000002E-2</v>
      </c>
      <c r="BW266" s="112">
        <v>5.6348599999999999E-2</v>
      </c>
      <c r="BX266" s="112">
        <v>7.95651E-2</v>
      </c>
      <c r="BY266" s="112">
        <v>0.81207300000000004</v>
      </c>
      <c r="BZ266" s="112">
        <v>0.95970299999999997</v>
      </c>
      <c r="CA266" s="112">
        <v>0.47282400000000002</v>
      </c>
      <c r="CB266" s="112">
        <v>0.26286700000000002</v>
      </c>
      <c r="CC266" s="112">
        <v>4.8498100000000002E-2</v>
      </c>
      <c r="CD266" s="117">
        <v>0.32133499999999998</v>
      </c>
      <c r="CE266" s="105">
        <v>-1.5413699999999999</v>
      </c>
      <c r="CF266" s="105">
        <v>-1.71197</v>
      </c>
      <c r="CG266" s="105">
        <v>-1.6646799999999999</v>
      </c>
      <c r="CH266" s="105">
        <v>0.62757799999999997</v>
      </c>
      <c r="CI266" s="105">
        <v>-2.5365800000000001E-2</v>
      </c>
      <c r="CJ266" s="105">
        <v>0.1646</v>
      </c>
      <c r="CK266" s="105">
        <v>0.32780500000000001</v>
      </c>
      <c r="CL266" s="105">
        <v>0.40964600000000001</v>
      </c>
      <c r="CM266" s="116">
        <v>-0.26983499999999999</v>
      </c>
    </row>
    <row r="267" spans="1:91">
      <c r="A267" s="104" t="s">
        <v>1027</v>
      </c>
      <c r="B267" s="104" t="s">
        <v>1028</v>
      </c>
      <c r="C267" s="104" t="s">
        <v>519</v>
      </c>
      <c r="D267" s="105">
        <v>24.5946</v>
      </c>
      <c r="E267" s="108"/>
      <c r="F267" s="108"/>
      <c r="G267" s="108"/>
      <c r="H267" s="108"/>
      <c r="I267" s="108"/>
      <c r="J267" s="108"/>
      <c r="K267" s="108"/>
      <c r="L267" s="108"/>
      <c r="M267" s="108">
        <v>12657913</v>
      </c>
      <c r="N267" s="108">
        <v>5847702</v>
      </c>
      <c r="O267" s="108"/>
      <c r="P267" s="108"/>
      <c r="Q267" s="108">
        <v>21407138</v>
      </c>
      <c r="R267" s="108">
        <v>15820260</v>
      </c>
      <c r="S267" s="108">
        <v>40819772</v>
      </c>
      <c r="T267" s="108">
        <v>20272194</v>
      </c>
      <c r="U267" s="108">
        <v>23378804</v>
      </c>
      <c r="V267" s="108"/>
      <c r="W267" s="108">
        <v>27795136</v>
      </c>
      <c r="X267" s="108">
        <v>27477420</v>
      </c>
      <c r="Y267" s="108">
        <v>23635014</v>
      </c>
      <c r="Z267" s="108">
        <v>31523588</v>
      </c>
      <c r="AA267" s="108">
        <v>28598876</v>
      </c>
      <c r="AB267" s="108">
        <v>26799214</v>
      </c>
      <c r="AC267" s="108">
        <v>53460964</v>
      </c>
      <c r="AD267" s="108">
        <v>34520512</v>
      </c>
      <c r="AE267" s="108">
        <v>41114296</v>
      </c>
      <c r="AF267" s="108">
        <v>61334621</v>
      </c>
      <c r="AG267" s="108">
        <v>70861145.5</v>
      </c>
      <c r="AH267" s="115">
        <v>72036900</v>
      </c>
      <c r="AI267" s="105">
        <v>22.796900000000001</v>
      </c>
      <c r="AJ267" s="105">
        <v>22.2685</v>
      </c>
      <c r="AK267" s="105">
        <v>22.973199999999999</v>
      </c>
      <c r="AL267" s="105">
        <v>21.9679</v>
      </c>
      <c r="AM267" s="105">
        <v>21.098199999999999</v>
      </c>
      <c r="AN267" s="105">
        <v>21.4175</v>
      </c>
      <c r="AO267" s="105">
        <v>22.441299999999998</v>
      </c>
      <c r="AP267" s="105">
        <v>22.948699999999999</v>
      </c>
      <c r="AQ267" s="105">
        <v>23.782599999999999</v>
      </c>
      <c r="AR267" s="105">
        <v>22.561699999999998</v>
      </c>
      <c r="AS267" s="105">
        <v>21.910599999999999</v>
      </c>
      <c r="AT267" s="105">
        <v>22.464700000000001</v>
      </c>
      <c r="AU267" s="105">
        <v>24.536899999999999</v>
      </c>
      <c r="AV267" s="105">
        <v>24.204999999999998</v>
      </c>
      <c r="AW267" s="105">
        <v>25.897300000000001</v>
      </c>
      <c r="AX267" s="105">
        <v>24.6523</v>
      </c>
      <c r="AY267" s="105">
        <v>24.821999999999999</v>
      </c>
      <c r="AZ267" s="105">
        <v>21.466200000000001</v>
      </c>
      <c r="BA267" s="105">
        <v>24.973299999999998</v>
      </c>
      <c r="BB267" s="105">
        <v>25.132200000000001</v>
      </c>
      <c r="BC267" s="105">
        <v>24.777200000000001</v>
      </c>
      <c r="BD267" s="105">
        <v>25.226400000000002</v>
      </c>
      <c r="BE267" s="105">
        <v>25.180800000000001</v>
      </c>
      <c r="BF267" s="105">
        <v>25.112300000000001</v>
      </c>
      <c r="BG267" s="105">
        <v>25.7</v>
      </c>
      <c r="BH267" s="105">
        <v>25.037700000000001</v>
      </c>
      <c r="BI267" s="105">
        <v>25.306999999999999</v>
      </c>
      <c r="BJ267" s="105">
        <v>25.9252</v>
      </c>
      <c r="BK267" s="105">
        <v>26.044699999999999</v>
      </c>
      <c r="BL267" s="116">
        <v>26.1432</v>
      </c>
      <c r="BM267" s="112">
        <v>1.0915499999999999E-4</v>
      </c>
      <c r="BN267" s="112">
        <v>6.46134E-5</v>
      </c>
      <c r="BO267" s="112">
        <v>1.67011E-3</v>
      </c>
      <c r="BP267" s="112">
        <v>6.2028900000000005E-5</v>
      </c>
      <c r="BQ267" s="112">
        <v>9.0587699999999993E-2</v>
      </c>
      <c r="BR267" s="112">
        <v>9.4011999999999998E-2</v>
      </c>
      <c r="BS267" s="112">
        <v>8.6631399999999997E-4</v>
      </c>
      <c r="BT267" s="112">
        <v>2.6400099999999998E-4</v>
      </c>
      <c r="BU267" s="117">
        <v>2.7104900000000001E-2</v>
      </c>
      <c r="BV267" s="112">
        <v>4.5635399999999996E-3</v>
      </c>
      <c r="BW267" s="112">
        <v>4.6012700000000002E-3</v>
      </c>
      <c r="BX267" s="112">
        <v>2.35613E-2</v>
      </c>
      <c r="BY267" s="112">
        <v>2.7258199999999999E-3</v>
      </c>
      <c r="BZ267" s="112">
        <v>0.46657500000000002</v>
      </c>
      <c r="CA267" s="112">
        <v>0.31074000000000002</v>
      </c>
      <c r="CB267" s="112">
        <v>3.5316100000000003E-2</v>
      </c>
      <c r="CC267" s="112">
        <v>1.5328100000000001E-2</v>
      </c>
      <c r="CD267" s="117">
        <v>0.44527800000000001</v>
      </c>
      <c r="CE267" s="105">
        <v>-3.35819</v>
      </c>
      <c r="CF267" s="105">
        <v>-4.5431499999999998</v>
      </c>
      <c r="CG267" s="105">
        <v>-2.9801500000000001</v>
      </c>
      <c r="CH267" s="105">
        <v>-3.7253599999999998</v>
      </c>
      <c r="CI267" s="105">
        <v>-1.1579699999999999</v>
      </c>
      <c r="CJ267" s="105">
        <v>-2.3908800000000001</v>
      </c>
      <c r="CK267" s="105">
        <v>-1.0768200000000001</v>
      </c>
      <c r="CL267" s="105">
        <v>-0.86454399999999998</v>
      </c>
      <c r="CM267" s="116">
        <v>-0.68946499999999999</v>
      </c>
    </row>
    <row r="268" spans="1:91">
      <c r="A268" s="104" t="s">
        <v>1029</v>
      </c>
      <c r="B268" s="104" t="s">
        <v>1030</v>
      </c>
      <c r="C268" s="104" t="s">
        <v>1031</v>
      </c>
      <c r="D268" s="105">
        <v>32.072850000000003</v>
      </c>
      <c r="E268" s="108">
        <v>3243298200</v>
      </c>
      <c r="F268" s="108">
        <v>1905832035</v>
      </c>
      <c r="G268" s="108">
        <v>1682594366</v>
      </c>
      <c r="H268" s="108">
        <v>3109093557</v>
      </c>
      <c r="I268" s="108">
        <v>2553828700</v>
      </c>
      <c r="J268" s="108">
        <v>1423989656</v>
      </c>
      <c r="K268" s="108">
        <v>3059631684</v>
      </c>
      <c r="L268" s="108">
        <v>1240432382</v>
      </c>
      <c r="M268" s="108">
        <v>3205319314</v>
      </c>
      <c r="N268" s="108">
        <v>3013512743</v>
      </c>
      <c r="O268" s="108">
        <v>2233560162</v>
      </c>
      <c r="P268" s="108">
        <v>2337929939</v>
      </c>
      <c r="Q268" s="108">
        <v>3924694586</v>
      </c>
      <c r="R268" s="108">
        <v>4103969832</v>
      </c>
      <c r="S268" s="108">
        <v>8616984016</v>
      </c>
      <c r="T268" s="108">
        <v>3579717692</v>
      </c>
      <c r="U268" s="108">
        <v>3880509333</v>
      </c>
      <c r="V268" s="108">
        <v>3937880410</v>
      </c>
      <c r="W268" s="108">
        <v>3435176229</v>
      </c>
      <c r="X268" s="108">
        <v>3737901693</v>
      </c>
      <c r="Y268" s="108">
        <v>4494893937</v>
      </c>
      <c r="Z268" s="108">
        <v>3441134628</v>
      </c>
      <c r="AA268" s="108">
        <v>4009381845</v>
      </c>
      <c r="AB268" s="108">
        <v>3306198459</v>
      </c>
      <c r="AC268" s="108">
        <v>4292042524</v>
      </c>
      <c r="AD268" s="108">
        <v>5543936447</v>
      </c>
      <c r="AE268" s="108">
        <v>5586132434</v>
      </c>
      <c r="AF268" s="108">
        <v>4919660496</v>
      </c>
      <c r="AG268" s="108">
        <v>5202532105</v>
      </c>
      <c r="AH268" s="115">
        <v>5151659827</v>
      </c>
      <c r="AI268" s="105">
        <v>31.978300000000001</v>
      </c>
      <c r="AJ268" s="105">
        <v>31.375499999999999</v>
      </c>
      <c r="AK268" s="105">
        <v>31.184799999999999</v>
      </c>
      <c r="AL268" s="105">
        <v>31.808199999999999</v>
      </c>
      <c r="AM268" s="105">
        <v>31.667899999999999</v>
      </c>
      <c r="AN268" s="105">
        <v>30.915600000000001</v>
      </c>
      <c r="AO268" s="105">
        <v>31.7652</v>
      </c>
      <c r="AP268" s="105">
        <v>30.883900000000001</v>
      </c>
      <c r="AQ268" s="105">
        <v>31.7669</v>
      </c>
      <c r="AR268" s="105">
        <v>31.9009</v>
      </c>
      <c r="AS268" s="105">
        <v>31.524100000000001</v>
      </c>
      <c r="AT268" s="105">
        <v>31.726800000000001</v>
      </c>
      <c r="AU268" s="105">
        <v>32.1038</v>
      </c>
      <c r="AV268" s="105">
        <v>32.2241</v>
      </c>
      <c r="AW268" s="105">
        <v>33.326599999999999</v>
      </c>
      <c r="AX268" s="105">
        <v>32.116500000000002</v>
      </c>
      <c r="AY268" s="105">
        <v>32.176299999999998</v>
      </c>
      <c r="AZ268" s="105">
        <v>32.201700000000002</v>
      </c>
      <c r="BA268" s="105">
        <v>31.922699999999999</v>
      </c>
      <c r="BB268" s="105">
        <v>32.119700000000002</v>
      </c>
      <c r="BC268" s="105">
        <v>32.252200000000002</v>
      </c>
      <c r="BD268" s="105">
        <v>32.086599999999997</v>
      </c>
      <c r="BE268" s="105">
        <v>32.298999999999999</v>
      </c>
      <c r="BF268" s="105">
        <v>32.059100000000001</v>
      </c>
      <c r="BG268" s="105">
        <v>32.041499999999999</v>
      </c>
      <c r="BH268" s="105">
        <v>32.383099999999999</v>
      </c>
      <c r="BI268" s="105">
        <v>32.393099999999997</v>
      </c>
      <c r="BJ268" s="105">
        <v>32.250999999999998</v>
      </c>
      <c r="BK268" s="105">
        <v>32.205100000000002</v>
      </c>
      <c r="BL268" s="116">
        <v>32.253900000000002</v>
      </c>
      <c r="BM268" s="112">
        <v>3.9157699999999997E-2</v>
      </c>
      <c r="BN268" s="112">
        <v>4.9632200000000001E-2</v>
      </c>
      <c r="BO268" s="112">
        <v>6.0259199999999999E-2</v>
      </c>
      <c r="BP268" s="112">
        <v>9.1605499999999999E-3</v>
      </c>
      <c r="BQ268" s="112">
        <v>0.46414699999999998</v>
      </c>
      <c r="BR268" s="112">
        <v>7.3312600000000006E-2</v>
      </c>
      <c r="BS268" s="112">
        <v>0.22683400000000001</v>
      </c>
      <c r="BT268" s="112">
        <v>0.31700400000000001</v>
      </c>
      <c r="BU268" s="117">
        <v>0.77368599999999998</v>
      </c>
      <c r="BV268" s="112">
        <v>8.4918999999999994E-2</v>
      </c>
      <c r="BW268" s="112">
        <v>0.104736</v>
      </c>
      <c r="BX268" s="112">
        <v>0.14994399999999999</v>
      </c>
      <c r="BY268" s="112">
        <v>2.6393400000000001E-2</v>
      </c>
      <c r="BZ268" s="112">
        <v>0.733128</v>
      </c>
      <c r="CA268" s="112">
        <v>0.27693000000000001</v>
      </c>
      <c r="CB268" s="112">
        <v>0.45885199999999998</v>
      </c>
      <c r="CC268" s="112">
        <v>0.51819800000000005</v>
      </c>
      <c r="CD268" s="117">
        <v>0.927956</v>
      </c>
      <c r="CE268" s="105">
        <v>-0.72379800000000005</v>
      </c>
      <c r="CF268" s="105">
        <v>-0.77275300000000002</v>
      </c>
      <c r="CG268" s="105">
        <v>-0.76467799999999997</v>
      </c>
      <c r="CH268" s="105">
        <v>-0.519401</v>
      </c>
      <c r="CI268" s="105">
        <v>0.31485400000000002</v>
      </c>
      <c r="CJ268" s="105">
        <v>-7.1845999999999993E-2</v>
      </c>
      <c r="CK268" s="105">
        <v>-0.13844200000000001</v>
      </c>
      <c r="CL268" s="105">
        <v>-8.8434899999999997E-2</v>
      </c>
      <c r="CM268" s="116">
        <v>3.58874E-2</v>
      </c>
    </row>
    <row r="269" spans="1:91">
      <c r="A269" s="104" t="s">
        <v>1032</v>
      </c>
      <c r="B269" s="104" t="s">
        <v>1033</v>
      </c>
      <c r="C269" s="104" t="s">
        <v>1034</v>
      </c>
      <c r="D269" s="105">
        <v>28.490600000000001</v>
      </c>
      <c r="E269" s="108">
        <v>290551690</v>
      </c>
      <c r="F269" s="108">
        <v>113256978</v>
      </c>
      <c r="G269" s="108">
        <v>147523792.5</v>
      </c>
      <c r="H269" s="108">
        <v>160138953</v>
      </c>
      <c r="I269" s="108">
        <v>149746471</v>
      </c>
      <c r="J269" s="108">
        <v>42883955</v>
      </c>
      <c r="K269" s="108">
        <v>320362118.5</v>
      </c>
      <c r="L269" s="108">
        <v>71221113.5</v>
      </c>
      <c r="M269" s="108">
        <v>212912852</v>
      </c>
      <c r="N269" s="108">
        <v>265528451.80000001</v>
      </c>
      <c r="O269" s="108">
        <v>106451006</v>
      </c>
      <c r="P269" s="108">
        <v>231148434.30000001</v>
      </c>
      <c r="Q269" s="108">
        <v>298824671</v>
      </c>
      <c r="R269" s="108">
        <v>324832182.5</v>
      </c>
      <c r="S269" s="108">
        <v>856137123.29999995</v>
      </c>
      <c r="T269" s="108">
        <v>278600468.80000001</v>
      </c>
      <c r="U269" s="108">
        <v>298946707.5</v>
      </c>
      <c r="V269" s="108">
        <v>265912804.09999999</v>
      </c>
      <c r="W269" s="108">
        <v>323269287.5</v>
      </c>
      <c r="X269" s="108">
        <v>429065440</v>
      </c>
      <c r="Y269" s="108">
        <v>322120668.80000001</v>
      </c>
      <c r="Z269" s="108">
        <v>566266335.5</v>
      </c>
      <c r="AA269" s="108">
        <v>498095936</v>
      </c>
      <c r="AB269" s="108">
        <v>579526902.5</v>
      </c>
      <c r="AC269" s="108">
        <v>505565044.30000001</v>
      </c>
      <c r="AD269" s="108">
        <v>416321975</v>
      </c>
      <c r="AE269" s="108">
        <v>444800682.5</v>
      </c>
      <c r="AF269" s="108">
        <v>384357538</v>
      </c>
      <c r="AG269" s="108">
        <v>459918757</v>
      </c>
      <c r="AH269" s="115">
        <v>385595670</v>
      </c>
      <c r="AI269" s="105">
        <v>28.497699999999998</v>
      </c>
      <c r="AJ269" s="105">
        <v>27.453399999999998</v>
      </c>
      <c r="AK269" s="105">
        <v>27.807200000000002</v>
      </c>
      <c r="AL269" s="105">
        <v>27.5291</v>
      </c>
      <c r="AM269" s="105">
        <v>27.609000000000002</v>
      </c>
      <c r="AN269" s="105">
        <v>26.0779</v>
      </c>
      <c r="AO269" s="105">
        <v>28.516999999999999</v>
      </c>
      <c r="AP269" s="105">
        <v>27.136900000000001</v>
      </c>
      <c r="AQ269" s="105">
        <v>27.854800000000001</v>
      </c>
      <c r="AR269" s="105">
        <v>28.4252</v>
      </c>
      <c r="AS269" s="105">
        <v>27.308700000000002</v>
      </c>
      <c r="AT269" s="105">
        <v>28.388400000000001</v>
      </c>
      <c r="AU269" s="105">
        <v>28.3626</v>
      </c>
      <c r="AV269" s="105">
        <v>28.564800000000002</v>
      </c>
      <c r="AW269" s="105">
        <v>30.075199999999999</v>
      </c>
      <c r="AX269" s="105">
        <v>28.4329</v>
      </c>
      <c r="AY269" s="105">
        <v>28.468299999999999</v>
      </c>
      <c r="AZ269" s="105">
        <v>28.369</v>
      </c>
      <c r="BA269" s="105">
        <v>28.513100000000001</v>
      </c>
      <c r="BB269" s="105">
        <v>29.021699999999999</v>
      </c>
      <c r="BC269" s="105">
        <v>28.483499999999999</v>
      </c>
      <c r="BD269" s="105">
        <v>29.459599999999998</v>
      </c>
      <c r="BE269" s="105">
        <v>29.298999999999999</v>
      </c>
      <c r="BF269" s="105">
        <v>29.546900000000001</v>
      </c>
      <c r="BG269" s="105">
        <v>28.969000000000001</v>
      </c>
      <c r="BH269" s="105">
        <v>28.676200000000001</v>
      </c>
      <c r="BI269" s="105">
        <v>28.7425</v>
      </c>
      <c r="BJ269" s="105">
        <v>28.572900000000001</v>
      </c>
      <c r="BK269" s="105">
        <v>28.722799999999999</v>
      </c>
      <c r="BL269" s="116">
        <v>28.519500000000001</v>
      </c>
      <c r="BM269" s="112">
        <v>9.3351699999999996E-2</v>
      </c>
      <c r="BN269" s="112">
        <v>3.7726500000000003E-2</v>
      </c>
      <c r="BO269" s="112">
        <v>0.129165</v>
      </c>
      <c r="BP269" s="112">
        <v>0.20310400000000001</v>
      </c>
      <c r="BQ269" s="112">
        <v>0.50702199999999997</v>
      </c>
      <c r="BR269" s="112">
        <v>5.4407799999999999E-2</v>
      </c>
      <c r="BS269" s="112">
        <v>0.73289400000000005</v>
      </c>
      <c r="BT269" s="112">
        <v>9.3468999999999996E-4</v>
      </c>
      <c r="BU269" s="117">
        <v>0.15069099999999999</v>
      </c>
      <c r="BV269" s="112">
        <v>0.15539700000000001</v>
      </c>
      <c r="BW269" s="112">
        <v>8.78298E-2</v>
      </c>
      <c r="BX269" s="112">
        <v>0.22767200000000001</v>
      </c>
      <c r="BY269" s="112">
        <v>0.279559</v>
      </c>
      <c r="BZ269" s="112">
        <v>0.74842399999999998</v>
      </c>
      <c r="CA269" s="112">
        <v>0.233734</v>
      </c>
      <c r="CB269" s="112">
        <v>0.86307599999999995</v>
      </c>
      <c r="CC269" s="112">
        <v>2.5685400000000001E-2</v>
      </c>
      <c r="CD269" s="117">
        <v>0.67133900000000002</v>
      </c>
      <c r="CE269" s="105">
        <v>-0.68563499999999999</v>
      </c>
      <c r="CF269" s="105">
        <v>-1.53308</v>
      </c>
      <c r="CG269" s="105">
        <v>-0.76883900000000005</v>
      </c>
      <c r="CH269" s="105">
        <v>-0.56429700000000005</v>
      </c>
      <c r="CI269" s="105">
        <v>0.39577000000000001</v>
      </c>
      <c r="CJ269" s="105">
        <v>-0.18165799999999999</v>
      </c>
      <c r="CK269" s="105">
        <v>6.7703899999999997E-2</v>
      </c>
      <c r="CL269" s="105">
        <v>0.83005899999999999</v>
      </c>
      <c r="CM269" s="116">
        <v>0.19079299999999999</v>
      </c>
    </row>
    <row r="270" spans="1:91">
      <c r="A270" s="104" t="s">
        <v>1035</v>
      </c>
      <c r="B270" s="104" t="s">
        <v>1036</v>
      </c>
      <c r="C270" s="104" t="s">
        <v>1037</v>
      </c>
      <c r="D270" s="105">
        <v>30.757249999999999</v>
      </c>
      <c r="E270" s="108">
        <v>1408513600</v>
      </c>
      <c r="F270" s="108">
        <v>1515444544</v>
      </c>
      <c r="G270" s="108">
        <v>1519948960</v>
      </c>
      <c r="H270" s="108">
        <v>1753333280</v>
      </c>
      <c r="I270" s="108">
        <v>1756576672</v>
      </c>
      <c r="J270" s="108">
        <v>1968661504</v>
      </c>
      <c r="K270" s="108">
        <v>1845704319</v>
      </c>
      <c r="L270" s="108">
        <v>3024254784</v>
      </c>
      <c r="M270" s="108">
        <v>1599693184</v>
      </c>
      <c r="N270" s="108">
        <v>1881323712</v>
      </c>
      <c r="O270" s="108">
        <v>2187500944</v>
      </c>
      <c r="P270" s="108">
        <v>1656212896</v>
      </c>
      <c r="Q270" s="108">
        <v>1248887056</v>
      </c>
      <c r="R270" s="108">
        <v>1547378432</v>
      </c>
      <c r="S270" s="108">
        <v>3380814656</v>
      </c>
      <c r="T270" s="108">
        <v>1256375664</v>
      </c>
      <c r="U270" s="108">
        <v>1218049952</v>
      </c>
      <c r="V270" s="108">
        <v>1124062592</v>
      </c>
      <c r="W270" s="108">
        <v>1326147656</v>
      </c>
      <c r="X270" s="108">
        <v>1267800589</v>
      </c>
      <c r="Y270" s="108">
        <v>1341819184</v>
      </c>
      <c r="Z270" s="108">
        <v>973117888</v>
      </c>
      <c r="AA270" s="108">
        <v>1021998096</v>
      </c>
      <c r="AB270" s="108">
        <v>1039768576</v>
      </c>
      <c r="AC270" s="108">
        <v>1851425376</v>
      </c>
      <c r="AD270" s="108">
        <v>1649846944</v>
      </c>
      <c r="AE270" s="108">
        <v>1788943232</v>
      </c>
      <c r="AF270" s="108">
        <v>1729890656</v>
      </c>
      <c r="AG270" s="108">
        <v>1583942112</v>
      </c>
      <c r="AH270" s="115">
        <v>1499388960</v>
      </c>
      <c r="AI270" s="105">
        <v>30.774999999999999</v>
      </c>
      <c r="AJ270" s="105">
        <v>31.069199999999999</v>
      </c>
      <c r="AK270" s="105">
        <v>31.067900000000002</v>
      </c>
      <c r="AL270" s="105">
        <v>30.9818</v>
      </c>
      <c r="AM270" s="105">
        <v>31.141300000000001</v>
      </c>
      <c r="AN270" s="105">
        <v>31.4084</v>
      </c>
      <c r="AO270" s="105">
        <v>31.003599999999999</v>
      </c>
      <c r="AP270" s="105">
        <v>32.158099999999997</v>
      </c>
      <c r="AQ270" s="105">
        <v>30.764199999999999</v>
      </c>
      <c r="AR270" s="105">
        <v>31.2179</v>
      </c>
      <c r="AS270" s="105">
        <v>31.499400000000001</v>
      </c>
      <c r="AT270" s="105">
        <v>31.229399999999998</v>
      </c>
      <c r="AU270" s="105">
        <v>30.457000000000001</v>
      </c>
      <c r="AV270" s="105">
        <v>30.8169</v>
      </c>
      <c r="AW270" s="105">
        <v>31.9786</v>
      </c>
      <c r="AX270" s="105">
        <v>30.605899999999998</v>
      </c>
      <c r="AY270" s="105">
        <v>30.507400000000001</v>
      </c>
      <c r="AZ270" s="105">
        <v>30.41</v>
      </c>
      <c r="BA270" s="105">
        <v>30.549499999999998</v>
      </c>
      <c r="BB270" s="105">
        <v>30.5793</v>
      </c>
      <c r="BC270" s="105">
        <v>30.5183</v>
      </c>
      <c r="BD270" s="105">
        <v>30.258900000000001</v>
      </c>
      <c r="BE270" s="105">
        <v>30.363099999999999</v>
      </c>
      <c r="BF270" s="105">
        <v>30.3902</v>
      </c>
      <c r="BG270" s="105">
        <v>30.8309</v>
      </c>
      <c r="BH270" s="105">
        <v>30.659099999999999</v>
      </c>
      <c r="BI270" s="105">
        <v>30.750299999999999</v>
      </c>
      <c r="BJ270" s="105">
        <v>30.743099999999998</v>
      </c>
      <c r="BK270" s="105">
        <v>30.501200000000001</v>
      </c>
      <c r="BL270" s="116">
        <v>30.488399999999999</v>
      </c>
      <c r="BM270" s="112">
        <v>3.7419800000000003E-2</v>
      </c>
      <c r="BN270" s="112">
        <v>1.5979400000000001E-2</v>
      </c>
      <c r="BO270" s="112">
        <v>0.17057</v>
      </c>
      <c r="BP270" s="112">
        <v>3.9734899999999997E-3</v>
      </c>
      <c r="BQ270" s="112">
        <v>0.33859</v>
      </c>
      <c r="BR270" s="112">
        <v>0.524918</v>
      </c>
      <c r="BS270" s="112">
        <v>0.753417</v>
      </c>
      <c r="BT270" s="112">
        <v>5.9397100000000001E-2</v>
      </c>
      <c r="BU270" s="117">
        <v>0.15465599999999999</v>
      </c>
      <c r="BV270" s="112">
        <v>8.2886000000000001E-2</v>
      </c>
      <c r="BW270" s="112">
        <v>5.0858100000000003E-2</v>
      </c>
      <c r="BX270" s="112">
        <v>0.279088</v>
      </c>
      <c r="BY270" s="112">
        <v>1.5632900000000002E-2</v>
      </c>
      <c r="BZ270" s="112">
        <v>0.66265499999999999</v>
      </c>
      <c r="CA270" s="112">
        <v>0.75962399999999997</v>
      </c>
      <c r="CB270" s="112">
        <v>0.87700299999999998</v>
      </c>
      <c r="CC270" s="112">
        <v>0.20142499999999999</v>
      </c>
      <c r="CD270" s="117">
        <v>0.67642899999999995</v>
      </c>
      <c r="CE270" s="105">
        <v>0.39312799999999998</v>
      </c>
      <c r="CF270" s="105">
        <v>0.59961500000000001</v>
      </c>
      <c r="CG270" s="105">
        <v>0.73111000000000004</v>
      </c>
      <c r="CH270" s="105">
        <v>0.73800500000000002</v>
      </c>
      <c r="CI270" s="105">
        <v>0.50660099999999997</v>
      </c>
      <c r="CJ270" s="105">
        <v>-6.9788000000000003E-2</v>
      </c>
      <c r="CK270" s="105">
        <v>-2.8497700000000001E-2</v>
      </c>
      <c r="CL270" s="105">
        <v>-0.24015800000000001</v>
      </c>
      <c r="CM270" s="116">
        <v>0.169187</v>
      </c>
    </row>
    <row r="271" spans="1:91">
      <c r="A271" s="104" t="s">
        <v>1038</v>
      </c>
      <c r="B271" s="104" t="s">
        <v>1039</v>
      </c>
      <c r="C271" s="104" t="s">
        <v>1040</v>
      </c>
      <c r="D271" s="105">
        <v>31.663799999999998</v>
      </c>
      <c r="E271" s="108">
        <v>3037588907</v>
      </c>
      <c r="F271" s="108">
        <v>2560388780</v>
      </c>
      <c r="G271" s="108">
        <v>2303255284</v>
      </c>
      <c r="H271" s="108">
        <v>3135491980</v>
      </c>
      <c r="I271" s="108">
        <v>2831713385</v>
      </c>
      <c r="J271" s="108">
        <v>2417692884</v>
      </c>
      <c r="K271" s="108">
        <v>3648947582</v>
      </c>
      <c r="L271" s="108">
        <v>2020514065</v>
      </c>
      <c r="M271" s="108">
        <v>4194506083</v>
      </c>
      <c r="N271" s="108">
        <v>2693213739</v>
      </c>
      <c r="O271" s="108">
        <v>3087806319</v>
      </c>
      <c r="P271" s="108">
        <v>2663090995</v>
      </c>
      <c r="Q271" s="108">
        <v>2472276816</v>
      </c>
      <c r="R271" s="108">
        <v>2670916377</v>
      </c>
      <c r="S271" s="108">
        <v>6702883320</v>
      </c>
      <c r="T271" s="108">
        <v>2343824600</v>
      </c>
      <c r="U271" s="108">
        <v>2479262929</v>
      </c>
      <c r="V271" s="108">
        <v>2525932262</v>
      </c>
      <c r="W271" s="108">
        <v>2176153658</v>
      </c>
      <c r="X271" s="108">
        <v>2300113783</v>
      </c>
      <c r="Y271" s="108">
        <v>2273494440</v>
      </c>
      <c r="Z271" s="108">
        <v>1847046704</v>
      </c>
      <c r="AA271" s="108">
        <v>1837942455</v>
      </c>
      <c r="AB271" s="108">
        <v>1808950998</v>
      </c>
      <c r="AC271" s="108">
        <v>3159312265</v>
      </c>
      <c r="AD271" s="108">
        <v>3585248008</v>
      </c>
      <c r="AE271" s="108">
        <v>3789985597</v>
      </c>
      <c r="AF271" s="108">
        <v>3449578331</v>
      </c>
      <c r="AG271" s="108">
        <v>3658639670</v>
      </c>
      <c r="AH271" s="115">
        <v>3554380608</v>
      </c>
      <c r="AI271" s="105">
        <v>31.883800000000001</v>
      </c>
      <c r="AJ271" s="105">
        <v>31.798200000000001</v>
      </c>
      <c r="AK271" s="105">
        <v>31.634799999999998</v>
      </c>
      <c r="AL271" s="105">
        <v>31.820399999999999</v>
      </c>
      <c r="AM271" s="105">
        <v>31.816400000000002</v>
      </c>
      <c r="AN271" s="105">
        <v>31.6279</v>
      </c>
      <c r="AO271" s="105">
        <v>32.026899999999998</v>
      </c>
      <c r="AP271" s="105">
        <v>31.561399999999999</v>
      </c>
      <c r="AQ271" s="105">
        <v>32.154899999999998</v>
      </c>
      <c r="AR271" s="105">
        <v>31.739000000000001</v>
      </c>
      <c r="AS271" s="105">
        <v>31.999300000000002</v>
      </c>
      <c r="AT271" s="105">
        <v>31.9146</v>
      </c>
      <c r="AU271" s="105">
        <v>31.4373</v>
      </c>
      <c r="AV271" s="105">
        <v>31.604399999999998</v>
      </c>
      <c r="AW271" s="105">
        <v>32.953899999999997</v>
      </c>
      <c r="AX271" s="105">
        <v>31.505500000000001</v>
      </c>
      <c r="AY271" s="105">
        <v>31.5307</v>
      </c>
      <c r="AZ271" s="105">
        <v>31.563199999999998</v>
      </c>
      <c r="BA271" s="105">
        <v>31.264099999999999</v>
      </c>
      <c r="BB271" s="105">
        <v>31.426400000000001</v>
      </c>
      <c r="BC271" s="105">
        <v>31.271100000000001</v>
      </c>
      <c r="BD271" s="105">
        <v>31.183800000000002</v>
      </c>
      <c r="BE271" s="105">
        <v>31.189</v>
      </c>
      <c r="BF271" s="105">
        <v>31.1891</v>
      </c>
      <c r="BG271" s="105">
        <v>31.604299999999999</v>
      </c>
      <c r="BH271" s="105">
        <v>31.761900000000001</v>
      </c>
      <c r="BI271" s="105">
        <v>31.833400000000001</v>
      </c>
      <c r="BJ271" s="105">
        <v>31.738800000000001</v>
      </c>
      <c r="BK271" s="105">
        <v>31.692799999999998</v>
      </c>
      <c r="BL271" s="116">
        <v>31.718</v>
      </c>
      <c r="BM271" s="112">
        <v>0.49483300000000002</v>
      </c>
      <c r="BN271" s="112">
        <v>0.58650100000000005</v>
      </c>
      <c r="BO271" s="112">
        <v>0.335283</v>
      </c>
      <c r="BP271" s="112">
        <v>9.7367599999999999E-2</v>
      </c>
      <c r="BQ271" s="112">
        <v>0.58870500000000003</v>
      </c>
      <c r="BR271" s="112">
        <v>1.0056100000000001E-3</v>
      </c>
      <c r="BS271" s="112">
        <v>1.9195099999999999E-3</v>
      </c>
      <c r="BT271" s="112">
        <v>2.4638999999999998E-6</v>
      </c>
      <c r="BU271" s="117">
        <v>0.82125999999999999</v>
      </c>
      <c r="BV271" s="112">
        <v>0.57356300000000005</v>
      </c>
      <c r="BW271" s="112">
        <v>0.66453899999999999</v>
      </c>
      <c r="BX271" s="112">
        <v>0.44891799999999998</v>
      </c>
      <c r="BY271" s="112">
        <v>0.15650700000000001</v>
      </c>
      <c r="BZ271" s="112">
        <v>0.79180200000000001</v>
      </c>
      <c r="CA271" s="112">
        <v>3.3802499999999999E-2</v>
      </c>
      <c r="CB271" s="112">
        <v>4.80849E-2</v>
      </c>
      <c r="CC271" s="112">
        <v>7.8680500000000001E-4</v>
      </c>
      <c r="CD271" s="117">
        <v>0.94604299999999997</v>
      </c>
      <c r="CE271" s="105">
        <v>5.5689500000000003E-2</v>
      </c>
      <c r="CF271" s="105">
        <v>3.8335800000000003E-2</v>
      </c>
      <c r="CG271" s="105">
        <v>0.197879</v>
      </c>
      <c r="CH271" s="105">
        <v>0.16772400000000001</v>
      </c>
      <c r="CI271" s="105">
        <v>0.28195900000000002</v>
      </c>
      <c r="CJ271" s="105">
        <v>-0.18343799999999999</v>
      </c>
      <c r="CK271" s="105">
        <v>-0.39604400000000001</v>
      </c>
      <c r="CL271" s="105">
        <v>-0.52924000000000004</v>
      </c>
      <c r="CM271" s="116">
        <v>1.6638400000000001E-2</v>
      </c>
    </row>
    <row r="272" spans="1:91">
      <c r="A272" s="104" t="s">
        <v>1041</v>
      </c>
      <c r="B272" s="104" t="s">
        <v>1042</v>
      </c>
      <c r="C272" s="104" t="s">
        <v>1043</v>
      </c>
      <c r="D272" s="105">
        <v>32.243949999999998</v>
      </c>
      <c r="E272" s="108">
        <v>14177465262</v>
      </c>
      <c r="F272" s="108">
        <v>15834126887</v>
      </c>
      <c r="G272" s="108">
        <v>12343939651</v>
      </c>
      <c r="H272" s="108">
        <v>9354463827</v>
      </c>
      <c r="I272" s="108">
        <v>7833197046</v>
      </c>
      <c r="J272" s="108">
        <v>11154908685</v>
      </c>
      <c r="K272" s="108">
        <v>28937021361</v>
      </c>
      <c r="L272" s="108">
        <v>22613112521</v>
      </c>
      <c r="M272" s="108">
        <v>31000659250</v>
      </c>
      <c r="N272" s="108">
        <v>25494498394</v>
      </c>
      <c r="O272" s="108">
        <v>19278422265</v>
      </c>
      <c r="P272" s="108">
        <v>28342926246</v>
      </c>
      <c r="Q272" s="108">
        <v>3864759634</v>
      </c>
      <c r="R272" s="108">
        <v>5316294480</v>
      </c>
      <c r="S272" s="108">
        <v>4540183299</v>
      </c>
      <c r="T272" s="108">
        <v>2630119389</v>
      </c>
      <c r="U272" s="108">
        <v>3239049064</v>
      </c>
      <c r="V272" s="108">
        <v>2442702129</v>
      </c>
      <c r="W272" s="108">
        <v>3458369204</v>
      </c>
      <c r="X272" s="108">
        <v>3408603928</v>
      </c>
      <c r="Y272" s="108">
        <v>2689620530</v>
      </c>
      <c r="Z272" s="108">
        <v>3476099608</v>
      </c>
      <c r="AA272" s="108">
        <v>2555633878</v>
      </c>
      <c r="AB272" s="108">
        <v>3839365121</v>
      </c>
      <c r="AC272" s="108">
        <v>3988788676</v>
      </c>
      <c r="AD272" s="108">
        <v>2864171558</v>
      </c>
      <c r="AE272" s="108">
        <v>4930816919</v>
      </c>
      <c r="AF272" s="108">
        <v>3247958482</v>
      </c>
      <c r="AG272" s="108">
        <v>2969412710</v>
      </c>
      <c r="AH272" s="115">
        <v>3043080983</v>
      </c>
      <c r="AI272" s="105">
        <v>34.106400000000001</v>
      </c>
      <c r="AJ272" s="105">
        <v>34.400799999999997</v>
      </c>
      <c r="AK272" s="105">
        <v>34.046199999999999</v>
      </c>
      <c r="AL272" s="105">
        <v>33.397399999999998</v>
      </c>
      <c r="AM272" s="105">
        <v>33.290100000000002</v>
      </c>
      <c r="AN272" s="105">
        <v>33.796599999999998</v>
      </c>
      <c r="AO272" s="105">
        <v>35.001199999999997</v>
      </c>
      <c r="AP272" s="105">
        <v>34.987000000000002</v>
      </c>
      <c r="AQ272" s="105">
        <v>35.040700000000001</v>
      </c>
      <c r="AR272" s="105">
        <v>35.025100000000002</v>
      </c>
      <c r="AS272" s="105">
        <v>34.657499999999999</v>
      </c>
      <c r="AT272" s="105">
        <v>35.3264</v>
      </c>
      <c r="AU272" s="105">
        <v>32.081099999999999</v>
      </c>
      <c r="AV272" s="105">
        <v>32.597499999999997</v>
      </c>
      <c r="AW272" s="105">
        <v>32.3947</v>
      </c>
      <c r="AX272" s="105">
        <v>31.671800000000001</v>
      </c>
      <c r="AY272" s="105">
        <v>31.9163</v>
      </c>
      <c r="AZ272" s="105">
        <v>31.513100000000001</v>
      </c>
      <c r="BA272" s="105">
        <v>31.932400000000001</v>
      </c>
      <c r="BB272" s="105">
        <v>31.986899999999999</v>
      </c>
      <c r="BC272" s="105">
        <v>31.508299999999998</v>
      </c>
      <c r="BD272" s="105">
        <v>32.1023</v>
      </c>
      <c r="BE272" s="105">
        <v>31.65</v>
      </c>
      <c r="BF272" s="105">
        <v>32.274799999999999</v>
      </c>
      <c r="BG272" s="105">
        <v>31.936800000000002</v>
      </c>
      <c r="BH272" s="105">
        <v>31.4375</v>
      </c>
      <c r="BI272" s="105">
        <v>32.213099999999997</v>
      </c>
      <c r="BJ272" s="105">
        <v>31.651900000000001</v>
      </c>
      <c r="BK272" s="105">
        <v>31.393000000000001</v>
      </c>
      <c r="BL272" s="116">
        <v>31.495699999999999</v>
      </c>
      <c r="BM272" s="112">
        <v>3.6201100000000001E-5</v>
      </c>
      <c r="BN272" s="112">
        <v>3.2060600000000003E-4</v>
      </c>
      <c r="BO272" s="112">
        <v>1.4057599999999999E-6</v>
      </c>
      <c r="BP272" s="112">
        <v>7.3352199999999999E-5</v>
      </c>
      <c r="BQ272" s="112">
        <v>7.3610999999999998E-3</v>
      </c>
      <c r="BR272" s="112">
        <v>0.25105100000000002</v>
      </c>
      <c r="BS272" s="112">
        <v>0.155028</v>
      </c>
      <c r="BT272" s="112">
        <v>6.9228999999999999E-2</v>
      </c>
      <c r="BU272" s="117">
        <v>0.218279</v>
      </c>
      <c r="BV272" s="112">
        <v>2.66774E-3</v>
      </c>
      <c r="BW272" s="112">
        <v>8.5316899999999998E-3</v>
      </c>
      <c r="BX272" s="112">
        <v>6.7335799999999999E-4</v>
      </c>
      <c r="BY272" s="112">
        <v>2.9130900000000001E-3</v>
      </c>
      <c r="BZ272" s="112">
        <v>0.23836299999999999</v>
      </c>
      <c r="CA272" s="112">
        <v>0.513598</v>
      </c>
      <c r="CB272" s="112">
        <v>0.36990499999999998</v>
      </c>
      <c r="CC272" s="112">
        <v>0.22218199999999999</v>
      </c>
      <c r="CD272" s="117">
        <v>0.70063399999999998</v>
      </c>
      <c r="CE272" s="105">
        <v>2.6709100000000001</v>
      </c>
      <c r="CF272" s="105">
        <v>1.98116</v>
      </c>
      <c r="CG272" s="105">
        <v>3.49607</v>
      </c>
      <c r="CH272" s="105">
        <v>3.4894799999999999</v>
      </c>
      <c r="CI272" s="105">
        <v>0.84420799999999996</v>
      </c>
      <c r="CJ272" s="105">
        <v>0.18687300000000001</v>
      </c>
      <c r="CK272" s="105">
        <v>0.29566999999999999</v>
      </c>
      <c r="CL272" s="105">
        <v>0.49549900000000002</v>
      </c>
      <c r="CM272" s="116">
        <v>0.34890500000000002</v>
      </c>
    </row>
    <row r="273" spans="1:91">
      <c r="A273" s="104" t="s">
        <v>1044</v>
      </c>
      <c r="B273" s="104" t="s">
        <v>1045</v>
      </c>
      <c r="C273" s="104" t="s">
        <v>1046</v>
      </c>
      <c r="D273" s="105">
        <v>29.705649999999999</v>
      </c>
      <c r="E273" s="108">
        <v>954608818.5</v>
      </c>
      <c r="F273" s="108">
        <v>357849127.5</v>
      </c>
      <c r="G273" s="108">
        <v>266854184</v>
      </c>
      <c r="H273" s="108">
        <v>771479275</v>
      </c>
      <c r="I273" s="108">
        <v>660409636</v>
      </c>
      <c r="J273" s="108">
        <v>214282908</v>
      </c>
      <c r="K273" s="108">
        <v>729596689.79999995</v>
      </c>
      <c r="L273" s="108">
        <v>147934360</v>
      </c>
      <c r="M273" s="108">
        <v>593536555.79999995</v>
      </c>
      <c r="N273" s="108">
        <v>309995189.5</v>
      </c>
      <c r="O273" s="108">
        <v>91119341.5</v>
      </c>
      <c r="P273" s="108">
        <v>277006612</v>
      </c>
      <c r="Q273" s="108">
        <v>770573316.29999995</v>
      </c>
      <c r="R273" s="108">
        <v>821118909.5</v>
      </c>
      <c r="S273" s="108">
        <v>1154801735</v>
      </c>
      <c r="T273" s="108">
        <v>718369133</v>
      </c>
      <c r="U273" s="108">
        <v>775892944</v>
      </c>
      <c r="V273" s="108">
        <v>875366832</v>
      </c>
      <c r="W273" s="108">
        <v>848199736</v>
      </c>
      <c r="X273" s="108">
        <v>863579974</v>
      </c>
      <c r="Y273" s="108">
        <v>819368999</v>
      </c>
      <c r="Z273" s="108">
        <v>677436729</v>
      </c>
      <c r="AA273" s="108">
        <v>728610794.79999995</v>
      </c>
      <c r="AB273" s="108">
        <v>791465460</v>
      </c>
      <c r="AC273" s="108">
        <v>799911380.79999995</v>
      </c>
      <c r="AD273" s="108">
        <v>777161968.79999995</v>
      </c>
      <c r="AE273" s="108">
        <v>815923209</v>
      </c>
      <c r="AF273" s="108">
        <v>730071508</v>
      </c>
      <c r="AG273" s="108">
        <v>791902457.29999995</v>
      </c>
      <c r="AH273" s="115">
        <v>730607104</v>
      </c>
      <c r="AI273" s="105">
        <v>30.213799999999999</v>
      </c>
      <c r="AJ273" s="105">
        <v>29.001300000000001</v>
      </c>
      <c r="AK273" s="105">
        <v>28.594799999999999</v>
      </c>
      <c r="AL273" s="105">
        <v>29.7974</v>
      </c>
      <c r="AM273" s="105">
        <v>29.7256</v>
      </c>
      <c r="AN273" s="105">
        <v>28.215399999999999</v>
      </c>
      <c r="AO273" s="105">
        <v>29.6861</v>
      </c>
      <c r="AP273" s="105">
        <v>27.997299999999999</v>
      </c>
      <c r="AQ273" s="105">
        <v>29.3339</v>
      </c>
      <c r="AR273" s="105">
        <v>28.633600000000001</v>
      </c>
      <c r="AS273" s="105">
        <v>27.083600000000001</v>
      </c>
      <c r="AT273" s="105">
        <v>28.6495</v>
      </c>
      <c r="AU273" s="105">
        <v>29.7376</v>
      </c>
      <c r="AV273" s="105">
        <v>29.902699999999999</v>
      </c>
      <c r="AW273" s="105">
        <v>30.459</v>
      </c>
      <c r="AX273" s="105">
        <v>29.799499999999998</v>
      </c>
      <c r="AY273" s="105">
        <v>29.8567</v>
      </c>
      <c r="AZ273" s="105">
        <v>30.0168</v>
      </c>
      <c r="BA273" s="105">
        <v>29.904800000000002</v>
      </c>
      <c r="BB273" s="105">
        <v>30.032699999999998</v>
      </c>
      <c r="BC273" s="105">
        <v>29.818000000000001</v>
      </c>
      <c r="BD273" s="105">
        <v>29.725200000000001</v>
      </c>
      <c r="BE273" s="105">
        <v>29.865400000000001</v>
      </c>
      <c r="BF273" s="105">
        <v>29.996500000000001</v>
      </c>
      <c r="BG273" s="105">
        <v>29.6126</v>
      </c>
      <c r="BH273" s="105">
        <v>29.568100000000001</v>
      </c>
      <c r="BI273" s="105">
        <v>29.617699999999999</v>
      </c>
      <c r="BJ273" s="105">
        <v>29.4985</v>
      </c>
      <c r="BK273" s="105">
        <v>29.507899999999999</v>
      </c>
      <c r="BL273" s="116">
        <v>29.444800000000001</v>
      </c>
      <c r="BM273" s="112">
        <v>0.68321500000000002</v>
      </c>
      <c r="BN273" s="112">
        <v>0.66922099999999995</v>
      </c>
      <c r="BO273" s="112">
        <v>0.40570299999999998</v>
      </c>
      <c r="BP273" s="112">
        <v>5.8820999999999998E-2</v>
      </c>
      <c r="BQ273" s="112">
        <v>6.6220799999999996E-2</v>
      </c>
      <c r="BR273" s="112">
        <v>3.9001600000000002E-3</v>
      </c>
      <c r="BS273" s="112">
        <v>2.6546999999999999E-3</v>
      </c>
      <c r="BT273" s="112">
        <v>9.3995999999999993E-3</v>
      </c>
      <c r="BU273" s="117">
        <v>1.00795E-2</v>
      </c>
      <c r="BV273" s="112">
        <v>0.73790299999999998</v>
      </c>
      <c r="BW273" s="112">
        <v>0.73691200000000001</v>
      </c>
      <c r="BX273" s="112">
        <v>0.51478599999999997</v>
      </c>
      <c r="BY273" s="112">
        <v>0.10474</v>
      </c>
      <c r="BZ273" s="112">
        <v>0.44208700000000001</v>
      </c>
      <c r="CA273" s="112">
        <v>5.9307199999999997E-2</v>
      </c>
      <c r="CB273" s="112">
        <v>5.4246299999999997E-2</v>
      </c>
      <c r="CC273" s="112">
        <v>7.6239199999999993E-2</v>
      </c>
      <c r="CD273" s="117">
        <v>0.39360400000000001</v>
      </c>
      <c r="CE273" s="105">
        <v>-0.21374199999999999</v>
      </c>
      <c r="CF273" s="105">
        <v>-0.23758799999999999</v>
      </c>
      <c r="CG273" s="105">
        <v>-0.47795700000000002</v>
      </c>
      <c r="CH273" s="105">
        <v>-1.3614900000000001</v>
      </c>
      <c r="CI273" s="105">
        <v>0.54937800000000003</v>
      </c>
      <c r="CJ273" s="105">
        <v>0.407277</v>
      </c>
      <c r="CK273" s="105">
        <v>0.43476500000000001</v>
      </c>
      <c r="CL273" s="105">
        <v>0.37863599999999997</v>
      </c>
      <c r="CM273" s="116">
        <v>0.115758</v>
      </c>
    </row>
    <row r="274" spans="1:91">
      <c r="A274" s="104" t="s">
        <v>5023</v>
      </c>
      <c r="B274" s="104" t="s">
        <v>5024</v>
      </c>
      <c r="C274" s="104" t="s">
        <v>471</v>
      </c>
      <c r="D274" s="105">
        <v>23.54795</v>
      </c>
      <c r="E274" s="108">
        <v>36742290</v>
      </c>
      <c r="F274" s="108">
        <v>19548463.030000001</v>
      </c>
      <c r="G274" s="108">
        <v>22547782.059999999</v>
      </c>
      <c r="H274" s="108">
        <v>10199404.5</v>
      </c>
      <c r="I274" s="108">
        <v>19433834</v>
      </c>
      <c r="J274" s="108">
        <v>18810789.379999999</v>
      </c>
      <c r="K274" s="108">
        <v>21767472.5</v>
      </c>
      <c r="L274" s="108">
        <v>15047113</v>
      </c>
      <c r="M274" s="108">
        <v>14233096</v>
      </c>
      <c r="N274" s="108">
        <v>16546659.130000001</v>
      </c>
      <c r="O274" s="108">
        <v>47330498.5</v>
      </c>
      <c r="P274" s="108">
        <v>16531852.380000001</v>
      </c>
      <c r="Q274" s="108">
        <v>6234039.5630000001</v>
      </c>
      <c r="R274" s="108">
        <v>3523614.25</v>
      </c>
      <c r="S274" s="108">
        <v>10124110</v>
      </c>
      <c r="T274" s="108">
        <v>5659595.6880000001</v>
      </c>
      <c r="U274" s="108">
        <v>6348011.2810000004</v>
      </c>
      <c r="V274" s="108">
        <v>10123469.310000001</v>
      </c>
      <c r="W274" s="108">
        <v>8103317.25</v>
      </c>
      <c r="X274" s="108">
        <v>8252489.5</v>
      </c>
      <c r="Y274" s="108">
        <v>6121671</v>
      </c>
      <c r="Z274" s="108">
        <v>7027413.75</v>
      </c>
      <c r="AA274" s="108">
        <v>8910615.5</v>
      </c>
      <c r="AB274" s="108">
        <v>9179848</v>
      </c>
      <c r="AC274" s="108">
        <v>5970991.4380000001</v>
      </c>
      <c r="AD274" s="108">
        <v>3968729.9380000001</v>
      </c>
      <c r="AE274" s="108">
        <v>1056379.5</v>
      </c>
      <c r="AF274" s="108">
        <v>4795889.5</v>
      </c>
      <c r="AG274" s="108">
        <v>12130081.130000001</v>
      </c>
      <c r="AH274" s="115">
        <v>5027560.375</v>
      </c>
      <c r="AI274" s="105">
        <v>25.514399999999998</v>
      </c>
      <c r="AJ274" s="105">
        <v>24.962199999999999</v>
      </c>
      <c r="AK274" s="105">
        <v>25.101299999999998</v>
      </c>
      <c r="AL274" s="105">
        <v>23.5564</v>
      </c>
      <c r="AM274" s="105">
        <v>24.641500000000001</v>
      </c>
      <c r="AN274" s="105">
        <v>25.0245</v>
      </c>
      <c r="AO274" s="105">
        <v>24.6008</v>
      </c>
      <c r="AP274" s="105">
        <v>24.9726</v>
      </c>
      <c r="AQ274" s="105">
        <v>23.951799999999999</v>
      </c>
      <c r="AR274" s="105">
        <v>24.224399999999999</v>
      </c>
      <c r="AS274" s="105">
        <v>26.189599999999999</v>
      </c>
      <c r="AT274" s="105">
        <v>24.582899999999999</v>
      </c>
      <c r="AU274" s="105">
        <v>22.711200000000002</v>
      </c>
      <c r="AV274" s="105">
        <v>22.0383</v>
      </c>
      <c r="AW274" s="105">
        <v>23.806899999999999</v>
      </c>
      <c r="AX274" s="105">
        <v>22.811599999999999</v>
      </c>
      <c r="AY274" s="105">
        <v>23.004999999999999</v>
      </c>
      <c r="AZ274" s="105">
        <v>23.6021</v>
      </c>
      <c r="BA274" s="105">
        <v>23.195</v>
      </c>
      <c r="BB274" s="105">
        <v>23.5395</v>
      </c>
      <c r="BC274" s="105">
        <v>23.049800000000001</v>
      </c>
      <c r="BD274" s="105">
        <v>22.976299999999998</v>
      </c>
      <c r="BE274" s="105">
        <v>23.305199999999999</v>
      </c>
      <c r="BF274" s="105">
        <v>23.566600000000001</v>
      </c>
      <c r="BG274" s="105">
        <v>21.9542</v>
      </c>
      <c r="BH274" s="105">
        <v>22.085899999999999</v>
      </c>
      <c r="BI274" s="105">
        <v>20.0246</v>
      </c>
      <c r="BJ274" s="105">
        <v>22.2484</v>
      </c>
      <c r="BK274" s="105">
        <v>23.4282</v>
      </c>
      <c r="BL274" s="116">
        <v>22.4739</v>
      </c>
      <c r="BM274" s="112">
        <v>3.3939500000000002E-3</v>
      </c>
      <c r="BN274" s="112">
        <v>4.1153000000000002E-2</v>
      </c>
      <c r="BO274" s="112">
        <v>1.8744799999999999E-2</v>
      </c>
      <c r="BP274" s="112">
        <v>3.1650999999999999E-2</v>
      </c>
      <c r="BQ274" s="112">
        <v>0.84037499999999998</v>
      </c>
      <c r="BR274" s="112">
        <v>0.38408399999999998</v>
      </c>
      <c r="BS274" s="112">
        <v>0.23478399999999999</v>
      </c>
      <c r="BT274" s="112">
        <v>0.229994</v>
      </c>
      <c r="BU274" s="117">
        <v>0.14681</v>
      </c>
      <c r="BV274" s="112">
        <v>2.4068900000000001E-2</v>
      </c>
      <c r="BW274" s="112">
        <v>9.2221200000000003E-2</v>
      </c>
      <c r="BX274" s="112">
        <v>7.9811000000000007E-2</v>
      </c>
      <c r="BY274" s="112">
        <v>6.4582899999999999E-2</v>
      </c>
      <c r="BZ274" s="112">
        <v>0.92111900000000002</v>
      </c>
      <c r="CA274" s="112">
        <v>0.65093900000000005</v>
      </c>
      <c r="CB274" s="112">
        <v>0.46616099999999999</v>
      </c>
      <c r="CC274" s="112">
        <v>0.432452</v>
      </c>
      <c r="CD274" s="117">
        <v>0.67133900000000002</v>
      </c>
      <c r="CE274" s="105">
        <v>2.4757899999999999</v>
      </c>
      <c r="CF274" s="105">
        <v>1.6906000000000001</v>
      </c>
      <c r="CG274" s="105">
        <v>1.79156</v>
      </c>
      <c r="CH274" s="105">
        <v>2.2820999999999998</v>
      </c>
      <c r="CI274" s="105">
        <v>0.13527900000000001</v>
      </c>
      <c r="CJ274" s="105">
        <v>0.422707</v>
      </c>
      <c r="CK274" s="105">
        <v>0.544574</v>
      </c>
      <c r="CL274" s="105">
        <v>0.56584500000000004</v>
      </c>
      <c r="CM274" s="116">
        <v>-1.36195</v>
      </c>
    </row>
    <row r="275" spans="1:91">
      <c r="A275" s="104" t="s">
        <v>1047</v>
      </c>
      <c r="B275" s="104" t="s">
        <v>1048</v>
      </c>
      <c r="C275" s="104" t="s">
        <v>1049</v>
      </c>
      <c r="D275" s="105">
        <v>31.520899999999997</v>
      </c>
      <c r="E275" s="108">
        <v>1978495467</v>
      </c>
      <c r="F275" s="108">
        <v>1685997237</v>
      </c>
      <c r="G275" s="108">
        <v>2203529497</v>
      </c>
      <c r="H275" s="108">
        <v>2039897261</v>
      </c>
      <c r="I275" s="108">
        <v>2049642634</v>
      </c>
      <c r="J275" s="108">
        <v>1855964534</v>
      </c>
      <c r="K275" s="108">
        <v>1691515485</v>
      </c>
      <c r="L275" s="108">
        <v>1136897870</v>
      </c>
      <c r="M275" s="108">
        <v>4401167863</v>
      </c>
      <c r="N275" s="108">
        <v>1975418825</v>
      </c>
      <c r="O275" s="108">
        <v>2055012916</v>
      </c>
      <c r="P275" s="108">
        <v>1659661153</v>
      </c>
      <c r="Q275" s="108">
        <v>2880228860</v>
      </c>
      <c r="R275" s="108">
        <v>2582976021</v>
      </c>
      <c r="S275" s="108">
        <v>2136216885</v>
      </c>
      <c r="T275" s="108">
        <v>2556477351</v>
      </c>
      <c r="U275" s="108">
        <v>2518191156</v>
      </c>
      <c r="V275" s="108">
        <v>2406174800</v>
      </c>
      <c r="W275" s="108">
        <v>2458448680</v>
      </c>
      <c r="X275" s="108">
        <v>2566872785</v>
      </c>
      <c r="Y275" s="108">
        <v>4648393826</v>
      </c>
      <c r="Z275" s="108">
        <v>2933941312</v>
      </c>
      <c r="AA275" s="108">
        <v>2495850402</v>
      </c>
      <c r="AB275" s="108">
        <v>2296639255</v>
      </c>
      <c r="AC275" s="108">
        <v>2872921478</v>
      </c>
      <c r="AD275" s="108">
        <v>3958943024</v>
      </c>
      <c r="AE275" s="108">
        <v>7393634625</v>
      </c>
      <c r="AF275" s="108">
        <v>5863885622</v>
      </c>
      <c r="AG275" s="108">
        <v>3267386796</v>
      </c>
      <c r="AH275" s="115">
        <v>3076830306</v>
      </c>
      <c r="AI275" s="105">
        <v>31.2652</v>
      </c>
      <c r="AJ275" s="105">
        <v>31.2136</v>
      </c>
      <c r="AK275" s="105">
        <v>31.581499999999998</v>
      </c>
      <c r="AL275" s="105">
        <v>31.200199999999999</v>
      </c>
      <c r="AM275" s="105">
        <v>31.360600000000002</v>
      </c>
      <c r="AN275" s="105">
        <v>31.315200000000001</v>
      </c>
      <c r="AO275" s="105">
        <v>30.9039</v>
      </c>
      <c r="AP275" s="105">
        <v>30.744900000000001</v>
      </c>
      <c r="AQ275" s="105">
        <v>32.224299999999999</v>
      </c>
      <c r="AR275" s="105">
        <v>31.288</v>
      </c>
      <c r="AS275" s="105">
        <v>31.410799999999998</v>
      </c>
      <c r="AT275" s="105">
        <v>31.232399999999998</v>
      </c>
      <c r="AU275" s="105">
        <v>31.657499999999999</v>
      </c>
      <c r="AV275" s="105">
        <v>31.556100000000001</v>
      </c>
      <c r="AW275" s="105">
        <v>31.3155</v>
      </c>
      <c r="AX275" s="105">
        <v>31.630800000000001</v>
      </c>
      <c r="AY275" s="105">
        <v>31.5533</v>
      </c>
      <c r="AZ275" s="105">
        <v>31.4922</v>
      </c>
      <c r="BA275" s="105">
        <v>31.44</v>
      </c>
      <c r="BB275" s="105">
        <v>31.581700000000001</v>
      </c>
      <c r="BC275" s="105">
        <v>32.298499999999997</v>
      </c>
      <c r="BD275" s="105">
        <v>31.853999999999999</v>
      </c>
      <c r="BE275" s="105">
        <v>31.620799999999999</v>
      </c>
      <c r="BF275" s="105">
        <v>31.5335</v>
      </c>
      <c r="BG275" s="105">
        <v>31.462800000000001</v>
      </c>
      <c r="BH275" s="105">
        <v>31.897500000000001</v>
      </c>
      <c r="BI275" s="105">
        <v>32.797499999999999</v>
      </c>
      <c r="BJ275" s="105">
        <v>32.504300000000001</v>
      </c>
      <c r="BK275" s="105">
        <v>31.5321</v>
      </c>
      <c r="BL275" s="116">
        <v>31.509699999999999</v>
      </c>
      <c r="BM275" s="112">
        <v>0.22722100000000001</v>
      </c>
      <c r="BN275" s="112">
        <v>0.16822000000000001</v>
      </c>
      <c r="BO275" s="112">
        <v>0.38495099999999999</v>
      </c>
      <c r="BP275" s="112">
        <v>0.18034500000000001</v>
      </c>
      <c r="BQ275" s="112">
        <v>0.37920999999999999</v>
      </c>
      <c r="BR275" s="112">
        <v>0.42972399999999999</v>
      </c>
      <c r="BS275" s="112">
        <v>0.86712800000000001</v>
      </c>
      <c r="BT275" s="112">
        <v>0.62742600000000004</v>
      </c>
      <c r="BU275" s="117">
        <v>0.71062999999999998</v>
      </c>
      <c r="BV275" s="112">
        <v>0.306589</v>
      </c>
      <c r="BW275" s="112">
        <v>0.25310500000000002</v>
      </c>
      <c r="BX275" s="112">
        <v>0.49501099999999998</v>
      </c>
      <c r="BY275" s="112">
        <v>0.25463599999999997</v>
      </c>
      <c r="BZ275" s="112">
        <v>0.69689299999999998</v>
      </c>
      <c r="CA275" s="112">
        <v>0.68847899999999995</v>
      </c>
      <c r="CB275" s="112">
        <v>0.93745000000000001</v>
      </c>
      <c r="CC275" s="112">
        <v>0.77352500000000002</v>
      </c>
      <c r="CD275" s="117">
        <v>0.905806</v>
      </c>
      <c r="CE275" s="105">
        <v>-0.49519000000000002</v>
      </c>
      <c r="CF275" s="105">
        <v>-0.55666899999999997</v>
      </c>
      <c r="CG275" s="105">
        <v>-0.55760900000000002</v>
      </c>
      <c r="CH275" s="105">
        <v>-0.53826799999999997</v>
      </c>
      <c r="CI275" s="105">
        <v>-0.33896999999999999</v>
      </c>
      <c r="CJ275" s="105">
        <v>-0.28986699999999999</v>
      </c>
      <c r="CK275" s="105">
        <v>-7.5260199999999999E-2</v>
      </c>
      <c r="CL275" s="105">
        <v>-0.179257</v>
      </c>
      <c r="CM275" s="116">
        <v>0.20394899999999999</v>
      </c>
    </row>
    <row r="276" spans="1:91">
      <c r="A276" s="104" t="s">
        <v>1050</v>
      </c>
      <c r="B276" s="104" t="s">
        <v>1051</v>
      </c>
      <c r="C276" s="104" t="s">
        <v>1052</v>
      </c>
      <c r="D276" s="105">
        <v>30.8123</v>
      </c>
      <c r="E276" s="108">
        <v>1770820564</v>
      </c>
      <c r="F276" s="108">
        <v>1511237392</v>
      </c>
      <c r="G276" s="108">
        <v>1595801487</v>
      </c>
      <c r="H276" s="108">
        <v>2165409394</v>
      </c>
      <c r="I276" s="108">
        <v>1665653358</v>
      </c>
      <c r="J276" s="108">
        <v>1890244625</v>
      </c>
      <c r="K276" s="108">
        <v>1546863356</v>
      </c>
      <c r="L276" s="108">
        <v>1611285542</v>
      </c>
      <c r="M276" s="108">
        <v>1540177334</v>
      </c>
      <c r="N276" s="108">
        <v>1938924315</v>
      </c>
      <c r="O276" s="108">
        <v>2315778688</v>
      </c>
      <c r="P276" s="108">
        <v>1181381545</v>
      </c>
      <c r="Q276" s="108">
        <v>1631726225</v>
      </c>
      <c r="R276" s="108">
        <v>1699564722</v>
      </c>
      <c r="S276" s="108">
        <v>3053519232</v>
      </c>
      <c r="T276" s="108">
        <v>1425511798</v>
      </c>
      <c r="U276" s="108">
        <v>1442929954</v>
      </c>
      <c r="V276" s="108">
        <v>988217995</v>
      </c>
      <c r="W276" s="108">
        <v>1561916198</v>
      </c>
      <c r="X276" s="108">
        <v>1737772049</v>
      </c>
      <c r="Y276" s="108">
        <v>1748815274</v>
      </c>
      <c r="Z276" s="108">
        <v>1364893123</v>
      </c>
      <c r="AA276" s="108">
        <v>1094306293</v>
      </c>
      <c r="AB276" s="108">
        <v>777084969.29999995</v>
      </c>
      <c r="AC276" s="108">
        <v>1700505546</v>
      </c>
      <c r="AD276" s="108">
        <v>1723725021</v>
      </c>
      <c r="AE276" s="108">
        <v>1699655627</v>
      </c>
      <c r="AF276" s="108">
        <v>1845499492</v>
      </c>
      <c r="AG276" s="108">
        <v>1920690788</v>
      </c>
      <c r="AH276" s="115">
        <v>1817955514</v>
      </c>
      <c r="AI276" s="105">
        <v>31.1053</v>
      </c>
      <c r="AJ276" s="105">
        <v>31.060300000000002</v>
      </c>
      <c r="AK276" s="105">
        <v>31.130700000000001</v>
      </c>
      <c r="AL276" s="105">
        <v>31.2864</v>
      </c>
      <c r="AM276" s="105">
        <v>31.063099999999999</v>
      </c>
      <c r="AN276" s="105">
        <v>31.333300000000001</v>
      </c>
      <c r="AO276" s="105">
        <v>30.743200000000002</v>
      </c>
      <c r="AP276" s="105">
        <v>31.290600000000001</v>
      </c>
      <c r="AQ276" s="105">
        <v>30.709499999999998</v>
      </c>
      <c r="AR276" s="105">
        <v>31.2682</v>
      </c>
      <c r="AS276" s="105">
        <v>31.590299999999999</v>
      </c>
      <c r="AT276" s="105">
        <v>30.742000000000001</v>
      </c>
      <c r="AU276" s="105">
        <v>30.8415</v>
      </c>
      <c r="AV276" s="105">
        <v>30.952200000000001</v>
      </c>
      <c r="AW276" s="105">
        <v>31.831800000000001</v>
      </c>
      <c r="AX276" s="105">
        <v>30.7882</v>
      </c>
      <c r="AY276" s="105">
        <v>30.751200000000001</v>
      </c>
      <c r="AZ276" s="105">
        <v>30.2241</v>
      </c>
      <c r="BA276" s="105">
        <v>30.785599999999999</v>
      </c>
      <c r="BB276" s="105">
        <v>31.028700000000001</v>
      </c>
      <c r="BC276" s="105">
        <v>30.896999999999998</v>
      </c>
      <c r="BD276" s="105">
        <v>30.747</v>
      </c>
      <c r="BE276" s="105">
        <v>30.4634</v>
      </c>
      <c r="BF276" s="105">
        <v>29.970099999999999</v>
      </c>
      <c r="BG276" s="105">
        <v>30.706900000000001</v>
      </c>
      <c r="BH276" s="105">
        <v>30.722300000000001</v>
      </c>
      <c r="BI276" s="105">
        <v>30.676500000000001</v>
      </c>
      <c r="BJ276" s="105">
        <v>30.836400000000001</v>
      </c>
      <c r="BK276" s="105">
        <v>30.776199999999999</v>
      </c>
      <c r="BL276" s="116">
        <v>30.764600000000002</v>
      </c>
      <c r="BM276" s="112">
        <v>5.4012899999999998E-4</v>
      </c>
      <c r="BN276" s="112">
        <v>7.2610799999999996E-3</v>
      </c>
      <c r="BO276" s="112">
        <v>0.55489699999999997</v>
      </c>
      <c r="BP276" s="112">
        <v>0.175788</v>
      </c>
      <c r="BQ276" s="112">
        <v>0.25581599999999999</v>
      </c>
      <c r="BR276" s="112">
        <v>0.32749299999999998</v>
      </c>
      <c r="BS276" s="112">
        <v>0.205235</v>
      </c>
      <c r="BT276" s="112">
        <v>0.15517600000000001</v>
      </c>
      <c r="BU276" s="117">
        <v>2.5410700000000001E-2</v>
      </c>
      <c r="BV276" s="112">
        <v>9.4556199999999997E-3</v>
      </c>
      <c r="BW276" s="112">
        <v>3.1982099999999999E-2</v>
      </c>
      <c r="BX276" s="112">
        <v>0.64872700000000005</v>
      </c>
      <c r="BY276" s="112">
        <v>0.249304</v>
      </c>
      <c r="BZ276" s="112">
        <v>0.59843900000000005</v>
      </c>
      <c r="CA276" s="112">
        <v>0.59702699999999997</v>
      </c>
      <c r="CB276" s="112">
        <v>0.43033700000000003</v>
      </c>
      <c r="CC276" s="112">
        <v>0.34563300000000002</v>
      </c>
      <c r="CD276" s="117">
        <v>0.44527800000000001</v>
      </c>
      <c r="CE276" s="105">
        <v>0.30637199999999998</v>
      </c>
      <c r="CF276" s="105">
        <v>0.43521100000000001</v>
      </c>
      <c r="CG276" s="105">
        <v>0.122047</v>
      </c>
      <c r="CH276" s="105">
        <v>0.40778900000000001</v>
      </c>
      <c r="CI276" s="105">
        <v>0.41612399999999999</v>
      </c>
      <c r="CJ276" s="105">
        <v>-0.204571</v>
      </c>
      <c r="CK276" s="105">
        <v>0.11140700000000001</v>
      </c>
      <c r="CL276" s="105">
        <v>-0.39890599999999998</v>
      </c>
      <c r="CM276" s="116">
        <v>-9.0486499999999997E-2</v>
      </c>
    </row>
    <row r="277" spans="1:91">
      <c r="A277" s="104" t="s">
        <v>5025</v>
      </c>
      <c r="B277" s="104" t="s">
        <v>5026</v>
      </c>
      <c r="C277" s="104" t="s">
        <v>471</v>
      </c>
      <c r="D277" s="105">
        <v>26.0776</v>
      </c>
      <c r="E277" s="108">
        <v>9240912</v>
      </c>
      <c r="F277" s="108"/>
      <c r="G277" s="108">
        <v>3997547.75</v>
      </c>
      <c r="H277" s="108">
        <v>33606153.5</v>
      </c>
      <c r="I277" s="108">
        <v>33331435.5</v>
      </c>
      <c r="J277" s="108">
        <v>10013605</v>
      </c>
      <c r="K277" s="108">
        <v>86839553</v>
      </c>
      <c r="L277" s="108">
        <v>80080410</v>
      </c>
      <c r="M277" s="108">
        <v>204642366</v>
      </c>
      <c r="N277" s="108">
        <v>43707267</v>
      </c>
      <c r="O277" s="108">
        <v>20707564</v>
      </c>
      <c r="P277" s="108">
        <v>20242894</v>
      </c>
      <c r="Q277" s="108">
        <v>96588502</v>
      </c>
      <c r="R277" s="108">
        <v>5429524</v>
      </c>
      <c r="S277" s="108">
        <v>11809544</v>
      </c>
      <c r="T277" s="108">
        <v>109479732</v>
      </c>
      <c r="U277" s="108">
        <v>78317479</v>
      </c>
      <c r="V277" s="108">
        <v>22239497.25</v>
      </c>
      <c r="W277" s="108">
        <v>49349187</v>
      </c>
      <c r="X277" s="108">
        <v>17449333.75</v>
      </c>
      <c r="Y277" s="108">
        <v>18342032.75</v>
      </c>
      <c r="Z277" s="108">
        <v>75730968.75</v>
      </c>
      <c r="AA277" s="108">
        <v>106257300.5</v>
      </c>
      <c r="AB277" s="108">
        <v>63360971.5</v>
      </c>
      <c r="AC277" s="108">
        <v>600563497</v>
      </c>
      <c r="AD277" s="108">
        <v>306236328</v>
      </c>
      <c r="AE277" s="108">
        <v>528598434</v>
      </c>
      <c r="AF277" s="108">
        <v>394882485</v>
      </c>
      <c r="AG277" s="108">
        <v>1018507167</v>
      </c>
      <c r="AH277" s="115">
        <v>2123719008</v>
      </c>
      <c r="AI277" s="105">
        <v>23.523099999999999</v>
      </c>
      <c r="AJ277" s="105">
        <v>23.669499999999999</v>
      </c>
      <c r="AK277" s="105">
        <v>22.743600000000001</v>
      </c>
      <c r="AL277" s="105">
        <v>25.276599999999998</v>
      </c>
      <c r="AM277" s="105">
        <v>25.506900000000002</v>
      </c>
      <c r="AN277" s="105">
        <v>24.139900000000001</v>
      </c>
      <c r="AO277" s="105">
        <v>26.645099999999999</v>
      </c>
      <c r="AP277" s="105">
        <v>27.295000000000002</v>
      </c>
      <c r="AQ277" s="105">
        <v>27.797599999999999</v>
      </c>
      <c r="AR277" s="105">
        <v>25.6892</v>
      </c>
      <c r="AS277" s="105">
        <v>25.028400000000001</v>
      </c>
      <c r="AT277" s="105">
        <v>24.8751</v>
      </c>
      <c r="AU277" s="105">
        <v>26.717400000000001</v>
      </c>
      <c r="AV277" s="105">
        <v>22.662099999999999</v>
      </c>
      <c r="AW277" s="105">
        <v>24.069800000000001</v>
      </c>
      <c r="AX277" s="105">
        <v>27.0854</v>
      </c>
      <c r="AY277" s="105">
        <v>26.559799999999999</v>
      </c>
      <c r="AZ277" s="105">
        <v>24.831099999999999</v>
      </c>
      <c r="BA277" s="105">
        <v>25.801500000000001</v>
      </c>
      <c r="BB277" s="105">
        <v>24.472200000000001</v>
      </c>
      <c r="BC277" s="105">
        <v>24.3886</v>
      </c>
      <c r="BD277" s="105">
        <v>26.5672</v>
      </c>
      <c r="BE277" s="105">
        <v>27.095300000000002</v>
      </c>
      <c r="BF277" s="105">
        <v>26.3537</v>
      </c>
      <c r="BG277" s="105">
        <v>29.213999999999999</v>
      </c>
      <c r="BH277" s="105">
        <v>28.2315</v>
      </c>
      <c r="BI277" s="105">
        <v>28.991499999999998</v>
      </c>
      <c r="BJ277" s="105">
        <v>28.611899999999999</v>
      </c>
      <c r="BK277" s="105">
        <v>29.863900000000001</v>
      </c>
      <c r="BL277" s="116">
        <v>30.992999999999999</v>
      </c>
      <c r="BM277" s="112">
        <v>9.4596399999999998E-4</v>
      </c>
      <c r="BN277" s="112">
        <v>3.8655600000000001E-3</v>
      </c>
      <c r="BO277" s="112">
        <v>2.8000799999999999E-2</v>
      </c>
      <c r="BP277" s="112">
        <v>3.20294E-3</v>
      </c>
      <c r="BQ277" s="112">
        <v>1.77171E-2</v>
      </c>
      <c r="BR277" s="112">
        <v>1.93324E-2</v>
      </c>
      <c r="BS277" s="112">
        <v>3.9425600000000003E-3</v>
      </c>
      <c r="BT277" s="112">
        <v>1.2030799999999999E-2</v>
      </c>
      <c r="BU277" s="117">
        <v>0.248699</v>
      </c>
      <c r="BV277" s="112">
        <v>1.24998E-2</v>
      </c>
      <c r="BW277" s="112">
        <v>2.2568399999999999E-2</v>
      </c>
      <c r="BX277" s="112">
        <v>9.9127400000000004E-2</v>
      </c>
      <c r="BY277" s="112">
        <v>1.4305E-2</v>
      </c>
      <c r="BZ277" s="112">
        <v>0.28679500000000002</v>
      </c>
      <c r="CA277" s="112">
        <v>0.13107199999999999</v>
      </c>
      <c r="CB277" s="112">
        <v>6.2126000000000001E-2</v>
      </c>
      <c r="CC277" s="112">
        <v>8.6333599999999996E-2</v>
      </c>
      <c r="CD277" s="117">
        <v>0.71893099999999999</v>
      </c>
      <c r="CE277" s="105">
        <v>-6.5108499999999996</v>
      </c>
      <c r="CF277" s="105">
        <v>-4.8484600000000002</v>
      </c>
      <c r="CG277" s="105">
        <v>-2.57701</v>
      </c>
      <c r="CH277" s="105">
        <v>-4.6253599999999997</v>
      </c>
      <c r="CI277" s="105">
        <v>-5.3398199999999996</v>
      </c>
      <c r="CJ277" s="105">
        <v>-3.6641300000000001</v>
      </c>
      <c r="CK277" s="105">
        <v>-4.9354899999999997</v>
      </c>
      <c r="CL277" s="105">
        <v>-3.1508699999999998</v>
      </c>
      <c r="CM277" s="116">
        <v>-1.01058</v>
      </c>
    </row>
    <row r="278" spans="1:91">
      <c r="A278" s="104" t="s">
        <v>1053</v>
      </c>
      <c r="B278" s="104" t="s">
        <v>1054</v>
      </c>
      <c r="C278" s="104" t="s">
        <v>1055</v>
      </c>
      <c r="D278" s="105">
        <v>29.67285</v>
      </c>
      <c r="E278" s="108">
        <v>533675314.5</v>
      </c>
      <c r="F278" s="108">
        <v>477819627.80000001</v>
      </c>
      <c r="G278" s="108">
        <v>459963347.30000001</v>
      </c>
      <c r="H278" s="108">
        <v>689697602.5</v>
      </c>
      <c r="I278" s="108">
        <v>386434614.5</v>
      </c>
      <c r="J278" s="108">
        <v>537618796</v>
      </c>
      <c r="K278" s="108">
        <v>1180227538</v>
      </c>
      <c r="L278" s="108">
        <v>1094438502</v>
      </c>
      <c r="M278" s="108">
        <v>1591369009</v>
      </c>
      <c r="N278" s="108">
        <v>553567067.5</v>
      </c>
      <c r="O278" s="108">
        <v>461814108.5</v>
      </c>
      <c r="P278" s="108">
        <v>600930354.5</v>
      </c>
      <c r="Q278" s="108">
        <v>742319250</v>
      </c>
      <c r="R278" s="108">
        <v>482348563.80000001</v>
      </c>
      <c r="S278" s="108">
        <v>202958883.80000001</v>
      </c>
      <c r="T278" s="108">
        <v>681916398.79999995</v>
      </c>
      <c r="U278" s="108">
        <v>687580539</v>
      </c>
      <c r="V278" s="108">
        <v>474616661.5</v>
      </c>
      <c r="W278" s="108">
        <v>644536375</v>
      </c>
      <c r="X278" s="108">
        <v>536060452</v>
      </c>
      <c r="Y278" s="108">
        <v>621285090.29999995</v>
      </c>
      <c r="Z278" s="108">
        <v>715110987.5</v>
      </c>
      <c r="AA278" s="108">
        <v>747182721</v>
      </c>
      <c r="AB278" s="108">
        <v>684909132.5</v>
      </c>
      <c r="AC278" s="108">
        <v>2797298083</v>
      </c>
      <c r="AD278" s="108">
        <v>1749220228</v>
      </c>
      <c r="AE278" s="108">
        <v>2282627294</v>
      </c>
      <c r="AF278" s="108">
        <v>1910435605</v>
      </c>
      <c r="AG278" s="108">
        <v>3492139261</v>
      </c>
      <c r="AH278" s="115">
        <v>7167074615</v>
      </c>
      <c r="AI278" s="105">
        <v>29.3749</v>
      </c>
      <c r="AJ278" s="105">
        <v>29.410599999999999</v>
      </c>
      <c r="AK278" s="105">
        <v>29.380800000000001</v>
      </c>
      <c r="AL278" s="105">
        <v>29.6358</v>
      </c>
      <c r="AM278" s="105">
        <v>28.9682</v>
      </c>
      <c r="AN278" s="105">
        <v>29.5303</v>
      </c>
      <c r="AO278" s="105">
        <v>30.3505</v>
      </c>
      <c r="AP278" s="105">
        <v>30.760999999999999</v>
      </c>
      <c r="AQ278" s="105">
        <v>30.756699999999999</v>
      </c>
      <c r="AR278" s="105">
        <v>29.488099999999999</v>
      </c>
      <c r="AS278" s="105">
        <v>29.350899999999999</v>
      </c>
      <c r="AT278" s="105">
        <v>29.7668</v>
      </c>
      <c r="AU278" s="105">
        <v>29.662800000000001</v>
      </c>
      <c r="AV278" s="105">
        <v>29.135200000000001</v>
      </c>
      <c r="AW278" s="105">
        <v>28.0623</v>
      </c>
      <c r="AX278" s="105">
        <v>29.724299999999999</v>
      </c>
      <c r="AY278" s="105">
        <v>29.6829</v>
      </c>
      <c r="AZ278" s="105">
        <v>29.143999999999998</v>
      </c>
      <c r="BA278" s="105">
        <v>29.508600000000001</v>
      </c>
      <c r="BB278" s="105">
        <v>29.351500000000001</v>
      </c>
      <c r="BC278" s="105">
        <v>29.427900000000001</v>
      </c>
      <c r="BD278" s="105">
        <v>29.8005</v>
      </c>
      <c r="BE278" s="105">
        <v>29.8962</v>
      </c>
      <c r="BF278" s="105">
        <v>29.7879</v>
      </c>
      <c r="BG278" s="105">
        <v>31.431000000000001</v>
      </c>
      <c r="BH278" s="105">
        <v>30.7424</v>
      </c>
      <c r="BI278" s="105">
        <v>31.101900000000001</v>
      </c>
      <c r="BJ278" s="105">
        <v>30.886299999999999</v>
      </c>
      <c r="BK278" s="105">
        <v>31.6313</v>
      </c>
      <c r="BL278" s="116">
        <v>32.729500000000002</v>
      </c>
      <c r="BM278" s="112">
        <v>1.16185E-2</v>
      </c>
      <c r="BN278" s="112">
        <v>1.44905E-2</v>
      </c>
      <c r="BO278" s="112">
        <v>0.111066</v>
      </c>
      <c r="BP278" s="112">
        <v>1.57162E-2</v>
      </c>
      <c r="BQ278" s="112">
        <v>1.72309E-2</v>
      </c>
      <c r="BR278" s="112">
        <v>1.7014399999999999E-2</v>
      </c>
      <c r="BS278" s="112">
        <v>1.24706E-2</v>
      </c>
      <c r="BT278" s="112">
        <v>2.3150899999999999E-2</v>
      </c>
      <c r="BU278" s="117">
        <v>0.31387199999999998</v>
      </c>
      <c r="BV278" s="112">
        <v>4.2939699999999997E-2</v>
      </c>
      <c r="BW278" s="112">
        <v>4.7868800000000003E-2</v>
      </c>
      <c r="BX278" s="112">
        <v>0.20526800000000001</v>
      </c>
      <c r="BY278" s="112">
        <v>3.8116700000000003E-2</v>
      </c>
      <c r="BZ278" s="112">
        <v>0.28679500000000002</v>
      </c>
      <c r="CA278" s="112">
        <v>0.126355</v>
      </c>
      <c r="CB278" s="112">
        <v>0.10960399999999999</v>
      </c>
      <c r="CC278" s="112">
        <v>0.120209</v>
      </c>
      <c r="CD278" s="117">
        <v>0.73703799999999997</v>
      </c>
      <c r="CE278" s="105">
        <v>-2.3602699999999999</v>
      </c>
      <c r="CF278" s="105">
        <v>-2.3709099999999999</v>
      </c>
      <c r="CG278" s="105">
        <v>-1.1263099999999999</v>
      </c>
      <c r="CH278" s="105">
        <v>-2.2137699999999998</v>
      </c>
      <c r="CI278" s="105">
        <v>-2.7955999999999999</v>
      </c>
      <c r="CJ278" s="105">
        <v>-2.2319300000000002</v>
      </c>
      <c r="CK278" s="105">
        <v>-2.3196699999999999</v>
      </c>
      <c r="CL278" s="105">
        <v>-1.9208400000000001</v>
      </c>
      <c r="CM278" s="116">
        <v>-0.65727400000000002</v>
      </c>
    </row>
    <row r="279" spans="1:91">
      <c r="A279" s="104" t="s">
        <v>1056</v>
      </c>
      <c r="B279" s="104" t="s">
        <v>1057</v>
      </c>
      <c r="C279" s="104" t="s">
        <v>471</v>
      </c>
      <c r="D279" s="105">
        <v>29.344349999999999</v>
      </c>
      <c r="E279" s="108">
        <v>524522117.19999999</v>
      </c>
      <c r="F279" s="108">
        <v>499664017</v>
      </c>
      <c r="G279" s="108">
        <v>439231820.30000001</v>
      </c>
      <c r="H279" s="108">
        <v>657215847.39999998</v>
      </c>
      <c r="I279" s="108">
        <v>652396451.60000002</v>
      </c>
      <c r="J279" s="108">
        <v>457992978.39999998</v>
      </c>
      <c r="K279" s="108">
        <v>655740707.20000005</v>
      </c>
      <c r="L279" s="108">
        <v>350013477.5</v>
      </c>
      <c r="M279" s="108">
        <v>596348919.5</v>
      </c>
      <c r="N279" s="108">
        <v>414842424.69999999</v>
      </c>
      <c r="O279" s="108">
        <v>333742093.60000002</v>
      </c>
      <c r="P279" s="108">
        <v>472907700.5</v>
      </c>
      <c r="Q279" s="108">
        <v>521071343.80000001</v>
      </c>
      <c r="R279" s="108">
        <v>552837545.5</v>
      </c>
      <c r="S279" s="108">
        <v>559898428.29999995</v>
      </c>
      <c r="T279" s="108">
        <v>536224104</v>
      </c>
      <c r="U279" s="108">
        <v>584922805.60000002</v>
      </c>
      <c r="V279" s="108">
        <v>572937363</v>
      </c>
      <c r="W279" s="108">
        <v>544561548.70000005</v>
      </c>
      <c r="X279" s="108">
        <v>566272150.5</v>
      </c>
      <c r="Y279" s="108">
        <v>557810360.79999995</v>
      </c>
      <c r="Z279" s="108">
        <v>524223742.80000001</v>
      </c>
      <c r="AA279" s="108">
        <v>573300373.5</v>
      </c>
      <c r="AB279" s="108">
        <v>524996441.5</v>
      </c>
      <c r="AC279" s="108">
        <v>589490477.5</v>
      </c>
      <c r="AD279" s="108">
        <v>680460771.29999995</v>
      </c>
      <c r="AE279" s="108">
        <v>558503816.5</v>
      </c>
      <c r="AF279" s="108">
        <v>584427827.20000005</v>
      </c>
      <c r="AG279" s="108">
        <v>488381101.19999999</v>
      </c>
      <c r="AH279" s="115">
        <v>558155231.29999995</v>
      </c>
      <c r="AI279" s="105">
        <v>29.349900000000002</v>
      </c>
      <c r="AJ279" s="105">
        <v>29.475999999999999</v>
      </c>
      <c r="AK279" s="105">
        <v>29.315300000000001</v>
      </c>
      <c r="AL279" s="105">
        <v>29.566199999999998</v>
      </c>
      <c r="AM279" s="105">
        <v>29.708600000000001</v>
      </c>
      <c r="AN279" s="105">
        <v>29.308</v>
      </c>
      <c r="AO279" s="105">
        <v>29.535599999999999</v>
      </c>
      <c r="AP279" s="105">
        <v>29.190200000000001</v>
      </c>
      <c r="AQ279" s="105">
        <v>29.340699999999998</v>
      </c>
      <c r="AR279" s="105">
        <v>29.049700000000001</v>
      </c>
      <c r="AS279" s="105">
        <v>28.8809</v>
      </c>
      <c r="AT279" s="105">
        <v>29.421199999999999</v>
      </c>
      <c r="AU279" s="105">
        <v>29.1463</v>
      </c>
      <c r="AV279" s="105">
        <v>29.332000000000001</v>
      </c>
      <c r="AW279" s="105">
        <v>29.4559</v>
      </c>
      <c r="AX279" s="105">
        <v>29.377600000000001</v>
      </c>
      <c r="AY279" s="105">
        <v>29.455200000000001</v>
      </c>
      <c r="AZ279" s="105">
        <v>29.420500000000001</v>
      </c>
      <c r="BA279" s="105">
        <v>29.265499999999999</v>
      </c>
      <c r="BB279" s="105">
        <v>29.431000000000001</v>
      </c>
      <c r="BC279" s="105">
        <v>29.2745</v>
      </c>
      <c r="BD279" s="105">
        <v>29.347999999999999</v>
      </c>
      <c r="BE279" s="105">
        <v>29.502400000000002</v>
      </c>
      <c r="BF279" s="105">
        <v>29.404299999999999</v>
      </c>
      <c r="BG279" s="105">
        <v>29.186800000000002</v>
      </c>
      <c r="BH279" s="105">
        <v>29.382300000000001</v>
      </c>
      <c r="BI279" s="105">
        <v>29.070900000000002</v>
      </c>
      <c r="BJ279" s="105">
        <v>29.177499999999998</v>
      </c>
      <c r="BK279" s="105">
        <v>28.804400000000001</v>
      </c>
      <c r="BL279" s="116">
        <v>29.049299999999999</v>
      </c>
      <c r="BM279" s="112">
        <v>3.6667400000000003E-2</v>
      </c>
      <c r="BN279" s="112">
        <v>3.2123600000000002E-2</v>
      </c>
      <c r="BO279" s="112">
        <v>8.0404600000000007E-2</v>
      </c>
      <c r="BP279" s="112">
        <v>0.61013700000000004</v>
      </c>
      <c r="BQ279" s="112">
        <v>0.10082099999999999</v>
      </c>
      <c r="BR279" s="112">
        <v>2.1844200000000001E-2</v>
      </c>
      <c r="BS279" s="112">
        <v>6.2018400000000001E-2</v>
      </c>
      <c r="BT279" s="112">
        <v>2.6163499999999999E-2</v>
      </c>
      <c r="BU279" s="117">
        <v>0.22686100000000001</v>
      </c>
      <c r="BV279" s="112">
        <v>8.2272999999999999E-2</v>
      </c>
      <c r="BW279" s="112">
        <v>7.9315499999999997E-2</v>
      </c>
      <c r="BX279" s="112">
        <v>0.173877</v>
      </c>
      <c r="BY279" s="112">
        <v>0.67769400000000002</v>
      </c>
      <c r="BZ279" s="112">
        <v>0.47994500000000001</v>
      </c>
      <c r="CA279" s="112">
        <v>0.13767599999999999</v>
      </c>
      <c r="CB279" s="112">
        <v>0.23725199999999999</v>
      </c>
      <c r="CC279" s="112">
        <v>0.12853700000000001</v>
      </c>
      <c r="CD279" s="117">
        <v>0.70607299999999995</v>
      </c>
      <c r="CE279" s="105">
        <v>0.37000699999999997</v>
      </c>
      <c r="CF279" s="105">
        <v>0.51721899999999998</v>
      </c>
      <c r="CG279" s="105">
        <v>0.34510000000000002</v>
      </c>
      <c r="CH279" s="105">
        <v>0.10686900000000001</v>
      </c>
      <c r="CI279" s="105">
        <v>0.30100100000000002</v>
      </c>
      <c r="CJ279" s="105">
        <v>0.40734399999999998</v>
      </c>
      <c r="CK279" s="105">
        <v>0.313274</v>
      </c>
      <c r="CL279" s="105">
        <v>0.40785100000000002</v>
      </c>
      <c r="CM279" s="116">
        <v>0.202926</v>
      </c>
    </row>
    <row r="280" spans="1:91">
      <c r="A280" s="104" t="s">
        <v>1058</v>
      </c>
      <c r="B280" s="104" t="s">
        <v>1059</v>
      </c>
      <c r="C280" s="104" t="s">
        <v>1060</v>
      </c>
      <c r="D280" s="105">
        <v>28.641950000000001</v>
      </c>
      <c r="E280" s="108">
        <v>444248747.5</v>
      </c>
      <c r="F280" s="108">
        <v>281233140</v>
      </c>
      <c r="G280" s="108">
        <v>370311614.5</v>
      </c>
      <c r="H280" s="108">
        <v>247607658</v>
      </c>
      <c r="I280" s="108">
        <v>167757888</v>
      </c>
      <c r="J280" s="108">
        <v>234796508</v>
      </c>
      <c r="K280" s="108">
        <v>348375898</v>
      </c>
      <c r="L280" s="108">
        <v>220715026.30000001</v>
      </c>
      <c r="M280" s="108">
        <v>489945881.5</v>
      </c>
      <c r="N280" s="108">
        <v>342890904</v>
      </c>
      <c r="O280" s="108">
        <v>291779899</v>
      </c>
      <c r="P280" s="108">
        <v>99222931.5</v>
      </c>
      <c r="Q280" s="108">
        <v>361065440</v>
      </c>
      <c r="R280" s="108">
        <v>295489098</v>
      </c>
      <c r="S280" s="108">
        <v>86403278</v>
      </c>
      <c r="T280" s="108">
        <v>310306838</v>
      </c>
      <c r="U280" s="108">
        <v>537088424</v>
      </c>
      <c r="V280" s="108">
        <v>229859471.30000001</v>
      </c>
      <c r="W280" s="108">
        <v>275232681</v>
      </c>
      <c r="X280" s="108">
        <v>226023036</v>
      </c>
      <c r="Y280" s="108">
        <v>256930978</v>
      </c>
      <c r="Z280" s="108">
        <v>395637427.30000001</v>
      </c>
      <c r="AA280" s="108">
        <v>307299968</v>
      </c>
      <c r="AB280" s="108">
        <v>397456944</v>
      </c>
      <c r="AC280" s="108">
        <v>960016464.5</v>
      </c>
      <c r="AD280" s="108">
        <v>591032760</v>
      </c>
      <c r="AE280" s="108">
        <v>792932051.5</v>
      </c>
      <c r="AF280" s="108">
        <v>703291595</v>
      </c>
      <c r="AG280" s="108">
        <v>1091192836</v>
      </c>
      <c r="AH280" s="115">
        <v>1214496853</v>
      </c>
      <c r="AI280" s="105">
        <v>29.110299999999999</v>
      </c>
      <c r="AJ280" s="105">
        <v>28.647500000000001</v>
      </c>
      <c r="AK280" s="105">
        <v>29.077400000000001</v>
      </c>
      <c r="AL280" s="105">
        <v>28.157900000000001</v>
      </c>
      <c r="AM280" s="105">
        <v>27.7789</v>
      </c>
      <c r="AN280" s="105">
        <v>28.318000000000001</v>
      </c>
      <c r="AO280" s="105">
        <v>28.636399999999998</v>
      </c>
      <c r="AP280" s="105">
        <v>28.561199999999999</v>
      </c>
      <c r="AQ280" s="105">
        <v>29.057099999999998</v>
      </c>
      <c r="AR280" s="105">
        <v>28.818200000000001</v>
      </c>
      <c r="AS280" s="105">
        <v>28.758099999999999</v>
      </c>
      <c r="AT280" s="105">
        <v>27.168299999999999</v>
      </c>
      <c r="AU280" s="105">
        <v>28.6312</v>
      </c>
      <c r="AV280" s="105">
        <v>28.4282</v>
      </c>
      <c r="AW280" s="105">
        <v>26.831499999999998</v>
      </c>
      <c r="AX280" s="105">
        <v>28.5884</v>
      </c>
      <c r="AY280" s="105">
        <v>29.3322</v>
      </c>
      <c r="AZ280" s="105">
        <v>28.1585</v>
      </c>
      <c r="BA280" s="105">
        <v>28.280999999999999</v>
      </c>
      <c r="BB280" s="105">
        <v>28.090699999999998</v>
      </c>
      <c r="BC280" s="105">
        <v>28.1541</v>
      </c>
      <c r="BD280" s="105">
        <v>28.953299999999999</v>
      </c>
      <c r="BE280" s="105">
        <v>28.6129</v>
      </c>
      <c r="BF280" s="105">
        <v>29.002800000000001</v>
      </c>
      <c r="BG280" s="105">
        <v>29.8752</v>
      </c>
      <c r="BH280" s="105">
        <v>29.1767</v>
      </c>
      <c r="BI280" s="105">
        <v>29.576499999999999</v>
      </c>
      <c r="BJ280" s="105">
        <v>29.444600000000001</v>
      </c>
      <c r="BK280" s="105">
        <v>29.973400000000002</v>
      </c>
      <c r="BL280" s="116">
        <v>30.187200000000001</v>
      </c>
      <c r="BM280" s="112">
        <v>2.5657599999999999E-2</v>
      </c>
      <c r="BN280" s="112">
        <v>2.8173999999999999E-3</v>
      </c>
      <c r="BO280" s="112">
        <v>1.4295199999999999E-2</v>
      </c>
      <c r="BP280" s="112">
        <v>5.0006599999999998E-2</v>
      </c>
      <c r="BQ280" s="112">
        <v>3.5512000000000002E-2</v>
      </c>
      <c r="BR280" s="112">
        <v>4.4894799999999999E-2</v>
      </c>
      <c r="BS280" s="112">
        <v>1.7463400000000001E-3</v>
      </c>
      <c r="BT280" s="112">
        <v>1.6009599999999999E-2</v>
      </c>
      <c r="BU280" s="117">
        <v>0.33802100000000002</v>
      </c>
      <c r="BV280" s="112">
        <v>6.7994499999999999E-2</v>
      </c>
      <c r="BW280" s="112">
        <v>2.0782800000000001E-2</v>
      </c>
      <c r="BX280" s="112">
        <v>7.0957400000000004E-2</v>
      </c>
      <c r="BY280" s="112">
        <v>9.1950699999999996E-2</v>
      </c>
      <c r="BZ280" s="112">
        <v>0.35445500000000002</v>
      </c>
      <c r="CA280" s="112">
        <v>0.20787800000000001</v>
      </c>
      <c r="CB280" s="112">
        <v>4.80849E-2</v>
      </c>
      <c r="CC280" s="112">
        <v>0.10000100000000001</v>
      </c>
      <c r="CD280" s="117">
        <v>0.74290299999999998</v>
      </c>
      <c r="CE280" s="105">
        <v>-0.92332899999999996</v>
      </c>
      <c r="CF280" s="105">
        <v>-1.7834700000000001</v>
      </c>
      <c r="CG280" s="105">
        <v>-1.1168199999999999</v>
      </c>
      <c r="CH280" s="105">
        <v>-1.6201700000000001</v>
      </c>
      <c r="CI280" s="105">
        <v>-1.9047400000000001</v>
      </c>
      <c r="CJ280" s="105">
        <v>-1.1753400000000001</v>
      </c>
      <c r="CK280" s="105">
        <v>-1.6931099999999999</v>
      </c>
      <c r="CL280" s="105">
        <v>-1.01206</v>
      </c>
      <c r="CM280" s="116">
        <v>-0.32557399999999997</v>
      </c>
    </row>
    <row r="281" spans="1:91">
      <c r="A281" s="104" t="s">
        <v>5027</v>
      </c>
      <c r="B281" s="104" t="s">
        <v>5028</v>
      </c>
      <c r="C281" s="104" t="s">
        <v>471</v>
      </c>
      <c r="D281" s="105">
        <v>27.462199999999999</v>
      </c>
      <c r="E281" s="108">
        <v>34653072</v>
      </c>
      <c r="F281" s="108">
        <v>4098344.75</v>
      </c>
      <c r="G281" s="108"/>
      <c r="H281" s="108">
        <v>11436201</v>
      </c>
      <c r="I281" s="108"/>
      <c r="J281" s="108"/>
      <c r="K281" s="108">
        <v>100761939</v>
      </c>
      <c r="L281" s="108"/>
      <c r="M281" s="108">
        <v>40829971.75</v>
      </c>
      <c r="N281" s="108"/>
      <c r="O281" s="108"/>
      <c r="P281" s="108">
        <v>11377530</v>
      </c>
      <c r="Q281" s="108">
        <v>162060874</v>
      </c>
      <c r="R281" s="108">
        <v>180028720</v>
      </c>
      <c r="S281" s="108"/>
      <c r="T281" s="108">
        <v>192267592</v>
      </c>
      <c r="U281" s="108">
        <v>249217518</v>
      </c>
      <c r="V281" s="108">
        <v>154318408</v>
      </c>
      <c r="W281" s="108">
        <v>242913524</v>
      </c>
      <c r="X281" s="108">
        <v>212943516</v>
      </c>
      <c r="Y281" s="108">
        <v>125004377</v>
      </c>
      <c r="Z281" s="108">
        <v>155417862</v>
      </c>
      <c r="AA281" s="108">
        <v>129684659</v>
      </c>
      <c r="AB281" s="108">
        <v>191467560</v>
      </c>
      <c r="AC281" s="108">
        <v>471760400</v>
      </c>
      <c r="AD281" s="108">
        <v>332434492</v>
      </c>
      <c r="AE281" s="108">
        <v>383820980</v>
      </c>
      <c r="AF281" s="108">
        <v>275185392</v>
      </c>
      <c r="AG281" s="108">
        <v>480722870</v>
      </c>
      <c r="AH281" s="115">
        <v>382780660</v>
      </c>
      <c r="AI281" s="105">
        <v>25.43</v>
      </c>
      <c r="AJ281" s="105">
        <v>22.711600000000001</v>
      </c>
      <c r="AK281" s="105">
        <v>21.123899999999999</v>
      </c>
      <c r="AL281" s="105">
        <v>23.721499999999999</v>
      </c>
      <c r="AM281" s="105">
        <v>21.657599999999999</v>
      </c>
      <c r="AN281" s="105">
        <v>21.8108</v>
      </c>
      <c r="AO281" s="105">
        <v>26.8369</v>
      </c>
      <c r="AP281" s="105">
        <v>23.950399999999998</v>
      </c>
      <c r="AQ281" s="105">
        <v>25.472200000000001</v>
      </c>
      <c r="AR281" s="105">
        <v>21.62</v>
      </c>
      <c r="AS281" s="105">
        <v>21.284300000000002</v>
      </c>
      <c r="AT281" s="105">
        <v>24.043800000000001</v>
      </c>
      <c r="AU281" s="105">
        <v>27.504999999999999</v>
      </c>
      <c r="AV281" s="105">
        <v>27.7133</v>
      </c>
      <c r="AW281" s="105">
        <v>22.528199999999998</v>
      </c>
      <c r="AX281" s="105">
        <v>27.8979</v>
      </c>
      <c r="AY281" s="105">
        <v>28.2012</v>
      </c>
      <c r="AZ281" s="105">
        <v>27.576000000000001</v>
      </c>
      <c r="BA281" s="105">
        <v>28.1008</v>
      </c>
      <c r="BB281" s="105">
        <v>28.007000000000001</v>
      </c>
      <c r="BC281" s="105">
        <v>27.100200000000001</v>
      </c>
      <c r="BD281" s="105">
        <v>27.645299999999999</v>
      </c>
      <c r="BE281" s="105">
        <v>27.4194</v>
      </c>
      <c r="BF281" s="105">
        <v>27.949100000000001</v>
      </c>
      <c r="BG281" s="105">
        <v>28.867599999999999</v>
      </c>
      <c r="BH281" s="105">
        <v>28.346299999999999</v>
      </c>
      <c r="BI281" s="105">
        <v>28.529699999999998</v>
      </c>
      <c r="BJ281" s="105">
        <v>28.090900000000001</v>
      </c>
      <c r="BK281" s="105">
        <v>28.790800000000001</v>
      </c>
      <c r="BL281" s="116">
        <v>28.520299999999999</v>
      </c>
      <c r="BM281" s="112">
        <v>1.3444299999999999E-2</v>
      </c>
      <c r="BN281" s="112">
        <v>9.43727E-4</v>
      </c>
      <c r="BO281" s="112">
        <v>2.3779000000000002E-2</v>
      </c>
      <c r="BP281" s="112">
        <v>2.3269900000000001E-3</v>
      </c>
      <c r="BQ281" s="112">
        <v>0.20924699999999999</v>
      </c>
      <c r="BR281" s="112">
        <v>0.101964</v>
      </c>
      <c r="BS281" s="112">
        <v>0.12556800000000001</v>
      </c>
      <c r="BT281" s="112">
        <v>3.5509499999999999E-2</v>
      </c>
      <c r="BU281" s="117">
        <v>0.67778899999999997</v>
      </c>
      <c r="BV281" s="112">
        <v>4.7135999999999997E-2</v>
      </c>
      <c r="BW281" s="112">
        <v>1.3417399999999999E-2</v>
      </c>
      <c r="BX281" s="112">
        <v>9.02424E-2</v>
      </c>
      <c r="BY281" s="112">
        <v>1.2316300000000001E-2</v>
      </c>
      <c r="BZ281" s="112">
        <v>0.58019799999999999</v>
      </c>
      <c r="CA281" s="112">
        <v>0.32830199999999998</v>
      </c>
      <c r="CB281" s="112">
        <v>0.33461400000000002</v>
      </c>
      <c r="CC281" s="112">
        <v>0.15454399999999999</v>
      </c>
      <c r="CD281" s="117">
        <v>0.90057600000000004</v>
      </c>
      <c r="CE281" s="105">
        <v>-5.3788299999999998</v>
      </c>
      <c r="CF281" s="105">
        <v>-6.0706600000000002</v>
      </c>
      <c r="CG281" s="105">
        <v>-3.04745</v>
      </c>
      <c r="CH281" s="105">
        <v>-6.15123</v>
      </c>
      <c r="CI281" s="105">
        <v>-2.55179</v>
      </c>
      <c r="CJ281" s="105">
        <v>-0.57564199999999999</v>
      </c>
      <c r="CK281" s="105">
        <v>-0.73129100000000002</v>
      </c>
      <c r="CL281" s="105">
        <v>-0.79602600000000001</v>
      </c>
      <c r="CM281" s="116">
        <v>0.113901</v>
      </c>
    </row>
    <row r="282" spans="1:91">
      <c r="A282" s="104" t="s">
        <v>5029</v>
      </c>
      <c r="B282" s="104" t="s">
        <v>5030</v>
      </c>
      <c r="C282" s="104" t="s">
        <v>2317</v>
      </c>
      <c r="D282" s="105">
        <v>28.613849999999999</v>
      </c>
      <c r="E282" s="108">
        <v>94193480.75</v>
      </c>
      <c r="F282" s="108">
        <v>122694147</v>
      </c>
      <c r="G282" s="108">
        <v>134637527</v>
      </c>
      <c r="H282" s="108">
        <v>370208614</v>
      </c>
      <c r="I282" s="108">
        <v>358604861</v>
      </c>
      <c r="J282" s="108">
        <v>446916631</v>
      </c>
      <c r="K282" s="108">
        <v>326031551</v>
      </c>
      <c r="L282" s="108">
        <v>285468142</v>
      </c>
      <c r="M282" s="108">
        <v>436910150</v>
      </c>
      <c r="N282" s="108">
        <v>188878680</v>
      </c>
      <c r="O282" s="108">
        <v>47882573</v>
      </c>
      <c r="P282" s="108">
        <v>198112688</v>
      </c>
      <c r="Q282" s="108">
        <v>335113272</v>
      </c>
      <c r="R282" s="108">
        <v>337442764</v>
      </c>
      <c r="S282" s="108">
        <v>53063848.75</v>
      </c>
      <c r="T282" s="108">
        <v>349752993</v>
      </c>
      <c r="U282" s="108">
        <v>311983651.5</v>
      </c>
      <c r="V282" s="108">
        <v>206300401</v>
      </c>
      <c r="W282" s="108">
        <v>210290764</v>
      </c>
      <c r="X282" s="108">
        <v>260006991.5</v>
      </c>
      <c r="Y282" s="108">
        <v>351798974.5</v>
      </c>
      <c r="Z282" s="108">
        <v>312994652</v>
      </c>
      <c r="AA282" s="108">
        <v>314656467</v>
      </c>
      <c r="AB282" s="108">
        <v>232630988.5</v>
      </c>
      <c r="AC282" s="108">
        <v>400241072</v>
      </c>
      <c r="AD282" s="108">
        <v>449397072.5</v>
      </c>
      <c r="AE282" s="108">
        <v>505578148</v>
      </c>
      <c r="AF282" s="108">
        <v>414981948</v>
      </c>
      <c r="AG282" s="108">
        <v>428342309</v>
      </c>
      <c r="AH282" s="115">
        <v>430460940</v>
      </c>
      <c r="AI282" s="105">
        <v>26.872599999999998</v>
      </c>
      <c r="AJ282" s="105">
        <v>27.5715</v>
      </c>
      <c r="AK282" s="105">
        <v>27.679200000000002</v>
      </c>
      <c r="AL282" s="105">
        <v>28.738099999999999</v>
      </c>
      <c r="AM282" s="105">
        <v>28.8813</v>
      </c>
      <c r="AN282" s="105">
        <v>29.2759</v>
      </c>
      <c r="AO282" s="105">
        <v>28.542000000000002</v>
      </c>
      <c r="AP282" s="105">
        <v>28.922599999999999</v>
      </c>
      <c r="AQ282" s="105">
        <v>28.8919</v>
      </c>
      <c r="AR282" s="105">
        <v>27.953900000000001</v>
      </c>
      <c r="AS282" s="105">
        <v>26.165700000000001</v>
      </c>
      <c r="AT282" s="105">
        <v>28.165900000000001</v>
      </c>
      <c r="AU282" s="105">
        <v>28.521100000000001</v>
      </c>
      <c r="AV282" s="105">
        <v>28.619800000000001</v>
      </c>
      <c r="AW282" s="105">
        <v>26.1036</v>
      </c>
      <c r="AX282" s="105">
        <v>28.761099999999999</v>
      </c>
      <c r="AY282" s="105">
        <v>28.5398</v>
      </c>
      <c r="AZ282" s="105">
        <v>28.002600000000001</v>
      </c>
      <c r="BA282" s="105">
        <v>27.892700000000001</v>
      </c>
      <c r="BB282" s="105">
        <v>28.2943</v>
      </c>
      <c r="BC282" s="105">
        <v>28.607900000000001</v>
      </c>
      <c r="BD282" s="105">
        <v>28.6495</v>
      </c>
      <c r="BE282" s="105">
        <v>28.6752</v>
      </c>
      <c r="BF282" s="105">
        <v>28.2301</v>
      </c>
      <c r="BG282" s="105">
        <v>28.631699999999999</v>
      </c>
      <c r="BH282" s="105">
        <v>28.787099999999999</v>
      </c>
      <c r="BI282" s="105">
        <v>28.927199999999999</v>
      </c>
      <c r="BJ282" s="105">
        <v>28.683499999999999</v>
      </c>
      <c r="BK282" s="105">
        <v>28.620100000000001</v>
      </c>
      <c r="BL282" s="116">
        <v>28.673999999999999</v>
      </c>
      <c r="BM282" s="112">
        <v>7.1500000000000001E-3</v>
      </c>
      <c r="BN282" s="112">
        <v>0.13203100000000001</v>
      </c>
      <c r="BO282" s="112">
        <v>0.36481599999999997</v>
      </c>
      <c r="BP282" s="112">
        <v>0.124497</v>
      </c>
      <c r="BQ282" s="112">
        <v>0.33038299999999998</v>
      </c>
      <c r="BR282" s="112">
        <v>0.37642799999999998</v>
      </c>
      <c r="BS282" s="112">
        <v>0.130824</v>
      </c>
      <c r="BT282" s="112">
        <v>0.38783899999999999</v>
      </c>
      <c r="BU282" s="117">
        <v>0.23353399999999999</v>
      </c>
      <c r="BV282" s="112">
        <v>3.3494799999999998E-2</v>
      </c>
      <c r="BW282" s="112">
        <v>0.20924100000000001</v>
      </c>
      <c r="BX282" s="112">
        <v>0.475387</v>
      </c>
      <c r="BY282" s="112">
        <v>0.1883</v>
      </c>
      <c r="BZ282" s="112">
        <v>0.65919399999999995</v>
      </c>
      <c r="CA282" s="112">
        <v>0.64568999999999999</v>
      </c>
      <c r="CB282" s="112">
        <v>0.342248</v>
      </c>
      <c r="CC282" s="112">
        <v>0.58145400000000003</v>
      </c>
      <c r="CD282" s="117">
        <v>0.709152</v>
      </c>
      <c r="CE282" s="105">
        <v>-1.28478</v>
      </c>
      <c r="CF282" s="105">
        <v>0.305892</v>
      </c>
      <c r="CG282" s="105">
        <v>0.12628</v>
      </c>
      <c r="CH282" s="105">
        <v>-1.2307399999999999</v>
      </c>
      <c r="CI282" s="105">
        <v>-0.91106200000000004</v>
      </c>
      <c r="CJ282" s="105">
        <v>-0.22473299999999999</v>
      </c>
      <c r="CK282" s="105">
        <v>-0.394231</v>
      </c>
      <c r="CL282" s="105">
        <v>-0.14097499999999999</v>
      </c>
      <c r="CM282" s="116">
        <v>0.122808</v>
      </c>
    </row>
    <row r="283" spans="1:91">
      <c r="A283" s="104" t="s">
        <v>1061</v>
      </c>
      <c r="B283" s="104" t="s">
        <v>1062</v>
      </c>
      <c r="C283" s="104" t="s">
        <v>1063</v>
      </c>
      <c r="D283" s="105">
        <v>27.2956</v>
      </c>
      <c r="E283" s="108">
        <v>149102564.5</v>
      </c>
      <c r="F283" s="108">
        <v>112781716.8</v>
      </c>
      <c r="G283" s="108">
        <v>66569521.5</v>
      </c>
      <c r="H283" s="108">
        <v>101089795</v>
      </c>
      <c r="I283" s="108">
        <v>131071685.5</v>
      </c>
      <c r="J283" s="108">
        <v>87577781.379999995</v>
      </c>
      <c r="K283" s="108">
        <v>47815868.75</v>
      </c>
      <c r="L283" s="108">
        <v>70464338.5</v>
      </c>
      <c r="M283" s="108">
        <v>67357282</v>
      </c>
      <c r="N283" s="108">
        <v>73046059.5</v>
      </c>
      <c r="O283" s="108">
        <v>66376849.380000003</v>
      </c>
      <c r="P283" s="108">
        <v>43304492</v>
      </c>
      <c r="Q283" s="108">
        <v>154397377.80000001</v>
      </c>
      <c r="R283" s="108">
        <v>178170324</v>
      </c>
      <c r="S283" s="108">
        <v>67486999.75</v>
      </c>
      <c r="T283" s="108">
        <v>137319597</v>
      </c>
      <c r="U283" s="108">
        <v>233515345.5</v>
      </c>
      <c r="V283" s="108">
        <v>184945353.5</v>
      </c>
      <c r="W283" s="108">
        <v>81639590.629999995</v>
      </c>
      <c r="X283" s="108">
        <v>187316102.30000001</v>
      </c>
      <c r="Y283" s="108">
        <v>256481831.30000001</v>
      </c>
      <c r="Z283" s="108">
        <v>133958704.59999999</v>
      </c>
      <c r="AA283" s="108">
        <v>129883023</v>
      </c>
      <c r="AB283" s="108">
        <v>83650577.75</v>
      </c>
      <c r="AC283" s="108">
        <v>107650230</v>
      </c>
      <c r="AD283" s="108">
        <v>135238500.09999999</v>
      </c>
      <c r="AE283" s="108">
        <v>184926328.30000001</v>
      </c>
      <c r="AF283" s="108">
        <v>188601137</v>
      </c>
      <c r="AG283" s="108">
        <v>144399352</v>
      </c>
      <c r="AH283" s="115">
        <v>175468913.5</v>
      </c>
      <c r="AI283" s="105">
        <v>27.5352</v>
      </c>
      <c r="AJ283" s="105">
        <v>27.460100000000001</v>
      </c>
      <c r="AK283" s="105">
        <v>26.655100000000001</v>
      </c>
      <c r="AL283" s="105">
        <v>26.865400000000001</v>
      </c>
      <c r="AM283" s="105">
        <v>27.422499999999999</v>
      </c>
      <c r="AN283" s="105">
        <v>27.072099999999999</v>
      </c>
      <c r="AO283" s="105">
        <v>25.7532</v>
      </c>
      <c r="AP283" s="105">
        <v>27.191099999999999</v>
      </c>
      <c r="AQ283" s="105">
        <v>26.194400000000002</v>
      </c>
      <c r="AR283" s="105">
        <v>26.4785</v>
      </c>
      <c r="AS283" s="105">
        <v>26.654800000000002</v>
      </c>
      <c r="AT283" s="105">
        <v>25.972200000000001</v>
      </c>
      <c r="AU283" s="105">
        <v>27.434200000000001</v>
      </c>
      <c r="AV283" s="105">
        <v>27.698399999999999</v>
      </c>
      <c r="AW283" s="105">
        <v>26.439800000000002</v>
      </c>
      <c r="AX283" s="105">
        <v>27.412299999999998</v>
      </c>
      <c r="AY283" s="105">
        <v>28.113299999999999</v>
      </c>
      <c r="AZ283" s="105">
        <v>27.840199999999999</v>
      </c>
      <c r="BA283" s="105">
        <v>26.527699999999999</v>
      </c>
      <c r="BB283" s="105">
        <v>27.831099999999999</v>
      </c>
      <c r="BC283" s="105">
        <v>28.122</v>
      </c>
      <c r="BD283" s="105">
        <v>27.411300000000001</v>
      </c>
      <c r="BE283" s="105">
        <v>27.400099999999998</v>
      </c>
      <c r="BF283" s="105">
        <v>26.7545</v>
      </c>
      <c r="BG283" s="105">
        <v>26.688500000000001</v>
      </c>
      <c r="BH283" s="105">
        <v>27.0291</v>
      </c>
      <c r="BI283" s="105">
        <v>27.476299999999998</v>
      </c>
      <c r="BJ283" s="105">
        <v>27.5458</v>
      </c>
      <c r="BK283" s="105">
        <v>27.0793</v>
      </c>
      <c r="BL283" s="116">
        <v>27.447299999999998</v>
      </c>
      <c r="BM283" s="112">
        <v>0.67871599999999999</v>
      </c>
      <c r="BN283" s="112">
        <v>0.333042</v>
      </c>
      <c r="BO283" s="112">
        <v>9.4621700000000003E-2</v>
      </c>
      <c r="BP283" s="112">
        <v>1.65212E-2</v>
      </c>
      <c r="BQ283" s="112">
        <v>0.70422600000000002</v>
      </c>
      <c r="BR283" s="112">
        <v>0.15783</v>
      </c>
      <c r="BS283" s="112">
        <v>0.80285899999999999</v>
      </c>
      <c r="BT283" s="112">
        <v>0.55060500000000001</v>
      </c>
      <c r="BU283" s="117">
        <v>0.33695799999999998</v>
      </c>
      <c r="BV283" s="112">
        <v>0.73387100000000005</v>
      </c>
      <c r="BW283" s="112">
        <v>0.42560900000000002</v>
      </c>
      <c r="BX283" s="112">
        <v>0.18814900000000001</v>
      </c>
      <c r="BY283" s="112">
        <v>3.9371400000000001E-2</v>
      </c>
      <c r="BZ283" s="112">
        <v>0.85833199999999998</v>
      </c>
      <c r="CA283" s="112">
        <v>0.41031499999999999</v>
      </c>
      <c r="CB283" s="112">
        <v>0.90914799999999996</v>
      </c>
      <c r="CC283" s="112">
        <v>0.716198</v>
      </c>
      <c r="CD283" s="117">
        <v>0.74290299999999998</v>
      </c>
      <c r="CE283" s="105">
        <v>-0.14066200000000001</v>
      </c>
      <c r="CF283" s="105">
        <v>-0.237453</v>
      </c>
      <c r="CG283" s="105">
        <v>-0.97790900000000003</v>
      </c>
      <c r="CH283" s="105">
        <v>-0.98896300000000004</v>
      </c>
      <c r="CI283" s="105">
        <v>-0.166686</v>
      </c>
      <c r="CJ283" s="105">
        <v>0.43112600000000001</v>
      </c>
      <c r="CK283" s="105">
        <v>0.136127</v>
      </c>
      <c r="CL283" s="105">
        <v>-0.168849</v>
      </c>
      <c r="CM283" s="116">
        <v>-0.292854</v>
      </c>
    </row>
    <row r="284" spans="1:91">
      <c r="A284" s="104" t="s">
        <v>1064</v>
      </c>
      <c r="B284" s="104" t="s">
        <v>1065</v>
      </c>
      <c r="C284" s="104" t="s">
        <v>564</v>
      </c>
      <c r="D284" s="105">
        <v>28.140650000000001</v>
      </c>
      <c r="E284" s="108">
        <v>223176733.30000001</v>
      </c>
      <c r="F284" s="108">
        <v>181734104</v>
      </c>
      <c r="G284" s="108">
        <v>168289926.80000001</v>
      </c>
      <c r="H284" s="108">
        <v>196694716.30000001</v>
      </c>
      <c r="I284" s="108">
        <v>194169486.80000001</v>
      </c>
      <c r="J284" s="108">
        <v>154790087.80000001</v>
      </c>
      <c r="K284" s="108">
        <v>101465765</v>
      </c>
      <c r="L284" s="108">
        <v>73445920.75</v>
      </c>
      <c r="M284" s="108">
        <v>202678744</v>
      </c>
      <c r="N284" s="108">
        <v>15767351.25</v>
      </c>
      <c r="O284" s="108">
        <v>113331229.5</v>
      </c>
      <c r="P284" s="108">
        <v>197758812</v>
      </c>
      <c r="Q284" s="108">
        <v>238828185</v>
      </c>
      <c r="R284" s="108">
        <v>337544912.80000001</v>
      </c>
      <c r="S284" s="108">
        <v>154872713</v>
      </c>
      <c r="T284" s="108">
        <v>251190784</v>
      </c>
      <c r="U284" s="108">
        <v>331164906.5</v>
      </c>
      <c r="V284" s="108">
        <v>261143335</v>
      </c>
      <c r="W284" s="108">
        <v>390318768.30000001</v>
      </c>
      <c r="X284" s="108">
        <v>314748572.80000001</v>
      </c>
      <c r="Y284" s="108">
        <v>403814277</v>
      </c>
      <c r="Z284" s="108">
        <v>307705872</v>
      </c>
      <c r="AA284" s="108">
        <v>234280920.5</v>
      </c>
      <c r="AB284" s="108">
        <v>298170072</v>
      </c>
      <c r="AC284" s="108">
        <v>374321141</v>
      </c>
      <c r="AD284" s="108">
        <v>390032696</v>
      </c>
      <c r="AE284" s="108">
        <v>421890098.5</v>
      </c>
      <c r="AF284" s="108">
        <v>318368344.5</v>
      </c>
      <c r="AG284" s="108">
        <v>257890991</v>
      </c>
      <c r="AH284" s="115">
        <v>209450076.5</v>
      </c>
      <c r="AI284" s="105">
        <v>28.117100000000001</v>
      </c>
      <c r="AJ284" s="105">
        <v>28.117999999999999</v>
      </c>
      <c r="AK284" s="105">
        <v>28.0032</v>
      </c>
      <c r="AL284" s="105">
        <v>27.825800000000001</v>
      </c>
      <c r="AM284" s="105">
        <v>27.9878</v>
      </c>
      <c r="AN284" s="105">
        <v>27.758400000000002</v>
      </c>
      <c r="AO284" s="105">
        <v>26.868500000000001</v>
      </c>
      <c r="AP284" s="105">
        <v>27.183900000000001</v>
      </c>
      <c r="AQ284" s="105">
        <v>27.7837</v>
      </c>
      <c r="AR284" s="105">
        <v>24.266100000000002</v>
      </c>
      <c r="AS284" s="105">
        <v>27.401800000000001</v>
      </c>
      <c r="AT284" s="105">
        <v>28.1633</v>
      </c>
      <c r="AU284" s="105">
        <v>28.046900000000001</v>
      </c>
      <c r="AV284" s="105">
        <v>28.620200000000001</v>
      </c>
      <c r="AW284" s="105">
        <v>27.6952</v>
      </c>
      <c r="AX284" s="105">
        <v>28.2835</v>
      </c>
      <c r="AY284" s="105">
        <v>28.6159</v>
      </c>
      <c r="AZ284" s="105">
        <v>28.342099999999999</v>
      </c>
      <c r="BA284" s="105">
        <v>28.785</v>
      </c>
      <c r="BB284" s="105">
        <v>28.573599999999999</v>
      </c>
      <c r="BC284" s="105">
        <v>28.8111</v>
      </c>
      <c r="BD284" s="105">
        <v>28.613</v>
      </c>
      <c r="BE284" s="105">
        <v>28.252400000000002</v>
      </c>
      <c r="BF284" s="105">
        <v>28.588100000000001</v>
      </c>
      <c r="BG284" s="105">
        <v>28.531199999999998</v>
      </c>
      <c r="BH284" s="105">
        <v>28.5807</v>
      </c>
      <c r="BI284" s="105">
        <v>28.6662</v>
      </c>
      <c r="BJ284" s="105">
        <v>28.301200000000001</v>
      </c>
      <c r="BK284" s="105">
        <v>27.9023</v>
      </c>
      <c r="BL284" s="116">
        <v>27.680700000000002</v>
      </c>
      <c r="BM284" s="112">
        <v>0.55915199999999998</v>
      </c>
      <c r="BN284" s="112">
        <v>0.61979300000000004</v>
      </c>
      <c r="BO284" s="112">
        <v>0.102851</v>
      </c>
      <c r="BP284" s="112">
        <v>0.32544299999999998</v>
      </c>
      <c r="BQ284" s="112">
        <v>0.64958899999999997</v>
      </c>
      <c r="BR284" s="112">
        <v>9.5733100000000002E-2</v>
      </c>
      <c r="BS284" s="112">
        <v>1.7884299999999999E-2</v>
      </c>
      <c r="BT284" s="112">
        <v>7.2257600000000005E-2</v>
      </c>
      <c r="BU284" s="117">
        <v>2.7317399999999999E-2</v>
      </c>
      <c r="BV284" s="112">
        <v>0.63093900000000003</v>
      </c>
      <c r="BW284" s="112">
        <v>0.69364700000000001</v>
      </c>
      <c r="BX284" s="112">
        <v>0.19664499999999999</v>
      </c>
      <c r="BY284" s="112">
        <v>0.41045100000000001</v>
      </c>
      <c r="BZ284" s="112">
        <v>0.82808599999999999</v>
      </c>
      <c r="CA284" s="112">
        <v>0.31462200000000001</v>
      </c>
      <c r="CB284" s="112">
        <v>0.126444</v>
      </c>
      <c r="CC284" s="112">
        <v>0.22625700000000001</v>
      </c>
      <c r="CD284" s="117">
        <v>0.44527800000000001</v>
      </c>
      <c r="CE284" s="105">
        <v>0.11802700000000001</v>
      </c>
      <c r="CF284" s="105">
        <v>-0.104092</v>
      </c>
      <c r="CG284" s="105">
        <v>-0.68268499999999999</v>
      </c>
      <c r="CH284" s="105">
        <v>-1.351</v>
      </c>
      <c r="CI284" s="105">
        <v>0.15934499999999999</v>
      </c>
      <c r="CJ284" s="105">
        <v>0.45244699999999999</v>
      </c>
      <c r="CK284" s="105">
        <v>0.76182099999999997</v>
      </c>
      <c r="CL284" s="105">
        <v>0.52308200000000005</v>
      </c>
      <c r="CM284" s="116">
        <v>0.63126800000000005</v>
      </c>
    </row>
    <row r="285" spans="1:91">
      <c r="A285" s="104" t="s">
        <v>5031</v>
      </c>
      <c r="B285" s="104" t="s">
        <v>5032</v>
      </c>
      <c r="C285" s="104" t="s">
        <v>5033</v>
      </c>
      <c r="D285" s="105">
        <v>25.069900000000001</v>
      </c>
      <c r="E285" s="108">
        <v>26716642</v>
      </c>
      <c r="F285" s="108">
        <v>33084665</v>
      </c>
      <c r="G285" s="108">
        <v>6880382</v>
      </c>
      <c r="H285" s="108">
        <v>20964558</v>
      </c>
      <c r="I285" s="108">
        <v>4806310.5</v>
      </c>
      <c r="J285" s="108">
        <v>7718324</v>
      </c>
      <c r="K285" s="108">
        <v>14725532</v>
      </c>
      <c r="L285" s="108"/>
      <c r="M285" s="108">
        <v>35020967.75</v>
      </c>
      <c r="N285" s="108"/>
      <c r="O285" s="108">
        <v>3243688</v>
      </c>
      <c r="P285" s="108">
        <v>22257950</v>
      </c>
      <c r="Q285" s="108">
        <v>8595604</v>
      </c>
      <c r="R285" s="108">
        <v>38457522</v>
      </c>
      <c r="S285" s="108">
        <v>53129095.5</v>
      </c>
      <c r="T285" s="108">
        <v>24827577.25</v>
      </c>
      <c r="U285" s="108">
        <v>41428661</v>
      </c>
      <c r="V285" s="108">
        <v>45114532</v>
      </c>
      <c r="W285" s="108">
        <v>30034494.75</v>
      </c>
      <c r="X285" s="108">
        <v>57390675.5</v>
      </c>
      <c r="Y285" s="108">
        <v>67346201</v>
      </c>
      <c r="Z285" s="108">
        <v>63577550.5</v>
      </c>
      <c r="AA285" s="108">
        <v>44506069.75</v>
      </c>
      <c r="AB285" s="108">
        <v>37948355</v>
      </c>
      <c r="AC285" s="108">
        <v>32136012</v>
      </c>
      <c r="AD285" s="108"/>
      <c r="AE285" s="108">
        <v>44306586</v>
      </c>
      <c r="AF285" s="108">
        <v>52246864</v>
      </c>
      <c r="AG285" s="108">
        <v>60840220</v>
      </c>
      <c r="AH285" s="115">
        <v>30469290</v>
      </c>
      <c r="AI285" s="105">
        <v>25.0547</v>
      </c>
      <c r="AJ285" s="105">
        <v>25.716899999999999</v>
      </c>
      <c r="AK285" s="105">
        <v>23.4438</v>
      </c>
      <c r="AL285" s="105">
        <v>24.595800000000001</v>
      </c>
      <c r="AM285" s="105">
        <v>22.568200000000001</v>
      </c>
      <c r="AN285" s="105">
        <v>23.728899999999999</v>
      </c>
      <c r="AO285" s="105">
        <v>24.019500000000001</v>
      </c>
      <c r="AP285" s="105">
        <v>20.919599999999999</v>
      </c>
      <c r="AQ285" s="105">
        <v>25.250800000000002</v>
      </c>
      <c r="AR285" s="105">
        <v>23.809200000000001</v>
      </c>
      <c r="AS285" s="105">
        <v>22.531700000000001</v>
      </c>
      <c r="AT285" s="105">
        <v>25.012</v>
      </c>
      <c r="AU285" s="105">
        <v>23.220099999999999</v>
      </c>
      <c r="AV285" s="105">
        <v>25.486499999999999</v>
      </c>
      <c r="AW285" s="105">
        <v>26.214700000000001</v>
      </c>
      <c r="AX285" s="105">
        <v>24.944800000000001</v>
      </c>
      <c r="AY285" s="105">
        <v>25.641100000000002</v>
      </c>
      <c r="AZ285" s="105">
        <v>25.856000000000002</v>
      </c>
      <c r="BA285" s="105">
        <v>25.085100000000001</v>
      </c>
      <c r="BB285" s="105">
        <v>26.1645</v>
      </c>
      <c r="BC285" s="105">
        <v>26.213200000000001</v>
      </c>
      <c r="BD285" s="105">
        <v>26.2865</v>
      </c>
      <c r="BE285" s="105">
        <v>25.822600000000001</v>
      </c>
      <c r="BF285" s="105">
        <v>25.614100000000001</v>
      </c>
      <c r="BG285" s="105">
        <v>24.962299999999999</v>
      </c>
      <c r="BH285" s="105">
        <v>23.0002</v>
      </c>
      <c r="BI285" s="105">
        <v>25.414899999999999</v>
      </c>
      <c r="BJ285" s="105">
        <v>25.693899999999999</v>
      </c>
      <c r="BK285" s="105">
        <v>25.820699999999999</v>
      </c>
      <c r="BL285" s="116">
        <v>24.8856</v>
      </c>
      <c r="BM285" s="112">
        <v>0.37829699999999999</v>
      </c>
      <c r="BN285" s="112">
        <v>4.8960299999999998E-2</v>
      </c>
      <c r="BO285" s="112">
        <v>0.192271</v>
      </c>
      <c r="BP285" s="112">
        <v>9.5319399999999999E-2</v>
      </c>
      <c r="BQ285" s="112">
        <v>0.63052200000000003</v>
      </c>
      <c r="BR285" s="112">
        <v>0.97406300000000001</v>
      </c>
      <c r="BS285" s="112">
        <v>0.49342999999999998</v>
      </c>
      <c r="BT285" s="112">
        <v>0.28075899999999998</v>
      </c>
      <c r="BU285" s="117">
        <v>0.27471200000000001</v>
      </c>
      <c r="BV285" s="112">
        <v>0.462256</v>
      </c>
      <c r="BW285" s="112">
        <v>0.103709</v>
      </c>
      <c r="BX285" s="112">
        <v>0.30146600000000001</v>
      </c>
      <c r="BY285" s="112">
        <v>0.15386</v>
      </c>
      <c r="BZ285" s="112">
        <v>0.81453699999999996</v>
      </c>
      <c r="CA285" s="112">
        <v>0.98548599999999997</v>
      </c>
      <c r="CB285" s="112">
        <v>0.68957800000000002</v>
      </c>
      <c r="CC285" s="112">
        <v>0.48332000000000003</v>
      </c>
      <c r="CD285" s="117">
        <v>0.72864200000000001</v>
      </c>
      <c r="CE285" s="105">
        <v>-0.72825700000000004</v>
      </c>
      <c r="CF285" s="105">
        <v>-1.8357600000000001</v>
      </c>
      <c r="CG285" s="105">
        <v>-2.0700699999999999</v>
      </c>
      <c r="CH285" s="105">
        <v>-1.6824300000000001</v>
      </c>
      <c r="CI285" s="105">
        <v>-0.49297299999999999</v>
      </c>
      <c r="CJ285" s="105">
        <v>1.38976E-2</v>
      </c>
      <c r="CK285" s="105">
        <v>0.35419800000000001</v>
      </c>
      <c r="CL285" s="105">
        <v>0.44098500000000002</v>
      </c>
      <c r="CM285" s="116">
        <v>-1.00762</v>
      </c>
    </row>
    <row r="286" spans="1:91">
      <c r="A286" s="104" t="s">
        <v>1066</v>
      </c>
      <c r="B286" s="104" t="s">
        <v>1067</v>
      </c>
      <c r="C286" s="104" t="s">
        <v>1068</v>
      </c>
      <c r="D286" s="105">
        <v>26.0867</v>
      </c>
      <c r="E286" s="108">
        <v>197525283.80000001</v>
      </c>
      <c r="F286" s="108">
        <v>275061211</v>
      </c>
      <c r="G286" s="108">
        <v>312001757.89999998</v>
      </c>
      <c r="H286" s="108">
        <v>277015620.89999998</v>
      </c>
      <c r="I286" s="108">
        <v>476531457.5</v>
      </c>
      <c r="J286" s="108">
        <v>404044742</v>
      </c>
      <c r="K286" s="108">
        <v>176986939.5</v>
      </c>
      <c r="L286" s="108">
        <v>415685107.5</v>
      </c>
      <c r="M286" s="108">
        <v>130757497.3</v>
      </c>
      <c r="N286" s="108">
        <v>106875673.09999999</v>
      </c>
      <c r="O286" s="108">
        <v>42522819.5</v>
      </c>
      <c r="P286" s="108">
        <v>120132684.5</v>
      </c>
      <c r="Q286" s="108">
        <v>26320431.25</v>
      </c>
      <c r="R286" s="108">
        <v>52034078.25</v>
      </c>
      <c r="S286" s="108">
        <v>130331219.8</v>
      </c>
      <c r="T286" s="108">
        <v>19984733</v>
      </c>
      <c r="U286" s="108">
        <v>59815914.380000003</v>
      </c>
      <c r="V286" s="108">
        <v>30293547</v>
      </c>
      <c r="W286" s="108">
        <v>75058494.5</v>
      </c>
      <c r="X286" s="108">
        <v>18271568.75</v>
      </c>
      <c r="Y286" s="108">
        <v>54040705.5</v>
      </c>
      <c r="Z286" s="108">
        <v>5592626.5</v>
      </c>
      <c r="AA286" s="108">
        <v>27347885</v>
      </c>
      <c r="AB286" s="108">
        <v>12078872</v>
      </c>
      <c r="AC286" s="108">
        <v>65499484.380000003</v>
      </c>
      <c r="AD286" s="108">
        <v>39488571.5</v>
      </c>
      <c r="AE286" s="108">
        <v>91964429.25</v>
      </c>
      <c r="AF286" s="108">
        <v>16072999.880000001</v>
      </c>
      <c r="AG286" s="108">
        <v>45880644</v>
      </c>
      <c r="AH286" s="115">
        <v>58703361</v>
      </c>
      <c r="AI286" s="105">
        <v>27.940899999999999</v>
      </c>
      <c r="AJ286" s="105">
        <v>28.693100000000001</v>
      </c>
      <c r="AK286" s="105">
        <v>28.872800000000002</v>
      </c>
      <c r="AL286" s="105">
        <v>28.319800000000001</v>
      </c>
      <c r="AM286" s="105">
        <v>29.291599999999999</v>
      </c>
      <c r="AN286" s="105">
        <v>29.113199999999999</v>
      </c>
      <c r="AO286" s="105">
        <v>27.669899999999998</v>
      </c>
      <c r="AP286" s="105">
        <v>29.523299999999999</v>
      </c>
      <c r="AQ286" s="105">
        <v>27.151399999999999</v>
      </c>
      <c r="AR286" s="105">
        <v>27.122800000000002</v>
      </c>
      <c r="AS286" s="105">
        <v>26.0029</v>
      </c>
      <c r="AT286" s="105">
        <v>27.444199999999999</v>
      </c>
      <c r="AU286" s="105">
        <v>24.8553</v>
      </c>
      <c r="AV286" s="105">
        <v>25.922599999999999</v>
      </c>
      <c r="AW286" s="105">
        <v>27.422699999999999</v>
      </c>
      <c r="AX286" s="105">
        <v>24.631699999999999</v>
      </c>
      <c r="AY286" s="105">
        <v>26.170500000000001</v>
      </c>
      <c r="AZ286" s="105">
        <v>25.278600000000001</v>
      </c>
      <c r="BA286" s="105">
        <v>26.406500000000001</v>
      </c>
      <c r="BB286" s="105">
        <v>24.5214</v>
      </c>
      <c r="BC286" s="105">
        <v>25.866199999999999</v>
      </c>
      <c r="BD286" s="105">
        <v>22.648</v>
      </c>
      <c r="BE286" s="105">
        <v>25.081800000000001</v>
      </c>
      <c r="BF286" s="105">
        <v>23.962599999999998</v>
      </c>
      <c r="BG286" s="105">
        <v>25.987300000000001</v>
      </c>
      <c r="BH286" s="105">
        <v>25.235499999999998</v>
      </c>
      <c r="BI286" s="105">
        <v>26.468399999999999</v>
      </c>
      <c r="BJ286" s="105">
        <v>23.993200000000002</v>
      </c>
      <c r="BK286" s="105">
        <v>25.390799999999999</v>
      </c>
      <c r="BL286" s="116">
        <v>25.833400000000001</v>
      </c>
      <c r="BM286" s="112">
        <v>5.3308000000000001E-3</v>
      </c>
      <c r="BN286" s="112">
        <v>3.67673E-3</v>
      </c>
      <c r="BO286" s="112">
        <v>2.8625299999999999E-2</v>
      </c>
      <c r="BP286" s="112">
        <v>6.48479E-2</v>
      </c>
      <c r="BQ286" s="112">
        <v>0.34445700000000001</v>
      </c>
      <c r="BR286" s="112">
        <v>0.70658600000000005</v>
      </c>
      <c r="BS286" s="112">
        <v>0.54149400000000003</v>
      </c>
      <c r="BT286" s="112">
        <v>0.25978899999999999</v>
      </c>
      <c r="BU286" s="117">
        <v>0.27990999999999999</v>
      </c>
      <c r="BV286" s="112">
        <v>2.9519699999999999E-2</v>
      </c>
      <c r="BW286" s="112">
        <v>2.22673E-2</v>
      </c>
      <c r="BX286" s="112">
        <v>0.100122</v>
      </c>
      <c r="BY286" s="112">
        <v>0.11285100000000001</v>
      </c>
      <c r="BZ286" s="112">
        <v>0.66867299999999996</v>
      </c>
      <c r="CA286" s="112">
        <v>0.86160899999999996</v>
      </c>
      <c r="CB286" s="112">
        <v>0.72346299999999997</v>
      </c>
      <c r="CC286" s="112">
        <v>0.46475699999999998</v>
      </c>
      <c r="CD286" s="117">
        <v>0.72864200000000001</v>
      </c>
      <c r="CE286" s="105">
        <v>3.4298299999999999</v>
      </c>
      <c r="CF286" s="105">
        <v>3.8357600000000001</v>
      </c>
      <c r="CG286" s="105">
        <v>3.0424000000000002</v>
      </c>
      <c r="CH286" s="105">
        <v>1.78417</v>
      </c>
      <c r="CI286" s="105">
        <v>0.99444699999999997</v>
      </c>
      <c r="CJ286" s="105">
        <v>0.28783599999999998</v>
      </c>
      <c r="CK286" s="105">
        <v>0.52558499999999997</v>
      </c>
      <c r="CL286" s="105">
        <v>-1.1749700000000001</v>
      </c>
      <c r="CM286" s="116">
        <v>0.824658</v>
      </c>
    </row>
    <row r="287" spans="1:91">
      <c r="A287" s="104" t="s">
        <v>1069</v>
      </c>
      <c r="B287" s="104" t="s">
        <v>1070</v>
      </c>
      <c r="C287" s="104" t="s">
        <v>1071</v>
      </c>
      <c r="D287" s="105">
        <v>28.898099999999999</v>
      </c>
      <c r="E287" s="108">
        <v>691824244</v>
      </c>
      <c r="F287" s="108">
        <v>472603628</v>
      </c>
      <c r="G287" s="108">
        <v>325737154</v>
      </c>
      <c r="H287" s="108">
        <v>564585319.5</v>
      </c>
      <c r="I287" s="108">
        <v>355118076</v>
      </c>
      <c r="J287" s="108">
        <v>299104858</v>
      </c>
      <c r="K287" s="108">
        <v>360125170</v>
      </c>
      <c r="L287" s="108">
        <v>227548157.5</v>
      </c>
      <c r="M287" s="108">
        <v>323914070</v>
      </c>
      <c r="N287" s="108">
        <v>181497105.30000001</v>
      </c>
      <c r="O287" s="108">
        <v>281655879</v>
      </c>
      <c r="P287" s="108">
        <v>295372356.30000001</v>
      </c>
      <c r="Q287" s="108">
        <v>442139600</v>
      </c>
      <c r="R287" s="108">
        <v>362663160</v>
      </c>
      <c r="S287" s="108">
        <v>435276773</v>
      </c>
      <c r="T287" s="108">
        <v>422409621</v>
      </c>
      <c r="U287" s="108">
        <v>414312992</v>
      </c>
      <c r="V287" s="108">
        <v>302441561.5</v>
      </c>
      <c r="W287" s="108">
        <v>434134574</v>
      </c>
      <c r="X287" s="108">
        <v>524259318</v>
      </c>
      <c r="Y287" s="108">
        <v>536567660</v>
      </c>
      <c r="Z287" s="108">
        <v>535957412</v>
      </c>
      <c r="AA287" s="108">
        <v>552076672</v>
      </c>
      <c r="AB287" s="108">
        <v>384101772</v>
      </c>
      <c r="AC287" s="108">
        <v>603423782.5</v>
      </c>
      <c r="AD287" s="108">
        <v>401427166.30000001</v>
      </c>
      <c r="AE287" s="108">
        <v>290340420</v>
      </c>
      <c r="AF287" s="108">
        <v>460020650</v>
      </c>
      <c r="AG287" s="108">
        <v>403067168</v>
      </c>
      <c r="AH287" s="115">
        <v>527823647.80000001</v>
      </c>
      <c r="AI287" s="105">
        <v>29.749300000000002</v>
      </c>
      <c r="AJ287" s="105">
        <v>29.402000000000001</v>
      </c>
      <c r="AK287" s="105">
        <v>28.884399999999999</v>
      </c>
      <c r="AL287" s="105">
        <v>29.347000000000001</v>
      </c>
      <c r="AM287" s="105">
        <v>28.8536</v>
      </c>
      <c r="AN287" s="105">
        <v>28.697700000000001</v>
      </c>
      <c r="AO287" s="105">
        <v>28.686199999999999</v>
      </c>
      <c r="AP287" s="105">
        <v>28.630299999999998</v>
      </c>
      <c r="AQ287" s="105">
        <v>28.460100000000001</v>
      </c>
      <c r="AR287" s="105">
        <v>27.883199999999999</v>
      </c>
      <c r="AS287" s="105">
        <v>28.670400000000001</v>
      </c>
      <c r="AT287" s="105">
        <v>28.742100000000001</v>
      </c>
      <c r="AU287" s="105">
        <v>28.911799999999999</v>
      </c>
      <c r="AV287" s="105">
        <v>28.723700000000001</v>
      </c>
      <c r="AW287" s="105">
        <v>29.133199999999999</v>
      </c>
      <c r="AX287" s="105">
        <v>29.0334</v>
      </c>
      <c r="AY287" s="105">
        <v>28.9587</v>
      </c>
      <c r="AZ287" s="105">
        <v>28.553000000000001</v>
      </c>
      <c r="BA287" s="105">
        <v>28.938500000000001</v>
      </c>
      <c r="BB287" s="105">
        <v>29.319099999999999</v>
      </c>
      <c r="BC287" s="105">
        <v>29.220199999999998</v>
      </c>
      <c r="BD287" s="105">
        <v>29.382200000000001</v>
      </c>
      <c r="BE287" s="105">
        <v>29.445799999999998</v>
      </c>
      <c r="BF287" s="105">
        <v>28.953499999999998</v>
      </c>
      <c r="BG287" s="105">
        <v>29.222200000000001</v>
      </c>
      <c r="BH287" s="105">
        <v>28.617100000000001</v>
      </c>
      <c r="BI287" s="105">
        <v>28.126999999999999</v>
      </c>
      <c r="BJ287" s="105">
        <v>28.8322</v>
      </c>
      <c r="BK287" s="105">
        <v>28.5319</v>
      </c>
      <c r="BL287" s="116">
        <v>28.965299999999999</v>
      </c>
      <c r="BM287" s="112">
        <v>0.11397699999999999</v>
      </c>
      <c r="BN287" s="112">
        <v>0.46294299999999999</v>
      </c>
      <c r="BO287" s="112">
        <v>0.273009</v>
      </c>
      <c r="BP287" s="112">
        <v>0.31975599999999998</v>
      </c>
      <c r="BQ287" s="112">
        <v>0.44831199999999999</v>
      </c>
      <c r="BR287" s="112">
        <v>0.73322200000000004</v>
      </c>
      <c r="BS287" s="112">
        <v>8.9449000000000001E-2</v>
      </c>
      <c r="BT287" s="112">
        <v>7.3522400000000002E-2</v>
      </c>
      <c r="BU287" s="117">
        <v>0.741124</v>
      </c>
      <c r="BV287" s="112">
        <v>0.179588</v>
      </c>
      <c r="BW287" s="112">
        <v>0.54990600000000001</v>
      </c>
      <c r="BX287" s="112">
        <v>0.38862200000000002</v>
      </c>
      <c r="BY287" s="112">
        <v>0.40546100000000002</v>
      </c>
      <c r="BZ287" s="112">
        <v>0.72458199999999995</v>
      </c>
      <c r="CA287" s="112">
        <v>0.87527500000000003</v>
      </c>
      <c r="CB287" s="112">
        <v>0.28140999999999999</v>
      </c>
      <c r="CC287" s="112">
        <v>0.22794300000000001</v>
      </c>
      <c r="CD287" s="117">
        <v>0.912887</v>
      </c>
      <c r="CE287" s="105">
        <v>0.56879999999999997</v>
      </c>
      <c r="CF287" s="105">
        <v>0.18967899999999999</v>
      </c>
      <c r="CG287" s="105">
        <v>-0.18423</v>
      </c>
      <c r="CH287" s="105">
        <v>-0.34451199999999998</v>
      </c>
      <c r="CI287" s="105">
        <v>0.14648800000000001</v>
      </c>
      <c r="CJ287" s="105">
        <v>7.1916599999999997E-2</v>
      </c>
      <c r="CK287" s="105">
        <v>0.38283699999999998</v>
      </c>
      <c r="CL287" s="105">
        <v>0.48405900000000002</v>
      </c>
      <c r="CM287" s="116">
        <v>-0.120993</v>
      </c>
    </row>
    <row r="288" spans="1:91">
      <c r="A288" s="104" t="s">
        <v>1072</v>
      </c>
      <c r="B288" s="104" t="s">
        <v>1073</v>
      </c>
      <c r="C288" s="104" t="s">
        <v>471</v>
      </c>
      <c r="D288" s="105">
        <v>27.397300000000001</v>
      </c>
      <c r="E288" s="108">
        <v>146466342</v>
      </c>
      <c r="F288" s="108">
        <v>82031200</v>
      </c>
      <c r="G288" s="108">
        <v>61475626.5</v>
      </c>
      <c r="H288" s="108">
        <v>46686205</v>
      </c>
      <c r="I288" s="108">
        <v>85110319</v>
      </c>
      <c r="J288" s="108">
        <v>8612975</v>
      </c>
      <c r="K288" s="108">
        <v>152472324</v>
      </c>
      <c r="L288" s="108">
        <v>30299704</v>
      </c>
      <c r="M288" s="108">
        <v>163681486</v>
      </c>
      <c r="N288" s="108">
        <v>201089926</v>
      </c>
      <c r="O288" s="108">
        <v>176438883</v>
      </c>
      <c r="P288" s="108">
        <v>151643887.5</v>
      </c>
      <c r="Q288" s="108">
        <v>86438435.75</v>
      </c>
      <c r="R288" s="108">
        <v>127468884</v>
      </c>
      <c r="S288" s="108">
        <v>248041828</v>
      </c>
      <c r="T288" s="108">
        <v>108394908</v>
      </c>
      <c r="U288" s="108">
        <v>145595834</v>
      </c>
      <c r="V288" s="108">
        <v>138213294</v>
      </c>
      <c r="W288" s="108">
        <v>304690149</v>
      </c>
      <c r="X288" s="108">
        <v>151510227</v>
      </c>
      <c r="Y288" s="108">
        <v>156572470.30000001</v>
      </c>
      <c r="Z288" s="108">
        <v>66035089.5</v>
      </c>
      <c r="AA288" s="108">
        <v>124740099</v>
      </c>
      <c r="AB288" s="108">
        <v>162173190</v>
      </c>
      <c r="AC288" s="108">
        <v>298386957.5</v>
      </c>
      <c r="AD288" s="108">
        <v>82880003</v>
      </c>
      <c r="AE288" s="108">
        <v>168023831</v>
      </c>
      <c r="AF288" s="108">
        <v>89237568.75</v>
      </c>
      <c r="AG288" s="108">
        <v>95236869</v>
      </c>
      <c r="AH288" s="115">
        <v>176592524</v>
      </c>
      <c r="AI288" s="105">
        <v>27.509499999999999</v>
      </c>
      <c r="AJ288" s="105">
        <v>26.991599999999998</v>
      </c>
      <c r="AK288" s="105">
        <v>26.538399999999999</v>
      </c>
      <c r="AL288" s="105">
        <v>25.750900000000001</v>
      </c>
      <c r="AM288" s="105">
        <v>26.849799999999998</v>
      </c>
      <c r="AN288" s="105">
        <v>23.927399999999999</v>
      </c>
      <c r="AO288" s="105">
        <v>27.453800000000001</v>
      </c>
      <c r="AP288" s="105">
        <v>25.973500000000001</v>
      </c>
      <c r="AQ288" s="105">
        <v>27.4754</v>
      </c>
      <c r="AR288" s="105">
        <v>28.053000000000001</v>
      </c>
      <c r="AS288" s="105">
        <v>28.035</v>
      </c>
      <c r="AT288" s="105">
        <v>27.7803</v>
      </c>
      <c r="AU288" s="105">
        <v>26.584299999999999</v>
      </c>
      <c r="AV288" s="105">
        <v>27.215299999999999</v>
      </c>
      <c r="AW288" s="105">
        <v>28.360399999999998</v>
      </c>
      <c r="AX288" s="105">
        <v>27.071000000000002</v>
      </c>
      <c r="AY288" s="105">
        <v>27.4497</v>
      </c>
      <c r="AZ288" s="105">
        <v>27.436199999999999</v>
      </c>
      <c r="BA288" s="105">
        <v>28.427700000000002</v>
      </c>
      <c r="BB288" s="105">
        <v>27.517800000000001</v>
      </c>
      <c r="BC288" s="105">
        <v>27.435099999999998</v>
      </c>
      <c r="BD288" s="105">
        <v>26.389900000000001</v>
      </c>
      <c r="BE288" s="105">
        <v>27.359500000000001</v>
      </c>
      <c r="BF288" s="105">
        <v>27.709499999999998</v>
      </c>
      <c r="BG288" s="105">
        <v>28.165400000000002</v>
      </c>
      <c r="BH288" s="105">
        <v>26.317900000000002</v>
      </c>
      <c r="BI288" s="105">
        <v>27.338000000000001</v>
      </c>
      <c r="BJ288" s="105">
        <v>26.466200000000001</v>
      </c>
      <c r="BK288" s="105">
        <v>26.476700000000001</v>
      </c>
      <c r="BL288" s="116">
        <v>27.459</v>
      </c>
      <c r="BM288" s="112">
        <v>0.64891500000000002</v>
      </c>
      <c r="BN288" s="112">
        <v>0.23041</v>
      </c>
      <c r="BO288" s="112">
        <v>0.793346</v>
      </c>
      <c r="BP288" s="112">
        <v>2.7512999999999999E-2</v>
      </c>
      <c r="BQ288" s="112">
        <v>0.39481699999999997</v>
      </c>
      <c r="BR288" s="112">
        <v>0.21462400000000001</v>
      </c>
      <c r="BS288" s="112">
        <v>9.5873100000000003E-2</v>
      </c>
      <c r="BT288" s="112">
        <v>0.53068400000000004</v>
      </c>
      <c r="BU288" s="117">
        <v>0.492867</v>
      </c>
      <c r="BV288" s="112">
        <v>0.71250500000000005</v>
      </c>
      <c r="BW288" s="112">
        <v>0.32176700000000003</v>
      </c>
      <c r="BX288" s="112">
        <v>0.849665</v>
      </c>
      <c r="BY288" s="112">
        <v>5.7412100000000001E-2</v>
      </c>
      <c r="BZ288" s="112">
        <v>0.70341900000000002</v>
      </c>
      <c r="CA288" s="112">
        <v>0.47282400000000002</v>
      </c>
      <c r="CB288" s="112">
        <v>0.29257899999999998</v>
      </c>
      <c r="CC288" s="112">
        <v>0.70075100000000001</v>
      </c>
      <c r="CD288" s="117">
        <v>0.80537000000000003</v>
      </c>
      <c r="CE288" s="105">
        <v>0.21251600000000001</v>
      </c>
      <c r="CF288" s="105">
        <v>-1.29129</v>
      </c>
      <c r="CG288" s="105">
        <v>0.16694800000000001</v>
      </c>
      <c r="CH288" s="105">
        <v>1.1554599999999999</v>
      </c>
      <c r="CI288" s="105">
        <v>0.58602500000000002</v>
      </c>
      <c r="CJ288" s="105">
        <v>0.51836099999999996</v>
      </c>
      <c r="CK288" s="105">
        <v>0.99291399999999996</v>
      </c>
      <c r="CL288" s="105">
        <v>0.352325</v>
      </c>
      <c r="CM288" s="116">
        <v>0.47310999999999998</v>
      </c>
    </row>
    <row r="289" spans="1:91">
      <c r="A289" s="104" t="s">
        <v>5034</v>
      </c>
      <c r="B289" s="104" t="s">
        <v>5035</v>
      </c>
      <c r="C289" s="104" t="s">
        <v>5036</v>
      </c>
      <c r="D289" s="105">
        <v>23.7349</v>
      </c>
      <c r="E289" s="108">
        <v>3215939065</v>
      </c>
      <c r="F289" s="108">
        <v>6139991040</v>
      </c>
      <c r="G289" s="108"/>
      <c r="H289" s="108"/>
      <c r="I289" s="108">
        <v>7422393856</v>
      </c>
      <c r="J289" s="108"/>
      <c r="K289" s="108">
        <v>1963362774</v>
      </c>
      <c r="L289" s="108"/>
      <c r="M289" s="108">
        <v>2834008704</v>
      </c>
      <c r="N289" s="108"/>
      <c r="O289" s="108"/>
      <c r="P289" s="108">
        <v>5829393</v>
      </c>
      <c r="Q289" s="108">
        <v>2076258376</v>
      </c>
      <c r="R289" s="108">
        <v>6445238</v>
      </c>
      <c r="S289" s="108">
        <v>9845800175</v>
      </c>
      <c r="T289" s="108">
        <v>1977764875</v>
      </c>
      <c r="U289" s="108">
        <v>2261854.75</v>
      </c>
      <c r="V289" s="108">
        <v>251898465</v>
      </c>
      <c r="W289" s="108">
        <v>23083878.5</v>
      </c>
      <c r="X289" s="108"/>
      <c r="Y289" s="108"/>
      <c r="Z289" s="108">
        <v>45676553</v>
      </c>
      <c r="AA289" s="108">
        <v>11843066</v>
      </c>
      <c r="AB289" s="108">
        <v>4164504</v>
      </c>
      <c r="AC289" s="108">
        <v>11148696.25</v>
      </c>
      <c r="AD289" s="108">
        <v>1645296103</v>
      </c>
      <c r="AE289" s="108">
        <v>14892181.25</v>
      </c>
      <c r="AF289" s="108">
        <v>559066621.5</v>
      </c>
      <c r="AG289" s="108">
        <v>4925220.5</v>
      </c>
      <c r="AH289" s="115">
        <v>5156461</v>
      </c>
      <c r="AI289" s="105">
        <v>31.966100000000001</v>
      </c>
      <c r="AJ289" s="105">
        <v>33.058199999999999</v>
      </c>
      <c r="AK289" s="105">
        <v>21.0808</v>
      </c>
      <c r="AL289" s="105">
        <v>23.491</v>
      </c>
      <c r="AM289" s="105">
        <v>33.212299999999999</v>
      </c>
      <c r="AN289" s="105">
        <v>21.930399999999999</v>
      </c>
      <c r="AO289" s="105">
        <v>31.1099</v>
      </c>
      <c r="AP289" s="105">
        <v>22.640799999999999</v>
      </c>
      <c r="AQ289" s="105">
        <v>31.589300000000001</v>
      </c>
      <c r="AR289" s="105">
        <v>24.213100000000001</v>
      </c>
      <c r="AS289" s="105">
        <v>22.484500000000001</v>
      </c>
      <c r="AT289" s="105">
        <v>23.0791</v>
      </c>
      <c r="AU289" s="105">
        <v>31.171500000000002</v>
      </c>
      <c r="AV289" s="105">
        <v>22.909500000000001</v>
      </c>
      <c r="AW289" s="105">
        <v>33.685899999999997</v>
      </c>
      <c r="AX289" s="105">
        <v>31.2605</v>
      </c>
      <c r="AY289" s="105">
        <v>21.446899999999999</v>
      </c>
      <c r="AZ289" s="105">
        <v>28.2134</v>
      </c>
      <c r="BA289" s="105">
        <v>24.705300000000001</v>
      </c>
      <c r="BB289" s="105">
        <v>22.150500000000001</v>
      </c>
      <c r="BC289" s="105">
        <v>21.700399999999998</v>
      </c>
      <c r="BD289" s="105">
        <v>25.707599999999999</v>
      </c>
      <c r="BE289" s="105">
        <v>23.6279</v>
      </c>
      <c r="BF289" s="105">
        <v>22.426300000000001</v>
      </c>
      <c r="BG289" s="105">
        <v>23.317699999999999</v>
      </c>
      <c r="BH289" s="105">
        <v>30.633600000000001</v>
      </c>
      <c r="BI289" s="105">
        <v>23.841899999999999</v>
      </c>
      <c r="BJ289" s="105">
        <v>29.113499999999998</v>
      </c>
      <c r="BK289" s="105">
        <v>22.192</v>
      </c>
      <c r="BL289" s="116">
        <v>22.329599999999999</v>
      </c>
      <c r="BM289" s="112">
        <v>0.40352500000000002</v>
      </c>
      <c r="BN289" s="112">
        <v>0.71210600000000002</v>
      </c>
      <c r="BO289" s="112">
        <v>0.35075400000000001</v>
      </c>
      <c r="BP289" s="112">
        <v>0.61185</v>
      </c>
      <c r="BQ289" s="112">
        <v>0.30177300000000001</v>
      </c>
      <c r="BR289" s="112">
        <v>0.546574</v>
      </c>
      <c r="BS289" s="112">
        <v>0.53055699999999995</v>
      </c>
      <c r="BT289" s="112">
        <v>0.81343699999999997</v>
      </c>
      <c r="BU289" s="117">
        <v>0.69448799999999999</v>
      </c>
      <c r="BV289" s="112">
        <v>0.48595500000000003</v>
      </c>
      <c r="BW289" s="112">
        <v>0.77040900000000001</v>
      </c>
      <c r="BX289" s="112">
        <v>0.46448699999999998</v>
      </c>
      <c r="BY289" s="112">
        <v>0.67881000000000002</v>
      </c>
      <c r="BZ289" s="112">
        <v>0.63304300000000002</v>
      </c>
      <c r="CA289" s="112">
        <v>0.76889600000000002</v>
      </c>
      <c r="CB289" s="112">
        <v>0.716889</v>
      </c>
      <c r="CC289" s="112">
        <v>0.89726300000000003</v>
      </c>
      <c r="CD289" s="117">
        <v>0.90440399999999999</v>
      </c>
      <c r="CE289" s="105">
        <v>4.1566799999999997</v>
      </c>
      <c r="CF289" s="105">
        <v>1.66622</v>
      </c>
      <c r="CG289" s="105">
        <v>3.9016299999999999</v>
      </c>
      <c r="CH289" s="105">
        <v>-1.2861100000000001</v>
      </c>
      <c r="CI289" s="105">
        <v>4.7106199999999996</v>
      </c>
      <c r="CJ289" s="105">
        <v>2.4285999999999999</v>
      </c>
      <c r="CK289" s="105">
        <v>-1.69293</v>
      </c>
      <c r="CL289" s="105">
        <v>-0.62440700000000005</v>
      </c>
      <c r="CM289" s="116">
        <v>1.3860699999999999</v>
      </c>
    </row>
    <row r="290" spans="1:91">
      <c r="A290" s="104" t="s">
        <v>1074</v>
      </c>
      <c r="B290" s="104" t="s">
        <v>1075</v>
      </c>
      <c r="C290" s="104" t="s">
        <v>1076</v>
      </c>
      <c r="D290" s="105">
        <v>33.362650000000002</v>
      </c>
      <c r="E290" s="108">
        <v>1282848709</v>
      </c>
      <c r="F290" s="108">
        <v>831798381</v>
      </c>
      <c r="G290" s="108">
        <v>2772316464</v>
      </c>
      <c r="H290" s="108">
        <v>10966287206</v>
      </c>
      <c r="I290" s="108">
        <v>6640512790</v>
      </c>
      <c r="J290" s="108">
        <v>8180546548</v>
      </c>
      <c r="K290" s="108">
        <v>12612540599</v>
      </c>
      <c r="L290" s="108">
        <v>8005889312</v>
      </c>
      <c r="M290" s="108">
        <v>12530387531</v>
      </c>
      <c r="N290" s="108">
        <v>4496381735</v>
      </c>
      <c r="O290" s="108">
        <v>739157849.20000005</v>
      </c>
      <c r="P290" s="108">
        <v>845662453.10000002</v>
      </c>
      <c r="Q290" s="108">
        <v>19018203768</v>
      </c>
      <c r="R290" s="108">
        <v>19055411763</v>
      </c>
      <c r="S290" s="108">
        <v>9262373494</v>
      </c>
      <c r="T290" s="108">
        <v>7488301786</v>
      </c>
      <c r="U290" s="108">
        <v>10559357316</v>
      </c>
      <c r="V290" s="108">
        <v>1149526049</v>
      </c>
      <c r="W290" s="108">
        <v>7055093183</v>
      </c>
      <c r="X290" s="108">
        <v>8849492049</v>
      </c>
      <c r="Y290" s="108">
        <v>18447146583</v>
      </c>
      <c r="Z290" s="108">
        <v>1259605046</v>
      </c>
      <c r="AA290" s="108">
        <v>7697100770</v>
      </c>
      <c r="AB290" s="108">
        <v>1107344789</v>
      </c>
      <c r="AC290" s="108">
        <v>12556329538</v>
      </c>
      <c r="AD290" s="108">
        <v>19333401812</v>
      </c>
      <c r="AE290" s="108">
        <v>12821937433</v>
      </c>
      <c r="AF290" s="108">
        <v>15446934365</v>
      </c>
      <c r="AG290" s="108">
        <v>7013501126</v>
      </c>
      <c r="AH290" s="115">
        <v>16784987113</v>
      </c>
      <c r="AI290" s="105">
        <v>30.6402</v>
      </c>
      <c r="AJ290" s="105">
        <v>30.2197</v>
      </c>
      <c r="AK290" s="105">
        <v>31.9209</v>
      </c>
      <c r="AL290" s="105">
        <v>33.6267</v>
      </c>
      <c r="AM290" s="105">
        <v>33.0518</v>
      </c>
      <c r="AN290" s="105">
        <v>33.353099999999998</v>
      </c>
      <c r="AO290" s="105">
        <v>33.815399999999997</v>
      </c>
      <c r="AP290" s="105">
        <v>33.556100000000001</v>
      </c>
      <c r="AQ290" s="105">
        <v>33.733800000000002</v>
      </c>
      <c r="AR290" s="105">
        <v>32.474400000000003</v>
      </c>
      <c r="AS290" s="105">
        <v>30.046399999999998</v>
      </c>
      <c r="AT290" s="105">
        <v>30.259699999999999</v>
      </c>
      <c r="AU290" s="105">
        <v>34.350900000000003</v>
      </c>
      <c r="AV290" s="105">
        <v>34.4392</v>
      </c>
      <c r="AW290" s="105">
        <v>33.472700000000003</v>
      </c>
      <c r="AX290" s="105">
        <v>33.1813</v>
      </c>
      <c r="AY290" s="105">
        <v>33.609900000000003</v>
      </c>
      <c r="AZ290" s="105">
        <v>30.423200000000001</v>
      </c>
      <c r="BA290" s="105">
        <v>32.960999999999999</v>
      </c>
      <c r="BB290" s="105">
        <v>33.372199999999999</v>
      </c>
      <c r="BC290" s="105">
        <v>34.318300000000001</v>
      </c>
      <c r="BD290" s="105">
        <v>30.630500000000001</v>
      </c>
      <c r="BE290" s="105">
        <v>33.241399999999999</v>
      </c>
      <c r="BF290" s="105">
        <v>30.481000000000002</v>
      </c>
      <c r="BG290" s="105">
        <v>33.6006</v>
      </c>
      <c r="BH290" s="105">
        <v>34.191499999999998</v>
      </c>
      <c r="BI290" s="105">
        <v>33.591799999999999</v>
      </c>
      <c r="BJ290" s="105">
        <v>33.901600000000002</v>
      </c>
      <c r="BK290" s="105">
        <v>32.633400000000002</v>
      </c>
      <c r="BL290" s="116">
        <v>33.964500000000001</v>
      </c>
      <c r="BM290" s="112">
        <v>1.8511300000000001E-2</v>
      </c>
      <c r="BN290" s="112">
        <v>0.75380599999999998</v>
      </c>
      <c r="BO290" s="112">
        <v>0.67036099999999998</v>
      </c>
      <c r="BP290" s="112">
        <v>4.4388499999999997E-2</v>
      </c>
      <c r="BQ290" s="112">
        <v>0.331341</v>
      </c>
      <c r="BR290" s="112">
        <v>0.37135400000000002</v>
      </c>
      <c r="BS290" s="112">
        <v>0.93588000000000005</v>
      </c>
      <c r="BT290" s="112">
        <v>0.10871400000000001</v>
      </c>
      <c r="BU290" s="117">
        <v>0.56993300000000002</v>
      </c>
      <c r="BV290" s="112">
        <v>5.7160299999999997E-2</v>
      </c>
      <c r="BW290" s="112">
        <v>0.80372399999999999</v>
      </c>
      <c r="BX290" s="112">
        <v>0.74761999999999995</v>
      </c>
      <c r="BY290" s="112">
        <v>8.3835999999999994E-2</v>
      </c>
      <c r="BZ290" s="112">
        <v>0.65919399999999995</v>
      </c>
      <c r="CA290" s="112">
        <v>0.64158199999999999</v>
      </c>
      <c r="CB290" s="112">
        <v>0.97031699999999999</v>
      </c>
      <c r="CC290" s="112">
        <v>0.28390599999999999</v>
      </c>
      <c r="CD290" s="117">
        <v>0.85064799999999996</v>
      </c>
      <c r="CE290" s="105">
        <v>-2.5729299999999999</v>
      </c>
      <c r="CF290" s="105">
        <v>-0.155968</v>
      </c>
      <c r="CG290" s="105">
        <v>0.2019</v>
      </c>
      <c r="CH290" s="105">
        <v>-2.5730300000000002</v>
      </c>
      <c r="CI290" s="105">
        <v>0.58774700000000002</v>
      </c>
      <c r="CJ290" s="105">
        <v>-1.0950599999999999</v>
      </c>
      <c r="CK290" s="105">
        <v>5.0617200000000001E-2</v>
      </c>
      <c r="CL290" s="105">
        <v>-2.04887</v>
      </c>
      <c r="CM290" s="116">
        <v>0.294765</v>
      </c>
    </row>
    <row r="291" spans="1:91">
      <c r="A291" s="104" t="s">
        <v>1077</v>
      </c>
      <c r="B291" s="104" t="s">
        <v>1078</v>
      </c>
      <c r="C291" s="104" t="s">
        <v>832</v>
      </c>
      <c r="D291" s="105">
        <v>33.537549999999996</v>
      </c>
      <c r="E291" s="108">
        <v>10929186664</v>
      </c>
      <c r="F291" s="108">
        <v>13795758516</v>
      </c>
      <c r="G291" s="108">
        <v>10001001039</v>
      </c>
      <c r="H291" s="108">
        <v>14850663931</v>
      </c>
      <c r="I291" s="108">
        <v>15161252528</v>
      </c>
      <c r="J291" s="108">
        <v>20468050201</v>
      </c>
      <c r="K291" s="108">
        <v>15077949159</v>
      </c>
      <c r="L291" s="108">
        <v>25382775849</v>
      </c>
      <c r="M291" s="108">
        <v>15245113946</v>
      </c>
      <c r="N291" s="108">
        <v>14410565123</v>
      </c>
      <c r="O291" s="108">
        <v>16007494123</v>
      </c>
      <c r="P291" s="108">
        <v>13385296356</v>
      </c>
      <c r="Q291" s="108">
        <v>7677043123</v>
      </c>
      <c r="R291" s="108">
        <v>7707327348</v>
      </c>
      <c r="S291" s="108">
        <v>8002444883</v>
      </c>
      <c r="T291" s="108">
        <v>10288614625</v>
      </c>
      <c r="U291" s="108">
        <v>6844803932</v>
      </c>
      <c r="V291" s="108">
        <v>6850684768</v>
      </c>
      <c r="W291" s="108">
        <v>9340072451</v>
      </c>
      <c r="X291" s="108">
        <v>7967215515</v>
      </c>
      <c r="Y291" s="108">
        <v>8902432240</v>
      </c>
      <c r="Z291" s="108">
        <v>5481370532</v>
      </c>
      <c r="AA291" s="108">
        <v>8332552424</v>
      </c>
      <c r="AB291" s="108">
        <v>8981558195</v>
      </c>
      <c r="AC291" s="108">
        <v>14093261791</v>
      </c>
      <c r="AD291" s="108">
        <v>12647283844</v>
      </c>
      <c r="AE291" s="108">
        <v>8220442697</v>
      </c>
      <c r="AF291" s="108">
        <v>9778010907</v>
      </c>
      <c r="AG291" s="108">
        <v>8986344310</v>
      </c>
      <c r="AH291" s="115">
        <v>11628221027</v>
      </c>
      <c r="AI291" s="105">
        <v>33.730899999999998</v>
      </c>
      <c r="AJ291" s="105">
        <v>34.210500000000003</v>
      </c>
      <c r="AK291" s="105">
        <v>33.756999999999998</v>
      </c>
      <c r="AL291" s="105">
        <v>34.0642</v>
      </c>
      <c r="AM291" s="105">
        <v>34.241500000000002</v>
      </c>
      <c r="AN291" s="105">
        <v>34.6447</v>
      </c>
      <c r="AO291" s="105">
        <v>34.070799999999998</v>
      </c>
      <c r="AP291" s="105">
        <v>35.177799999999998</v>
      </c>
      <c r="AQ291" s="105">
        <v>34.0167</v>
      </c>
      <c r="AR291" s="105">
        <v>34.205800000000004</v>
      </c>
      <c r="AS291" s="105">
        <v>34.407200000000003</v>
      </c>
      <c r="AT291" s="105">
        <v>34.244100000000003</v>
      </c>
      <c r="AU291" s="105">
        <v>33.058799999999998</v>
      </c>
      <c r="AV291" s="105">
        <v>33.133299999999998</v>
      </c>
      <c r="AW291" s="105">
        <v>33.233199999999997</v>
      </c>
      <c r="AX291" s="105">
        <v>33.639600000000002</v>
      </c>
      <c r="AY291" s="105">
        <v>32.985100000000003</v>
      </c>
      <c r="AZ291" s="105">
        <v>33.006999999999998</v>
      </c>
      <c r="BA291" s="105">
        <v>33.365699999999997</v>
      </c>
      <c r="BB291" s="105">
        <v>33.222099999999998</v>
      </c>
      <c r="BC291" s="105">
        <v>33.2624</v>
      </c>
      <c r="BD291" s="105">
        <v>32.772799999999997</v>
      </c>
      <c r="BE291" s="105">
        <v>33.365200000000002</v>
      </c>
      <c r="BF291" s="105">
        <v>33.500900000000001</v>
      </c>
      <c r="BG291" s="105">
        <v>33.764299999999999</v>
      </c>
      <c r="BH291" s="105">
        <v>33.574199999999998</v>
      </c>
      <c r="BI291" s="105">
        <v>32.950400000000002</v>
      </c>
      <c r="BJ291" s="105">
        <v>33.241900000000001</v>
      </c>
      <c r="BK291" s="105">
        <v>32.991500000000002</v>
      </c>
      <c r="BL291" s="116">
        <v>33.432000000000002</v>
      </c>
      <c r="BM291" s="112">
        <v>2.8120200000000001E-2</v>
      </c>
      <c r="BN291" s="112">
        <v>6.8948300000000002E-3</v>
      </c>
      <c r="BO291" s="112">
        <v>3.9730000000000001E-2</v>
      </c>
      <c r="BP291" s="112">
        <v>1.6843100000000001E-3</v>
      </c>
      <c r="BQ291" s="112">
        <v>0.59080900000000003</v>
      </c>
      <c r="BR291" s="112">
        <v>0.96627799999999997</v>
      </c>
      <c r="BS291" s="112">
        <v>0.67066300000000001</v>
      </c>
      <c r="BT291" s="112">
        <v>0.97424500000000003</v>
      </c>
      <c r="BU291" s="117">
        <v>0.49467299999999997</v>
      </c>
      <c r="BV291" s="112">
        <v>7.1267499999999998E-2</v>
      </c>
      <c r="BW291" s="112">
        <v>3.11992E-2</v>
      </c>
      <c r="BX291" s="112">
        <v>0.119551</v>
      </c>
      <c r="BY291" s="112">
        <v>1.0721400000000001E-2</v>
      </c>
      <c r="BZ291" s="112">
        <v>0.79180200000000001</v>
      </c>
      <c r="CA291" s="112">
        <v>0.98088699999999995</v>
      </c>
      <c r="CB291" s="112">
        <v>0.81728800000000001</v>
      </c>
      <c r="CC291" s="112">
        <v>0.98764799999999997</v>
      </c>
      <c r="CD291" s="117">
        <v>0.80732000000000004</v>
      </c>
      <c r="CE291" s="105">
        <v>0.67769500000000005</v>
      </c>
      <c r="CF291" s="105">
        <v>1.09501</v>
      </c>
      <c r="CG291" s="105">
        <v>1.19997</v>
      </c>
      <c r="CH291" s="105">
        <v>1.06392</v>
      </c>
      <c r="CI291" s="105">
        <v>-8.0068E-2</v>
      </c>
      <c r="CJ291" s="105">
        <v>-1.1230499999999999E-2</v>
      </c>
      <c r="CK291" s="105">
        <v>6.1626399999999998E-2</v>
      </c>
      <c r="CL291" s="105">
        <v>-8.8399299999999993E-3</v>
      </c>
      <c r="CM291" s="116">
        <v>0.207841</v>
      </c>
    </row>
    <row r="292" spans="1:91">
      <c r="A292" s="104" t="s">
        <v>1079</v>
      </c>
      <c r="B292" s="104" t="s">
        <v>1080</v>
      </c>
      <c r="C292" s="104" t="s">
        <v>488</v>
      </c>
      <c r="D292" s="105">
        <v>31.911299999999997</v>
      </c>
      <c r="E292" s="108">
        <v>3506557511</v>
      </c>
      <c r="F292" s="108">
        <v>3915511940</v>
      </c>
      <c r="G292" s="108">
        <v>3551952784</v>
      </c>
      <c r="H292" s="108">
        <v>3613759014</v>
      </c>
      <c r="I292" s="108">
        <v>3076114560</v>
      </c>
      <c r="J292" s="108">
        <v>3518759473</v>
      </c>
      <c r="K292" s="108">
        <v>3199192050</v>
      </c>
      <c r="L292" s="108">
        <v>2868070862</v>
      </c>
      <c r="M292" s="108">
        <v>3005856563</v>
      </c>
      <c r="N292" s="108">
        <v>2958796597</v>
      </c>
      <c r="O292" s="108">
        <v>4114293285</v>
      </c>
      <c r="P292" s="108">
        <v>3825488503</v>
      </c>
      <c r="Q292" s="108">
        <v>3132030521</v>
      </c>
      <c r="R292" s="108">
        <v>3385534714</v>
      </c>
      <c r="S292" s="108">
        <v>4860930808</v>
      </c>
      <c r="T292" s="108">
        <v>3080225262</v>
      </c>
      <c r="U292" s="108">
        <v>3471062662</v>
      </c>
      <c r="V292" s="108">
        <v>3454118393</v>
      </c>
      <c r="W292" s="108">
        <v>3207128139</v>
      </c>
      <c r="X292" s="108">
        <v>3316528681</v>
      </c>
      <c r="Y292" s="108">
        <v>3304667818</v>
      </c>
      <c r="Z292" s="108">
        <v>2651317793</v>
      </c>
      <c r="AA292" s="108">
        <v>2591236387</v>
      </c>
      <c r="AB292" s="108">
        <v>2784283312</v>
      </c>
      <c r="AC292" s="108">
        <v>3297514371</v>
      </c>
      <c r="AD292" s="108">
        <v>3426019391</v>
      </c>
      <c r="AE292" s="108">
        <v>4032604308</v>
      </c>
      <c r="AF292" s="108">
        <v>2979758148</v>
      </c>
      <c r="AG292" s="108">
        <v>3502453937</v>
      </c>
      <c r="AH292" s="115">
        <v>2892077415</v>
      </c>
      <c r="AI292" s="105">
        <v>32.090899999999998</v>
      </c>
      <c r="AJ292" s="105">
        <v>32.407899999999998</v>
      </c>
      <c r="AK292" s="105">
        <v>32.264000000000003</v>
      </c>
      <c r="AL292" s="105">
        <v>32.025199999999998</v>
      </c>
      <c r="AM292" s="105">
        <v>31.935500000000001</v>
      </c>
      <c r="AN292" s="105">
        <v>32.149900000000002</v>
      </c>
      <c r="AO292" s="105">
        <v>31.8292</v>
      </c>
      <c r="AP292" s="105">
        <v>32.066800000000001</v>
      </c>
      <c r="AQ292" s="105">
        <v>31.674199999999999</v>
      </c>
      <c r="AR292" s="105">
        <v>31.881799999999998</v>
      </c>
      <c r="AS292" s="105">
        <v>32.438200000000002</v>
      </c>
      <c r="AT292" s="105">
        <v>32.437199999999997</v>
      </c>
      <c r="AU292" s="105">
        <v>31.777799999999999</v>
      </c>
      <c r="AV292" s="105">
        <v>31.946400000000001</v>
      </c>
      <c r="AW292" s="105">
        <v>32.490299999999998</v>
      </c>
      <c r="AX292" s="105">
        <v>31.899699999999999</v>
      </c>
      <c r="AY292" s="105">
        <v>32.015900000000002</v>
      </c>
      <c r="AZ292" s="105">
        <v>32.011099999999999</v>
      </c>
      <c r="BA292" s="105">
        <v>31.823599999999999</v>
      </c>
      <c r="BB292" s="105">
        <v>31.947700000000001</v>
      </c>
      <c r="BC292" s="105">
        <v>31.805900000000001</v>
      </c>
      <c r="BD292" s="105">
        <v>31.708200000000001</v>
      </c>
      <c r="BE292" s="105">
        <v>31.671900000000001</v>
      </c>
      <c r="BF292" s="105">
        <v>31.811199999999999</v>
      </c>
      <c r="BG292" s="105">
        <v>31.665400000000002</v>
      </c>
      <c r="BH292" s="105">
        <v>31.696200000000001</v>
      </c>
      <c r="BI292" s="105">
        <v>31.922899999999998</v>
      </c>
      <c r="BJ292" s="105">
        <v>31.5276</v>
      </c>
      <c r="BK292" s="105">
        <v>31.630500000000001</v>
      </c>
      <c r="BL292" s="116">
        <v>31.424099999999999</v>
      </c>
      <c r="BM292" s="112">
        <v>2.6547200000000002E-3</v>
      </c>
      <c r="BN292" s="112">
        <v>4.0864200000000003E-3</v>
      </c>
      <c r="BO292" s="112">
        <v>6.2818899999999997E-2</v>
      </c>
      <c r="BP292" s="112">
        <v>2.0390800000000001E-2</v>
      </c>
      <c r="BQ292" s="112">
        <v>7.1287799999999998E-2</v>
      </c>
      <c r="BR292" s="112">
        <v>3.1621100000000001E-3</v>
      </c>
      <c r="BS292" s="112">
        <v>1.1199199999999999E-2</v>
      </c>
      <c r="BT292" s="112">
        <v>4.9225499999999998E-2</v>
      </c>
      <c r="BU292" s="117">
        <v>8.0754999999999993E-2</v>
      </c>
      <c r="BV292" s="112">
        <v>2.0586500000000001E-2</v>
      </c>
      <c r="BW292" s="112">
        <v>2.2826800000000001E-2</v>
      </c>
      <c r="BX292" s="112">
        <v>0.15340899999999999</v>
      </c>
      <c r="BY292" s="112">
        <v>4.6126E-2</v>
      </c>
      <c r="BZ292" s="112">
        <v>0.443328</v>
      </c>
      <c r="CA292" s="112">
        <v>5.4425500000000002E-2</v>
      </c>
      <c r="CB292" s="112">
        <v>0.104783</v>
      </c>
      <c r="CC292" s="112">
        <v>0.183138</v>
      </c>
      <c r="CD292" s="117">
        <v>0.60440000000000005</v>
      </c>
      <c r="CE292" s="105">
        <v>0.72685599999999995</v>
      </c>
      <c r="CF292" s="105">
        <v>0.50947600000000004</v>
      </c>
      <c r="CG292" s="105">
        <v>0.32933499999999999</v>
      </c>
      <c r="CH292" s="105">
        <v>0.72498799999999997</v>
      </c>
      <c r="CI292" s="105">
        <v>0.54410999999999998</v>
      </c>
      <c r="CJ292" s="105">
        <v>0.448154</v>
      </c>
      <c r="CK292" s="105">
        <v>0.33165099999999997</v>
      </c>
      <c r="CL292" s="105">
        <v>0.20306099999999999</v>
      </c>
      <c r="CM292" s="116">
        <v>0.234095</v>
      </c>
    </row>
    <row r="293" spans="1:91">
      <c r="A293" s="104" t="s">
        <v>1081</v>
      </c>
      <c r="B293" s="104" t="s">
        <v>1082</v>
      </c>
      <c r="C293" s="104" t="s">
        <v>1083</v>
      </c>
      <c r="D293" s="105">
        <v>34.0197</v>
      </c>
      <c r="E293" s="108">
        <v>16031758769</v>
      </c>
      <c r="F293" s="108">
        <v>18227069339</v>
      </c>
      <c r="G293" s="108">
        <v>21278616991</v>
      </c>
      <c r="H293" s="108">
        <v>17453216655</v>
      </c>
      <c r="I293" s="108">
        <v>17118368497</v>
      </c>
      <c r="J293" s="108">
        <v>15776962473</v>
      </c>
      <c r="K293" s="108">
        <v>21749624434</v>
      </c>
      <c r="L293" s="108">
        <v>30373932701</v>
      </c>
      <c r="M293" s="108">
        <v>19327211074</v>
      </c>
      <c r="N293" s="108">
        <v>24292056733</v>
      </c>
      <c r="O293" s="108">
        <v>22787581391</v>
      </c>
      <c r="P293" s="108">
        <v>20662264877</v>
      </c>
      <c r="Q293" s="108">
        <v>13431967864</v>
      </c>
      <c r="R293" s="108">
        <v>14152895436</v>
      </c>
      <c r="S293" s="108">
        <v>10083981045</v>
      </c>
      <c r="T293" s="108">
        <v>13310631802</v>
      </c>
      <c r="U293" s="108">
        <v>14223484740</v>
      </c>
      <c r="V293" s="108">
        <v>9697223636</v>
      </c>
      <c r="W293" s="108">
        <v>13444084476</v>
      </c>
      <c r="X293" s="108">
        <v>13851981649</v>
      </c>
      <c r="Y293" s="108">
        <v>13204642822</v>
      </c>
      <c r="Z293" s="108">
        <v>5635776195</v>
      </c>
      <c r="AA293" s="108">
        <v>5757147261</v>
      </c>
      <c r="AB293" s="108">
        <v>11771184481</v>
      </c>
      <c r="AC293" s="108">
        <v>15077784383</v>
      </c>
      <c r="AD293" s="108">
        <v>15079016120</v>
      </c>
      <c r="AE293" s="108">
        <v>16225209548</v>
      </c>
      <c r="AF293" s="108">
        <v>16985616221</v>
      </c>
      <c r="AG293" s="108">
        <v>15179395549</v>
      </c>
      <c r="AH293" s="115">
        <v>14994238988</v>
      </c>
      <c r="AI293" s="105">
        <v>34.283700000000003</v>
      </c>
      <c r="AJ293" s="105">
        <v>34.598799999999997</v>
      </c>
      <c r="AK293" s="105">
        <v>34.814</v>
      </c>
      <c r="AL293" s="105">
        <v>34.297199999999997</v>
      </c>
      <c r="AM293" s="105">
        <v>34.415500000000002</v>
      </c>
      <c r="AN293" s="105">
        <v>34.271599999999999</v>
      </c>
      <c r="AO293" s="105">
        <v>34.594900000000003</v>
      </c>
      <c r="AP293" s="105">
        <v>35.420200000000001</v>
      </c>
      <c r="AQ293" s="105">
        <v>34.359000000000002</v>
      </c>
      <c r="AR293" s="105">
        <v>34.957299999999996</v>
      </c>
      <c r="AS293" s="105">
        <v>34.901499999999999</v>
      </c>
      <c r="AT293" s="105">
        <v>34.870399999999997</v>
      </c>
      <c r="AU293" s="105">
        <v>33.8536</v>
      </c>
      <c r="AV293" s="105">
        <v>34.010100000000001</v>
      </c>
      <c r="AW293" s="105">
        <v>33.589399999999998</v>
      </c>
      <c r="AX293" s="105">
        <v>34.011200000000002</v>
      </c>
      <c r="AY293" s="105">
        <v>34.034700000000001</v>
      </c>
      <c r="AZ293" s="105">
        <v>33.510599999999997</v>
      </c>
      <c r="BA293" s="105">
        <v>33.891199999999998</v>
      </c>
      <c r="BB293" s="105">
        <v>34.028199999999998</v>
      </c>
      <c r="BC293" s="105">
        <v>33.838700000000003</v>
      </c>
      <c r="BD293" s="105">
        <v>32.814500000000002</v>
      </c>
      <c r="BE293" s="105">
        <v>32.831200000000003</v>
      </c>
      <c r="BF293" s="105">
        <v>33.891100000000002</v>
      </c>
      <c r="BG293" s="105">
        <v>33.869199999999999</v>
      </c>
      <c r="BH293" s="105">
        <v>33.832900000000002</v>
      </c>
      <c r="BI293" s="105">
        <v>33.931399999999996</v>
      </c>
      <c r="BJ293" s="105">
        <v>34.038600000000002</v>
      </c>
      <c r="BK293" s="105">
        <v>33.746000000000002</v>
      </c>
      <c r="BL293" s="116">
        <v>33.801699999999997</v>
      </c>
      <c r="BM293" s="112">
        <v>1.68612E-2</v>
      </c>
      <c r="BN293" s="112">
        <v>9.6157399999999994E-3</v>
      </c>
      <c r="BO293" s="112">
        <v>4.9698600000000002E-2</v>
      </c>
      <c r="BP293" s="112">
        <v>3.5747300000000002E-4</v>
      </c>
      <c r="BQ293" s="112">
        <v>0.78468000000000004</v>
      </c>
      <c r="BR293" s="112">
        <v>0.96136299999999997</v>
      </c>
      <c r="BS293" s="112">
        <v>0.61762799999999995</v>
      </c>
      <c r="BT293" s="112">
        <v>0.13636799999999999</v>
      </c>
      <c r="BU293" s="117">
        <v>0.87561999999999995</v>
      </c>
      <c r="BV293" s="112">
        <v>5.37884E-2</v>
      </c>
      <c r="BW293" s="112">
        <v>3.7753599999999998E-2</v>
      </c>
      <c r="BX293" s="112">
        <v>0.134219</v>
      </c>
      <c r="BY293" s="112">
        <v>5.1113399999999998E-3</v>
      </c>
      <c r="BZ293" s="112">
        <v>0.89663300000000001</v>
      </c>
      <c r="CA293" s="112">
        <v>0.97977199999999998</v>
      </c>
      <c r="CB293" s="112">
        <v>0.77764800000000001</v>
      </c>
      <c r="CC293" s="112">
        <v>0.31927899999999998</v>
      </c>
      <c r="CD293" s="117">
        <v>0.96529799999999999</v>
      </c>
      <c r="CE293" s="105">
        <v>0.70338599999999996</v>
      </c>
      <c r="CF293" s="105">
        <v>0.46596799999999999</v>
      </c>
      <c r="CG293" s="105">
        <v>0.92926399999999998</v>
      </c>
      <c r="CH293" s="105">
        <v>1.0476700000000001</v>
      </c>
      <c r="CI293" s="105">
        <v>-4.4424699999999998E-2</v>
      </c>
      <c r="CJ293" s="105">
        <v>-9.9500000000000005E-3</v>
      </c>
      <c r="CK293" s="105">
        <v>5.7289100000000003E-2</v>
      </c>
      <c r="CL293" s="105">
        <v>-0.68315899999999996</v>
      </c>
      <c r="CM293" s="116">
        <v>1.5715300000000001E-2</v>
      </c>
    </row>
    <row r="294" spans="1:91">
      <c r="A294" s="104" t="s">
        <v>1086</v>
      </c>
      <c r="B294" s="104" t="s">
        <v>1087</v>
      </c>
      <c r="C294" s="104" t="s">
        <v>516</v>
      </c>
      <c r="D294" s="105">
        <v>23.854949999999999</v>
      </c>
      <c r="E294" s="108">
        <v>10763419</v>
      </c>
      <c r="F294" s="108"/>
      <c r="G294" s="108"/>
      <c r="H294" s="108">
        <v>8419054</v>
      </c>
      <c r="I294" s="108"/>
      <c r="J294" s="108"/>
      <c r="K294" s="108">
        <v>16239874</v>
      </c>
      <c r="L294" s="108"/>
      <c r="M294" s="108"/>
      <c r="N294" s="108">
        <v>4352032</v>
      </c>
      <c r="O294" s="108"/>
      <c r="P294" s="108"/>
      <c r="Q294" s="108">
        <v>9774008</v>
      </c>
      <c r="R294" s="108">
        <v>19567656</v>
      </c>
      <c r="S294" s="108">
        <v>15880456</v>
      </c>
      <c r="T294" s="108">
        <v>12948952.5</v>
      </c>
      <c r="U294" s="108">
        <v>18896128</v>
      </c>
      <c r="V294" s="108">
        <v>7073176.25</v>
      </c>
      <c r="W294" s="108">
        <v>28029707</v>
      </c>
      <c r="X294" s="108">
        <v>19261253.5</v>
      </c>
      <c r="Y294" s="108">
        <v>13076139.5</v>
      </c>
      <c r="Z294" s="108"/>
      <c r="AA294" s="108">
        <v>4765477.5</v>
      </c>
      <c r="AB294" s="108">
        <v>19022339</v>
      </c>
      <c r="AC294" s="108">
        <v>44874376.5</v>
      </c>
      <c r="AD294" s="108">
        <v>32668733.5</v>
      </c>
      <c r="AE294" s="108">
        <v>25229694</v>
      </c>
      <c r="AF294" s="108">
        <v>28943431</v>
      </c>
      <c r="AG294" s="108">
        <v>31114826</v>
      </c>
      <c r="AH294" s="115">
        <v>26779130.25</v>
      </c>
      <c r="AI294" s="105">
        <v>23.743099999999998</v>
      </c>
      <c r="AJ294" s="105">
        <v>21.392299999999999</v>
      </c>
      <c r="AK294" s="105">
        <v>22.9161</v>
      </c>
      <c r="AL294" s="105">
        <v>23.279599999999999</v>
      </c>
      <c r="AM294" s="105">
        <v>19.8461</v>
      </c>
      <c r="AN294" s="105">
        <v>21.9773</v>
      </c>
      <c r="AO294" s="105">
        <v>24.186399999999999</v>
      </c>
      <c r="AP294" s="105">
        <v>22.001999999999999</v>
      </c>
      <c r="AQ294" s="105">
        <v>20.116900000000001</v>
      </c>
      <c r="AR294" s="105">
        <v>22.078299999999999</v>
      </c>
      <c r="AS294" s="105">
        <v>22.226600000000001</v>
      </c>
      <c r="AT294" s="105">
        <v>22.5291</v>
      </c>
      <c r="AU294" s="105">
        <v>23.396699999999999</v>
      </c>
      <c r="AV294" s="105">
        <v>24.511700000000001</v>
      </c>
      <c r="AW294" s="105">
        <v>24.545100000000001</v>
      </c>
      <c r="AX294" s="105">
        <v>24.005600000000001</v>
      </c>
      <c r="AY294" s="105">
        <v>24.524999999999999</v>
      </c>
      <c r="AZ294" s="105">
        <v>23.114000000000001</v>
      </c>
      <c r="BA294" s="105">
        <v>24.985399999999998</v>
      </c>
      <c r="BB294" s="105">
        <v>24.634899999999998</v>
      </c>
      <c r="BC294" s="105">
        <v>23.966799999999999</v>
      </c>
      <c r="BD294" s="105">
        <v>20.087700000000002</v>
      </c>
      <c r="BE294" s="105">
        <v>22.418099999999999</v>
      </c>
      <c r="BF294" s="105">
        <v>24.617799999999999</v>
      </c>
      <c r="BG294" s="105">
        <v>25.439499999999999</v>
      </c>
      <c r="BH294" s="105">
        <v>24.9605</v>
      </c>
      <c r="BI294" s="105">
        <v>24.602499999999999</v>
      </c>
      <c r="BJ294" s="105">
        <v>24.841799999999999</v>
      </c>
      <c r="BK294" s="105">
        <v>24.8337</v>
      </c>
      <c r="BL294" s="116">
        <v>24.703399999999998</v>
      </c>
      <c r="BM294" s="112">
        <v>3.77703E-2</v>
      </c>
      <c r="BN294" s="112">
        <v>3.6698000000000001E-2</v>
      </c>
      <c r="BO294" s="112">
        <v>8.4125099999999994E-2</v>
      </c>
      <c r="BP294" s="112">
        <v>5.6445700000000001E-5</v>
      </c>
      <c r="BQ294" s="112">
        <v>0.16649900000000001</v>
      </c>
      <c r="BR294" s="112">
        <v>9.2744999999999994E-2</v>
      </c>
      <c r="BS294" s="112">
        <v>0.43166500000000002</v>
      </c>
      <c r="BT294" s="112">
        <v>0.13830899999999999</v>
      </c>
      <c r="BU294" s="117">
        <v>0.44663999999999998</v>
      </c>
      <c r="BV294" s="112">
        <v>8.3234799999999998E-2</v>
      </c>
      <c r="BW294" s="112">
        <v>8.6379999999999998E-2</v>
      </c>
      <c r="BX294" s="112">
        <v>0.17869599999999999</v>
      </c>
      <c r="BY294" s="112">
        <v>2.6378E-3</v>
      </c>
      <c r="BZ294" s="112">
        <v>0.54135800000000001</v>
      </c>
      <c r="CA294" s="112">
        <v>0.31025599999999998</v>
      </c>
      <c r="CB294" s="112">
        <v>0.64634400000000003</v>
      </c>
      <c r="CC294" s="112">
        <v>0.32277699999999998</v>
      </c>
      <c r="CD294" s="117">
        <v>0.78158300000000003</v>
      </c>
      <c r="CE294" s="105">
        <v>-2.1091299999999999</v>
      </c>
      <c r="CF294" s="105">
        <v>-3.0919300000000001</v>
      </c>
      <c r="CG294" s="105">
        <v>-2.6911999999999998</v>
      </c>
      <c r="CH294" s="105">
        <v>-2.5149499999999998</v>
      </c>
      <c r="CI294" s="105">
        <v>-0.64178500000000005</v>
      </c>
      <c r="CJ294" s="105">
        <v>-0.91142599999999996</v>
      </c>
      <c r="CK294" s="105">
        <v>-0.26392100000000002</v>
      </c>
      <c r="CL294" s="105">
        <v>-2.4184000000000001</v>
      </c>
      <c r="CM294" s="116">
        <v>0.20787800000000001</v>
      </c>
    </row>
    <row r="295" spans="1:91">
      <c r="A295" s="104" t="s">
        <v>1088</v>
      </c>
      <c r="B295" s="104" t="s">
        <v>1089</v>
      </c>
      <c r="C295" s="104" t="s">
        <v>516</v>
      </c>
      <c r="D295" s="105">
        <v>26.188600000000001</v>
      </c>
      <c r="E295" s="108">
        <v>49493198</v>
      </c>
      <c r="F295" s="108">
        <v>4763132</v>
      </c>
      <c r="G295" s="108"/>
      <c r="H295" s="108">
        <v>29891471</v>
      </c>
      <c r="I295" s="108">
        <v>13457345.5</v>
      </c>
      <c r="J295" s="108"/>
      <c r="K295" s="108">
        <v>64751078</v>
      </c>
      <c r="L295" s="108">
        <v>16991996</v>
      </c>
      <c r="M295" s="108">
        <v>77244958.5</v>
      </c>
      <c r="N295" s="108"/>
      <c r="O295" s="108"/>
      <c r="P295" s="108"/>
      <c r="Q295" s="108">
        <v>57954391</v>
      </c>
      <c r="R295" s="108">
        <v>66932852</v>
      </c>
      <c r="S295" s="108">
        <v>33560262</v>
      </c>
      <c r="T295" s="108">
        <v>59091482</v>
      </c>
      <c r="U295" s="108">
        <v>91347004</v>
      </c>
      <c r="V295" s="108">
        <v>56588844</v>
      </c>
      <c r="W295" s="108">
        <v>96191062</v>
      </c>
      <c r="X295" s="108">
        <v>73614078</v>
      </c>
      <c r="Y295" s="108">
        <v>104261380</v>
      </c>
      <c r="Z295" s="108">
        <v>94284428</v>
      </c>
      <c r="AA295" s="108">
        <v>84008870</v>
      </c>
      <c r="AB295" s="108">
        <v>56230170</v>
      </c>
      <c r="AC295" s="108">
        <v>75079808</v>
      </c>
      <c r="AD295" s="108">
        <v>156844904</v>
      </c>
      <c r="AE295" s="108">
        <v>160352900</v>
      </c>
      <c r="AF295" s="108">
        <v>134460832</v>
      </c>
      <c r="AG295" s="108">
        <v>146027792</v>
      </c>
      <c r="AH295" s="115">
        <v>156170266</v>
      </c>
      <c r="AI295" s="105">
        <v>25.944199999999999</v>
      </c>
      <c r="AJ295" s="105">
        <v>22.932600000000001</v>
      </c>
      <c r="AK295" s="105">
        <v>22.367599999999999</v>
      </c>
      <c r="AL295" s="105">
        <v>25.107600000000001</v>
      </c>
      <c r="AM295" s="105">
        <v>24.157599999999999</v>
      </c>
      <c r="AN295" s="105">
        <v>21.757899999999999</v>
      </c>
      <c r="AO295" s="105">
        <v>26.204499999999999</v>
      </c>
      <c r="AP295" s="105">
        <v>25.141999999999999</v>
      </c>
      <c r="AQ295" s="105">
        <v>26.391999999999999</v>
      </c>
      <c r="AR295" s="105">
        <v>19.748000000000001</v>
      </c>
      <c r="AS295" s="105">
        <v>20.7011</v>
      </c>
      <c r="AT295" s="105">
        <v>20.326899999999998</v>
      </c>
      <c r="AU295" s="105">
        <v>26.0031</v>
      </c>
      <c r="AV295" s="105">
        <v>26.285900000000002</v>
      </c>
      <c r="AW295" s="105">
        <v>25.544499999999999</v>
      </c>
      <c r="AX295" s="105">
        <v>26.195799999999998</v>
      </c>
      <c r="AY295" s="105">
        <v>26.782800000000002</v>
      </c>
      <c r="AZ295" s="105">
        <v>26.176200000000001</v>
      </c>
      <c r="BA295" s="105">
        <v>26.764299999999999</v>
      </c>
      <c r="BB295" s="105">
        <v>26.485099999999999</v>
      </c>
      <c r="BC295" s="105">
        <v>26.807099999999998</v>
      </c>
      <c r="BD295" s="105">
        <v>26.886500000000002</v>
      </c>
      <c r="BE295" s="105">
        <v>26.745899999999999</v>
      </c>
      <c r="BF295" s="105">
        <v>26.1814</v>
      </c>
      <c r="BG295" s="105">
        <v>26.176600000000001</v>
      </c>
      <c r="BH295" s="105">
        <v>27.242999999999999</v>
      </c>
      <c r="BI295" s="105">
        <v>27.270600000000002</v>
      </c>
      <c r="BJ295" s="105">
        <v>27.057700000000001</v>
      </c>
      <c r="BK295" s="105">
        <v>27.095400000000001</v>
      </c>
      <c r="BL295" s="116">
        <v>27.2835</v>
      </c>
      <c r="BM295" s="112">
        <v>3.7863500000000001E-2</v>
      </c>
      <c r="BN295" s="112">
        <v>2.54886E-2</v>
      </c>
      <c r="BO295" s="112">
        <v>3.5618400000000001E-2</v>
      </c>
      <c r="BP295" s="112">
        <v>1.7623799999999999E-5</v>
      </c>
      <c r="BQ295" s="112">
        <v>6.12942E-3</v>
      </c>
      <c r="BR295" s="112">
        <v>2.26418E-2</v>
      </c>
      <c r="BS295" s="112">
        <v>2.0009300000000001E-2</v>
      </c>
      <c r="BT295" s="112">
        <v>7.5327900000000003E-2</v>
      </c>
      <c r="BU295" s="117">
        <v>0.53481800000000002</v>
      </c>
      <c r="BV295" s="112">
        <v>8.3234799999999998E-2</v>
      </c>
      <c r="BW295" s="112">
        <v>6.7932099999999995E-2</v>
      </c>
      <c r="BX295" s="112">
        <v>0.112594</v>
      </c>
      <c r="BY295" s="112">
        <v>1.7772199999999999E-3</v>
      </c>
      <c r="BZ295" s="112">
        <v>0.23836299999999999</v>
      </c>
      <c r="CA295" s="112">
        <v>0.13994100000000001</v>
      </c>
      <c r="CB295" s="112">
        <v>0.132657</v>
      </c>
      <c r="CC295" s="112">
        <v>0.23241300000000001</v>
      </c>
      <c r="CD295" s="117">
        <v>0.82991099999999995</v>
      </c>
      <c r="CE295" s="105">
        <v>-3.39737</v>
      </c>
      <c r="CF295" s="105">
        <v>-3.4711799999999999</v>
      </c>
      <c r="CG295" s="105">
        <v>-1.2326699999999999</v>
      </c>
      <c r="CH295" s="105">
        <v>-6.8868499999999999</v>
      </c>
      <c r="CI295" s="105">
        <v>-1.20103</v>
      </c>
      <c r="CJ295" s="105">
        <v>-0.76059900000000003</v>
      </c>
      <c r="CK295" s="105">
        <v>-0.46</v>
      </c>
      <c r="CL295" s="105">
        <v>-0.54089200000000004</v>
      </c>
      <c r="CM295" s="116">
        <v>-0.24881900000000001</v>
      </c>
    </row>
    <row r="296" spans="1:91">
      <c r="A296" s="104" t="s">
        <v>1090</v>
      </c>
      <c r="B296" s="104" t="s">
        <v>1091</v>
      </c>
      <c r="C296" s="104" t="s">
        <v>1092</v>
      </c>
      <c r="D296" s="105">
        <v>35.763999999999996</v>
      </c>
      <c r="E296" s="108">
        <v>75389924276</v>
      </c>
      <c r="F296" s="108">
        <v>63509773738</v>
      </c>
      <c r="G296" s="108">
        <v>60154591098</v>
      </c>
      <c r="H296" s="108">
        <v>82803012836</v>
      </c>
      <c r="I296" s="108">
        <v>68957348021</v>
      </c>
      <c r="J296" s="108">
        <v>60407094235</v>
      </c>
      <c r="K296" s="108">
        <v>54309606183</v>
      </c>
      <c r="L296" s="108">
        <v>28859489016</v>
      </c>
      <c r="M296" s="108">
        <v>51356642322</v>
      </c>
      <c r="N296" s="108">
        <v>21917229417</v>
      </c>
      <c r="O296" s="108">
        <v>17585565785</v>
      </c>
      <c r="P296" s="108">
        <v>18634929842</v>
      </c>
      <c r="Q296" s="108">
        <v>70165459239</v>
      </c>
      <c r="R296" s="108">
        <v>60912708634</v>
      </c>
      <c r="S296" s="108">
        <v>39755465445</v>
      </c>
      <c r="T296" s="108">
        <v>58601725693</v>
      </c>
      <c r="U296" s="108">
        <v>62163063445</v>
      </c>
      <c r="V296" s="108">
        <v>59816463122</v>
      </c>
      <c r="W296" s="108">
        <v>59996307344</v>
      </c>
      <c r="X296" s="108">
        <v>50471486536</v>
      </c>
      <c r="Y296" s="108">
        <v>50299849112</v>
      </c>
      <c r="Z296" s="108">
        <v>39301962763</v>
      </c>
      <c r="AA296" s="108">
        <v>39156377492</v>
      </c>
      <c r="AB296" s="108">
        <v>38686407947</v>
      </c>
      <c r="AC296" s="108">
        <v>40504895219</v>
      </c>
      <c r="AD296" s="108">
        <v>35583462113</v>
      </c>
      <c r="AE296" s="108">
        <v>36557089582</v>
      </c>
      <c r="AF296" s="108">
        <v>41749197868</v>
      </c>
      <c r="AG296" s="108">
        <v>49915020544</v>
      </c>
      <c r="AH296" s="115">
        <v>44633511714</v>
      </c>
      <c r="AI296" s="105">
        <v>36.517099999999999</v>
      </c>
      <c r="AJ296" s="105">
        <v>36.371600000000001</v>
      </c>
      <c r="AK296" s="105">
        <v>36.281500000000001</v>
      </c>
      <c r="AL296" s="105">
        <v>36.543399999999998</v>
      </c>
      <c r="AM296" s="105">
        <v>36.390900000000002</v>
      </c>
      <c r="AN296" s="105">
        <v>36.149099999999997</v>
      </c>
      <c r="AO296" s="105">
        <v>35.902200000000001</v>
      </c>
      <c r="AP296" s="105">
        <v>35.303699999999999</v>
      </c>
      <c r="AQ296" s="105">
        <v>35.768900000000002</v>
      </c>
      <c r="AR296" s="105">
        <v>34.809899999999999</v>
      </c>
      <c r="AS296" s="105">
        <v>34.534599999999998</v>
      </c>
      <c r="AT296" s="105">
        <v>34.721499999999999</v>
      </c>
      <c r="AU296" s="105">
        <v>36.243200000000002</v>
      </c>
      <c r="AV296" s="105">
        <v>36.115699999999997</v>
      </c>
      <c r="AW296" s="105">
        <v>35.5854</v>
      </c>
      <c r="AX296" s="105">
        <v>36.149500000000003</v>
      </c>
      <c r="AY296" s="105">
        <v>36.162700000000001</v>
      </c>
      <c r="AZ296" s="105">
        <v>36.118899999999996</v>
      </c>
      <c r="BA296" s="105">
        <v>36.049100000000003</v>
      </c>
      <c r="BB296" s="105">
        <v>35.892899999999997</v>
      </c>
      <c r="BC296" s="105">
        <v>35.759099999999997</v>
      </c>
      <c r="BD296" s="105">
        <v>35.619900000000001</v>
      </c>
      <c r="BE296" s="105">
        <v>35.6036</v>
      </c>
      <c r="BF296" s="105">
        <v>35.607700000000001</v>
      </c>
      <c r="BG296" s="105">
        <v>35.310899999999997</v>
      </c>
      <c r="BH296" s="105">
        <v>35.076000000000001</v>
      </c>
      <c r="BI296" s="105">
        <v>35.103299999999997</v>
      </c>
      <c r="BJ296" s="105">
        <v>35.336100000000002</v>
      </c>
      <c r="BK296" s="105">
        <v>35.469099999999997</v>
      </c>
      <c r="BL296" s="116">
        <v>35.387300000000003</v>
      </c>
      <c r="BM296" s="112">
        <v>2.28975E-4</v>
      </c>
      <c r="BN296" s="112">
        <v>1.3529099999999999E-3</v>
      </c>
      <c r="BO296" s="112">
        <v>0.23248099999999999</v>
      </c>
      <c r="BP296" s="112">
        <v>1.4007799999999999E-3</v>
      </c>
      <c r="BQ296" s="112">
        <v>4.6521199999999999E-2</v>
      </c>
      <c r="BR296" s="112">
        <v>5.2878199999999998E-5</v>
      </c>
      <c r="BS296" s="112">
        <v>5.5153600000000004E-3</v>
      </c>
      <c r="BT296" s="112">
        <v>5.4996799999999998E-3</v>
      </c>
      <c r="BU296" s="117">
        <v>4.8944799999999997E-2</v>
      </c>
      <c r="BV296" s="112">
        <v>6.6472099999999998E-3</v>
      </c>
      <c r="BW296" s="112">
        <v>1.6010199999999999E-2</v>
      </c>
      <c r="BX296" s="112">
        <v>0.34610200000000002</v>
      </c>
      <c r="BY296" s="112">
        <v>9.6543299999999992E-3</v>
      </c>
      <c r="BZ296" s="112">
        <v>0.386328</v>
      </c>
      <c r="CA296" s="112">
        <v>8.5678600000000001E-3</v>
      </c>
      <c r="CB296" s="112">
        <v>7.4397099999999994E-2</v>
      </c>
      <c r="CC296" s="112">
        <v>5.88681E-2</v>
      </c>
      <c r="CD296" s="117">
        <v>0.49618099999999998</v>
      </c>
      <c r="CE296" s="105">
        <v>0.99255599999999999</v>
      </c>
      <c r="CF296" s="105">
        <v>0.96360100000000004</v>
      </c>
      <c r="CG296" s="105">
        <v>0.26078899999999999</v>
      </c>
      <c r="CH296" s="105">
        <v>-0.70886000000000005</v>
      </c>
      <c r="CI296" s="105">
        <v>0.58394100000000004</v>
      </c>
      <c r="CJ296" s="105">
        <v>0.74620600000000004</v>
      </c>
      <c r="CK296" s="105">
        <v>0.50287899999999996</v>
      </c>
      <c r="CL296" s="105">
        <v>0.212898</v>
      </c>
      <c r="CM296" s="116">
        <v>-0.23408499999999999</v>
      </c>
    </row>
    <row r="297" spans="1:91">
      <c r="A297" s="104" t="s">
        <v>1093</v>
      </c>
      <c r="B297" s="104" t="s">
        <v>1094</v>
      </c>
      <c r="C297" s="104" t="s">
        <v>1095</v>
      </c>
      <c r="D297" s="105">
        <v>29.216999999999999</v>
      </c>
      <c r="E297" s="108">
        <v>458193738.69999999</v>
      </c>
      <c r="F297" s="108">
        <v>673806918</v>
      </c>
      <c r="G297" s="108">
        <v>548799802.79999995</v>
      </c>
      <c r="H297" s="108">
        <v>425813466</v>
      </c>
      <c r="I297" s="108">
        <v>552523480.5</v>
      </c>
      <c r="J297" s="108">
        <v>672058225</v>
      </c>
      <c r="K297" s="108">
        <v>681719569.79999995</v>
      </c>
      <c r="L297" s="108">
        <v>1252676444</v>
      </c>
      <c r="M297" s="108">
        <v>780574902.5</v>
      </c>
      <c r="N297" s="108">
        <v>816319917.5</v>
      </c>
      <c r="O297" s="108">
        <v>995082696</v>
      </c>
      <c r="P297" s="108">
        <v>1002805324</v>
      </c>
      <c r="Q297" s="108">
        <v>518787204.30000001</v>
      </c>
      <c r="R297" s="108">
        <v>513158540.39999998</v>
      </c>
      <c r="S297" s="108">
        <v>286046100.10000002</v>
      </c>
      <c r="T297" s="108">
        <v>496545051.5</v>
      </c>
      <c r="U297" s="108">
        <v>508966996.5</v>
      </c>
      <c r="V297" s="108">
        <v>452799679</v>
      </c>
      <c r="W297" s="108">
        <v>499127420</v>
      </c>
      <c r="X297" s="108">
        <v>513358260.80000001</v>
      </c>
      <c r="Y297" s="108">
        <v>592413555.79999995</v>
      </c>
      <c r="Z297" s="108">
        <v>390540118.10000002</v>
      </c>
      <c r="AA297" s="108">
        <v>420087220</v>
      </c>
      <c r="AB297" s="108">
        <v>416827226.5</v>
      </c>
      <c r="AC297" s="108">
        <v>406650012</v>
      </c>
      <c r="AD297" s="108">
        <v>578582566</v>
      </c>
      <c r="AE297" s="108">
        <v>614848564.29999995</v>
      </c>
      <c r="AF297" s="108">
        <v>566743246.29999995</v>
      </c>
      <c r="AG297" s="108">
        <v>576295790.29999995</v>
      </c>
      <c r="AH297" s="115">
        <v>563638278.5</v>
      </c>
      <c r="AI297" s="105">
        <v>29.154900000000001</v>
      </c>
      <c r="AJ297" s="105">
        <v>29.912500000000001</v>
      </c>
      <c r="AK297" s="105">
        <v>29.635200000000001</v>
      </c>
      <c r="AL297" s="105">
        <v>28.94</v>
      </c>
      <c r="AM297" s="105">
        <v>29.4877</v>
      </c>
      <c r="AN297" s="105">
        <v>29.864100000000001</v>
      </c>
      <c r="AO297" s="105">
        <v>29.5825</v>
      </c>
      <c r="AP297" s="105">
        <v>31.0031</v>
      </c>
      <c r="AQ297" s="105">
        <v>29.729099999999999</v>
      </c>
      <c r="AR297" s="105">
        <v>30.057700000000001</v>
      </c>
      <c r="AS297" s="105">
        <v>30.455400000000001</v>
      </c>
      <c r="AT297" s="105">
        <v>30.505600000000001</v>
      </c>
      <c r="AU297" s="105">
        <v>29.1389</v>
      </c>
      <c r="AV297" s="105">
        <v>29.224499999999999</v>
      </c>
      <c r="AW297" s="105">
        <v>28.5322</v>
      </c>
      <c r="AX297" s="105">
        <v>29.2667</v>
      </c>
      <c r="AY297" s="105">
        <v>29.258400000000002</v>
      </c>
      <c r="AZ297" s="105">
        <v>29.105599999999999</v>
      </c>
      <c r="BA297" s="105">
        <v>29.139800000000001</v>
      </c>
      <c r="BB297" s="105">
        <v>29.2896</v>
      </c>
      <c r="BC297" s="105">
        <v>29.361499999999999</v>
      </c>
      <c r="BD297" s="105">
        <v>28.9331</v>
      </c>
      <c r="BE297" s="105">
        <v>29.054200000000002</v>
      </c>
      <c r="BF297" s="105">
        <v>29.0715</v>
      </c>
      <c r="BG297" s="105">
        <v>28.654299999999999</v>
      </c>
      <c r="BH297" s="105">
        <v>29.148599999999998</v>
      </c>
      <c r="BI297" s="105">
        <v>29.209499999999998</v>
      </c>
      <c r="BJ297" s="105">
        <v>29.133199999999999</v>
      </c>
      <c r="BK297" s="105">
        <v>29.042200000000001</v>
      </c>
      <c r="BL297" s="116">
        <v>29.063099999999999</v>
      </c>
      <c r="BM297" s="112">
        <v>9.3861799999999995E-2</v>
      </c>
      <c r="BN297" s="112">
        <v>0.26284299999999999</v>
      </c>
      <c r="BO297" s="112">
        <v>8.5835400000000006E-2</v>
      </c>
      <c r="BP297" s="112">
        <v>9.4763200000000001E-4</v>
      </c>
      <c r="BQ297" s="112">
        <v>0.63031099999999995</v>
      </c>
      <c r="BR297" s="112">
        <v>9.1527999999999998E-2</v>
      </c>
      <c r="BS297" s="112">
        <v>6.0159499999999998E-2</v>
      </c>
      <c r="BT297" s="112">
        <v>0.30934099999999998</v>
      </c>
      <c r="BU297" s="117">
        <v>0.69384199999999996</v>
      </c>
      <c r="BV297" s="112">
        <v>0.15611</v>
      </c>
      <c r="BW297" s="112">
        <v>0.35415400000000002</v>
      </c>
      <c r="BX297" s="112">
        <v>0.18152399999999999</v>
      </c>
      <c r="BY297" s="112">
        <v>7.6934899999999999E-3</v>
      </c>
      <c r="BZ297" s="112">
        <v>0.81453699999999996</v>
      </c>
      <c r="CA297" s="112">
        <v>0.309921</v>
      </c>
      <c r="CB297" s="112">
        <v>0.23427999999999999</v>
      </c>
      <c r="CC297" s="112">
        <v>0.51006700000000005</v>
      </c>
      <c r="CD297" s="117">
        <v>0.90440399999999999</v>
      </c>
      <c r="CE297" s="105">
        <v>0.48805399999999999</v>
      </c>
      <c r="CF297" s="105">
        <v>0.35111100000000001</v>
      </c>
      <c r="CG297" s="105">
        <v>1.0254000000000001</v>
      </c>
      <c r="CH297" s="105">
        <v>1.2600800000000001</v>
      </c>
      <c r="CI297" s="105">
        <v>-0.114283</v>
      </c>
      <c r="CJ297" s="105">
        <v>0.13075999999999999</v>
      </c>
      <c r="CK297" s="105">
        <v>0.18413499999999999</v>
      </c>
      <c r="CL297" s="105">
        <v>-5.9895799999999999E-2</v>
      </c>
      <c r="CM297" s="116">
        <v>-7.5325600000000006E-2</v>
      </c>
    </row>
    <row r="298" spans="1:91">
      <c r="A298" s="104" t="s">
        <v>1096</v>
      </c>
      <c r="B298" s="104" t="s">
        <v>1097</v>
      </c>
      <c r="C298" s="104" t="s">
        <v>1098</v>
      </c>
      <c r="D298" s="105">
        <v>29.092449999999999</v>
      </c>
      <c r="E298" s="108">
        <v>758913809</v>
      </c>
      <c r="F298" s="108">
        <v>413712694</v>
      </c>
      <c r="G298" s="108">
        <v>668059144.5</v>
      </c>
      <c r="H298" s="108">
        <v>444750373.80000001</v>
      </c>
      <c r="I298" s="108">
        <v>690124729</v>
      </c>
      <c r="J298" s="108">
        <v>506475247</v>
      </c>
      <c r="K298" s="108">
        <v>461353305.10000002</v>
      </c>
      <c r="L298" s="108">
        <v>217511228</v>
      </c>
      <c r="M298" s="108">
        <v>403216841.80000001</v>
      </c>
      <c r="N298" s="108">
        <v>154523912</v>
      </c>
      <c r="O298" s="108">
        <v>234446956.09999999</v>
      </c>
      <c r="P298" s="108">
        <v>342007638.5</v>
      </c>
      <c r="Q298" s="108">
        <v>487164197.80000001</v>
      </c>
      <c r="R298" s="108">
        <v>220325923</v>
      </c>
      <c r="S298" s="108">
        <v>430089480</v>
      </c>
      <c r="T298" s="108">
        <v>496819177</v>
      </c>
      <c r="U298" s="108">
        <v>958270830.5</v>
      </c>
      <c r="V298" s="108">
        <v>590140184</v>
      </c>
      <c r="W298" s="108">
        <v>301847041</v>
      </c>
      <c r="X298" s="108">
        <v>203364908</v>
      </c>
      <c r="Y298" s="108">
        <v>370498474</v>
      </c>
      <c r="Z298" s="108">
        <v>463074185</v>
      </c>
      <c r="AA298" s="108">
        <v>447107824.80000001</v>
      </c>
      <c r="AB298" s="108">
        <v>226804845.30000001</v>
      </c>
      <c r="AC298" s="108">
        <v>620263707</v>
      </c>
      <c r="AD298" s="108">
        <v>668068825</v>
      </c>
      <c r="AE298" s="108">
        <v>475169756</v>
      </c>
      <c r="AF298" s="108">
        <v>562307185.5</v>
      </c>
      <c r="AG298" s="108">
        <v>105082860</v>
      </c>
      <c r="AH298" s="115">
        <v>884575631.5</v>
      </c>
      <c r="AI298" s="105">
        <v>29.8828</v>
      </c>
      <c r="AJ298" s="105">
        <v>29.209199999999999</v>
      </c>
      <c r="AK298" s="105">
        <v>29.910399999999999</v>
      </c>
      <c r="AL298" s="105">
        <v>29.002800000000001</v>
      </c>
      <c r="AM298" s="105">
        <v>29.799600000000002</v>
      </c>
      <c r="AN298" s="105">
        <v>29.465699999999998</v>
      </c>
      <c r="AO298" s="105">
        <v>29.0411</v>
      </c>
      <c r="AP298" s="105">
        <v>28.5535</v>
      </c>
      <c r="AQ298" s="105">
        <v>28.7761</v>
      </c>
      <c r="AR298" s="105">
        <v>27.651800000000001</v>
      </c>
      <c r="AS298" s="105">
        <v>28.4069</v>
      </c>
      <c r="AT298" s="105">
        <v>28.953600000000002</v>
      </c>
      <c r="AU298" s="105">
        <v>29.063099999999999</v>
      </c>
      <c r="AV298" s="105">
        <v>28.004799999999999</v>
      </c>
      <c r="AW298" s="105">
        <v>29.148199999999999</v>
      </c>
      <c r="AX298" s="105">
        <v>29.267499999999998</v>
      </c>
      <c r="AY298" s="105">
        <v>30.161799999999999</v>
      </c>
      <c r="AZ298" s="105">
        <v>29.467600000000001</v>
      </c>
      <c r="BA298" s="105">
        <v>28.414200000000001</v>
      </c>
      <c r="BB298" s="105">
        <v>27.938500000000001</v>
      </c>
      <c r="BC298" s="105">
        <v>28.6858</v>
      </c>
      <c r="BD298" s="105">
        <v>29.195599999999999</v>
      </c>
      <c r="BE298" s="105">
        <v>29.161000000000001</v>
      </c>
      <c r="BF298" s="105">
        <v>28.1935</v>
      </c>
      <c r="BG298" s="105">
        <v>29.261500000000002</v>
      </c>
      <c r="BH298" s="105">
        <v>29.3569</v>
      </c>
      <c r="BI298" s="105">
        <v>28.837700000000002</v>
      </c>
      <c r="BJ298" s="105">
        <v>29.1218</v>
      </c>
      <c r="BK298" s="105">
        <v>26.617100000000001</v>
      </c>
      <c r="BL298" s="116">
        <v>29.719200000000001</v>
      </c>
      <c r="BM298" s="112">
        <v>0.293379</v>
      </c>
      <c r="BN298" s="112">
        <v>0.39241500000000001</v>
      </c>
      <c r="BO298" s="112">
        <v>0.76736300000000002</v>
      </c>
      <c r="BP298" s="112">
        <v>0.89146700000000001</v>
      </c>
      <c r="BQ298" s="112">
        <v>0.81639499999999998</v>
      </c>
      <c r="BR298" s="112">
        <v>0.310581</v>
      </c>
      <c r="BS298" s="112">
        <v>0.89282600000000001</v>
      </c>
      <c r="BT298" s="112">
        <v>0.73567700000000003</v>
      </c>
      <c r="BU298" s="117">
        <v>0.52746700000000002</v>
      </c>
      <c r="BV298" s="112">
        <v>0.37789499999999998</v>
      </c>
      <c r="BW298" s="112">
        <v>0.48155100000000001</v>
      </c>
      <c r="BX298" s="112">
        <v>0.82692200000000005</v>
      </c>
      <c r="BY298" s="112">
        <v>0.91290800000000005</v>
      </c>
      <c r="BZ298" s="112">
        <v>0.91356999999999999</v>
      </c>
      <c r="CA298" s="112">
        <v>0.58169400000000004</v>
      </c>
      <c r="CB298" s="112">
        <v>0.95293300000000003</v>
      </c>
      <c r="CC298" s="112">
        <v>0.84354099999999999</v>
      </c>
      <c r="CD298" s="117">
        <v>0.82494100000000004</v>
      </c>
      <c r="CE298" s="105">
        <v>1.1814199999999999</v>
      </c>
      <c r="CF298" s="105">
        <v>0.936635</v>
      </c>
      <c r="CG298" s="105">
        <v>0.30416599999999999</v>
      </c>
      <c r="CH298" s="105">
        <v>-0.14860999999999999</v>
      </c>
      <c r="CI298" s="105">
        <v>0.25262800000000002</v>
      </c>
      <c r="CJ298" s="105">
        <v>1.1462000000000001</v>
      </c>
      <c r="CK298" s="105">
        <v>-0.139928</v>
      </c>
      <c r="CL298" s="105">
        <v>0.36393999999999999</v>
      </c>
      <c r="CM298" s="116">
        <v>0.66599799999999998</v>
      </c>
    </row>
    <row r="299" spans="1:91">
      <c r="A299" s="104" t="s">
        <v>1099</v>
      </c>
      <c r="B299" s="104" t="s">
        <v>1100</v>
      </c>
      <c r="C299" s="104" t="s">
        <v>1101</v>
      </c>
      <c r="D299" s="105">
        <v>27.710750000000001</v>
      </c>
      <c r="E299" s="108">
        <v>292993288</v>
      </c>
      <c r="F299" s="108">
        <v>143288852</v>
      </c>
      <c r="G299" s="108">
        <v>137132184</v>
      </c>
      <c r="H299" s="108">
        <v>195052808</v>
      </c>
      <c r="I299" s="108">
        <v>89481704</v>
      </c>
      <c r="J299" s="108">
        <v>36280072</v>
      </c>
      <c r="K299" s="108">
        <v>143761504</v>
      </c>
      <c r="L299" s="108">
        <v>36641184</v>
      </c>
      <c r="M299" s="108">
        <v>61847740</v>
      </c>
      <c r="N299" s="108">
        <v>61106543</v>
      </c>
      <c r="O299" s="108">
        <v>56703506</v>
      </c>
      <c r="P299" s="108">
        <v>52058201</v>
      </c>
      <c r="Q299" s="108">
        <v>111947708</v>
      </c>
      <c r="R299" s="108">
        <v>192859544</v>
      </c>
      <c r="S299" s="108">
        <v>381453964</v>
      </c>
      <c r="T299" s="108">
        <v>178368576</v>
      </c>
      <c r="U299" s="108">
        <v>303019524</v>
      </c>
      <c r="V299" s="108">
        <v>295488668</v>
      </c>
      <c r="W299" s="108">
        <v>207063286</v>
      </c>
      <c r="X299" s="108">
        <v>244991996</v>
      </c>
      <c r="Y299" s="108">
        <v>235409708</v>
      </c>
      <c r="Z299" s="108">
        <v>186810600</v>
      </c>
      <c r="AA299" s="108">
        <v>181119730</v>
      </c>
      <c r="AB299" s="108">
        <v>195626454</v>
      </c>
      <c r="AC299" s="108">
        <v>61303232</v>
      </c>
      <c r="AD299" s="108">
        <v>85177552</v>
      </c>
      <c r="AE299" s="108">
        <v>217707672</v>
      </c>
      <c r="AF299" s="108">
        <v>185080448</v>
      </c>
      <c r="AG299" s="108">
        <v>223501096</v>
      </c>
      <c r="AH299" s="115">
        <v>196418920</v>
      </c>
      <c r="AI299" s="105">
        <v>28.509799999999998</v>
      </c>
      <c r="AJ299" s="105">
        <v>27.772099999999998</v>
      </c>
      <c r="AK299" s="105">
        <v>27.704699999999999</v>
      </c>
      <c r="AL299" s="105">
        <v>27.813700000000001</v>
      </c>
      <c r="AM299" s="105">
        <v>26.867699999999999</v>
      </c>
      <c r="AN299" s="105">
        <v>25.8322</v>
      </c>
      <c r="AO299" s="105">
        <v>27.366700000000002</v>
      </c>
      <c r="AP299" s="105">
        <v>26.248799999999999</v>
      </c>
      <c r="AQ299" s="105">
        <v>26.071300000000001</v>
      </c>
      <c r="AR299" s="105">
        <v>26.221299999999999</v>
      </c>
      <c r="AS299" s="105">
        <v>26.427199999999999</v>
      </c>
      <c r="AT299" s="105">
        <v>26.2378</v>
      </c>
      <c r="AU299" s="105">
        <v>26.965499999999999</v>
      </c>
      <c r="AV299" s="105">
        <v>27.8127</v>
      </c>
      <c r="AW299" s="105">
        <v>28.991700000000002</v>
      </c>
      <c r="AX299" s="105">
        <v>27.7896</v>
      </c>
      <c r="AY299" s="105">
        <v>28.481999999999999</v>
      </c>
      <c r="AZ299" s="105">
        <v>28.52</v>
      </c>
      <c r="BA299" s="105">
        <v>27.8704</v>
      </c>
      <c r="BB299" s="105">
        <v>28.209599999999998</v>
      </c>
      <c r="BC299" s="105">
        <v>28.023800000000001</v>
      </c>
      <c r="BD299" s="105">
        <v>27.912299999999998</v>
      </c>
      <c r="BE299" s="105">
        <v>27.900200000000002</v>
      </c>
      <c r="BF299" s="105">
        <v>27.9801</v>
      </c>
      <c r="BG299" s="105">
        <v>25.882300000000001</v>
      </c>
      <c r="BH299" s="105">
        <v>26.359300000000001</v>
      </c>
      <c r="BI299" s="105">
        <v>27.7117</v>
      </c>
      <c r="BJ299" s="105">
        <v>27.518599999999999</v>
      </c>
      <c r="BK299" s="105">
        <v>27.709800000000001</v>
      </c>
      <c r="BL299" s="116">
        <v>27.6083</v>
      </c>
      <c r="BM299" s="112">
        <v>0.21976499999999999</v>
      </c>
      <c r="BN299" s="112">
        <v>0.24920400000000001</v>
      </c>
      <c r="BO299" s="112">
        <v>6.2241199999999997E-2</v>
      </c>
      <c r="BP299" s="112">
        <v>1.06613E-4</v>
      </c>
      <c r="BQ299" s="112">
        <v>0.62601899999999999</v>
      </c>
      <c r="BR299" s="112">
        <v>5.5598700000000001E-2</v>
      </c>
      <c r="BS299" s="112">
        <v>1.9894800000000001E-2</v>
      </c>
      <c r="BT299" s="112">
        <v>6.2497899999999999E-3</v>
      </c>
      <c r="BU299" s="117">
        <v>0.15584100000000001</v>
      </c>
      <c r="BV299" s="112">
        <v>0.29926799999999998</v>
      </c>
      <c r="BW299" s="112">
        <v>0.34032499999999999</v>
      </c>
      <c r="BX299" s="112">
        <v>0.152499</v>
      </c>
      <c r="BY299" s="112">
        <v>3.3699300000000001E-3</v>
      </c>
      <c r="BZ299" s="112">
        <v>0.81321100000000002</v>
      </c>
      <c r="CA299" s="112">
        <v>0.23464099999999999</v>
      </c>
      <c r="CB299" s="112">
        <v>0.132356</v>
      </c>
      <c r="CC299" s="112">
        <v>6.1408200000000003E-2</v>
      </c>
      <c r="CD299" s="117">
        <v>0.67707799999999996</v>
      </c>
      <c r="CE299" s="105">
        <v>0.38328400000000001</v>
      </c>
      <c r="CF299" s="105">
        <v>-0.77438399999999996</v>
      </c>
      <c r="CG299" s="105">
        <v>-1.0499799999999999</v>
      </c>
      <c r="CH299" s="105">
        <v>-1.3168299999999999</v>
      </c>
      <c r="CI299" s="105">
        <v>0.31104300000000001</v>
      </c>
      <c r="CJ299" s="105">
        <v>0.65164100000000003</v>
      </c>
      <c r="CK299" s="105">
        <v>0.42235099999999998</v>
      </c>
      <c r="CL299" s="105">
        <v>0.318629</v>
      </c>
      <c r="CM299" s="116">
        <v>-0.96116599999999996</v>
      </c>
    </row>
    <row r="300" spans="1:91">
      <c r="A300" s="104" t="s">
        <v>1102</v>
      </c>
      <c r="B300" s="104" t="s">
        <v>1103</v>
      </c>
      <c r="C300" s="104" t="s">
        <v>1104</v>
      </c>
      <c r="D300" s="105">
        <v>28.247250000000001</v>
      </c>
      <c r="E300" s="108">
        <v>195711136</v>
      </c>
      <c r="F300" s="108">
        <v>123251800</v>
      </c>
      <c r="G300" s="108">
        <v>111054232</v>
      </c>
      <c r="H300" s="108">
        <v>299650522</v>
      </c>
      <c r="I300" s="108">
        <v>254053855.5</v>
      </c>
      <c r="J300" s="108">
        <v>170761489.09999999</v>
      </c>
      <c r="K300" s="108">
        <v>151591556.5</v>
      </c>
      <c r="L300" s="108">
        <v>134304352</v>
      </c>
      <c r="M300" s="108">
        <v>218918028.5</v>
      </c>
      <c r="N300" s="108"/>
      <c r="O300" s="108">
        <v>4504035.5</v>
      </c>
      <c r="P300" s="108"/>
      <c r="Q300" s="108">
        <v>296603328</v>
      </c>
      <c r="R300" s="108">
        <v>307934912</v>
      </c>
      <c r="S300" s="108">
        <v>319004384</v>
      </c>
      <c r="T300" s="108">
        <v>280086656</v>
      </c>
      <c r="U300" s="108">
        <v>286347936</v>
      </c>
      <c r="V300" s="108"/>
      <c r="W300" s="108">
        <v>271469144</v>
      </c>
      <c r="X300" s="108">
        <v>320426688</v>
      </c>
      <c r="Y300" s="108">
        <v>318671840</v>
      </c>
      <c r="Z300" s="108">
        <v>226294192</v>
      </c>
      <c r="AA300" s="108">
        <v>240357344</v>
      </c>
      <c r="AB300" s="108">
        <v>232823456</v>
      </c>
      <c r="AC300" s="108">
        <v>286904352</v>
      </c>
      <c r="AD300" s="108">
        <v>336740352</v>
      </c>
      <c r="AE300" s="108">
        <v>328996384</v>
      </c>
      <c r="AF300" s="108">
        <v>335093917.30000001</v>
      </c>
      <c r="AG300" s="108">
        <v>333561184</v>
      </c>
      <c r="AH300" s="115">
        <v>313717952</v>
      </c>
      <c r="AI300" s="105">
        <v>27.927600000000002</v>
      </c>
      <c r="AJ300" s="105">
        <v>27.590900000000001</v>
      </c>
      <c r="AK300" s="105">
        <v>27.418299999999999</v>
      </c>
      <c r="AL300" s="105">
        <v>28.4331</v>
      </c>
      <c r="AM300" s="105">
        <v>28.386099999999999</v>
      </c>
      <c r="AN300" s="105">
        <v>27.863900000000001</v>
      </c>
      <c r="AO300" s="105">
        <v>27.442399999999999</v>
      </c>
      <c r="AP300" s="105">
        <v>27.965</v>
      </c>
      <c r="AQ300" s="105">
        <v>27.8949</v>
      </c>
      <c r="AR300" s="105">
        <v>20.991900000000001</v>
      </c>
      <c r="AS300" s="105">
        <v>23.213899999999999</v>
      </c>
      <c r="AT300" s="105">
        <v>21.091000000000001</v>
      </c>
      <c r="AU300" s="105">
        <v>28.354500000000002</v>
      </c>
      <c r="AV300" s="105">
        <v>28.4877</v>
      </c>
      <c r="AW300" s="105">
        <v>28.714400000000001</v>
      </c>
      <c r="AX300" s="105">
        <v>28.4406</v>
      </c>
      <c r="AY300" s="105">
        <v>28.404900000000001</v>
      </c>
      <c r="AZ300" s="105">
        <v>21.518899999999999</v>
      </c>
      <c r="BA300" s="105">
        <v>28.261199999999999</v>
      </c>
      <c r="BB300" s="105">
        <v>28.595099999999999</v>
      </c>
      <c r="BC300" s="105">
        <v>28.466799999999999</v>
      </c>
      <c r="BD300" s="105">
        <v>28.1889</v>
      </c>
      <c r="BE300" s="105">
        <v>28.297699999999999</v>
      </c>
      <c r="BF300" s="105">
        <v>28.231200000000001</v>
      </c>
      <c r="BG300" s="105">
        <v>28.134699999999999</v>
      </c>
      <c r="BH300" s="105">
        <v>28.363099999999999</v>
      </c>
      <c r="BI300" s="105">
        <v>28.307400000000001</v>
      </c>
      <c r="BJ300" s="105">
        <v>28.375</v>
      </c>
      <c r="BK300" s="105">
        <v>28.266200000000001</v>
      </c>
      <c r="BL300" s="116">
        <v>28.2333</v>
      </c>
      <c r="BM300" s="112">
        <v>1.42401E-2</v>
      </c>
      <c r="BN300" s="112">
        <v>0.75069300000000005</v>
      </c>
      <c r="BO300" s="112">
        <v>3.6367499999999997E-2</v>
      </c>
      <c r="BP300" s="112">
        <v>8.4779899999999999E-4</v>
      </c>
      <c r="BQ300" s="112">
        <v>0.115567</v>
      </c>
      <c r="BR300" s="112">
        <v>0.39916800000000002</v>
      </c>
      <c r="BS300" s="112">
        <v>0.23222899999999999</v>
      </c>
      <c r="BT300" s="112">
        <v>0.38252999999999998</v>
      </c>
      <c r="BU300" s="117">
        <v>0.78940900000000003</v>
      </c>
      <c r="BV300" s="112">
        <v>4.8896099999999998E-2</v>
      </c>
      <c r="BW300" s="112">
        <v>0.80085099999999998</v>
      </c>
      <c r="BX300" s="112">
        <v>0.11401799999999999</v>
      </c>
      <c r="BY300" s="112">
        <v>7.6159799999999996E-3</v>
      </c>
      <c r="BZ300" s="112">
        <v>0.48912699999999998</v>
      </c>
      <c r="CA300" s="112">
        <v>0.66389399999999998</v>
      </c>
      <c r="CB300" s="112">
        <v>0.46300799999999998</v>
      </c>
      <c r="CC300" s="112">
        <v>0.57756300000000005</v>
      </c>
      <c r="CD300" s="117">
        <v>0.93711699999999998</v>
      </c>
      <c r="CE300" s="105">
        <v>-0.64590999999999998</v>
      </c>
      <c r="CF300" s="105">
        <v>-6.3773499999999997E-2</v>
      </c>
      <c r="CG300" s="105">
        <v>-0.52405599999999997</v>
      </c>
      <c r="CH300" s="105">
        <v>-6.5259</v>
      </c>
      <c r="CI300" s="105">
        <v>0.22739100000000001</v>
      </c>
      <c r="CJ300" s="105">
        <v>-2.1700400000000002</v>
      </c>
      <c r="CK300" s="105">
        <v>0.149504</v>
      </c>
      <c r="CL300" s="105">
        <v>-5.2216800000000001E-2</v>
      </c>
      <c r="CM300" s="116">
        <v>-2.31279E-2</v>
      </c>
    </row>
    <row r="301" spans="1:91">
      <c r="A301" s="104" t="s">
        <v>1105</v>
      </c>
      <c r="B301" s="104" t="s">
        <v>1106</v>
      </c>
      <c r="C301" s="104" t="s">
        <v>1107</v>
      </c>
      <c r="D301" s="105">
        <v>26.734650000000002</v>
      </c>
      <c r="E301" s="108">
        <v>63564716</v>
      </c>
      <c r="F301" s="108">
        <v>195623924</v>
      </c>
      <c r="G301" s="108">
        <v>333055096</v>
      </c>
      <c r="H301" s="108">
        <v>124570876</v>
      </c>
      <c r="I301" s="108">
        <v>151492668</v>
      </c>
      <c r="J301" s="108">
        <v>165955656</v>
      </c>
      <c r="K301" s="108">
        <v>82627248</v>
      </c>
      <c r="L301" s="108">
        <v>49015514</v>
      </c>
      <c r="M301" s="108">
        <v>53251104</v>
      </c>
      <c r="N301" s="108">
        <v>22704860</v>
      </c>
      <c r="O301" s="108">
        <v>71101854.5</v>
      </c>
      <c r="P301" s="108">
        <v>90943723</v>
      </c>
      <c r="Q301" s="108">
        <v>73745928</v>
      </c>
      <c r="R301" s="108">
        <v>110161012</v>
      </c>
      <c r="S301" s="108">
        <v>27943614</v>
      </c>
      <c r="T301" s="108">
        <v>111558200.5</v>
      </c>
      <c r="U301" s="108">
        <v>96022820</v>
      </c>
      <c r="V301" s="108">
        <v>80094670.25</v>
      </c>
      <c r="W301" s="108">
        <v>146548716</v>
      </c>
      <c r="X301" s="108">
        <v>108099992</v>
      </c>
      <c r="Y301" s="108">
        <v>134997312</v>
      </c>
      <c r="Z301" s="108">
        <v>106131206</v>
      </c>
      <c r="AA301" s="108">
        <v>62214004</v>
      </c>
      <c r="AB301" s="108">
        <v>139564140</v>
      </c>
      <c r="AC301" s="108">
        <v>88067660</v>
      </c>
      <c r="AD301" s="108">
        <v>62922616</v>
      </c>
      <c r="AE301" s="108">
        <v>95572580</v>
      </c>
      <c r="AF301" s="108">
        <v>93956138</v>
      </c>
      <c r="AG301" s="108">
        <v>73939336</v>
      </c>
      <c r="AH301" s="115">
        <v>106962740</v>
      </c>
      <c r="AI301" s="105">
        <v>26.305199999999999</v>
      </c>
      <c r="AJ301" s="105">
        <v>28.246300000000002</v>
      </c>
      <c r="AK301" s="105">
        <v>29.002400000000002</v>
      </c>
      <c r="AL301" s="105">
        <v>27.166799999999999</v>
      </c>
      <c r="AM301" s="105">
        <v>27.6267</v>
      </c>
      <c r="AN301" s="105">
        <v>27.892199999999999</v>
      </c>
      <c r="AO301" s="105">
        <v>26.552700000000002</v>
      </c>
      <c r="AP301" s="105">
        <v>26.6677</v>
      </c>
      <c r="AQ301" s="105">
        <v>25.855399999999999</v>
      </c>
      <c r="AR301" s="105">
        <v>24.777200000000001</v>
      </c>
      <c r="AS301" s="105">
        <v>26.740600000000001</v>
      </c>
      <c r="AT301" s="105">
        <v>27.0426</v>
      </c>
      <c r="AU301" s="105">
        <v>26.3537</v>
      </c>
      <c r="AV301" s="105">
        <v>27.0047</v>
      </c>
      <c r="AW301" s="105">
        <v>25.255299999999998</v>
      </c>
      <c r="AX301" s="105">
        <v>27.112500000000001</v>
      </c>
      <c r="AY301" s="105">
        <v>26.852599999999999</v>
      </c>
      <c r="AZ301" s="105">
        <v>26.663</v>
      </c>
      <c r="BA301" s="105">
        <v>27.371700000000001</v>
      </c>
      <c r="BB301" s="105">
        <v>27.037800000000001</v>
      </c>
      <c r="BC301" s="105">
        <v>27.193999999999999</v>
      </c>
      <c r="BD301" s="105">
        <v>27.081800000000001</v>
      </c>
      <c r="BE301" s="105">
        <v>26.331700000000001</v>
      </c>
      <c r="BF301" s="105">
        <v>27.492899999999999</v>
      </c>
      <c r="BG301" s="105">
        <v>26.411999999999999</v>
      </c>
      <c r="BH301" s="105">
        <v>25.9131</v>
      </c>
      <c r="BI301" s="105">
        <v>26.524000000000001</v>
      </c>
      <c r="BJ301" s="105">
        <v>26.540500000000002</v>
      </c>
      <c r="BK301" s="105">
        <v>26.110399999999998</v>
      </c>
      <c r="BL301" s="116">
        <v>26.7287</v>
      </c>
      <c r="BM301" s="112">
        <v>0.16650000000000001</v>
      </c>
      <c r="BN301" s="112">
        <v>1.7015499999999999E-2</v>
      </c>
      <c r="BO301" s="112">
        <v>0.76244599999999996</v>
      </c>
      <c r="BP301" s="112">
        <v>0.72856200000000004</v>
      </c>
      <c r="BQ301" s="112">
        <v>0.66235599999999994</v>
      </c>
      <c r="BR301" s="112">
        <v>0.137542</v>
      </c>
      <c r="BS301" s="112">
        <v>2.3090400000000001E-2</v>
      </c>
      <c r="BT301" s="112">
        <v>0.257855</v>
      </c>
      <c r="BU301" s="117">
        <v>0.53696500000000003</v>
      </c>
      <c r="BV301" s="112">
        <v>0.24094699999999999</v>
      </c>
      <c r="BW301" s="112">
        <v>5.2878300000000003E-2</v>
      </c>
      <c r="BX301" s="112">
        <v>0.82301199999999997</v>
      </c>
      <c r="BY301" s="112">
        <v>0.78225</v>
      </c>
      <c r="BZ301" s="112">
        <v>0.83601800000000004</v>
      </c>
      <c r="CA301" s="112">
        <v>0.38251600000000002</v>
      </c>
      <c r="CB301" s="112">
        <v>0.14568500000000001</v>
      </c>
      <c r="CC301" s="112">
        <v>0.46217200000000003</v>
      </c>
      <c r="CD301" s="117">
        <v>0.83043999999999996</v>
      </c>
      <c r="CE301" s="105">
        <v>1.3914500000000001</v>
      </c>
      <c r="CF301" s="105">
        <v>1.10202</v>
      </c>
      <c r="CG301" s="105">
        <v>-0.10125099999999999</v>
      </c>
      <c r="CH301" s="105">
        <v>-0.27302399999999999</v>
      </c>
      <c r="CI301" s="105">
        <v>-0.255276</v>
      </c>
      <c r="CJ301" s="105">
        <v>0.416209</v>
      </c>
      <c r="CK301" s="105">
        <v>0.74133899999999997</v>
      </c>
      <c r="CL301" s="105">
        <v>0.50892800000000005</v>
      </c>
      <c r="CM301" s="116">
        <v>-0.176842</v>
      </c>
    </row>
    <row r="302" spans="1:91">
      <c r="A302" s="104" t="s">
        <v>1108</v>
      </c>
      <c r="B302" s="104" t="s">
        <v>1109</v>
      </c>
      <c r="C302" s="104" t="s">
        <v>592</v>
      </c>
      <c r="D302" s="105">
        <v>25.984949999999998</v>
      </c>
      <c r="E302" s="108">
        <v>11888748.5</v>
      </c>
      <c r="F302" s="108">
        <v>29475604</v>
      </c>
      <c r="G302" s="108">
        <v>42340088</v>
      </c>
      <c r="H302" s="108">
        <v>53975514</v>
      </c>
      <c r="I302" s="108">
        <v>32641082</v>
      </c>
      <c r="J302" s="108">
        <v>12041117</v>
      </c>
      <c r="K302" s="108">
        <v>22176600</v>
      </c>
      <c r="L302" s="108">
        <v>14744565</v>
      </c>
      <c r="M302" s="108">
        <v>69762897.879999995</v>
      </c>
      <c r="N302" s="108">
        <v>17767003</v>
      </c>
      <c r="O302" s="108">
        <v>27485792</v>
      </c>
      <c r="P302" s="108"/>
      <c r="Q302" s="108">
        <v>164645684</v>
      </c>
      <c r="R302" s="108">
        <v>63231306</v>
      </c>
      <c r="S302" s="108">
        <v>16703337</v>
      </c>
      <c r="T302" s="108">
        <v>108642846</v>
      </c>
      <c r="U302" s="108">
        <v>102766712</v>
      </c>
      <c r="V302" s="108">
        <v>7277334</v>
      </c>
      <c r="W302" s="108">
        <v>76607310</v>
      </c>
      <c r="X302" s="108">
        <v>71223064</v>
      </c>
      <c r="Y302" s="108">
        <v>59833078</v>
      </c>
      <c r="Z302" s="108">
        <v>21938211</v>
      </c>
      <c r="AA302" s="108">
        <v>28393206</v>
      </c>
      <c r="AB302" s="108">
        <v>59430795</v>
      </c>
      <c r="AC302" s="108">
        <v>79274692</v>
      </c>
      <c r="AD302" s="108">
        <v>187376516</v>
      </c>
      <c r="AE302" s="108">
        <v>54834383</v>
      </c>
      <c r="AF302" s="108">
        <v>116829342</v>
      </c>
      <c r="AG302" s="108">
        <v>97955020</v>
      </c>
      <c r="AH302" s="115">
        <v>151906348</v>
      </c>
      <c r="AI302" s="105">
        <v>23.886600000000001</v>
      </c>
      <c r="AJ302" s="105">
        <v>25.562200000000001</v>
      </c>
      <c r="AK302" s="105">
        <v>26.0261</v>
      </c>
      <c r="AL302" s="105">
        <v>25.9602</v>
      </c>
      <c r="AM302" s="105">
        <v>25.4801</v>
      </c>
      <c r="AN302" s="105">
        <v>24.417000000000002</v>
      </c>
      <c r="AO302" s="105">
        <v>24.617999999999999</v>
      </c>
      <c r="AP302" s="105">
        <v>24.938199999999998</v>
      </c>
      <c r="AQ302" s="105">
        <v>26.245100000000001</v>
      </c>
      <c r="AR302" s="105">
        <v>24.335899999999999</v>
      </c>
      <c r="AS302" s="105">
        <v>25.4068</v>
      </c>
      <c r="AT302" s="105">
        <v>22.031099999999999</v>
      </c>
      <c r="AU302" s="105">
        <v>27.5137</v>
      </c>
      <c r="AV302" s="105">
        <v>26.203800000000001</v>
      </c>
      <c r="AW302" s="105">
        <v>24.589600000000001</v>
      </c>
      <c r="AX302" s="105">
        <v>27.074300000000001</v>
      </c>
      <c r="AY302" s="105">
        <v>26.950299999999999</v>
      </c>
      <c r="AZ302" s="105">
        <v>23.223500000000001</v>
      </c>
      <c r="BA302" s="105">
        <v>26.4359</v>
      </c>
      <c r="BB302" s="105">
        <v>26.440799999999999</v>
      </c>
      <c r="BC302" s="105">
        <v>26.009699999999999</v>
      </c>
      <c r="BD302" s="105">
        <v>24.7225</v>
      </c>
      <c r="BE302" s="105">
        <v>25.174099999999999</v>
      </c>
      <c r="BF302" s="105">
        <v>26.261299999999999</v>
      </c>
      <c r="BG302" s="105">
        <v>26.265499999999999</v>
      </c>
      <c r="BH302" s="105">
        <v>27.492699999999999</v>
      </c>
      <c r="BI302" s="105">
        <v>25.7225</v>
      </c>
      <c r="BJ302" s="105">
        <v>26.854900000000001</v>
      </c>
      <c r="BK302" s="105">
        <v>26.5185</v>
      </c>
      <c r="BL302" s="116">
        <v>27.242899999999999</v>
      </c>
      <c r="BM302" s="112">
        <v>6.6027600000000006E-2</v>
      </c>
      <c r="BN302" s="112">
        <v>3.4118000000000002E-2</v>
      </c>
      <c r="BO302" s="112">
        <v>4.10202E-2</v>
      </c>
      <c r="BP302" s="112">
        <v>4.4282299999999997E-2</v>
      </c>
      <c r="BQ302" s="112">
        <v>0.42681400000000003</v>
      </c>
      <c r="BR302" s="112">
        <v>0.43015399999999998</v>
      </c>
      <c r="BS302" s="112">
        <v>8.5212700000000002E-2</v>
      </c>
      <c r="BT302" s="112">
        <v>4.1619099999999999E-2</v>
      </c>
      <c r="BU302" s="117">
        <v>0.53878099999999995</v>
      </c>
      <c r="BV302" s="112">
        <v>0.121061</v>
      </c>
      <c r="BW302" s="112">
        <v>8.2020099999999999E-2</v>
      </c>
      <c r="BX302" s="112">
        <v>0.12128800000000001</v>
      </c>
      <c r="BY302" s="112">
        <v>8.3835999999999994E-2</v>
      </c>
      <c r="BZ302" s="112">
        <v>0.71733899999999995</v>
      </c>
      <c r="CA302" s="112">
        <v>0.68847899999999995</v>
      </c>
      <c r="CB302" s="112">
        <v>0.27532499999999999</v>
      </c>
      <c r="CC302" s="112">
        <v>0.164466</v>
      </c>
      <c r="CD302" s="117">
        <v>0.83116299999999999</v>
      </c>
      <c r="CE302" s="105">
        <v>-1.7138199999999999</v>
      </c>
      <c r="CF302" s="105">
        <v>-1.5863700000000001</v>
      </c>
      <c r="CG302" s="105">
        <v>-1.60501</v>
      </c>
      <c r="CH302" s="105">
        <v>-2.9475099999999999</v>
      </c>
      <c r="CI302" s="105">
        <v>-0.76975099999999996</v>
      </c>
      <c r="CJ302" s="105">
        <v>-1.1227400000000001</v>
      </c>
      <c r="CK302" s="105">
        <v>-0.57664300000000002</v>
      </c>
      <c r="CL302" s="105">
        <v>-1.4861500000000001</v>
      </c>
      <c r="CM302" s="116">
        <v>-0.37856000000000001</v>
      </c>
    </row>
    <row r="303" spans="1:91">
      <c r="A303" s="104" t="s">
        <v>1110</v>
      </c>
      <c r="B303" s="104" t="s">
        <v>1111</v>
      </c>
      <c r="C303" s="104" t="s">
        <v>1112</v>
      </c>
      <c r="D303" s="105">
        <v>29.932850000000002</v>
      </c>
      <c r="E303" s="108">
        <v>785521757</v>
      </c>
      <c r="F303" s="108">
        <v>745165815.5</v>
      </c>
      <c r="G303" s="108">
        <v>783494734</v>
      </c>
      <c r="H303" s="108">
        <v>724625371</v>
      </c>
      <c r="I303" s="108">
        <v>720282027.5</v>
      </c>
      <c r="J303" s="108">
        <v>710474015.79999995</v>
      </c>
      <c r="K303" s="108">
        <v>818914967</v>
      </c>
      <c r="L303" s="108">
        <v>681526277.5</v>
      </c>
      <c r="M303" s="108">
        <v>726576986.5</v>
      </c>
      <c r="N303" s="108">
        <v>881139759</v>
      </c>
      <c r="O303" s="108">
        <v>907010937.5</v>
      </c>
      <c r="P303" s="108">
        <v>716476960</v>
      </c>
      <c r="Q303" s="108">
        <v>853724004</v>
      </c>
      <c r="R303" s="108">
        <v>795227624.29999995</v>
      </c>
      <c r="S303" s="108">
        <v>1092435498</v>
      </c>
      <c r="T303" s="108">
        <v>771033640.5</v>
      </c>
      <c r="U303" s="108">
        <v>727954803.29999995</v>
      </c>
      <c r="V303" s="108">
        <v>750348598</v>
      </c>
      <c r="W303" s="108">
        <v>865021607</v>
      </c>
      <c r="X303" s="108">
        <v>800043888.5</v>
      </c>
      <c r="Y303" s="108">
        <v>783672904</v>
      </c>
      <c r="Z303" s="108">
        <v>817397180.5</v>
      </c>
      <c r="AA303" s="108">
        <v>760172118.79999995</v>
      </c>
      <c r="AB303" s="108">
        <v>848931279</v>
      </c>
      <c r="AC303" s="108">
        <v>1051352742</v>
      </c>
      <c r="AD303" s="108">
        <v>958540672</v>
      </c>
      <c r="AE303" s="108">
        <v>915280349</v>
      </c>
      <c r="AF303" s="108">
        <v>1092959710</v>
      </c>
      <c r="AG303" s="108">
        <v>1106626871</v>
      </c>
      <c r="AH303" s="115">
        <v>1031986832</v>
      </c>
      <c r="AI303" s="105">
        <v>29.932600000000001</v>
      </c>
      <c r="AJ303" s="105">
        <v>30.074999999999999</v>
      </c>
      <c r="AK303" s="105">
        <v>30.1371</v>
      </c>
      <c r="AL303" s="105">
        <v>29.707000000000001</v>
      </c>
      <c r="AM303" s="105">
        <v>29.850899999999999</v>
      </c>
      <c r="AN303" s="105">
        <v>29.935600000000001</v>
      </c>
      <c r="AO303" s="105">
        <v>29.844000000000001</v>
      </c>
      <c r="AP303" s="105">
        <v>30.1616</v>
      </c>
      <c r="AQ303" s="105">
        <v>29.625599999999999</v>
      </c>
      <c r="AR303" s="105">
        <v>30.1721</v>
      </c>
      <c r="AS303" s="105">
        <v>30.340900000000001</v>
      </c>
      <c r="AT303" s="105">
        <v>30.020499999999998</v>
      </c>
      <c r="AU303" s="105">
        <v>29.889199999999999</v>
      </c>
      <c r="AV303" s="105">
        <v>29.8565</v>
      </c>
      <c r="AW303" s="105">
        <v>30.382000000000001</v>
      </c>
      <c r="AX303" s="105">
        <v>29.901499999999999</v>
      </c>
      <c r="AY303" s="105">
        <v>29.764700000000001</v>
      </c>
      <c r="AZ303" s="105">
        <v>29.791699999999999</v>
      </c>
      <c r="BA303" s="105">
        <v>29.9331</v>
      </c>
      <c r="BB303" s="105">
        <v>29.923200000000001</v>
      </c>
      <c r="BC303" s="105">
        <v>29.754300000000001</v>
      </c>
      <c r="BD303" s="105">
        <v>30.004100000000001</v>
      </c>
      <c r="BE303" s="105">
        <v>29.9316</v>
      </c>
      <c r="BF303" s="105">
        <v>30.0977</v>
      </c>
      <c r="BG303" s="105">
        <v>30.0077</v>
      </c>
      <c r="BH303" s="105">
        <v>29.872499999999999</v>
      </c>
      <c r="BI303" s="105">
        <v>29.7835</v>
      </c>
      <c r="BJ303" s="105">
        <v>30.0806</v>
      </c>
      <c r="BK303" s="105">
        <v>29.996600000000001</v>
      </c>
      <c r="BL303" s="116">
        <v>29.958400000000001</v>
      </c>
      <c r="BM303" s="112">
        <v>0.63345700000000005</v>
      </c>
      <c r="BN303" s="112">
        <v>7.5833899999999996E-2</v>
      </c>
      <c r="BO303" s="112">
        <v>0.44629000000000002</v>
      </c>
      <c r="BP303" s="112">
        <v>0.17008899999999999</v>
      </c>
      <c r="BQ303" s="112">
        <v>0.86850099999999997</v>
      </c>
      <c r="BR303" s="112">
        <v>2.5255199999999998E-2</v>
      </c>
      <c r="BS303" s="112">
        <v>0.106811</v>
      </c>
      <c r="BT303" s="112">
        <v>0.990317</v>
      </c>
      <c r="BU303" s="117">
        <v>0.17139099999999999</v>
      </c>
      <c r="BV303" s="112">
        <v>0.69833400000000001</v>
      </c>
      <c r="BW303" s="112">
        <v>0.13930799999999999</v>
      </c>
      <c r="BX303" s="112">
        <v>0.55131600000000003</v>
      </c>
      <c r="BY303" s="112">
        <v>0.24284</v>
      </c>
      <c r="BZ303" s="112">
        <v>0.933809</v>
      </c>
      <c r="CA303" s="112">
        <v>0.14746899999999999</v>
      </c>
      <c r="CB303" s="112">
        <v>0.30718400000000001</v>
      </c>
      <c r="CC303" s="112">
        <v>0.99596700000000005</v>
      </c>
      <c r="CD303" s="117">
        <v>0.68556600000000001</v>
      </c>
      <c r="CE303" s="105">
        <v>3.6327999999999999E-2</v>
      </c>
      <c r="CF303" s="105">
        <v>-0.18068500000000001</v>
      </c>
      <c r="CG303" s="105">
        <v>-0.13478699999999999</v>
      </c>
      <c r="CH303" s="105">
        <v>0.165934</v>
      </c>
      <c r="CI303" s="105">
        <v>3.0664400000000001E-2</v>
      </c>
      <c r="CJ303" s="105">
        <v>-0.192582</v>
      </c>
      <c r="CK303" s="105">
        <v>-0.14166999999999999</v>
      </c>
      <c r="CL303" s="105">
        <v>-7.7629100000000003E-4</v>
      </c>
      <c r="CM303" s="116">
        <v>-0.123972</v>
      </c>
    </row>
    <row r="304" spans="1:91">
      <c r="A304" s="104" t="s">
        <v>1113</v>
      </c>
      <c r="B304" s="104" t="s">
        <v>1114</v>
      </c>
      <c r="C304" s="104" t="s">
        <v>471</v>
      </c>
      <c r="D304" s="105">
        <v>24.640999999999998</v>
      </c>
      <c r="E304" s="108">
        <v>22016432</v>
      </c>
      <c r="F304" s="108">
        <v>21454488</v>
      </c>
      <c r="G304" s="108">
        <v>23182194</v>
      </c>
      <c r="H304" s="108">
        <v>6996912.5</v>
      </c>
      <c r="I304" s="108">
        <v>8469718</v>
      </c>
      <c r="J304" s="108">
        <v>21434248</v>
      </c>
      <c r="K304" s="108">
        <v>6451164.5</v>
      </c>
      <c r="L304" s="108">
        <v>18942902</v>
      </c>
      <c r="M304" s="108">
        <v>12149226</v>
      </c>
      <c r="N304" s="108">
        <v>24113470</v>
      </c>
      <c r="O304" s="108">
        <v>44822200</v>
      </c>
      <c r="P304" s="108">
        <v>21927078</v>
      </c>
      <c r="Q304" s="108">
        <v>25010992</v>
      </c>
      <c r="R304" s="108">
        <v>17634208</v>
      </c>
      <c r="S304" s="108">
        <v>34351936</v>
      </c>
      <c r="T304" s="108">
        <v>28725384</v>
      </c>
      <c r="U304" s="108">
        <v>15909876</v>
      </c>
      <c r="V304" s="108">
        <v>2726637</v>
      </c>
      <c r="W304" s="108">
        <v>29909254</v>
      </c>
      <c r="X304" s="108">
        <v>21452302</v>
      </c>
      <c r="Y304" s="108">
        <v>21400129.25</v>
      </c>
      <c r="Z304" s="108">
        <v>20388612</v>
      </c>
      <c r="AA304" s="108">
        <v>7929659</v>
      </c>
      <c r="AB304" s="108">
        <v>23996142</v>
      </c>
      <c r="AC304" s="108">
        <v>26497776</v>
      </c>
      <c r="AD304" s="108">
        <v>15751945</v>
      </c>
      <c r="AE304" s="108">
        <v>18487620.5</v>
      </c>
      <c r="AF304" s="108">
        <v>22995361.5</v>
      </c>
      <c r="AG304" s="108">
        <v>23255078</v>
      </c>
      <c r="AH304" s="115">
        <v>22019929.25</v>
      </c>
      <c r="AI304" s="105">
        <v>24.775600000000001</v>
      </c>
      <c r="AJ304" s="105">
        <v>25.102</v>
      </c>
      <c r="AK304" s="105">
        <v>25.156600000000001</v>
      </c>
      <c r="AL304" s="105">
        <v>23.012699999999999</v>
      </c>
      <c r="AM304" s="105">
        <v>23.331099999999999</v>
      </c>
      <c r="AN304" s="105">
        <v>25.197299999999998</v>
      </c>
      <c r="AO304" s="105">
        <v>22.957100000000001</v>
      </c>
      <c r="AP304" s="105">
        <v>25.305399999999999</v>
      </c>
      <c r="AQ304" s="105">
        <v>23.723500000000001</v>
      </c>
      <c r="AR304" s="105">
        <v>24.806000000000001</v>
      </c>
      <c r="AS304" s="105">
        <v>26.104199999999999</v>
      </c>
      <c r="AT304" s="105">
        <v>24.990400000000001</v>
      </c>
      <c r="AU304" s="105">
        <v>24.765499999999999</v>
      </c>
      <c r="AV304" s="105">
        <v>24.361599999999999</v>
      </c>
      <c r="AW304" s="105">
        <v>25.650099999999998</v>
      </c>
      <c r="AX304" s="105">
        <v>25.155100000000001</v>
      </c>
      <c r="AY304" s="105">
        <v>24.267099999999999</v>
      </c>
      <c r="AZ304" s="105">
        <v>21.729600000000001</v>
      </c>
      <c r="BA304" s="105">
        <v>25.079000000000001</v>
      </c>
      <c r="BB304" s="105">
        <v>24.782499999999999</v>
      </c>
      <c r="BC304" s="105">
        <v>24.6357</v>
      </c>
      <c r="BD304" s="105">
        <v>24.5764</v>
      </c>
      <c r="BE304" s="105">
        <v>23.247800000000002</v>
      </c>
      <c r="BF304" s="105">
        <v>24.9529</v>
      </c>
      <c r="BG304" s="105">
        <v>24.6463</v>
      </c>
      <c r="BH304" s="105">
        <v>23.9207</v>
      </c>
      <c r="BI304" s="105">
        <v>24.1539</v>
      </c>
      <c r="BJ304" s="105">
        <v>24.509899999999998</v>
      </c>
      <c r="BK304" s="105">
        <v>24.405200000000001</v>
      </c>
      <c r="BL304" s="116">
        <v>24.429200000000002</v>
      </c>
      <c r="BM304" s="112">
        <v>1.02176E-2</v>
      </c>
      <c r="BN304" s="112">
        <v>0.42799599999999999</v>
      </c>
      <c r="BO304" s="112">
        <v>0.54871599999999998</v>
      </c>
      <c r="BP304" s="112">
        <v>0.104258</v>
      </c>
      <c r="BQ304" s="112">
        <v>0.27912799999999999</v>
      </c>
      <c r="BR304" s="112">
        <v>0.51597199999999999</v>
      </c>
      <c r="BS304" s="112">
        <v>4.5711799999999997E-2</v>
      </c>
      <c r="BT304" s="112">
        <v>0.73366100000000001</v>
      </c>
      <c r="BU304" s="117">
        <v>0.39101999999999998</v>
      </c>
      <c r="BV304" s="112">
        <v>4.0531999999999999E-2</v>
      </c>
      <c r="BW304" s="112">
        <v>0.51542399999999999</v>
      </c>
      <c r="BX304" s="112">
        <v>0.64539000000000002</v>
      </c>
      <c r="BY304" s="112">
        <v>0.16414000000000001</v>
      </c>
      <c r="BZ304" s="112">
        <v>0.62114999999999998</v>
      </c>
      <c r="CA304" s="112">
        <v>0.75178800000000001</v>
      </c>
      <c r="CB304" s="112">
        <v>0.20127600000000001</v>
      </c>
      <c r="CC304" s="112">
        <v>0.84270199999999995</v>
      </c>
      <c r="CD304" s="117">
        <v>0.75863000000000003</v>
      </c>
      <c r="CE304" s="105">
        <v>0.56332800000000005</v>
      </c>
      <c r="CF304" s="105">
        <v>-0.60104299999999999</v>
      </c>
      <c r="CG304" s="105">
        <v>-0.45275599999999999</v>
      </c>
      <c r="CH304" s="105">
        <v>0.85209599999999996</v>
      </c>
      <c r="CI304" s="105">
        <v>0.47763600000000001</v>
      </c>
      <c r="CJ304" s="105">
        <v>-0.73079899999999998</v>
      </c>
      <c r="CK304" s="105">
        <v>0.38435200000000003</v>
      </c>
      <c r="CL304" s="105">
        <v>-0.18906300000000001</v>
      </c>
      <c r="CM304" s="116">
        <v>-0.20774500000000001</v>
      </c>
    </row>
    <row r="305" spans="1:91">
      <c r="A305" s="104" t="s">
        <v>1115</v>
      </c>
      <c r="B305" s="104" t="s">
        <v>1116</v>
      </c>
      <c r="C305" s="104" t="s">
        <v>471</v>
      </c>
      <c r="D305" s="105">
        <v>27.79195</v>
      </c>
      <c r="E305" s="108">
        <v>174865262</v>
      </c>
      <c r="F305" s="108">
        <v>220670344</v>
      </c>
      <c r="G305" s="108">
        <v>212914232</v>
      </c>
      <c r="H305" s="108">
        <v>236420688</v>
      </c>
      <c r="I305" s="108">
        <v>215723544</v>
      </c>
      <c r="J305" s="108">
        <v>222188584</v>
      </c>
      <c r="K305" s="108">
        <v>178238524.5</v>
      </c>
      <c r="L305" s="108">
        <v>167995496</v>
      </c>
      <c r="M305" s="108">
        <v>256788336</v>
      </c>
      <c r="N305" s="108">
        <v>152951384</v>
      </c>
      <c r="O305" s="108">
        <v>187651456</v>
      </c>
      <c r="P305" s="108">
        <v>185750032</v>
      </c>
      <c r="Q305" s="108">
        <v>132451800</v>
      </c>
      <c r="R305" s="108">
        <v>147716268</v>
      </c>
      <c r="S305" s="108">
        <v>137895806</v>
      </c>
      <c r="T305" s="108">
        <v>182004214</v>
      </c>
      <c r="U305" s="108">
        <v>157739284</v>
      </c>
      <c r="V305" s="108">
        <v>129108926.8</v>
      </c>
      <c r="W305" s="108">
        <v>126963762.5</v>
      </c>
      <c r="X305" s="108">
        <v>225939476</v>
      </c>
      <c r="Y305" s="108">
        <v>222914100</v>
      </c>
      <c r="Z305" s="108">
        <v>293896348</v>
      </c>
      <c r="AA305" s="108">
        <v>254611488</v>
      </c>
      <c r="AB305" s="108">
        <v>197879922</v>
      </c>
      <c r="AC305" s="108">
        <v>136746316</v>
      </c>
      <c r="AD305" s="108">
        <v>207809496</v>
      </c>
      <c r="AE305" s="108">
        <v>165980259</v>
      </c>
      <c r="AF305" s="108">
        <v>200365310</v>
      </c>
      <c r="AG305" s="108">
        <v>177746521.5</v>
      </c>
      <c r="AH305" s="115">
        <v>180059742</v>
      </c>
      <c r="AI305" s="105">
        <v>27.7652</v>
      </c>
      <c r="AJ305" s="105">
        <v>28.4024</v>
      </c>
      <c r="AK305" s="105">
        <v>28.3429</v>
      </c>
      <c r="AL305" s="105">
        <v>28.091200000000001</v>
      </c>
      <c r="AM305" s="105">
        <v>28.1465</v>
      </c>
      <c r="AN305" s="105">
        <v>28.2425</v>
      </c>
      <c r="AO305" s="105">
        <v>27.6737</v>
      </c>
      <c r="AP305" s="105">
        <v>28.238499999999998</v>
      </c>
      <c r="AQ305" s="105">
        <v>28.1251</v>
      </c>
      <c r="AR305" s="105">
        <v>27.660900000000002</v>
      </c>
      <c r="AS305" s="105">
        <v>28.114699999999999</v>
      </c>
      <c r="AT305" s="105">
        <v>28.073</v>
      </c>
      <c r="AU305" s="105">
        <v>27.206</v>
      </c>
      <c r="AV305" s="105">
        <v>27.427900000000001</v>
      </c>
      <c r="AW305" s="105">
        <v>27.4907</v>
      </c>
      <c r="AX305" s="105">
        <v>27.8187</v>
      </c>
      <c r="AY305" s="105">
        <v>27.5488</v>
      </c>
      <c r="AZ305" s="105">
        <v>27.323799999999999</v>
      </c>
      <c r="BA305" s="105">
        <v>27.1648</v>
      </c>
      <c r="BB305" s="105">
        <v>28.0992</v>
      </c>
      <c r="BC305" s="105">
        <v>27.931999999999999</v>
      </c>
      <c r="BD305" s="105">
        <v>28.564900000000002</v>
      </c>
      <c r="BE305" s="105">
        <v>28.383800000000001</v>
      </c>
      <c r="BF305" s="105">
        <v>27.996600000000001</v>
      </c>
      <c r="BG305" s="105">
        <v>27.032800000000002</v>
      </c>
      <c r="BH305" s="105">
        <v>27.653199999999998</v>
      </c>
      <c r="BI305" s="105">
        <v>27.3203</v>
      </c>
      <c r="BJ305" s="105">
        <v>27.633099999999999</v>
      </c>
      <c r="BK305" s="105">
        <v>27.3795</v>
      </c>
      <c r="BL305" s="116">
        <v>27.483000000000001</v>
      </c>
      <c r="BM305" s="112">
        <v>3.5971799999999998E-2</v>
      </c>
      <c r="BN305" s="112">
        <v>1.52787E-3</v>
      </c>
      <c r="BO305" s="112">
        <v>5.1888999999999998E-2</v>
      </c>
      <c r="BP305" s="112">
        <v>5.0004699999999999E-2</v>
      </c>
      <c r="BQ305" s="112">
        <v>0.33710600000000002</v>
      </c>
      <c r="BR305" s="112">
        <v>0.70595699999999995</v>
      </c>
      <c r="BS305" s="112">
        <v>0.475692</v>
      </c>
      <c r="BT305" s="112">
        <v>1.11544E-2</v>
      </c>
      <c r="BU305" s="117">
        <v>0.44746000000000002</v>
      </c>
      <c r="BV305" s="112">
        <v>8.1658800000000004E-2</v>
      </c>
      <c r="BW305" s="112">
        <v>1.76422E-2</v>
      </c>
      <c r="BX305" s="112">
        <v>0.13805200000000001</v>
      </c>
      <c r="BY305" s="112">
        <v>9.1950699999999996E-2</v>
      </c>
      <c r="BZ305" s="112">
        <v>0.66245600000000004</v>
      </c>
      <c r="CA305" s="112">
        <v>0.86160899999999996</v>
      </c>
      <c r="CB305" s="112">
        <v>0.67864899999999995</v>
      </c>
      <c r="CC305" s="112">
        <v>8.1875000000000003E-2</v>
      </c>
      <c r="CD305" s="117">
        <v>0.78158300000000003</v>
      </c>
      <c r="CE305" s="105">
        <v>0.67164500000000005</v>
      </c>
      <c r="CF305" s="105">
        <v>0.66152999999999995</v>
      </c>
      <c r="CG305" s="105">
        <v>0.51391900000000001</v>
      </c>
      <c r="CH305" s="105">
        <v>0.45100099999999999</v>
      </c>
      <c r="CI305" s="105">
        <v>-0.123657</v>
      </c>
      <c r="CJ305" s="105">
        <v>6.5226900000000004E-2</v>
      </c>
      <c r="CK305" s="105">
        <v>0.233487</v>
      </c>
      <c r="CL305" s="105">
        <v>0.81657999999999997</v>
      </c>
      <c r="CM305" s="116">
        <v>-0.16306399999999999</v>
      </c>
    </row>
    <row r="306" spans="1:91">
      <c r="A306" s="104" t="s">
        <v>1117</v>
      </c>
      <c r="B306" s="104" t="s">
        <v>1118</v>
      </c>
      <c r="C306" s="104" t="s">
        <v>533</v>
      </c>
      <c r="D306" s="105">
        <v>32.789299999999997</v>
      </c>
      <c r="E306" s="108">
        <v>6414473668</v>
      </c>
      <c r="F306" s="108">
        <v>7119270341</v>
      </c>
      <c r="G306" s="108">
        <v>7552148145</v>
      </c>
      <c r="H306" s="108">
        <v>6860057081</v>
      </c>
      <c r="I306" s="108">
        <v>7189788163</v>
      </c>
      <c r="J306" s="108">
        <v>8307096905</v>
      </c>
      <c r="K306" s="108">
        <v>4949150099</v>
      </c>
      <c r="L306" s="108">
        <v>7290507585</v>
      </c>
      <c r="M306" s="108">
        <v>5373026503</v>
      </c>
      <c r="N306" s="108">
        <v>7233910578</v>
      </c>
      <c r="O306" s="108">
        <v>8230005313</v>
      </c>
      <c r="P306" s="108">
        <v>6840600767</v>
      </c>
      <c r="Q306" s="108">
        <v>6086551170</v>
      </c>
      <c r="R306" s="108">
        <v>6575575164</v>
      </c>
      <c r="S306" s="108">
        <v>8968705134</v>
      </c>
      <c r="T306" s="108">
        <v>5590234350</v>
      </c>
      <c r="U306" s="108">
        <v>5723985798</v>
      </c>
      <c r="V306" s="108">
        <v>6368387838</v>
      </c>
      <c r="W306" s="108">
        <v>6078036952</v>
      </c>
      <c r="X306" s="108">
        <v>6345068412</v>
      </c>
      <c r="Y306" s="108">
        <v>6594826522</v>
      </c>
      <c r="Z306" s="108">
        <v>5411314988</v>
      </c>
      <c r="AA306" s="108">
        <v>5195366906</v>
      </c>
      <c r="AB306" s="108">
        <v>5190438268</v>
      </c>
      <c r="AC306" s="108">
        <v>5746454293</v>
      </c>
      <c r="AD306" s="108">
        <v>6078075203</v>
      </c>
      <c r="AE306" s="108">
        <v>5986173131</v>
      </c>
      <c r="AF306" s="108">
        <v>5548054204</v>
      </c>
      <c r="AG306" s="108">
        <v>5681841403</v>
      </c>
      <c r="AH306" s="115">
        <v>5778878855</v>
      </c>
      <c r="AI306" s="105">
        <v>32.962200000000003</v>
      </c>
      <c r="AJ306" s="105">
        <v>33.276899999999998</v>
      </c>
      <c r="AK306" s="105">
        <v>33.371200000000002</v>
      </c>
      <c r="AL306" s="105">
        <v>32.950000000000003</v>
      </c>
      <c r="AM306" s="105">
        <v>33.1661</v>
      </c>
      <c r="AN306" s="105">
        <v>33.386699999999998</v>
      </c>
      <c r="AO306" s="105">
        <v>32.4711</v>
      </c>
      <c r="AP306" s="105">
        <v>33.438200000000002</v>
      </c>
      <c r="AQ306" s="105">
        <v>32.5122</v>
      </c>
      <c r="AR306" s="105">
        <v>33.201700000000002</v>
      </c>
      <c r="AS306" s="105">
        <v>33.464300000000001</v>
      </c>
      <c r="AT306" s="105">
        <v>33.275599999999997</v>
      </c>
      <c r="AU306" s="105">
        <v>32.729100000000003</v>
      </c>
      <c r="AV306" s="105">
        <v>32.904200000000003</v>
      </c>
      <c r="AW306" s="105">
        <v>33.396599999999999</v>
      </c>
      <c r="AX306" s="105">
        <v>32.759599999999999</v>
      </c>
      <c r="AY306" s="105">
        <v>32.732399999999998</v>
      </c>
      <c r="AZ306" s="105">
        <v>32.898299999999999</v>
      </c>
      <c r="BA306" s="105">
        <v>32.745899999999999</v>
      </c>
      <c r="BB306" s="105">
        <v>32.887500000000003</v>
      </c>
      <c r="BC306" s="105">
        <v>32.819000000000003</v>
      </c>
      <c r="BD306" s="105">
        <v>32.748399999999997</v>
      </c>
      <c r="BE306" s="105">
        <v>32.675600000000003</v>
      </c>
      <c r="BF306" s="105">
        <v>32.709800000000001</v>
      </c>
      <c r="BG306" s="105">
        <v>32.463299999999997</v>
      </c>
      <c r="BH306" s="105">
        <v>32.515500000000003</v>
      </c>
      <c r="BI306" s="105">
        <v>32.492899999999999</v>
      </c>
      <c r="BJ306" s="105">
        <v>32.424399999999999</v>
      </c>
      <c r="BK306" s="105">
        <v>32.332500000000003</v>
      </c>
      <c r="BL306" s="116">
        <v>32.419899999999998</v>
      </c>
      <c r="BM306" s="112">
        <v>3.1045500000000002E-3</v>
      </c>
      <c r="BN306" s="112">
        <v>3.9206900000000001E-3</v>
      </c>
      <c r="BO306" s="112">
        <v>0.26089000000000001</v>
      </c>
      <c r="BP306" s="112">
        <v>3.8662899999999999E-4</v>
      </c>
      <c r="BQ306" s="112">
        <v>3.7758800000000002E-2</v>
      </c>
      <c r="BR306" s="112">
        <v>2.43655E-3</v>
      </c>
      <c r="BS306" s="112">
        <v>1.10238E-3</v>
      </c>
      <c r="BT306" s="112">
        <v>9.5044400000000005E-4</v>
      </c>
      <c r="BU306" s="117">
        <v>4.2685000000000001E-2</v>
      </c>
      <c r="BV306" s="112">
        <v>2.2878099999999998E-2</v>
      </c>
      <c r="BW306" s="112">
        <v>2.2568399999999999E-2</v>
      </c>
      <c r="BX306" s="112">
        <v>0.37499300000000002</v>
      </c>
      <c r="BY306" s="112">
        <v>5.2830300000000002E-3</v>
      </c>
      <c r="BZ306" s="112">
        <v>0.356101</v>
      </c>
      <c r="CA306" s="112">
        <v>5.0198100000000002E-2</v>
      </c>
      <c r="CB306" s="112">
        <v>4.0868500000000002E-2</v>
      </c>
      <c r="CC306" s="112">
        <v>2.5685400000000001E-2</v>
      </c>
      <c r="CD306" s="117">
        <v>0.48352699999999998</v>
      </c>
      <c r="CE306" s="105">
        <v>0.81121600000000005</v>
      </c>
      <c r="CF306" s="105">
        <v>0.77533200000000002</v>
      </c>
      <c r="CG306" s="105">
        <v>0.414937</v>
      </c>
      <c r="CH306" s="105">
        <v>0.92163099999999998</v>
      </c>
      <c r="CI306" s="105">
        <v>0.61773800000000001</v>
      </c>
      <c r="CJ306" s="105">
        <v>0.40453099999999997</v>
      </c>
      <c r="CK306" s="105">
        <v>0.42521700000000001</v>
      </c>
      <c r="CL306" s="105">
        <v>0.31905</v>
      </c>
      <c r="CM306" s="116">
        <v>9.8300899999999997E-2</v>
      </c>
    </row>
    <row r="307" spans="1:91">
      <c r="A307" s="104" t="s">
        <v>1119</v>
      </c>
      <c r="B307" s="104" t="s">
        <v>1120</v>
      </c>
      <c r="C307" s="104" t="s">
        <v>1121</v>
      </c>
      <c r="D307" s="105">
        <v>31.295949999999998</v>
      </c>
      <c r="E307" s="108">
        <v>2084050155</v>
      </c>
      <c r="F307" s="108">
        <v>1845275496</v>
      </c>
      <c r="G307" s="108">
        <v>2429573935</v>
      </c>
      <c r="H307" s="108">
        <v>2180534409</v>
      </c>
      <c r="I307" s="108">
        <v>1893332820</v>
      </c>
      <c r="J307" s="108">
        <v>2302354013</v>
      </c>
      <c r="K307" s="108">
        <v>1473267099</v>
      </c>
      <c r="L307" s="108">
        <v>1398137749</v>
      </c>
      <c r="M307" s="108">
        <v>2546303068</v>
      </c>
      <c r="N307" s="108">
        <v>1766325416</v>
      </c>
      <c r="O307" s="108">
        <v>2261408061</v>
      </c>
      <c r="P307" s="108">
        <v>1528369382</v>
      </c>
      <c r="Q307" s="108">
        <v>2435839673</v>
      </c>
      <c r="R307" s="108">
        <v>2304525597</v>
      </c>
      <c r="S307" s="108">
        <v>2600801845</v>
      </c>
      <c r="T307" s="108">
        <v>2095298104</v>
      </c>
      <c r="U307" s="108">
        <v>2107410182</v>
      </c>
      <c r="V307" s="108">
        <v>2177620993</v>
      </c>
      <c r="W307" s="108">
        <v>2180072345</v>
      </c>
      <c r="X307" s="108">
        <v>2514343562</v>
      </c>
      <c r="Y307" s="108">
        <v>2273301843</v>
      </c>
      <c r="Z307" s="108">
        <v>1771488920</v>
      </c>
      <c r="AA307" s="108">
        <v>1908261385</v>
      </c>
      <c r="AB307" s="108">
        <v>1917440335</v>
      </c>
      <c r="AC307" s="108">
        <v>2487704547</v>
      </c>
      <c r="AD307" s="108">
        <v>2628112154</v>
      </c>
      <c r="AE307" s="108">
        <v>2512414340</v>
      </c>
      <c r="AF307" s="108">
        <v>2432263685</v>
      </c>
      <c r="AG307" s="108">
        <v>2856400479</v>
      </c>
      <c r="AH307" s="115">
        <v>2436966402</v>
      </c>
      <c r="AI307" s="105">
        <v>31.340199999999999</v>
      </c>
      <c r="AJ307" s="105">
        <v>31.340299999999999</v>
      </c>
      <c r="AK307" s="105">
        <v>31.716999999999999</v>
      </c>
      <c r="AL307" s="105">
        <v>31.296399999999998</v>
      </c>
      <c r="AM307" s="105">
        <v>31.246300000000002</v>
      </c>
      <c r="AN307" s="105">
        <v>31.593499999999999</v>
      </c>
      <c r="AO307" s="105">
        <v>30.685400000000001</v>
      </c>
      <c r="AP307" s="105">
        <v>31.063400000000001</v>
      </c>
      <c r="AQ307" s="105">
        <v>31.434899999999999</v>
      </c>
      <c r="AR307" s="105">
        <v>31.128699999999998</v>
      </c>
      <c r="AS307" s="105">
        <v>31.548500000000001</v>
      </c>
      <c r="AT307" s="105">
        <v>31.113499999999998</v>
      </c>
      <c r="AU307" s="105">
        <v>31.416</v>
      </c>
      <c r="AV307" s="105">
        <v>31.391500000000001</v>
      </c>
      <c r="AW307" s="105">
        <v>31.598199999999999</v>
      </c>
      <c r="AX307" s="105">
        <v>31.343800000000002</v>
      </c>
      <c r="AY307" s="105">
        <v>31.295500000000001</v>
      </c>
      <c r="AZ307" s="105">
        <v>31.355499999999999</v>
      </c>
      <c r="BA307" s="105">
        <v>31.2667</v>
      </c>
      <c r="BB307" s="105">
        <v>31.553599999999999</v>
      </c>
      <c r="BC307" s="105">
        <v>31.271000000000001</v>
      </c>
      <c r="BD307" s="105">
        <v>31.1236</v>
      </c>
      <c r="BE307" s="105">
        <v>31.241700000000002</v>
      </c>
      <c r="BF307" s="105">
        <v>31.273099999999999</v>
      </c>
      <c r="BG307" s="105">
        <v>31.261800000000001</v>
      </c>
      <c r="BH307" s="105">
        <v>31.325299999999999</v>
      </c>
      <c r="BI307" s="105">
        <v>31.240300000000001</v>
      </c>
      <c r="BJ307" s="105">
        <v>31.2347</v>
      </c>
      <c r="BK307" s="105">
        <v>31.340900000000001</v>
      </c>
      <c r="BL307" s="116">
        <v>31.182600000000001</v>
      </c>
      <c r="BM307" s="112">
        <v>0.186748</v>
      </c>
      <c r="BN307" s="112">
        <v>0.34540700000000002</v>
      </c>
      <c r="BO307" s="112">
        <v>0.43567800000000001</v>
      </c>
      <c r="BP307" s="112">
        <v>0.94578499999999999</v>
      </c>
      <c r="BQ307" s="112">
        <v>5.4438300000000002E-2</v>
      </c>
      <c r="BR307" s="112">
        <v>0.19026999999999999</v>
      </c>
      <c r="BS307" s="112">
        <v>0.352987</v>
      </c>
      <c r="BT307" s="112">
        <v>0.57322200000000001</v>
      </c>
      <c r="BU307" s="117">
        <v>0.68627899999999997</v>
      </c>
      <c r="BV307" s="112">
        <v>0.264652</v>
      </c>
      <c r="BW307" s="112">
        <v>0.43740899999999999</v>
      </c>
      <c r="BX307" s="112">
        <v>0.54134800000000005</v>
      </c>
      <c r="BY307" s="112">
        <v>0.95475399999999999</v>
      </c>
      <c r="BZ307" s="112">
        <v>0.41390399999999999</v>
      </c>
      <c r="CA307" s="112">
        <v>0.448961</v>
      </c>
      <c r="CB307" s="112">
        <v>0.581534</v>
      </c>
      <c r="CC307" s="112">
        <v>0.73404400000000003</v>
      </c>
      <c r="CD307" s="117">
        <v>0.90224899999999997</v>
      </c>
      <c r="CE307" s="105">
        <v>0.213121</v>
      </c>
      <c r="CF307" s="105">
        <v>0.12603</v>
      </c>
      <c r="CG307" s="105">
        <v>-0.191492</v>
      </c>
      <c r="CH307" s="105">
        <v>1.08509E-2</v>
      </c>
      <c r="CI307" s="105">
        <v>0.215864</v>
      </c>
      <c r="CJ307" s="105">
        <v>7.8871999999999998E-2</v>
      </c>
      <c r="CK307" s="105">
        <v>0.111039</v>
      </c>
      <c r="CL307" s="105">
        <v>-3.98909E-2</v>
      </c>
      <c r="CM307" s="116">
        <v>2.3078899999999999E-2</v>
      </c>
    </row>
    <row r="308" spans="1:91">
      <c r="A308" s="104" t="s">
        <v>1122</v>
      </c>
      <c r="B308" s="104" t="s">
        <v>1123</v>
      </c>
      <c r="C308" s="104" t="s">
        <v>1124</v>
      </c>
      <c r="D308" s="105">
        <v>33.528300000000002</v>
      </c>
      <c r="E308" s="108">
        <v>10745628811</v>
      </c>
      <c r="F308" s="108">
        <v>9475477437</v>
      </c>
      <c r="G308" s="108">
        <v>10059117479</v>
      </c>
      <c r="H308" s="108">
        <v>11490696768</v>
      </c>
      <c r="I308" s="108">
        <v>9806938647</v>
      </c>
      <c r="J308" s="108">
        <v>10297738537</v>
      </c>
      <c r="K308" s="108">
        <v>8585891230</v>
      </c>
      <c r="L308" s="108">
        <v>6297139078</v>
      </c>
      <c r="M308" s="108">
        <v>8556174073</v>
      </c>
      <c r="N308" s="108">
        <v>5574050300</v>
      </c>
      <c r="O308" s="108">
        <v>6931910480</v>
      </c>
      <c r="P308" s="108">
        <v>7444596278</v>
      </c>
      <c r="Q308" s="108">
        <v>10373596527</v>
      </c>
      <c r="R308" s="108">
        <v>10753741202</v>
      </c>
      <c r="S308" s="108">
        <v>12864032424</v>
      </c>
      <c r="T308" s="108">
        <v>9726873140</v>
      </c>
      <c r="U308" s="108">
        <v>10534583023</v>
      </c>
      <c r="V308" s="108">
        <v>11004653767</v>
      </c>
      <c r="W308" s="108">
        <v>10630027888</v>
      </c>
      <c r="X308" s="108">
        <v>11658274136</v>
      </c>
      <c r="Y308" s="108">
        <v>10207058420</v>
      </c>
      <c r="Z308" s="108">
        <v>9235629611</v>
      </c>
      <c r="AA308" s="108">
        <v>9325863854</v>
      </c>
      <c r="AB308" s="108">
        <v>9225506273</v>
      </c>
      <c r="AC308" s="108">
        <v>10991875335</v>
      </c>
      <c r="AD308" s="108">
        <v>10643398330</v>
      </c>
      <c r="AE308" s="108">
        <v>11662827434</v>
      </c>
      <c r="AF308" s="108">
        <v>11005104300</v>
      </c>
      <c r="AG308" s="108">
        <v>11435069263</v>
      </c>
      <c r="AH308" s="115">
        <v>11079656453</v>
      </c>
      <c r="AI308" s="105">
        <v>33.706499999999998</v>
      </c>
      <c r="AJ308" s="105">
        <v>33.677100000000003</v>
      </c>
      <c r="AK308" s="105">
        <v>33.765700000000002</v>
      </c>
      <c r="AL308" s="105">
        <v>33.694099999999999</v>
      </c>
      <c r="AM308" s="105">
        <v>33.614199999999997</v>
      </c>
      <c r="AN308" s="105">
        <v>33.677900000000001</v>
      </c>
      <c r="AO308" s="105">
        <v>33.262599999999999</v>
      </c>
      <c r="AP308" s="105">
        <v>33.223599999999998</v>
      </c>
      <c r="AQ308" s="105">
        <v>33.183399999999999</v>
      </c>
      <c r="AR308" s="105">
        <v>32.822800000000001</v>
      </c>
      <c r="AS308" s="105">
        <v>33.216700000000003</v>
      </c>
      <c r="AT308" s="105">
        <v>33.3977</v>
      </c>
      <c r="AU308" s="105">
        <v>33.4863</v>
      </c>
      <c r="AV308" s="105">
        <v>33.613799999999998</v>
      </c>
      <c r="AW308" s="105">
        <v>33.939799999999998</v>
      </c>
      <c r="AX308" s="105">
        <v>33.558599999999998</v>
      </c>
      <c r="AY308" s="105">
        <v>33.604999999999997</v>
      </c>
      <c r="AZ308" s="105">
        <v>33.692399999999999</v>
      </c>
      <c r="BA308" s="105">
        <v>33.552399999999999</v>
      </c>
      <c r="BB308" s="105">
        <v>33.7759</v>
      </c>
      <c r="BC308" s="105">
        <v>33.462499999999999</v>
      </c>
      <c r="BD308" s="105">
        <v>33.528100000000002</v>
      </c>
      <c r="BE308" s="105">
        <v>33.528500000000001</v>
      </c>
      <c r="BF308" s="105">
        <v>33.5396</v>
      </c>
      <c r="BG308" s="105">
        <v>33.406500000000001</v>
      </c>
      <c r="BH308" s="105">
        <v>33.326000000000001</v>
      </c>
      <c r="BI308" s="105">
        <v>33.455100000000002</v>
      </c>
      <c r="BJ308" s="105">
        <v>33.412500000000001</v>
      </c>
      <c r="BK308" s="105">
        <v>33.3384</v>
      </c>
      <c r="BL308" s="116">
        <v>33.362499999999997</v>
      </c>
      <c r="BM308" s="112">
        <v>5.2789899999999997E-4</v>
      </c>
      <c r="BN308" s="112">
        <v>8.8411999999999996E-4</v>
      </c>
      <c r="BO308" s="112">
        <v>9.4515499999999995E-3</v>
      </c>
      <c r="BP308" s="112">
        <v>0.25815199999999999</v>
      </c>
      <c r="BQ308" s="112">
        <v>8.6896799999999996E-2</v>
      </c>
      <c r="BR308" s="112">
        <v>5.2658699999999998E-3</v>
      </c>
      <c r="BS308" s="112">
        <v>7.7663899999999994E-2</v>
      </c>
      <c r="BT308" s="112">
        <v>1.9013599999999999E-3</v>
      </c>
      <c r="BU308" s="117">
        <v>0.59964499999999998</v>
      </c>
      <c r="BV308" s="112">
        <v>9.42576E-3</v>
      </c>
      <c r="BW308" s="112">
        <v>1.33267E-2</v>
      </c>
      <c r="BX308" s="112">
        <v>5.6577799999999998E-2</v>
      </c>
      <c r="BY308" s="112">
        <v>0.34266999999999997</v>
      </c>
      <c r="BZ308" s="112">
        <v>0.46166600000000002</v>
      </c>
      <c r="CA308" s="112">
        <v>6.9105600000000003E-2</v>
      </c>
      <c r="CB308" s="112">
        <v>0.262905</v>
      </c>
      <c r="CC308" s="112">
        <v>3.3009200000000002E-2</v>
      </c>
      <c r="CD308" s="117">
        <v>0.85932699999999995</v>
      </c>
      <c r="CE308" s="105">
        <v>0.34533199999999997</v>
      </c>
      <c r="CF308" s="105">
        <v>0.29095500000000002</v>
      </c>
      <c r="CG308" s="105">
        <v>-0.14791699999999999</v>
      </c>
      <c r="CH308" s="105">
        <v>-0.225407</v>
      </c>
      <c r="CI308" s="105">
        <v>0.30882100000000001</v>
      </c>
      <c r="CJ308" s="105">
        <v>0.24754799999999999</v>
      </c>
      <c r="CK308" s="105">
        <v>0.22581200000000001</v>
      </c>
      <c r="CL308" s="105">
        <v>0.16095200000000001</v>
      </c>
      <c r="CM308" s="116">
        <v>2.4757399999999999E-2</v>
      </c>
    </row>
    <row r="309" spans="1:91">
      <c r="A309" s="104" t="s">
        <v>1125</v>
      </c>
      <c r="B309" s="104" t="s">
        <v>1126</v>
      </c>
      <c r="C309" s="104" t="s">
        <v>1127</v>
      </c>
      <c r="D309" s="105">
        <v>28.793900000000001</v>
      </c>
      <c r="E309" s="108">
        <v>324121973.39999998</v>
      </c>
      <c r="F309" s="108">
        <v>552279414</v>
      </c>
      <c r="G309" s="108">
        <v>596565056</v>
      </c>
      <c r="H309" s="108">
        <v>594039419.5</v>
      </c>
      <c r="I309" s="108">
        <v>582375729</v>
      </c>
      <c r="J309" s="108">
        <v>817935591.5</v>
      </c>
      <c r="K309" s="108">
        <v>828737600</v>
      </c>
      <c r="L309" s="108">
        <v>1512824699</v>
      </c>
      <c r="M309" s="108">
        <v>639491176</v>
      </c>
      <c r="N309" s="108">
        <v>441384283.5</v>
      </c>
      <c r="O309" s="108">
        <v>842657505</v>
      </c>
      <c r="P309" s="108">
        <v>486405337.5</v>
      </c>
      <c r="Q309" s="108">
        <v>410294432</v>
      </c>
      <c r="R309" s="108">
        <v>321940225.5</v>
      </c>
      <c r="S309" s="108">
        <v>528642843</v>
      </c>
      <c r="T309" s="108">
        <v>385974163.89999998</v>
      </c>
      <c r="U309" s="108">
        <v>363283466.80000001</v>
      </c>
      <c r="V309" s="108">
        <v>245112384</v>
      </c>
      <c r="W309" s="108">
        <v>315575221</v>
      </c>
      <c r="X309" s="108">
        <v>202662539.5</v>
      </c>
      <c r="Y309" s="108">
        <v>282904069</v>
      </c>
      <c r="Z309" s="108">
        <v>457227614</v>
      </c>
      <c r="AA309" s="108">
        <v>232065405</v>
      </c>
      <c r="AB309" s="108">
        <v>283703763.30000001</v>
      </c>
      <c r="AC309" s="108">
        <v>391434832.30000001</v>
      </c>
      <c r="AD309" s="108">
        <v>148111731.80000001</v>
      </c>
      <c r="AE309" s="108">
        <v>456637332</v>
      </c>
      <c r="AF309" s="108">
        <v>267272701</v>
      </c>
      <c r="AG309" s="108">
        <v>279404233.80000001</v>
      </c>
      <c r="AH309" s="115">
        <v>398331891</v>
      </c>
      <c r="AI309" s="105">
        <v>28.6554</v>
      </c>
      <c r="AJ309" s="105">
        <v>29.6157</v>
      </c>
      <c r="AK309" s="105">
        <v>29.7606</v>
      </c>
      <c r="AL309" s="105">
        <v>29.420400000000001</v>
      </c>
      <c r="AM309" s="105">
        <v>29.5502</v>
      </c>
      <c r="AN309" s="105">
        <v>30.137699999999999</v>
      </c>
      <c r="AO309" s="105">
        <v>29.8643</v>
      </c>
      <c r="AP309" s="105">
        <v>31.276399999999999</v>
      </c>
      <c r="AQ309" s="105">
        <v>29.441400000000002</v>
      </c>
      <c r="AR309" s="105">
        <v>29.142199999999999</v>
      </c>
      <c r="AS309" s="105">
        <v>30.223199999999999</v>
      </c>
      <c r="AT309" s="105">
        <v>29.4618</v>
      </c>
      <c r="AU309" s="105">
        <v>28.807500000000001</v>
      </c>
      <c r="AV309" s="105">
        <v>28.5519</v>
      </c>
      <c r="AW309" s="105">
        <v>29.4087</v>
      </c>
      <c r="AX309" s="105">
        <v>28.903199999999998</v>
      </c>
      <c r="AY309" s="105">
        <v>28.764700000000001</v>
      </c>
      <c r="AZ309" s="105">
        <v>28.253900000000002</v>
      </c>
      <c r="BA309" s="105">
        <v>28.478300000000001</v>
      </c>
      <c r="BB309" s="105">
        <v>27.933199999999999</v>
      </c>
      <c r="BC309" s="105">
        <v>28.295200000000001</v>
      </c>
      <c r="BD309" s="105">
        <v>29.169499999999999</v>
      </c>
      <c r="BE309" s="105">
        <v>28.241700000000002</v>
      </c>
      <c r="BF309" s="105">
        <v>28.516400000000001</v>
      </c>
      <c r="BG309" s="105">
        <v>28.598099999999999</v>
      </c>
      <c r="BH309" s="105">
        <v>27.172899999999998</v>
      </c>
      <c r="BI309" s="105">
        <v>28.7803</v>
      </c>
      <c r="BJ309" s="105">
        <v>28.0488</v>
      </c>
      <c r="BK309" s="105">
        <v>28.021000000000001</v>
      </c>
      <c r="BL309" s="116">
        <v>28.577200000000001</v>
      </c>
      <c r="BM309" s="112">
        <v>4.4810099999999999E-2</v>
      </c>
      <c r="BN309" s="112">
        <v>6.4665599999999997E-3</v>
      </c>
      <c r="BO309" s="112">
        <v>2.7523300000000001E-2</v>
      </c>
      <c r="BP309" s="112">
        <v>1.9357900000000001E-2</v>
      </c>
      <c r="BQ309" s="112">
        <v>8.5978299999999994E-2</v>
      </c>
      <c r="BR309" s="112">
        <v>0.187776</v>
      </c>
      <c r="BS309" s="112">
        <v>0.93827000000000005</v>
      </c>
      <c r="BT309" s="112">
        <v>0.26464100000000002</v>
      </c>
      <c r="BU309" s="117">
        <v>0.95568399999999998</v>
      </c>
      <c r="BV309" s="112">
        <v>9.2617199999999997E-2</v>
      </c>
      <c r="BW309" s="112">
        <v>3.0000700000000002E-2</v>
      </c>
      <c r="BX309" s="112">
        <v>9.8566699999999993E-2</v>
      </c>
      <c r="BY309" s="112">
        <v>4.4472100000000001E-2</v>
      </c>
      <c r="BZ309" s="112">
        <v>0.46166600000000002</v>
      </c>
      <c r="CA309" s="112">
        <v>0.44527099999999997</v>
      </c>
      <c r="CB309" s="112">
        <v>0.97069399999999995</v>
      </c>
      <c r="CC309" s="112">
        <v>0.46992899999999999</v>
      </c>
      <c r="CD309" s="117">
        <v>0.98756900000000003</v>
      </c>
      <c r="CE309" s="105">
        <v>1.1282700000000001</v>
      </c>
      <c r="CF309" s="105">
        <v>1.48709</v>
      </c>
      <c r="CG309" s="105">
        <v>1.9783999999999999</v>
      </c>
      <c r="CH309" s="105">
        <v>1.39341</v>
      </c>
      <c r="CI309" s="105">
        <v>0.70701400000000003</v>
      </c>
      <c r="CJ309" s="105">
        <v>0.42495699999999997</v>
      </c>
      <c r="CK309" s="105">
        <v>1.9919099999999999E-2</v>
      </c>
      <c r="CL309" s="105">
        <v>0.42685600000000001</v>
      </c>
      <c r="CM309" s="116">
        <v>-3.18979E-2</v>
      </c>
    </row>
    <row r="310" spans="1:91">
      <c r="A310" s="104" t="s">
        <v>5037</v>
      </c>
      <c r="B310" s="104" t="s">
        <v>5038</v>
      </c>
      <c r="C310" s="104" t="s">
        <v>2328</v>
      </c>
      <c r="D310" s="105">
        <v>25.155450000000002</v>
      </c>
      <c r="E310" s="108">
        <v>30097112</v>
      </c>
      <c r="F310" s="108">
        <v>27371018</v>
      </c>
      <c r="G310" s="108">
        <v>21581082</v>
      </c>
      <c r="H310" s="108">
        <v>31673297</v>
      </c>
      <c r="I310" s="108">
        <v>31747924.5</v>
      </c>
      <c r="J310" s="108">
        <v>16766004.5</v>
      </c>
      <c r="K310" s="108">
        <v>22162078</v>
      </c>
      <c r="L310" s="108">
        <v>23314958</v>
      </c>
      <c r="M310" s="108">
        <v>4750221.5</v>
      </c>
      <c r="N310" s="108">
        <v>48519496</v>
      </c>
      <c r="O310" s="108">
        <v>23394299</v>
      </c>
      <c r="P310" s="108">
        <v>35464306.75</v>
      </c>
      <c r="Q310" s="108">
        <v>10537035.25</v>
      </c>
      <c r="R310" s="108">
        <v>20748748</v>
      </c>
      <c r="S310" s="108">
        <v>12048250</v>
      </c>
      <c r="T310" s="108">
        <v>33853233</v>
      </c>
      <c r="U310" s="108">
        <v>35661181</v>
      </c>
      <c r="V310" s="108">
        <v>41969489</v>
      </c>
      <c r="W310" s="108">
        <v>41912354</v>
      </c>
      <c r="X310" s="108">
        <v>40958362</v>
      </c>
      <c r="Y310" s="108">
        <v>31548918.5</v>
      </c>
      <c r="Z310" s="108">
        <v>9618439.75</v>
      </c>
      <c r="AA310" s="108">
        <v>6975816.5</v>
      </c>
      <c r="AB310" s="108">
        <v>25602535</v>
      </c>
      <c r="AC310" s="108">
        <v>38461025.5</v>
      </c>
      <c r="AD310" s="108">
        <v>38822888.5</v>
      </c>
      <c r="AE310" s="108">
        <v>9429784</v>
      </c>
      <c r="AF310" s="108">
        <v>18840036</v>
      </c>
      <c r="AG310" s="108">
        <v>5658344</v>
      </c>
      <c r="AH310" s="115">
        <v>8772856.75</v>
      </c>
      <c r="AI310" s="105">
        <v>25.226600000000001</v>
      </c>
      <c r="AJ310" s="105">
        <v>25.445</v>
      </c>
      <c r="AK310" s="105">
        <v>25.045500000000001</v>
      </c>
      <c r="AL310" s="105">
        <v>25.191199999999998</v>
      </c>
      <c r="AM310" s="105">
        <v>25.434200000000001</v>
      </c>
      <c r="AN310" s="105">
        <v>24.8932</v>
      </c>
      <c r="AO310" s="105">
        <v>24.706099999999999</v>
      </c>
      <c r="AP310" s="105">
        <v>25.593699999999998</v>
      </c>
      <c r="AQ310" s="105">
        <v>22.3687</v>
      </c>
      <c r="AR310" s="105">
        <v>25.866199999999999</v>
      </c>
      <c r="AS310" s="105">
        <v>25.170999999999999</v>
      </c>
      <c r="AT310" s="105">
        <v>25.684000000000001</v>
      </c>
      <c r="AU310" s="105">
        <v>23.507400000000001</v>
      </c>
      <c r="AV310" s="105">
        <v>24.5962</v>
      </c>
      <c r="AW310" s="105">
        <v>24.145600000000002</v>
      </c>
      <c r="AX310" s="105">
        <v>25.392099999999999</v>
      </c>
      <c r="AY310" s="105">
        <v>25.424299999999999</v>
      </c>
      <c r="AZ310" s="105">
        <v>25.750800000000002</v>
      </c>
      <c r="BA310" s="105">
        <v>25.565799999999999</v>
      </c>
      <c r="BB310" s="105">
        <v>25.678000000000001</v>
      </c>
      <c r="BC310" s="105">
        <v>25.145099999999999</v>
      </c>
      <c r="BD310" s="105">
        <v>23.468399999999999</v>
      </c>
      <c r="BE310" s="105">
        <v>23.0562</v>
      </c>
      <c r="BF310" s="105">
        <v>25.046399999999998</v>
      </c>
      <c r="BG310" s="105">
        <v>25.165800000000001</v>
      </c>
      <c r="BH310" s="105">
        <v>25.218499999999999</v>
      </c>
      <c r="BI310" s="105">
        <v>23.182700000000001</v>
      </c>
      <c r="BJ310" s="105">
        <v>24.222300000000001</v>
      </c>
      <c r="BK310" s="105">
        <v>22.338799999999999</v>
      </c>
      <c r="BL310" s="116">
        <v>23.142499999999998</v>
      </c>
      <c r="BM310" s="112">
        <v>2.28836E-2</v>
      </c>
      <c r="BN310" s="112">
        <v>2.6912999999999999E-2</v>
      </c>
      <c r="BO310" s="112">
        <v>0.42200300000000002</v>
      </c>
      <c r="BP310" s="112">
        <v>1.60579E-2</v>
      </c>
      <c r="BQ310" s="112">
        <v>0.24959999999999999</v>
      </c>
      <c r="BR310" s="112">
        <v>1.4813099999999999E-2</v>
      </c>
      <c r="BS310" s="112">
        <v>1.7327700000000001E-2</v>
      </c>
      <c r="BT310" s="112">
        <v>0.48803099999999999</v>
      </c>
      <c r="BU310" s="117">
        <v>0.210396</v>
      </c>
      <c r="BV310" s="112">
        <v>6.3543600000000006E-2</v>
      </c>
      <c r="BW310" s="112">
        <v>7.0569499999999993E-2</v>
      </c>
      <c r="BX310" s="112">
        <v>0.53124700000000002</v>
      </c>
      <c r="BY310" s="112">
        <v>3.8651900000000003E-2</v>
      </c>
      <c r="BZ310" s="112">
        <v>0.59753699999999998</v>
      </c>
      <c r="CA310" s="112">
        <v>0.11458599999999999</v>
      </c>
      <c r="CB310" s="112">
        <v>0.124596</v>
      </c>
      <c r="CC310" s="112">
        <v>0.66552800000000001</v>
      </c>
      <c r="CD310" s="117">
        <v>0.70063399999999998</v>
      </c>
      <c r="CE310" s="105">
        <v>2.00447</v>
      </c>
      <c r="CF310" s="105">
        <v>1.9382900000000001</v>
      </c>
      <c r="CG310" s="105">
        <v>0.98826999999999998</v>
      </c>
      <c r="CH310" s="105">
        <v>2.3391899999999999</v>
      </c>
      <c r="CI310" s="105">
        <v>0.848495</v>
      </c>
      <c r="CJ310" s="105">
        <v>2.2878599999999998</v>
      </c>
      <c r="CK310" s="105">
        <v>2.2283900000000001</v>
      </c>
      <c r="CL310" s="105">
        <v>0.62240200000000001</v>
      </c>
      <c r="CM310" s="116">
        <v>1.28775</v>
      </c>
    </row>
    <row r="311" spans="1:91">
      <c r="A311" s="104" t="s">
        <v>1128</v>
      </c>
      <c r="B311" s="104" t="s">
        <v>1129</v>
      </c>
      <c r="C311" s="104" t="s">
        <v>1130</v>
      </c>
      <c r="D311" s="105">
        <v>28.526800000000001</v>
      </c>
      <c r="E311" s="108">
        <v>346864410</v>
      </c>
      <c r="F311" s="108">
        <v>343267108</v>
      </c>
      <c r="G311" s="108">
        <v>266112400.5</v>
      </c>
      <c r="H311" s="108">
        <v>285758229.5</v>
      </c>
      <c r="I311" s="108">
        <v>384953055.5</v>
      </c>
      <c r="J311" s="108">
        <v>202690405</v>
      </c>
      <c r="K311" s="108">
        <v>384498945</v>
      </c>
      <c r="L311" s="108">
        <v>266933774</v>
      </c>
      <c r="M311" s="108">
        <v>354637596</v>
      </c>
      <c r="N311" s="108">
        <v>178157797</v>
      </c>
      <c r="O311" s="108">
        <v>238712680</v>
      </c>
      <c r="P311" s="108">
        <v>266306942</v>
      </c>
      <c r="Q311" s="108">
        <v>340152453</v>
      </c>
      <c r="R311" s="108">
        <v>298554946</v>
      </c>
      <c r="S311" s="108">
        <v>185803134</v>
      </c>
      <c r="T311" s="108">
        <v>260998702</v>
      </c>
      <c r="U311" s="108">
        <v>345768029.5</v>
      </c>
      <c r="V311" s="108">
        <v>286274865.5</v>
      </c>
      <c r="W311" s="108">
        <v>323811824.5</v>
      </c>
      <c r="X311" s="108">
        <v>299889129</v>
      </c>
      <c r="Y311" s="108">
        <v>304590688</v>
      </c>
      <c r="Z311" s="108">
        <v>291383150.5</v>
      </c>
      <c r="AA311" s="108">
        <v>332941291</v>
      </c>
      <c r="AB311" s="108">
        <v>294300806</v>
      </c>
      <c r="AC311" s="108">
        <v>413351330</v>
      </c>
      <c r="AD311" s="108">
        <v>300453665</v>
      </c>
      <c r="AE311" s="108">
        <v>342350481</v>
      </c>
      <c r="AF311" s="108">
        <v>295453863</v>
      </c>
      <c r="AG311" s="108">
        <v>362217127.5</v>
      </c>
      <c r="AH311" s="115">
        <v>426721704.5</v>
      </c>
      <c r="AI311" s="105">
        <v>28.753299999999999</v>
      </c>
      <c r="AJ311" s="105">
        <v>28.936699999999998</v>
      </c>
      <c r="AK311" s="105">
        <v>28.6218</v>
      </c>
      <c r="AL311" s="105">
        <v>28.364599999999999</v>
      </c>
      <c r="AM311" s="105">
        <v>28.986599999999999</v>
      </c>
      <c r="AN311" s="105">
        <v>28.106000000000002</v>
      </c>
      <c r="AO311" s="105">
        <v>28.7803</v>
      </c>
      <c r="AP311" s="105">
        <v>28.844000000000001</v>
      </c>
      <c r="AQ311" s="105">
        <v>28.590900000000001</v>
      </c>
      <c r="AR311" s="105">
        <v>27.861599999999999</v>
      </c>
      <c r="AS311" s="105">
        <v>28.440799999999999</v>
      </c>
      <c r="AT311" s="105">
        <v>28.592700000000001</v>
      </c>
      <c r="AU311" s="105">
        <v>28.5474</v>
      </c>
      <c r="AV311" s="105">
        <v>28.443100000000001</v>
      </c>
      <c r="AW311" s="105">
        <v>27.958600000000001</v>
      </c>
      <c r="AX311" s="105">
        <v>28.338799999999999</v>
      </c>
      <c r="AY311" s="105">
        <v>28.6812</v>
      </c>
      <c r="AZ311" s="105">
        <v>28.4756</v>
      </c>
      <c r="BA311" s="105">
        <v>28.515499999999999</v>
      </c>
      <c r="BB311" s="105">
        <v>28.500800000000002</v>
      </c>
      <c r="BC311" s="105">
        <v>28.4025</v>
      </c>
      <c r="BD311" s="105">
        <v>28.5381</v>
      </c>
      <c r="BE311" s="105">
        <v>28.737500000000001</v>
      </c>
      <c r="BF311" s="105">
        <v>28.569299999999998</v>
      </c>
      <c r="BG311" s="105">
        <v>28.671700000000001</v>
      </c>
      <c r="BH311" s="105">
        <v>28.197900000000001</v>
      </c>
      <c r="BI311" s="105">
        <v>28.364799999999999</v>
      </c>
      <c r="BJ311" s="105">
        <v>28.1934</v>
      </c>
      <c r="BK311" s="105">
        <v>28.3857</v>
      </c>
      <c r="BL311" s="116">
        <v>28.670500000000001</v>
      </c>
      <c r="BM311" s="112">
        <v>9.9872199999999994E-2</v>
      </c>
      <c r="BN311" s="112">
        <v>0.82660199999999995</v>
      </c>
      <c r="BO311" s="112">
        <v>0.11146</v>
      </c>
      <c r="BP311" s="112">
        <v>0.67564800000000003</v>
      </c>
      <c r="BQ311" s="112">
        <v>0.68337400000000004</v>
      </c>
      <c r="BR311" s="112">
        <v>0.65605899999999995</v>
      </c>
      <c r="BS311" s="112">
        <v>0.71363399999999999</v>
      </c>
      <c r="BT311" s="112">
        <v>0.26131100000000002</v>
      </c>
      <c r="BU311" s="117">
        <v>0.98046900000000003</v>
      </c>
      <c r="BV311" s="112">
        <v>0.16202800000000001</v>
      </c>
      <c r="BW311" s="112">
        <v>0.86309000000000002</v>
      </c>
      <c r="BX311" s="112">
        <v>0.20526800000000001</v>
      </c>
      <c r="BY311" s="112">
        <v>0.73693500000000001</v>
      </c>
      <c r="BZ311" s="112">
        <v>0.84912100000000001</v>
      </c>
      <c r="CA311" s="112">
        <v>0.83398600000000001</v>
      </c>
      <c r="CB311" s="112">
        <v>0.84979700000000002</v>
      </c>
      <c r="CC311" s="112">
        <v>0.466609</v>
      </c>
      <c r="CD311" s="117">
        <v>0.99504300000000001</v>
      </c>
      <c r="CE311" s="105">
        <v>0.354018</v>
      </c>
      <c r="CF311" s="105">
        <v>6.9164900000000001E-2</v>
      </c>
      <c r="CG311" s="105">
        <v>0.321828</v>
      </c>
      <c r="CH311" s="105">
        <v>-0.11819499999999999</v>
      </c>
      <c r="CI311" s="105">
        <v>-0.10020999999999999</v>
      </c>
      <c r="CJ311" s="105">
        <v>8.1959400000000002E-2</v>
      </c>
      <c r="CK311" s="105">
        <v>5.6377999999999998E-2</v>
      </c>
      <c r="CL311" s="105">
        <v>0.198402</v>
      </c>
      <c r="CM311" s="116">
        <v>-5.1078800000000004E-3</v>
      </c>
    </row>
    <row r="312" spans="1:91">
      <c r="A312" s="104" t="s">
        <v>5039</v>
      </c>
      <c r="B312" s="104" t="s">
        <v>5040</v>
      </c>
      <c r="C312" s="104" t="s">
        <v>471</v>
      </c>
      <c r="D312" s="105">
        <v>24.32705</v>
      </c>
      <c r="E312" s="108">
        <v>19348246</v>
      </c>
      <c r="F312" s="108">
        <v>13772264.5</v>
      </c>
      <c r="G312" s="108">
        <v>25043729</v>
      </c>
      <c r="H312" s="108">
        <v>13736230</v>
      </c>
      <c r="I312" s="108">
        <v>18501488</v>
      </c>
      <c r="J312" s="108">
        <v>13943958</v>
      </c>
      <c r="K312" s="108">
        <v>29140714</v>
      </c>
      <c r="L312" s="108">
        <v>12764814</v>
      </c>
      <c r="M312" s="108">
        <v>24247718</v>
      </c>
      <c r="N312" s="108">
        <v>1891298.5</v>
      </c>
      <c r="O312" s="108">
        <v>7132031.75</v>
      </c>
      <c r="P312" s="108">
        <v>7176818.25</v>
      </c>
      <c r="Q312" s="108">
        <v>21739556</v>
      </c>
      <c r="R312" s="108"/>
      <c r="S312" s="108">
        <v>2501346.25</v>
      </c>
      <c r="T312" s="108">
        <v>12712239</v>
      </c>
      <c r="U312" s="108">
        <v>10637290</v>
      </c>
      <c r="V312" s="108">
        <v>11418120</v>
      </c>
      <c r="W312" s="108">
        <v>25351436</v>
      </c>
      <c r="X312" s="108">
        <v>13065776</v>
      </c>
      <c r="Y312" s="108">
        <v>17789682</v>
      </c>
      <c r="Z312" s="108">
        <v>22363454</v>
      </c>
      <c r="AA312" s="108">
        <v>11023928.5</v>
      </c>
      <c r="AB312" s="108">
        <v>17896250</v>
      </c>
      <c r="AC312" s="108">
        <v>27453098</v>
      </c>
      <c r="AD312" s="108">
        <v>18280102</v>
      </c>
      <c r="AE312" s="108">
        <v>18939826</v>
      </c>
      <c r="AF312" s="108">
        <v>19353062</v>
      </c>
      <c r="AG312" s="108"/>
      <c r="AH312" s="115">
        <v>21396056</v>
      </c>
      <c r="AI312" s="105">
        <v>24.589200000000002</v>
      </c>
      <c r="AJ312" s="105">
        <v>24.464700000000001</v>
      </c>
      <c r="AK312" s="105">
        <v>25.2699</v>
      </c>
      <c r="AL312" s="105">
        <v>23.985900000000001</v>
      </c>
      <c r="AM312" s="105">
        <v>24.5885</v>
      </c>
      <c r="AN312" s="105">
        <v>24.592500000000001</v>
      </c>
      <c r="AO312" s="105">
        <v>25.0002</v>
      </c>
      <c r="AP312" s="105">
        <v>24.7376</v>
      </c>
      <c r="AQ312" s="105">
        <v>24.720400000000001</v>
      </c>
      <c r="AR312" s="105">
        <v>20.841699999999999</v>
      </c>
      <c r="AS312" s="105">
        <v>23.718399999999999</v>
      </c>
      <c r="AT312" s="105">
        <v>23.379100000000001</v>
      </c>
      <c r="AU312" s="105">
        <v>24.564299999999999</v>
      </c>
      <c r="AV312" s="105">
        <v>22.326699999999999</v>
      </c>
      <c r="AW312" s="105">
        <v>21.599900000000002</v>
      </c>
      <c r="AX312" s="105">
        <v>23.978999999999999</v>
      </c>
      <c r="AY312" s="105">
        <v>23.7088</v>
      </c>
      <c r="AZ312" s="105">
        <v>23.828700000000001</v>
      </c>
      <c r="BA312" s="105">
        <v>24.840499999999999</v>
      </c>
      <c r="BB312" s="105">
        <v>24.099399999999999</v>
      </c>
      <c r="BC312" s="105">
        <v>24.395</v>
      </c>
      <c r="BD312" s="105">
        <v>24.702400000000001</v>
      </c>
      <c r="BE312" s="105">
        <v>23.726900000000001</v>
      </c>
      <c r="BF312" s="105">
        <v>24.529699999999998</v>
      </c>
      <c r="BG312" s="105">
        <v>24.700600000000001</v>
      </c>
      <c r="BH312" s="105">
        <v>24.1327</v>
      </c>
      <c r="BI312" s="105">
        <v>24.188800000000001</v>
      </c>
      <c r="BJ312" s="105">
        <v>24.261099999999999</v>
      </c>
      <c r="BK312" s="105">
        <v>21.8858</v>
      </c>
      <c r="BL312" s="116">
        <v>24.393000000000001</v>
      </c>
      <c r="BM312" s="112">
        <v>0.21296799999999999</v>
      </c>
      <c r="BN312" s="112">
        <v>0.35566399999999998</v>
      </c>
      <c r="BO312" s="112">
        <v>0.18627299999999999</v>
      </c>
      <c r="BP312" s="112">
        <v>0.51645300000000005</v>
      </c>
      <c r="BQ312" s="112">
        <v>0.60203099999999998</v>
      </c>
      <c r="BR312" s="112">
        <v>0.711117</v>
      </c>
      <c r="BS312" s="112">
        <v>0.33090000000000003</v>
      </c>
      <c r="BT312" s="112">
        <v>0.405636</v>
      </c>
      <c r="BU312" s="117">
        <v>0.37753599999999998</v>
      </c>
      <c r="BV312" s="112">
        <v>0.29398200000000002</v>
      </c>
      <c r="BW312" s="112">
        <v>0.44685399999999997</v>
      </c>
      <c r="BX312" s="112">
        <v>0.29569099999999998</v>
      </c>
      <c r="BY312" s="112">
        <v>0.59717799999999999</v>
      </c>
      <c r="BZ312" s="112">
        <v>0.79839499999999997</v>
      </c>
      <c r="CA312" s="112">
        <v>0.86160899999999996</v>
      </c>
      <c r="CB312" s="112">
        <v>0.56406100000000003</v>
      </c>
      <c r="CC312" s="112">
        <v>0.59601199999999999</v>
      </c>
      <c r="CD312" s="117">
        <v>0.75597800000000004</v>
      </c>
      <c r="CE312" s="105">
        <v>1.2613000000000001</v>
      </c>
      <c r="CF312" s="105">
        <v>0.87564600000000004</v>
      </c>
      <c r="CG312" s="105">
        <v>1.30613</v>
      </c>
      <c r="CH312" s="105">
        <v>-0.86692199999999997</v>
      </c>
      <c r="CI312" s="105">
        <v>-0.68298000000000003</v>
      </c>
      <c r="CJ312" s="105">
        <v>0.32553100000000001</v>
      </c>
      <c r="CK312" s="105">
        <v>0.93167900000000003</v>
      </c>
      <c r="CL312" s="105">
        <v>0.80637300000000001</v>
      </c>
      <c r="CM312" s="116">
        <v>0.82741500000000001</v>
      </c>
    </row>
    <row r="313" spans="1:91">
      <c r="A313" s="104" t="s">
        <v>1131</v>
      </c>
      <c r="B313" s="104" t="s">
        <v>1132</v>
      </c>
      <c r="C313" s="104" t="s">
        <v>1133</v>
      </c>
      <c r="D313" s="105">
        <v>30.113599999999998</v>
      </c>
      <c r="E313" s="108">
        <v>1141096646</v>
      </c>
      <c r="F313" s="108">
        <v>1129760608</v>
      </c>
      <c r="G313" s="108">
        <v>1762072584</v>
      </c>
      <c r="H313" s="108">
        <v>856748743.39999998</v>
      </c>
      <c r="I313" s="108">
        <v>999779594.29999995</v>
      </c>
      <c r="J313" s="108">
        <v>1271677133</v>
      </c>
      <c r="K313" s="108">
        <v>1724928303</v>
      </c>
      <c r="L313" s="108">
        <v>1319456523</v>
      </c>
      <c r="M313" s="108">
        <v>1425131862</v>
      </c>
      <c r="N313" s="108">
        <v>935609893.5</v>
      </c>
      <c r="O313" s="108">
        <v>569536242.60000002</v>
      </c>
      <c r="P313" s="108">
        <v>992051591.79999995</v>
      </c>
      <c r="Q313" s="108">
        <v>1177077383</v>
      </c>
      <c r="R313" s="108">
        <v>748824585.29999995</v>
      </c>
      <c r="S313" s="108">
        <v>451516828.5</v>
      </c>
      <c r="T313" s="108">
        <v>812877962.5</v>
      </c>
      <c r="U313" s="108">
        <v>693051930</v>
      </c>
      <c r="V313" s="108">
        <v>824243399</v>
      </c>
      <c r="W313" s="108">
        <v>1148928032</v>
      </c>
      <c r="X313" s="108">
        <v>710556931</v>
      </c>
      <c r="Y313" s="108">
        <v>896515843</v>
      </c>
      <c r="Z313" s="108">
        <v>1038405870</v>
      </c>
      <c r="AA313" s="108">
        <v>617816968.60000002</v>
      </c>
      <c r="AB313" s="108">
        <v>697793874.29999995</v>
      </c>
      <c r="AC313" s="108">
        <v>1586815981</v>
      </c>
      <c r="AD313" s="108">
        <v>572252163.89999998</v>
      </c>
      <c r="AE313" s="108">
        <v>1128100918</v>
      </c>
      <c r="AF313" s="108">
        <v>1018883134</v>
      </c>
      <c r="AG313" s="108">
        <v>969118646</v>
      </c>
      <c r="AH313" s="115">
        <v>1171510107</v>
      </c>
      <c r="AI313" s="105">
        <v>30.471299999999999</v>
      </c>
      <c r="AJ313" s="105">
        <v>30.655999999999999</v>
      </c>
      <c r="AK313" s="105">
        <v>31.283000000000001</v>
      </c>
      <c r="AL313" s="105">
        <v>29.948699999999999</v>
      </c>
      <c r="AM313" s="105">
        <v>30.327100000000002</v>
      </c>
      <c r="AN313" s="105">
        <v>30.8064</v>
      </c>
      <c r="AO313" s="105">
        <v>30.901</v>
      </c>
      <c r="AP313" s="105">
        <v>31.0245</v>
      </c>
      <c r="AQ313" s="105">
        <v>30.5975</v>
      </c>
      <c r="AR313" s="105">
        <v>30.2502</v>
      </c>
      <c r="AS313" s="105">
        <v>29.670400000000001</v>
      </c>
      <c r="AT313" s="105">
        <v>30.49</v>
      </c>
      <c r="AU313" s="105">
        <v>30.364999999999998</v>
      </c>
      <c r="AV313" s="105">
        <v>29.7697</v>
      </c>
      <c r="AW313" s="105">
        <v>29.1402</v>
      </c>
      <c r="AX313" s="105">
        <v>29.977799999999998</v>
      </c>
      <c r="AY313" s="105">
        <v>29.6938</v>
      </c>
      <c r="AZ313" s="105">
        <v>29.932300000000001</v>
      </c>
      <c r="BA313" s="105">
        <v>30.342600000000001</v>
      </c>
      <c r="BB313" s="105">
        <v>29.75</v>
      </c>
      <c r="BC313" s="105">
        <v>29.940799999999999</v>
      </c>
      <c r="BD313" s="105">
        <v>30.350300000000001</v>
      </c>
      <c r="BE313" s="105">
        <v>29.615500000000001</v>
      </c>
      <c r="BF313" s="105">
        <v>29.814800000000002</v>
      </c>
      <c r="BG313" s="105">
        <v>30.604800000000001</v>
      </c>
      <c r="BH313" s="105">
        <v>29.1265</v>
      </c>
      <c r="BI313" s="105">
        <v>30.085100000000001</v>
      </c>
      <c r="BJ313" s="105">
        <v>29.979399999999998</v>
      </c>
      <c r="BK313" s="105">
        <v>29.804400000000001</v>
      </c>
      <c r="BL313" s="116">
        <v>30.142099999999999</v>
      </c>
      <c r="BM313" s="112">
        <v>3.5074300000000003E-2</v>
      </c>
      <c r="BN313" s="112">
        <v>0.22184699999999999</v>
      </c>
      <c r="BO313" s="112">
        <v>5.65184E-3</v>
      </c>
      <c r="BP313" s="112">
        <v>0.570994</v>
      </c>
      <c r="BQ313" s="112">
        <v>0.58594999999999997</v>
      </c>
      <c r="BR313" s="112">
        <v>0.459839</v>
      </c>
      <c r="BS313" s="112">
        <v>0.86663299999999999</v>
      </c>
      <c r="BT313" s="112">
        <v>0.84995200000000004</v>
      </c>
      <c r="BU313" s="117">
        <v>0.93840800000000002</v>
      </c>
      <c r="BV313" s="112">
        <v>8.0771999999999997E-2</v>
      </c>
      <c r="BW313" s="112">
        <v>0.313004</v>
      </c>
      <c r="BX313" s="112">
        <v>4.3315699999999999E-2</v>
      </c>
      <c r="BY313" s="112">
        <v>0.64620500000000003</v>
      </c>
      <c r="BZ313" s="112">
        <v>0.790269</v>
      </c>
      <c r="CA313" s="112">
        <v>0.70315399999999995</v>
      </c>
      <c r="CB313" s="112">
        <v>0.93745000000000001</v>
      </c>
      <c r="CC313" s="112">
        <v>0.91746899999999998</v>
      </c>
      <c r="CD313" s="117">
        <v>0.98304499999999995</v>
      </c>
      <c r="CE313" s="105">
        <v>0.828098</v>
      </c>
      <c r="CF313" s="105">
        <v>0.38541199999999998</v>
      </c>
      <c r="CG313" s="105">
        <v>0.86569799999999997</v>
      </c>
      <c r="CH313" s="105">
        <v>0.16156200000000001</v>
      </c>
      <c r="CI313" s="105">
        <v>-0.216997</v>
      </c>
      <c r="CJ313" s="105">
        <v>-0.107347</v>
      </c>
      <c r="CK313" s="105">
        <v>3.5806699999999997E-2</v>
      </c>
      <c r="CL313" s="105">
        <v>-4.8442199999999998E-2</v>
      </c>
      <c r="CM313" s="116">
        <v>-3.64984E-2</v>
      </c>
    </row>
    <row r="314" spans="1:91">
      <c r="A314" s="104" t="s">
        <v>1134</v>
      </c>
      <c r="B314" s="104" t="s">
        <v>1135</v>
      </c>
      <c r="C314" s="104" t="s">
        <v>480</v>
      </c>
      <c r="D314" s="105">
        <v>27.075050000000001</v>
      </c>
      <c r="E314" s="108">
        <v>128970308</v>
      </c>
      <c r="F314" s="108">
        <v>150601776</v>
      </c>
      <c r="G314" s="108">
        <v>233431013</v>
      </c>
      <c r="H314" s="108">
        <v>73866232</v>
      </c>
      <c r="I314" s="108">
        <v>98719090</v>
      </c>
      <c r="J314" s="108">
        <v>107561656</v>
      </c>
      <c r="K314" s="108">
        <v>156912320</v>
      </c>
      <c r="L314" s="108">
        <v>145361350</v>
      </c>
      <c r="M314" s="108">
        <v>111445827</v>
      </c>
      <c r="N314" s="108">
        <v>105205269.8</v>
      </c>
      <c r="O314" s="108">
        <v>63322044</v>
      </c>
      <c r="P314" s="108">
        <v>113461384</v>
      </c>
      <c r="Q314" s="108">
        <v>137607024</v>
      </c>
      <c r="R314" s="108">
        <v>72287800</v>
      </c>
      <c r="S314" s="108">
        <v>32637772</v>
      </c>
      <c r="T314" s="108">
        <v>96906152</v>
      </c>
      <c r="U314" s="108">
        <v>68122504</v>
      </c>
      <c r="V314" s="108">
        <v>83582984</v>
      </c>
      <c r="W314" s="108">
        <v>163337168</v>
      </c>
      <c r="X314" s="108">
        <v>122932432</v>
      </c>
      <c r="Y314" s="108">
        <v>142629824</v>
      </c>
      <c r="Z314" s="108">
        <v>161908195.5</v>
      </c>
      <c r="AA314" s="108">
        <v>90348856</v>
      </c>
      <c r="AB314" s="108">
        <v>128887912</v>
      </c>
      <c r="AC314" s="108">
        <v>162641216</v>
      </c>
      <c r="AD314" s="108">
        <v>111647624</v>
      </c>
      <c r="AE314" s="108">
        <v>138080944</v>
      </c>
      <c r="AF314" s="108">
        <v>109294664</v>
      </c>
      <c r="AG314" s="108">
        <v>102279928</v>
      </c>
      <c r="AH314" s="115">
        <v>110980784</v>
      </c>
      <c r="AI314" s="105">
        <v>27.325900000000001</v>
      </c>
      <c r="AJ314" s="105">
        <v>27.880099999999999</v>
      </c>
      <c r="AK314" s="105">
        <v>28.485199999999999</v>
      </c>
      <c r="AL314" s="105">
        <v>26.412800000000001</v>
      </c>
      <c r="AM314" s="105">
        <v>27.0383</v>
      </c>
      <c r="AN314" s="105">
        <v>27.383500000000002</v>
      </c>
      <c r="AO314" s="105">
        <v>27.498699999999999</v>
      </c>
      <c r="AP314" s="105">
        <v>28.1568</v>
      </c>
      <c r="AQ314" s="105">
        <v>26.9209</v>
      </c>
      <c r="AR314" s="105">
        <v>27.095300000000002</v>
      </c>
      <c r="AS314" s="105">
        <v>26.5718</v>
      </c>
      <c r="AT314" s="105">
        <v>27.361799999999999</v>
      </c>
      <c r="AU314" s="105">
        <v>27.2546</v>
      </c>
      <c r="AV314" s="105">
        <v>26.396899999999999</v>
      </c>
      <c r="AW314" s="105">
        <v>25.500299999999999</v>
      </c>
      <c r="AX314" s="105">
        <v>26.909400000000002</v>
      </c>
      <c r="AY314" s="105">
        <v>26.359500000000001</v>
      </c>
      <c r="AZ314" s="105">
        <v>26.7272</v>
      </c>
      <c r="BA314" s="105">
        <v>27.528199999999998</v>
      </c>
      <c r="BB314" s="105">
        <v>27.2225</v>
      </c>
      <c r="BC314" s="105">
        <v>27.279699999999998</v>
      </c>
      <c r="BD314" s="105">
        <v>27.699400000000001</v>
      </c>
      <c r="BE314" s="105">
        <v>26.8781</v>
      </c>
      <c r="BF314" s="105">
        <v>27.3781</v>
      </c>
      <c r="BG314" s="105">
        <v>27.283100000000001</v>
      </c>
      <c r="BH314" s="105">
        <v>26.7484</v>
      </c>
      <c r="BI314" s="105">
        <v>27.0548</v>
      </c>
      <c r="BJ314" s="105">
        <v>26.758700000000001</v>
      </c>
      <c r="BK314" s="105">
        <v>26.5808</v>
      </c>
      <c r="BL314" s="116">
        <v>26.7851</v>
      </c>
      <c r="BM314" s="112">
        <v>2.5167399999999999E-2</v>
      </c>
      <c r="BN314" s="112">
        <v>0.46204800000000001</v>
      </c>
      <c r="BO314" s="112">
        <v>8.7357099999999993E-2</v>
      </c>
      <c r="BP314" s="112">
        <v>0.27871699999999999</v>
      </c>
      <c r="BQ314" s="112">
        <v>0.55985799999999997</v>
      </c>
      <c r="BR314" s="112">
        <v>0.81772</v>
      </c>
      <c r="BS314" s="112">
        <v>5.0262299999999996E-3</v>
      </c>
      <c r="BT314" s="112">
        <v>6.9178600000000007E-2</v>
      </c>
      <c r="BU314" s="117">
        <v>0.128442</v>
      </c>
      <c r="BV314" s="112">
        <v>6.6973199999999997E-2</v>
      </c>
      <c r="BW314" s="112">
        <v>0.54918299999999998</v>
      </c>
      <c r="BX314" s="112">
        <v>0.18278</v>
      </c>
      <c r="BY314" s="112">
        <v>0.36307699999999998</v>
      </c>
      <c r="BZ314" s="112">
        <v>0.77730999999999995</v>
      </c>
      <c r="CA314" s="112">
        <v>0.91945500000000002</v>
      </c>
      <c r="CB314" s="112">
        <v>7.0293800000000004E-2</v>
      </c>
      <c r="CC314" s="112">
        <v>0.22218199999999999</v>
      </c>
      <c r="CD314" s="117">
        <v>0.64422500000000005</v>
      </c>
      <c r="CE314" s="105">
        <v>1.18885</v>
      </c>
      <c r="CF314" s="105">
        <v>0.236647</v>
      </c>
      <c r="CG314" s="105">
        <v>0.81724799999999997</v>
      </c>
      <c r="CH314" s="105">
        <v>0.30145</v>
      </c>
      <c r="CI314" s="105">
        <v>-0.32423800000000003</v>
      </c>
      <c r="CJ314" s="105">
        <v>-4.2816800000000002E-2</v>
      </c>
      <c r="CK314" s="105">
        <v>0.63529800000000003</v>
      </c>
      <c r="CL314" s="105">
        <v>0.61034699999999997</v>
      </c>
      <c r="CM314" s="116">
        <v>0.32055899999999998</v>
      </c>
    </row>
    <row r="315" spans="1:91">
      <c r="A315" s="104" t="s">
        <v>1136</v>
      </c>
      <c r="B315" s="104" t="s">
        <v>1137</v>
      </c>
      <c r="C315" s="104" t="s">
        <v>1138</v>
      </c>
      <c r="D315" s="105">
        <v>29.197850000000003</v>
      </c>
      <c r="E315" s="108">
        <v>584716653</v>
      </c>
      <c r="F315" s="108">
        <v>833831565.29999995</v>
      </c>
      <c r="G315" s="108">
        <v>681820425.79999995</v>
      </c>
      <c r="H315" s="108">
        <v>982415440</v>
      </c>
      <c r="I315" s="108">
        <v>948512532.5</v>
      </c>
      <c r="J315" s="108">
        <v>1353730684</v>
      </c>
      <c r="K315" s="108">
        <v>1059297066</v>
      </c>
      <c r="L315" s="108">
        <v>1831277768</v>
      </c>
      <c r="M315" s="108">
        <v>1111955083</v>
      </c>
      <c r="N315" s="108">
        <v>1032844179</v>
      </c>
      <c r="O315" s="108">
        <v>1093435184</v>
      </c>
      <c r="P315" s="108">
        <v>860074889</v>
      </c>
      <c r="Q315" s="108">
        <v>531018200</v>
      </c>
      <c r="R315" s="108">
        <v>536975386</v>
      </c>
      <c r="S315" s="108">
        <v>314845070</v>
      </c>
      <c r="T315" s="108">
        <v>402484960</v>
      </c>
      <c r="U315" s="108">
        <v>485034163</v>
      </c>
      <c r="V315" s="108">
        <v>291422922.30000001</v>
      </c>
      <c r="W315" s="108">
        <v>370029120</v>
      </c>
      <c r="X315" s="108">
        <v>435274404</v>
      </c>
      <c r="Y315" s="108">
        <v>366416637</v>
      </c>
      <c r="Z315" s="108">
        <v>366469814</v>
      </c>
      <c r="AA315" s="108">
        <v>317033086.80000001</v>
      </c>
      <c r="AB315" s="108">
        <v>419686083.5</v>
      </c>
      <c r="AC315" s="108">
        <v>522045555.80000001</v>
      </c>
      <c r="AD315" s="108">
        <v>432110162</v>
      </c>
      <c r="AE315" s="108">
        <v>628801978.5</v>
      </c>
      <c r="AF315" s="108">
        <v>593899456</v>
      </c>
      <c r="AG315" s="108">
        <v>619250875.5</v>
      </c>
      <c r="AH315" s="115">
        <v>616900838</v>
      </c>
      <c r="AI315" s="105">
        <v>29.506599999999999</v>
      </c>
      <c r="AJ315" s="105">
        <v>30.232800000000001</v>
      </c>
      <c r="AK315" s="105">
        <v>29.942799999999998</v>
      </c>
      <c r="AL315" s="105">
        <v>30.146100000000001</v>
      </c>
      <c r="AM315" s="105">
        <v>30.2514</v>
      </c>
      <c r="AN315" s="105">
        <v>30.9072</v>
      </c>
      <c r="AO315" s="105">
        <v>30.197600000000001</v>
      </c>
      <c r="AP315" s="105">
        <v>31.4908</v>
      </c>
      <c r="AQ315" s="105">
        <v>30.2395</v>
      </c>
      <c r="AR315" s="105">
        <v>30.394500000000001</v>
      </c>
      <c r="AS315" s="105">
        <v>30.594799999999999</v>
      </c>
      <c r="AT315" s="105">
        <v>30.284099999999999</v>
      </c>
      <c r="AU315" s="105">
        <v>29.173400000000001</v>
      </c>
      <c r="AV315" s="105">
        <v>29.29</v>
      </c>
      <c r="AW315" s="105">
        <v>28.6615</v>
      </c>
      <c r="AX315" s="105">
        <v>28.963699999999999</v>
      </c>
      <c r="AY315" s="105">
        <v>29.187899999999999</v>
      </c>
      <c r="AZ315" s="105">
        <v>28.501999999999999</v>
      </c>
      <c r="BA315" s="105">
        <v>28.707999999999998</v>
      </c>
      <c r="BB315" s="105">
        <v>29.044699999999999</v>
      </c>
      <c r="BC315" s="105">
        <v>28.6706</v>
      </c>
      <c r="BD315" s="105">
        <v>28.843699999999998</v>
      </c>
      <c r="BE315" s="105">
        <v>28.6553</v>
      </c>
      <c r="BF315" s="105">
        <v>29.081299999999999</v>
      </c>
      <c r="BG315" s="105">
        <v>29.011500000000002</v>
      </c>
      <c r="BH315" s="105">
        <v>28.729600000000001</v>
      </c>
      <c r="BI315" s="105">
        <v>29.241900000000001</v>
      </c>
      <c r="BJ315" s="105">
        <v>29.200700000000001</v>
      </c>
      <c r="BK315" s="105">
        <v>29.145600000000002</v>
      </c>
      <c r="BL315" s="116">
        <v>29.195</v>
      </c>
      <c r="BM315" s="112">
        <v>2.8039399999999999E-2</v>
      </c>
      <c r="BN315" s="112">
        <v>6.2756499999999998E-3</v>
      </c>
      <c r="BO315" s="112">
        <v>2.6206199999999999E-2</v>
      </c>
      <c r="BP315" s="112">
        <v>1.7760700000000001E-4</v>
      </c>
      <c r="BQ315" s="112">
        <v>0.51346999999999998</v>
      </c>
      <c r="BR315" s="112">
        <v>0.218112</v>
      </c>
      <c r="BS315" s="112">
        <v>3.6239800000000003E-2</v>
      </c>
      <c r="BT315" s="112">
        <v>6.1780700000000001E-2</v>
      </c>
      <c r="BU315" s="117">
        <v>0.28030699999999997</v>
      </c>
      <c r="BV315" s="112">
        <v>7.1240399999999995E-2</v>
      </c>
      <c r="BW315" s="112">
        <v>2.9663399999999999E-2</v>
      </c>
      <c r="BX315" s="112">
        <v>9.5277100000000003E-2</v>
      </c>
      <c r="BY315" s="112">
        <v>3.7760699999999999E-3</v>
      </c>
      <c r="BZ315" s="112">
        <v>0.75225900000000001</v>
      </c>
      <c r="CA315" s="112">
        <v>0.47867500000000002</v>
      </c>
      <c r="CB315" s="112">
        <v>0.18026</v>
      </c>
      <c r="CC315" s="112">
        <v>0.20730599999999999</v>
      </c>
      <c r="CD315" s="117">
        <v>0.72864200000000001</v>
      </c>
      <c r="CE315" s="105">
        <v>0.71365999999999996</v>
      </c>
      <c r="CF315" s="105">
        <v>1.25448</v>
      </c>
      <c r="CG315" s="105">
        <v>1.4622299999999999</v>
      </c>
      <c r="CH315" s="105">
        <v>1.2440100000000001</v>
      </c>
      <c r="CI315" s="105">
        <v>-0.13881199999999999</v>
      </c>
      <c r="CJ315" s="105">
        <v>-0.295875</v>
      </c>
      <c r="CK315" s="105">
        <v>-0.37265999999999999</v>
      </c>
      <c r="CL315" s="105">
        <v>-0.32029600000000003</v>
      </c>
      <c r="CM315" s="116">
        <v>-0.18607799999999999</v>
      </c>
    </row>
    <row r="316" spans="1:91">
      <c r="A316" s="104" t="s">
        <v>1139</v>
      </c>
      <c r="B316" s="104" t="s">
        <v>1140</v>
      </c>
      <c r="C316" s="104" t="s">
        <v>1141</v>
      </c>
      <c r="D316" s="105">
        <v>28.556750000000001</v>
      </c>
      <c r="E316" s="108">
        <v>256100414</v>
      </c>
      <c r="F316" s="108">
        <v>146059050.5</v>
      </c>
      <c r="G316" s="108">
        <v>223558088</v>
      </c>
      <c r="H316" s="108">
        <v>478559960</v>
      </c>
      <c r="I316" s="108">
        <v>392902965</v>
      </c>
      <c r="J316" s="108">
        <v>273535664</v>
      </c>
      <c r="K316" s="108">
        <v>621367009</v>
      </c>
      <c r="L316" s="108">
        <v>247451405</v>
      </c>
      <c r="M316" s="108">
        <v>90397884</v>
      </c>
      <c r="N316" s="108">
        <v>78137664</v>
      </c>
      <c r="O316" s="108">
        <v>100500098</v>
      </c>
      <c r="P316" s="108">
        <v>181033992</v>
      </c>
      <c r="Q316" s="108">
        <v>326015774</v>
      </c>
      <c r="R316" s="108">
        <v>388656224</v>
      </c>
      <c r="S316" s="108">
        <v>288290732</v>
      </c>
      <c r="T316" s="108">
        <v>293920106</v>
      </c>
      <c r="U316" s="108">
        <v>274158282</v>
      </c>
      <c r="V316" s="108">
        <v>333727294.30000001</v>
      </c>
      <c r="W316" s="108">
        <v>322245283</v>
      </c>
      <c r="X316" s="108">
        <v>328901909</v>
      </c>
      <c r="Y316" s="108">
        <v>352468872.80000001</v>
      </c>
      <c r="Z316" s="108">
        <v>415278930</v>
      </c>
      <c r="AA316" s="108">
        <v>376360840.30000001</v>
      </c>
      <c r="AB316" s="108">
        <v>294268345.5</v>
      </c>
      <c r="AC316" s="108">
        <v>384106744</v>
      </c>
      <c r="AD316" s="108">
        <v>319331112</v>
      </c>
      <c r="AE316" s="108">
        <v>443151279</v>
      </c>
      <c r="AF316" s="108">
        <v>331670912</v>
      </c>
      <c r="AG316" s="108">
        <v>490055512</v>
      </c>
      <c r="AH316" s="115">
        <v>328141808</v>
      </c>
      <c r="AI316" s="105">
        <v>28.3156</v>
      </c>
      <c r="AJ316" s="105">
        <v>27.809799999999999</v>
      </c>
      <c r="AK316" s="105">
        <v>28.395499999999998</v>
      </c>
      <c r="AL316" s="105">
        <v>29.108499999999999</v>
      </c>
      <c r="AM316" s="105">
        <v>29.0015</v>
      </c>
      <c r="AN316" s="105">
        <v>28.554300000000001</v>
      </c>
      <c r="AO316" s="105">
        <v>29.474</v>
      </c>
      <c r="AP316" s="105">
        <v>28.881900000000002</v>
      </c>
      <c r="AQ316" s="105">
        <v>26.6189</v>
      </c>
      <c r="AR316" s="105">
        <v>26.677099999999999</v>
      </c>
      <c r="AS316" s="105">
        <v>27.2331</v>
      </c>
      <c r="AT316" s="105">
        <v>28.035900000000002</v>
      </c>
      <c r="AU316" s="105">
        <v>28.477</v>
      </c>
      <c r="AV316" s="105">
        <v>28.823599999999999</v>
      </c>
      <c r="AW316" s="105">
        <v>28.559200000000001</v>
      </c>
      <c r="AX316" s="105">
        <v>28.510200000000001</v>
      </c>
      <c r="AY316" s="105">
        <v>28.342300000000002</v>
      </c>
      <c r="AZ316" s="105">
        <v>28.699200000000001</v>
      </c>
      <c r="BA316" s="105">
        <v>28.508500000000002</v>
      </c>
      <c r="BB316" s="105">
        <v>28.635200000000001</v>
      </c>
      <c r="BC316" s="105">
        <v>28.613900000000001</v>
      </c>
      <c r="BD316" s="105">
        <v>29.032399999999999</v>
      </c>
      <c r="BE316" s="105">
        <v>28.9084</v>
      </c>
      <c r="BF316" s="105">
        <v>28.569099999999999</v>
      </c>
      <c r="BG316" s="105">
        <v>28.57</v>
      </c>
      <c r="BH316" s="105">
        <v>28.289899999999999</v>
      </c>
      <c r="BI316" s="105">
        <v>28.737100000000002</v>
      </c>
      <c r="BJ316" s="105">
        <v>28.360199999999999</v>
      </c>
      <c r="BK316" s="105">
        <v>28.8155</v>
      </c>
      <c r="BL316" s="116">
        <v>28.296600000000002</v>
      </c>
      <c r="BM316" s="112">
        <v>0.26620700000000003</v>
      </c>
      <c r="BN316" s="112">
        <v>0.166962</v>
      </c>
      <c r="BO316" s="112">
        <v>0.86048599999999997</v>
      </c>
      <c r="BP316" s="112">
        <v>5.1192399999999999E-2</v>
      </c>
      <c r="BQ316" s="112">
        <v>0.541883</v>
      </c>
      <c r="BR316" s="112">
        <v>0.897698</v>
      </c>
      <c r="BS316" s="112">
        <v>0.60168999999999995</v>
      </c>
      <c r="BT316" s="112">
        <v>0.181614</v>
      </c>
      <c r="BU316" s="117">
        <v>0.85221199999999997</v>
      </c>
      <c r="BV316" s="112">
        <v>0.35006999999999999</v>
      </c>
      <c r="BW316" s="112">
        <v>0.25228600000000001</v>
      </c>
      <c r="BX316" s="112">
        <v>0.90141700000000002</v>
      </c>
      <c r="BY316" s="112">
        <v>9.3404200000000007E-2</v>
      </c>
      <c r="BZ316" s="112">
        <v>0.77000900000000005</v>
      </c>
      <c r="CA316" s="112">
        <v>0.95448900000000003</v>
      </c>
      <c r="CB316" s="112">
        <v>0.76785400000000004</v>
      </c>
      <c r="CC316" s="112">
        <v>0.38450000000000001</v>
      </c>
      <c r="CD316" s="117">
        <v>0.95959799999999995</v>
      </c>
      <c r="CE316" s="105">
        <v>-0.31713000000000002</v>
      </c>
      <c r="CF316" s="105">
        <v>0.39733499999999999</v>
      </c>
      <c r="CG316" s="105">
        <v>-0.16586200000000001</v>
      </c>
      <c r="CH316" s="105">
        <v>-1.17543</v>
      </c>
      <c r="CI316" s="105">
        <v>0.12917899999999999</v>
      </c>
      <c r="CJ316" s="105">
        <v>2.6455599999999999E-2</v>
      </c>
      <c r="CK316" s="105">
        <v>9.5080100000000001E-2</v>
      </c>
      <c r="CL316" s="105">
        <v>0.34587099999999998</v>
      </c>
      <c r="CM316" s="116">
        <v>4.1538899999999997E-2</v>
      </c>
    </row>
    <row r="317" spans="1:91">
      <c r="A317" s="104" t="s">
        <v>1142</v>
      </c>
      <c r="B317" s="104" t="s">
        <v>1143</v>
      </c>
      <c r="C317" s="104" t="s">
        <v>1144</v>
      </c>
      <c r="D317" s="105">
        <v>33.229500000000002</v>
      </c>
      <c r="E317" s="108">
        <v>4539952616</v>
      </c>
      <c r="F317" s="108">
        <v>1933282071</v>
      </c>
      <c r="G317" s="108">
        <v>2944614612</v>
      </c>
      <c r="H317" s="108">
        <v>3552331735</v>
      </c>
      <c r="I317" s="108">
        <v>3347367013</v>
      </c>
      <c r="J317" s="108">
        <v>1431394846</v>
      </c>
      <c r="K317" s="108">
        <v>4858706011</v>
      </c>
      <c r="L317" s="108">
        <v>883126928.5</v>
      </c>
      <c r="M317" s="108">
        <v>3690852044</v>
      </c>
      <c r="N317" s="108">
        <v>3739274135</v>
      </c>
      <c r="O317" s="108">
        <v>2755422971</v>
      </c>
      <c r="P317" s="108">
        <v>3370038004</v>
      </c>
      <c r="Q317" s="108">
        <v>10753826341</v>
      </c>
      <c r="R317" s="108">
        <v>11576333875</v>
      </c>
      <c r="S317" s="108">
        <v>10248945608</v>
      </c>
      <c r="T317" s="108">
        <v>7806591763</v>
      </c>
      <c r="U317" s="108">
        <v>9549408844</v>
      </c>
      <c r="V317" s="108">
        <v>8403505863</v>
      </c>
      <c r="W317" s="108">
        <v>8759975523</v>
      </c>
      <c r="X317" s="108">
        <v>8570511158</v>
      </c>
      <c r="Y317" s="108">
        <v>8350255926</v>
      </c>
      <c r="Z317" s="108">
        <v>7618972038</v>
      </c>
      <c r="AA317" s="108">
        <v>7458239954</v>
      </c>
      <c r="AB317" s="108">
        <v>7571942780</v>
      </c>
      <c r="AC317" s="108">
        <v>9648567729</v>
      </c>
      <c r="AD317" s="108">
        <v>13318991091</v>
      </c>
      <c r="AE317" s="108">
        <v>11846558246</v>
      </c>
      <c r="AF317" s="108">
        <v>12561014631</v>
      </c>
      <c r="AG317" s="108">
        <v>11880861372</v>
      </c>
      <c r="AH317" s="115">
        <v>10349772074</v>
      </c>
      <c r="AI317" s="105">
        <v>32.463500000000003</v>
      </c>
      <c r="AJ317" s="105">
        <v>31.3917</v>
      </c>
      <c r="AK317" s="105">
        <v>31.994299999999999</v>
      </c>
      <c r="AL317" s="105">
        <v>32.000500000000002</v>
      </c>
      <c r="AM317" s="105">
        <v>32.057499999999997</v>
      </c>
      <c r="AN317" s="105">
        <v>30.906300000000002</v>
      </c>
      <c r="AO317" s="105">
        <v>32.442100000000003</v>
      </c>
      <c r="AP317" s="105">
        <v>30.405999999999999</v>
      </c>
      <c r="AQ317" s="105">
        <v>31.970400000000001</v>
      </c>
      <c r="AR317" s="105">
        <v>32.221400000000003</v>
      </c>
      <c r="AS317" s="105">
        <v>31.840800000000002</v>
      </c>
      <c r="AT317" s="105">
        <v>32.254300000000001</v>
      </c>
      <c r="AU317" s="105">
        <v>33.536999999999999</v>
      </c>
      <c r="AV317" s="105">
        <v>33.720199999999998</v>
      </c>
      <c r="AW317" s="105">
        <v>33.607399999999998</v>
      </c>
      <c r="AX317" s="105">
        <v>33.241399999999999</v>
      </c>
      <c r="AY317" s="105">
        <v>33.465200000000003</v>
      </c>
      <c r="AZ317" s="105">
        <v>33.301499999999997</v>
      </c>
      <c r="BA317" s="105">
        <v>33.273200000000003</v>
      </c>
      <c r="BB317" s="105">
        <v>33.327500000000001</v>
      </c>
      <c r="BC317" s="105">
        <v>33.168700000000001</v>
      </c>
      <c r="BD317" s="105">
        <v>33.248899999999999</v>
      </c>
      <c r="BE317" s="105">
        <v>33.203699999999998</v>
      </c>
      <c r="BF317" s="105">
        <v>33.254600000000003</v>
      </c>
      <c r="BG317" s="105">
        <v>33.217599999999997</v>
      </c>
      <c r="BH317" s="105">
        <v>33.6509</v>
      </c>
      <c r="BI317" s="105">
        <v>33.477600000000002</v>
      </c>
      <c r="BJ317" s="105">
        <v>33.603299999999997</v>
      </c>
      <c r="BK317" s="105">
        <v>33.393300000000004</v>
      </c>
      <c r="BL317" s="116">
        <v>33.264299999999999</v>
      </c>
      <c r="BM317" s="112">
        <v>1.06844E-2</v>
      </c>
      <c r="BN317" s="112">
        <v>1.03594E-2</v>
      </c>
      <c r="BO317" s="112">
        <v>4.3639999999999998E-2</v>
      </c>
      <c r="BP317" s="112">
        <v>1.35703E-3</v>
      </c>
      <c r="BQ317" s="112">
        <v>0.147484</v>
      </c>
      <c r="BR317" s="112">
        <v>0.51878500000000005</v>
      </c>
      <c r="BS317" s="112">
        <v>0.208012</v>
      </c>
      <c r="BT317" s="112">
        <v>0.138875</v>
      </c>
      <c r="BU317" s="117">
        <v>0.86780100000000004</v>
      </c>
      <c r="BV317" s="112">
        <v>4.15699E-2</v>
      </c>
      <c r="BW317" s="112">
        <v>3.94604E-2</v>
      </c>
      <c r="BX317" s="112">
        <v>0.12545700000000001</v>
      </c>
      <c r="BY317" s="112">
        <v>9.4315300000000005E-3</v>
      </c>
      <c r="BZ317" s="112">
        <v>0.52719899999999997</v>
      </c>
      <c r="CA317" s="112">
        <v>0.75401600000000002</v>
      </c>
      <c r="CB317" s="112">
        <v>0.43425399999999997</v>
      </c>
      <c r="CC317" s="112">
        <v>0.323683</v>
      </c>
      <c r="CD317" s="117">
        <v>0.96529799999999999</v>
      </c>
      <c r="CE317" s="105">
        <v>-1.4704699999999999</v>
      </c>
      <c r="CF317" s="105">
        <v>-1.76555</v>
      </c>
      <c r="CG317" s="105">
        <v>-1.81412</v>
      </c>
      <c r="CH317" s="105">
        <v>-1.3148200000000001</v>
      </c>
      <c r="CI317" s="105">
        <v>0.201234</v>
      </c>
      <c r="CJ317" s="105">
        <v>-8.4293400000000004E-2</v>
      </c>
      <c r="CK317" s="105">
        <v>-0.16381100000000001</v>
      </c>
      <c r="CL317" s="105">
        <v>-0.18459100000000001</v>
      </c>
      <c r="CM317" s="116">
        <v>2.8394099999999999E-2</v>
      </c>
    </row>
    <row r="318" spans="1:91">
      <c r="A318" s="104" t="s">
        <v>1145</v>
      </c>
      <c r="B318" s="104" t="s">
        <v>1146</v>
      </c>
      <c r="C318" s="104" t="s">
        <v>1147</v>
      </c>
      <c r="D318" s="105">
        <v>30.12555</v>
      </c>
      <c r="E318" s="108">
        <v>823748327</v>
      </c>
      <c r="F318" s="108">
        <v>641099541.5</v>
      </c>
      <c r="G318" s="108">
        <v>533059105</v>
      </c>
      <c r="H318" s="108">
        <v>937868710.5</v>
      </c>
      <c r="I318" s="108">
        <v>860863948</v>
      </c>
      <c r="J318" s="108">
        <v>645666840</v>
      </c>
      <c r="K318" s="108">
        <v>751922748</v>
      </c>
      <c r="L318" s="108">
        <v>344428615</v>
      </c>
      <c r="M318" s="108">
        <v>746944089</v>
      </c>
      <c r="N318" s="108">
        <v>851559468</v>
      </c>
      <c r="O318" s="108">
        <v>734291378</v>
      </c>
      <c r="P318" s="108">
        <v>743132540</v>
      </c>
      <c r="Q318" s="108">
        <v>958095184</v>
      </c>
      <c r="R318" s="108">
        <v>932438052</v>
      </c>
      <c r="S318" s="108">
        <v>906181316</v>
      </c>
      <c r="T318" s="108">
        <v>948990904</v>
      </c>
      <c r="U318" s="108">
        <v>987600226</v>
      </c>
      <c r="V318" s="108">
        <v>1037800920</v>
      </c>
      <c r="W318" s="108">
        <v>1100255316</v>
      </c>
      <c r="X318" s="108">
        <v>1121373318</v>
      </c>
      <c r="Y318" s="108">
        <v>1121767568</v>
      </c>
      <c r="Z318" s="108">
        <v>1037487758</v>
      </c>
      <c r="AA318" s="108">
        <v>1131181454</v>
      </c>
      <c r="AB318" s="108">
        <v>1078107300</v>
      </c>
      <c r="AC318" s="108">
        <v>1140936500</v>
      </c>
      <c r="AD318" s="108">
        <v>1271195388</v>
      </c>
      <c r="AE318" s="108">
        <v>1340486094</v>
      </c>
      <c r="AF318" s="108">
        <v>1228329384</v>
      </c>
      <c r="AG318" s="108">
        <v>1442361116</v>
      </c>
      <c r="AH318" s="115">
        <v>1267744155</v>
      </c>
      <c r="AI318" s="105">
        <v>30.001100000000001</v>
      </c>
      <c r="AJ318" s="105">
        <v>29.856100000000001</v>
      </c>
      <c r="AK318" s="105">
        <v>29.586500000000001</v>
      </c>
      <c r="AL318" s="105">
        <v>30.0792</v>
      </c>
      <c r="AM318" s="105">
        <v>30.1114</v>
      </c>
      <c r="AN318" s="105">
        <v>29.800999999999998</v>
      </c>
      <c r="AO318" s="105">
        <v>29.7225</v>
      </c>
      <c r="AP318" s="105">
        <v>29.1663</v>
      </c>
      <c r="AQ318" s="105">
        <v>29.665500000000002</v>
      </c>
      <c r="AR318" s="105">
        <v>30.122800000000002</v>
      </c>
      <c r="AS318" s="105">
        <v>30.036300000000001</v>
      </c>
      <c r="AT318" s="105">
        <v>30.0732</v>
      </c>
      <c r="AU318" s="105">
        <v>30.0685</v>
      </c>
      <c r="AV318" s="105">
        <v>30.086099999999998</v>
      </c>
      <c r="AW318" s="105">
        <v>30.113199999999999</v>
      </c>
      <c r="AX318" s="105">
        <v>30.2011</v>
      </c>
      <c r="AY318" s="105">
        <v>30.203600000000002</v>
      </c>
      <c r="AZ318" s="105">
        <v>30.2761</v>
      </c>
      <c r="BA318" s="105">
        <v>30.280100000000001</v>
      </c>
      <c r="BB318" s="105">
        <v>30.405000000000001</v>
      </c>
      <c r="BC318" s="105">
        <v>30.262599999999999</v>
      </c>
      <c r="BD318" s="105">
        <v>30.351199999999999</v>
      </c>
      <c r="BE318" s="105">
        <v>30.507300000000001</v>
      </c>
      <c r="BF318" s="105">
        <v>30.442399999999999</v>
      </c>
      <c r="BG318" s="105">
        <v>30.128299999999999</v>
      </c>
      <c r="BH318" s="105">
        <v>30.2835</v>
      </c>
      <c r="BI318" s="105">
        <v>30.334</v>
      </c>
      <c r="BJ318" s="105">
        <v>30.249099999999999</v>
      </c>
      <c r="BK318" s="105">
        <v>30.374099999999999</v>
      </c>
      <c r="BL318" s="116">
        <v>30.255600000000001</v>
      </c>
      <c r="BM318" s="112">
        <v>2.0207599999999999E-2</v>
      </c>
      <c r="BN318" s="112">
        <v>5.0075399999999999E-2</v>
      </c>
      <c r="BO318" s="112">
        <v>1.29087E-2</v>
      </c>
      <c r="BP318" s="112">
        <v>1.07043E-2</v>
      </c>
      <c r="BQ318" s="112">
        <v>8.8129100000000002E-3</v>
      </c>
      <c r="BR318" s="112">
        <v>0.236952</v>
      </c>
      <c r="BS318" s="112">
        <v>0.72351699999999997</v>
      </c>
      <c r="BT318" s="112">
        <v>8.1828999999999999E-2</v>
      </c>
      <c r="BU318" s="117">
        <v>0.58140499999999995</v>
      </c>
      <c r="BV318" s="112">
        <v>5.8930999999999997E-2</v>
      </c>
      <c r="BW318" s="112">
        <v>0.105307</v>
      </c>
      <c r="BX318" s="112">
        <v>6.7287E-2</v>
      </c>
      <c r="BY318" s="112">
        <v>2.9091499999999999E-2</v>
      </c>
      <c r="BZ318" s="112">
        <v>0.24337</v>
      </c>
      <c r="CA318" s="112">
        <v>0.49671900000000002</v>
      </c>
      <c r="CB318" s="112">
        <v>0.85889700000000002</v>
      </c>
      <c r="CC318" s="112">
        <v>0.2427</v>
      </c>
      <c r="CD318" s="117">
        <v>0.85228800000000005</v>
      </c>
      <c r="CE318" s="105">
        <v>-0.47837099999999999</v>
      </c>
      <c r="CF318" s="105">
        <v>-0.29574400000000001</v>
      </c>
      <c r="CG318" s="105">
        <v>-0.77482399999999996</v>
      </c>
      <c r="CH318" s="105">
        <v>-0.21552499999999999</v>
      </c>
      <c r="CI318" s="105">
        <v>-0.203657</v>
      </c>
      <c r="CJ318" s="105">
        <v>-6.5994300000000006E-2</v>
      </c>
      <c r="CK318" s="105">
        <v>2.2963799999999999E-2</v>
      </c>
      <c r="CL318" s="105">
        <v>0.140677</v>
      </c>
      <c r="CM318" s="116">
        <v>-4.4349E-2</v>
      </c>
    </row>
    <row r="319" spans="1:91">
      <c r="A319" s="104" t="s">
        <v>1148</v>
      </c>
      <c r="B319" s="104" t="s">
        <v>1149</v>
      </c>
      <c r="C319" s="104" t="s">
        <v>1150</v>
      </c>
      <c r="D319" s="105">
        <v>33.937250000000006</v>
      </c>
      <c r="E319" s="108">
        <v>11734544658</v>
      </c>
      <c r="F319" s="108">
        <v>9573269587</v>
      </c>
      <c r="G319" s="108">
        <v>10028765591</v>
      </c>
      <c r="H319" s="108">
        <v>13341892108</v>
      </c>
      <c r="I319" s="108">
        <v>12912996995</v>
      </c>
      <c r="J319" s="108">
        <v>10451922209</v>
      </c>
      <c r="K319" s="108">
        <v>12712404880</v>
      </c>
      <c r="L319" s="108">
        <v>7753858506</v>
      </c>
      <c r="M319" s="108">
        <v>13565003479</v>
      </c>
      <c r="N319" s="108">
        <v>10805928183</v>
      </c>
      <c r="O319" s="108">
        <v>12310976392</v>
      </c>
      <c r="P319" s="108">
        <v>9989681253</v>
      </c>
      <c r="Q319" s="108">
        <v>14086050637</v>
      </c>
      <c r="R319" s="108">
        <v>15193822598</v>
      </c>
      <c r="S319" s="108">
        <v>16390753542</v>
      </c>
      <c r="T319" s="108">
        <v>14072250892</v>
      </c>
      <c r="U319" s="108">
        <v>14276105893</v>
      </c>
      <c r="V319" s="108">
        <v>13502768309</v>
      </c>
      <c r="W319" s="108">
        <v>14036782725</v>
      </c>
      <c r="X319" s="108">
        <v>14678161951</v>
      </c>
      <c r="Y319" s="108">
        <v>14545460790</v>
      </c>
      <c r="Z319" s="108">
        <v>13608041400</v>
      </c>
      <c r="AA319" s="108">
        <v>14029690347</v>
      </c>
      <c r="AB319" s="108">
        <v>13820205793</v>
      </c>
      <c r="AC319" s="108">
        <v>15406076233</v>
      </c>
      <c r="AD319" s="108">
        <v>16737918114</v>
      </c>
      <c r="AE319" s="108">
        <v>16098069811</v>
      </c>
      <c r="AF319" s="108">
        <v>16453874563</v>
      </c>
      <c r="AG319" s="108">
        <v>16666628745</v>
      </c>
      <c r="AH319" s="115">
        <v>15050712080</v>
      </c>
      <c r="AI319" s="105">
        <v>33.833500000000001</v>
      </c>
      <c r="AJ319" s="105">
        <v>33.689900000000002</v>
      </c>
      <c r="AK319" s="105">
        <v>33.758800000000001</v>
      </c>
      <c r="AL319" s="105">
        <v>33.909599999999998</v>
      </c>
      <c r="AM319" s="105">
        <v>34.010599999999997</v>
      </c>
      <c r="AN319" s="105">
        <v>33.695</v>
      </c>
      <c r="AO319" s="105">
        <v>33.826300000000003</v>
      </c>
      <c r="AP319" s="105">
        <v>33.508699999999997</v>
      </c>
      <c r="AQ319" s="105">
        <v>33.848300000000002</v>
      </c>
      <c r="AR319" s="105">
        <v>33.7879</v>
      </c>
      <c r="AS319" s="105">
        <v>34.0381</v>
      </c>
      <c r="AT319" s="105">
        <v>33.822000000000003</v>
      </c>
      <c r="AU319" s="105">
        <v>33.921100000000003</v>
      </c>
      <c r="AV319" s="105">
        <v>34.112499999999997</v>
      </c>
      <c r="AW319" s="105">
        <v>34.304499999999997</v>
      </c>
      <c r="AX319" s="105">
        <v>34.091500000000003</v>
      </c>
      <c r="AY319" s="105">
        <v>34.039700000000003</v>
      </c>
      <c r="AZ319" s="105">
        <v>33.989199999999997</v>
      </c>
      <c r="BA319" s="105">
        <v>33.953400000000002</v>
      </c>
      <c r="BB319" s="105">
        <v>34.1126</v>
      </c>
      <c r="BC319" s="105">
        <v>33.979300000000002</v>
      </c>
      <c r="BD319" s="105">
        <v>34.089399999999998</v>
      </c>
      <c r="BE319" s="105">
        <v>34.122700000000002</v>
      </c>
      <c r="BF319" s="105">
        <v>34.122599999999998</v>
      </c>
      <c r="BG319" s="105">
        <v>33.900399999999998</v>
      </c>
      <c r="BH319" s="105">
        <v>33.984099999999998</v>
      </c>
      <c r="BI319" s="105">
        <v>33.92</v>
      </c>
      <c r="BJ319" s="105">
        <v>33.992800000000003</v>
      </c>
      <c r="BK319" s="105">
        <v>33.880800000000001</v>
      </c>
      <c r="BL319" s="116">
        <v>33.807000000000002</v>
      </c>
      <c r="BM319" s="112">
        <v>0.122992</v>
      </c>
      <c r="BN319" s="112">
        <v>0.84963</v>
      </c>
      <c r="BO319" s="112">
        <v>0.24677299999999999</v>
      </c>
      <c r="BP319" s="112">
        <v>0.91464299999999998</v>
      </c>
      <c r="BQ319" s="112">
        <v>0.14972099999999999</v>
      </c>
      <c r="BR319" s="112">
        <v>7.58572E-2</v>
      </c>
      <c r="BS319" s="112">
        <v>0.171736</v>
      </c>
      <c r="BT319" s="112">
        <v>1.6737800000000001E-2</v>
      </c>
      <c r="BU319" s="117">
        <v>0.52622500000000005</v>
      </c>
      <c r="BV319" s="112">
        <v>0.191276</v>
      </c>
      <c r="BW319" s="112">
        <v>0.87994099999999997</v>
      </c>
      <c r="BX319" s="112">
        <v>0.35846600000000001</v>
      </c>
      <c r="BY319" s="112">
        <v>0.93017899999999998</v>
      </c>
      <c r="BZ319" s="112">
        <v>0.53221700000000005</v>
      </c>
      <c r="CA319" s="112">
        <v>0.28037000000000001</v>
      </c>
      <c r="CB319" s="112">
        <v>0.39096799999999998</v>
      </c>
      <c r="CC319" s="112">
        <v>0.102132</v>
      </c>
      <c r="CD319" s="117">
        <v>0.82460699999999998</v>
      </c>
      <c r="CE319" s="105">
        <v>-0.13278300000000001</v>
      </c>
      <c r="CF319" s="105">
        <v>-2.1757800000000001E-2</v>
      </c>
      <c r="CG319" s="105">
        <v>-0.165744</v>
      </c>
      <c r="CH319" s="105">
        <v>-1.0859199999999999E-2</v>
      </c>
      <c r="CI319" s="105">
        <v>0.21917900000000001</v>
      </c>
      <c r="CJ319" s="105">
        <v>0.14660500000000001</v>
      </c>
      <c r="CK319" s="105">
        <v>0.121596</v>
      </c>
      <c r="CL319" s="105">
        <v>0.21810299999999999</v>
      </c>
      <c r="CM319" s="116">
        <v>4.1343699999999997E-2</v>
      </c>
    </row>
    <row r="320" spans="1:91">
      <c r="A320" s="104" t="s">
        <v>1151</v>
      </c>
      <c r="B320" s="104" t="s">
        <v>1152</v>
      </c>
      <c r="C320" s="104" t="s">
        <v>1153</v>
      </c>
      <c r="D320" s="105">
        <v>29.763249999999999</v>
      </c>
      <c r="E320" s="108">
        <v>728114531</v>
      </c>
      <c r="F320" s="108">
        <v>598526940</v>
      </c>
      <c r="G320" s="108">
        <v>572487784.79999995</v>
      </c>
      <c r="H320" s="108">
        <v>768075436.79999995</v>
      </c>
      <c r="I320" s="108">
        <v>679570615.79999995</v>
      </c>
      <c r="J320" s="108">
        <v>739674527</v>
      </c>
      <c r="K320" s="108">
        <v>477895821.5</v>
      </c>
      <c r="L320" s="108">
        <v>522986628.30000001</v>
      </c>
      <c r="M320" s="108">
        <v>721481245.5</v>
      </c>
      <c r="N320" s="108">
        <v>516982817.80000001</v>
      </c>
      <c r="O320" s="108">
        <v>561587625.5</v>
      </c>
      <c r="P320" s="108">
        <v>404514834</v>
      </c>
      <c r="Q320" s="108">
        <v>688162159</v>
      </c>
      <c r="R320" s="108">
        <v>653574844</v>
      </c>
      <c r="S320" s="108">
        <v>438922662</v>
      </c>
      <c r="T320" s="108">
        <v>724371186.5</v>
      </c>
      <c r="U320" s="108">
        <v>725251408</v>
      </c>
      <c r="V320" s="108">
        <v>740225415</v>
      </c>
      <c r="W320" s="108">
        <v>736470256</v>
      </c>
      <c r="X320" s="108">
        <v>784058274.79999995</v>
      </c>
      <c r="Y320" s="108">
        <v>855254733</v>
      </c>
      <c r="Z320" s="108">
        <v>715194151</v>
      </c>
      <c r="AA320" s="108">
        <v>651251969.5</v>
      </c>
      <c r="AB320" s="108">
        <v>659258093</v>
      </c>
      <c r="AC320" s="108">
        <v>846176195.79999995</v>
      </c>
      <c r="AD320" s="108">
        <v>959773894.79999995</v>
      </c>
      <c r="AE320" s="108">
        <v>1007568937</v>
      </c>
      <c r="AF320" s="108">
        <v>888688654.5</v>
      </c>
      <c r="AG320" s="108">
        <v>1025365118</v>
      </c>
      <c r="AH320" s="115">
        <v>918899330</v>
      </c>
      <c r="AI320" s="105">
        <v>29.8231</v>
      </c>
      <c r="AJ320" s="105">
        <v>29.750299999999999</v>
      </c>
      <c r="AK320" s="105">
        <v>29.690100000000001</v>
      </c>
      <c r="AL320" s="105">
        <v>29.7911</v>
      </c>
      <c r="AM320" s="105">
        <v>29.766999999999999</v>
      </c>
      <c r="AN320" s="105">
        <v>29.995799999999999</v>
      </c>
      <c r="AO320" s="105">
        <v>29.083200000000001</v>
      </c>
      <c r="AP320" s="105">
        <v>29.769100000000002</v>
      </c>
      <c r="AQ320" s="105">
        <v>29.615500000000001</v>
      </c>
      <c r="AR320" s="105">
        <v>29.369299999999999</v>
      </c>
      <c r="AS320" s="105">
        <v>29.630800000000001</v>
      </c>
      <c r="AT320" s="105">
        <v>29.195799999999998</v>
      </c>
      <c r="AU320" s="105">
        <v>29.5611</v>
      </c>
      <c r="AV320" s="105">
        <v>29.573499999999999</v>
      </c>
      <c r="AW320" s="105">
        <v>29.109400000000001</v>
      </c>
      <c r="AX320" s="105">
        <v>29.811499999999999</v>
      </c>
      <c r="AY320" s="105">
        <v>29.759499999999999</v>
      </c>
      <c r="AZ320" s="105">
        <v>29.77</v>
      </c>
      <c r="BA320" s="105">
        <v>29.701000000000001</v>
      </c>
      <c r="BB320" s="105">
        <v>29.8965</v>
      </c>
      <c r="BC320" s="105">
        <v>29.882100000000001</v>
      </c>
      <c r="BD320" s="105">
        <v>29.799600000000002</v>
      </c>
      <c r="BE320" s="105">
        <v>29.691400000000002</v>
      </c>
      <c r="BF320" s="105">
        <v>29.732900000000001</v>
      </c>
      <c r="BG320" s="105">
        <v>29.6935</v>
      </c>
      <c r="BH320" s="105">
        <v>29.875499999999999</v>
      </c>
      <c r="BI320" s="105">
        <v>29.9221</v>
      </c>
      <c r="BJ320" s="105">
        <v>29.7821</v>
      </c>
      <c r="BK320" s="105">
        <v>29.885200000000001</v>
      </c>
      <c r="BL320" s="116">
        <v>29.7837</v>
      </c>
      <c r="BM320" s="112">
        <v>0.290599</v>
      </c>
      <c r="BN320" s="112">
        <v>0.69108499999999995</v>
      </c>
      <c r="BO320" s="112">
        <v>0.19461600000000001</v>
      </c>
      <c r="BP320" s="112">
        <v>3.30487E-2</v>
      </c>
      <c r="BQ320" s="112">
        <v>6.18545E-2</v>
      </c>
      <c r="BR320" s="112">
        <v>0.38428600000000002</v>
      </c>
      <c r="BS320" s="112">
        <v>0.90046000000000004</v>
      </c>
      <c r="BT320" s="112">
        <v>0.17824799999999999</v>
      </c>
      <c r="BU320" s="117">
        <v>0.87160899999999997</v>
      </c>
      <c r="BV320" s="112">
        <v>0.37519400000000003</v>
      </c>
      <c r="BW320" s="112">
        <v>0.75362499999999999</v>
      </c>
      <c r="BX320" s="112">
        <v>0.30464400000000003</v>
      </c>
      <c r="BY320" s="112">
        <v>6.6396899999999995E-2</v>
      </c>
      <c r="BZ320" s="112">
        <v>0.42715799999999998</v>
      </c>
      <c r="CA320" s="112">
        <v>0.65093900000000005</v>
      </c>
      <c r="CB320" s="112">
        <v>0.956538</v>
      </c>
      <c r="CC320" s="112">
        <v>0.37989200000000001</v>
      </c>
      <c r="CD320" s="117">
        <v>0.96529799999999999</v>
      </c>
      <c r="CE320" s="105">
        <v>-6.2505699999999997E-2</v>
      </c>
      <c r="CF320" s="105">
        <v>3.4279499999999997E-2</v>
      </c>
      <c r="CG320" s="105">
        <v>-0.327766</v>
      </c>
      <c r="CH320" s="105">
        <v>-0.41838199999999998</v>
      </c>
      <c r="CI320" s="105">
        <v>-0.402333</v>
      </c>
      <c r="CJ320" s="105">
        <v>-3.6696800000000002E-2</v>
      </c>
      <c r="CK320" s="105">
        <v>9.5310199999999994E-3</v>
      </c>
      <c r="CL320" s="105">
        <v>-7.5712199999999993E-2</v>
      </c>
      <c r="CM320" s="116">
        <v>1.3368E-2</v>
      </c>
    </row>
    <row r="321" spans="1:91">
      <c r="A321" s="104" t="s">
        <v>1154</v>
      </c>
      <c r="B321" s="104" t="s">
        <v>1155</v>
      </c>
      <c r="C321" s="104" t="s">
        <v>1156</v>
      </c>
      <c r="D321" s="105">
        <v>26.325299999999999</v>
      </c>
      <c r="E321" s="108">
        <v>42142271</v>
      </c>
      <c r="F321" s="108">
        <v>20308248</v>
      </c>
      <c r="G321" s="108">
        <v>25375704</v>
      </c>
      <c r="H321" s="108">
        <v>100026744</v>
      </c>
      <c r="I321" s="108">
        <v>52198684</v>
      </c>
      <c r="J321" s="108">
        <v>24894564</v>
      </c>
      <c r="K321" s="108">
        <v>70787576</v>
      </c>
      <c r="L321" s="108">
        <v>31364054</v>
      </c>
      <c r="M321" s="108">
        <v>35575558.75</v>
      </c>
      <c r="N321" s="108">
        <v>66442956</v>
      </c>
      <c r="O321" s="108">
        <v>40488524</v>
      </c>
      <c r="P321" s="108">
        <v>46032208</v>
      </c>
      <c r="Q321" s="108">
        <v>100951824</v>
      </c>
      <c r="R321" s="108">
        <v>82667401</v>
      </c>
      <c r="S321" s="108">
        <v>110338538.5</v>
      </c>
      <c r="T321" s="108">
        <v>76267416</v>
      </c>
      <c r="U321" s="108">
        <v>53555607.75</v>
      </c>
      <c r="V321" s="108">
        <v>37144264</v>
      </c>
      <c r="W321" s="108">
        <v>54720000</v>
      </c>
      <c r="X321" s="108">
        <v>82506208</v>
      </c>
      <c r="Y321" s="108">
        <v>129165470</v>
      </c>
      <c r="Z321" s="108">
        <v>60080945.5</v>
      </c>
      <c r="AA321" s="108">
        <v>42533019</v>
      </c>
      <c r="AB321" s="108">
        <v>95779515</v>
      </c>
      <c r="AC321" s="108">
        <v>97392570</v>
      </c>
      <c r="AD321" s="108">
        <v>142866771</v>
      </c>
      <c r="AE321" s="108">
        <v>146608040</v>
      </c>
      <c r="AF321" s="108">
        <v>107855488</v>
      </c>
      <c r="AG321" s="108">
        <v>135499312</v>
      </c>
      <c r="AH321" s="115">
        <v>119969832</v>
      </c>
      <c r="AI321" s="105">
        <v>25.712199999999999</v>
      </c>
      <c r="AJ321" s="105">
        <v>25.013500000000001</v>
      </c>
      <c r="AK321" s="105">
        <v>25.265000000000001</v>
      </c>
      <c r="AL321" s="105">
        <v>26.850200000000001</v>
      </c>
      <c r="AM321" s="105">
        <v>26.1357</v>
      </c>
      <c r="AN321" s="105">
        <v>25.4115</v>
      </c>
      <c r="AO321" s="105">
        <v>26.31</v>
      </c>
      <c r="AP321" s="105">
        <v>26.026800000000001</v>
      </c>
      <c r="AQ321" s="105">
        <v>25.273499999999999</v>
      </c>
      <c r="AR321" s="105">
        <v>26.340599999999998</v>
      </c>
      <c r="AS321" s="105">
        <v>25.947099999999999</v>
      </c>
      <c r="AT321" s="105">
        <v>26.060300000000002</v>
      </c>
      <c r="AU321" s="105">
        <v>26.806899999999999</v>
      </c>
      <c r="AV321" s="105">
        <v>26.590499999999999</v>
      </c>
      <c r="AW321" s="105">
        <v>27.162400000000002</v>
      </c>
      <c r="AX321" s="105">
        <v>26.5639</v>
      </c>
      <c r="AY321" s="105">
        <v>26.0122</v>
      </c>
      <c r="AZ321" s="105">
        <v>25.57</v>
      </c>
      <c r="BA321" s="105">
        <v>25.950500000000002</v>
      </c>
      <c r="BB321" s="105">
        <v>26.657299999999999</v>
      </c>
      <c r="BC321" s="105">
        <v>27.113</v>
      </c>
      <c r="BD321" s="105">
        <v>26.238900000000001</v>
      </c>
      <c r="BE321" s="105">
        <v>25.761299999999999</v>
      </c>
      <c r="BF321" s="105">
        <v>26.9498</v>
      </c>
      <c r="BG321" s="105">
        <v>26.5489</v>
      </c>
      <c r="BH321" s="105">
        <v>27.106400000000001</v>
      </c>
      <c r="BI321" s="105">
        <v>27.141300000000001</v>
      </c>
      <c r="BJ321" s="105">
        <v>26.739599999999999</v>
      </c>
      <c r="BK321" s="105">
        <v>26.987200000000001</v>
      </c>
      <c r="BL321" s="116">
        <v>26.898499999999999</v>
      </c>
      <c r="BM321" s="112">
        <v>2.05003E-3</v>
      </c>
      <c r="BN321" s="112">
        <v>0.152947</v>
      </c>
      <c r="BO321" s="112">
        <v>3.4064299999999999E-2</v>
      </c>
      <c r="BP321" s="112">
        <v>5.2662200000000003E-3</v>
      </c>
      <c r="BQ321" s="112">
        <v>0.91008999999999995</v>
      </c>
      <c r="BR321" s="112">
        <v>4.9438200000000002E-2</v>
      </c>
      <c r="BS321" s="112">
        <v>0.432531</v>
      </c>
      <c r="BT321" s="112">
        <v>0.18861900000000001</v>
      </c>
      <c r="BU321" s="117">
        <v>0.79458300000000004</v>
      </c>
      <c r="BV321" s="112">
        <v>1.8975100000000002E-2</v>
      </c>
      <c r="BW321" s="112">
        <v>0.235568</v>
      </c>
      <c r="BX321" s="112">
        <v>0.109877</v>
      </c>
      <c r="BY321" s="112">
        <v>1.8446199999999999E-2</v>
      </c>
      <c r="BZ321" s="112">
        <v>0.95809500000000003</v>
      </c>
      <c r="CA321" s="112">
        <v>0.21926799999999999</v>
      </c>
      <c r="CB321" s="112">
        <v>0.64634400000000003</v>
      </c>
      <c r="CC321" s="112">
        <v>0.38776100000000002</v>
      </c>
      <c r="CD321" s="117">
        <v>0.93918599999999997</v>
      </c>
      <c r="CE321" s="105">
        <v>-1.5448500000000001</v>
      </c>
      <c r="CF321" s="105">
        <v>-0.74261500000000003</v>
      </c>
      <c r="CG321" s="105">
        <v>-1.00502</v>
      </c>
      <c r="CH321" s="105">
        <v>-0.75913299999999995</v>
      </c>
      <c r="CI321" s="105">
        <v>-2.1855699999999999E-2</v>
      </c>
      <c r="CJ321" s="105">
        <v>-0.82640800000000003</v>
      </c>
      <c r="CK321" s="105">
        <v>-0.30150300000000002</v>
      </c>
      <c r="CL321" s="105">
        <v>-0.55843200000000004</v>
      </c>
      <c r="CM321" s="116">
        <v>5.7083799999999997E-2</v>
      </c>
    </row>
    <row r="322" spans="1:91">
      <c r="A322" s="104" t="s">
        <v>1157</v>
      </c>
      <c r="B322" s="104" t="s">
        <v>1158</v>
      </c>
      <c r="C322" s="104" t="s">
        <v>794</v>
      </c>
      <c r="D322" s="105">
        <v>28.582850000000001</v>
      </c>
      <c r="E322" s="108">
        <v>375018231</v>
      </c>
      <c r="F322" s="108">
        <v>112471635</v>
      </c>
      <c r="G322" s="108">
        <v>282994037.80000001</v>
      </c>
      <c r="H322" s="108">
        <v>304915950.30000001</v>
      </c>
      <c r="I322" s="108">
        <v>310207342.5</v>
      </c>
      <c r="J322" s="108">
        <v>299817540</v>
      </c>
      <c r="K322" s="108">
        <v>155178560.5</v>
      </c>
      <c r="L322" s="108">
        <v>70469359</v>
      </c>
      <c r="M322" s="108">
        <v>454030998.5</v>
      </c>
      <c r="N322" s="108">
        <v>183258316.80000001</v>
      </c>
      <c r="O322" s="108">
        <v>68992457.5</v>
      </c>
      <c r="P322" s="108">
        <v>93910578.5</v>
      </c>
      <c r="Q322" s="108">
        <v>353510404.5</v>
      </c>
      <c r="R322" s="108">
        <v>400804886.5</v>
      </c>
      <c r="S322" s="108">
        <v>176835649</v>
      </c>
      <c r="T322" s="108">
        <v>357470049</v>
      </c>
      <c r="U322" s="108">
        <v>393929958.5</v>
      </c>
      <c r="V322" s="108">
        <v>425803271.5</v>
      </c>
      <c r="W322" s="108">
        <v>502930482.30000001</v>
      </c>
      <c r="X322" s="108">
        <v>284568548.5</v>
      </c>
      <c r="Y322" s="108">
        <v>234652417</v>
      </c>
      <c r="Z322" s="108">
        <v>376115864</v>
      </c>
      <c r="AA322" s="108">
        <v>496532277</v>
      </c>
      <c r="AB322" s="108">
        <v>214880375.59999999</v>
      </c>
      <c r="AC322" s="108">
        <v>321058005.5</v>
      </c>
      <c r="AD322" s="108">
        <v>390302148</v>
      </c>
      <c r="AE322" s="108">
        <v>249488473</v>
      </c>
      <c r="AF322" s="108">
        <v>398960992</v>
      </c>
      <c r="AG322" s="108">
        <v>295999092.5</v>
      </c>
      <c r="AH322" s="115">
        <v>536399366</v>
      </c>
      <c r="AI322" s="105">
        <v>28.8659</v>
      </c>
      <c r="AJ322" s="105">
        <v>27.4224</v>
      </c>
      <c r="AK322" s="105">
        <v>28.704599999999999</v>
      </c>
      <c r="AL322" s="105">
        <v>28.458200000000001</v>
      </c>
      <c r="AM322" s="105">
        <v>28.6755</v>
      </c>
      <c r="AN322" s="105">
        <v>28.6785</v>
      </c>
      <c r="AO322" s="105">
        <v>27.4711</v>
      </c>
      <c r="AP322" s="105">
        <v>27.023099999999999</v>
      </c>
      <c r="AQ322" s="105">
        <v>28.947299999999998</v>
      </c>
      <c r="AR322" s="105">
        <v>27.917999999999999</v>
      </c>
      <c r="AS322" s="105">
        <v>26.697099999999999</v>
      </c>
      <c r="AT322" s="105">
        <v>27.088999999999999</v>
      </c>
      <c r="AU322" s="105">
        <v>28.590900000000001</v>
      </c>
      <c r="AV322" s="105">
        <v>28.867999999999999</v>
      </c>
      <c r="AW322" s="105">
        <v>27.8842</v>
      </c>
      <c r="AX322" s="105">
        <v>28.7926</v>
      </c>
      <c r="AY322" s="105">
        <v>28.881699999999999</v>
      </c>
      <c r="AZ322" s="105">
        <v>29.0382</v>
      </c>
      <c r="BA322" s="105">
        <v>29.150700000000001</v>
      </c>
      <c r="BB322" s="105">
        <v>28.4297</v>
      </c>
      <c r="BC322" s="105">
        <v>28.027100000000001</v>
      </c>
      <c r="BD322" s="105">
        <v>28.909500000000001</v>
      </c>
      <c r="BE322" s="105">
        <v>29.309699999999999</v>
      </c>
      <c r="BF322" s="105">
        <v>28.115500000000001</v>
      </c>
      <c r="BG322" s="105">
        <v>28.290500000000002</v>
      </c>
      <c r="BH322" s="105">
        <v>28.5748</v>
      </c>
      <c r="BI322" s="105">
        <v>27.908300000000001</v>
      </c>
      <c r="BJ322" s="105">
        <v>28.6267</v>
      </c>
      <c r="BK322" s="105">
        <v>28.0929</v>
      </c>
      <c r="BL322" s="116">
        <v>28.988800000000001</v>
      </c>
      <c r="BM322" s="112">
        <v>0.67344300000000001</v>
      </c>
      <c r="BN322" s="112">
        <v>0.90438799999999997</v>
      </c>
      <c r="BO322" s="112">
        <v>0.30107800000000001</v>
      </c>
      <c r="BP322" s="112">
        <v>3.9717799999999998E-2</v>
      </c>
      <c r="BQ322" s="112">
        <v>0.77142599999999995</v>
      </c>
      <c r="BR322" s="112">
        <v>0.28281800000000001</v>
      </c>
      <c r="BS322" s="112">
        <v>0.93984100000000004</v>
      </c>
      <c r="BT322" s="112">
        <v>0.65769299999999997</v>
      </c>
      <c r="BU322" s="117">
        <v>0.39065800000000001</v>
      </c>
      <c r="BV322" s="112">
        <v>0.728993</v>
      </c>
      <c r="BW322" s="112">
        <v>0.92367200000000005</v>
      </c>
      <c r="BX322" s="112">
        <v>0.41501199999999999</v>
      </c>
      <c r="BY322" s="112">
        <v>7.6713000000000003E-2</v>
      </c>
      <c r="BZ322" s="112">
        <v>0.88972099999999998</v>
      </c>
      <c r="CA322" s="112">
        <v>0.55317899999999998</v>
      </c>
      <c r="CB322" s="112">
        <v>0.97121400000000002</v>
      </c>
      <c r="CC322" s="112">
        <v>0.78999600000000003</v>
      </c>
      <c r="CD322" s="117">
        <v>0.75863000000000003</v>
      </c>
      <c r="CE322" s="105">
        <v>-0.23855799999999999</v>
      </c>
      <c r="CF322" s="105">
        <v>3.4565600000000002E-2</v>
      </c>
      <c r="CG322" s="105">
        <v>-0.75567499999999999</v>
      </c>
      <c r="CH322" s="105">
        <v>-1.3348</v>
      </c>
      <c r="CI322" s="105">
        <v>-0.12178700000000001</v>
      </c>
      <c r="CJ322" s="105">
        <v>0.33463700000000002</v>
      </c>
      <c r="CK322" s="105">
        <v>-3.3670400000000003E-2</v>
      </c>
      <c r="CL322" s="105">
        <v>0.208755</v>
      </c>
      <c r="CM322" s="116">
        <v>-0.31161699999999998</v>
      </c>
    </row>
    <row r="323" spans="1:91">
      <c r="A323" s="104" t="s">
        <v>5041</v>
      </c>
      <c r="B323" s="104" t="s">
        <v>5042</v>
      </c>
      <c r="C323" s="104" t="s">
        <v>5043</v>
      </c>
      <c r="D323" s="105">
        <v>25.859500000000001</v>
      </c>
      <c r="E323" s="108">
        <v>78776604</v>
      </c>
      <c r="F323" s="108">
        <v>25805898</v>
      </c>
      <c r="G323" s="108">
        <v>20115516</v>
      </c>
      <c r="H323" s="108">
        <v>50023275</v>
      </c>
      <c r="I323" s="108">
        <v>39256461.5</v>
      </c>
      <c r="J323" s="108">
        <v>11935001.25</v>
      </c>
      <c r="K323" s="108">
        <v>48761732</v>
      </c>
      <c r="L323" s="108">
        <v>6338340.75</v>
      </c>
      <c r="M323" s="108">
        <v>43217704</v>
      </c>
      <c r="N323" s="108">
        <v>16790748.5</v>
      </c>
      <c r="O323" s="108">
        <v>25158391.5</v>
      </c>
      <c r="P323" s="108">
        <v>34222931</v>
      </c>
      <c r="Q323" s="108">
        <v>79470254</v>
      </c>
      <c r="R323" s="108">
        <v>23606407</v>
      </c>
      <c r="S323" s="108">
        <v>184000255</v>
      </c>
      <c r="T323" s="108">
        <v>25963612.25</v>
      </c>
      <c r="U323" s="108">
        <v>296149022</v>
      </c>
      <c r="V323" s="108">
        <v>113243999</v>
      </c>
      <c r="W323" s="108">
        <v>110701909.5</v>
      </c>
      <c r="X323" s="108">
        <v>335825275</v>
      </c>
      <c r="Y323" s="108">
        <v>54468497</v>
      </c>
      <c r="Z323" s="108">
        <v>20471257.5</v>
      </c>
      <c r="AA323" s="108">
        <v>42808492</v>
      </c>
      <c r="AB323" s="108">
        <v>251005676</v>
      </c>
      <c r="AC323" s="108">
        <v>91139656</v>
      </c>
      <c r="AD323" s="108">
        <v>249031978.5</v>
      </c>
      <c r="AE323" s="108">
        <v>206649896.5</v>
      </c>
      <c r="AF323" s="108">
        <v>245106410</v>
      </c>
      <c r="AG323" s="108">
        <v>267079866</v>
      </c>
      <c r="AH323" s="115">
        <v>147594849</v>
      </c>
      <c r="AI323" s="105">
        <v>26.614699999999999</v>
      </c>
      <c r="AJ323" s="105">
        <v>25.333200000000001</v>
      </c>
      <c r="AK323" s="105">
        <v>24.921500000000002</v>
      </c>
      <c r="AL323" s="105">
        <v>25.8505</v>
      </c>
      <c r="AM323" s="105">
        <v>25.745699999999999</v>
      </c>
      <c r="AN323" s="105">
        <v>24.4039</v>
      </c>
      <c r="AO323" s="105">
        <v>25.765499999999999</v>
      </c>
      <c r="AP323" s="105">
        <v>23.7272</v>
      </c>
      <c r="AQ323" s="105">
        <v>25.554200000000002</v>
      </c>
      <c r="AR323" s="105">
        <v>24.2882</v>
      </c>
      <c r="AS323" s="105">
        <v>25.274699999999999</v>
      </c>
      <c r="AT323" s="105">
        <v>25.6326</v>
      </c>
      <c r="AU323" s="105">
        <v>26.453399999999998</v>
      </c>
      <c r="AV323" s="105">
        <v>24.782399999999999</v>
      </c>
      <c r="AW323" s="105">
        <v>27.9498</v>
      </c>
      <c r="AX323" s="105">
        <v>25.0093</v>
      </c>
      <c r="AY323" s="105">
        <v>28.479199999999999</v>
      </c>
      <c r="AZ323" s="105">
        <v>27.178000000000001</v>
      </c>
      <c r="BA323" s="105">
        <v>26.966999999999999</v>
      </c>
      <c r="BB323" s="105">
        <v>28.6694</v>
      </c>
      <c r="BC323" s="105">
        <v>25.868500000000001</v>
      </c>
      <c r="BD323" s="105">
        <v>24.682099999999998</v>
      </c>
      <c r="BE323" s="105">
        <v>25.7986</v>
      </c>
      <c r="BF323" s="105">
        <v>28.339700000000001</v>
      </c>
      <c r="BG323" s="105">
        <v>26.448899999999998</v>
      </c>
      <c r="BH323" s="105">
        <v>27.9194</v>
      </c>
      <c r="BI323" s="105">
        <v>27.636500000000002</v>
      </c>
      <c r="BJ323" s="105">
        <v>27.9239</v>
      </c>
      <c r="BK323" s="105">
        <v>27.960100000000001</v>
      </c>
      <c r="BL323" s="116">
        <v>27.196100000000001</v>
      </c>
      <c r="BM323" s="112">
        <v>2.17894E-2</v>
      </c>
      <c r="BN323" s="112">
        <v>1.10799E-2</v>
      </c>
      <c r="BO323" s="112">
        <v>1.8112699999999999E-2</v>
      </c>
      <c r="BP323" s="112">
        <v>5.1269899999999997E-3</v>
      </c>
      <c r="BQ323" s="112">
        <v>0.24276300000000001</v>
      </c>
      <c r="BR323" s="112">
        <v>0.48321199999999997</v>
      </c>
      <c r="BS323" s="112">
        <v>0.57103300000000001</v>
      </c>
      <c r="BT323" s="112">
        <v>0.27017600000000003</v>
      </c>
      <c r="BU323" s="117">
        <v>0.52451000000000003</v>
      </c>
      <c r="BV323" s="112">
        <v>6.13813E-2</v>
      </c>
      <c r="BW323" s="112">
        <v>4.13824E-2</v>
      </c>
      <c r="BX323" s="112">
        <v>7.95651E-2</v>
      </c>
      <c r="BY323" s="112">
        <v>1.8157699999999999E-2</v>
      </c>
      <c r="BZ323" s="112">
        <v>0.59404000000000001</v>
      </c>
      <c r="CA323" s="112">
        <v>0.72671399999999997</v>
      </c>
      <c r="CB323" s="112">
        <v>0.74631599999999998</v>
      </c>
      <c r="CC323" s="112">
        <v>0.47361199999999998</v>
      </c>
      <c r="CD323" s="117">
        <v>0.82318899999999995</v>
      </c>
      <c r="CE323" s="105">
        <v>-2.0701900000000002</v>
      </c>
      <c r="CF323" s="105">
        <v>-2.36</v>
      </c>
      <c r="CG323" s="105">
        <v>-2.6777299999999999</v>
      </c>
      <c r="CH323" s="105">
        <v>-2.62819</v>
      </c>
      <c r="CI323" s="105">
        <v>-1.2981499999999999</v>
      </c>
      <c r="CJ323" s="105">
        <v>-0.80453399999999997</v>
      </c>
      <c r="CK323" s="105">
        <v>-0.52505599999999997</v>
      </c>
      <c r="CL323" s="105">
        <v>-1.41987</v>
      </c>
      <c r="CM323" s="116">
        <v>-0.35840499999999997</v>
      </c>
    </row>
    <row r="324" spans="1:91">
      <c r="A324" s="104" t="s">
        <v>1159</v>
      </c>
      <c r="B324" s="104" t="s">
        <v>1160</v>
      </c>
      <c r="C324" s="104" t="s">
        <v>471</v>
      </c>
      <c r="D324" s="105">
        <v>25.517099999999999</v>
      </c>
      <c r="E324" s="108">
        <v>40039538.130000003</v>
      </c>
      <c r="F324" s="108">
        <v>48972631.75</v>
      </c>
      <c r="G324" s="108">
        <v>73013462</v>
      </c>
      <c r="H324" s="108">
        <v>55342551.5</v>
      </c>
      <c r="I324" s="108">
        <v>50598999</v>
      </c>
      <c r="J324" s="108">
        <v>86055108</v>
      </c>
      <c r="K324" s="108">
        <v>63608451</v>
      </c>
      <c r="L324" s="108">
        <v>14668763.189999999</v>
      </c>
      <c r="M324" s="108">
        <v>37945107.25</v>
      </c>
      <c r="N324" s="108">
        <v>45580851.25</v>
      </c>
      <c r="O324" s="108">
        <v>93209554</v>
      </c>
      <c r="P324" s="108">
        <v>70655808</v>
      </c>
      <c r="Q324" s="108">
        <v>35353196</v>
      </c>
      <c r="R324" s="108">
        <v>38089791.5</v>
      </c>
      <c r="S324" s="108">
        <v>29383528</v>
      </c>
      <c r="T324" s="108">
        <v>27697406.5</v>
      </c>
      <c r="U324" s="108">
        <v>42071666.25</v>
      </c>
      <c r="V324" s="108">
        <v>10631999.630000001</v>
      </c>
      <c r="W324" s="108">
        <v>46453388</v>
      </c>
      <c r="X324" s="108">
        <v>37124637.75</v>
      </c>
      <c r="Y324" s="108">
        <v>47504815</v>
      </c>
      <c r="Z324" s="108">
        <v>20968032.5</v>
      </c>
      <c r="AA324" s="108">
        <v>40958014.75</v>
      </c>
      <c r="AB324" s="108">
        <v>30328444.5</v>
      </c>
      <c r="AC324" s="108">
        <v>39303973.25</v>
      </c>
      <c r="AD324" s="108">
        <v>39430444</v>
      </c>
      <c r="AE324" s="108">
        <v>38390800</v>
      </c>
      <c r="AF324" s="108">
        <v>45618320</v>
      </c>
      <c r="AG324" s="108">
        <v>39049652</v>
      </c>
      <c r="AH324" s="115">
        <v>27769177</v>
      </c>
      <c r="AI324" s="105">
        <v>25.638400000000001</v>
      </c>
      <c r="AJ324" s="105">
        <v>26.258600000000001</v>
      </c>
      <c r="AK324" s="105">
        <v>26.773</v>
      </c>
      <c r="AL324" s="105">
        <v>25.996300000000002</v>
      </c>
      <c r="AM324" s="105">
        <v>26.107199999999999</v>
      </c>
      <c r="AN324" s="105">
        <v>27.1357</v>
      </c>
      <c r="AO324" s="105">
        <v>26.1541</v>
      </c>
      <c r="AP324" s="105">
        <v>24.936499999999999</v>
      </c>
      <c r="AQ324" s="105">
        <v>25.366499999999998</v>
      </c>
      <c r="AR324" s="105">
        <v>25.7989</v>
      </c>
      <c r="AS324" s="105">
        <v>27.1309</v>
      </c>
      <c r="AT324" s="105">
        <v>26.6785</v>
      </c>
      <c r="AU324" s="105">
        <v>25.280799999999999</v>
      </c>
      <c r="AV324" s="105">
        <v>25.4726</v>
      </c>
      <c r="AW324" s="105">
        <v>25.401499999999999</v>
      </c>
      <c r="AX324" s="105">
        <v>25.102599999999999</v>
      </c>
      <c r="AY324" s="105">
        <v>25.6629</v>
      </c>
      <c r="AZ324" s="105">
        <v>23.752800000000001</v>
      </c>
      <c r="BA324" s="105">
        <v>25.714200000000002</v>
      </c>
      <c r="BB324" s="105">
        <v>25.536000000000001</v>
      </c>
      <c r="BC324" s="105">
        <v>25.705100000000002</v>
      </c>
      <c r="BD324" s="105">
        <v>24.626799999999999</v>
      </c>
      <c r="BE324" s="105">
        <v>25.702000000000002</v>
      </c>
      <c r="BF324" s="105">
        <v>25.290800000000001</v>
      </c>
      <c r="BG324" s="105">
        <v>25.253599999999999</v>
      </c>
      <c r="BH324" s="105">
        <v>25.229399999999998</v>
      </c>
      <c r="BI324" s="105">
        <v>25.208100000000002</v>
      </c>
      <c r="BJ324" s="105">
        <v>25.498200000000001</v>
      </c>
      <c r="BK324" s="105">
        <v>25.1723</v>
      </c>
      <c r="BL324" s="116">
        <v>24.7517</v>
      </c>
      <c r="BM324" s="112">
        <v>5.10409E-2</v>
      </c>
      <c r="BN324" s="112">
        <v>3.9418599999999998E-2</v>
      </c>
      <c r="BO324" s="112">
        <v>0.45446199999999998</v>
      </c>
      <c r="BP324" s="112">
        <v>3.5419399999999997E-2</v>
      </c>
      <c r="BQ324" s="112">
        <v>0.33533200000000002</v>
      </c>
      <c r="BR324" s="112">
        <v>0.64549199999999995</v>
      </c>
      <c r="BS324" s="112">
        <v>8.4352999999999997E-2</v>
      </c>
      <c r="BT324" s="112">
        <v>0.87109800000000004</v>
      </c>
      <c r="BU324" s="117">
        <v>0.69996499999999995</v>
      </c>
      <c r="BV324" s="112">
        <v>0.10102700000000001</v>
      </c>
      <c r="BW324" s="112">
        <v>8.9591900000000002E-2</v>
      </c>
      <c r="BX324" s="112">
        <v>0.55956099999999998</v>
      </c>
      <c r="BY324" s="112">
        <v>7.0034700000000005E-2</v>
      </c>
      <c r="BZ324" s="112">
        <v>0.66168499999999997</v>
      </c>
      <c r="CA324" s="112">
        <v>0.82948599999999995</v>
      </c>
      <c r="CB324" s="112">
        <v>0.27346900000000002</v>
      </c>
      <c r="CC324" s="112">
        <v>0.93189500000000003</v>
      </c>
      <c r="CD324" s="117">
        <v>0.90440399999999999</v>
      </c>
      <c r="CE324" s="105">
        <v>1.08264</v>
      </c>
      <c r="CF324" s="105">
        <v>1.2723500000000001</v>
      </c>
      <c r="CG324" s="105">
        <v>0.344972</v>
      </c>
      <c r="CH324" s="105">
        <v>1.39537</v>
      </c>
      <c r="CI324" s="105">
        <v>0.24423900000000001</v>
      </c>
      <c r="CJ324" s="105">
        <v>-0.30129800000000001</v>
      </c>
      <c r="CK324" s="105">
        <v>0.51108399999999998</v>
      </c>
      <c r="CL324" s="105">
        <v>6.5808599999999995E-2</v>
      </c>
      <c r="CM324" s="116">
        <v>8.9665099999999998E-2</v>
      </c>
    </row>
    <row r="325" spans="1:91">
      <c r="A325" s="104" t="s">
        <v>1161</v>
      </c>
      <c r="B325" s="104" t="s">
        <v>1162</v>
      </c>
      <c r="C325" s="104" t="s">
        <v>1163</v>
      </c>
      <c r="D325" s="105">
        <v>26.36655</v>
      </c>
      <c r="E325" s="108">
        <v>71091687</v>
      </c>
      <c r="F325" s="108">
        <v>190410828.5</v>
      </c>
      <c r="G325" s="108">
        <v>56658694.5</v>
      </c>
      <c r="H325" s="108">
        <v>214893372.5</v>
      </c>
      <c r="I325" s="108">
        <v>58486564</v>
      </c>
      <c r="J325" s="108">
        <v>44006855</v>
      </c>
      <c r="K325" s="108">
        <v>69860965</v>
      </c>
      <c r="L325" s="108">
        <v>12735033.75</v>
      </c>
      <c r="M325" s="108">
        <v>61722674</v>
      </c>
      <c r="N325" s="108">
        <v>85500569</v>
      </c>
      <c r="O325" s="108">
        <v>36040670</v>
      </c>
      <c r="P325" s="108">
        <v>156640302</v>
      </c>
      <c r="Q325" s="108">
        <v>78435020</v>
      </c>
      <c r="R325" s="108">
        <v>62335748</v>
      </c>
      <c r="S325" s="108">
        <v>61360216</v>
      </c>
      <c r="T325" s="108">
        <v>315236298</v>
      </c>
      <c r="U325" s="108">
        <v>65660054</v>
      </c>
      <c r="V325" s="108">
        <v>26567023.629999999</v>
      </c>
      <c r="W325" s="108">
        <v>83432494</v>
      </c>
      <c r="X325" s="108">
        <v>77900539.5</v>
      </c>
      <c r="Y325" s="108">
        <v>90961655</v>
      </c>
      <c r="Z325" s="108">
        <v>69085589.5</v>
      </c>
      <c r="AA325" s="108">
        <v>49513250</v>
      </c>
      <c r="AB325" s="108">
        <v>81732237</v>
      </c>
      <c r="AC325" s="108">
        <v>71758636</v>
      </c>
      <c r="AD325" s="108">
        <v>89763608</v>
      </c>
      <c r="AE325" s="108">
        <v>85252562</v>
      </c>
      <c r="AF325" s="108">
        <v>72664332</v>
      </c>
      <c r="AG325" s="108">
        <v>81798780</v>
      </c>
      <c r="AH325" s="115">
        <v>75017588</v>
      </c>
      <c r="AI325" s="105">
        <v>26.466699999999999</v>
      </c>
      <c r="AJ325" s="105">
        <v>28.209700000000002</v>
      </c>
      <c r="AK325" s="105">
        <v>26.408100000000001</v>
      </c>
      <c r="AL325" s="105">
        <v>27.953399999999998</v>
      </c>
      <c r="AM325" s="105">
        <v>26.259599999999999</v>
      </c>
      <c r="AN325" s="105">
        <v>26.070799999999998</v>
      </c>
      <c r="AO325" s="105">
        <v>26.31</v>
      </c>
      <c r="AP325" s="105">
        <v>24.7287</v>
      </c>
      <c r="AQ325" s="105">
        <v>26.0684</v>
      </c>
      <c r="AR325" s="105">
        <v>26.803599999999999</v>
      </c>
      <c r="AS325" s="105">
        <v>25.762599999999999</v>
      </c>
      <c r="AT325" s="105">
        <v>27.827000000000002</v>
      </c>
      <c r="AU325" s="105">
        <v>26.4407</v>
      </c>
      <c r="AV325" s="105">
        <v>26.183299999999999</v>
      </c>
      <c r="AW325" s="105">
        <v>26.373999999999999</v>
      </c>
      <c r="AX325" s="105">
        <v>28.6112</v>
      </c>
      <c r="AY325" s="105">
        <v>26.293099999999999</v>
      </c>
      <c r="AZ325" s="105">
        <v>25.072800000000001</v>
      </c>
      <c r="BA325" s="105">
        <v>26.559000000000001</v>
      </c>
      <c r="BB325" s="105">
        <v>26.567499999999999</v>
      </c>
      <c r="BC325" s="105">
        <v>26.607199999999999</v>
      </c>
      <c r="BD325" s="105">
        <v>26.439800000000002</v>
      </c>
      <c r="BE325" s="105">
        <v>25.980499999999999</v>
      </c>
      <c r="BF325" s="105">
        <v>26.721</v>
      </c>
      <c r="BG325" s="105">
        <v>26.1189</v>
      </c>
      <c r="BH325" s="105">
        <v>26.4283</v>
      </c>
      <c r="BI325" s="105">
        <v>26.359100000000002</v>
      </c>
      <c r="BJ325" s="105">
        <v>26.169799999999999</v>
      </c>
      <c r="BK325" s="105">
        <v>26.254899999999999</v>
      </c>
      <c r="BL325" s="116">
        <v>26.206299999999999</v>
      </c>
      <c r="BM325" s="112">
        <v>0.238979</v>
      </c>
      <c r="BN325" s="112">
        <v>0.40982800000000003</v>
      </c>
      <c r="BO325" s="112">
        <v>0.360539</v>
      </c>
      <c r="BP325" s="112">
        <v>0.38049500000000003</v>
      </c>
      <c r="BQ325" s="112">
        <v>0.205452</v>
      </c>
      <c r="BR325" s="112">
        <v>0.68785399999999997</v>
      </c>
      <c r="BS325" s="112">
        <v>2.1621300000000001E-4</v>
      </c>
      <c r="BT325" s="112">
        <v>0.477381</v>
      </c>
      <c r="BU325" s="117">
        <v>0.39755000000000001</v>
      </c>
      <c r="BV325" s="112">
        <v>0.31975100000000001</v>
      </c>
      <c r="BW325" s="112">
        <v>0.49698100000000001</v>
      </c>
      <c r="BX325" s="112">
        <v>0.47217599999999998</v>
      </c>
      <c r="BY325" s="112">
        <v>0.46375899999999998</v>
      </c>
      <c r="BZ325" s="112">
        <v>0.57466600000000001</v>
      </c>
      <c r="CA325" s="112">
        <v>0.84840899999999997</v>
      </c>
      <c r="CB325" s="112">
        <v>1.84029E-2</v>
      </c>
      <c r="CC325" s="112">
        <v>0.65762200000000004</v>
      </c>
      <c r="CD325" s="117">
        <v>0.76399799999999995</v>
      </c>
      <c r="CE325" s="105">
        <v>0.81780200000000003</v>
      </c>
      <c r="CF325" s="105">
        <v>0.55091000000000001</v>
      </c>
      <c r="CG325" s="105">
        <v>-0.50797300000000001</v>
      </c>
      <c r="CH325" s="105">
        <v>0.58738699999999999</v>
      </c>
      <c r="CI325" s="105">
        <v>0.122311</v>
      </c>
      <c r="CJ325" s="105">
        <v>0.44865899999999997</v>
      </c>
      <c r="CK325" s="105">
        <v>0.36756100000000003</v>
      </c>
      <c r="CL325" s="105">
        <v>0.17008799999999999</v>
      </c>
      <c r="CM325" s="116">
        <v>9.1757500000000006E-2</v>
      </c>
    </row>
    <row r="326" spans="1:91">
      <c r="A326" s="104" t="s">
        <v>1164</v>
      </c>
      <c r="B326" s="104" t="s">
        <v>1165</v>
      </c>
      <c r="C326" s="104" t="s">
        <v>1166</v>
      </c>
      <c r="D326" s="105">
        <v>27.403849999999998</v>
      </c>
      <c r="E326" s="108">
        <v>178829920</v>
      </c>
      <c r="F326" s="108">
        <v>171014232</v>
      </c>
      <c r="G326" s="108">
        <v>86906784</v>
      </c>
      <c r="H326" s="108">
        <v>146734516</v>
      </c>
      <c r="I326" s="108">
        <v>148946536</v>
      </c>
      <c r="J326" s="108">
        <v>86211274</v>
      </c>
      <c r="K326" s="108">
        <v>81227096</v>
      </c>
      <c r="L326" s="108">
        <v>48328728</v>
      </c>
      <c r="M326" s="108">
        <v>97144692</v>
      </c>
      <c r="N326" s="108">
        <v>164736580</v>
      </c>
      <c r="O326" s="108">
        <v>134806280</v>
      </c>
      <c r="P326" s="108">
        <v>139767676</v>
      </c>
      <c r="Q326" s="108">
        <v>179480504</v>
      </c>
      <c r="R326" s="108">
        <v>95832456</v>
      </c>
      <c r="S326" s="108">
        <v>185013712</v>
      </c>
      <c r="T326" s="108">
        <v>136602796</v>
      </c>
      <c r="U326" s="108">
        <v>160160032</v>
      </c>
      <c r="V326" s="108">
        <v>118485152</v>
      </c>
      <c r="W326" s="108">
        <v>108179984</v>
      </c>
      <c r="X326" s="108">
        <v>113032504</v>
      </c>
      <c r="Y326" s="108">
        <v>199714760</v>
      </c>
      <c r="Z326" s="108">
        <v>170793072</v>
      </c>
      <c r="AA326" s="108">
        <v>165568656</v>
      </c>
      <c r="AB326" s="108">
        <v>84658032</v>
      </c>
      <c r="AC326" s="108">
        <v>168929728</v>
      </c>
      <c r="AD326" s="108">
        <v>155930744</v>
      </c>
      <c r="AE326" s="108">
        <v>155072224</v>
      </c>
      <c r="AF326" s="108">
        <v>176642728</v>
      </c>
      <c r="AG326" s="108">
        <v>184215920</v>
      </c>
      <c r="AH326" s="115">
        <v>145917046</v>
      </c>
      <c r="AI326" s="105">
        <v>27.797499999999999</v>
      </c>
      <c r="AJ326" s="105">
        <v>28.0533</v>
      </c>
      <c r="AK326" s="105">
        <v>27.055599999999998</v>
      </c>
      <c r="AL326" s="105">
        <v>27.402999999999999</v>
      </c>
      <c r="AM326" s="105">
        <v>27.601500000000001</v>
      </c>
      <c r="AN326" s="105">
        <v>27.006599999999999</v>
      </c>
      <c r="AO326" s="105">
        <v>26.5411</v>
      </c>
      <c r="AP326" s="105">
        <v>26.646999999999998</v>
      </c>
      <c r="AQ326" s="105">
        <v>26.7227</v>
      </c>
      <c r="AR326" s="105">
        <v>27.772400000000001</v>
      </c>
      <c r="AS326" s="105">
        <v>27.656199999999998</v>
      </c>
      <c r="AT326" s="105">
        <v>27.662600000000001</v>
      </c>
      <c r="AU326" s="105">
        <v>27.6419</v>
      </c>
      <c r="AV326" s="105">
        <v>26.803699999999999</v>
      </c>
      <c r="AW326" s="105">
        <v>27.904800000000002</v>
      </c>
      <c r="AX326" s="105">
        <v>27.404699999999998</v>
      </c>
      <c r="AY326" s="105">
        <v>27.5777</v>
      </c>
      <c r="AZ326" s="105">
        <v>27.2117</v>
      </c>
      <c r="BA326" s="105">
        <v>26.933800000000002</v>
      </c>
      <c r="BB326" s="105">
        <v>27.102900000000002</v>
      </c>
      <c r="BC326" s="105">
        <v>27.7623</v>
      </c>
      <c r="BD326" s="105">
        <v>27.767499999999998</v>
      </c>
      <c r="BE326" s="105">
        <v>27.756900000000002</v>
      </c>
      <c r="BF326" s="105">
        <v>26.771699999999999</v>
      </c>
      <c r="BG326" s="105">
        <v>27.337700000000002</v>
      </c>
      <c r="BH326" s="105">
        <v>27.234100000000002</v>
      </c>
      <c r="BI326" s="105">
        <v>27.222200000000001</v>
      </c>
      <c r="BJ326" s="105">
        <v>27.4513</v>
      </c>
      <c r="BK326" s="105">
        <v>27.431000000000001</v>
      </c>
      <c r="BL326" s="116">
        <v>27.1845</v>
      </c>
      <c r="BM326" s="112">
        <v>0.41939599999999999</v>
      </c>
      <c r="BN326" s="112">
        <v>0.92864100000000005</v>
      </c>
      <c r="BO326" s="112">
        <v>2.0321800000000002E-3</v>
      </c>
      <c r="BP326" s="112">
        <v>2.1849799999999999E-2</v>
      </c>
      <c r="BQ326" s="112">
        <v>0.79644700000000002</v>
      </c>
      <c r="BR326" s="112">
        <v>0.77083699999999999</v>
      </c>
      <c r="BS326" s="112">
        <v>0.75486299999999995</v>
      </c>
      <c r="BT326" s="112">
        <v>0.83362099999999995</v>
      </c>
      <c r="BU326" s="117">
        <v>0.38461000000000001</v>
      </c>
      <c r="BV326" s="112">
        <v>0.50107299999999999</v>
      </c>
      <c r="BW326" s="112">
        <v>0.942913</v>
      </c>
      <c r="BX326" s="112">
        <v>2.5120400000000001E-2</v>
      </c>
      <c r="BY326" s="112">
        <v>4.8230700000000001E-2</v>
      </c>
      <c r="BZ326" s="112">
        <v>0.90188699999999999</v>
      </c>
      <c r="CA326" s="112">
        <v>0.897281</v>
      </c>
      <c r="CB326" s="112">
        <v>0.87708699999999995</v>
      </c>
      <c r="CC326" s="112">
        <v>0.90854199999999996</v>
      </c>
      <c r="CD326" s="117">
        <v>0.75863000000000003</v>
      </c>
      <c r="CE326" s="105">
        <v>0.27984799999999999</v>
      </c>
      <c r="CF326" s="105">
        <v>-1.8566800000000001E-2</v>
      </c>
      <c r="CG326" s="105">
        <v>-0.71863699999999997</v>
      </c>
      <c r="CH326" s="105">
        <v>0.34145300000000001</v>
      </c>
      <c r="CI326" s="105">
        <v>9.4529500000000002E-2</v>
      </c>
      <c r="CJ326" s="105">
        <v>4.2422599999999998E-2</v>
      </c>
      <c r="CK326" s="105">
        <v>-8.92569E-2</v>
      </c>
      <c r="CL326" s="105">
        <v>7.6466199999999998E-2</v>
      </c>
      <c r="CM326" s="116">
        <v>-9.0942400000000007E-2</v>
      </c>
    </row>
    <row r="327" spans="1:91">
      <c r="A327" s="104" t="s">
        <v>5044</v>
      </c>
      <c r="B327" s="104" t="s">
        <v>5045</v>
      </c>
      <c r="C327" s="104" t="s">
        <v>5046</v>
      </c>
      <c r="D327" s="105">
        <v>25.308250000000001</v>
      </c>
      <c r="E327" s="108">
        <v>29970298</v>
      </c>
      <c r="F327" s="108">
        <v>60461962</v>
      </c>
      <c r="G327" s="108">
        <v>56889804</v>
      </c>
      <c r="H327" s="108">
        <v>83793608</v>
      </c>
      <c r="I327" s="108">
        <v>86300414</v>
      </c>
      <c r="J327" s="108">
        <v>69571810.5</v>
      </c>
      <c r="K327" s="108">
        <v>7349172.5</v>
      </c>
      <c r="L327" s="108">
        <v>24464782.5</v>
      </c>
      <c r="M327" s="108">
        <v>26053273</v>
      </c>
      <c r="N327" s="108">
        <v>12368747</v>
      </c>
      <c r="O327" s="108">
        <v>42400640</v>
      </c>
      <c r="P327" s="108">
        <v>26378276.5</v>
      </c>
      <c r="Q327" s="108">
        <v>43617294</v>
      </c>
      <c r="R327" s="108">
        <v>31005131.5</v>
      </c>
      <c r="S327" s="108">
        <v>23070994</v>
      </c>
      <c r="T327" s="108">
        <v>51240471.5</v>
      </c>
      <c r="U327" s="108">
        <v>45695047.5</v>
      </c>
      <c r="V327" s="108">
        <v>91237850.25</v>
      </c>
      <c r="W327" s="108">
        <v>35033842</v>
      </c>
      <c r="X327" s="108">
        <v>26288359</v>
      </c>
      <c r="Y327" s="108">
        <v>18793232</v>
      </c>
      <c r="Z327" s="108">
        <v>33388530</v>
      </c>
      <c r="AA327" s="108">
        <v>36731776</v>
      </c>
      <c r="AB327" s="108">
        <v>25323569.5</v>
      </c>
      <c r="AC327" s="108">
        <v>40128610.5</v>
      </c>
      <c r="AD327" s="108">
        <v>3006821.5</v>
      </c>
      <c r="AE327" s="108">
        <v>25051588.5</v>
      </c>
      <c r="AF327" s="108">
        <v>35385067.5</v>
      </c>
      <c r="AG327" s="108">
        <v>57965892</v>
      </c>
      <c r="AH327" s="115">
        <v>49032788</v>
      </c>
      <c r="AI327" s="105">
        <v>25.220500000000001</v>
      </c>
      <c r="AJ327" s="105">
        <v>26.565200000000001</v>
      </c>
      <c r="AK327" s="105">
        <v>26.420100000000001</v>
      </c>
      <c r="AL327" s="105">
        <v>26.5947</v>
      </c>
      <c r="AM327" s="105">
        <v>26.844799999999999</v>
      </c>
      <c r="AN327" s="105">
        <v>26.8001</v>
      </c>
      <c r="AO327" s="105">
        <v>23.0627</v>
      </c>
      <c r="AP327" s="105">
        <v>25.672999999999998</v>
      </c>
      <c r="AQ327" s="105">
        <v>24.824100000000001</v>
      </c>
      <c r="AR327" s="105">
        <v>23.8154</v>
      </c>
      <c r="AS327" s="105">
        <v>26.021100000000001</v>
      </c>
      <c r="AT327" s="105">
        <v>25.257000000000001</v>
      </c>
      <c r="AU327" s="105">
        <v>25.5839</v>
      </c>
      <c r="AV327" s="105">
        <v>25.175699999999999</v>
      </c>
      <c r="AW327" s="105">
        <v>25.071100000000001</v>
      </c>
      <c r="AX327" s="105">
        <v>25.990100000000002</v>
      </c>
      <c r="AY327" s="105">
        <v>25.782</v>
      </c>
      <c r="AZ327" s="105">
        <v>26.863</v>
      </c>
      <c r="BA327" s="105">
        <v>25.307200000000002</v>
      </c>
      <c r="BB327" s="105">
        <v>25.0608</v>
      </c>
      <c r="BC327" s="105">
        <v>24.446300000000001</v>
      </c>
      <c r="BD327" s="105">
        <v>25.3093</v>
      </c>
      <c r="BE327" s="105">
        <v>25.543500000000002</v>
      </c>
      <c r="BF327" s="105">
        <v>25.0306</v>
      </c>
      <c r="BG327" s="105">
        <v>25.275099999999998</v>
      </c>
      <c r="BH327" s="105">
        <v>21.563099999999999</v>
      </c>
      <c r="BI327" s="105">
        <v>24.592300000000002</v>
      </c>
      <c r="BJ327" s="105">
        <v>25.131699999999999</v>
      </c>
      <c r="BK327" s="105">
        <v>25.744399999999999</v>
      </c>
      <c r="BL327" s="116">
        <v>25.572299999999998</v>
      </c>
      <c r="BM327" s="112">
        <v>0.27494600000000002</v>
      </c>
      <c r="BN327" s="112">
        <v>3.0946200000000002E-3</v>
      </c>
      <c r="BO327" s="112">
        <v>0.28991400000000001</v>
      </c>
      <c r="BP327" s="112">
        <v>0.53832199999999997</v>
      </c>
      <c r="BQ327" s="112">
        <v>0.439834</v>
      </c>
      <c r="BR327" s="112">
        <v>0.12612899999999999</v>
      </c>
      <c r="BS327" s="112">
        <v>0.158163</v>
      </c>
      <c r="BT327" s="112">
        <v>0.46799000000000002</v>
      </c>
      <c r="BU327" s="117">
        <v>0.221197</v>
      </c>
      <c r="BV327" s="112">
        <v>0.35885400000000001</v>
      </c>
      <c r="BW327" s="112">
        <v>2.13379E-2</v>
      </c>
      <c r="BX327" s="112">
        <v>0.40310200000000002</v>
      </c>
      <c r="BY327" s="112">
        <v>0.61799000000000004</v>
      </c>
      <c r="BZ327" s="112">
        <v>0.71965999999999997</v>
      </c>
      <c r="CA327" s="112">
        <v>0.36726900000000001</v>
      </c>
      <c r="CB327" s="112">
        <v>0.37382500000000002</v>
      </c>
      <c r="CC327" s="112">
        <v>0.65069200000000005</v>
      </c>
      <c r="CD327" s="117">
        <v>0.70063399999999998</v>
      </c>
      <c r="CE327" s="105">
        <v>0.58579800000000004</v>
      </c>
      <c r="CF327" s="105">
        <v>1.2637400000000001</v>
      </c>
      <c r="CG327" s="105">
        <v>-0.96289000000000002</v>
      </c>
      <c r="CH327" s="105">
        <v>-0.451631</v>
      </c>
      <c r="CI327" s="105">
        <v>-0.20593800000000001</v>
      </c>
      <c r="CJ327" s="105">
        <v>0.72889800000000005</v>
      </c>
      <c r="CK327" s="105">
        <v>-0.54471899999999995</v>
      </c>
      <c r="CL327" s="105">
        <v>-0.18833</v>
      </c>
      <c r="CM327" s="116">
        <v>-1.67265</v>
      </c>
    </row>
    <row r="328" spans="1:91">
      <c r="A328" s="104" t="s">
        <v>5047</v>
      </c>
      <c r="B328" s="104" t="s">
        <v>5048</v>
      </c>
      <c r="C328" s="104" t="s">
        <v>1649</v>
      </c>
      <c r="D328" s="105">
        <v>23.9176</v>
      </c>
      <c r="E328" s="108">
        <v>3105076.5</v>
      </c>
      <c r="F328" s="108">
        <v>9356287.5</v>
      </c>
      <c r="G328" s="108">
        <v>19501494.75</v>
      </c>
      <c r="H328" s="108">
        <v>37102229.75</v>
      </c>
      <c r="I328" s="108">
        <v>5245047.5</v>
      </c>
      <c r="J328" s="108">
        <v>21304524</v>
      </c>
      <c r="K328" s="108"/>
      <c r="L328" s="108">
        <v>14430351</v>
      </c>
      <c r="M328" s="108">
        <v>5854916.25</v>
      </c>
      <c r="N328" s="108">
        <v>10822560.75</v>
      </c>
      <c r="O328" s="108">
        <v>10649189</v>
      </c>
      <c r="P328" s="108">
        <v>7403184</v>
      </c>
      <c r="Q328" s="108"/>
      <c r="R328" s="108">
        <v>12854247</v>
      </c>
      <c r="S328" s="108"/>
      <c r="T328" s="108">
        <v>32421373.75</v>
      </c>
      <c r="U328" s="108"/>
      <c r="V328" s="108">
        <v>30324870.5</v>
      </c>
      <c r="W328" s="108">
        <v>193412691.30000001</v>
      </c>
      <c r="X328" s="108">
        <v>77134416.879999995</v>
      </c>
      <c r="Y328" s="108">
        <v>6152195</v>
      </c>
      <c r="Z328" s="108">
        <v>13514420.75</v>
      </c>
      <c r="AA328" s="108">
        <v>23317990</v>
      </c>
      <c r="AB328" s="108">
        <v>6957785.875</v>
      </c>
      <c r="AC328" s="108">
        <v>30637794</v>
      </c>
      <c r="AD328" s="108">
        <v>11833075</v>
      </c>
      <c r="AE328" s="108">
        <v>15902431</v>
      </c>
      <c r="AF328" s="108">
        <v>51120099</v>
      </c>
      <c r="AG328" s="108">
        <v>15834086</v>
      </c>
      <c r="AH328" s="115">
        <v>19489091.5</v>
      </c>
      <c r="AI328" s="105">
        <v>21.9497</v>
      </c>
      <c r="AJ328" s="105">
        <v>23.860600000000002</v>
      </c>
      <c r="AK328" s="105">
        <v>25.0016</v>
      </c>
      <c r="AL328" s="105">
        <v>25.4194</v>
      </c>
      <c r="AM328" s="105">
        <v>22.750599999999999</v>
      </c>
      <c r="AN328" s="105">
        <v>25.239699999999999</v>
      </c>
      <c r="AO328" s="105">
        <v>21.436900000000001</v>
      </c>
      <c r="AP328" s="105">
        <v>24.8949</v>
      </c>
      <c r="AQ328" s="105">
        <v>22.670300000000001</v>
      </c>
      <c r="AR328" s="105">
        <v>23.523599999999998</v>
      </c>
      <c r="AS328" s="105">
        <v>24.2348</v>
      </c>
      <c r="AT328" s="105">
        <v>23.4239</v>
      </c>
      <c r="AU328" s="105">
        <v>23.5669</v>
      </c>
      <c r="AV328" s="105">
        <v>23.9054</v>
      </c>
      <c r="AW328" s="105">
        <v>21.003</v>
      </c>
      <c r="AX328" s="105">
        <v>25.329799999999999</v>
      </c>
      <c r="AY328" s="105">
        <v>23.482600000000001</v>
      </c>
      <c r="AZ328" s="105">
        <v>25.283100000000001</v>
      </c>
      <c r="BA328" s="105">
        <v>27.771999999999998</v>
      </c>
      <c r="BB328" s="105">
        <v>26.551100000000002</v>
      </c>
      <c r="BC328" s="105">
        <v>22.793800000000001</v>
      </c>
      <c r="BD328" s="105">
        <v>23.9298</v>
      </c>
      <c r="BE328" s="105">
        <v>24.7864</v>
      </c>
      <c r="BF328" s="105">
        <v>23.166799999999999</v>
      </c>
      <c r="BG328" s="105">
        <v>24.855499999999999</v>
      </c>
      <c r="BH328" s="105">
        <v>23.516400000000001</v>
      </c>
      <c r="BI328" s="105">
        <v>23.936599999999999</v>
      </c>
      <c r="BJ328" s="105">
        <v>25.662400000000002</v>
      </c>
      <c r="BK328" s="105">
        <v>23.857399999999998</v>
      </c>
      <c r="BL328" s="116">
        <v>24.242100000000001</v>
      </c>
      <c r="BM328" s="112">
        <v>0.40035199999999999</v>
      </c>
      <c r="BN328" s="112">
        <v>0.91398599999999997</v>
      </c>
      <c r="BO328" s="112">
        <v>0.24016699999999999</v>
      </c>
      <c r="BP328" s="112">
        <v>0.22850799999999999</v>
      </c>
      <c r="BQ328" s="112">
        <v>0.174321</v>
      </c>
      <c r="BR328" s="112">
        <v>0.89862799999999998</v>
      </c>
      <c r="BS328" s="112">
        <v>0.52195599999999998</v>
      </c>
      <c r="BT328" s="112">
        <v>0.43416199999999999</v>
      </c>
      <c r="BU328" s="117">
        <v>0.51345399999999997</v>
      </c>
      <c r="BV328" s="112">
        <v>0.483653</v>
      </c>
      <c r="BW328" s="112">
        <v>0.93099299999999996</v>
      </c>
      <c r="BX328" s="112">
        <v>0.35204400000000002</v>
      </c>
      <c r="BY328" s="112">
        <v>0.30853199999999997</v>
      </c>
      <c r="BZ328" s="112">
        <v>0.54714600000000002</v>
      </c>
      <c r="CA328" s="112">
        <v>0.95464099999999996</v>
      </c>
      <c r="CB328" s="112">
        <v>0.70945800000000003</v>
      </c>
      <c r="CC328" s="112">
        <v>0.61710500000000001</v>
      </c>
      <c r="CD328" s="117">
        <v>0.81808499999999995</v>
      </c>
      <c r="CE328" s="105">
        <v>-0.98336900000000005</v>
      </c>
      <c r="CF328" s="105">
        <v>-0.117448</v>
      </c>
      <c r="CG328" s="105">
        <v>-1.5866199999999999</v>
      </c>
      <c r="CH328" s="105">
        <v>-0.85990699999999998</v>
      </c>
      <c r="CI328" s="105">
        <v>-1.7622100000000001</v>
      </c>
      <c r="CJ328" s="105">
        <v>0.111151</v>
      </c>
      <c r="CK328" s="105">
        <v>1.11832</v>
      </c>
      <c r="CL328" s="105">
        <v>-0.62631499999999996</v>
      </c>
      <c r="CM328" s="116">
        <v>-0.48450199999999999</v>
      </c>
    </row>
    <row r="329" spans="1:91">
      <c r="A329" s="104" t="s">
        <v>1167</v>
      </c>
      <c r="B329" s="104" t="s">
        <v>1168</v>
      </c>
      <c r="C329" s="104" t="s">
        <v>1169</v>
      </c>
      <c r="D329" s="105">
        <v>28.608450000000001</v>
      </c>
      <c r="E329" s="108">
        <v>239277382.59999999</v>
      </c>
      <c r="F329" s="108">
        <v>150964829.30000001</v>
      </c>
      <c r="G329" s="108">
        <v>128689008.90000001</v>
      </c>
      <c r="H329" s="108">
        <v>87167505.25</v>
      </c>
      <c r="I329" s="108">
        <v>176931618.80000001</v>
      </c>
      <c r="J329" s="108">
        <v>98712038.25</v>
      </c>
      <c r="K329" s="108">
        <v>198218252.5</v>
      </c>
      <c r="L329" s="108">
        <v>189637436</v>
      </c>
      <c r="M329" s="108">
        <v>289330054</v>
      </c>
      <c r="N329" s="108">
        <v>208635844</v>
      </c>
      <c r="O329" s="108">
        <v>397814327.5</v>
      </c>
      <c r="P329" s="108">
        <v>74685304</v>
      </c>
      <c r="Q329" s="108">
        <v>608899055.5</v>
      </c>
      <c r="R329" s="108">
        <v>757284732</v>
      </c>
      <c r="S329" s="108">
        <v>156969765.30000001</v>
      </c>
      <c r="T329" s="108">
        <v>312127490.5</v>
      </c>
      <c r="U329" s="108">
        <v>219041636</v>
      </c>
      <c r="V329" s="108">
        <v>71390846.75</v>
      </c>
      <c r="W329" s="108">
        <v>803918541</v>
      </c>
      <c r="X329" s="108">
        <v>547161759</v>
      </c>
      <c r="Y329" s="108">
        <v>857574975</v>
      </c>
      <c r="Z329" s="108">
        <v>419062672.80000001</v>
      </c>
      <c r="AA329" s="108">
        <v>468519074.39999998</v>
      </c>
      <c r="AB329" s="108">
        <v>468242206.30000001</v>
      </c>
      <c r="AC329" s="108">
        <v>600977814</v>
      </c>
      <c r="AD329" s="108">
        <v>644286353.5</v>
      </c>
      <c r="AE329" s="108">
        <v>659473365</v>
      </c>
      <c r="AF329" s="108">
        <v>681503415.79999995</v>
      </c>
      <c r="AG329" s="108">
        <v>541507730.5</v>
      </c>
      <c r="AH329" s="115">
        <v>415093392.5</v>
      </c>
      <c r="AI329" s="105">
        <v>28.217600000000001</v>
      </c>
      <c r="AJ329" s="105">
        <v>27.860399999999998</v>
      </c>
      <c r="AK329" s="105">
        <v>27.6252</v>
      </c>
      <c r="AL329" s="105">
        <v>26.651700000000002</v>
      </c>
      <c r="AM329" s="105">
        <v>27.852599999999999</v>
      </c>
      <c r="AN329" s="105">
        <v>27.2486</v>
      </c>
      <c r="AO329" s="105">
        <v>27.825500000000002</v>
      </c>
      <c r="AP329" s="105">
        <v>28.3902</v>
      </c>
      <c r="AQ329" s="105">
        <v>28.2972</v>
      </c>
      <c r="AR329" s="105">
        <v>28.099799999999998</v>
      </c>
      <c r="AS329" s="105">
        <v>29.2044</v>
      </c>
      <c r="AT329" s="105">
        <v>26.758500000000002</v>
      </c>
      <c r="AU329" s="105">
        <v>29.385300000000001</v>
      </c>
      <c r="AV329" s="105">
        <v>29.786000000000001</v>
      </c>
      <c r="AW329" s="105">
        <v>27.678799999999999</v>
      </c>
      <c r="AX329" s="105">
        <v>28.596900000000002</v>
      </c>
      <c r="AY329" s="105">
        <v>28.014199999999999</v>
      </c>
      <c r="AZ329" s="105">
        <v>26.470500000000001</v>
      </c>
      <c r="BA329" s="105">
        <v>29.827400000000001</v>
      </c>
      <c r="BB329" s="105">
        <v>29.38</v>
      </c>
      <c r="BC329" s="105">
        <v>29.884</v>
      </c>
      <c r="BD329" s="105">
        <v>29.028300000000002</v>
      </c>
      <c r="BE329" s="105">
        <v>29.2089</v>
      </c>
      <c r="BF329" s="105">
        <v>29.2393</v>
      </c>
      <c r="BG329" s="105">
        <v>29.212599999999998</v>
      </c>
      <c r="BH329" s="105">
        <v>29.302499999999998</v>
      </c>
      <c r="BI329" s="105">
        <v>29.310600000000001</v>
      </c>
      <c r="BJ329" s="105">
        <v>29.3992</v>
      </c>
      <c r="BK329" s="105">
        <v>28.952000000000002</v>
      </c>
      <c r="BL329" s="116">
        <v>28.62</v>
      </c>
      <c r="BM329" s="112">
        <v>1.85121E-2</v>
      </c>
      <c r="BN329" s="112">
        <v>1.36458E-2</v>
      </c>
      <c r="BO329" s="112">
        <v>4.5467E-2</v>
      </c>
      <c r="BP329" s="112">
        <v>0.261577</v>
      </c>
      <c r="BQ329" s="112">
        <v>0.95576300000000003</v>
      </c>
      <c r="BR329" s="112">
        <v>0.12646399999999999</v>
      </c>
      <c r="BS329" s="112">
        <v>6.2821600000000005E-2</v>
      </c>
      <c r="BT329" s="112">
        <v>0.51347100000000001</v>
      </c>
      <c r="BU329" s="117">
        <v>0.27954899999999999</v>
      </c>
      <c r="BV329" s="112">
        <v>5.7160299999999997E-2</v>
      </c>
      <c r="BW329" s="112">
        <v>4.6357099999999998E-2</v>
      </c>
      <c r="BX329" s="112">
        <v>0.126999</v>
      </c>
      <c r="BY329" s="112">
        <v>0.34611999999999998</v>
      </c>
      <c r="BZ329" s="112">
        <v>0.97666200000000003</v>
      </c>
      <c r="CA329" s="112">
        <v>0.36768699999999999</v>
      </c>
      <c r="CB329" s="112">
        <v>0.23794799999999999</v>
      </c>
      <c r="CC329" s="112">
        <v>0.68701900000000005</v>
      </c>
      <c r="CD329" s="117">
        <v>0.72864200000000001</v>
      </c>
      <c r="CE329" s="105">
        <v>-1.08935</v>
      </c>
      <c r="CF329" s="105">
        <v>-1.7394499999999999</v>
      </c>
      <c r="CG329" s="105">
        <v>-0.81945299999999999</v>
      </c>
      <c r="CH329" s="105">
        <v>-0.96952400000000005</v>
      </c>
      <c r="CI329" s="105">
        <v>-4.0395100000000003E-2</v>
      </c>
      <c r="CJ329" s="105">
        <v>-1.2965500000000001</v>
      </c>
      <c r="CK329" s="105">
        <v>0.70669199999999999</v>
      </c>
      <c r="CL329" s="105">
        <v>0.168406</v>
      </c>
      <c r="CM329" s="116">
        <v>0.28481699999999999</v>
      </c>
    </row>
    <row r="330" spans="1:91">
      <c r="A330" s="104" t="s">
        <v>1170</v>
      </c>
      <c r="B330" s="104" t="s">
        <v>1171</v>
      </c>
      <c r="C330" s="104" t="s">
        <v>1172</v>
      </c>
      <c r="D330" s="105">
        <v>26.450099999999999</v>
      </c>
      <c r="E330" s="108">
        <v>109717749</v>
      </c>
      <c r="F330" s="108">
        <v>42273533</v>
      </c>
      <c r="G330" s="108">
        <v>24409899.129999999</v>
      </c>
      <c r="H330" s="108">
        <v>77520837</v>
      </c>
      <c r="I330" s="108">
        <v>31965835</v>
      </c>
      <c r="J330" s="108">
        <v>13876071</v>
      </c>
      <c r="K330" s="108">
        <v>35714314.75</v>
      </c>
      <c r="L330" s="108">
        <v>6191974</v>
      </c>
      <c r="M330" s="108">
        <v>133007979.8</v>
      </c>
      <c r="N330" s="108">
        <v>25845828</v>
      </c>
      <c r="O330" s="108">
        <v>7112249.5</v>
      </c>
      <c r="P330" s="108">
        <v>11503262.25</v>
      </c>
      <c r="Q330" s="108">
        <v>43605290.75</v>
      </c>
      <c r="R330" s="108">
        <v>92858247</v>
      </c>
      <c r="S330" s="108">
        <v>86802536</v>
      </c>
      <c r="T330" s="108">
        <v>90432309</v>
      </c>
      <c r="U330" s="108">
        <v>78147662</v>
      </c>
      <c r="V330" s="108">
        <v>64980062</v>
      </c>
      <c r="W330" s="108">
        <v>36451041.5</v>
      </c>
      <c r="X330" s="108">
        <v>111924204.59999999</v>
      </c>
      <c r="Y330" s="108">
        <v>85283903</v>
      </c>
      <c r="Z330" s="108">
        <v>101984900</v>
      </c>
      <c r="AA330" s="108">
        <v>66587236.5</v>
      </c>
      <c r="AB330" s="108">
        <v>91352379</v>
      </c>
      <c r="AC330" s="108">
        <v>113617786</v>
      </c>
      <c r="AD330" s="108">
        <v>83000659.5</v>
      </c>
      <c r="AE330" s="108">
        <v>66304835</v>
      </c>
      <c r="AF330" s="108">
        <v>92702445</v>
      </c>
      <c r="AG330" s="108">
        <v>100277253</v>
      </c>
      <c r="AH330" s="115">
        <v>129194232</v>
      </c>
      <c r="AI330" s="105">
        <v>27.092700000000001</v>
      </c>
      <c r="AJ330" s="105">
        <v>26.0319</v>
      </c>
      <c r="AK330" s="105">
        <v>25.193200000000001</v>
      </c>
      <c r="AL330" s="105">
        <v>26.482500000000002</v>
      </c>
      <c r="AM330" s="105">
        <v>25.4466</v>
      </c>
      <c r="AN330" s="105">
        <v>24.614999999999998</v>
      </c>
      <c r="AO330" s="105">
        <v>25.3447</v>
      </c>
      <c r="AP330" s="105">
        <v>23.687999999999999</v>
      </c>
      <c r="AQ330" s="105">
        <v>27.175999999999998</v>
      </c>
      <c r="AR330" s="105">
        <v>24.872900000000001</v>
      </c>
      <c r="AS330" s="105">
        <v>23.647500000000001</v>
      </c>
      <c r="AT330" s="105">
        <v>24.059699999999999</v>
      </c>
      <c r="AU330" s="105">
        <v>25.5929</v>
      </c>
      <c r="AV330" s="105">
        <v>26.758199999999999</v>
      </c>
      <c r="AW330" s="105">
        <v>26.824200000000001</v>
      </c>
      <c r="AX330" s="105">
        <v>26.809699999999999</v>
      </c>
      <c r="AY330" s="105">
        <v>26.557400000000001</v>
      </c>
      <c r="AZ330" s="105">
        <v>26.371200000000002</v>
      </c>
      <c r="BA330" s="105">
        <v>25.3644</v>
      </c>
      <c r="BB330" s="105">
        <v>27.1</v>
      </c>
      <c r="BC330" s="105">
        <v>26.5337</v>
      </c>
      <c r="BD330" s="105">
        <v>27.014099999999999</v>
      </c>
      <c r="BE330" s="105">
        <v>26.4177</v>
      </c>
      <c r="BF330" s="105">
        <v>26.881499999999999</v>
      </c>
      <c r="BG330" s="105">
        <v>26.780200000000001</v>
      </c>
      <c r="BH330" s="105">
        <v>26.311699999999998</v>
      </c>
      <c r="BI330" s="105">
        <v>25.996500000000001</v>
      </c>
      <c r="BJ330" s="105">
        <v>26.5212</v>
      </c>
      <c r="BK330" s="105">
        <v>26.551600000000001</v>
      </c>
      <c r="BL330" s="116">
        <v>27.004100000000001</v>
      </c>
      <c r="BM330" s="112">
        <v>0.36277900000000002</v>
      </c>
      <c r="BN330" s="112">
        <v>0.104328</v>
      </c>
      <c r="BO330" s="112">
        <v>0.27459299999999998</v>
      </c>
      <c r="BP330" s="112">
        <v>3.11883E-3</v>
      </c>
      <c r="BQ330" s="112">
        <v>0.52252299999999996</v>
      </c>
      <c r="BR330" s="112">
        <v>0.60498700000000005</v>
      </c>
      <c r="BS330" s="112">
        <v>0.53785400000000005</v>
      </c>
      <c r="BT330" s="112">
        <v>0.757965</v>
      </c>
      <c r="BU330" s="117">
        <v>0.29868899999999998</v>
      </c>
      <c r="BV330" s="112">
        <v>0.44642500000000002</v>
      </c>
      <c r="BW330" s="112">
        <v>0.17705199999999999</v>
      </c>
      <c r="BX330" s="112">
        <v>0.38943100000000003</v>
      </c>
      <c r="BY330" s="112">
        <v>1.4197599999999999E-2</v>
      </c>
      <c r="BZ330" s="112">
        <v>0.75673000000000001</v>
      </c>
      <c r="CA330" s="112">
        <v>0.80535000000000001</v>
      </c>
      <c r="CB330" s="112">
        <v>0.72279800000000005</v>
      </c>
      <c r="CC330" s="112">
        <v>0.86060999999999999</v>
      </c>
      <c r="CD330" s="117">
        <v>0.72995900000000002</v>
      </c>
      <c r="CE330" s="105">
        <v>-0.58634399999999998</v>
      </c>
      <c r="CF330" s="105">
        <v>-1.17757</v>
      </c>
      <c r="CG330" s="105">
        <v>-1.28935</v>
      </c>
      <c r="CH330" s="105">
        <v>-2.49891</v>
      </c>
      <c r="CI330" s="105">
        <v>-0.30049799999999999</v>
      </c>
      <c r="CJ330" s="105">
        <v>-0.11286400000000001</v>
      </c>
      <c r="CK330" s="105">
        <v>-0.35958000000000001</v>
      </c>
      <c r="CL330" s="105">
        <v>7.8840900000000005E-2</v>
      </c>
      <c r="CM330" s="116">
        <v>-0.32947500000000002</v>
      </c>
    </row>
    <row r="331" spans="1:91">
      <c r="A331" s="104" t="s">
        <v>1173</v>
      </c>
      <c r="B331" s="104" t="s">
        <v>1174</v>
      </c>
      <c r="C331" s="104" t="s">
        <v>1175</v>
      </c>
      <c r="D331" s="105">
        <v>28.381</v>
      </c>
      <c r="E331" s="108">
        <v>240985400</v>
      </c>
      <c r="F331" s="108">
        <v>288329437</v>
      </c>
      <c r="G331" s="108">
        <v>296867576</v>
      </c>
      <c r="H331" s="108">
        <v>257075680</v>
      </c>
      <c r="I331" s="108">
        <v>253159472</v>
      </c>
      <c r="J331" s="108">
        <v>241587770</v>
      </c>
      <c r="K331" s="108">
        <v>254385808</v>
      </c>
      <c r="L331" s="108">
        <v>170799960</v>
      </c>
      <c r="M331" s="108">
        <v>281980048</v>
      </c>
      <c r="N331" s="108">
        <v>277354960</v>
      </c>
      <c r="O331" s="108">
        <v>239084153</v>
      </c>
      <c r="P331" s="108">
        <v>221931128</v>
      </c>
      <c r="Q331" s="108">
        <v>336504324</v>
      </c>
      <c r="R331" s="108">
        <v>330266284</v>
      </c>
      <c r="S331" s="108">
        <v>270296864</v>
      </c>
      <c r="T331" s="108">
        <v>255887952</v>
      </c>
      <c r="U331" s="108">
        <v>264609879.5</v>
      </c>
      <c r="V331" s="108">
        <v>254892856</v>
      </c>
      <c r="W331" s="108">
        <v>295191467</v>
      </c>
      <c r="X331" s="108">
        <v>315374056</v>
      </c>
      <c r="Y331" s="108">
        <v>339370396.80000001</v>
      </c>
      <c r="Z331" s="108">
        <v>257145864</v>
      </c>
      <c r="AA331" s="108">
        <v>270093390</v>
      </c>
      <c r="AB331" s="108">
        <v>261766972</v>
      </c>
      <c r="AC331" s="108">
        <v>323835293.5</v>
      </c>
      <c r="AD331" s="108">
        <v>390760560</v>
      </c>
      <c r="AE331" s="108">
        <v>322715849.5</v>
      </c>
      <c r="AF331" s="108">
        <v>341303936</v>
      </c>
      <c r="AG331" s="108">
        <v>341313296</v>
      </c>
      <c r="AH331" s="115">
        <v>362487248</v>
      </c>
      <c r="AI331" s="105">
        <v>28.227900000000002</v>
      </c>
      <c r="AJ331" s="105">
        <v>28.734500000000001</v>
      </c>
      <c r="AK331" s="105">
        <v>28.792999999999999</v>
      </c>
      <c r="AL331" s="105">
        <v>28.212</v>
      </c>
      <c r="AM331" s="105">
        <v>28.38</v>
      </c>
      <c r="AN331" s="105">
        <v>28.357500000000002</v>
      </c>
      <c r="AO331" s="105">
        <v>28.184100000000001</v>
      </c>
      <c r="AP331" s="105">
        <v>28.251000000000001</v>
      </c>
      <c r="AQ331" s="105">
        <v>28.260100000000001</v>
      </c>
      <c r="AR331" s="105">
        <v>28.488</v>
      </c>
      <c r="AS331" s="105">
        <v>28.449400000000001</v>
      </c>
      <c r="AT331" s="105">
        <v>28.329699999999999</v>
      </c>
      <c r="AU331" s="105">
        <v>28.527799999999999</v>
      </c>
      <c r="AV331" s="105">
        <v>28.588699999999999</v>
      </c>
      <c r="AW331" s="105">
        <v>28.482500000000002</v>
      </c>
      <c r="AX331" s="105">
        <v>28.310300000000002</v>
      </c>
      <c r="AY331" s="105">
        <v>28.2867</v>
      </c>
      <c r="AZ331" s="105">
        <v>28.307200000000002</v>
      </c>
      <c r="BA331" s="105">
        <v>28.382000000000001</v>
      </c>
      <c r="BB331" s="105">
        <v>28.572900000000001</v>
      </c>
      <c r="BC331" s="105">
        <v>28.558599999999998</v>
      </c>
      <c r="BD331" s="105">
        <v>28.369</v>
      </c>
      <c r="BE331" s="105">
        <v>28.456900000000001</v>
      </c>
      <c r="BF331" s="105">
        <v>28.400300000000001</v>
      </c>
      <c r="BG331" s="105">
        <v>28.312200000000001</v>
      </c>
      <c r="BH331" s="105">
        <v>28.5793</v>
      </c>
      <c r="BI331" s="105">
        <v>28.279599999999999</v>
      </c>
      <c r="BJ331" s="105">
        <v>28.401499999999999</v>
      </c>
      <c r="BK331" s="105">
        <v>28.2987</v>
      </c>
      <c r="BL331" s="116">
        <v>28.4358</v>
      </c>
      <c r="BM331" s="112">
        <v>0.32488600000000001</v>
      </c>
      <c r="BN331" s="112">
        <v>0.40496900000000002</v>
      </c>
      <c r="BO331" s="112">
        <v>3.6847100000000001E-2</v>
      </c>
      <c r="BP331" s="112">
        <v>0.52610699999999999</v>
      </c>
      <c r="BQ331" s="112">
        <v>3.9858299999999999E-2</v>
      </c>
      <c r="BR331" s="112">
        <v>0.13860700000000001</v>
      </c>
      <c r="BS331" s="112">
        <v>0.16392399999999999</v>
      </c>
      <c r="BT331" s="112">
        <v>0.56926299999999996</v>
      </c>
      <c r="BU331" s="117">
        <v>0.91547400000000001</v>
      </c>
      <c r="BV331" s="112">
        <v>0.40898899999999999</v>
      </c>
      <c r="BW331" s="112">
        <v>0.49264799999999997</v>
      </c>
      <c r="BX331" s="112">
        <v>0.114145</v>
      </c>
      <c r="BY331" s="112">
        <v>0.60651100000000002</v>
      </c>
      <c r="BZ331" s="112">
        <v>0.364402</v>
      </c>
      <c r="CA331" s="112">
        <v>0.383774</v>
      </c>
      <c r="CB331" s="112">
        <v>0.381164</v>
      </c>
      <c r="CC331" s="112">
        <v>0.73250999999999999</v>
      </c>
      <c r="CD331" s="117">
        <v>0.97877199999999998</v>
      </c>
      <c r="CE331" s="105">
        <v>0.20643600000000001</v>
      </c>
      <c r="CF331" s="105">
        <v>-6.2175800000000003E-2</v>
      </c>
      <c r="CG331" s="105">
        <v>-0.14691499999999999</v>
      </c>
      <c r="CH331" s="105">
        <v>4.3686500000000003E-2</v>
      </c>
      <c r="CI331" s="105">
        <v>0.15437699999999999</v>
      </c>
      <c r="CJ331" s="105">
        <v>-7.7274300000000004E-2</v>
      </c>
      <c r="CK331" s="105">
        <v>0.12584699999999999</v>
      </c>
      <c r="CL331" s="105">
        <v>3.0078299999999999E-2</v>
      </c>
      <c r="CM331" s="116">
        <v>1.16965E-2</v>
      </c>
    </row>
    <row r="332" spans="1:91">
      <c r="A332" s="104" t="s">
        <v>1176</v>
      </c>
      <c r="B332" s="104" t="s">
        <v>1177</v>
      </c>
      <c r="C332" s="104" t="s">
        <v>471</v>
      </c>
      <c r="D332" s="105">
        <v>28.3598</v>
      </c>
      <c r="E332" s="108">
        <v>376892891</v>
      </c>
      <c r="F332" s="108">
        <v>421688028.5</v>
      </c>
      <c r="G332" s="108">
        <v>426292687.89999998</v>
      </c>
      <c r="H332" s="108">
        <v>438342104.39999998</v>
      </c>
      <c r="I332" s="108">
        <v>359648410.89999998</v>
      </c>
      <c r="J332" s="108">
        <v>471649789.5</v>
      </c>
      <c r="K332" s="108">
        <v>327567104</v>
      </c>
      <c r="L332" s="108">
        <v>259216698.09999999</v>
      </c>
      <c r="M332" s="108">
        <v>535633588.60000002</v>
      </c>
      <c r="N332" s="108">
        <v>381330621</v>
      </c>
      <c r="O332" s="108">
        <v>425701434.89999998</v>
      </c>
      <c r="P332" s="108">
        <v>457871663</v>
      </c>
      <c r="Q332" s="108">
        <v>231441965.5</v>
      </c>
      <c r="R332" s="108">
        <v>267388928</v>
      </c>
      <c r="S332" s="108">
        <v>117128366.5</v>
      </c>
      <c r="T332" s="108">
        <v>169948886.30000001</v>
      </c>
      <c r="U332" s="108">
        <v>277464224</v>
      </c>
      <c r="V332" s="108">
        <v>294439391</v>
      </c>
      <c r="W332" s="108">
        <v>266343256.5</v>
      </c>
      <c r="X332" s="108">
        <v>285712290.30000001</v>
      </c>
      <c r="Y332" s="108">
        <v>294053458.5</v>
      </c>
      <c r="Z332" s="108">
        <v>249712410</v>
      </c>
      <c r="AA332" s="108">
        <v>251554297.40000001</v>
      </c>
      <c r="AB332" s="108">
        <v>223667690.5</v>
      </c>
      <c r="AC332" s="108">
        <v>217855975</v>
      </c>
      <c r="AD332" s="108">
        <v>261365328</v>
      </c>
      <c r="AE332" s="108">
        <v>279868926.10000002</v>
      </c>
      <c r="AF332" s="108">
        <v>199502442.5</v>
      </c>
      <c r="AG332" s="108">
        <v>266198600.5</v>
      </c>
      <c r="AH332" s="115">
        <v>331111221.60000002</v>
      </c>
      <c r="AI332" s="105">
        <v>28.873100000000001</v>
      </c>
      <c r="AJ332" s="105">
        <v>29.227599999999999</v>
      </c>
      <c r="AK332" s="105">
        <v>29.281199999999998</v>
      </c>
      <c r="AL332" s="105">
        <v>28.9819</v>
      </c>
      <c r="AM332" s="105">
        <v>28.880099999999999</v>
      </c>
      <c r="AN332" s="105">
        <v>29.3629</v>
      </c>
      <c r="AO332" s="105">
        <v>28.5474</v>
      </c>
      <c r="AP332" s="105">
        <v>28.776199999999999</v>
      </c>
      <c r="AQ332" s="105">
        <v>29.1858</v>
      </c>
      <c r="AR332" s="105">
        <v>28.926300000000001</v>
      </c>
      <c r="AS332" s="105">
        <v>29.23</v>
      </c>
      <c r="AT332" s="105">
        <v>29.374500000000001</v>
      </c>
      <c r="AU332" s="105">
        <v>28.009</v>
      </c>
      <c r="AV332" s="105">
        <v>28.284099999999999</v>
      </c>
      <c r="AW332" s="105">
        <v>27.277699999999999</v>
      </c>
      <c r="AX332" s="105">
        <v>27.719799999999999</v>
      </c>
      <c r="AY332" s="105">
        <v>28.356300000000001</v>
      </c>
      <c r="AZ332" s="105">
        <v>28.514199999999999</v>
      </c>
      <c r="BA332" s="105">
        <v>28.233699999999999</v>
      </c>
      <c r="BB332" s="105">
        <v>28.428599999999999</v>
      </c>
      <c r="BC332" s="105">
        <v>28.349900000000002</v>
      </c>
      <c r="BD332" s="105">
        <v>28.330400000000001</v>
      </c>
      <c r="BE332" s="105">
        <v>28.363299999999999</v>
      </c>
      <c r="BF332" s="105">
        <v>28.173400000000001</v>
      </c>
      <c r="BG332" s="105">
        <v>27.718599999999999</v>
      </c>
      <c r="BH332" s="105">
        <v>27.993200000000002</v>
      </c>
      <c r="BI332" s="105">
        <v>28.074100000000001</v>
      </c>
      <c r="BJ332" s="105">
        <v>27.626899999999999</v>
      </c>
      <c r="BK332" s="105">
        <v>27.9602</v>
      </c>
      <c r="BL332" s="116">
        <v>28.342099999999999</v>
      </c>
      <c r="BM332" s="112">
        <v>9.0720599999999998E-3</v>
      </c>
      <c r="BN332" s="112">
        <v>1.2321800000000001E-2</v>
      </c>
      <c r="BO332" s="112">
        <v>3.6634100000000003E-2</v>
      </c>
      <c r="BP332" s="112">
        <v>8.0686899999999999E-3</v>
      </c>
      <c r="BQ332" s="112">
        <v>0.75954500000000003</v>
      </c>
      <c r="BR332" s="112">
        <v>0.527416</v>
      </c>
      <c r="BS332" s="112">
        <v>0.16725499999999999</v>
      </c>
      <c r="BT332" s="112">
        <v>0.21918199999999999</v>
      </c>
      <c r="BU332" s="117">
        <v>0.84754099999999999</v>
      </c>
      <c r="BV332" s="112">
        <v>3.8035100000000002E-2</v>
      </c>
      <c r="BW332" s="112">
        <v>4.38821E-2</v>
      </c>
      <c r="BX332" s="112">
        <v>0.114145</v>
      </c>
      <c r="BY332" s="112">
        <v>2.4115899999999999E-2</v>
      </c>
      <c r="BZ332" s="112">
        <v>0.88592099999999996</v>
      </c>
      <c r="CA332" s="112">
        <v>0.76208799999999999</v>
      </c>
      <c r="CB332" s="112">
        <v>0.38796700000000001</v>
      </c>
      <c r="CC332" s="112">
        <v>0.42121700000000001</v>
      </c>
      <c r="CD332" s="117">
        <v>0.95959799999999995</v>
      </c>
      <c r="CE332" s="105">
        <v>1.1509199999999999</v>
      </c>
      <c r="CF332" s="105">
        <v>1.09857</v>
      </c>
      <c r="CG332" s="105">
        <v>0.86006899999999997</v>
      </c>
      <c r="CH332" s="105">
        <v>1.20055</v>
      </c>
      <c r="CI332" s="105">
        <v>-0.11946900000000001</v>
      </c>
      <c r="CJ332" s="105">
        <v>0.22037300000000001</v>
      </c>
      <c r="CK332" s="105">
        <v>0.36099799999999999</v>
      </c>
      <c r="CL332" s="105">
        <v>0.31262400000000001</v>
      </c>
      <c r="CM332" s="116">
        <v>-4.7763199999999999E-2</v>
      </c>
    </row>
    <row r="333" spans="1:91">
      <c r="A333" s="104" t="s">
        <v>1178</v>
      </c>
      <c r="B333" s="104" t="s">
        <v>1179</v>
      </c>
      <c r="C333" s="104" t="s">
        <v>1180</v>
      </c>
      <c r="D333" s="105">
        <v>29.470199999999998</v>
      </c>
      <c r="E333" s="108">
        <v>551750720</v>
      </c>
      <c r="F333" s="108">
        <v>526594656</v>
      </c>
      <c r="G333" s="108">
        <v>584557184</v>
      </c>
      <c r="H333" s="108">
        <v>657301568</v>
      </c>
      <c r="I333" s="108">
        <v>678889664</v>
      </c>
      <c r="J333" s="108">
        <v>584665152</v>
      </c>
      <c r="K333" s="108">
        <v>567851712</v>
      </c>
      <c r="L333" s="108">
        <v>478720544</v>
      </c>
      <c r="M333" s="108">
        <v>639272832</v>
      </c>
      <c r="N333" s="108">
        <v>676677056</v>
      </c>
      <c r="O333" s="108">
        <v>499991296</v>
      </c>
      <c r="P333" s="108">
        <v>556584034</v>
      </c>
      <c r="Q333" s="108">
        <v>638774784</v>
      </c>
      <c r="R333" s="108">
        <v>490404768</v>
      </c>
      <c r="S333" s="108">
        <v>461192320</v>
      </c>
      <c r="T333" s="108">
        <v>568842624</v>
      </c>
      <c r="U333" s="108">
        <v>572623601</v>
      </c>
      <c r="V333" s="108">
        <v>560670464</v>
      </c>
      <c r="W333" s="108">
        <v>615388544</v>
      </c>
      <c r="X333" s="108">
        <v>583971264</v>
      </c>
      <c r="Y333" s="108">
        <v>603978240</v>
      </c>
      <c r="Z333" s="108">
        <v>599485568</v>
      </c>
      <c r="AA333" s="108">
        <v>515144224</v>
      </c>
      <c r="AB333" s="108">
        <v>497742080</v>
      </c>
      <c r="AC333" s="108">
        <v>742599040</v>
      </c>
      <c r="AD333" s="108">
        <v>843252928</v>
      </c>
      <c r="AE333" s="108">
        <v>823435520</v>
      </c>
      <c r="AF333" s="108">
        <v>776543680</v>
      </c>
      <c r="AG333" s="108">
        <v>747672256</v>
      </c>
      <c r="AH333" s="115">
        <v>852374592</v>
      </c>
      <c r="AI333" s="105">
        <v>29.422899999999998</v>
      </c>
      <c r="AJ333" s="105">
        <v>29.555199999999999</v>
      </c>
      <c r="AK333" s="105">
        <v>29.723199999999999</v>
      </c>
      <c r="AL333" s="105">
        <v>29.566400000000002</v>
      </c>
      <c r="AM333" s="105">
        <v>29.765599999999999</v>
      </c>
      <c r="AN333" s="105">
        <v>29.650700000000001</v>
      </c>
      <c r="AO333" s="105">
        <v>29.330400000000001</v>
      </c>
      <c r="AP333" s="105">
        <v>29.642199999999999</v>
      </c>
      <c r="AQ333" s="105">
        <v>29.440999999999999</v>
      </c>
      <c r="AR333" s="105">
        <v>29.780200000000001</v>
      </c>
      <c r="AS333" s="105">
        <v>29.465499999999999</v>
      </c>
      <c r="AT333" s="105">
        <v>29.656199999999998</v>
      </c>
      <c r="AU333" s="105">
        <v>29.442</v>
      </c>
      <c r="AV333" s="105">
        <v>29.159099999999999</v>
      </c>
      <c r="AW333" s="105">
        <v>29.195</v>
      </c>
      <c r="AX333" s="105">
        <v>29.462800000000001</v>
      </c>
      <c r="AY333" s="105">
        <v>29.4236</v>
      </c>
      <c r="AZ333" s="105">
        <v>29.3857</v>
      </c>
      <c r="BA333" s="105">
        <v>29.4419</v>
      </c>
      <c r="BB333" s="105">
        <v>29.474900000000002</v>
      </c>
      <c r="BC333" s="105">
        <v>29.387799999999999</v>
      </c>
      <c r="BD333" s="105">
        <v>29.541599999999999</v>
      </c>
      <c r="BE333" s="105">
        <v>29.346299999999999</v>
      </c>
      <c r="BF333" s="105">
        <v>29.327400000000001</v>
      </c>
      <c r="BG333" s="105">
        <v>29.5063</v>
      </c>
      <c r="BH333" s="105">
        <v>29.6859</v>
      </c>
      <c r="BI333" s="105">
        <v>29.631</v>
      </c>
      <c r="BJ333" s="105">
        <v>29.587499999999999</v>
      </c>
      <c r="BK333" s="105">
        <v>29.4251</v>
      </c>
      <c r="BL333" s="116">
        <v>29.6707</v>
      </c>
      <c r="BM333" s="112">
        <v>0.96024699999999996</v>
      </c>
      <c r="BN333" s="112">
        <v>0.34092499999999998</v>
      </c>
      <c r="BO333" s="112">
        <v>0.48261900000000002</v>
      </c>
      <c r="BP333" s="112">
        <v>0.56579500000000005</v>
      </c>
      <c r="BQ333" s="112">
        <v>6.1132199999999998E-2</v>
      </c>
      <c r="BR333" s="112">
        <v>0.14357900000000001</v>
      </c>
      <c r="BS333" s="112">
        <v>0.17399999999999999</v>
      </c>
      <c r="BT333" s="112">
        <v>0.191774</v>
      </c>
      <c r="BU333" s="117">
        <v>0.63043700000000003</v>
      </c>
      <c r="BV333" s="112">
        <v>0.97242799999999996</v>
      </c>
      <c r="BW333" s="112">
        <v>0.43316500000000002</v>
      </c>
      <c r="BX333" s="112">
        <v>0.58860500000000004</v>
      </c>
      <c r="BY333" s="112">
        <v>0.64183800000000002</v>
      </c>
      <c r="BZ333" s="112">
        <v>0.42715799999999998</v>
      </c>
      <c r="CA333" s="112">
        <v>0.38910600000000001</v>
      </c>
      <c r="CB333" s="112">
        <v>0.39267800000000003</v>
      </c>
      <c r="CC333" s="112">
        <v>0.39089200000000002</v>
      </c>
      <c r="CD333" s="117">
        <v>0.87720900000000002</v>
      </c>
      <c r="CE333" s="105">
        <v>5.9897099999999997E-3</v>
      </c>
      <c r="CF333" s="105">
        <v>9.9790599999999993E-2</v>
      </c>
      <c r="CG333" s="105">
        <v>-8.99398E-2</v>
      </c>
      <c r="CH333" s="105">
        <v>7.28385E-2</v>
      </c>
      <c r="CI333" s="105">
        <v>-0.29574899999999998</v>
      </c>
      <c r="CJ333" s="105">
        <v>-0.13706299999999999</v>
      </c>
      <c r="CK333" s="105">
        <v>-0.12628400000000001</v>
      </c>
      <c r="CL333" s="105">
        <v>-0.15601499999999999</v>
      </c>
      <c r="CM333" s="116">
        <v>4.6597800000000002E-2</v>
      </c>
    </row>
    <row r="334" spans="1:91">
      <c r="A334" s="104" t="s">
        <v>1181</v>
      </c>
      <c r="B334" s="104" t="s">
        <v>1182</v>
      </c>
      <c r="C334" s="104" t="s">
        <v>471</v>
      </c>
      <c r="D334" s="105">
        <v>30.063099999999999</v>
      </c>
      <c r="E334" s="108">
        <v>770653671.5</v>
      </c>
      <c r="F334" s="108">
        <v>330407630.60000002</v>
      </c>
      <c r="G334" s="108">
        <v>403299959.80000001</v>
      </c>
      <c r="H334" s="108">
        <v>709617664.79999995</v>
      </c>
      <c r="I334" s="108">
        <v>540010262.29999995</v>
      </c>
      <c r="J334" s="108">
        <v>239101261.5</v>
      </c>
      <c r="K334" s="108">
        <v>827324526.89999998</v>
      </c>
      <c r="L334" s="108">
        <v>210252151.5</v>
      </c>
      <c r="M334" s="108">
        <v>755375261</v>
      </c>
      <c r="N334" s="108">
        <v>528924011.5</v>
      </c>
      <c r="O334" s="108">
        <v>308911187.5</v>
      </c>
      <c r="P334" s="108">
        <v>352881128.60000002</v>
      </c>
      <c r="Q334" s="108">
        <v>895607573.79999995</v>
      </c>
      <c r="R334" s="108">
        <v>1204318594</v>
      </c>
      <c r="S334" s="108">
        <v>819775853.5</v>
      </c>
      <c r="T334" s="108">
        <v>927971237.5</v>
      </c>
      <c r="U334" s="108">
        <v>943487046.5</v>
      </c>
      <c r="V334" s="108">
        <v>917762031</v>
      </c>
      <c r="W334" s="108">
        <v>1030421917</v>
      </c>
      <c r="X334" s="108">
        <v>1061745745</v>
      </c>
      <c r="Y334" s="108">
        <v>1095944775</v>
      </c>
      <c r="Z334" s="108">
        <v>940967873</v>
      </c>
      <c r="AA334" s="108">
        <v>970488956</v>
      </c>
      <c r="AB334" s="108">
        <v>928711473.29999995</v>
      </c>
      <c r="AC334" s="108">
        <v>1196173715</v>
      </c>
      <c r="AD334" s="108">
        <v>1297885182</v>
      </c>
      <c r="AE334" s="108">
        <v>1086810910</v>
      </c>
      <c r="AF334" s="108">
        <v>1231910200</v>
      </c>
      <c r="AG334" s="108">
        <v>1304056868</v>
      </c>
      <c r="AH334" s="115">
        <v>1200722686</v>
      </c>
      <c r="AI334" s="105">
        <v>29.905000000000001</v>
      </c>
      <c r="AJ334" s="105">
        <v>28.878299999999999</v>
      </c>
      <c r="AK334" s="105">
        <v>29.188199999999998</v>
      </c>
      <c r="AL334" s="105">
        <v>29.6769</v>
      </c>
      <c r="AM334" s="105">
        <v>29.438099999999999</v>
      </c>
      <c r="AN334" s="105">
        <v>28.375</v>
      </c>
      <c r="AO334" s="105">
        <v>29.857199999999999</v>
      </c>
      <c r="AP334" s="105">
        <v>28.465900000000001</v>
      </c>
      <c r="AQ334" s="105">
        <v>29.681699999999999</v>
      </c>
      <c r="AR334" s="105">
        <v>29.399100000000001</v>
      </c>
      <c r="AS334" s="105">
        <v>28.7895</v>
      </c>
      <c r="AT334" s="105">
        <v>28.998799999999999</v>
      </c>
      <c r="AU334" s="105">
        <v>29.9756</v>
      </c>
      <c r="AV334" s="105">
        <v>30.455300000000001</v>
      </c>
      <c r="AW334" s="105">
        <v>29.963100000000001</v>
      </c>
      <c r="AX334" s="105">
        <v>30.168800000000001</v>
      </c>
      <c r="AY334" s="105">
        <v>30.137799999999999</v>
      </c>
      <c r="AZ334" s="105">
        <v>30.094899999999999</v>
      </c>
      <c r="BA334" s="105">
        <v>30.185500000000001</v>
      </c>
      <c r="BB334" s="105">
        <v>30.327000000000002</v>
      </c>
      <c r="BC334" s="105">
        <v>30.229800000000001</v>
      </c>
      <c r="BD334" s="105">
        <v>30.2102</v>
      </c>
      <c r="BE334" s="105">
        <v>30.290099999999999</v>
      </c>
      <c r="BF334" s="105">
        <v>30.2272</v>
      </c>
      <c r="BG334" s="105">
        <v>30.196100000000001</v>
      </c>
      <c r="BH334" s="105">
        <v>30.313199999999998</v>
      </c>
      <c r="BI334" s="105">
        <v>30.031300000000002</v>
      </c>
      <c r="BJ334" s="105">
        <v>30.253299999999999</v>
      </c>
      <c r="BK334" s="105">
        <v>30.230699999999999</v>
      </c>
      <c r="BL334" s="116">
        <v>30.177900000000001</v>
      </c>
      <c r="BM334" s="112">
        <v>4.2317100000000003E-2</v>
      </c>
      <c r="BN334" s="112">
        <v>5.7685399999999998E-2</v>
      </c>
      <c r="BO334" s="112">
        <v>0.113248</v>
      </c>
      <c r="BP334" s="112">
        <v>3.0132399999999999E-3</v>
      </c>
      <c r="BQ334" s="112">
        <v>0.61407400000000001</v>
      </c>
      <c r="BR334" s="112">
        <v>4.8600499999999998E-2</v>
      </c>
      <c r="BS334" s="112">
        <v>0.60171200000000002</v>
      </c>
      <c r="BT334" s="112">
        <v>0.54344800000000004</v>
      </c>
      <c r="BU334" s="117">
        <v>0.65814700000000004</v>
      </c>
      <c r="BV334" s="112">
        <v>8.8769399999999998E-2</v>
      </c>
      <c r="BW334" s="112">
        <v>0.11608599999999999</v>
      </c>
      <c r="BX334" s="112">
        <v>0.206847</v>
      </c>
      <c r="BY334" s="112">
        <v>1.4081400000000001E-2</v>
      </c>
      <c r="BZ334" s="112">
        <v>0.80717300000000003</v>
      </c>
      <c r="CA334" s="112">
        <v>0.21756700000000001</v>
      </c>
      <c r="CB334" s="112">
        <v>0.76785400000000004</v>
      </c>
      <c r="CC334" s="112">
        <v>0.71250000000000002</v>
      </c>
      <c r="CD334" s="117">
        <v>0.891038</v>
      </c>
      <c r="CE334" s="105">
        <v>-0.89678800000000003</v>
      </c>
      <c r="CF334" s="105">
        <v>-1.05732</v>
      </c>
      <c r="CG334" s="105">
        <v>-0.88567700000000005</v>
      </c>
      <c r="CH334" s="105">
        <v>-1.1581699999999999</v>
      </c>
      <c r="CI334" s="105">
        <v>-8.9297600000000005E-2</v>
      </c>
      <c r="CJ334" s="105">
        <v>-8.6787500000000004E-2</v>
      </c>
      <c r="CK334" s="105">
        <v>2.68148E-2</v>
      </c>
      <c r="CL334" s="105">
        <v>2.1887500000000001E-2</v>
      </c>
      <c r="CM334" s="116">
        <v>-4.0434499999999998E-2</v>
      </c>
    </row>
    <row r="335" spans="1:91">
      <c r="A335" s="104" t="s">
        <v>5049</v>
      </c>
      <c r="B335" s="104" t="s">
        <v>5050</v>
      </c>
      <c r="C335" s="104" t="s">
        <v>1004</v>
      </c>
      <c r="D335" s="105">
        <v>27.188450000000003</v>
      </c>
      <c r="E335" s="108">
        <v>120579340.5</v>
      </c>
      <c r="F335" s="108">
        <v>148371257</v>
      </c>
      <c r="G335" s="108">
        <v>136539536</v>
      </c>
      <c r="H335" s="108">
        <v>142749144</v>
      </c>
      <c r="I335" s="108">
        <v>104846656</v>
      </c>
      <c r="J335" s="108">
        <v>141001440</v>
      </c>
      <c r="K335" s="108">
        <v>105292520</v>
      </c>
      <c r="L335" s="108">
        <v>85624038</v>
      </c>
      <c r="M335" s="108">
        <v>148333930</v>
      </c>
      <c r="N335" s="108">
        <v>160343479</v>
      </c>
      <c r="O335" s="108">
        <v>196539076</v>
      </c>
      <c r="P335" s="108">
        <v>193403320</v>
      </c>
      <c r="Q335" s="108">
        <v>144235760</v>
      </c>
      <c r="R335" s="108">
        <v>90773200</v>
      </c>
      <c r="S335" s="108">
        <v>109187836</v>
      </c>
      <c r="T335" s="108">
        <v>84969208</v>
      </c>
      <c r="U335" s="108">
        <v>85559458</v>
      </c>
      <c r="V335" s="108">
        <v>116158963</v>
      </c>
      <c r="W335" s="108">
        <v>108913525</v>
      </c>
      <c r="X335" s="108">
        <v>159340300</v>
      </c>
      <c r="Y335" s="108">
        <v>152391232</v>
      </c>
      <c r="Z335" s="108">
        <v>85564140</v>
      </c>
      <c r="AA335" s="108">
        <v>90900418</v>
      </c>
      <c r="AB335" s="108">
        <v>103040280</v>
      </c>
      <c r="AC335" s="108">
        <v>93498232</v>
      </c>
      <c r="AD335" s="108">
        <v>88053319</v>
      </c>
      <c r="AE335" s="108">
        <v>151790988</v>
      </c>
      <c r="AF335" s="108">
        <v>126557505</v>
      </c>
      <c r="AG335" s="108">
        <v>127063278</v>
      </c>
      <c r="AH335" s="115">
        <v>145949774.80000001</v>
      </c>
      <c r="AI335" s="105">
        <v>27.228899999999999</v>
      </c>
      <c r="AJ335" s="105">
        <v>27.857099999999999</v>
      </c>
      <c r="AK335" s="105">
        <v>27.709499999999998</v>
      </c>
      <c r="AL335" s="105">
        <v>27.363299999999999</v>
      </c>
      <c r="AM335" s="105">
        <v>27.098199999999999</v>
      </c>
      <c r="AN335" s="105">
        <v>27.66</v>
      </c>
      <c r="AO335" s="105">
        <v>26.923400000000001</v>
      </c>
      <c r="AP335" s="105">
        <v>27.427</v>
      </c>
      <c r="AQ335" s="105">
        <v>27.333400000000001</v>
      </c>
      <c r="AR335" s="105">
        <v>27.7256</v>
      </c>
      <c r="AS335" s="105">
        <v>28.1784</v>
      </c>
      <c r="AT335" s="105">
        <v>28.1312</v>
      </c>
      <c r="AU335" s="105">
        <v>27.323899999999998</v>
      </c>
      <c r="AV335" s="105">
        <v>26.7255</v>
      </c>
      <c r="AW335" s="105">
        <v>27.142499999999998</v>
      </c>
      <c r="AX335" s="105">
        <v>26.719799999999999</v>
      </c>
      <c r="AY335" s="105">
        <v>26.688099999999999</v>
      </c>
      <c r="AZ335" s="105">
        <v>27.1966</v>
      </c>
      <c r="BA335" s="105">
        <v>26.9435</v>
      </c>
      <c r="BB335" s="105">
        <v>27.597300000000001</v>
      </c>
      <c r="BC335" s="105">
        <v>27.363800000000001</v>
      </c>
      <c r="BD335" s="105">
        <v>26.759699999999999</v>
      </c>
      <c r="BE335" s="105">
        <v>26.8811</v>
      </c>
      <c r="BF335" s="105">
        <v>27.055199999999999</v>
      </c>
      <c r="BG335" s="105">
        <v>26.490100000000002</v>
      </c>
      <c r="BH335" s="105">
        <v>26.405000000000001</v>
      </c>
      <c r="BI335" s="105">
        <v>27.191400000000002</v>
      </c>
      <c r="BJ335" s="105">
        <v>26.970300000000002</v>
      </c>
      <c r="BK335" s="105">
        <v>26.894600000000001</v>
      </c>
      <c r="BL335" s="116">
        <v>27.185500000000001</v>
      </c>
      <c r="BM335" s="112">
        <v>4.9455899999999997E-2</v>
      </c>
      <c r="BN335" s="112">
        <v>0.124587</v>
      </c>
      <c r="BO335" s="112">
        <v>0.30007899999999998</v>
      </c>
      <c r="BP335" s="112">
        <v>4.0762899999999998E-3</v>
      </c>
      <c r="BQ335" s="112">
        <v>0.82296800000000003</v>
      </c>
      <c r="BR335" s="112">
        <v>0.46917900000000001</v>
      </c>
      <c r="BS335" s="112">
        <v>0.246917</v>
      </c>
      <c r="BT335" s="112">
        <v>0.38868900000000001</v>
      </c>
      <c r="BU335" s="117">
        <v>0.29043000000000002</v>
      </c>
      <c r="BV335" s="112">
        <v>9.9118800000000007E-2</v>
      </c>
      <c r="BW335" s="112">
        <v>0.201076</v>
      </c>
      <c r="BX335" s="112">
        <v>0.41393200000000002</v>
      </c>
      <c r="BY335" s="112">
        <v>1.5939100000000001E-2</v>
      </c>
      <c r="BZ335" s="112">
        <v>0.91385300000000003</v>
      </c>
      <c r="CA335" s="112">
        <v>0.71401599999999998</v>
      </c>
      <c r="CB335" s="112">
        <v>0.48162100000000002</v>
      </c>
      <c r="CC335" s="112">
        <v>0.58194299999999999</v>
      </c>
      <c r="CD335" s="117">
        <v>0.72864200000000001</v>
      </c>
      <c r="CE335" s="105">
        <v>0.58170999999999995</v>
      </c>
      <c r="CF335" s="105">
        <v>0.35703299999999999</v>
      </c>
      <c r="CG335" s="105">
        <v>0.21110899999999999</v>
      </c>
      <c r="CH335" s="105">
        <v>0.99496099999999998</v>
      </c>
      <c r="CI335" s="105">
        <v>4.7152800000000002E-2</v>
      </c>
      <c r="CJ335" s="105">
        <v>-0.14866299999999999</v>
      </c>
      <c r="CK335" s="105">
        <v>0.28476699999999999</v>
      </c>
      <c r="CL335" s="105">
        <v>-0.118116</v>
      </c>
      <c r="CM335" s="116">
        <v>-0.32127299999999998</v>
      </c>
    </row>
    <row r="336" spans="1:91">
      <c r="A336" s="104" t="s">
        <v>5051</v>
      </c>
      <c r="B336" s="104" t="s">
        <v>5052</v>
      </c>
      <c r="C336" s="104" t="s">
        <v>471</v>
      </c>
      <c r="D336" s="105">
        <v>23.364699999999999</v>
      </c>
      <c r="E336" s="108"/>
      <c r="F336" s="108"/>
      <c r="G336" s="108"/>
      <c r="H336" s="108"/>
      <c r="I336" s="108"/>
      <c r="J336" s="108"/>
      <c r="K336" s="108"/>
      <c r="L336" s="108">
        <v>22995926</v>
      </c>
      <c r="M336" s="108"/>
      <c r="N336" s="108">
        <v>28729335</v>
      </c>
      <c r="O336" s="108">
        <v>47742244</v>
      </c>
      <c r="P336" s="108">
        <v>16423101</v>
      </c>
      <c r="Q336" s="108">
        <v>7182048.5</v>
      </c>
      <c r="R336" s="108">
        <v>15799913</v>
      </c>
      <c r="S336" s="108"/>
      <c r="T336" s="108">
        <v>20590604.5</v>
      </c>
      <c r="U336" s="108">
        <v>37745824</v>
      </c>
      <c r="V336" s="108"/>
      <c r="W336" s="108">
        <v>54202496</v>
      </c>
      <c r="X336" s="108">
        <v>42515944.75</v>
      </c>
      <c r="Y336" s="108">
        <v>36748761</v>
      </c>
      <c r="Z336" s="108"/>
      <c r="AA336" s="108">
        <v>12401881.25</v>
      </c>
      <c r="AB336" s="108">
        <v>33275033</v>
      </c>
      <c r="AC336" s="108">
        <v>8889696</v>
      </c>
      <c r="AD336" s="108"/>
      <c r="AE336" s="108">
        <v>33215516</v>
      </c>
      <c r="AF336" s="108">
        <v>6326724.5</v>
      </c>
      <c r="AG336" s="108">
        <v>22715782</v>
      </c>
      <c r="AH336" s="115">
        <v>3262761.25</v>
      </c>
      <c r="AI336" s="105">
        <v>23.3825</v>
      </c>
      <c r="AJ336" s="105">
        <v>20.936499999999999</v>
      </c>
      <c r="AK336" s="105">
        <v>22.3429</v>
      </c>
      <c r="AL336" s="105">
        <v>23.092500000000001</v>
      </c>
      <c r="AM336" s="105">
        <v>21.7288</v>
      </c>
      <c r="AN336" s="105">
        <v>20.698799999999999</v>
      </c>
      <c r="AO336" s="105">
        <v>21.621400000000001</v>
      </c>
      <c r="AP336" s="105">
        <v>25.5855</v>
      </c>
      <c r="AQ336" s="105">
        <v>21.019200000000001</v>
      </c>
      <c r="AR336" s="105">
        <v>25.052499999999998</v>
      </c>
      <c r="AS336" s="105">
        <v>26.202000000000002</v>
      </c>
      <c r="AT336" s="105">
        <v>24.573399999999999</v>
      </c>
      <c r="AU336" s="105">
        <v>22.9436</v>
      </c>
      <c r="AV336" s="105">
        <v>24.203099999999999</v>
      </c>
      <c r="AW336" s="105">
        <v>23.346900000000002</v>
      </c>
      <c r="AX336" s="105">
        <v>24.674800000000001</v>
      </c>
      <c r="AY336" s="105">
        <v>25.508400000000002</v>
      </c>
      <c r="AZ336" s="105">
        <v>21.5182</v>
      </c>
      <c r="BA336" s="105">
        <v>25.936800000000002</v>
      </c>
      <c r="BB336" s="105">
        <v>25.721499999999999</v>
      </c>
      <c r="BC336" s="105">
        <v>25.340199999999999</v>
      </c>
      <c r="BD336" s="105">
        <v>22.7361</v>
      </c>
      <c r="BE336" s="105">
        <v>23.954599999999999</v>
      </c>
      <c r="BF336" s="105">
        <v>25.424499999999998</v>
      </c>
      <c r="BG336" s="105">
        <v>23.038399999999999</v>
      </c>
      <c r="BH336" s="105">
        <v>21.973199999999999</v>
      </c>
      <c r="BI336" s="105">
        <v>24.999199999999998</v>
      </c>
      <c r="BJ336" s="105">
        <v>22.648099999999999</v>
      </c>
      <c r="BK336" s="105">
        <v>24.349299999999999</v>
      </c>
      <c r="BL336" s="116">
        <v>21.8644</v>
      </c>
      <c r="BM336" s="112">
        <v>0.51192599999999999</v>
      </c>
      <c r="BN336" s="112">
        <v>0.33164500000000002</v>
      </c>
      <c r="BO336" s="112">
        <v>0.90161100000000005</v>
      </c>
      <c r="BP336" s="112">
        <v>5.73573E-2</v>
      </c>
      <c r="BQ336" s="112">
        <v>0.54436200000000001</v>
      </c>
      <c r="BR336" s="112">
        <v>0.54136200000000001</v>
      </c>
      <c r="BS336" s="112">
        <v>2.2806900000000001E-2</v>
      </c>
      <c r="BT336" s="112">
        <v>0.36758400000000002</v>
      </c>
      <c r="BU336" s="117">
        <v>0.75588299999999997</v>
      </c>
      <c r="BV336" s="112">
        <v>0.58945400000000003</v>
      </c>
      <c r="BW336" s="112">
        <v>0.42447000000000001</v>
      </c>
      <c r="BX336" s="112">
        <v>0.93226100000000001</v>
      </c>
      <c r="BY336" s="112">
        <v>0.10280300000000001</v>
      </c>
      <c r="BZ336" s="112">
        <v>0.77144900000000005</v>
      </c>
      <c r="CA336" s="112">
        <v>0.76591900000000002</v>
      </c>
      <c r="CB336" s="112">
        <v>0.14469499999999999</v>
      </c>
      <c r="CC336" s="112">
        <v>0.56732800000000005</v>
      </c>
      <c r="CD336" s="117">
        <v>0.91837199999999997</v>
      </c>
      <c r="CE336" s="105">
        <v>-0.73328000000000004</v>
      </c>
      <c r="CF336" s="105">
        <v>-1.1138999999999999</v>
      </c>
      <c r="CG336" s="105">
        <v>-0.211863</v>
      </c>
      <c r="CH336" s="105">
        <v>2.3220499999999999</v>
      </c>
      <c r="CI336" s="105">
        <v>0.54394200000000004</v>
      </c>
      <c r="CJ336" s="105">
        <v>0.94652700000000001</v>
      </c>
      <c r="CK336" s="105">
        <v>2.7122199999999999</v>
      </c>
      <c r="CL336" s="105">
        <v>1.08449</v>
      </c>
      <c r="CM336" s="116">
        <v>0.38302199999999997</v>
      </c>
    </row>
    <row r="337" spans="1:91">
      <c r="A337" s="104" t="s">
        <v>1183</v>
      </c>
      <c r="B337" s="104" t="s">
        <v>1184</v>
      </c>
      <c r="C337" s="104" t="s">
        <v>1185</v>
      </c>
      <c r="D337" s="105">
        <v>28.78595</v>
      </c>
      <c r="E337" s="108">
        <v>435504757</v>
      </c>
      <c r="F337" s="108">
        <v>451338474</v>
      </c>
      <c r="G337" s="108">
        <v>376253797</v>
      </c>
      <c r="H337" s="108">
        <v>424162518</v>
      </c>
      <c r="I337" s="108">
        <v>482646900.80000001</v>
      </c>
      <c r="J337" s="108">
        <v>650059289</v>
      </c>
      <c r="K337" s="108">
        <v>378816979.80000001</v>
      </c>
      <c r="L337" s="108">
        <v>473187163</v>
      </c>
      <c r="M337" s="108">
        <v>428202605.5</v>
      </c>
      <c r="N337" s="108">
        <v>496796738.5</v>
      </c>
      <c r="O337" s="108">
        <v>712356741.5</v>
      </c>
      <c r="P337" s="108">
        <v>505145123</v>
      </c>
      <c r="Q337" s="108">
        <v>389856724</v>
      </c>
      <c r="R337" s="108">
        <v>368677939.5</v>
      </c>
      <c r="S337" s="108">
        <v>363909488.5</v>
      </c>
      <c r="T337" s="108">
        <v>325389984</v>
      </c>
      <c r="U337" s="108">
        <v>342054204</v>
      </c>
      <c r="V337" s="108">
        <v>226855714</v>
      </c>
      <c r="W337" s="108">
        <v>362801122.5</v>
      </c>
      <c r="X337" s="108">
        <v>346216746</v>
      </c>
      <c r="Y337" s="108">
        <v>265419444</v>
      </c>
      <c r="Z337" s="108">
        <v>378935461</v>
      </c>
      <c r="AA337" s="108">
        <v>347767346</v>
      </c>
      <c r="AB337" s="108">
        <v>355551847</v>
      </c>
      <c r="AC337" s="108">
        <v>356395480</v>
      </c>
      <c r="AD337" s="108">
        <v>447872912</v>
      </c>
      <c r="AE337" s="108">
        <v>388629976</v>
      </c>
      <c r="AF337" s="108">
        <v>411129148.30000001</v>
      </c>
      <c r="AG337" s="108">
        <v>387365974.5</v>
      </c>
      <c r="AH337" s="115">
        <v>321127257.5</v>
      </c>
      <c r="AI337" s="105">
        <v>29.081600000000002</v>
      </c>
      <c r="AJ337" s="105">
        <v>29.323599999999999</v>
      </c>
      <c r="AK337" s="105">
        <v>29.1005</v>
      </c>
      <c r="AL337" s="105">
        <v>28.9344</v>
      </c>
      <c r="AM337" s="105">
        <v>29.2957</v>
      </c>
      <c r="AN337" s="105">
        <v>29.818100000000001</v>
      </c>
      <c r="AO337" s="105">
        <v>28.7576</v>
      </c>
      <c r="AP337" s="105">
        <v>29.625800000000002</v>
      </c>
      <c r="AQ337" s="105">
        <v>28.8628</v>
      </c>
      <c r="AR337" s="105">
        <v>29.32</v>
      </c>
      <c r="AS337" s="105">
        <v>29.9771</v>
      </c>
      <c r="AT337" s="105">
        <v>29.516300000000001</v>
      </c>
      <c r="AU337" s="105">
        <v>28.7318</v>
      </c>
      <c r="AV337" s="105">
        <v>28.747499999999999</v>
      </c>
      <c r="AW337" s="105">
        <v>28.885100000000001</v>
      </c>
      <c r="AX337" s="105">
        <v>28.6569</v>
      </c>
      <c r="AY337" s="105">
        <v>28.673100000000002</v>
      </c>
      <c r="AZ337" s="105">
        <v>28.139800000000001</v>
      </c>
      <c r="BA337" s="105">
        <v>28.679500000000001</v>
      </c>
      <c r="BB337" s="105">
        <v>28.711300000000001</v>
      </c>
      <c r="BC337" s="105">
        <v>28.203700000000001</v>
      </c>
      <c r="BD337" s="105">
        <v>28.897200000000002</v>
      </c>
      <c r="BE337" s="105">
        <v>28.791</v>
      </c>
      <c r="BF337" s="105">
        <v>28.842099999999999</v>
      </c>
      <c r="BG337" s="105">
        <v>28.4573</v>
      </c>
      <c r="BH337" s="105">
        <v>28.780899999999999</v>
      </c>
      <c r="BI337" s="105">
        <v>28.547699999999999</v>
      </c>
      <c r="BJ337" s="105">
        <v>28.670100000000001</v>
      </c>
      <c r="BK337" s="105">
        <v>28.476500000000001</v>
      </c>
      <c r="BL337" s="116">
        <v>28.258900000000001</v>
      </c>
      <c r="BM337" s="112">
        <v>7.8571400000000003E-3</v>
      </c>
      <c r="BN337" s="112">
        <v>3.5645900000000001E-2</v>
      </c>
      <c r="BO337" s="112">
        <v>0.108774</v>
      </c>
      <c r="BP337" s="112">
        <v>7.5944699999999999E-3</v>
      </c>
      <c r="BQ337" s="112">
        <v>6.7457199999999995E-2</v>
      </c>
      <c r="BR337" s="112">
        <v>0.92409600000000003</v>
      </c>
      <c r="BS337" s="112">
        <v>0.77130100000000001</v>
      </c>
      <c r="BT337" s="112">
        <v>3.7767099999999998E-2</v>
      </c>
      <c r="BU337" s="117">
        <v>0.453762</v>
      </c>
      <c r="BV337" s="112">
        <v>3.5173599999999999E-2</v>
      </c>
      <c r="BW337" s="112">
        <v>8.4526599999999993E-2</v>
      </c>
      <c r="BX337" s="112">
        <v>0.202734</v>
      </c>
      <c r="BY337" s="112">
        <v>2.3244399999999998E-2</v>
      </c>
      <c r="BZ337" s="112">
        <v>0.443328</v>
      </c>
      <c r="CA337" s="112">
        <v>0.96646699999999996</v>
      </c>
      <c r="CB337" s="112">
        <v>0.89024899999999996</v>
      </c>
      <c r="CC337" s="112">
        <v>0.15628900000000001</v>
      </c>
      <c r="CD337" s="117">
        <v>0.78254500000000005</v>
      </c>
      <c r="CE337" s="105">
        <v>0.700048</v>
      </c>
      <c r="CF337" s="105">
        <v>0.88089200000000001</v>
      </c>
      <c r="CG337" s="105">
        <v>0.61357099999999998</v>
      </c>
      <c r="CH337" s="105">
        <v>1.1359699999999999</v>
      </c>
      <c r="CI337" s="105">
        <v>0.319629</v>
      </c>
      <c r="CJ337" s="105">
        <v>2.1460199999999999E-2</v>
      </c>
      <c r="CK337" s="105">
        <v>6.3016900000000001E-2</v>
      </c>
      <c r="CL337" s="105">
        <v>0.37492900000000001</v>
      </c>
      <c r="CM337" s="116">
        <v>0.12678300000000001</v>
      </c>
    </row>
    <row r="338" spans="1:91">
      <c r="A338" s="104" t="s">
        <v>1186</v>
      </c>
      <c r="B338" s="104" t="s">
        <v>1187</v>
      </c>
      <c r="C338" s="104" t="s">
        <v>639</v>
      </c>
      <c r="D338" s="105">
        <v>25.067900000000002</v>
      </c>
      <c r="E338" s="108">
        <v>17364113.5</v>
      </c>
      <c r="F338" s="108">
        <v>2910845.5</v>
      </c>
      <c r="G338" s="108">
        <v>14141218</v>
      </c>
      <c r="H338" s="108">
        <v>28707063.5</v>
      </c>
      <c r="I338" s="108">
        <v>25420101.5</v>
      </c>
      <c r="J338" s="108">
        <v>12633365</v>
      </c>
      <c r="K338" s="108">
        <v>15843152</v>
      </c>
      <c r="L338" s="108">
        <v>21364689</v>
      </c>
      <c r="M338" s="108">
        <v>34323593.25</v>
      </c>
      <c r="N338" s="108">
        <v>33385611</v>
      </c>
      <c r="O338" s="108">
        <v>30197894</v>
      </c>
      <c r="P338" s="108">
        <v>6474650.5</v>
      </c>
      <c r="Q338" s="108">
        <v>14135004</v>
      </c>
      <c r="R338" s="108">
        <v>16279652</v>
      </c>
      <c r="S338" s="108">
        <v>20469771</v>
      </c>
      <c r="T338" s="108">
        <v>29213867</v>
      </c>
      <c r="U338" s="108">
        <v>38633005</v>
      </c>
      <c r="V338" s="108">
        <v>27801568</v>
      </c>
      <c r="W338" s="108">
        <v>26095670</v>
      </c>
      <c r="X338" s="108">
        <v>14711413</v>
      </c>
      <c r="Y338" s="108">
        <v>20943093.5</v>
      </c>
      <c r="Z338" s="108">
        <v>32786136</v>
      </c>
      <c r="AA338" s="108">
        <v>23124056</v>
      </c>
      <c r="AB338" s="108">
        <v>21171181.5</v>
      </c>
      <c r="AC338" s="108">
        <v>40517438</v>
      </c>
      <c r="AD338" s="108">
        <v>35714400</v>
      </c>
      <c r="AE338" s="108">
        <v>49207252.25</v>
      </c>
      <c r="AF338" s="108">
        <v>39768189</v>
      </c>
      <c r="AG338" s="108">
        <v>48449532.75</v>
      </c>
      <c r="AH338" s="115">
        <v>38097636.5</v>
      </c>
      <c r="AI338" s="105">
        <v>24.4331</v>
      </c>
      <c r="AJ338" s="105">
        <v>22.195499999999999</v>
      </c>
      <c r="AK338" s="105">
        <v>24.4709</v>
      </c>
      <c r="AL338" s="105">
        <v>25.049299999999999</v>
      </c>
      <c r="AM338" s="105">
        <v>25.102900000000002</v>
      </c>
      <c r="AN338" s="105">
        <v>24.477399999999999</v>
      </c>
      <c r="AO338" s="105">
        <v>24.123999999999999</v>
      </c>
      <c r="AP338" s="105">
        <v>25.475899999999999</v>
      </c>
      <c r="AQ338" s="105">
        <v>25.221800000000002</v>
      </c>
      <c r="AR338" s="105">
        <v>25.221800000000002</v>
      </c>
      <c r="AS338" s="105">
        <v>25.633700000000001</v>
      </c>
      <c r="AT338" s="105">
        <v>23.230499999999999</v>
      </c>
      <c r="AU338" s="105">
        <v>23.931999999999999</v>
      </c>
      <c r="AV338" s="105">
        <v>24.246300000000002</v>
      </c>
      <c r="AW338" s="105">
        <v>24.911300000000001</v>
      </c>
      <c r="AX338" s="105">
        <v>25.179500000000001</v>
      </c>
      <c r="AY338" s="105">
        <v>25.54</v>
      </c>
      <c r="AZ338" s="105">
        <v>25.157299999999999</v>
      </c>
      <c r="BA338" s="105">
        <v>24.882200000000001</v>
      </c>
      <c r="BB338" s="105">
        <v>24.262799999999999</v>
      </c>
      <c r="BC338" s="105">
        <v>24.616099999999999</v>
      </c>
      <c r="BD338" s="105">
        <v>25.275099999999998</v>
      </c>
      <c r="BE338" s="105">
        <v>24.861799999999999</v>
      </c>
      <c r="BF338" s="105">
        <v>24.772200000000002</v>
      </c>
      <c r="BG338" s="105">
        <v>25.299800000000001</v>
      </c>
      <c r="BH338" s="105">
        <v>25.086500000000001</v>
      </c>
      <c r="BI338" s="105">
        <v>25.566199999999998</v>
      </c>
      <c r="BJ338" s="105">
        <v>25.3002</v>
      </c>
      <c r="BK338" s="105">
        <v>25.4847</v>
      </c>
      <c r="BL338" s="116">
        <v>25.207799999999999</v>
      </c>
      <c r="BM338" s="112">
        <v>9.7360100000000005E-2</v>
      </c>
      <c r="BN338" s="112">
        <v>0.10333100000000001</v>
      </c>
      <c r="BO338" s="112">
        <v>0.408053</v>
      </c>
      <c r="BP338" s="112">
        <v>0.442498</v>
      </c>
      <c r="BQ338" s="112">
        <v>3.20883E-2</v>
      </c>
      <c r="BR338" s="112">
        <v>0.80733200000000005</v>
      </c>
      <c r="BS338" s="112">
        <v>1.9510900000000001E-2</v>
      </c>
      <c r="BT338" s="112">
        <v>0.107931</v>
      </c>
      <c r="BU338" s="117">
        <v>0.93773399999999996</v>
      </c>
      <c r="BV338" s="112">
        <v>0.159438</v>
      </c>
      <c r="BW338" s="112">
        <v>0.175984</v>
      </c>
      <c r="BX338" s="112">
        <v>0.51708399999999999</v>
      </c>
      <c r="BY338" s="112">
        <v>0.525621</v>
      </c>
      <c r="BZ338" s="112">
        <v>0.35445500000000002</v>
      </c>
      <c r="CA338" s="112">
        <v>0.91520699999999999</v>
      </c>
      <c r="CB338" s="112">
        <v>0.132104</v>
      </c>
      <c r="CC338" s="112">
        <v>0.28364800000000001</v>
      </c>
      <c r="CD338" s="117">
        <v>0.98304499999999995</v>
      </c>
      <c r="CE338" s="105">
        <v>-1.63106</v>
      </c>
      <c r="CF338" s="105">
        <v>-0.454372</v>
      </c>
      <c r="CG338" s="105">
        <v>-0.39033800000000002</v>
      </c>
      <c r="CH338" s="105">
        <v>-0.63555300000000003</v>
      </c>
      <c r="CI338" s="105">
        <v>-0.96771700000000005</v>
      </c>
      <c r="CJ338" s="105">
        <v>-3.8648599999999998E-2</v>
      </c>
      <c r="CK338" s="105">
        <v>-0.743842</v>
      </c>
      <c r="CL338" s="105">
        <v>-0.36121199999999998</v>
      </c>
      <c r="CM338" s="116">
        <v>-1.33756E-2</v>
      </c>
    </row>
    <row r="339" spans="1:91">
      <c r="A339" s="104" t="s">
        <v>5053</v>
      </c>
      <c r="B339" s="104" t="s">
        <v>5054</v>
      </c>
      <c r="C339" s="104" t="s">
        <v>3237</v>
      </c>
      <c r="D339" s="105">
        <v>26.022100000000002</v>
      </c>
      <c r="E339" s="108">
        <v>50845640</v>
      </c>
      <c r="F339" s="108">
        <v>39114748</v>
      </c>
      <c r="G339" s="108">
        <v>46042996</v>
      </c>
      <c r="H339" s="108">
        <v>71319768</v>
      </c>
      <c r="I339" s="108">
        <v>55610408</v>
      </c>
      <c r="J339" s="108">
        <v>63108220</v>
      </c>
      <c r="K339" s="108">
        <v>67239744</v>
      </c>
      <c r="L339" s="108">
        <v>32199088</v>
      </c>
      <c r="M339" s="108">
        <v>66150628</v>
      </c>
      <c r="N339" s="108"/>
      <c r="O339" s="108"/>
      <c r="P339" s="108"/>
      <c r="Q339" s="108">
        <v>65794736</v>
      </c>
      <c r="R339" s="108">
        <v>64877064</v>
      </c>
      <c r="S339" s="108">
        <v>30748258</v>
      </c>
      <c r="T339" s="108">
        <v>63739704</v>
      </c>
      <c r="U339" s="108">
        <v>61802700</v>
      </c>
      <c r="V339" s="108">
        <v>16045324</v>
      </c>
      <c r="W339" s="108">
        <v>8153807.5</v>
      </c>
      <c r="X339" s="108">
        <v>8155941.5</v>
      </c>
      <c r="Y339" s="108">
        <v>70668872</v>
      </c>
      <c r="Z339" s="108">
        <v>39409712</v>
      </c>
      <c r="AA339" s="108">
        <v>41678076</v>
      </c>
      <c r="AB339" s="108"/>
      <c r="AC339" s="108">
        <v>23425178</v>
      </c>
      <c r="AD339" s="108">
        <v>73944152</v>
      </c>
      <c r="AE339" s="108">
        <v>62930080</v>
      </c>
      <c r="AF339" s="108">
        <v>64864260</v>
      </c>
      <c r="AG339" s="108">
        <v>70517416</v>
      </c>
      <c r="AH339" s="115">
        <v>68139768</v>
      </c>
      <c r="AI339" s="105">
        <v>25.9831</v>
      </c>
      <c r="AJ339" s="105">
        <v>25.933900000000001</v>
      </c>
      <c r="AK339" s="105">
        <v>26.110299999999999</v>
      </c>
      <c r="AL339" s="105">
        <v>26.362200000000001</v>
      </c>
      <c r="AM339" s="105">
        <v>26.235800000000001</v>
      </c>
      <c r="AN339" s="105">
        <v>26.695900000000002</v>
      </c>
      <c r="AO339" s="105">
        <v>26.255700000000001</v>
      </c>
      <c r="AP339" s="105">
        <v>26.0627</v>
      </c>
      <c r="AQ339" s="105">
        <v>26.168299999999999</v>
      </c>
      <c r="AR339" s="105">
        <v>21.7653</v>
      </c>
      <c r="AS339" s="105">
        <v>22.488099999999999</v>
      </c>
      <c r="AT339" s="105">
        <v>20.350000000000001</v>
      </c>
      <c r="AU339" s="105">
        <v>26.186599999999999</v>
      </c>
      <c r="AV339" s="105">
        <v>26.2409</v>
      </c>
      <c r="AW339" s="105">
        <v>25.427600000000002</v>
      </c>
      <c r="AX339" s="105">
        <v>26.305</v>
      </c>
      <c r="AY339" s="105">
        <v>26.218800000000002</v>
      </c>
      <c r="AZ339" s="105">
        <v>24.364799999999999</v>
      </c>
      <c r="BA339" s="105">
        <v>23.204000000000001</v>
      </c>
      <c r="BB339" s="105">
        <v>23.5229</v>
      </c>
      <c r="BC339" s="105">
        <v>26.366800000000001</v>
      </c>
      <c r="BD339" s="105">
        <v>25.575800000000001</v>
      </c>
      <c r="BE339" s="105">
        <v>25.727900000000002</v>
      </c>
      <c r="BF339" s="105">
        <v>20.965399999999999</v>
      </c>
      <c r="BG339" s="105">
        <v>24.506699999999999</v>
      </c>
      <c r="BH339" s="105">
        <v>26.1431</v>
      </c>
      <c r="BI339" s="105">
        <v>25.921099999999999</v>
      </c>
      <c r="BJ339" s="105">
        <v>26.006</v>
      </c>
      <c r="BK339" s="105">
        <v>26.0382</v>
      </c>
      <c r="BL339" s="116">
        <v>26.062899999999999</v>
      </c>
      <c r="BM339" s="112">
        <v>0.65426099999999998</v>
      </c>
      <c r="BN339" s="112">
        <v>4.5831999999999998E-2</v>
      </c>
      <c r="BO339" s="112">
        <v>9.5320600000000005E-2</v>
      </c>
      <c r="BP339" s="112">
        <v>2.0072000000000002E-3</v>
      </c>
      <c r="BQ339" s="112">
        <v>0.76540699999999995</v>
      </c>
      <c r="BR339" s="112">
        <v>0.55603400000000003</v>
      </c>
      <c r="BS339" s="112">
        <v>0.171849</v>
      </c>
      <c r="BT339" s="112">
        <v>0.28103499999999998</v>
      </c>
      <c r="BU339" s="117">
        <v>0.37448599999999999</v>
      </c>
      <c r="BV339" s="112">
        <v>0.71673200000000004</v>
      </c>
      <c r="BW339" s="112">
        <v>9.9562499999999998E-2</v>
      </c>
      <c r="BX339" s="112">
        <v>0.18843799999999999</v>
      </c>
      <c r="BY339" s="112">
        <v>1.1583700000000001E-2</v>
      </c>
      <c r="BZ339" s="112">
        <v>0.888262</v>
      </c>
      <c r="CA339" s="112">
        <v>0.77593699999999999</v>
      </c>
      <c r="CB339" s="112">
        <v>0.39096799999999998</v>
      </c>
      <c r="CC339" s="112">
        <v>0.48335899999999998</v>
      </c>
      <c r="CD339" s="117">
        <v>0.75453099999999995</v>
      </c>
      <c r="CE339" s="105">
        <v>-2.66056E-2</v>
      </c>
      <c r="CF339" s="105">
        <v>0.39558599999999999</v>
      </c>
      <c r="CG339" s="105">
        <v>0.12654099999999999</v>
      </c>
      <c r="CH339" s="105">
        <v>-4.5012699999999999</v>
      </c>
      <c r="CI339" s="105">
        <v>-8.4015500000000007E-2</v>
      </c>
      <c r="CJ339" s="105">
        <v>-0.40620200000000001</v>
      </c>
      <c r="CK339" s="105">
        <v>-1.6711199999999999</v>
      </c>
      <c r="CL339" s="105">
        <v>-1.94601</v>
      </c>
      <c r="CM339" s="116">
        <v>-0.51207499999999995</v>
      </c>
    </row>
    <row r="340" spans="1:91">
      <c r="A340" s="104" t="s">
        <v>5055</v>
      </c>
      <c r="B340" s="104" t="s">
        <v>5056</v>
      </c>
      <c r="C340" s="104" t="s">
        <v>3190</v>
      </c>
      <c r="D340" s="105">
        <v>23.493299999999998</v>
      </c>
      <c r="E340" s="108"/>
      <c r="F340" s="108"/>
      <c r="G340" s="108"/>
      <c r="H340" s="108"/>
      <c r="I340" s="108">
        <v>23061394</v>
      </c>
      <c r="J340" s="108"/>
      <c r="K340" s="108"/>
      <c r="L340" s="108"/>
      <c r="M340" s="108">
        <v>14631658</v>
      </c>
      <c r="N340" s="108"/>
      <c r="O340" s="108"/>
      <c r="P340" s="108">
        <v>24772014</v>
      </c>
      <c r="Q340" s="108">
        <v>34072834</v>
      </c>
      <c r="R340" s="108"/>
      <c r="S340" s="108"/>
      <c r="T340" s="108">
        <v>23516940</v>
      </c>
      <c r="U340" s="108"/>
      <c r="V340" s="108">
        <v>29060081</v>
      </c>
      <c r="W340" s="108"/>
      <c r="X340" s="108"/>
      <c r="Y340" s="108">
        <v>29093927.5</v>
      </c>
      <c r="Z340" s="108"/>
      <c r="AA340" s="108">
        <v>33310722</v>
      </c>
      <c r="AB340" s="108">
        <v>6878222</v>
      </c>
      <c r="AC340" s="108">
        <v>24277268</v>
      </c>
      <c r="AD340" s="108"/>
      <c r="AE340" s="108">
        <v>55972104</v>
      </c>
      <c r="AF340" s="108">
        <v>89414474</v>
      </c>
      <c r="AG340" s="108">
        <v>47602823.5</v>
      </c>
      <c r="AH340" s="115">
        <v>36323844</v>
      </c>
      <c r="AI340" s="105">
        <v>22.311499999999999</v>
      </c>
      <c r="AJ340" s="105">
        <v>23.3918</v>
      </c>
      <c r="AK340" s="105">
        <v>23.3127</v>
      </c>
      <c r="AL340" s="105">
        <v>20.600300000000001</v>
      </c>
      <c r="AM340" s="105">
        <v>24.948899999999998</v>
      </c>
      <c r="AN340" s="105">
        <v>23.907499999999999</v>
      </c>
      <c r="AO340" s="105">
        <v>22.167899999999999</v>
      </c>
      <c r="AP340" s="105">
        <v>23.097899999999999</v>
      </c>
      <c r="AQ340" s="105">
        <v>23.991700000000002</v>
      </c>
      <c r="AR340" s="105">
        <v>21.813600000000001</v>
      </c>
      <c r="AS340" s="105">
        <v>20.8019</v>
      </c>
      <c r="AT340" s="105">
        <v>25.166399999999999</v>
      </c>
      <c r="AU340" s="105">
        <v>25.2255</v>
      </c>
      <c r="AV340" s="105">
        <v>23.1662</v>
      </c>
      <c r="AW340" s="105">
        <v>19.322700000000001</v>
      </c>
      <c r="AX340" s="105">
        <v>24.866499999999998</v>
      </c>
      <c r="AY340" s="105">
        <v>22.6112</v>
      </c>
      <c r="AZ340" s="105">
        <v>25.22</v>
      </c>
      <c r="BA340" s="105">
        <v>21.611999999999998</v>
      </c>
      <c r="BB340" s="105">
        <v>23.594799999999999</v>
      </c>
      <c r="BC340" s="105">
        <v>25.058900000000001</v>
      </c>
      <c r="BD340" s="105">
        <v>22.5151</v>
      </c>
      <c r="BE340" s="105">
        <v>25.3368</v>
      </c>
      <c r="BF340" s="105">
        <v>23.150200000000002</v>
      </c>
      <c r="BG340" s="105">
        <v>24.556899999999999</v>
      </c>
      <c r="BH340" s="105">
        <v>21.583200000000001</v>
      </c>
      <c r="BI340" s="105">
        <v>25.752099999999999</v>
      </c>
      <c r="BJ340" s="105">
        <v>26.469100000000001</v>
      </c>
      <c r="BK340" s="105">
        <v>25.470500000000001</v>
      </c>
      <c r="BL340" s="116">
        <v>25.148499999999999</v>
      </c>
      <c r="BM340" s="112">
        <v>7.0078400000000004E-3</v>
      </c>
      <c r="BN340" s="112">
        <v>0.13688400000000001</v>
      </c>
      <c r="BO340" s="112">
        <v>1.6728699999999999E-2</v>
      </c>
      <c r="BP340" s="112">
        <v>8.7467199999999995E-2</v>
      </c>
      <c r="BQ340" s="112">
        <v>0.153139</v>
      </c>
      <c r="BR340" s="112">
        <v>0.182564</v>
      </c>
      <c r="BS340" s="112">
        <v>0.101863</v>
      </c>
      <c r="BT340" s="112">
        <v>9.7731799999999994E-2</v>
      </c>
      <c r="BU340" s="117">
        <v>0.254108</v>
      </c>
      <c r="BV340" s="112">
        <v>3.3153200000000001E-2</v>
      </c>
      <c r="BW340" s="112">
        <v>0.21515200000000001</v>
      </c>
      <c r="BX340" s="112">
        <v>7.6133599999999996E-2</v>
      </c>
      <c r="BY340" s="112">
        <v>0.14335899999999999</v>
      </c>
      <c r="BZ340" s="112">
        <v>0.53422400000000003</v>
      </c>
      <c r="CA340" s="112">
        <v>0.44284000000000001</v>
      </c>
      <c r="CB340" s="112">
        <v>0.30212</v>
      </c>
      <c r="CC340" s="112">
        <v>0.26827299999999998</v>
      </c>
      <c r="CD340" s="117">
        <v>0.71893099999999999</v>
      </c>
      <c r="CE340" s="105">
        <v>-2.69068</v>
      </c>
      <c r="CF340" s="105">
        <v>-2.5437500000000002</v>
      </c>
      <c r="CG340" s="105">
        <v>-2.61016</v>
      </c>
      <c r="CH340" s="105">
        <v>-3.1020500000000002</v>
      </c>
      <c r="CI340" s="105">
        <v>-3.1245099999999999</v>
      </c>
      <c r="CJ340" s="105">
        <v>-1.46343</v>
      </c>
      <c r="CK340" s="105">
        <v>-2.2741099999999999</v>
      </c>
      <c r="CL340" s="105">
        <v>-2.0286499999999998</v>
      </c>
      <c r="CM340" s="116">
        <v>-1.7319100000000001</v>
      </c>
    </row>
    <row r="341" spans="1:91">
      <c r="A341" s="104" t="s">
        <v>5057</v>
      </c>
      <c r="B341" s="104" t="s">
        <v>5058</v>
      </c>
      <c r="C341" s="104" t="s">
        <v>5059</v>
      </c>
      <c r="D341" s="105">
        <v>26.4129</v>
      </c>
      <c r="E341" s="108">
        <v>8166960.5</v>
      </c>
      <c r="F341" s="108">
        <v>6595061.5</v>
      </c>
      <c r="G341" s="108"/>
      <c r="H341" s="108"/>
      <c r="I341" s="108">
        <v>83418688</v>
      </c>
      <c r="J341" s="108">
        <v>63459860</v>
      </c>
      <c r="K341" s="108">
        <v>185590560</v>
      </c>
      <c r="L341" s="108">
        <v>55957704</v>
      </c>
      <c r="M341" s="108">
        <v>151518639.5</v>
      </c>
      <c r="N341" s="108"/>
      <c r="O341" s="108">
        <v>13935565</v>
      </c>
      <c r="P341" s="108"/>
      <c r="Q341" s="108">
        <v>146872512</v>
      </c>
      <c r="R341" s="108"/>
      <c r="S341" s="108">
        <v>61230800</v>
      </c>
      <c r="T341" s="108">
        <v>248365655</v>
      </c>
      <c r="U341" s="108">
        <v>129200108.5</v>
      </c>
      <c r="V341" s="108"/>
      <c r="W341" s="108">
        <v>73596264</v>
      </c>
      <c r="X341" s="108">
        <v>71526944</v>
      </c>
      <c r="Y341" s="108">
        <v>105363016</v>
      </c>
      <c r="Z341" s="108">
        <v>62844308</v>
      </c>
      <c r="AA341" s="108"/>
      <c r="AB341" s="108">
        <v>104209408</v>
      </c>
      <c r="AC341" s="108"/>
      <c r="AD341" s="108">
        <v>136654512</v>
      </c>
      <c r="AE341" s="108"/>
      <c r="AF341" s="108">
        <v>392616656</v>
      </c>
      <c r="AG341" s="108">
        <v>158456336</v>
      </c>
      <c r="AH341" s="115">
        <v>145633360</v>
      </c>
      <c r="AI341" s="105">
        <v>23.344899999999999</v>
      </c>
      <c r="AJ341" s="105">
        <v>23.377400000000002</v>
      </c>
      <c r="AK341" s="105">
        <v>22.635999999999999</v>
      </c>
      <c r="AL341" s="105">
        <v>22.480399999999999</v>
      </c>
      <c r="AM341" s="105">
        <v>26.797899999999998</v>
      </c>
      <c r="AN341" s="105">
        <v>26.7178</v>
      </c>
      <c r="AO341" s="105">
        <v>27.736000000000001</v>
      </c>
      <c r="AP341" s="105">
        <v>26.849499999999999</v>
      </c>
      <c r="AQ341" s="105">
        <v>27.364000000000001</v>
      </c>
      <c r="AR341" s="105">
        <v>22.288900000000002</v>
      </c>
      <c r="AS341" s="105">
        <v>24.518699999999999</v>
      </c>
      <c r="AT341" s="105">
        <v>22.771000000000001</v>
      </c>
      <c r="AU341" s="105">
        <v>27.357199999999999</v>
      </c>
      <c r="AV341" s="105">
        <v>22.279499999999999</v>
      </c>
      <c r="AW341" s="105">
        <v>26.372399999999999</v>
      </c>
      <c r="AX341" s="105">
        <v>28.267199999999999</v>
      </c>
      <c r="AY341" s="105">
        <v>27.259399999999999</v>
      </c>
      <c r="AZ341" s="105">
        <v>22.588699999999999</v>
      </c>
      <c r="BA341" s="105">
        <v>26.3781</v>
      </c>
      <c r="BB341" s="105">
        <v>26.447700000000001</v>
      </c>
      <c r="BC341" s="105">
        <v>26.819299999999998</v>
      </c>
      <c r="BD341" s="105">
        <v>26.307400000000001</v>
      </c>
      <c r="BE341" s="105">
        <v>22.548999999999999</v>
      </c>
      <c r="BF341" s="105">
        <v>27.0715</v>
      </c>
      <c r="BG341" s="105">
        <v>22.166499999999999</v>
      </c>
      <c r="BH341" s="105">
        <v>27.0413</v>
      </c>
      <c r="BI341" s="105">
        <v>23.099299999999999</v>
      </c>
      <c r="BJ341" s="105">
        <v>28.6036</v>
      </c>
      <c r="BK341" s="105">
        <v>27.208300000000001</v>
      </c>
      <c r="BL341" s="116">
        <v>27.164899999999999</v>
      </c>
      <c r="BM341" s="112">
        <v>1.0261999999999999E-3</v>
      </c>
      <c r="BN341" s="112">
        <v>0.19631100000000001</v>
      </c>
      <c r="BO341" s="112">
        <v>0.55890899999999999</v>
      </c>
      <c r="BP341" s="112">
        <v>5.6628E-3</v>
      </c>
      <c r="BQ341" s="112">
        <v>0.22609899999999999</v>
      </c>
      <c r="BR341" s="112">
        <v>0.42167399999999999</v>
      </c>
      <c r="BS341" s="112">
        <v>8.6907300000000007E-2</v>
      </c>
      <c r="BT341" s="112">
        <v>0.18646599999999999</v>
      </c>
      <c r="BU341" s="117">
        <v>8.5740800000000006E-2</v>
      </c>
      <c r="BV341" s="112">
        <v>1.2851E-2</v>
      </c>
      <c r="BW341" s="112">
        <v>0.28473300000000001</v>
      </c>
      <c r="BX341" s="112">
        <v>0.65058899999999997</v>
      </c>
      <c r="BY341" s="112">
        <v>1.9340300000000001E-2</v>
      </c>
      <c r="BZ341" s="112">
        <v>0.59282699999999999</v>
      </c>
      <c r="CA341" s="112">
        <v>0.68281400000000003</v>
      </c>
      <c r="CB341" s="112">
        <v>0.27706199999999997</v>
      </c>
      <c r="CC341" s="112">
        <v>0.38776100000000002</v>
      </c>
      <c r="CD341" s="117">
        <v>0.61135099999999998</v>
      </c>
      <c r="CE341" s="105">
        <v>-4.5395399999999997</v>
      </c>
      <c r="CF341" s="105">
        <v>-2.32694</v>
      </c>
      <c r="CG341" s="105">
        <v>-0.34248000000000001</v>
      </c>
      <c r="CH341" s="105">
        <v>-4.4660900000000003</v>
      </c>
      <c r="CI341" s="105">
        <v>-2.3225899999999999</v>
      </c>
      <c r="CJ341" s="105">
        <v>-1.62052</v>
      </c>
      <c r="CK341" s="105">
        <v>-1.1106</v>
      </c>
      <c r="CL341" s="105">
        <v>-2.3496700000000001</v>
      </c>
      <c r="CM341" s="116">
        <v>-3.5565899999999999</v>
      </c>
    </row>
    <row r="342" spans="1:91">
      <c r="A342" s="104" t="s">
        <v>5060</v>
      </c>
      <c r="B342" s="104" t="s">
        <v>5061</v>
      </c>
      <c r="C342" s="104" t="s">
        <v>5062</v>
      </c>
      <c r="D342" s="105">
        <v>24.089599999999997</v>
      </c>
      <c r="E342" s="108">
        <v>6349393.5</v>
      </c>
      <c r="F342" s="108">
        <v>5881543</v>
      </c>
      <c r="G342" s="108">
        <v>14022492.5</v>
      </c>
      <c r="H342" s="108">
        <v>57126042</v>
      </c>
      <c r="I342" s="108">
        <v>74642461</v>
      </c>
      <c r="J342" s="108">
        <v>84655084</v>
      </c>
      <c r="K342" s="108">
        <v>22766711.75</v>
      </c>
      <c r="L342" s="108">
        <v>107703024</v>
      </c>
      <c r="M342" s="108">
        <v>49387221.25</v>
      </c>
      <c r="N342" s="108">
        <v>64193101</v>
      </c>
      <c r="O342" s="108">
        <v>163673656</v>
      </c>
      <c r="P342" s="108">
        <v>49509659</v>
      </c>
      <c r="Q342" s="108"/>
      <c r="R342" s="108">
        <v>6357429</v>
      </c>
      <c r="S342" s="108">
        <v>93796902</v>
      </c>
      <c r="T342" s="108"/>
      <c r="U342" s="108"/>
      <c r="V342" s="108"/>
      <c r="W342" s="108"/>
      <c r="X342" s="108"/>
      <c r="Y342" s="108">
        <v>7018145</v>
      </c>
      <c r="Z342" s="108"/>
      <c r="AA342" s="108"/>
      <c r="AB342" s="108"/>
      <c r="AC342" s="108">
        <v>21668777.5</v>
      </c>
      <c r="AD342" s="108">
        <v>15539901</v>
      </c>
      <c r="AE342" s="108">
        <v>20164985.5</v>
      </c>
      <c r="AF342" s="108">
        <v>42469599</v>
      </c>
      <c r="AG342" s="108"/>
      <c r="AH342" s="115">
        <v>47593871</v>
      </c>
      <c r="AI342" s="105">
        <v>22.9817</v>
      </c>
      <c r="AJ342" s="105">
        <v>23.200299999999999</v>
      </c>
      <c r="AK342" s="105">
        <v>24.505400000000002</v>
      </c>
      <c r="AL342" s="105">
        <v>26.042000000000002</v>
      </c>
      <c r="AM342" s="105">
        <v>26.6587</v>
      </c>
      <c r="AN342" s="105">
        <v>27.11</v>
      </c>
      <c r="AO342" s="105">
        <v>24.647500000000001</v>
      </c>
      <c r="AP342" s="105">
        <v>27.8032</v>
      </c>
      <c r="AQ342" s="105">
        <v>25.746700000000001</v>
      </c>
      <c r="AR342" s="105">
        <v>26.292300000000001</v>
      </c>
      <c r="AS342" s="105">
        <v>27.940200000000001</v>
      </c>
      <c r="AT342" s="105">
        <v>26.165400000000002</v>
      </c>
      <c r="AU342" s="105">
        <v>23.309699999999999</v>
      </c>
      <c r="AV342" s="105">
        <v>22.889700000000001</v>
      </c>
      <c r="AW342" s="105">
        <v>27.099699999999999</v>
      </c>
      <c r="AX342" s="105">
        <v>22.411999999999999</v>
      </c>
      <c r="AY342" s="105">
        <v>20.917100000000001</v>
      </c>
      <c r="AZ342" s="105">
        <v>21.148099999999999</v>
      </c>
      <c r="BA342" s="105">
        <v>22.535399999999999</v>
      </c>
      <c r="BB342" s="105">
        <v>23.218599999999999</v>
      </c>
      <c r="BC342" s="105">
        <v>23.247699999999998</v>
      </c>
      <c r="BD342" s="105">
        <v>21.335699999999999</v>
      </c>
      <c r="BE342" s="105">
        <v>22.2498</v>
      </c>
      <c r="BF342" s="105">
        <v>20.746600000000001</v>
      </c>
      <c r="BG342" s="105">
        <v>24.349599999999999</v>
      </c>
      <c r="BH342" s="105">
        <v>23.9</v>
      </c>
      <c r="BI342" s="105">
        <v>24.279199999999999</v>
      </c>
      <c r="BJ342" s="105">
        <v>25.395</v>
      </c>
      <c r="BK342" s="105">
        <v>22.130700000000001</v>
      </c>
      <c r="BL342" s="116">
        <v>25.5305</v>
      </c>
      <c r="BM342" s="112">
        <v>0.54928699999999997</v>
      </c>
      <c r="BN342" s="112">
        <v>0.122729</v>
      </c>
      <c r="BO342" s="112">
        <v>0.301506</v>
      </c>
      <c r="BP342" s="112">
        <v>0.121809</v>
      </c>
      <c r="BQ342" s="112">
        <v>0.96511499999999995</v>
      </c>
      <c r="BR342" s="112">
        <v>7.6487399999999997E-2</v>
      </c>
      <c r="BS342" s="112">
        <v>0.299759</v>
      </c>
      <c r="BT342" s="112">
        <v>7.1602399999999997E-2</v>
      </c>
      <c r="BU342" s="117">
        <v>0.88289799999999996</v>
      </c>
      <c r="BV342" s="112">
        <v>0.62237399999999998</v>
      </c>
      <c r="BW342" s="112">
        <v>0.19895499999999999</v>
      </c>
      <c r="BX342" s="112">
        <v>0.415302</v>
      </c>
      <c r="BY342" s="112">
        <v>0.185889</v>
      </c>
      <c r="BZ342" s="112">
        <v>0.98020700000000005</v>
      </c>
      <c r="CA342" s="112">
        <v>0.28037000000000001</v>
      </c>
      <c r="CB342" s="112">
        <v>0.53426700000000005</v>
      </c>
      <c r="CC342" s="112">
        <v>0.22601299999999999</v>
      </c>
      <c r="CD342" s="117">
        <v>0.967113</v>
      </c>
      <c r="CE342" s="105">
        <v>-0.78960699999999995</v>
      </c>
      <c r="CF342" s="105">
        <v>2.2515200000000002</v>
      </c>
      <c r="CG342" s="105">
        <v>1.71374</v>
      </c>
      <c r="CH342" s="105">
        <v>2.4472399999999999</v>
      </c>
      <c r="CI342" s="105">
        <v>8.0968899999999996E-2</v>
      </c>
      <c r="CJ342" s="105">
        <v>-2.8596499999999998</v>
      </c>
      <c r="CK342" s="105">
        <v>-1.3514999999999999</v>
      </c>
      <c r="CL342" s="105">
        <v>-2.9079999999999999</v>
      </c>
      <c r="CM342" s="116">
        <v>-0.175785</v>
      </c>
    </row>
    <row r="343" spans="1:91">
      <c r="A343" s="104" t="s">
        <v>1188</v>
      </c>
      <c r="B343" s="104" t="s">
        <v>1189</v>
      </c>
      <c r="C343" s="104" t="s">
        <v>1190</v>
      </c>
      <c r="D343" s="105">
        <v>28.485900000000001</v>
      </c>
      <c r="E343" s="108">
        <v>280126422.39999998</v>
      </c>
      <c r="F343" s="108">
        <v>275864310</v>
      </c>
      <c r="G343" s="108">
        <v>281946801.10000002</v>
      </c>
      <c r="H343" s="108">
        <v>265818447.90000001</v>
      </c>
      <c r="I343" s="108">
        <v>266514505.09999999</v>
      </c>
      <c r="J343" s="108">
        <v>266210351.80000001</v>
      </c>
      <c r="K343" s="108">
        <v>327882662.89999998</v>
      </c>
      <c r="L343" s="108">
        <v>220356355</v>
      </c>
      <c r="M343" s="108">
        <v>352320345</v>
      </c>
      <c r="N343" s="108">
        <v>336158990.60000002</v>
      </c>
      <c r="O343" s="108">
        <v>307813106</v>
      </c>
      <c r="P343" s="108">
        <v>297284100</v>
      </c>
      <c r="Q343" s="108">
        <v>274363783</v>
      </c>
      <c r="R343" s="108">
        <v>288368690.5</v>
      </c>
      <c r="S343" s="108">
        <v>306992995.80000001</v>
      </c>
      <c r="T343" s="108">
        <v>298555330</v>
      </c>
      <c r="U343" s="108">
        <v>299530221</v>
      </c>
      <c r="V343" s="108">
        <v>313533721.80000001</v>
      </c>
      <c r="W343" s="108">
        <v>303074064</v>
      </c>
      <c r="X343" s="108">
        <v>306479351.30000001</v>
      </c>
      <c r="Y343" s="108">
        <v>285130400.30000001</v>
      </c>
      <c r="Z343" s="108">
        <v>240584311.40000001</v>
      </c>
      <c r="AA343" s="108">
        <v>252474286.09999999</v>
      </c>
      <c r="AB343" s="108">
        <v>260886521.80000001</v>
      </c>
      <c r="AC343" s="108">
        <v>388758923.80000001</v>
      </c>
      <c r="AD343" s="108">
        <v>295692221</v>
      </c>
      <c r="AE343" s="108">
        <v>341219173.89999998</v>
      </c>
      <c r="AF343" s="108">
        <v>323299034.30000001</v>
      </c>
      <c r="AG343" s="108">
        <v>345963801.10000002</v>
      </c>
      <c r="AH343" s="115">
        <v>382883019.80000001</v>
      </c>
      <c r="AI343" s="105">
        <v>28.445</v>
      </c>
      <c r="AJ343" s="105">
        <v>28.657599999999999</v>
      </c>
      <c r="AK343" s="105">
        <v>28.713100000000001</v>
      </c>
      <c r="AL343" s="105">
        <v>28.260300000000001</v>
      </c>
      <c r="AM343" s="105">
        <v>28.454699999999999</v>
      </c>
      <c r="AN343" s="105">
        <v>28.498100000000001</v>
      </c>
      <c r="AO343" s="105">
        <v>28.550799999999999</v>
      </c>
      <c r="AP343" s="105">
        <v>28.580400000000001</v>
      </c>
      <c r="AQ343" s="105">
        <v>28.581399999999999</v>
      </c>
      <c r="AR343" s="105">
        <v>28.747800000000002</v>
      </c>
      <c r="AS343" s="105">
        <v>28.794799999999999</v>
      </c>
      <c r="AT343" s="105">
        <v>28.7514</v>
      </c>
      <c r="AU343" s="105">
        <v>28.247599999999998</v>
      </c>
      <c r="AV343" s="105">
        <v>28.393000000000001</v>
      </c>
      <c r="AW343" s="105">
        <v>28.666799999999999</v>
      </c>
      <c r="AX343" s="105">
        <v>28.532699999999998</v>
      </c>
      <c r="AY343" s="105">
        <v>28.473700000000001</v>
      </c>
      <c r="AZ343" s="105">
        <v>28.609000000000002</v>
      </c>
      <c r="BA343" s="105">
        <v>28.42</v>
      </c>
      <c r="BB343" s="105">
        <v>28.531600000000001</v>
      </c>
      <c r="BC343" s="105">
        <v>28.3063</v>
      </c>
      <c r="BD343" s="105">
        <v>28.274899999999999</v>
      </c>
      <c r="BE343" s="105">
        <v>28.363299999999999</v>
      </c>
      <c r="BF343" s="105">
        <v>28.395399999999999</v>
      </c>
      <c r="BG343" s="105">
        <v>28.581600000000002</v>
      </c>
      <c r="BH343" s="105">
        <v>28.174700000000001</v>
      </c>
      <c r="BI343" s="105">
        <v>28.36</v>
      </c>
      <c r="BJ343" s="105">
        <v>28.3233</v>
      </c>
      <c r="BK343" s="105">
        <v>28.3188</v>
      </c>
      <c r="BL343" s="116">
        <v>28.514700000000001</v>
      </c>
      <c r="BM343" s="112">
        <v>0.102642</v>
      </c>
      <c r="BN343" s="112">
        <v>0.857155</v>
      </c>
      <c r="BO343" s="112">
        <v>4.70975E-2</v>
      </c>
      <c r="BP343" s="112">
        <v>4.6316600000000001E-3</v>
      </c>
      <c r="BQ343" s="112">
        <v>0.736012</v>
      </c>
      <c r="BR343" s="112">
        <v>0.112923</v>
      </c>
      <c r="BS343" s="112">
        <v>0.73183399999999998</v>
      </c>
      <c r="BT343" s="112">
        <v>0.60797100000000004</v>
      </c>
      <c r="BU343" s="117">
        <v>0.924396</v>
      </c>
      <c r="BV343" s="112">
        <v>0.16498599999999999</v>
      </c>
      <c r="BW343" s="112">
        <v>0.88677600000000001</v>
      </c>
      <c r="BX343" s="112">
        <v>0.13040299999999999</v>
      </c>
      <c r="BY343" s="112">
        <v>1.7065899999999998E-2</v>
      </c>
      <c r="BZ343" s="112">
        <v>0.87287899999999996</v>
      </c>
      <c r="CA343" s="112">
        <v>0.34571800000000003</v>
      </c>
      <c r="CB343" s="112">
        <v>0.86288900000000002</v>
      </c>
      <c r="CC343" s="112">
        <v>0.75839699999999999</v>
      </c>
      <c r="CD343" s="117">
        <v>0.98015600000000003</v>
      </c>
      <c r="CE343" s="105">
        <v>0.21961600000000001</v>
      </c>
      <c r="CF343" s="105">
        <v>1.8723199999999999E-2</v>
      </c>
      <c r="CG343" s="105">
        <v>0.18524399999999999</v>
      </c>
      <c r="CH343" s="105">
        <v>0.37904100000000002</v>
      </c>
      <c r="CI343" s="105">
        <v>5.0183600000000002E-2</v>
      </c>
      <c r="CJ343" s="105">
        <v>0.152867</v>
      </c>
      <c r="CK343" s="105">
        <v>3.3685699999999999E-2</v>
      </c>
      <c r="CL343" s="105">
        <v>-4.1095699999999999E-2</v>
      </c>
      <c r="CM343" s="116">
        <v>-1.35543E-2</v>
      </c>
    </row>
    <row r="344" spans="1:91">
      <c r="A344" s="104" t="s">
        <v>5063</v>
      </c>
      <c r="B344" s="104" t="s">
        <v>5064</v>
      </c>
      <c r="C344" s="104" t="s">
        <v>835</v>
      </c>
      <c r="D344" s="105">
        <v>21.852350000000001</v>
      </c>
      <c r="E344" s="108">
        <v>2883669.375</v>
      </c>
      <c r="F344" s="108">
        <v>3398721.094</v>
      </c>
      <c r="G344" s="108">
        <v>2231977</v>
      </c>
      <c r="H344" s="108">
        <v>5793044</v>
      </c>
      <c r="I344" s="108">
        <v>6679984.25</v>
      </c>
      <c r="J344" s="108">
        <v>1534098.5</v>
      </c>
      <c r="K344" s="108">
        <v>5513705.3130000001</v>
      </c>
      <c r="L344" s="108">
        <v>1675915.7339999999</v>
      </c>
      <c r="M344" s="108">
        <v>2184234</v>
      </c>
      <c r="N344" s="108">
        <v>2717943.875</v>
      </c>
      <c r="O344" s="108">
        <v>186186.25</v>
      </c>
      <c r="P344" s="108">
        <v>1701374.453</v>
      </c>
      <c r="Q344" s="108">
        <v>1064931.75</v>
      </c>
      <c r="R344" s="108">
        <v>12002540.439999999</v>
      </c>
      <c r="S344" s="108">
        <v>8292623.75</v>
      </c>
      <c r="T344" s="108">
        <v>5351619</v>
      </c>
      <c r="U344" s="108">
        <v>1342962.5</v>
      </c>
      <c r="V344" s="108">
        <v>2258030.3050000002</v>
      </c>
      <c r="W344" s="108">
        <v>3215838.125</v>
      </c>
      <c r="X344" s="108">
        <v>1730083</v>
      </c>
      <c r="Y344" s="108">
        <v>9900893.5940000005</v>
      </c>
      <c r="Z344" s="108">
        <v>22412613.579999998</v>
      </c>
      <c r="AA344" s="108">
        <v>28836649.91</v>
      </c>
      <c r="AB344" s="108">
        <v>16120699.34</v>
      </c>
      <c r="AC344" s="108">
        <v>3205973.1880000001</v>
      </c>
      <c r="AD344" s="108">
        <v>12859402.359999999</v>
      </c>
      <c r="AE344" s="108">
        <v>1192629.625</v>
      </c>
      <c r="AF344" s="108">
        <v>1730239.8910000001</v>
      </c>
      <c r="AG344" s="108">
        <v>964150.875</v>
      </c>
      <c r="AH344" s="115">
        <v>6355643.9380000001</v>
      </c>
      <c r="AI344" s="105">
        <v>21.843</v>
      </c>
      <c r="AJ344" s="105">
        <v>22.347200000000001</v>
      </c>
      <c r="AK344" s="105">
        <v>22.024100000000001</v>
      </c>
      <c r="AL344" s="105">
        <v>22.740300000000001</v>
      </c>
      <c r="AM344" s="105">
        <v>22.939</v>
      </c>
      <c r="AN344" s="105">
        <v>21.008099999999999</v>
      </c>
      <c r="AO344" s="105">
        <v>23.021599999999999</v>
      </c>
      <c r="AP344" s="105">
        <v>21.621700000000001</v>
      </c>
      <c r="AQ344" s="105">
        <v>21.247800000000002</v>
      </c>
      <c r="AR344" s="105">
        <v>21.243500000000001</v>
      </c>
      <c r="AS344" s="105">
        <v>19.754999999999999</v>
      </c>
      <c r="AT344" s="105">
        <v>21.302399999999999</v>
      </c>
      <c r="AU344" s="105">
        <v>20.1525</v>
      </c>
      <c r="AV344" s="105">
        <v>23.8065</v>
      </c>
      <c r="AW344" s="105">
        <v>23.5824</v>
      </c>
      <c r="AX344" s="105">
        <v>22.730899999999998</v>
      </c>
      <c r="AY344" s="105">
        <v>20.8367</v>
      </c>
      <c r="AZ344" s="105">
        <v>21.307500000000001</v>
      </c>
      <c r="BA344" s="105">
        <v>21.861699999999999</v>
      </c>
      <c r="BB344" s="105">
        <v>21.517600000000002</v>
      </c>
      <c r="BC344" s="105">
        <v>23.790400000000002</v>
      </c>
      <c r="BD344" s="105">
        <v>24.701899999999998</v>
      </c>
      <c r="BE344" s="105">
        <v>25.178000000000001</v>
      </c>
      <c r="BF344" s="105">
        <v>24.379000000000001</v>
      </c>
      <c r="BG344" s="105">
        <v>20.9605</v>
      </c>
      <c r="BH344" s="105">
        <v>23.7181</v>
      </c>
      <c r="BI344" s="105">
        <v>20.1996</v>
      </c>
      <c r="BJ344" s="105">
        <v>20.7776</v>
      </c>
      <c r="BK344" s="105">
        <v>19.703600000000002</v>
      </c>
      <c r="BL344" s="116">
        <v>22.889199999999999</v>
      </c>
      <c r="BM344" s="112">
        <v>0.37358400000000003</v>
      </c>
      <c r="BN344" s="112">
        <v>0.37895800000000002</v>
      </c>
      <c r="BO344" s="112">
        <v>0.48013099999999997</v>
      </c>
      <c r="BP344" s="112">
        <v>0.75440300000000005</v>
      </c>
      <c r="BQ344" s="112">
        <v>0.40868700000000002</v>
      </c>
      <c r="BR344" s="112">
        <v>0.67079100000000003</v>
      </c>
      <c r="BS344" s="112">
        <v>0.34103299999999998</v>
      </c>
      <c r="BT344" s="112">
        <v>1.9694E-2</v>
      </c>
      <c r="BU344" s="117">
        <v>0.74135200000000001</v>
      </c>
      <c r="BV344" s="112">
        <v>0.457372</v>
      </c>
      <c r="BW344" s="112">
        <v>0.46995799999999999</v>
      </c>
      <c r="BX344" s="112">
        <v>0.58594299999999999</v>
      </c>
      <c r="BY344" s="112">
        <v>0.80257400000000001</v>
      </c>
      <c r="BZ344" s="112">
        <v>0.71028999999999998</v>
      </c>
      <c r="CA344" s="112">
        <v>0.84152400000000005</v>
      </c>
      <c r="CB344" s="112">
        <v>0.57167000000000001</v>
      </c>
      <c r="CC344" s="112">
        <v>0.11130900000000001</v>
      </c>
      <c r="CD344" s="117">
        <v>0.912887</v>
      </c>
      <c r="CE344" s="105">
        <v>0.947986</v>
      </c>
      <c r="CF344" s="105">
        <v>1.1056600000000001</v>
      </c>
      <c r="CG344" s="105">
        <v>0.84023899999999996</v>
      </c>
      <c r="CH344" s="105">
        <v>-0.35649399999999998</v>
      </c>
      <c r="CI344" s="105">
        <v>1.3903399999999999</v>
      </c>
      <c r="CJ344" s="105">
        <v>0.50156699999999999</v>
      </c>
      <c r="CK344" s="105">
        <v>1.2664299999999999</v>
      </c>
      <c r="CL344" s="105">
        <v>3.6295000000000002</v>
      </c>
      <c r="CM344" s="116">
        <v>0.50258800000000003</v>
      </c>
    </row>
    <row r="345" spans="1:91">
      <c r="A345" s="104" t="s">
        <v>5065</v>
      </c>
      <c r="B345" s="104" t="s">
        <v>5066</v>
      </c>
      <c r="C345" s="104" t="s">
        <v>5067</v>
      </c>
      <c r="D345" s="105">
        <v>26.998950000000001</v>
      </c>
      <c r="E345" s="108">
        <v>61876271.25</v>
      </c>
      <c r="F345" s="108">
        <v>72606217</v>
      </c>
      <c r="G345" s="108">
        <v>73003765.5</v>
      </c>
      <c r="H345" s="108">
        <v>41563161.5</v>
      </c>
      <c r="I345" s="108">
        <v>114832054</v>
      </c>
      <c r="J345" s="108">
        <v>59581810.25</v>
      </c>
      <c r="K345" s="108">
        <v>214571984</v>
      </c>
      <c r="L345" s="108">
        <v>98319204</v>
      </c>
      <c r="M345" s="108">
        <v>280930289.5</v>
      </c>
      <c r="N345" s="108">
        <v>108927812</v>
      </c>
      <c r="O345" s="108">
        <v>86433514</v>
      </c>
      <c r="P345" s="108">
        <v>120251866</v>
      </c>
      <c r="Q345" s="108">
        <v>120796919</v>
      </c>
      <c r="R345" s="108">
        <v>112977059.5</v>
      </c>
      <c r="S345" s="108">
        <v>49057188</v>
      </c>
      <c r="T345" s="108">
        <v>111214313</v>
      </c>
      <c r="U345" s="108">
        <v>121326597</v>
      </c>
      <c r="V345" s="108">
        <v>60742531</v>
      </c>
      <c r="W345" s="108">
        <v>103767052.5</v>
      </c>
      <c r="X345" s="108">
        <v>90802127.25</v>
      </c>
      <c r="Y345" s="108">
        <v>82222125.5</v>
      </c>
      <c r="Z345" s="108">
        <v>88277951</v>
      </c>
      <c r="AA345" s="108">
        <v>107656252</v>
      </c>
      <c r="AB345" s="108">
        <v>86049580.5</v>
      </c>
      <c r="AC345" s="108">
        <v>216489797.5</v>
      </c>
      <c r="AD345" s="108">
        <v>192440310</v>
      </c>
      <c r="AE345" s="108">
        <v>121015780.5</v>
      </c>
      <c r="AF345" s="108">
        <v>94371366</v>
      </c>
      <c r="AG345" s="108">
        <v>197352898</v>
      </c>
      <c r="AH345" s="115">
        <v>127088528.8</v>
      </c>
      <c r="AI345" s="105">
        <v>26.266400000000001</v>
      </c>
      <c r="AJ345" s="105">
        <v>26.812200000000001</v>
      </c>
      <c r="AK345" s="105">
        <v>26.775400000000001</v>
      </c>
      <c r="AL345" s="105">
        <v>25.583200000000001</v>
      </c>
      <c r="AM345" s="105">
        <v>27.276700000000002</v>
      </c>
      <c r="AN345" s="105">
        <v>26.670999999999999</v>
      </c>
      <c r="AO345" s="105">
        <v>27.939499999999999</v>
      </c>
      <c r="AP345" s="105">
        <v>27.523499999999999</v>
      </c>
      <c r="AQ345" s="105">
        <v>28.2547</v>
      </c>
      <c r="AR345" s="105">
        <v>27.151499999999999</v>
      </c>
      <c r="AS345" s="105">
        <v>27.017499999999998</v>
      </c>
      <c r="AT345" s="105">
        <v>27.445699999999999</v>
      </c>
      <c r="AU345" s="105">
        <v>27.068300000000001</v>
      </c>
      <c r="AV345" s="105">
        <v>27.0411</v>
      </c>
      <c r="AW345" s="105">
        <v>26.0273</v>
      </c>
      <c r="AX345" s="105">
        <v>27.1081</v>
      </c>
      <c r="AY345" s="105">
        <v>27.188600000000001</v>
      </c>
      <c r="AZ345" s="105">
        <v>26.2712</v>
      </c>
      <c r="BA345" s="105">
        <v>26.873699999999999</v>
      </c>
      <c r="BB345" s="105">
        <v>26.786999999999999</v>
      </c>
      <c r="BC345" s="105">
        <v>26.462299999999999</v>
      </c>
      <c r="BD345" s="105">
        <v>26.801300000000001</v>
      </c>
      <c r="BE345" s="105">
        <v>27.1249</v>
      </c>
      <c r="BF345" s="105">
        <v>26.795200000000001</v>
      </c>
      <c r="BG345" s="105">
        <v>27.695499999999999</v>
      </c>
      <c r="BH345" s="105">
        <v>27.537199999999999</v>
      </c>
      <c r="BI345" s="105">
        <v>26.8645</v>
      </c>
      <c r="BJ345" s="105">
        <v>26.546900000000001</v>
      </c>
      <c r="BK345" s="105">
        <v>27.529900000000001</v>
      </c>
      <c r="BL345" s="116">
        <v>26.980399999999999</v>
      </c>
      <c r="BM345" s="112">
        <v>0.29674600000000001</v>
      </c>
      <c r="BN345" s="112">
        <v>0.42346499999999998</v>
      </c>
      <c r="BO345" s="112">
        <v>6.6703299999999993E-2</v>
      </c>
      <c r="BP345" s="112">
        <v>0.58269599999999999</v>
      </c>
      <c r="BQ345" s="112">
        <v>0.52861199999999997</v>
      </c>
      <c r="BR345" s="112">
        <v>0.71010899999999999</v>
      </c>
      <c r="BS345" s="112">
        <v>0.37299199999999999</v>
      </c>
      <c r="BT345" s="112">
        <v>0.73183200000000004</v>
      </c>
      <c r="BU345" s="117">
        <v>0.415321</v>
      </c>
      <c r="BV345" s="112">
        <v>0.38133099999999998</v>
      </c>
      <c r="BW345" s="112">
        <v>0.51061000000000001</v>
      </c>
      <c r="BX345" s="112">
        <v>0.15828900000000001</v>
      </c>
      <c r="BY345" s="112">
        <v>0.65442299999999998</v>
      </c>
      <c r="BZ345" s="112">
        <v>0.76311899999999999</v>
      </c>
      <c r="CA345" s="112">
        <v>0.86160899999999996</v>
      </c>
      <c r="CB345" s="112">
        <v>0.60155999999999998</v>
      </c>
      <c r="CC345" s="112">
        <v>0.84267700000000001</v>
      </c>
      <c r="CD345" s="117">
        <v>0.77581999999999995</v>
      </c>
      <c r="CE345" s="105">
        <v>-0.40109099999999998</v>
      </c>
      <c r="CF345" s="105">
        <v>-0.50878999999999996</v>
      </c>
      <c r="CG345" s="105">
        <v>0.88682700000000003</v>
      </c>
      <c r="CH345" s="105">
        <v>0.185809</v>
      </c>
      <c r="CI345" s="105">
        <v>-0.30685600000000002</v>
      </c>
      <c r="CJ345" s="105">
        <v>-0.16312199999999999</v>
      </c>
      <c r="CK345" s="105">
        <v>-0.31143599999999999</v>
      </c>
      <c r="CL345" s="105">
        <v>-0.11194</v>
      </c>
      <c r="CM345" s="116">
        <v>0.34664600000000001</v>
      </c>
    </row>
    <row r="346" spans="1:91">
      <c r="A346" s="104" t="s">
        <v>1191</v>
      </c>
      <c r="B346" s="104" t="s">
        <v>1192</v>
      </c>
      <c r="C346" s="104" t="s">
        <v>1007</v>
      </c>
      <c r="D346" s="105">
        <v>26.895299999999999</v>
      </c>
      <c r="E346" s="108">
        <v>16512000.5</v>
      </c>
      <c r="F346" s="108">
        <v>21444532.5</v>
      </c>
      <c r="G346" s="108">
        <v>28006164</v>
      </c>
      <c r="H346" s="108">
        <v>21548875.25</v>
      </c>
      <c r="I346" s="108">
        <v>34065418</v>
      </c>
      <c r="J346" s="108">
        <v>18699535</v>
      </c>
      <c r="K346" s="108">
        <v>120364582</v>
      </c>
      <c r="L346" s="108">
        <v>355201422.80000001</v>
      </c>
      <c r="M346" s="108">
        <v>102036149</v>
      </c>
      <c r="N346" s="108">
        <v>19039422</v>
      </c>
      <c r="O346" s="108">
        <v>15100455</v>
      </c>
      <c r="P346" s="108">
        <v>503363292</v>
      </c>
      <c r="Q346" s="108">
        <v>122509089</v>
      </c>
      <c r="R346" s="108">
        <v>194744143</v>
      </c>
      <c r="S346" s="108">
        <v>137305493.30000001</v>
      </c>
      <c r="T346" s="108">
        <v>88704475</v>
      </c>
      <c r="U346" s="108">
        <v>89982230.689999998</v>
      </c>
      <c r="V346" s="108">
        <v>69020983</v>
      </c>
      <c r="W346" s="108">
        <v>132519474</v>
      </c>
      <c r="X346" s="108">
        <v>127305692.40000001</v>
      </c>
      <c r="Y346" s="108">
        <v>136229482.09999999</v>
      </c>
      <c r="Z346" s="108">
        <v>62739284.5</v>
      </c>
      <c r="AA346" s="108">
        <v>48398093</v>
      </c>
      <c r="AB346" s="108">
        <v>36342688.380000003</v>
      </c>
      <c r="AC346" s="108">
        <v>226866719.80000001</v>
      </c>
      <c r="AD346" s="108">
        <v>207337038</v>
      </c>
      <c r="AE346" s="108">
        <v>146560921</v>
      </c>
      <c r="AF346" s="108">
        <v>128920411.7</v>
      </c>
      <c r="AG346" s="108">
        <v>227336402.80000001</v>
      </c>
      <c r="AH346" s="115">
        <v>216697291.40000001</v>
      </c>
      <c r="AI346" s="105">
        <v>24.360499999999998</v>
      </c>
      <c r="AJ346" s="105">
        <v>25.103200000000001</v>
      </c>
      <c r="AK346" s="105">
        <v>25.4328</v>
      </c>
      <c r="AL346" s="105">
        <v>24.6355</v>
      </c>
      <c r="AM346" s="105">
        <v>25.525500000000001</v>
      </c>
      <c r="AN346" s="105">
        <v>25.0459</v>
      </c>
      <c r="AO346" s="105">
        <v>27.1145</v>
      </c>
      <c r="AP346" s="105">
        <v>29.34</v>
      </c>
      <c r="AQ346" s="105">
        <v>26.793600000000001</v>
      </c>
      <c r="AR346" s="105">
        <v>24.6159</v>
      </c>
      <c r="AS346" s="105">
        <v>24.5029</v>
      </c>
      <c r="AT346" s="105">
        <v>29.511199999999999</v>
      </c>
      <c r="AU346" s="105">
        <v>27.0977</v>
      </c>
      <c r="AV346" s="105">
        <v>27.826699999999999</v>
      </c>
      <c r="AW346" s="105">
        <v>27.501999999999999</v>
      </c>
      <c r="AX346" s="105">
        <v>26.7818</v>
      </c>
      <c r="AY346" s="105">
        <v>26.760400000000001</v>
      </c>
      <c r="AZ346" s="105">
        <v>26.4575</v>
      </c>
      <c r="BA346" s="105">
        <v>27.226600000000001</v>
      </c>
      <c r="BB346" s="105">
        <v>27.273499999999999</v>
      </c>
      <c r="BC346" s="105">
        <v>27.2042</v>
      </c>
      <c r="BD346" s="105">
        <v>26.264700000000001</v>
      </c>
      <c r="BE346" s="105">
        <v>25.9436</v>
      </c>
      <c r="BF346" s="105">
        <v>25.5517</v>
      </c>
      <c r="BG346" s="105">
        <v>27.764399999999998</v>
      </c>
      <c r="BH346" s="105">
        <v>27.648099999999999</v>
      </c>
      <c r="BI346" s="105">
        <v>27.140799999999999</v>
      </c>
      <c r="BJ346" s="105">
        <v>26.997</v>
      </c>
      <c r="BK346" s="105">
        <v>27.734200000000001</v>
      </c>
      <c r="BL346" s="116">
        <v>27.754200000000001</v>
      </c>
      <c r="BM346" s="112">
        <v>3.2970899999999999E-3</v>
      </c>
      <c r="BN346" s="112">
        <v>2.47605E-3</v>
      </c>
      <c r="BO346" s="112">
        <v>0.77687499999999998</v>
      </c>
      <c r="BP346" s="112">
        <v>0.48440100000000003</v>
      </c>
      <c r="BQ346" s="112">
        <v>0.95484500000000005</v>
      </c>
      <c r="BR346" s="112">
        <v>3.7453100000000003E-2</v>
      </c>
      <c r="BS346" s="112">
        <v>0.356464</v>
      </c>
      <c r="BT346" s="112">
        <v>8.2151800000000007E-3</v>
      </c>
      <c r="BU346" s="117">
        <v>0.94604500000000002</v>
      </c>
      <c r="BV346" s="112">
        <v>2.36251E-2</v>
      </c>
      <c r="BW346" s="112">
        <v>1.97027E-2</v>
      </c>
      <c r="BX346" s="112">
        <v>0.83482500000000004</v>
      </c>
      <c r="BY346" s="112">
        <v>0.56661300000000003</v>
      </c>
      <c r="BZ346" s="112">
        <v>0.97666200000000003</v>
      </c>
      <c r="CA346" s="112">
        <v>0.184895</v>
      </c>
      <c r="CB346" s="112">
        <v>0.58625300000000002</v>
      </c>
      <c r="CC346" s="112">
        <v>7.1688500000000002E-2</v>
      </c>
      <c r="CD346" s="117">
        <v>0.98505200000000004</v>
      </c>
      <c r="CE346" s="105">
        <v>-2.52963</v>
      </c>
      <c r="CF346" s="105">
        <v>-2.42618</v>
      </c>
      <c r="CG346" s="105">
        <v>0.25422299999999998</v>
      </c>
      <c r="CH346" s="105">
        <v>-1.2851399999999999</v>
      </c>
      <c r="CI346" s="105">
        <v>-1.9666699999999999E-2</v>
      </c>
      <c r="CJ346" s="105">
        <v>-0.82854099999999997</v>
      </c>
      <c r="CK346" s="105">
        <v>-0.26035999999999998</v>
      </c>
      <c r="CL346" s="105">
        <v>-1.57511</v>
      </c>
      <c r="CM346" s="116">
        <v>2.2628800000000001E-2</v>
      </c>
    </row>
    <row r="347" spans="1:91">
      <c r="A347" s="104" t="s">
        <v>1193</v>
      </c>
      <c r="B347" s="104" t="s">
        <v>1194</v>
      </c>
      <c r="C347" s="104" t="s">
        <v>471</v>
      </c>
      <c r="D347" s="105">
        <v>32.863599999999998</v>
      </c>
      <c r="E347" s="108">
        <v>4166603675</v>
      </c>
      <c r="F347" s="108">
        <v>3990360463</v>
      </c>
      <c r="G347" s="108">
        <v>3450542823</v>
      </c>
      <c r="H347" s="108">
        <v>5685611624</v>
      </c>
      <c r="I347" s="108">
        <v>4453244627</v>
      </c>
      <c r="J347" s="108">
        <v>4319079891</v>
      </c>
      <c r="K347" s="108">
        <v>10682632388</v>
      </c>
      <c r="L347" s="108">
        <v>7037054793</v>
      </c>
      <c r="M347" s="108">
        <v>12247219735</v>
      </c>
      <c r="N347" s="108">
        <v>6102581045</v>
      </c>
      <c r="O347" s="108">
        <v>7207456747</v>
      </c>
      <c r="P347" s="108">
        <v>7375365277</v>
      </c>
      <c r="Q347" s="108">
        <v>6373587212</v>
      </c>
      <c r="R347" s="108">
        <v>6316603952</v>
      </c>
      <c r="S347" s="108">
        <v>2034607103</v>
      </c>
      <c r="T347" s="108">
        <v>5879698496</v>
      </c>
      <c r="U347" s="108">
        <v>6333454572</v>
      </c>
      <c r="V347" s="108">
        <v>6464521693</v>
      </c>
      <c r="W347" s="108">
        <v>4931751475</v>
      </c>
      <c r="X347" s="108">
        <v>4850594266</v>
      </c>
      <c r="Y347" s="108">
        <v>6855112477</v>
      </c>
      <c r="Z347" s="108">
        <v>5573418737</v>
      </c>
      <c r="AA347" s="108">
        <v>5884048609</v>
      </c>
      <c r="AB347" s="108">
        <v>4723858739</v>
      </c>
      <c r="AC347" s="108">
        <v>9661046239</v>
      </c>
      <c r="AD347" s="108">
        <v>12759989127</v>
      </c>
      <c r="AE347" s="108">
        <v>12412296405</v>
      </c>
      <c r="AF347" s="108">
        <v>9923848997</v>
      </c>
      <c r="AG347" s="108">
        <v>12419274196</v>
      </c>
      <c r="AH347" s="115">
        <v>10550739390</v>
      </c>
      <c r="AI347" s="105">
        <v>32.339700000000001</v>
      </c>
      <c r="AJ347" s="105">
        <v>32.435400000000001</v>
      </c>
      <c r="AK347" s="105">
        <v>32.223799999999997</v>
      </c>
      <c r="AL347" s="105">
        <v>32.679099999999998</v>
      </c>
      <c r="AM347" s="105">
        <v>32.471400000000003</v>
      </c>
      <c r="AN347" s="105">
        <v>32.441299999999998</v>
      </c>
      <c r="AO347" s="105">
        <v>33.576700000000002</v>
      </c>
      <c r="AP347" s="105">
        <v>33.373699999999999</v>
      </c>
      <c r="AQ347" s="105">
        <v>33.700800000000001</v>
      </c>
      <c r="AR347" s="105">
        <v>32.954900000000002</v>
      </c>
      <c r="AS347" s="105">
        <v>33.2729</v>
      </c>
      <c r="AT347" s="105">
        <v>33.3842</v>
      </c>
      <c r="AU347" s="105">
        <v>32.795499999999997</v>
      </c>
      <c r="AV347" s="105">
        <v>32.846200000000003</v>
      </c>
      <c r="AW347" s="105">
        <v>31.235399999999998</v>
      </c>
      <c r="AX347" s="105">
        <v>32.8324</v>
      </c>
      <c r="AY347" s="105">
        <v>32.877299999999998</v>
      </c>
      <c r="AZ347" s="105">
        <v>32.920299999999997</v>
      </c>
      <c r="BA347" s="105">
        <v>32.444400000000002</v>
      </c>
      <c r="BB347" s="105">
        <v>32.496200000000002</v>
      </c>
      <c r="BC347" s="105">
        <v>32.871699999999997</v>
      </c>
      <c r="BD347" s="105">
        <v>32.790199999999999</v>
      </c>
      <c r="BE347" s="105">
        <v>32.855499999999999</v>
      </c>
      <c r="BF347" s="105">
        <v>32.573900000000002</v>
      </c>
      <c r="BG347" s="105">
        <v>33.219799999999999</v>
      </c>
      <c r="BH347" s="105">
        <v>33.589100000000002</v>
      </c>
      <c r="BI347" s="105">
        <v>33.544899999999998</v>
      </c>
      <c r="BJ347" s="105">
        <v>33.263300000000001</v>
      </c>
      <c r="BK347" s="105">
        <v>33.457599999999999</v>
      </c>
      <c r="BL347" s="116">
        <v>33.291499999999999</v>
      </c>
      <c r="BM347" s="112">
        <v>3.0905400000000001E-4</v>
      </c>
      <c r="BN347" s="112">
        <v>1.10709E-3</v>
      </c>
      <c r="BO347" s="112">
        <v>0.132491</v>
      </c>
      <c r="BP347" s="112">
        <v>0.401225</v>
      </c>
      <c r="BQ347" s="112">
        <v>0.121018</v>
      </c>
      <c r="BR347" s="112">
        <v>2.1774300000000002E-3</v>
      </c>
      <c r="BS347" s="112">
        <v>7.6663900000000004E-3</v>
      </c>
      <c r="BT347" s="112">
        <v>4.62291E-3</v>
      </c>
      <c r="BU347" s="117">
        <v>0.43481399999999998</v>
      </c>
      <c r="BV347" s="112">
        <v>7.9883599999999999E-3</v>
      </c>
      <c r="BW347" s="112">
        <v>1.46102E-2</v>
      </c>
      <c r="BX347" s="112">
        <v>0.23161699999999999</v>
      </c>
      <c r="BY347" s="112">
        <v>0.48379299999999997</v>
      </c>
      <c r="BZ347" s="112">
        <v>0.49334299999999998</v>
      </c>
      <c r="CA347" s="112">
        <v>4.8693899999999998E-2</v>
      </c>
      <c r="CB347" s="112">
        <v>8.6404800000000004E-2</v>
      </c>
      <c r="CC347" s="112">
        <v>5.4461700000000002E-2</v>
      </c>
      <c r="CD347" s="117">
        <v>0.78158300000000003</v>
      </c>
      <c r="CE347" s="105">
        <v>-1.00447</v>
      </c>
      <c r="CF347" s="105">
        <v>-0.80687600000000004</v>
      </c>
      <c r="CG347" s="105">
        <v>0.21296899999999999</v>
      </c>
      <c r="CH347" s="105">
        <v>-0.13342499999999999</v>
      </c>
      <c r="CI347" s="105">
        <v>-1.0450900000000001</v>
      </c>
      <c r="CJ347" s="105">
        <v>-0.460785</v>
      </c>
      <c r="CK347" s="105">
        <v>-0.73335600000000001</v>
      </c>
      <c r="CL347" s="105">
        <v>-0.59757499999999997</v>
      </c>
      <c r="CM347" s="116">
        <v>0.113818</v>
      </c>
    </row>
    <row r="348" spans="1:91">
      <c r="A348" s="104" t="s">
        <v>1195</v>
      </c>
      <c r="B348" s="104" t="s">
        <v>1196</v>
      </c>
      <c r="C348" s="104" t="s">
        <v>1197</v>
      </c>
      <c r="D348" s="105">
        <v>26.066949999999999</v>
      </c>
      <c r="E348" s="108">
        <v>28282775</v>
      </c>
      <c r="F348" s="108">
        <v>5029466.5</v>
      </c>
      <c r="G348" s="108">
        <v>15289667</v>
      </c>
      <c r="H348" s="108"/>
      <c r="I348" s="108"/>
      <c r="J348" s="108"/>
      <c r="K348" s="108">
        <v>571138124</v>
      </c>
      <c r="L348" s="108">
        <v>5017659</v>
      </c>
      <c r="M348" s="108">
        <v>505460269</v>
      </c>
      <c r="N348" s="108">
        <v>6087849.5</v>
      </c>
      <c r="O348" s="108">
        <v>64941840</v>
      </c>
      <c r="P348" s="108">
        <v>57120643</v>
      </c>
      <c r="Q348" s="108">
        <v>325294687.5</v>
      </c>
      <c r="R348" s="108">
        <v>61409674</v>
      </c>
      <c r="S348" s="108"/>
      <c r="T348" s="108">
        <v>26616457</v>
      </c>
      <c r="U348" s="108">
        <v>29844831</v>
      </c>
      <c r="V348" s="108">
        <v>8525765</v>
      </c>
      <c r="W348" s="108">
        <v>55547906</v>
      </c>
      <c r="X348" s="108">
        <v>14632405</v>
      </c>
      <c r="Y348" s="108">
        <v>346597213.5</v>
      </c>
      <c r="Z348" s="108">
        <v>370079498</v>
      </c>
      <c r="AA348" s="108">
        <v>372320608.5</v>
      </c>
      <c r="AB348" s="108">
        <v>37925846</v>
      </c>
      <c r="AC348" s="108">
        <v>362099124</v>
      </c>
      <c r="AD348" s="108">
        <v>713481846</v>
      </c>
      <c r="AE348" s="108">
        <v>563363085</v>
      </c>
      <c r="AF348" s="108">
        <v>514867907</v>
      </c>
      <c r="AG348" s="108">
        <v>643085588</v>
      </c>
      <c r="AH348" s="115">
        <v>591024477</v>
      </c>
      <c r="AI348" s="105">
        <v>25.136900000000001</v>
      </c>
      <c r="AJ348" s="105">
        <v>23.007000000000001</v>
      </c>
      <c r="AK348" s="105">
        <v>24.561900000000001</v>
      </c>
      <c r="AL348" s="105">
        <v>22.799199999999999</v>
      </c>
      <c r="AM348" s="105">
        <v>22.508400000000002</v>
      </c>
      <c r="AN348" s="105">
        <v>23.175999999999998</v>
      </c>
      <c r="AO348" s="105">
        <v>29.3446</v>
      </c>
      <c r="AP348" s="105">
        <v>23.379799999999999</v>
      </c>
      <c r="AQ348" s="105">
        <v>29.1021</v>
      </c>
      <c r="AR348" s="105">
        <v>22.796500000000002</v>
      </c>
      <c r="AS348" s="105">
        <v>26.619199999999999</v>
      </c>
      <c r="AT348" s="105">
        <v>26.371700000000001</v>
      </c>
      <c r="AU348" s="105">
        <v>28.502700000000001</v>
      </c>
      <c r="AV348" s="105">
        <v>26.1617</v>
      </c>
      <c r="AW348" s="105">
        <v>23.039300000000001</v>
      </c>
      <c r="AX348" s="105">
        <v>25.045100000000001</v>
      </c>
      <c r="AY348" s="105">
        <v>25.1694</v>
      </c>
      <c r="AZ348" s="105">
        <v>23.425699999999999</v>
      </c>
      <c r="BA348" s="105">
        <v>25.972200000000001</v>
      </c>
      <c r="BB348" s="105">
        <v>24.220500000000001</v>
      </c>
      <c r="BC348" s="105">
        <v>28.5534</v>
      </c>
      <c r="BD348" s="105">
        <v>28.882400000000001</v>
      </c>
      <c r="BE348" s="105">
        <v>28.926300000000001</v>
      </c>
      <c r="BF348" s="105">
        <v>25.613299999999999</v>
      </c>
      <c r="BG348" s="105">
        <v>28.487300000000001</v>
      </c>
      <c r="BH348" s="105">
        <v>29.450299999999999</v>
      </c>
      <c r="BI348" s="105">
        <v>29.083400000000001</v>
      </c>
      <c r="BJ348" s="105">
        <v>28.994700000000002</v>
      </c>
      <c r="BK348" s="105">
        <v>29.200299999999999</v>
      </c>
      <c r="BL348" s="116">
        <v>29.130800000000001</v>
      </c>
      <c r="BM348" s="112">
        <v>1.5876499999999999E-3</v>
      </c>
      <c r="BN348" s="112">
        <v>6.4347499999999997E-6</v>
      </c>
      <c r="BO348" s="112">
        <v>0.400426</v>
      </c>
      <c r="BP348" s="112">
        <v>3.5857E-2</v>
      </c>
      <c r="BQ348" s="112">
        <v>0.112817</v>
      </c>
      <c r="BR348" s="112">
        <v>1.2774799999999999E-3</v>
      </c>
      <c r="BS348" s="112">
        <v>8.5726399999999994E-2</v>
      </c>
      <c r="BT348" s="112">
        <v>0.301842</v>
      </c>
      <c r="BU348" s="117">
        <v>0.74116599999999999</v>
      </c>
      <c r="BV348" s="112">
        <v>1.6267E-2</v>
      </c>
      <c r="BW348" s="112">
        <v>2.2338599999999998E-3</v>
      </c>
      <c r="BX348" s="112">
        <v>0.50977700000000004</v>
      </c>
      <c r="BY348" s="112">
        <v>7.0753800000000006E-2</v>
      </c>
      <c r="BZ348" s="112">
        <v>0.48839500000000002</v>
      </c>
      <c r="CA348" s="112">
        <v>3.62262E-2</v>
      </c>
      <c r="CB348" s="112">
        <v>0.27589200000000003</v>
      </c>
      <c r="CC348" s="112">
        <v>0.50400800000000001</v>
      </c>
      <c r="CD348" s="117">
        <v>0.912887</v>
      </c>
      <c r="CE348" s="105">
        <v>-4.8733399999999998</v>
      </c>
      <c r="CF348" s="105">
        <v>-6.2807300000000001</v>
      </c>
      <c r="CG348" s="105">
        <v>-1.83311</v>
      </c>
      <c r="CH348" s="105">
        <v>-3.8461400000000001</v>
      </c>
      <c r="CI348" s="105">
        <v>-3.2073999999999998</v>
      </c>
      <c r="CJ348" s="105">
        <v>-4.5618699999999999</v>
      </c>
      <c r="CK348" s="105">
        <v>-2.8599000000000001</v>
      </c>
      <c r="CL348" s="105">
        <v>-1.30131</v>
      </c>
      <c r="CM348" s="116">
        <v>-0.10162400000000001</v>
      </c>
    </row>
    <row r="349" spans="1:91">
      <c r="A349" s="104" t="s">
        <v>1198</v>
      </c>
      <c r="B349" s="104" t="s">
        <v>1199</v>
      </c>
      <c r="C349" s="104" t="s">
        <v>1200</v>
      </c>
      <c r="D349" s="105">
        <v>29.631550000000001</v>
      </c>
      <c r="E349" s="108">
        <v>845034112</v>
      </c>
      <c r="F349" s="108">
        <v>577297708</v>
      </c>
      <c r="G349" s="108">
        <v>650087655</v>
      </c>
      <c r="H349" s="108">
        <v>700891644</v>
      </c>
      <c r="I349" s="108">
        <v>519749431.80000001</v>
      </c>
      <c r="J349" s="108">
        <v>620987673</v>
      </c>
      <c r="K349" s="108">
        <v>828586181</v>
      </c>
      <c r="L349" s="108">
        <v>448688056.30000001</v>
      </c>
      <c r="M349" s="108">
        <v>652203990.29999995</v>
      </c>
      <c r="N349" s="108">
        <v>679108581</v>
      </c>
      <c r="O349" s="108">
        <v>666846654</v>
      </c>
      <c r="P349" s="108">
        <v>882264089</v>
      </c>
      <c r="Q349" s="108">
        <v>812456900.5</v>
      </c>
      <c r="R349" s="108">
        <v>1404799547</v>
      </c>
      <c r="S349" s="108">
        <v>397021665.5</v>
      </c>
      <c r="T349" s="108">
        <v>485430987</v>
      </c>
      <c r="U349" s="108">
        <v>485108232</v>
      </c>
      <c r="V349" s="108">
        <v>540113180</v>
      </c>
      <c r="W349" s="108">
        <v>1368957082</v>
      </c>
      <c r="X349" s="108">
        <v>358006260</v>
      </c>
      <c r="Y349" s="108">
        <v>340051972</v>
      </c>
      <c r="Z349" s="108">
        <v>360304347.80000001</v>
      </c>
      <c r="AA349" s="108">
        <v>298764310</v>
      </c>
      <c r="AB349" s="108">
        <v>337773420</v>
      </c>
      <c r="AC349" s="108">
        <v>1875365316</v>
      </c>
      <c r="AD349" s="108">
        <v>812489360</v>
      </c>
      <c r="AE349" s="108">
        <v>729151654</v>
      </c>
      <c r="AF349" s="108">
        <v>667091971</v>
      </c>
      <c r="AG349" s="108">
        <v>1072371638</v>
      </c>
      <c r="AH349" s="115">
        <v>830527336.5</v>
      </c>
      <c r="AI349" s="105">
        <v>30.0379</v>
      </c>
      <c r="AJ349" s="105">
        <v>29.702400000000001</v>
      </c>
      <c r="AK349" s="105">
        <v>29.869800000000001</v>
      </c>
      <c r="AL349" s="105">
        <v>29.658999999999999</v>
      </c>
      <c r="AM349" s="105">
        <v>29.384399999999999</v>
      </c>
      <c r="AN349" s="105">
        <v>29.738299999999999</v>
      </c>
      <c r="AO349" s="105">
        <v>29.863600000000002</v>
      </c>
      <c r="AP349" s="105">
        <v>29.5486</v>
      </c>
      <c r="AQ349" s="105">
        <v>29.469799999999999</v>
      </c>
      <c r="AR349" s="105">
        <v>29.795999999999999</v>
      </c>
      <c r="AS349" s="105">
        <v>29.898299999999999</v>
      </c>
      <c r="AT349" s="105">
        <v>30.320799999999998</v>
      </c>
      <c r="AU349" s="105">
        <v>29.835699999999999</v>
      </c>
      <c r="AV349" s="105">
        <v>30.677399999999999</v>
      </c>
      <c r="AW349" s="105">
        <v>28.933700000000002</v>
      </c>
      <c r="AX349" s="105">
        <v>29.234000000000002</v>
      </c>
      <c r="AY349" s="105">
        <v>29.189599999999999</v>
      </c>
      <c r="AZ349" s="105">
        <v>29.349900000000002</v>
      </c>
      <c r="BA349" s="105">
        <v>30.595400000000001</v>
      </c>
      <c r="BB349" s="105">
        <v>28.767299999999999</v>
      </c>
      <c r="BC349" s="105">
        <v>28.556899999999999</v>
      </c>
      <c r="BD349" s="105">
        <v>28.8277</v>
      </c>
      <c r="BE349" s="105">
        <v>28.579599999999999</v>
      </c>
      <c r="BF349" s="105">
        <v>28.7681</v>
      </c>
      <c r="BG349" s="105">
        <v>30.844999999999999</v>
      </c>
      <c r="BH349" s="105">
        <v>29.6327</v>
      </c>
      <c r="BI349" s="105">
        <v>29.455500000000001</v>
      </c>
      <c r="BJ349" s="105">
        <v>29.368400000000001</v>
      </c>
      <c r="BK349" s="105">
        <v>29.947700000000001</v>
      </c>
      <c r="BL349" s="116">
        <v>29.630400000000002</v>
      </c>
      <c r="BM349" s="112">
        <v>0.31666299999999997</v>
      </c>
      <c r="BN349" s="112">
        <v>0.79613400000000001</v>
      </c>
      <c r="BO349" s="112">
        <v>0.922045</v>
      </c>
      <c r="BP349" s="112">
        <v>0.19955500000000001</v>
      </c>
      <c r="BQ349" s="112">
        <v>0.76900199999999996</v>
      </c>
      <c r="BR349" s="112">
        <v>8.8146500000000003E-2</v>
      </c>
      <c r="BS349" s="112">
        <v>0.63564799999999999</v>
      </c>
      <c r="BT349" s="112">
        <v>7.3016499999999998E-3</v>
      </c>
      <c r="BU349" s="117">
        <v>0.52064600000000005</v>
      </c>
      <c r="BV349" s="112">
        <v>0.40074399999999999</v>
      </c>
      <c r="BW349" s="112">
        <v>0.83951200000000004</v>
      </c>
      <c r="BX349" s="112">
        <v>0.946245</v>
      </c>
      <c r="BY349" s="112">
        <v>0.276063</v>
      </c>
      <c r="BZ349" s="112">
        <v>0.88972099999999998</v>
      </c>
      <c r="CA349" s="112">
        <v>0.30430400000000002</v>
      </c>
      <c r="CB349" s="112">
        <v>0.78751199999999999</v>
      </c>
      <c r="CC349" s="112">
        <v>6.6937700000000003E-2</v>
      </c>
      <c r="CD349" s="117">
        <v>0.82038100000000003</v>
      </c>
      <c r="CE349" s="105">
        <v>0.22122</v>
      </c>
      <c r="CF349" s="105">
        <v>-5.4914499999999998E-2</v>
      </c>
      <c r="CG349" s="105">
        <v>-2.1481799999999999E-2</v>
      </c>
      <c r="CH349" s="105">
        <v>0.35622799999999999</v>
      </c>
      <c r="CI349" s="105">
        <v>0.166768</v>
      </c>
      <c r="CJ349" s="105">
        <v>-0.390984</v>
      </c>
      <c r="CK349" s="105">
        <v>-0.34229500000000002</v>
      </c>
      <c r="CL349" s="105">
        <v>-0.92371099999999995</v>
      </c>
      <c r="CM349" s="116">
        <v>0.32889699999999999</v>
      </c>
    </row>
    <row r="350" spans="1:91">
      <c r="A350" s="104" t="s">
        <v>1201</v>
      </c>
      <c r="B350" s="104" t="s">
        <v>1202</v>
      </c>
      <c r="C350" s="104" t="s">
        <v>471</v>
      </c>
      <c r="D350" s="105">
        <v>26.06035</v>
      </c>
      <c r="E350" s="108">
        <v>99028660</v>
      </c>
      <c r="F350" s="108">
        <v>100243021</v>
      </c>
      <c r="G350" s="108">
        <v>43882984</v>
      </c>
      <c r="H350" s="108">
        <v>37495979</v>
      </c>
      <c r="I350" s="108">
        <v>25099495.5</v>
      </c>
      <c r="J350" s="108">
        <v>24957049</v>
      </c>
      <c r="K350" s="108">
        <v>14435565</v>
      </c>
      <c r="L350" s="108"/>
      <c r="M350" s="108">
        <v>18346272.5</v>
      </c>
      <c r="N350" s="108">
        <v>15555961</v>
      </c>
      <c r="O350" s="108">
        <v>5641154.5</v>
      </c>
      <c r="P350" s="108">
        <v>3625571.25</v>
      </c>
      <c r="Q350" s="108">
        <v>20805634</v>
      </c>
      <c r="R350" s="108">
        <v>54555823.5</v>
      </c>
      <c r="S350" s="108">
        <v>23026204</v>
      </c>
      <c r="T350" s="108">
        <v>109178648.5</v>
      </c>
      <c r="U350" s="108">
        <v>77142818</v>
      </c>
      <c r="V350" s="108">
        <v>76602534.5</v>
      </c>
      <c r="W350" s="108">
        <v>74708876</v>
      </c>
      <c r="X350" s="108">
        <v>83186734</v>
      </c>
      <c r="Y350" s="108">
        <v>56302959</v>
      </c>
      <c r="Z350" s="108">
        <v>61955259.5</v>
      </c>
      <c r="AA350" s="108">
        <v>47373080</v>
      </c>
      <c r="AB350" s="108">
        <v>55679499</v>
      </c>
      <c r="AC350" s="108">
        <v>138921479.5</v>
      </c>
      <c r="AD350" s="108">
        <v>70379899.5</v>
      </c>
      <c r="AE350" s="108">
        <v>148528833.5</v>
      </c>
      <c r="AF350" s="108">
        <v>76556163</v>
      </c>
      <c r="AG350" s="108">
        <v>84350106</v>
      </c>
      <c r="AH350" s="115">
        <v>93123438</v>
      </c>
      <c r="AI350" s="105">
        <v>26.944800000000001</v>
      </c>
      <c r="AJ350" s="105">
        <v>27.2774</v>
      </c>
      <c r="AK350" s="105">
        <v>26.040500000000002</v>
      </c>
      <c r="AL350" s="105">
        <v>25.4346</v>
      </c>
      <c r="AM350" s="105">
        <v>25.093299999999999</v>
      </c>
      <c r="AN350" s="105">
        <v>25.465499999999999</v>
      </c>
      <c r="AO350" s="105">
        <v>24.016300000000001</v>
      </c>
      <c r="AP350" s="105">
        <v>22.849599999999999</v>
      </c>
      <c r="AQ350" s="105">
        <v>24.318100000000001</v>
      </c>
      <c r="AR350" s="105">
        <v>24.017800000000001</v>
      </c>
      <c r="AS350" s="105">
        <v>23.537099999999999</v>
      </c>
      <c r="AT350" s="105">
        <v>22.393899999999999</v>
      </c>
      <c r="AU350" s="105">
        <v>24.5136</v>
      </c>
      <c r="AV350" s="105">
        <v>25.9909</v>
      </c>
      <c r="AW350" s="105">
        <v>25.043199999999999</v>
      </c>
      <c r="AX350" s="105">
        <v>27.081399999999999</v>
      </c>
      <c r="AY350" s="105">
        <v>26.5381</v>
      </c>
      <c r="AZ350" s="105">
        <v>26.6006</v>
      </c>
      <c r="BA350" s="105">
        <v>26.399699999999999</v>
      </c>
      <c r="BB350" s="105">
        <v>26.662700000000001</v>
      </c>
      <c r="BC350" s="105">
        <v>25.924299999999999</v>
      </c>
      <c r="BD350" s="105">
        <v>26.264900000000001</v>
      </c>
      <c r="BE350" s="105">
        <v>25.913699999999999</v>
      </c>
      <c r="BF350" s="105">
        <v>26.167200000000001</v>
      </c>
      <c r="BG350" s="105">
        <v>27.0562</v>
      </c>
      <c r="BH350" s="105">
        <v>26.080200000000001</v>
      </c>
      <c r="BI350" s="105">
        <v>27.16</v>
      </c>
      <c r="BJ350" s="105">
        <v>26.245100000000001</v>
      </c>
      <c r="BK350" s="105">
        <v>26.299900000000001</v>
      </c>
      <c r="BL350" s="116">
        <v>26.523399999999999</v>
      </c>
      <c r="BM350" s="112">
        <v>0.35305199999999998</v>
      </c>
      <c r="BN350" s="112">
        <v>2.1969300000000002E-3</v>
      </c>
      <c r="BO350" s="112">
        <v>4.4883400000000004E-3</v>
      </c>
      <c r="BP350" s="112">
        <v>3.4103100000000002E-3</v>
      </c>
      <c r="BQ350" s="112">
        <v>5.6125099999999997E-2</v>
      </c>
      <c r="BR350" s="112">
        <v>0.115624</v>
      </c>
      <c r="BS350" s="112">
        <v>0.91241899999999998</v>
      </c>
      <c r="BT350" s="112">
        <v>0.14879500000000001</v>
      </c>
      <c r="BU350" s="117">
        <v>0.31229499999999999</v>
      </c>
      <c r="BV350" s="112">
        <v>0.43698100000000001</v>
      </c>
      <c r="BW350" s="112">
        <v>1.9230400000000002E-2</v>
      </c>
      <c r="BX350" s="112">
        <v>3.9409699999999999E-2</v>
      </c>
      <c r="BY350" s="112">
        <v>1.46506E-2</v>
      </c>
      <c r="BZ350" s="112">
        <v>0.41691600000000001</v>
      </c>
      <c r="CA350" s="112">
        <v>0.34999000000000002</v>
      </c>
      <c r="CB350" s="112">
        <v>0.95949200000000001</v>
      </c>
      <c r="CC350" s="112">
        <v>0.33579599999999998</v>
      </c>
      <c r="CD350" s="117">
        <v>0.73703799999999997</v>
      </c>
      <c r="CE350" s="105">
        <v>0.39812399999999998</v>
      </c>
      <c r="CF350" s="105">
        <v>-1.0249600000000001</v>
      </c>
      <c r="CG350" s="105">
        <v>-2.62812</v>
      </c>
      <c r="CH350" s="105">
        <v>-3.0398100000000001</v>
      </c>
      <c r="CI350" s="105">
        <v>-1.17354</v>
      </c>
      <c r="CJ350" s="105">
        <v>0.38391700000000001</v>
      </c>
      <c r="CK350" s="105">
        <v>-2.7198199999999999E-2</v>
      </c>
      <c r="CL350" s="105">
        <v>-0.240817</v>
      </c>
      <c r="CM350" s="116">
        <v>0.40934399999999999</v>
      </c>
    </row>
    <row r="351" spans="1:91">
      <c r="A351" s="104" t="s">
        <v>1203</v>
      </c>
      <c r="B351" s="104" t="s">
        <v>1204</v>
      </c>
      <c r="C351" s="104" t="s">
        <v>1205</v>
      </c>
      <c r="D351" s="105">
        <v>27.4071</v>
      </c>
      <c r="E351" s="108">
        <v>90074679</v>
      </c>
      <c r="F351" s="108">
        <v>115908632</v>
      </c>
      <c r="G351" s="108">
        <v>537251865</v>
      </c>
      <c r="H351" s="108">
        <v>262823867.30000001</v>
      </c>
      <c r="I351" s="108">
        <v>128217332.8</v>
      </c>
      <c r="J351" s="108">
        <v>271596184.5</v>
      </c>
      <c r="K351" s="108">
        <v>149374628</v>
      </c>
      <c r="L351" s="108">
        <v>110221274.8</v>
      </c>
      <c r="M351" s="108">
        <v>117847200</v>
      </c>
      <c r="N351" s="108">
        <v>106002065.5</v>
      </c>
      <c r="O351" s="108">
        <v>151376989</v>
      </c>
      <c r="P351" s="108">
        <v>120332651.5</v>
      </c>
      <c r="Q351" s="108">
        <v>108570700</v>
      </c>
      <c r="R351" s="108">
        <v>94970423</v>
      </c>
      <c r="S351" s="108">
        <v>449540370</v>
      </c>
      <c r="T351" s="108">
        <v>80825661.25</v>
      </c>
      <c r="U351" s="108">
        <v>107920928.5</v>
      </c>
      <c r="V351" s="108">
        <v>90725952</v>
      </c>
      <c r="W351" s="108">
        <v>414488147</v>
      </c>
      <c r="X351" s="108">
        <v>93715429</v>
      </c>
      <c r="Y351" s="108">
        <v>758401421</v>
      </c>
      <c r="Z351" s="108">
        <v>54328794</v>
      </c>
      <c r="AA351" s="108">
        <v>29951047</v>
      </c>
      <c r="AB351" s="108">
        <v>48914558</v>
      </c>
      <c r="AC351" s="108">
        <v>141646370</v>
      </c>
      <c r="AD351" s="108">
        <v>335501981.80000001</v>
      </c>
      <c r="AE351" s="108">
        <v>353135844</v>
      </c>
      <c r="AF351" s="108">
        <v>131669461</v>
      </c>
      <c r="AG351" s="108">
        <v>396373679</v>
      </c>
      <c r="AH351" s="115">
        <v>280144004</v>
      </c>
      <c r="AI351" s="105">
        <v>26.8081</v>
      </c>
      <c r="AJ351" s="105">
        <v>27.487500000000001</v>
      </c>
      <c r="AK351" s="105">
        <v>29.6675</v>
      </c>
      <c r="AL351" s="105">
        <v>28.2439</v>
      </c>
      <c r="AM351" s="105">
        <v>27.386500000000002</v>
      </c>
      <c r="AN351" s="105">
        <v>28.527200000000001</v>
      </c>
      <c r="AO351" s="105">
        <v>27.427700000000002</v>
      </c>
      <c r="AP351" s="105">
        <v>27.7883</v>
      </c>
      <c r="AQ351" s="105">
        <v>27.0014</v>
      </c>
      <c r="AR351" s="105">
        <v>27.110499999999998</v>
      </c>
      <c r="AS351" s="105">
        <v>27.824000000000002</v>
      </c>
      <c r="AT351" s="105">
        <v>27.4466</v>
      </c>
      <c r="AU351" s="105">
        <v>26.9129</v>
      </c>
      <c r="AV351" s="105">
        <v>26.790700000000001</v>
      </c>
      <c r="AW351" s="105">
        <v>29.227900000000002</v>
      </c>
      <c r="AX351" s="105">
        <v>26.647600000000001</v>
      </c>
      <c r="AY351" s="105">
        <v>27.022300000000001</v>
      </c>
      <c r="AZ351" s="105">
        <v>26.848099999999999</v>
      </c>
      <c r="BA351" s="105">
        <v>28.871700000000001</v>
      </c>
      <c r="BB351" s="105">
        <v>26.827500000000001</v>
      </c>
      <c r="BC351" s="105">
        <v>29.717500000000001</v>
      </c>
      <c r="BD351" s="105">
        <v>26.0641</v>
      </c>
      <c r="BE351" s="105">
        <v>25.250900000000001</v>
      </c>
      <c r="BF351" s="105">
        <v>25.9803</v>
      </c>
      <c r="BG351" s="105">
        <v>27.090399999999999</v>
      </c>
      <c r="BH351" s="105">
        <v>28.358499999999999</v>
      </c>
      <c r="BI351" s="105">
        <v>28.409500000000001</v>
      </c>
      <c r="BJ351" s="105">
        <v>27.0274</v>
      </c>
      <c r="BK351" s="105">
        <v>28.534800000000001</v>
      </c>
      <c r="BL351" s="116">
        <v>28.1203</v>
      </c>
      <c r="BM351" s="112">
        <v>0.92802399999999996</v>
      </c>
      <c r="BN351" s="112">
        <v>0.79330599999999996</v>
      </c>
      <c r="BO351" s="112">
        <v>0.387322</v>
      </c>
      <c r="BP351" s="112">
        <v>0.42997800000000003</v>
      </c>
      <c r="BQ351" s="112">
        <v>0.79718</v>
      </c>
      <c r="BR351" s="112">
        <v>8.4700499999999998E-2</v>
      </c>
      <c r="BS351" s="112">
        <v>0.58275999999999994</v>
      </c>
      <c r="BT351" s="112">
        <v>1.4776900000000001E-2</v>
      </c>
      <c r="BU351" s="117">
        <v>0.92952000000000001</v>
      </c>
      <c r="BV351" s="112">
        <v>0.94529200000000002</v>
      </c>
      <c r="BW351" s="112">
        <v>0.83699000000000001</v>
      </c>
      <c r="BX351" s="112">
        <v>0.497058</v>
      </c>
      <c r="BY351" s="112">
        <v>0.51329400000000003</v>
      </c>
      <c r="BZ351" s="112">
        <v>0.90218399999999999</v>
      </c>
      <c r="CA351" s="112">
        <v>0.29827199999999998</v>
      </c>
      <c r="CB351" s="112">
        <v>0.75517800000000002</v>
      </c>
      <c r="CC351" s="112">
        <v>9.5650200000000005E-2</v>
      </c>
      <c r="CD351" s="117">
        <v>0.98062800000000006</v>
      </c>
      <c r="CE351" s="105">
        <v>9.3521099999999996E-2</v>
      </c>
      <c r="CF351" s="105">
        <v>0.15837200000000001</v>
      </c>
      <c r="CG351" s="105">
        <v>-0.48834</v>
      </c>
      <c r="CH351" s="105">
        <v>-0.43377599999999999</v>
      </c>
      <c r="CI351" s="105">
        <v>-0.25033699999999998</v>
      </c>
      <c r="CJ351" s="105">
        <v>-1.05481</v>
      </c>
      <c r="CK351" s="105">
        <v>0.57804599999999995</v>
      </c>
      <c r="CL351" s="105">
        <v>-2.1290499999999999</v>
      </c>
      <c r="CM351" s="116">
        <v>5.8665599999999998E-2</v>
      </c>
    </row>
    <row r="352" spans="1:91">
      <c r="A352" s="104" t="s">
        <v>1206</v>
      </c>
      <c r="B352" s="104" t="s">
        <v>1207</v>
      </c>
      <c r="C352" s="104" t="s">
        <v>1205</v>
      </c>
      <c r="D352" s="105">
        <v>25.188749999999999</v>
      </c>
      <c r="E352" s="108">
        <v>10626057</v>
      </c>
      <c r="F352" s="108"/>
      <c r="G352" s="108"/>
      <c r="H352" s="108">
        <v>5641853</v>
      </c>
      <c r="I352" s="108"/>
      <c r="J352" s="108"/>
      <c r="K352" s="108">
        <v>7886843</v>
      </c>
      <c r="L352" s="108"/>
      <c r="M352" s="108"/>
      <c r="N352" s="108">
        <v>2217707.5</v>
      </c>
      <c r="O352" s="108"/>
      <c r="P352" s="108">
        <v>4983184.875</v>
      </c>
      <c r="Q352" s="108">
        <v>42915286.5</v>
      </c>
      <c r="R352" s="108">
        <v>32951704</v>
      </c>
      <c r="S352" s="108">
        <v>20922049</v>
      </c>
      <c r="T352" s="108">
        <v>69660656</v>
      </c>
      <c r="U352" s="108">
        <v>40254909</v>
      </c>
      <c r="V352" s="108">
        <v>42517356</v>
      </c>
      <c r="W352" s="108">
        <v>46143888</v>
      </c>
      <c r="X352" s="108">
        <v>36337194</v>
      </c>
      <c r="Y352" s="108">
        <v>30988850</v>
      </c>
      <c r="Z352" s="108">
        <v>42751386</v>
      </c>
      <c r="AA352" s="108">
        <v>36476468</v>
      </c>
      <c r="AB352" s="108">
        <v>31672941.5</v>
      </c>
      <c r="AC352" s="108">
        <v>40575778</v>
      </c>
      <c r="AD352" s="108">
        <v>65987251.75</v>
      </c>
      <c r="AE352" s="108">
        <v>35770625</v>
      </c>
      <c r="AF352" s="108">
        <v>55194210.25</v>
      </c>
      <c r="AG352" s="108">
        <v>45991825.5</v>
      </c>
      <c r="AH352" s="115">
        <v>51570960</v>
      </c>
      <c r="AI352" s="105">
        <v>23.724599999999999</v>
      </c>
      <c r="AJ352" s="105">
        <v>21.745999999999999</v>
      </c>
      <c r="AK352" s="105">
        <v>22.663799999999998</v>
      </c>
      <c r="AL352" s="105">
        <v>22.702100000000002</v>
      </c>
      <c r="AM352" s="105">
        <v>22.0077</v>
      </c>
      <c r="AN352" s="105">
        <v>21.633500000000002</v>
      </c>
      <c r="AO352" s="105">
        <v>23.2744</v>
      </c>
      <c r="AP352" s="105">
        <v>20.856300000000001</v>
      </c>
      <c r="AQ352" s="105">
        <v>23.171299999999999</v>
      </c>
      <c r="AR352" s="105">
        <v>21.049399999999999</v>
      </c>
      <c r="AS352" s="105">
        <v>21.3248</v>
      </c>
      <c r="AT352" s="105">
        <v>22.852799999999998</v>
      </c>
      <c r="AU352" s="105">
        <v>25.5611</v>
      </c>
      <c r="AV352" s="105">
        <v>25.263500000000001</v>
      </c>
      <c r="AW352" s="105">
        <v>24.931100000000001</v>
      </c>
      <c r="AX352" s="105">
        <v>26.433199999999999</v>
      </c>
      <c r="AY352" s="105">
        <v>25.599499999999999</v>
      </c>
      <c r="AZ352" s="105">
        <v>25.764600000000002</v>
      </c>
      <c r="BA352" s="105">
        <v>25.704599999999999</v>
      </c>
      <c r="BB352" s="105">
        <v>25.5061</v>
      </c>
      <c r="BC352" s="105">
        <v>25.114000000000001</v>
      </c>
      <c r="BD352" s="105">
        <v>25.686800000000002</v>
      </c>
      <c r="BE352" s="105">
        <v>25.534600000000001</v>
      </c>
      <c r="BF352" s="105">
        <v>25.353300000000001</v>
      </c>
      <c r="BG352" s="105">
        <v>25.298999999999999</v>
      </c>
      <c r="BH352" s="105">
        <v>25.972999999999999</v>
      </c>
      <c r="BI352" s="105">
        <v>25.106100000000001</v>
      </c>
      <c r="BJ352" s="105">
        <v>25.773099999999999</v>
      </c>
      <c r="BK352" s="105">
        <v>25.413900000000002</v>
      </c>
      <c r="BL352" s="116">
        <v>25.651399999999999</v>
      </c>
      <c r="BM352" s="112">
        <v>7.5385199999999999E-3</v>
      </c>
      <c r="BN352" s="112">
        <v>4.5004000000000002E-4</v>
      </c>
      <c r="BO352" s="112">
        <v>1.62489E-2</v>
      </c>
      <c r="BP352" s="112">
        <v>2.4679200000000002E-3</v>
      </c>
      <c r="BQ352" s="112">
        <v>0.16128500000000001</v>
      </c>
      <c r="BR352" s="112">
        <v>0.31100499999999998</v>
      </c>
      <c r="BS352" s="112">
        <v>0.44655600000000001</v>
      </c>
      <c r="BT352" s="112">
        <v>0.57167000000000001</v>
      </c>
      <c r="BU352" s="117">
        <v>0.61674899999999999</v>
      </c>
      <c r="BV352" s="112">
        <v>3.4264700000000002E-2</v>
      </c>
      <c r="BW352" s="112">
        <v>1.0031200000000001E-2</v>
      </c>
      <c r="BX352" s="112">
        <v>7.4659100000000006E-2</v>
      </c>
      <c r="BY352" s="112">
        <v>1.26432E-2</v>
      </c>
      <c r="BZ352" s="112">
        <v>0.53836700000000004</v>
      </c>
      <c r="CA352" s="112">
        <v>0.58191999999999999</v>
      </c>
      <c r="CB352" s="112">
        <v>0.65613600000000005</v>
      </c>
      <c r="CC352" s="112">
        <v>0.733209</v>
      </c>
      <c r="CD352" s="117">
        <v>0.86788299999999996</v>
      </c>
      <c r="CE352" s="105">
        <v>-2.9013300000000002</v>
      </c>
      <c r="CF352" s="105">
        <v>-3.4983499999999998</v>
      </c>
      <c r="CG352" s="105">
        <v>-3.1787899999999998</v>
      </c>
      <c r="CH352" s="105">
        <v>-3.8704499999999999</v>
      </c>
      <c r="CI352" s="105">
        <v>-0.36088300000000001</v>
      </c>
      <c r="CJ352" s="105">
        <v>0.31962600000000002</v>
      </c>
      <c r="CK352" s="105">
        <v>-0.17121800000000001</v>
      </c>
      <c r="CL352" s="105">
        <v>-8.7901400000000005E-2</v>
      </c>
      <c r="CM352" s="116">
        <v>-0.15340599999999999</v>
      </c>
    </row>
    <row r="353" spans="1:91">
      <c r="A353" s="104" t="s">
        <v>1208</v>
      </c>
      <c r="B353" s="104" t="s">
        <v>1209</v>
      </c>
      <c r="C353" s="104" t="s">
        <v>1210</v>
      </c>
      <c r="D353" s="105">
        <v>29.584600000000002</v>
      </c>
      <c r="E353" s="108">
        <v>444713826</v>
      </c>
      <c r="F353" s="108">
        <v>352062917.5</v>
      </c>
      <c r="G353" s="108">
        <v>178798057.5</v>
      </c>
      <c r="H353" s="108">
        <v>342589495</v>
      </c>
      <c r="I353" s="108">
        <v>223931448</v>
      </c>
      <c r="J353" s="108">
        <v>84569157.5</v>
      </c>
      <c r="K353" s="108">
        <v>471217409</v>
      </c>
      <c r="L353" s="108">
        <v>119405106.40000001</v>
      </c>
      <c r="M353" s="108">
        <v>525149538</v>
      </c>
      <c r="N353" s="108">
        <v>304358149</v>
      </c>
      <c r="O353" s="108">
        <v>178066627.30000001</v>
      </c>
      <c r="P353" s="108">
        <v>276050232.80000001</v>
      </c>
      <c r="Q353" s="108">
        <v>798680573.29999995</v>
      </c>
      <c r="R353" s="108">
        <v>697809306</v>
      </c>
      <c r="S353" s="108">
        <v>484254729</v>
      </c>
      <c r="T353" s="108">
        <v>714793242</v>
      </c>
      <c r="U353" s="108">
        <v>669205740</v>
      </c>
      <c r="V353" s="108">
        <v>822471192</v>
      </c>
      <c r="W353" s="108">
        <v>777173641.29999995</v>
      </c>
      <c r="X353" s="108">
        <v>757411572</v>
      </c>
      <c r="Y353" s="108">
        <v>833142747</v>
      </c>
      <c r="Z353" s="108">
        <v>701210858.5</v>
      </c>
      <c r="AA353" s="108">
        <v>789111275</v>
      </c>
      <c r="AB353" s="108">
        <v>626108566</v>
      </c>
      <c r="AC353" s="108">
        <v>710964424</v>
      </c>
      <c r="AD353" s="108">
        <v>844753768</v>
      </c>
      <c r="AE353" s="108">
        <v>862097260</v>
      </c>
      <c r="AF353" s="108">
        <v>756381187.79999995</v>
      </c>
      <c r="AG353" s="108">
        <v>854644916.79999995</v>
      </c>
      <c r="AH353" s="115">
        <v>925525780.89999998</v>
      </c>
      <c r="AI353" s="105">
        <v>29.111799999999999</v>
      </c>
      <c r="AJ353" s="105">
        <v>28.967500000000001</v>
      </c>
      <c r="AK353" s="105">
        <v>28.055700000000002</v>
      </c>
      <c r="AL353" s="105">
        <v>28.626300000000001</v>
      </c>
      <c r="AM353" s="105">
        <v>28.2041</v>
      </c>
      <c r="AN353" s="105">
        <v>26.8901</v>
      </c>
      <c r="AO353" s="105">
        <v>29.069299999999998</v>
      </c>
      <c r="AP353" s="105">
        <v>27.7119</v>
      </c>
      <c r="AQ353" s="105">
        <v>29.1572</v>
      </c>
      <c r="AR353" s="105">
        <v>28.607800000000001</v>
      </c>
      <c r="AS353" s="105">
        <v>28.027000000000001</v>
      </c>
      <c r="AT353" s="105">
        <v>28.644500000000001</v>
      </c>
      <c r="AU353" s="105">
        <v>29.783200000000001</v>
      </c>
      <c r="AV353" s="105">
        <v>29.667999999999999</v>
      </c>
      <c r="AW353" s="105">
        <v>29.241199999999999</v>
      </c>
      <c r="AX353" s="105">
        <v>29.792300000000001</v>
      </c>
      <c r="AY353" s="105">
        <v>29.643799999999999</v>
      </c>
      <c r="AZ353" s="105">
        <v>29.924600000000002</v>
      </c>
      <c r="BA353" s="105">
        <v>29.778600000000001</v>
      </c>
      <c r="BB353" s="105">
        <v>29.846399999999999</v>
      </c>
      <c r="BC353" s="105">
        <v>29.843699999999998</v>
      </c>
      <c r="BD353" s="105">
        <v>29.769600000000001</v>
      </c>
      <c r="BE353" s="105">
        <v>29.973400000000002</v>
      </c>
      <c r="BF353" s="105">
        <v>29.6584</v>
      </c>
      <c r="BG353" s="105">
        <v>29.4434</v>
      </c>
      <c r="BH353" s="105">
        <v>29.688700000000001</v>
      </c>
      <c r="BI353" s="105">
        <v>29.697199999999999</v>
      </c>
      <c r="BJ353" s="105">
        <v>29.549600000000002</v>
      </c>
      <c r="BK353" s="105">
        <v>29.619599999999998</v>
      </c>
      <c r="BL353" s="116">
        <v>29.790600000000001</v>
      </c>
      <c r="BM353" s="112">
        <v>4.9639000000000003E-2</v>
      </c>
      <c r="BN353" s="112">
        <v>2.9659399999999999E-2</v>
      </c>
      <c r="BO353" s="112">
        <v>0.10043000000000001</v>
      </c>
      <c r="BP353" s="112">
        <v>4.46358E-3</v>
      </c>
      <c r="BQ353" s="112">
        <v>0.64601799999999998</v>
      </c>
      <c r="BR353" s="112">
        <v>0.28423900000000002</v>
      </c>
      <c r="BS353" s="112">
        <v>8.62488E-2</v>
      </c>
      <c r="BT353" s="112">
        <v>0.27578000000000003</v>
      </c>
      <c r="BU353" s="117">
        <v>0.71218099999999995</v>
      </c>
      <c r="BV353" s="112">
        <v>9.9381800000000006E-2</v>
      </c>
      <c r="BW353" s="112">
        <v>7.5534699999999996E-2</v>
      </c>
      <c r="BX353" s="112">
        <v>0.19397500000000001</v>
      </c>
      <c r="BY353" s="112">
        <v>1.6670999999999998E-2</v>
      </c>
      <c r="BZ353" s="112">
        <v>0.82573099999999999</v>
      </c>
      <c r="CA353" s="112">
        <v>0.55401999999999996</v>
      </c>
      <c r="CB353" s="112">
        <v>0.27634199999999998</v>
      </c>
      <c r="CC353" s="112">
        <v>0.47861799999999999</v>
      </c>
      <c r="CD353" s="117">
        <v>0.905806</v>
      </c>
      <c r="CE353" s="105">
        <v>-0.94158500000000001</v>
      </c>
      <c r="CF353" s="105">
        <v>-1.74637</v>
      </c>
      <c r="CG353" s="105">
        <v>-1.0070699999999999</v>
      </c>
      <c r="CH353" s="105">
        <v>-1.2267999999999999</v>
      </c>
      <c r="CI353" s="105">
        <v>-8.9105000000000004E-2</v>
      </c>
      <c r="CJ353" s="105">
        <v>0.13365099999999999</v>
      </c>
      <c r="CK353" s="105">
        <v>0.16966200000000001</v>
      </c>
      <c r="CL353" s="105">
        <v>0.147234</v>
      </c>
      <c r="CM353" s="116">
        <v>-4.3478599999999999E-2</v>
      </c>
    </row>
    <row r="354" spans="1:91">
      <c r="A354" s="104" t="s">
        <v>1211</v>
      </c>
      <c r="B354" s="104" t="s">
        <v>1212</v>
      </c>
      <c r="C354" s="104" t="s">
        <v>471</v>
      </c>
      <c r="D354" s="105">
        <v>27.328749999999999</v>
      </c>
      <c r="E354" s="108">
        <v>130578706</v>
      </c>
      <c r="F354" s="108">
        <v>63268568</v>
      </c>
      <c r="G354" s="108">
        <v>64878704</v>
      </c>
      <c r="H354" s="108">
        <v>105118960</v>
      </c>
      <c r="I354" s="108">
        <v>84022624</v>
      </c>
      <c r="J354" s="108">
        <v>43066240</v>
      </c>
      <c r="K354" s="108">
        <v>119372440</v>
      </c>
      <c r="L354" s="108">
        <v>24274870</v>
      </c>
      <c r="M354" s="108">
        <v>101451304</v>
      </c>
      <c r="N354" s="108">
        <v>50413028</v>
      </c>
      <c r="O354" s="108">
        <v>27813674</v>
      </c>
      <c r="P354" s="108">
        <v>53775796</v>
      </c>
      <c r="Q354" s="108">
        <v>145882740</v>
      </c>
      <c r="R354" s="108">
        <v>198900648</v>
      </c>
      <c r="S354" s="108">
        <v>195248133</v>
      </c>
      <c r="T354" s="108">
        <v>150053632</v>
      </c>
      <c r="U354" s="108">
        <v>182184512</v>
      </c>
      <c r="V354" s="108">
        <v>119942984</v>
      </c>
      <c r="W354" s="108">
        <v>171221110</v>
      </c>
      <c r="X354" s="108">
        <v>174325774</v>
      </c>
      <c r="Y354" s="108">
        <v>128146561</v>
      </c>
      <c r="Z354" s="108">
        <v>130953475</v>
      </c>
      <c r="AA354" s="108">
        <v>73799713</v>
      </c>
      <c r="AB354" s="108">
        <v>141194014</v>
      </c>
      <c r="AC354" s="108">
        <v>193428879</v>
      </c>
      <c r="AD354" s="108">
        <v>167964992</v>
      </c>
      <c r="AE354" s="108">
        <v>185568852</v>
      </c>
      <c r="AF354" s="108">
        <v>178879728</v>
      </c>
      <c r="AG354" s="108">
        <v>195124583.80000001</v>
      </c>
      <c r="AH354" s="115">
        <v>159702855</v>
      </c>
      <c r="AI354" s="105">
        <v>27.343800000000002</v>
      </c>
      <c r="AJ354" s="105">
        <v>26.613600000000002</v>
      </c>
      <c r="AK354" s="105">
        <v>26.615600000000001</v>
      </c>
      <c r="AL354" s="105">
        <v>26.921800000000001</v>
      </c>
      <c r="AM354" s="105">
        <v>26.7957</v>
      </c>
      <c r="AN354" s="105">
        <v>26.143799999999999</v>
      </c>
      <c r="AO354" s="105">
        <v>27.102399999999999</v>
      </c>
      <c r="AP354" s="105">
        <v>25.654299999999999</v>
      </c>
      <c r="AQ354" s="105">
        <v>26.785299999999999</v>
      </c>
      <c r="AR354" s="105">
        <v>25.937799999999999</v>
      </c>
      <c r="AS354" s="105">
        <v>25.408000000000001</v>
      </c>
      <c r="AT354" s="105">
        <v>26.284600000000001</v>
      </c>
      <c r="AU354" s="105">
        <v>27.353200000000001</v>
      </c>
      <c r="AV354" s="105">
        <v>27.857199999999999</v>
      </c>
      <c r="AW354" s="105">
        <v>28.021799999999999</v>
      </c>
      <c r="AX354" s="105">
        <v>27.540199999999999</v>
      </c>
      <c r="AY354" s="105">
        <v>27.7575</v>
      </c>
      <c r="AZ354" s="105">
        <v>27.225899999999999</v>
      </c>
      <c r="BA354" s="105">
        <v>27.5962</v>
      </c>
      <c r="BB354" s="105">
        <v>27.724900000000002</v>
      </c>
      <c r="BC354" s="105">
        <v>27.122800000000002</v>
      </c>
      <c r="BD354" s="105">
        <v>27.390499999999999</v>
      </c>
      <c r="BE354" s="105">
        <v>26.583500000000001</v>
      </c>
      <c r="BF354" s="105">
        <v>27.509699999999999</v>
      </c>
      <c r="BG354" s="105">
        <v>27.535</v>
      </c>
      <c r="BH354" s="105">
        <v>27.3447</v>
      </c>
      <c r="BI354" s="105">
        <v>27.481300000000001</v>
      </c>
      <c r="BJ354" s="105">
        <v>27.4695</v>
      </c>
      <c r="BK354" s="105">
        <v>27.513999999999999</v>
      </c>
      <c r="BL354" s="116">
        <v>27.313700000000001</v>
      </c>
      <c r="BM354" s="112">
        <v>8.3503400000000005E-2</v>
      </c>
      <c r="BN354" s="112">
        <v>3.09082E-2</v>
      </c>
      <c r="BO354" s="112">
        <v>0.107224</v>
      </c>
      <c r="BP354" s="112">
        <v>4.0358800000000004E-3</v>
      </c>
      <c r="BQ354" s="112">
        <v>0.212086</v>
      </c>
      <c r="BR354" s="112">
        <v>0.67265399999999997</v>
      </c>
      <c r="BS354" s="112">
        <v>0.812276</v>
      </c>
      <c r="BT354" s="112">
        <v>0.41317599999999999</v>
      </c>
      <c r="BU354" s="117">
        <v>0.81065799999999999</v>
      </c>
      <c r="BV354" s="112">
        <v>0.14297799999999999</v>
      </c>
      <c r="BW354" s="112">
        <v>7.7269099999999993E-2</v>
      </c>
      <c r="BX354" s="112">
        <v>0.201018</v>
      </c>
      <c r="BY354" s="112">
        <v>1.5813399999999998E-2</v>
      </c>
      <c r="BZ354" s="112">
        <v>0.58578200000000002</v>
      </c>
      <c r="CA354" s="112">
        <v>0.84158999999999995</v>
      </c>
      <c r="CB354" s="112">
        <v>0.912798</v>
      </c>
      <c r="CC354" s="112">
        <v>0.60080100000000003</v>
      </c>
      <c r="CD354" s="117">
        <v>0.94145500000000004</v>
      </c>
      <c r="CE354" s="105">
        <v>-0.574716</v>
      </c>
      <c r="CF354" s="105">
        <v>-0.81193400000000004</v>
      </c>
      <c r="CG354" s="105">
        <v>-0.91837800000000003</v>
      </c>
      <c r="CH354" s="105">
        <v>-1.5555699999999999</v>
      </c>
      <c r="CI354" s="105">
        <v>0.31166899999999997</v>
      </c>
      <c r="CJ354" s="105">
        <v>7.54687E-2</v>
      </c>
      <c r="CK354" s="105">
        <v>4.89203E-2</v>
      </c>
      <c r="CL354" s="105">
        <v>-0.271144</v>
      </c>
      <c r="CM354" s="116">
        <v>2.1253600000000001E-2</v>
      </c>
    </row>
    <row r="355" spans="1:91">
      <c r="A355" s="104" t="s">
        <v>5068</v>
      </c>
      <c r="B355" s="104" t="s">
        <v>5069</v>
      </c>
      <c r="C355" s="104" t="s">
        <v>5070</v>
      </c>
      <c r="D355" s="105">
        <v>27.93055</v>
      </c>
      <c r="E355" s="108">
        <v>176058498</v>
      </c>
      <c r="F355" s="108">
        <v>112417368</v>
      </c>
      <c r="G355" s="108">
        <v>118193687.8</v>
      </c>
      <c r="H355" s="108">
        <v>157589812</v>
      </c>
      <c r="I355" s="108">
        <v>168480418.90000001</v>
      </c>
      <c r="J355" s="108">
        <v>139175227.90000001</v>
      </c>
      <c r="K355" s="108">
        <v>203277541.5</v>
      </c>
      <c r="L355" s="108">
        <v>138298136</v>
      </c>
      <c r="M355" s="108">
        <v>182138230.40000001</v>
      </c>
      <c r="N355" s="108">
        <v>200965667.19999999</v>
      </c>
      <c r="O355" s="108">
        <v>152076708</v>
      </c>
      <c r="P355" s="108">
        <v>152472810.59999999</v>
      </c>
      <c r="Q355" s="108">
        <v>230407872</v>
      </c>
      <c r="R355" s="108">
        <v>225159104.80000001</v>
      </c>
      <c r="S355" s="108">
        <v>136878616.90000001</v>
      </c>
      <c r="T355" s="108">
        <v>201884029.80000001</v>
      </c>
      <c r="U355" s="108">
        <v>206608546.80000001</v>
      </c>
      <c r="V355" s="108">
        <v>208413360</v>
      </c>
      <c r="W355" s="108">
        <v>218046344.5</v>
      </c>
      <c r="X355" s="108">
        <v>207620510.80000001</v>
      </c>
      <c r="Y355" s="108">
        <v>220390736</v>
      </c>
      <c r="Z355" s="108">
        <v>215411873.80000001</v>
      </c>
      <c r="AA355" s="108">
        <v>204271210.80000001</v>
      </c>
      <c r="AB355" s="108">
        <v>203561814.30000001</v>
      </c>
      <c r="AC355" s="108">
        <v>257862035</v>
      </c>
      <c r="AD355" s="108">
        <v>278594424.5</v>
      </c>
      <c r="AE355" s="108">
        <v>244696097.5</v>
      </c>
      <c r="AF355" s="108">
        <v>248846168</v>
      </c>
      <c r="AG355" s="108">
        <v>257191525</v>
      </c>
      <c r="AH355" s="115">
        <v>244584386.5</v>
      </c>
      <c r="AI355" s="105">
        <v>27.774999999999999</v>
      </c>
      <c r="AJ355" s="105">
        <v>27.458400000000001</v>
      </c>
      <c r="AK355" s="105">
        <v>27.5076</v>
      </c>
      <c r="AL355" s="105">
        <v>27.506</v>
      </c>
      <c r="AM355" s="105">
        <v>27.7789</v>
      </c>
      <c r="AN355" s="105">
        <v>27.632100000000001</v>
      </c>
      <c r="AO355" s="105">
        <v>27.864899999999999</v>
      </c>
      <c r="AP355" s="105">
        <v>28.027899999999999</v>
      </c>
      <c r="AQ355" s="105">
        <v>27.6296</v>
      </c>
      <c r="AR355" s="105">
        <v>28.0519</v>
      </c>
      <c r="AS355" s="105">
        <v>27.825099999999999</v>
      </c>
      <c r="AT355" s="105">
        <v>27.7881</v>
      </c>
      <c r="AU355" s="105">
        <v>28.007899999999999</v>
      </c>
      <c r="AV355" s="105">
        <v>28.036100000000001</v>
      </c>
      <c r="AW355" s="105">
        <v>27.501999999999999</v>
      </c>
      <c r="AX355" s="105">
        <v>27.968299999999999</v>
      </c>
      <c r="AY355" s="105">
        <v>27.932600000000001</v>
      </c>
      <c r="AZ355" s="105">
        <v>28.0122</v>
      </c>
      <c r="BA355" s="105">
        <v>27.945</v>
      </c>
      <c r="BB355" s="105">
        <v>27.9727</v>
      </c>
      <c r="BC355" s="105">
        <v>27.9285</v>
      </c>
      <c r="BD355" s="105">
        <v>28.118400000000001</v>
      </c>
      <c r="BE355" s="105">
        <v>28.070799999999998</v>
      </c>
      <c r="BF355" s="105">
        <v>28.037500000000001</v>
      </c>
      <c r="BG355" s="105">
        <v>27.9634</v>
      </c>
      <c r="BH355" s="105">
        <v>28.084399999999999</v>
      </c>
      <c r="BI355" s="105">
        <v>27.880299999999998</v>
      </c>
      <c r="BJ355" s="105">
        <v>27.945699999999999</v>
      </c>
      <c r="BK355" s="105">
        <v>27.906300000000002</v>
      </c>
      <c r="BL355" s="116">
        <v>27.9099</v>
      </c>
      <c r="BM355" s="112">
        <v>2.64788E-2</v>
      </c>
      <c r="BN355" s="112">
        <v>2.4306399999999999E-2</v>
      </c>
      <c r="BO355" s="112">
        <v>0.53005199999999997</v>
      </c>
      <c r="BP355" s="112">
        <v>0.718634</v>
      </c>
      <c r="BQ355" s="112">
        <v>0.70022600000000002</v>
      </c>
      <c r="BR355" s="112">
        <v>0.12740799999999999</v>
      </c>
      <c r="BS355" s="112">
        <v>0.19425400000000001</v>
      </c>
      <c r="BT355" s="112">
        <v>4.3586299999999996E-3</v>
      </c>
      <c r="BU355" s="117">
        <v>0.41239300000000001</v>
      </c>
      <c r="BV355" s="112">
        <v>6.9025100000000006E-2</v>
      </c>
      <c r="BW355" s="112">
        <v>6.5834900000000002E-2</v>
      </c>
      <c r="BX355" s="112">
        <v>0.62962099999999999</v>
      </c>
      <c r="BY355" s="112">
        <v>0.77441099999999996</v>
      </c>
      <c r="BZ355" s="112">
        <v>0.85618000000000005</v>
      </c>
      <c r="CA355" s="112">
        <v>0.367755</v>
      </c>
      <c r="CB355" s="112">
        <v>0.41866199999999998</v>
      </c>
      <c r="CC355" s="112">
        <v>5.2209199999999997E-2</v>
      </c>
      <c r="CD355" s="117">
        <v>0.77446499999999996</v>
      </c>
      <c r="CE355" s="105">
        <v>-0.34033200000000002</v>
      </c>
      <c r="CF355" s="105">
        <v>-0.28163100000000002</v>
      </c>
      <c r="CG355" s="105">
        <v>-7.9858799999999994E-2</v>
      </c>
      <c r="CH355" s="105">
        <v>-3.2260900000000002E-2</v>
      </c>
      <c r="CI355" s="105">
        <v>-7.1996099999999993E-2</v>
      </c>
      <c r="CJ355" s="105">
        <v>5.03807E-2</v>
      </c>
      <c r="CK355" s="105">
        <v>2.8071700000000002E-2</v>
      </c>
      <c r="CL355" s="105">
        <v>0.15490399999999999</v>
      </c>
      <c r="CM355" s="116">
        <v>5.5381800000000002E-2</v>
      </c>
    </row>
    <row r="356" spans="1:91">
      <c r="A356" s="104" t="s">
        <v>1213</v>
      </c>
      <c r="B356" s="104" t="s">
        <v>1214</v>
      </c>
      <c r="C356" s="104" t="s">
        <v>1215</v>
      </c>
      <c r="D356" s="105">
        <v>26.923650000000002</v>
      </c>
      <c r="E356" s="108">
        <v>33585597.189999998</v>
      </c>
      <c r="F356" s="108">
        <v>177559782.30000001</v>
      </c>
      <c r="G356" s="108">
        <v>167713468.90000001</v>
      </c>
      <c r="H356" s="108">
        <v>351859392.80000001</v>
      </c>
      <c r="I356" s="108">
        <v>266636798.30000001</v>
      </c>
      <c r="J356" s="108">
        <v>329277488.30000001</v>
      </c>
      <c r="K356" s="108">
        <v>12283732</v>
      </c>
      <c r="L356" s="108">
        <v>208037048.30000001</v>
      </c>
      <c r="M356" s="108">
        <v>383577254</v>
      </c>
      <c r="N356" s="108">
        <v>69587976.129999995</v>
      </c>
      <c r="O356" s="108">
        <v>407989782.10000002</v>
      </c>
      <c r="P356" s="108">
        <v>446931024.30000001</v>
      </c>
      <c r="Q356" s="108">
        <v>505846098.80000001</v>
      </c>
      <c r="R356" s="108">
        <v>32155850</v>
      </c>
      <c r="S356" s="108">
        <v>1828816.3130000001</v>
      </c>
      <c r="T356" s="108">
        <v>68872757</v>
      </c>
      <c r="U356" s="108">
        <v>57703990.380000003</v>
      </c>
      <c r="V356" s="108">
        <v>410494903.5</v>
      </c>
      <c r="W356" s="108">
        <v>15735832.130000001</v>
      </c>
      <c r="X356" s="108">
        <v>14070602.25</v>
      </c>
      <c r="Y356" s="108">
        <v>485468601.30000001</v>
      </c>
      <c r="Z356" s="108">
        <v>35205437.25</v>
      </c>
      <c r="AA356" s="108">
        <v>194765437.30000001</v>
      </c>
      <c r="AB356" s="108">
        <v>15004981.439999999</v>
      </c>
      <c r="AC356" s="108">
        <v>14961910.630000001</v>
      </c>
      <c r="AD356" s="108">
        <v>167366543.5</v>
      </c>
      <c r="AE356" s="108">
        <v>41073010.5</v>
      </c>
      <c r="AF356" s="108">
        <v>31661385.25</v>
      </c>
      <c r="AG356" s="108">
        <v>93224721.75</v>
      </c>
      <c r="AH356" s="115">
        <v>597087913.5</v>
      </c>
      <c r="AI356" s="105">
        <v>25.384799999999998</v>
      </c>
      <c r="AJ356" s="105">
        <v>28.102699999999999</v>
      </c>
      <c r="AK356" s="105">
        <v>27.979299999999999</v>
      </c>
      <c r="AL356" s="105">
        <v>28.6648</v>
      </c>
      <c r="AM356" s="105">
        <v>28.457100000000001</v>
      </c>
      <c r="AN356" s="105">
        <v>28.818300000000001</v>
      </c>
      <c r="AO356" s="105">
        <v>23.8048</v>
      </c>
      <c r="AP356" s="105">
        <v>28.4955</v>
      </c>
      <c r="AQ356" s="105">
        <v>28.704000000000001</v>
      </c>
      <c r="AR356" s="105">
        <v>26.5213</v>
      </c>
      <c r="AS356" s="105">
        <v>29.168700000000001</v>
      </c>
      <c r="AT356" s="105">
        <v>29.339600000000001</v>
      </c>
      <c r="AU356" s="105">
        <v>29.135899999999999</v>
      </c>
      <c r="AV356" s="105">
        <v>25.228300000000001</v>
      </c>
      <c r="AW356" s="105">
        <v>21.3736</v>
      </c>
      <c r="AX356" s="105">
        <v>26.416699999999999</v>
      </c>
      <c r="AY356" s="105">
        <v>26.119800000000001</v>
      </c>
      <c r="AZ356" s="105">
        <v>28.988199999999999</v>
      </c>
      <c r="BA356" s="105">
        <v>24.1525</v>
      </c>
      <c r="BB356" s="105">
        <v>24.2288</v>
      </c>
      <c r="BC356" s="105">
        <v>29.023199999999999</v>
      </c>
      <c r="BD356" s="105">
        <v>25.3673</v>
      </c>
      <c r="BE356" s="105">
        <v>27.953800000000001</v>
      </c>
      <c r="BF356" s="105">
        <v>24.275500000000001</v>
      </c>
      <c r="BG356" s="105">
        <v>23.833200000000001</v>
      </c>
      <c r="BH356" s="105">
        <v>27.326000000000001</v>
      </c>
      <c r="BI356" s="105">
        <v>25.305599999999998</v>
      </c>
      <c r="BJ356" s="105">
        <v>24.971299999999999</v>
      </c>
      <c r="BK356" s="105">
        <v>26.435400000000001</v>
      </c>
      <c r="BL356" s="116">
        <v>29.2181</v>
      </c>
      <c r="BM356" s="112">
        <v>0.863228</v>
      </c>
      <c r="BN356" s="112">
        <v>0.22928499999999999</v>
      </c>
      <c r="BO356" s="112">
        <v>0.95322700000000005</v>
      </c>
      <c r="BP356" s="112">
        <v>0.39543299999999998</v>
      </c>
      <c r="BQ356" s="112">
        <v>0.55969500000000005</v>
      </c>
      <c r="BR356" s="112">
        <v>0.85531500000000005</v>
      </c>
      <c r="BS356" s="112">
        <v>0.62598600000000004</v>
      </c>
      <c r="BT356" s="112">
        <v>0.57499299999999998</v>
      </c>
      <c r="BU356" s="117">
        <v>0.43635299999999999</v>
      </c>
      <c r="BV356" s="112">
        <v>0.89257699999999995</v>
      </c>
      <c r="BW356" s="112">
        <v>0.320664</v>
      </c>
      <c r="BX356" s="112">
        <v>0.96685200000000004</v>
      </c>
      <c r="BY356" s="112">
        <v>0.47891899999999998</v>
      </c>
      <c r="BZ356" s="112">
        <v>0.77730999999999995</v>
      </c>
      <c r="CA356" s="112">
        <v>0.938056</v>
      </c>
      <c r="CB356" s="112">
        <v>0.78332599999999997</v>
      </c>
      <c r="CC356" s="112">
        <v>0.73483600000000004</v>
      </c>
      <c r="CD356" s="117">
        <v>0.78158300000000003</v>
      </c>
      <c r="CE356" s="105">
        <v>0.28070299999999998</v>
      </c>
      <c r="CF356" s="105">
        <v>1.7718</v>
      </c>
      <c r="CG356" s="105">
        <v>0.126527</v>
      </c>
      <c r="CH356" s="105">
        <v>1.4682999999999999</v>
      </c>
      <c r="CI356" s="105">
        <v>-1.6289800000000001</v>
      </c>
      <c r="CJ356" s="105">
        <v>0.29998799999999998</v>
      </c>
      <c r="CK356" s="105">
        <v>-1.0733999999999999</v>
      </c>
      <c r="CL356" s="105">
        <v>-1.0093799999999999</v>
      </c>
      <c r="CM356" s="116">
        <v>-1.3866499999999999</v>
      </c>
    </row>
    <row r="357" spans="1:91">
      <c r="A357" s="104" t="s">
        <v>5071</v>
      </c>
      <c r="B357" s="104" t="s">
        <v>5072</v>
      </c>
      <c r="C357" s="104" t="s">
        <v>471</v>
      </c>
      <c r="D357" s="105">
        <v>26.4237</v>
      </c>
      <c r="E357" s="108">
        <v>83376944</v>
      </c>
      <c r="F357" s="108">
        <v>57589023</v>
      </c>
      <c r="G357" s="108">
        <v>36489371</v>
      </c>
      <c r="H357" s="108">
        <v>70372055.5</v>
      </c>
      <c r="I357" s="108">
        <v>66650643.25</v>
      </c>
      <c r="J357" s="108">
        <v>65762374</v>
      </c>
      <c r="K357" s="108">
        <v>143643920</v>
      </c>
      <c r="L357" s="108">
        <v>129372770</v>
      </c>
      <c r="M357" s="108">
        <v>54967882.5</v>
      </c>
      <c r="N357" s="108">
        <v>55992332</v>
      </c>
      <c r="O357" s="108">
        <v>87356472</v>
      </c>
      <c r="P357" s="108">
        <v>50336421</v>
      </c>
      <c r="Q357" s="108">
        <v>92019552</v>
      </c>
      <c r="R357" s="108"/>
      <c r="S357" s="108">
        <v>182159712</v>
      </c>
      <c r="T357" s="108"/>
      <c r="U357" s="108"/>
      <c r="V357" s="108">
        <v>74025088</v>
      </c>
      <c r="W357" s="108">
        <v>114169832</v>
      </c>
      <c r="X357" s="108">
        <v>197928528</v>
      </c>
      <c r="Y357" s="108">
        <v>55145397.75</v>
      </c>
      <c r="Z357" s="108">
        <v>147624768</v>
      </c>
      <c r="AA357" s="108"/>
      <c r="AB357" s="108"/>
      <c r="AC357" s="108">
        <v>258009736</v>
      </c>
      <c r="AD357" s="108"/>
      <c r="AE357" s="108">
        <v>85865745.25</v>
      </c>
      <c r="AF357" s="108"/>
      <c r="AG357" s="108"/>
      <c r="AH357" s="115">
        <v>214728135.30000001</v>
      </c>
      <c r="AI357" s="105">
        <v>26.6966</v>
      </c>
      <c r="AJ357" s="105">
        <v>26.477900000000002</v>
      </c>
      <c r="AK357" s="105">
        <v>25.772099999999998</v>
      </c>
      <c r="AL357" s="105">
        <v>26.3429</v>
      </c>
      <c r="AM357" s="105">
        <v>26.4925</v>
      </c>
      <c r="AN357" s="105">
        <v>26.7516</v>
      </c>
      <c r="AO357" s="105">
        <v>27.363600000000002</v>
      </c>
      <c r="AP357" s="105">
        <v>28.064299999999999</v>
      </c>
      <c r="AQ357" s="105">
        <v>25.901199999999999</v>
      </c>
      <c r="AR357" s="105">
        <v>26.090699999999998</v>
      </c>
      <c r="AS357" s="105">
        <v>27.0441</v>
      </c>
      <c r="AT357" s="105">
        <v>26.189299999999999</v>
      </c>
      <c r="AU357" s="105">
        <v>26.673300000000001</v>
      </c>
      <c r="AV357" s="105">
        <v>22.2057</v>
      </c>
      <c r="AW357" s="105">
        <v>27.916499999999999</v>
      </c>
      <c r="AX357" s="105">
        <v>19.944099999999999</v>
      </c>
      <c r="AY357" s="105">
        <v>22.5304</v>
      </c>
      <c r="AZ357" s="105">
        <v>26.560199999999998</v>
      </c>
      <c r="BA357" s="105">
        <v>27.011500000000002</v>
      </c>
      <c r="BB357" s="105">
        <v>27.909199999999998</v>
      </c>
      <c r="BC357" s="105">
        <v>25.8858</v>
      </c>
      <c r="BD357" s="105">
        <v>27.5671</v>
      </c>
      <c r="BE357" s="105">
        <v>23.162400000000002</v>
      </c>
      <c r="BF357" s="105">
        <v>22.3157</v>
      </c>
      <c r="BG357" s="105">
        <v>27.948899999999998</v>
      </c>
      <c r="BH357" s="105">
        <v>21.342400000000001</v>
      </c>
      <c r="BI357" s="105">
        <v>26.369499999999999</v>
      </c>
      <c r="BJ357" s="105">
        <v>21.2682</v>
      </c>
      <c r="BK357" s="105">
        <v>23.281700000000001</v>
      </c>
      <c r="BL357" s="116">
        <v>27.7315</v>
      </c>
      <c r="BM357" s="112">
        <v>0.31373699999999999</v>
      </c>
      <c r="BN357" s="112">
        <v>0.27202300000000001</v>
      </c>
      <c r="BO357" s="112">
        <v>0.20843700000000001</v>
      </c>
      <c r="BP357" s="112">
        <v>0.29143000000000002</v>
      </c>
      <c r="BQ357" s="112">
        <v>0.59094199999999997</v>
      </c>
      <c r="BR357" s="112">
        <v>0.71017600000000003</v>
      </c>
      <c r="BS357" s="112">
        <v>0.227857</v>
      </c>
      <c r="BT357" s="112">
        <v>0.92405800000000005</v>
      </c>
      <c r="BU357" s="117">
        <v>0.70399800000000001</v>
      </c>
      <c r="BV357" s="112">
        <v>0.398092</v>
      </c>
      <c r="BW357" s="112">
        <v>0.36447200000000002</v>
      </c>
      <c r="BX357" s="112">
        <v>0.31872699999999998</v>
      </c>
      <c r="BY357" s="112">
        <v>0.37652000000000002</v>
      </c>
      <c r="BZ357" s="112">
        <v>0.79180200000000001</v>
      </c>
      <c r="CA357" s="112">
        <v>0.86160899999999996</v>
      </c>
      <c r="CB357" s="112">
        <v>0.45906799999999998</v>
      </c>
      <c r="CC357" s="112">
        <v>0.95625599999999999</v>
      </c>
      <c r="CD357" s="117">
        <v>0.90515800000000002</v>
      </c>
      <c r="CE357" s="105">
        <v>2.2217600000000002</v>
      </c>
      <c r="CF357" s="105">
        <v>2.4352100000000001</v>
      </c>
      <c r="CG357" s="105">
        <v>3.0159199999999999</v>
      </c>
      <c r="CH357" s="105">
        <v>2.3475700000000002</v>
      </c>
      <c r="CI357" s="105">
        <v>1.5047200000000001</v>
      </c>
      <c r="CJ357" s="105">
        <v>-1.08226</v>
      </c>
      <c r="CK357" s="105">
        <v>2.8417300000000001</v>
      </c>
      <c r="CL357" s="105">
        <v>0.25460899999999997</v>
      </c>
      <c r="CM357" s="116">
        <v>1.12646</v>
      </c>
    </row>
    <row r="358" spans="1:91">
      <c r="A358" s="104" t="s">
        <v>1216</v>
      </c>
      <c r="B358" s="104" t="s">
        <v>1217</v>
      </c>
      <c r="C358" s="104" t="s">
        <v>1218</v>
      </c>
      <c r="D358" s="105">
        <v>27.308499999999999</v>
      </c>
      <c r="E358" s="108">
        <v>170962872.09999999</v>
      </c>
      <c r="F358" s="108">
        <v>329413194</v>
      </c>
      <c r="G358" s="108">
        <v>201903217</v>
      </c>
      <c r="H358" s="108">
        <v>294765565.69999999</v>
      </c>
      <c r="I358" s="108">
        <v>156133869</v>
      </c>
      <c r="J358" s="108">
        <v>378724580</v>
      </c>
      <c r="K358" s="108">
        <v>128140788.5</v>
      </c>
      <c r="L358" s="108">
        <v>96426935.730000004</v>
      </c>
      <c r="M358" s="108">
        <v>109142529.90000001</v>
      </c>
      <c r="N358" s="108">
        <v>129332436.5</v>
      </c>
      <c r="O358" s="108">
        <v>167319476.09999999</v>
      </c>
      <c r="P358" s="108">
        <v>122518592</v>
      </c>
      <c r="Q358" s="108">
        <v>86955058.879999995</v>
      </c>
      <c r="R358" s="108">
        <v>87503046</v>
      </c>
      <c r="S358" s="108">
        <v>135406597.5</v>
      </c>
      <c r="T358" s="108">
        <v>95210881.030000001</v>
      </c>
      <c r="U358" s="108">
        <v>99602874.469999999</v>
      </c>
      <c r="V358" s="108">
        <v>76040114.75</v>
      </c>
      <c r="W358" s="108">
        <v>272928709.80000001</v>
      </c>
      <c r="X358" s="108">
        <v>99036366.689999998</v>
      </c>
      <c r="Y358" s="108">
        <v>84056472</v>
      </c>
      <c r="Z358" s="108">
        <v>113608900.5</v>
      </c>
      <c r="AA358" s="108">
        <v>266375551</v>
      </c>
      <c r="AB358" s="108">
        <v>450009566.5</v>
      </c>
      <c r="AC358" s="108">
        <v>145483695.19999999</v>
      </c>
      <c r="AD358" s="108">
        <v>116811628</v>
      </c>
      <c r="AE358" s="108">
        <v>141088418</v>
      </c>
      <c r="AF358" s="108">
        <v>293380003</v>
      </c>
      <c r="AG358" s="108">
        <v>117542793.5</v>
      </c>
      <c r="AH358" s="115">
        <v>123300156</v>
      </c>
      <c r="AI358" s="105">
        <v>27.732600000000001</v>
      </c>
      <c r="AJ358" s="105">
        <v>28.950099999999999</v>
      </c>
      <c r="AK358" s="105">
        <v>28.2699</v>
      </c>
      <c r="AL358" s="105">
        <v>28.409400000000002</v>
      </c>
      <c r="AM358" s="105">
        <v>27.677900000000001</v>
      </c>
      <c r="AN358" s="105">
        <v>29.0199</v>
      </c>
      <c r="AO358" s="105">
        <v>27.206199999999999</v>
      </c>
      <c r="AP358" s="105">
        <v>27.619900000000001</v>
      </c>
      <c r="AQ358" s="105">
        <v>26.890699999999999</v>
      </c>
      <c r="AR358" s="105">
        <v>27.410799999999998</v>
      </c>
      <c r="AS358" s="105">
        <v>27.966100000000001</v>
      </c>
      <c r="AT358" s="105">
        <v>27.4726</v>
      </c>
      <c r="AU358" s="105">
        <v>26.591100000000001</v>
      </c>
      <c r="AV358" s="105">
        <v>26.672499999999999</v>
      </c>
      <c r="AW358" s="105">
        <v>27.444900000000001</v>
      </c>
      <c r="AX358" s="105">
        <v>26.883900000000001</v>
      </c>
      <c r="AY358" s="105">
        <v>26.906099999999999</v>
      </c>
      <c r="AZ358" s="105">
        <v>26.593699999999998</v>
      </c>
      <c r="BA358" s="105">
        <v>28.268899999999999</v>
      </c>
      <c r="BB358" s="105">
        <v>26.909600000000001</v>
      </c>
      <c r="BC358" s="105">
        <v>26.516300000000001</v>
      </c>
      <c r="BD358" s="105">
        <v>27.195</v>
      </c>
      <c r="BE358" s="105">
        <v>28.407299999999999</v>
      </c>
      <c r="BF358" s="105">
        <v>29.181999999999999</v>
      </c>
      <c r="BG358" s="105">
        <v>27.122800000000002</v>
      </c>
      <c r="BH358" s="105">
        <v>26.8141</v>
      </c>
      <c r="BI358" s="105">
        <v>27.085899999999999</v>
      </c>
      <c r="BJ358" s="105">
        <v>28.183199999999999</v>
      </c>
      <c r="BK358" s="105">
        <v>26.782800000000002</v>
      </c>
      <c r="BL358" s="116">
        <v>26.936699999999998</v>
      </c>
      <c r="BM358" s="112">
        <v>0.14705399999999999</v>
      </c>
      <c r="BN358" s="112">
        <v>0.144039</v>
      </c>
      <c r="BO358" s="112">
        <v>0.90564299999999998</v>
      </c>
      <c r="BP358" s="112">
        <v>0.54431499999999999</v>
      </c>
      <c r="BQ358" s="112">
        <v>0.48680000000000001</v>
      </c>
      <c r="BR358" s="112">
        <v>0.32786300000000002</v>
      </c>
      <c r="BS358" s="112">
        <v>0.92499399999999998</v>
      </c>
      <c r="BT358" s="112">
        <v>0.25786100000000001</v>
      </c>
      <c r="BU358" s="117">
        <v>0.55339000000000005</v>
      </c>
      <c r="BV358" s="112">
        <v>0.21909400000000001</v>
      </c>
      <c r="BW358" s="112">
        <v>0.224555</v>
      </c>
      <c r="BX358" s="112">
        <v>0.934558</v>
      </c>
      <c r="BY358" s="112">
        <v>0.623749</v>
      </c>
      <c r="BZ358" s="112">
        <v>0.74406700000000003</v>
      </c>
      <c r="CA358" s="112">
        <v>0.59713499999999997</v>
      </c>
      <c r="CB358" s="112">
        <v>0.96529500000000001</v>
      </c>
      <c r="CC358" s="112">
        <v>0.46217200000000003</v>
      </c>
      <c r="CD358" s="117">
        <v>0.83884099999999995</v>
      </c>
      <c r="CE358" s="105">
        <v>1.0166200000000001</v>
      </c>
      <c r="CF358" s="105">
        <v>1.0681400000000001</v>
      </c>
      <c r="CG358" s="105">
        <v>-6.1988799999999997E-2</v>
      </c>
      <c r="CH358" s="105">
        <v>0.31561099999999997</v>
      </c>
      <c r="CI358" s="105">
        <v>-0.39806200000000003</v>
      </c>
      <c r="CJ358" s="105">
        <v>-0.50632100000000002</v>
      </c>
      <c r="CK358" s="105">
        <v>-6.9323899999999994E-2</v>
      </c>
      <c r="CL358" s="105">
        <v>0.96049700000000005</v>
      </c>
      <c r="CM358" s="116">
        <v>-0.29332000000000003</v>
      </c>
    </row>
    <row r="359" spans="1:91">
      <c r="A359" s="104" t="s">
        <v>1219</v>
      </c>
      <c r="B359" s="104" t="s">
        <v>1220</v>
      </c>
      <c r="C359" s="104" t="s">
        <v>471</v>
      </c>
      <c r="D359" s="105">
        <v>31.521599999999999</v>
      </c>
      <c r="E359" s="108">
        <v>3137649480</v>
      </c>
      <c r="F359" s="108">
        <v>3631092916</v>
      </c>
      <c r="G359" s="108">
        <v>3861490597</v>
      </c>
      <c r="H359" s="108">
        <v>3858166573</v>
      </c>
      <c r="I359" s="108">
        <v>3320749955</v>
      </c>
      <c r="J359" s="108">
        <v>4419866040</v>
      </c>
      <c r="K359" s="108">
        <v>3897426759</v>
      </c>
      <c r="L359" s="108">
        <v>3686508490</v>
      </c>
      <c r="M359" s="108">
        <v>4201049465</v>
      </c>
      <c r="N359" s="108">
        <v>3465602470</v>
      </c>
      <c r="O359" s="108">
        <v>4577207435</v>
      </c>
      <c r="P359" s="108">
        <v>3686819509</v>
      </c>
      <c r="Q359" s="108">
        <v>2405470784</v>
      </c>
      <c r="R359" s="108">
        <v>2439577337</v>
      </c>
      <c r="S359" s="108">
        <v>2904011941</v>
      </c>
      <c r="T359" s="108">
        <v>2395880624</v>
      </c>
      <c r="U359" s="108">
        <v>2435527667</v>
      </c>
      <c r="V359" s="108">
        <v>2539541374</v>
      </c>
      <c r="W359" s="108">
        <v>2430633990</v>
      </c>
      <c r="X359" s="108">
        <v>2434376955</v>
      </c>
      <c r="Y359" s="108">
        <v>2678771731</v>
      </c>
      <c r="Z359" s="108">
        <v>2099801275</v>
      </c>
      <c r="AA359" s="108">
        <v>2142348766</v>
      </c>
      <c r="AB359" s="108">
        <v>2162294049</v>
      </c>
      <c r="AC359" s="108">
        <v>2796295305</v>
      </c>
      <c r="AD359" s="108">
        <v>2848221390</v>
      </c>
      <c r="AE359" s="108">
        <v>2838068169</v>
      </c>
      <c r="AF359" s="108">
        <v>2571644256</v>
      </c>
      <c r="AG359" s="108">
        <v>2831134210</v>
      </c>
      <c r="AH359" s="115">
        <v>2850022094</v>
      </c>
      <c r="AI359" s="105">
        <v>31.930499999999999</v>
      </c>
      <c r="AJ359" s="105">
        <v>32.299500000000002</v>
      </c>
      <c r="AK359" s="105">
        <v>32.384300000000003</v>
      </c>
      <c r="AL359" s="105">
        <v>32.119700000000002</v>
      </c>
      <c r="AM359" s="105">
        <v>32.046100000000003</v>
      </c>
      <c r="AN359" s="105">
        <v>32.473799999999997</v>
      </c>
      <c r="AO359" s="105">
        <v>32.122900000000001</v>
      </c>
      <c r="AP359" s="105">
        <v>32.435899999999997</v>
      </c>
      <c r="AQ359" s="105">
        <v>32.157200000000003</v>
      </c>
      <c r="AR359" s="105">
        <v>32.112000000000002</v>
      </c>
      <c r="AS359" s="105">
        <v>32.593699999999998</v>
      </c>
      <c r="AT359" s="105">
        <v>32.383899999999997</v>
      </c>
      <c r="AU359" s="105">
        <v>31.3979</v>
      </c>
      <c r="AV359" s="105">
        <v>31.473700000000001</v>
      </c>
      <c r="AW359" s="105">
        <v>31.755099999999999</v>
      </c>
      <c r="AX359" s="105">
        <v>31.537199999999999</v>
      </c>
      <c r="AY359" s="105">
        <v>31.504999999999999</v>
      </c>
      <c r="AZ359" s="105">
        <v>31.5703</v>
      </c>
      <c r="BA359" s="105">
        <v>31.4236</v>
      </c>
      <c r="BB359" s="105">
        <v>31.506</v>
      </c>
      <c r="BC359" s="105">
        <v>31.504200000000001</v>
      </c>
      <c r="BD359" s="105">
        <v>31.369800000000001</v>
      </c>
      <c r="BE359" s="105">
        <v>31.404299999999999</v>
      </c>
      <c r="BF359" s="105">
        <v>31.4465</v>
      </c>
      <c r="BG359" s="105">
        <v>31.4298</v>
      </c>
      <c r="BH359" s="105">
        <v>31.4376</v>
      </c>
      <c r="BI359" s="105">
        <v>31.4161</v>
      </c>
      <c r="BJ359" s="105">
        <v>31.315100000000001</v>
      </c>
      <c r="BK359" s="105">
        <v>31.327400000000001</v>
      </c>
      <c r="BL359" s="116">
        <v>31.4055</v>
      </c>
      <c r="BM359" s="112">
        <v>3.8386900000000001E-3</v>
      </c>
      <c r="BN359" s="112">
        <v>3.0644000000000001E-3</v>
      </c>
      <c r="BO359" s="112">
        <v>9.9208200000000003E-4</v>
      </c>
      <c r="BP359" s="112">
        <v>2.0508800000000002E-3</v>
      </c>
      <c r="BQ359" s="112">
        <v>0.16100999999999999</v>
      </c>
      <c r="BR359" s="112">
        <v>5.2089399999999996E-3</v>
      </c>
      <c r="BS359" s="112">
        <v>3.0526600000000001E-2</v>
      </c>
      <c r="BT359" s="112">
        <v>0.18457399999999999</v>
      </c>
      <c r="BU359" s="117">
        <v>5.3536399999999998E-2</v>
      </c>
      <c r="BV359" s="112">
        <v>2.5137400000000001E-2</v>
      </c>
      <c r="BW359" s="112">
        <v>2.13379E-2</v>
      </c>
      <c r="BX359" s="112">
        <v>1.9596200000000001E-2</v>
      </c>
      <c r="BY359" s="112">
        <v>1.1625699999999999E-2</v>
      </c>
      <c r="BZ359" s="112">
        <v>0.53836700000000004</v>
      </c>
      <c r="CA359" s="112">
        <v>6.9004999999999997E-2</v>
      </c>
      <c r="CB359" s="112">
        <v>0.169043</v>
      </c>
      <c r="CC359" s="112">
        <v>0.38734299999999999</v>
      </c>
      <c r="CD359" s="117">
        <v>0.51463000000000003</v>
      </c>
      <c r="CE359" s="105">
        <v>0.85542099999999999</v>
      </c>
      <c r="CF359" s="105">
        <v>0.86383600000000005</v>
      </c>
      <c r="CG359" s="105">
        <v>0.88935699999999995</v>
      </c>
      <c r="CH359" s="105">
        <v>1.01387</v>
      </c>
      <c r="CI359" s="105">
        <v>0.19289500000000001</v>
      </c>
      <c r="CJ359" s="105">
        <v>0.18817300000000001</v>
      </c>
      <c r="CK359" s="105">
        <v>0.128604</v>
      </c>
      <c r="CL359" s="105">
        <v>5.7555500000000002E-2</v>
      </c>
      <c r="CM359" s="116">
        <v>7.8535099999999997E-2</v>
      </c>
    </row>
    <row r="360" spans="1:91">
      <c r="A360" s="104" t="s">
        <v>1221</v>
      </c>
      <c r="B360" s="104" t="s">
        <v>1222</v>
      </c>
      <c r="C360" s="104" t="s">
        <v>1223</v>
      </c>
      <c r="D360" s="105">
        <v>29.249649999999999</v>
      </c>
      <c r="E360" s="108">
        <v>1443328618</v>
      </c>
      <c r="F360" s="108">
        <v>1188657130</v>
      </c>
      <c r="G360" s="108">
        <v>925750098.89999998</v>
      </c>
      <c r="H360" s="108">
        <v>688877806.89999998</v>
      </c>
      <c r="I360" s="108">
        <v>623329445</v>
      </c>
      <c r="J360" s="108">
        <v>607288514.29999995</v>
      </c>
      <c r="K360" s="108">
        <v>4205216791</v>
      </c>
      <c r="L360" s="108">
        <v>3110098053</v>
      </c>
      <c r="M360" s="108">
        <v>4512073281</v>
      </c>
      <c r="N360" s="108">
        <v>4901661510</v>
      </c>
      <c r="O360" s="108">
        <v>2793895872</v>
      </c>
      <c r="P360" s="108">
        <v>4033625344</v>
      </c>
      <c r="Q360" s="108">
        <v>456564400.5</v>
      </c>
      <c r="R360" s="108">
        <v>395172564.69999999</v>
      </c>
      <c r="S360" s="108">
        <v>1394566931</v>
      </c>
      <c r="T360" s="108">
        <v>351538504</v>
      </c>
      <c r="U360" s="108">
        <v>374433814</v>
      </c>
      <c r="V360" s="108">
        <v>304462070</v>
      </c>
      <c r="W360" s="108">
        <v>378070463.80000001</v>
      </c>
      <c r="X360" s="108">
        <v>303722954</v>
      </c>
      <c r="Y360" s="108">
        <v>307501210.10000002</v>
      </c>
      <c r="Z360" s="108">
        <v>430033473</v>
      </c>
      <c r="AA360" s="108">
        <v>504844737.30000001</v>
      </c>
      <c r="AB360" s="108">
        <v>464338958</v>
      </c>
      <c r="AC360" s="108">
        <v>583180370</v>
      </c>
      <c r="AD360" s="108">
        <v>487257446</v>
      </c>
      <c r="AE360" s="108">
        <v>537433370.70000005</v>
      </c>
      <c r="AF360" s="108">
        <v>559848086.20000005</v>
      </c>
      <c r="AG360" s="108">
        <v>632915904</v>
      </c>
      <c r="AH360" s="115">
        <v>650773412</v>
      </c>
      <c r="AI360" s="105">
        <v>30.810199999999998</v>
      </c>
      <c r="AJ360" s="105">
        <v>30.723600000000001</v>
      </c>
      <c r="AK360" s="105">
        <v>30.365100000000002</v>
      </c>
      <c r="AL360" s="105">
        <v>29.6341</v>
      </c>
      <c r="AM360" s="105">
        <v>29.642800000000001</v>
      </c>
      <c r="AN360" s="105">
        <v>29.7056</v>
      </c>
      <c r="AO360" s="105">
        <v>32.234400000000001</v>
      </c>
      <c r="AP360" s="105">
        <v>32.189599999999999</v>
      </c>
      <c r="AQ360" s="105">
        <v>32.260199999999998</v>
      </c>
      <c r="AR360" s="105">
        <v>32.619999999999997</v>
      </c>
      <c r="AS360" s="105">
        <v>31.870200000000001</v>
      </c>
      <c r="AT360" s="105">
        <v>32.513599999999997</v>
      </c>
      <c r="AU360" s="105">
        <v>28.956499999999998</v>
      </c>
      <c r="AV360" s="105">
        <v>28.8476</v>
      </c>
      <c r="AW360" s="105">
        <v>30.746500000000001</v>
      </c>
      <c r="AX360" s="105">
        <v>28.7684</v>
      </c>
      <c r="AY360" s="105">
        <v>28.807200000000002</v>
      </c>
      <c r="AZ360" s="105">
        <v>28.566600000000001</v>
      </c>
      <c r="BA360" s="105">
        <v>28.739000000000001</v>
      </c>
      <c r="BB360" s="105">
        <v>28.5213</v>
      </c>
      <c r="BC360" s="105">
        <v>28.417100000000001</v>
      </c>
      <c r="BD360" s="105">
        <v>29.065200000000001</v>
      </c>
      <c r="BE360" s="105">
        <v>29.316700000000001</v>
      </c>
      <c r="BF360" s="105">
        <v>29.2272</v>
      </c>
      <c r="BG360" s="105">
        <v>29.171800000000001</v>
      </c>
      <c r="BH360" s="105">
        <v>28.903099999999998</v>
      </c>
      <c r="BI360" s="105">
        <v>29.0154</v>
      </c>
      <c r="BJ360" s="105">
        <v>29.115500000000001</v>
      </c>
      <c r="BK360" s="105">
        <v>29.177099999999999</v>
      </c>
      <c r="BL360" s="116">
        <v>29.272099999999998</v>
      </c>
      <c r="BM360" s="112">
        <v>5.4959099999999999E-4</v>
      </c>
      <c r="BN360" s="112">
        <v>7.4309099999999998E-4</v>
      </c>
      <c r="BO360" s="112">
        <v>4.3795700000000001E-7</v>
      </c>
      <c r="BP360" s="112">
        <v>1.9102999999999999E-4</v>
      </c>
      <c r="BQ360" s="112">
        <v>0.62263800000000002</v>
      </c>
      <c r="BR360" s="112">
        <v>5.5971800000000002E-3</v>
      </c>
      <c r="BS360" s="112">
        <v>3.9314399999999996E-3</v>
      </c>
      <c r="BT360" s="112">
        <v>0.872637</v>
      </c>
      <c r="BU360" s="117">
        <v>0.15462899999999999</v>
      </c>
      <c r="BV360" s="112">
        <v>9.4866299999999994E-3</v>
      </c>
      <c r="BW360" s="112">
        <v>1.20809E-2</v>
      </c>
      <c r="BX360" s="112">
        <v>5.8305800000000001E-4</v>
      </c>
      <c r="BY360" s="112">
        <v>3.7760699999999999E-3</v>
      </c>
      <c r="BZ360" s="112">
        <v>0.81099600000000005</v>
      </c>
      <c r="CA360" s="112">
        <v>7.0743200000000006E-2</v>
      </c>
      <c r="CB360" s="112">
        <v>6.2126000000000001E-2</v>
      </c>
      <c r="CC360" s="112">
        <v>0.93198000000000003</v>
      </c>
      <c r="CD360" s="117">
        <v>0.67642899999999995</v>
      </c>
      <c r="CE360" s="105">
        <v>1.44476</v>
      </c>
      <c r="CF360" s="105">
        <v>0.47261900000000001</v>
      </c>
      <c r="CG360" s="105">
        <v>3.0398499999999999</v>
      </c>
      <c r="CH360" s="105">
        <v>3.1463800000000002</v>
      </c>
      <c r="CI360" s="105">
        <v>0.32866600000000001</v>
      </c>
      <c r="CJ360" s="105">
        <v>-0.47415200000000002</v>
      </c>
      <c r="CK360" s="105">
        <v>-0.62908900000000001</v>
      </c>
      <c r="CL360" s="105">
        <v>1.4787700000000001E-2</v>
      </c>
      <c r="CM360" s="116">
        <v>-0.158113</v>
      </c>
    </row>
    <row r="361" spans="1:91">
      <c r="A361" s="104" t="s">
        <v>5073</v>
      </c>
      <c r="B361" s="104" t="s">
        <v>5074</v>
      </c>
      <c r="C361" s="104" t="s">
        <v>5075</v>
      </c>
      <c r="D361" s="105">
        <v>29.164749999999998</v>
      </c>
      <c r="E361" s="108">
        <v>517668428</v>
      </c>
      <c r="F361" s="108">
        <v>681109309.29999995</v>
      </c>
      <c r="G361" s="108">
        <v>685961704.5</v>
      </c>
      <c r="H361" s="108">
        <v>706699575</v>
      </c>
      <c r="I361" s="108">
        <v>833491309</v>
      </c>
      <c r="J361" s="108">
        <v>1006239471</v>
      </c>
      <c r="K361" s="108">
        <v>1263582481</v>
      </c>
      <c r="L361" s="108">
        <v>2004114359</v>
      </c>
      <c r="M361" s="108">
        <v>1058853640</v>
      </c>
      <c r="N361" s="108">
        <v>1048825832</v>
      </c>
      <c r="O361" s="108">
        <v>882769448.89999998</v>
      </c>
      <c r="P361" s="108">
        <v>961925355.5</v>
      </c>
      <c r="Q361" s="108">
        <v>514097068</v>
      </c>
      <c r="R361" s="108">
        <v>493245064</v>
      </c>
      <c r="S361" s="108">
        <v>378714056</v>
      </c>
      <c r="T361" s="108">
        <v>454918870</v>
      </c>
      <c r="U361" s="108">
        <v>666784822.89999998</v>
      </c>
      <c r="V361" s="108">
        <v>372099728</v>
      </c>
      <c r="W361" s="108">
        <v>443494616</v>
      </c>
      <c r="X361" s="108">
        <v>377085800</v>
      </c>
      <c r="Y361" s="108">
        <v>410440686</v>
      </c>
      <c r="Z361" s="108">
        <v>428946516</v>
      </c>
      <c r="AA361" s="108">
        <v>212703808</v>
      </c>
      <c r="AB361" s="108">
        <v>412028002</v>
      </c>
      <c r="AC361" s="108">
        <v>503149786</v>
      </c>
      <c r="AD361" s="108">
        <v>301702398</v>
      </c>
      <c r="AE361" s="108">
        <v>659539300</v>
      </c>
      <c r="AF361" s="108">
        <v>578235246</v>
      </c>
      <c r="AG361" s="108">
        <v>561935814.5</v>
      </c>
      <c r="AH361" s="115">
        <v>598557760</v>
      </c>
      <c r="AI361" s="105">
        <v>29.3309</v>
      </c>
      <c r="AJ361" s="105">
        <v>29.930299999999999</v>
      </c>
      <c r="AK361" s="105">
        <v>29.9529</v>
      </c>
      <c r="AL361" s="105">
        <v>29.6709</v>
      </c>
      <c r="AM361" s="105">
        <v>30.0625</v>
      </c>
      <c r="AN361" s="105">
        <v>30.443899999999999</v>
      </c>
      <c r="AO361" s="105">
        <v>30.450500000000002</v>
      </c>
      <c r="AP361" s="105">
        <v>31.6175</v>
      </c>
      <c r="AQ361" s="105">
        <v>30.169</v>
      </c>
      <c r="AR361" s="105">
        <v>30.411899999999999</v>
      </c>
      <c r="AS361" s="105">
        <v>30.291499999999999</v>
      </c>
      <c r="AT361" s="105">
        <v>30.445499999999999</v>
      </c>
      <c r="AU361" s="105">
        <v>29.125499999999999</v>
      </c>
      <c r="AV361" s="105">
        <v>29.167400000000001</v>
      </c>
      <c r="AW361" s="105">
        <v>28.921600000000002</v>
      </c>
      <c r="AX361" s="105">
        <v>29.1404</v>
      </c>
      <c r="AY361" s="105">
        <v>29.6449</v>
      </c>
      <c r="AZ361" s="105">
        <v>28.837599999999998</v>
      </c>
      <c r="BA361" s="105">
        <v>28.9693</v>
      </c>
      <c r="BB361" s="105">
        <v>28.8383</v>
      </c>
      <c r="BC361" s="105">
        <v>28.834499999999998</v>
      </c>
      <c r="BD361" s="105">
        <v>29.065200000000001</v>
      </c>
      <c r="BE361" s="105">
        <v>28.098199999999999</v>
      </c>
      <c r="BF361" s="105">
        <v>29.0548</v>
      </c>
      <c r="BG361" s="105">
        <v>28.958200000000001</v>
      </c>
      <c r="BH361" s="105">
        <v>28.2121</v>
      </c>
      <c r="BI361" s="105">
        <v>29.3108</v>
      </c>
      <c r="BJ361" s="105">
        <v>29.162099999999999</v>
      </c>
      <c r="BK361" s="105">
        <v>29.005800000000001</v>
      </c>
      <c r="BL361" s="116">
        <v>29.1508</v>
      </c>
      <c r="BM361" s="112">
        <v>3.9488700000000002E-2</v>
      </c>
      <c r="BN361" s="112">
        <v>1.4086700000000001E-2</v>
      </c>
      <c r="BO361" s="112">
        <v>2.13292E-2</v>
      </c>
      <c r="BP361" s="112">
        <v>4.9350600000000001E-5</v>
      </c>
      <c r="BQ361" s="112">
        <v>0.72216499999999995</v>
      </c>
      <c r="BR361" s="112">
        <v>0.69548900000000002</v>
      </c>
      <c r="BS361" s="112">
        <v>2.81911E-2</v>
      </c>
      <c r="BT361" s="112">
        <v>0.32147799999999999</v>
      </c>
      <c r="BU361" s="117">
        <v>0.44223400000000002</v>
      </c>
      <c r="BV361" s="112">
        <v>8.5107299999999997E-2</v>
      </c>
      <c r="BW361" s="112">
        <v>4.7434299999999999E-2</v>
      </c>
      <c r="BX361" s="112">
        <v>8.5138900000000003E-2</v>
      </c>
      <c r="BY361" s="112">
        <v>2.5508100000000001E-3</v>
      </c>
      <c r="BZ361" s="112">
        <v>0.86775000000000002</v>
      </c>
      <c r="CA361" s="112">
        <v>0.85201800000000005</v>
      </c>
      <c r="CB361" s="112">
        <v>0.163185</v>
      </c>
      <c r="CC361" s="112">
        <v>0.52043200000000001</v>
      </c>
      <c r="CD361" s="117">
        <v>0.78158300000000003</v>
      </c>
      <c r="CE361" s="105">
        <v>0.63177300000000003</v>
      </c>
      <c r="CF361" s="105">
        <v>0.95283499999999999</v>
      </c>
      <c r="CG361" s="105">
        <v>1.6393899999999999</v>
      </c>
      <c r="CH361" s="105">
        <v>1.27668</v>
      </c>
      <c r="CI361" s="105">
        <v>-3.4759499999999999E-2</v>
      </c>
      <c r="CJ361" s="105">
        <v>0.10133200000000001</v>
      </c>
      <c r="CK361" s="105">
        <v>-0.225548</v>
      </c>
      <c r="CL361" s="105">
        <v>-0.36686200000000002</v>
      </c>
      <c r="CM361" s="116">
        <v>-0.27924199999999999</v>
      </c>
    </row>
    <row r="362" spans="1:91">
      <c r="A362" s="104" t="s">
        <v>1224</v>
      </c>
      <c r="B362" s="104" t="s">
        <v>1225</v>
      </c>
      <c r="C362" s="104" t="s">
        <v>471</v>
      </c>
      <c r="D362" s="105">
        <v>28.373899999999999</v>
      </c>
      <c r="E362" s="108">
        <v>284511523</v>
      </c>
      <c r="F362" s="108">
        <v>495574454.5</v>
      </c>
      <c r="G362" s="108">
        <v>235015166.09999999</v>
      </c>
      <c r="H362" s="108">
        <v>115491331.3</v>
      </c>
      <c r="I362" s="108">
        <v>243359124.90000001</v>
      </c>
      <c r="J362" s="108">
        <v>56706725</v>
      </c>
      <c r="K362" s="108">
        <v>217002167</v>
      </c>
      <c r="L362" s="108">
        <v>57879865.5</v>
      </c>
      <c r="M362" s="108">
        <v>216903664.5</v>
      </c>
      <c r="N362" s="108">
        <v>80692871.379999995</v>
      </c>
      <c r="O362" s="108">
        <v>131760626.90000001</v>
      </c>
      <c r="P362" s="108">
        <v>112678291.3</v>
      </c>
      <c r="Q362" s="108">
        <v>293387488.30000001</v>
      </c>
      <c r="R362" s="108">
        <v>274925783</v>
      </c>
      <c r="S362" s="108">
        <v>567052582</v>
      </c>
      <c r="T362" s="108">
        <v>288053776</v>
      </c>
      <c r="U362" s="108">
        <v>280071575</v>
      </c>
      <c r="V362" s="108">
        <v>374219086.30000001</v>
      </c>
      <c r="W362" s="108">
        <v>360048252</v>
      </c>
      <c r="X362" s="108">
        <v>330919416</v>
      </c>
      <c r="Y362" s="108">
        <v>406453689.5</v>
      </c>
      <c r="Z362" s="108">
        <v>299733978</v>
      </c>
      <c r="AA362" s="108">
        <v>311101284</v>
      </c>
      <c r="AB362" s="108">
        <v>479537904</v>
      </c>
      <c r="AC362" s="108">
        <v>336819156</v>
      </c>
      <c r="AD362" s="108">
        <v>300875750.5</v>
      </c>
      <c r="AE362" s="108">
        <v>394533192</v>
      </c>
      <c r="AF362" s="108">
        <v>332634187.30000001</v>
      </c>
      <c r="AG362" s="108">
        <v>354647604</v>
      </c>
      <c r="AH362" s="115">
        <v>355669707</v>
      </c>
      <c r="AI362" s="105">
        <v>28.467400000000001</v>
      </c>
      <c r="AJ362" s="105">
        <v>29.4621</v>
      </c>
      <c r="AK362" s="105">
        <v>28.459599999999998</v>
      </c>
      <c r="AL362" s="105">
        <v>27.057600000000001</v>
      </c>
      <c r="AM362" s="105">
        <v>28.3093</v>
      </c>
      <c r="AN362" s="105">
        <v>26.488</v>
      </c>
      <c r="AO362" s="105">
        <v>27.9574</v>
      </c>
      <c r="AP362" s="105">
        <v>26.863499999999998</v>
      </c>
      <c r="AQ362" s="105">
        <v>27.881599999999999</v>
      </c>
      <c r="AR362" s="105">
        <v>26.6965</v>
      </c>
      <c r="AS362" s="105">
        <v>27.625699999999998</v>
      </c>
      <c r="AT362" s="105">
        <v>27.351800000000001</v>
      </c>
      <c r="AU362" s="105">
        <v>28.343699999999998</v>
      </c>
      <c r="AV362" s="105">
        <v>28.324200000000001</v>
      </c>
      <c r="AW362" s="105">
        <v>29.515599999999999</v>
      </c>
      <c r="AX362" s="105">
        <v>28.481100000000001</v>
      </c>
      <c r="AY362" s="105">
        <v>28.373100000000001</v>
      </c>
      <c r="AZ362" s="105">
        <v>28.864100000000001</v>
      </c>
      <c r="BA362" s="105">
        <v>28.668600000000001</v>
      </c>
      <c r="BB362" s="105">
        <v>28.645499999999998</v>
      </c>
      <c r="BC362" s="105">
        <v>28.820399999999999</v>
      </c>
      <c r="BD362" s="105">
        <v>28.5565</v>
      </c>
      <c r="BE362" s="105">
        <v>28.6248</v>
      </c>
      <c r="BF362" s="105">
        <v>29.273700000000002</v>
      </c>
      <c r="BG362" s="105">
        <v>28.374700000000001</v>
      </c>
      <c r="BH362" s="105">
        <v>28.2014</v>
      </c>
      <c r="BI362" s="105">
        <v>28.569400000000002</v>
      </c>
      <c r="BJ362" s="105">
        <v>28.3644</v>
      </c>
      <c r="BK362" s="105">
        <v>28.3538</v>
      </c>
      <c r="BL362" s="116">
        <v>28.4099</v>
      </c>
      <c r="BM362" s="112">
        <v>0.27580500000000002</v>
      </c>
      <c r="BN362" s="112">
        <v>0.112576</v>
      </c>
      <c r="BO362" s="112">
        <v>8.3883899999999997E-2</v>
      </c>
      <c r="BP362" s="112">
        <v>1.4045200000000001E-2</v>
      </c>
      <c r="BQ362" s="112">
        <v>0.42271399999999998</v>
      </c>
      <c r="BR362" s="112">
        <v>0.25973800000000002</v>
      </c>
      <c r="BS362" s="112">
        <v>4.3032499999999998E-3</v>
      </c>
      <c r="BT362" s="112">
        <v>0.125832</v>
      </c>
      <c r="BU362" s="117">
        <v>0.95938299999999999</v>
      </c>
      <c r="BV362" s="112">
        <v>0.35972900000000002</v>
      </c>
      <c r="BW362" s="112">
        <v>0.186588</v>
      </c>
      <c r="BX362" s="112">
        <v>0.17869599999999999</v>
      </c>
      <c r="BY362" s="112">
        <v>3.4768100000000003E-2</v>
      </c>
      <c r="BZ362" s="112">
        <v>0.71475</v>
      </c>
      <c r="CA362" s="112">
        <v>0.52606600000000003</v>
      </c>
      <c r="CB362" s="112">
        <v>6.3914899999999997E-2</v>
      </c>
      <c r="CC362" s="112">
        <v>0.30495299999999997</v>
      </c>
      <c r="CD362" s="117">
        <v>0.98883100000000002</v>
      </c>
      <c r="CE362" s="105">
        <v>0.42036400000000002</v>
      </c>
      <c r="CF362" s="105">
        <v>-1.0910500000000001</v>
      </c>
      <c r="CG362" s="105">
        <v>-0.80850699999999998</v>
      </c>
      <c r="CH362" s="105">
        <v>-1.15134</v>
      </c>
      <c r="CI362" s="105">
        <v>0.35178399999999999</v>
      </c>
      <c r="CJ362" s="105">
        <v>0.19675599999999999</v>
      </c>
      <c r="CK362" s="105">
        <v>0.33547199999999999</v>
      </c>
      <c r="CL362" s="105">
        <v>0.44228600000000001</v>
      </c>
      <c r="CM362" s="116">
        <v>5.8358500000000001E-3</v>
      </c>
    </row>
    <row r="363" spans="1:91">
      <c r="A363" s="104" t="s">
        <v>1226</v>
      </c>
      <c r="B363" s="104" t="s">
        <v>1227</v>
      </c>
      <c r="C363" s="104" t="s">
        <v>1228</v>
      </c>
      <c r="D363" s="105">
        <v>29.680250000000001</v>
      </c>
      <c r="E363" s="108">
        <v>662741390.29999995</v>
      </c>
      <c r="F363" s="108">
        <v>600235598.5</v>
      </c>
      <c r="G363" s="108">
        <v>530586983.5</v>
      </c>
      <c r="H363" s="108">
        <v>611633109</v>
      </c>
      <c r="I363" s="108">
        <v>494639558.80000001</v>
      </c>
      <c r="J363" s="108">
        <v>475090427</v>
      </c>
      <c r="K363" s="108">
        <v>724155100</v>
      </c>
      <c r="L363" s="108">
        <v>233106474.5</v>
      </c>
      <c r="M363" s="108">
        <v>643254994</v>
      </c>
      <c r="N363" s="108">
        <v>634078315.5</v>
      </c>
      <c r="O363" s="108">
        <v>620854184.29999995</v>
      </c>
      <c r="P363" s="108">
        <v>658053908.5</v>
      </c>
      <c r="Q363" s="108">
        <v>683103348</v>
      </c>
      <c r="R363" s="108">
        <v>720855436</v>
      </c>
      <c r="S363" s="108">
        <v>629966596</v>
      </c>
      <c r="T363" s="108">
        <v>685898409.5</v>
      </c>
      <c r="U363" s="108">
        <v>707728581.5</v>
      </c>
      <c r="V363" s="108">
        <v>730685930</v>
      </c>
      <c r="W363" s="108">
        <v>481253668</v>
      </c>
      <c r="X363" s="108">
        <v>701282909</v>
      </c>
      <c r="Y363" s="108">
        <v>895526596</v>
      </c>
      <c r="Z363" s="108">
        <v>795605004.5</v>
      </c>
      <c r="AA363" s="108">
        <v>607387954</v>
      </c>
      <c r="AB363" s="108">
        <v>716196073</v>
      </c>
      <c r="AC363" s="108">
        <v>709824156</v>
      </c>
      <c r="AD363" s="108">
        <v>723251404.5</v>
      </c>
      <c r="AE363" s="108">
        <v>886046042</v>
      </c>
      <c r="AF363" s="108">
        <v>763895187</v>
      </c>
      <c r="AG363" s="108">
        <v>897749203</v>
      </c>
      <c r="AH363" s="115">
        <v>770444520</v>
      </c>
      <c r="AI363" s="105">
        <v>29.6874</v>
      </c>
      <c r="AJ363" s="105">
        <v>29.751100000000001</v>
      </c>
      <c r="AK363" s="105">
        <v>29.5824</v>
      </c>
      <c r="AL363" s="105">
        <v>29.462499999999999</v>
      </c>
      <c r="AM363" s="105">
        <v>29.319700000000001</v>
      </c>
      <c r="AN363" s="105">
        <v>29.3629</v>
      </c>
      <c r="AO363" s="105">
        <v>29.673100000000002</v>
      </c>
      <c r="AP363" s="105">
        <v>28.618200000000002</v>
      </c>
      <c r="AQ363" s="105">
        <v>29.4499</v>
      </c>
      <c r="AR363" s="105">
        <v>29.688800000000001</v>
      </c>
      <c r="AS363" s="105">
        <v>29.782399999999999</v>
      </c>
      <c r="AT363" s="105">
        <v>29.8978</v>
      </c>
      <c r="AU363" s="105">
        <v>29.553100000000001</v>
      </c>
      <c r="AV363" s="105">
        <v>29.7148</v>
      </c>
      <c r="AW363" s="105">
        <v>29.606200000000001</v>
      </c>
      <c r="AX363" s="105">
        <v>29.732700000000001</v>
      </c>
      <c r="AY363" s="105">
        <v>29.724499999999999</v>
      </c>
      <c r="AZ363" s="105">
        <v>29.7499</v>
      </c>
      <c r="BA363" s="105">
        <v>29.087199999999999</v>
      </c>
      <c r="BB363" s="105">
        <v>29.7392</v>
      </c>
      <c r="BC363" s="105">
        <v>29.954699999999999</v>
      </c>
      <c r="BD363" s="105">
        <v>29.959099999999999</v>
      </c>
      <c r="BE363" s="105">
        <v>29.591200000000001</v>
      </c>
      <c r="BF363" s="105">
        <v>29.852399999999999</v>
      </c>
      <c r="BG363" s="105">
        <v>29.4407</v>
      </c>
      <c r="BH363" s="105">
        <v>29.464400000000001</v>
      </c>
      <c r="BI363" s="105">
        <v>29.736699999999999</v>
      </c>
      <c r="BJ363" s="105">
        <v>29.563800000000001</v>
      </c>
      <c r="BK363" s="105">
        <v>29.690999999999999</v>
      </c>
      <c r="BL363" s="116">
        <v>29.523199999999999</v>
      </c>
      <c r="BM363" s="112">
        <v>0.314774</v>
      </c>
      <c r="BN363" s="112">
        <v>3.28279E-2</v>
      </c>
      <c r="BO363" s="112">
        <v>0.34742099999999998</v>
      </c>
      <c r="BP363" s="112">
        <v>6.67465E-2</v>
      </c>
      <c r="BQ363" s="112">
        <v>0.66850299999999996</v>
      </c>
      <c r="BR363" s="112">
        <v>4.8796800000000001E-2</v>
      </c>
      <c r="BS363" s="112">
        <v>0.99706499999999998</v>
      </c>
      <c r="BT363" s="112">
        <v>0.15881100000000001</v>
      </c>
      <c r="BU363" s="117">
        <v>0.69463900000000001</v>
      </c>
      <c r="BV363" s="112">
        <v>0.398617</v>
      </c>
      <c r="BW363" s="112">
        <v>8.0526700000000007E-2</v>
      </c>
      <c r="BX363" s="112">
        <v>0.461621</v>
      </c>
      <c r="BY363" s="112">
        <v>0.115839</v>
      </c>
      <c r="BZ363" s="112">
        <v>0.83880299999999997</v>
      </c>
      <c r="CA363" s="112">
        <v>0.21793599999999999</v>
      </c>
      <c r="CB363" s="112">
        <v>0.99810699999999997</v>
      </c>
      <c r="CC363" s="112">
        <v>0.34953299999999998</v>
      </c>
      <c r="CD363" s="117">
        <v>0.90440399999999999</v>
      </c>
      <c r="CE363" s="105">
        <v>8.09835E-2</v>
      </c>
      <c r="CF363" s="105">
        <v>-0.210983</v>
      </c>
      <c r="CG363" s="105">
        <v>-0.34561900000000001</v>
      </c>
      <c r="CH363" s="105">
        <v>0.19699800000000001</v>
      </c>
      <c r="CI363" s="105">
        <v>3.2030099999999999E-2</v>
      </c>
      <c r="CJ363" s="105">
        <v>0.14304800000000001</v>
      </c>
      <c r="CK363" s="105">
        <v>1.03951E-3</v>
      </c>
      <c r="CL363" s="105">
        <v>0.208228</v>
      </c>
      <c r="CM363" s="116">
        <v>-4.5406299999999997E-2</v>
      </c>
    </row>
    <row r="364" spans="1:91">
      <c r="A364" s="104" t="s">
        <v>1229</v>
      </c>
      <c r="B364" s="104" t="s">
        <v>1230</v>
      </c>
      <c r="C364" s="104" t="s">
        <v>1231</v>
      </c>
      <c r="D364" s="105">
        <v>26.093450000000001</v>
      </c>
      <c r="E364" s="108">
        <v>42097088</v>
      </c>
      <c r="F364" s="108">
        <v>29020322</v>
      </c>
      <c r="G364" s="108">
        <v>40054960</v>
      </c>
      <c r="H364" s="108">
        <v>37442220</v>
      </c>
      <c r="I364" s="108">
        <v>51087328.25</v>
      </c>
      <c r="J364" s="108">
        <v>26718726</v>
      </c>
      <c r="K364" s="108">
        <v>38788784</v>
      </c>
      <c r="L364" s="108">
        <v>29144316.25</v>
      </c>
      <c r="M364" s="108">
        <v>43076000</v>
      </c>
      <c r="N364" s="108">
        <v>19081120</v>
      </c>
      <c r="O364" s="108">
        <v>23054530</v>
      </c>
      <c r="P364" s="108">
        <v>25208530</v>
      </c>
      <c r="Q364" s="108">
        <v>70152643.5</v>
      </c>
      <c r="R364" s="108">
        <v>32095772</v>
      </c>
      <c r="S364" s="108">
        <v>52997924</v>
      </c>
      <c r="T364" s="108">
        <v>58482682</v>
      </c>
      <c r="U364" s="108">
        <v>56765824</v>
      </c>
      <c r="V364" s="108">
        <v>54968491</v>
      </c>
      <c r="W364" s="108">
        <v>73107692</v>
      </c>
      <c r="X364" s="108">
        <v>55619747.25</v>
      </c>
      <c r="Y364" s="108">
        <v>65868440</v>
      </c>
      <c r="Z364" s="108">
        <v>74886849</v>
      </c>
      <c r="AA364" s="108">
        <v>57355112</v>
      </c>
      <c r="AB364" s="108">
        <v>68231717</v>
      </c>
      <c r="AC364" s="108">
        <v>87802826</v>
      </c>
      <c r="AD364" s="108">
        <v>50046604</v>
      </c>
      <c r="AE364" s="108">
        <v>73994698</v>
      </c>
      <c r="AF364" s="108">
        <v>76879462.5</v>
      </c>
      <c r="AG364" s="108">
        <v>74741496</v>
      </c>
      <c r="AH364" s="115">
        <v>68088767</v>
      </c>
      <c r="AI364" s="105">
        <v>25.710699999999999</v>
      </c>
      <c r="AJ364" s="105">
        <v>25.518799999999999</v>
      </c>
      <c r="AK364" s="105">
        <v>25.914100000000001</v>
      </c>
      <c r="AL364" s="105">
        <v>25.432500000000001</v>
      </c>
      <c r="AM364" s="105">
        <v>26.125900000000001</v>
      </c>
      <c r="AN364" s="105">
        <v>25.5623</v>
      </c>
      <c r="AO364" s="105">
        <v>25.427099999999999</v>
      </c>
      <c r="AP364" s="105">
        <v>25.920500000000001</v>
      </c>
      <c r="AQ364" s="105">
        <v>25.549499999999998</v>
      </c>
      <c r="AR364" s="105">
        <v>24.463200000000001</v>
      </c>
      <c r="AS364" s="105">
        <v>25.1647</v>
      </c>
      <c r="AT364" s="105">
        <v>25.191600000000001</v>
      </c>
      <c r="AU364" s="105">
        <v>26.275200000000002</v>
      </c>
      <c r="AV364" s="105">
        <v>25.2256</v>
      </c>
      <c r="AW364" s="105">
        <v>26.225200000000001</v>
      </c>
      <c r="AX364" s="105">
        <v>26.180800000000001</v>
      </c>
      <c r="AY364" s="105">
        <v>26.095700000000001</v>
      </c>
      <c r="AZ364" s="105">
        <v>26.134499999999999</v>
      </c>
      <c r="BA364" s="105">
        <v>26.368500000000001</v>
      </c>
      <c r="BB364" s="105">
        <v>26.091200000000001</v>
      </c>
      <c r="BC364" s="105">
        <v>26.147099999999998</v>
      </c>
      <c r="BD364" s="105">
        <v>26.553100000000001</v>
      </c>
      <c r="BE364" s="105">
        <v>26.1922</v>
      </c>
      <c r="BF364" s="105">
        <v>26.4605</v>
      </c>
      <c r="BG364" s="105">
        <v>26.409500000000001</v>
      </c>
      <c r="BH364" s="105">
        <v>25.5776</v>
      </c>
      <c r="BI364" s="105">
        <v>26.154800000000002</v>
      </c>
      <c r="BJ364" s="105">
        <v>26.251100000000001</v>
      </c>
      <c r="BK364" s="105">
        <v>26.124400000000001</v>
      </c>
      <c r="BL364" s="116">
        <v>26.0657</v>
      </c>
      <c r="BM364" s="112">
        <v>2.68556E-2</v>
      </c>
      <c r="BN364" s="112">
        <v>0.115734</v>
      </c>
      <c r="BO364" s="112">
        <v>3.1214700000000001E-2</v>
      </c>
      <c r="BP364" s="112">
        <v>7.8467499999999996E-3</v>
      </c>
      <c r="BQ364" s="112">
        <v>0.52892600000000001</v>
      </c>
      <c r="BR364" s="112">
        <v>0.87532799999999999</v>
      </c>
      <c r="BS364" s="112">
        <v>0.613232</v>
      </c>
      <c r="BT364" s="112">
        <v>0.10345699999999999</v>
      </c>
      <c r="BU364" s="117">
        <v>0.71244799999999997</v>
      </c>
      <c r="BV364" s="112">
        <v>6.9346900000000003E-2</v>
      </c>
      <c r="BW364" s="112">
        <v>0.19034100000000001</v>
      </c>
      <c r="BX364" s="112">
        <v>0.104925</v>
      </c>
      <c r="BY364" s="112">
        <v>2.3673900000000001E-2</v>
      </c>
      <c r="BZ364" s="112">
        <v>0.76311899999999999</v>
      </c>
      <c r="CA364" s="112">
        <v>0.94645000000000001</v>
      </c>
      <c r="CB364" s="112">
        <v>0.77401399999999998</v>
      </c>
      <c r="CC364" s="112">
        <v>0.27646399999999999</v>
      </c>
      <c r="CD364" s="117">
        <v>0.905806</v>
      </c>
      <c r="CE364" s="105">
        <v>-0.43254399999999998</v>
      </c>
      <c r="CF364" s="105">
        <v>-0.440133</v>
      </c>
      <c r="CG364" s="105">
        <v>-0.514706</v>
      </c>
      <c r="CH364" s="105">
        <v>-1.2072700000000001</v>
      </c>
      <c r="CI364" s="105">
        <v>-0.238402</v>
      </c>
      <c r="CJ364" s="105">
        <v>-1.0031999999999999E-2</v>
      </c>
      <c r="CK364" s="105">
        <v>5.5178999999999999E-2</v>
      </c>
      <c r="CL364" s="105">
        <v>0.254859</v>
      </c>
      <c r="CM364" s="116">
        <v>-9.9787399999999998E-2</v>
      </c>
    </row>
    <row r="365" spans="1:91">
      <c r="A365" s="104" t="s">
        <v>1232</v>
      </c>
      <c r="B365" s="104" t="s">
        <v>1233</v>
      </c>
      <c r="C365" s="104" t="s">
        <v>1234</v>
      </c>
      <c r="D365" s="105">
        <v>32.690600000000003</v>
      </c>
      <c r="E365" s="108">
        <v>3669371805</v>
      </c>
      <c r="F365" s="108">
        <v>3189099119</v>
      </c>
      <c r="G365" s="108">
        <v>3145370736</v>
      </c>
      <c r="H365" s="108">
        <v>4237303458</v>
      </c>
      <c r="I365" s="108">
        <v>3315427132</v>
      </c>
      <c r="J365" s="108">
        <v>3173217882</v>
      </c>
      <c r="K365" s="108">
        <v>4531711371</v>
      </c>
      <c r="L365" s="108">
        <v>2603820116</v>
      </c>
      <c r="M365" s="108">
        <v>4241856428</v>
      </c>
      <c r="N365" s="108">
        <v>3650695011</v>
      </c>
      <c r="O365" s="108">
        <v>3048393460</v>
      </c>
      <c r="P365" s="108">
        <v>2694909723</v>
      </c>
      <c r="Q365" s="108">
        <v>7047441834</v>
      </c>
      <c r="R365" s="108">
        <v>7264060915</v>
      </c>
      <c r="S365" s="108">
        <v>10039092508</v>
      </c>
      <c r="T365" s="108">
        <v>5938986777</v>
      </c>
      <c r="U365" s="108">
        <v>6529596655</v>
      </c>
      <c r="V365" s="108">
        <v>5859278852</v>
      </c>
      <c r="W365" s="108">
        <v>6486278778</v>
      </c>
      <c r="X365" s="108">
        <v>6629177366</v>
      </c>
      <c r="Y365" s="108">
        <v>6440498913</v>
      </c>
      <c r="Z365" s="108">
        <v>6186607967</v>
      </c>
      <c r="AA365" s="108">
        <v>6273108390</v>
      </c>
      <c r="AB365" s="108">
        <v>6267790666</v>
      </c>
      <c r="AC365" s="108">
        <v>6755911118</v>
      </c>
      <c r="AD365" s="108">
        <v>6826625593</v>
      </c>
      <c r="AE365" s="108">
        <v>7020784968</v>
      </c>
      <c r="AF365" s="108">
        <v>6865896908</v>
      </c>
      <c r="AG365" s="108">
        <v>7135961105</v>
      </c>
      <c r="AH365" s="115">
        <v>6740690070</v>
      </c>
      <c r="AI365" s="105">
        <v>32.156399999999998</v>
      </c>
      <c r="AJ365" s="105">
        <v>32.112099999999998</v>
      </c>
      <c r="AK365" s="105">
        <v>32.087800000000001</v>
      </c>
      <c r="AL365" s="105">
        <v>32.254899999999999</v>
      </c>
      <c r="AM365" s="105">
        <v>32.043999999999997</v>
      </c>
      <c r="AN365" s="105">
        <v>31.999500000000001</v>
      </c>
      <c r="AO365" s="105">
        <v>32.342399999999998</v>
      </c>
      <c r="AP365" s="105">
        <v>31.9298</v>
      </c>
      <c r="AQ365" s="105">
        <v>32.171100000000003</v>
      </c>
      <c r="AR365" s="105">
        <v>32.182400000000001</v>
      </c>
      <c r="AS365" s="105">
        <v>31.980699999999999</v>
      </c>
      <c r="AT365" s="105">
        <v>31.931799999999999</v>
      </c>
      <c r="AU365" s="105">
        <v>32.937199999999997</v>
      </c>
      <c r="AV365" s="105">
        <v>33.047800000000002</v>
      </c>
      <c r="AW365" s="105">
        <v>33.5642</v>
      </c>
      <c r="AX365" s="105">
        <v>32.846899999999998</v>
      </c>
      <c r="AY365" s="105">
        <v>32.920999999999999</v>
      </c>
      <c r="AZ365" s="105">
        <v>32.777999999999999</v>
      </c>
      <c r="BA365" s="105">
        <v>32.839700000000001</v>
      </c>
      <c r="BB365" s="105">
        <v>32.951799999999999</v>
      </c>
      <c r="BC365" s="105">
        <v>32.785499999999999</v>
      </c>
      <c r="BD365" s="105">
        <v>32.945300000000003</v>
      </c>
      <c r="BE365" s="105">
        <v>32.951099999999997</v>
      </c>
      <c r="BF365" s="105">
        <v>32.981900000000003</v>
      </c>
      <c r="BG365" s="105">
        <v>32.6982</v>
      </c>
      <c r="BH365" s="105">
        <v>32.683</v>
      </c>
      <c r="BI365" s="105">
        <v>32.722900000000003</v>
      </c>
      <c r="BJ365" s="105">
        <v>32.7318</v>
      </c>
      <c r="BK365" s="105">
        <v>32.660499999999999</v>
      </c>
      <c r="BL365" s="116">
        <v>32.642699999999998</v>
      </c>
      <c r="BM365" s="112">
        <v>7.8428699999999997E-5</v>
      </c>
      <c r="BN365" s="112">
        <v>2.2578899999999998E-3</v>
      </c>
      <c r="BO365" s="112">
        <v>1.2416399999999999E-2</v>
      </c>
      <c r="BP365" s="112">
        <v>1.3604699999999999E-3</v>
      </c>
      <c r="BQ365" s="112">
        <v>6.0887900000000002E-2</v>
      </c>
      <c r="BR365" s="112">
        <v>2.6251799999999999E-2</v>
      </c>
      <c r="BS365" s="112">
        <v>3.2123400000000003E-2</v>
      </c>
      <c r="BT365" s="112">
        <v>6.7972099999999999E-4</v>
      </c>
      <c r="BU365" s="117">
        <v>0.48024</v>
      </c>
      <c r="BV365" s="112">
        <v>4.1741499999999997E-3</v>
      </c>
      <c r="BW365" s="112">
        <v>1.9379199999999999E-2</v>
      </c>
      <c r="BX365" s="112">
        <v>6.6452200000000003E-2</v>
      </c>
      <c r="BY365" s="112">
        <v>9.4315300000000005E-3</v>
      </c>
      <c r="BZ365" s="112">
        <v>0.42715799999999998</v>
      </c>
      <c r="CA365" s="112">
        <v>0.14782899999999999</v>
      </c>
      <c r="CB365" s="112">
        <v>0.171683</v>
      </c>
      <c r="CC365" s="112">
        <v>2.2454200000000001E-2</v>
      </c>
      <c r="CD365" s="117">
        <v>0.79803900000000005</v>
      </c>
      <c r="CE365" s="105">
        <v>-0.55955999999999995</v>
      </c>
      <c r="CF365" s="105">
        <v>-0.57886199999999999</v>
      </c>
      <c r="CG365" s="105">
        <v>-0.53053300000000003</v>
      </c>
      <c r="CH365" s="105">
        <v>-0.64668300000000001</v>
      </c>
      <c r="CI365" s="105">
        <v>0.50474799999999997</v>
      </c>
      <c r="CJ365" s="105">
        <v>0.170297</v>
      </c>
      <c r="CK365" s="105">
        <v>0.18068699999999999</v>
      </c>
      <c r="CL365" s="105">
        <v>0.28110200000000002</v>
      </c>
      <c r="CM365" s="116">
        <v>2.3038200000000002E-2</v>
      </c>
    </row>
    <row r="366" spans="1:91">
      <c r="A366" s="104" t="s">
        <v>1235</v>
      </c>
      <c r="B366" s="104" t="s">
        <v>1236</v>
      </c>
      <c r="C366" s="104" t="s">
        <v>564</v>
      </c>
      <c r="D366" s="105">
        <v>32.296949999999995</v>
      </c>
      <c r="E366" s="108">
        <v>4463655749</v>
      </c>
      <c r="F366" s="108">
        <v>4074119836</v>
      </c>
      <c r="G366" s="108">
        <v>4006839420</v>
      </c>
      <c r="H366" s="108">
        <v>3406570808</v>
      </c>
      <c r="I366" s="108">
        <v>3545019536</v>
      </c>
      <c r="J366" s="108">
        <v>3952845150</v>
      </c>
      <c r="K366" s="108">
        <v>4217501713</v>
      </c>
      <c r="L366" s="108">
        <v>3399495445</v>
      </c>
      <c r="M366" s="108">
        <v>4335395014</v>
      </c>
      <c r="N366" s="108">
        <v>3408261435</v>
      </c>
      <c r="O366" s="108">
        <v>2834268865</v>
      </c>
      <c r="P366" s="108">
        <v>3138642622</v>
      </c>
      <c r="Q366" s="108">
        <v>4328826217</v>
      </c>
      <c r="R366" s="108">
        <v>4685220542</v>
      </c>
      <c r="S366" s="108">
        <v>3162972250</v>
      </c>
      <c r="T366" s="108">
        <v>4108204956</v>
      </c>
      <c r="U366" s="108">
        <v>4081410583</v>
      </c>
      <c r="V366" s="108">
        <v>4114296455</v>
      </c>
      <c r="W366" s="108">
        <v>4948146176</v>
      </c>
      <c r="X366" s="108">
        <v>4565523941</v>
      </c>
      <c r="Y366" s="108">
        <v>4400095931</v>
      </c>
      <c r="Z366" s="108">
        <v>3892160575</v>
      </c>
      <c r="AA366" s="108">
        <v>3877615442</v>
      </c>
      <c r="AB366" s="108">
        <v>4092712743</v>
      </c>
      <c r="AC366" s="108">
        <v>6037471203</v>
      </c>
      <c r="AD366" s="108">
        <v>5617678495</v>
      </c>
      <c r="AE366" s="108">
        <v>5667560054</v>
      </c>
      <c r="AF366" s="108">
        <v>5586180090</v>
      </c>
      <c r="AG366" s="108">
        <v>6027736579</v>
      </c>
      <c r="AH366" s="115">
        <v>5240639683</v>
      </c>
      <c r="AI366" s="105">
        <v>32.439100000000003</v>
      </c>
      <c r="AJ366" s="105">
        <v>32.465899999999998</v>
      </c>
      <c r="AK366" s="105">
        <v>32.442700000000002</v>
      </c>
      <c r="AL366" s="105">
        <v>31.940100000000001</v>
      </c>
      <c r="AM366" s="105">
        <v>32.140300000000003</v>
      </c>
      <c r="AN366" s="105">
        <v>32.316400000000002</v>
      </c>
      <c r="AO366" s="105">
        <v>32.238199999999999</v>
      </c>
      <c r="AP366" s="105">
        <v>32.3185</v>
      </c>
      <c r="AQ366" s="105">
        <v>32.202599999999997</v>
      </c>
      <c r="AR366" s="105">
        <v>32.084800000000001</v>
      </c>
      <c r="AS366" s="105">
        <v>31.879300000000001</v>
      </c>
      <c r="AT366" s="105">
        <v>32.151699999999998</v>
      </c>
      <c r="AU366" s="105">
        <v>32.244799999999998</v>
      </c>
      <c r="AV366" s="105">
        <v>32.415199999999999</v>
      </c>
      <c r="AW366" s="105">
        <v>31.870799999999999</v>
      </c>
      <c r="AX366" s="105">
        <v>32.315199999999997</v>
      </c>
      <c r="AY366" s="105">
        <v>32.2485</v>
      </c>
      <c r="AZ366" s="105">
        <v>32.265500000000003</v>
      </c>
      <c r="BA366" s="105">
        <v>32.449199999999998</v>
      </c>
      <c r="BB366" s="105">
        <v>32.4086</v>
      </c>
      <c r="BC366" s="105">
        <v>32.225000000000001</v>
      </c>
      <c r="BD366" s="105">
        <v>32.266800000000003</v>
      </c>
      <c r="BE366" s="105">
        <v>32.250799999999998</v>
      </c>
      <c r="BF366" s="105">
        <v>32.366999999999997</v>
      </c>
      <c r="BG366" s="105">
        <v>32.534500000000001</v>
      </c>
      <c r="BH366" s="105">
        <v>32.402099999999997</v>
      </c>
      <c r="BI366" s="105">
        <v>32.414000000000001</v>
      </c>
      <c r="BJ366" s="105">
        <v>32.4343</v>
      </c>
      <c r="BK366" s="105">
        <v>32.417700000000004</v>
      </c>
      <c r="BL366" s="116">
        <v>32.278700000000001</v>
      </c>
      <c r="BM366" s="112">
        <v>0.22170799999999999</v>
      </c>
      <c r="BN366" s="112">
        <v>0.109801</v>
      </c>
      <c r="BO366" s="112">
        <v>0.10832899999999999</v>
      </c>
      <c r="BP366" s="112">
        <v>2.4069900000000002E-2</v>
      </c>
      <c r="BQ366" s="112">
        <v>0.30013699999999999</v>
      </c>
      <c r="BR366" s="112">
        <v>0.131994</v>
      </c>
      <c r="BS366" s="112">
        <v>0.859707</v>
      </c>
      <c r="BT366" s="112">
        <v>0.25162200000000001</v>
      </c>
      <c r="BU366" s="117">
        <v>0.322328</v>
      </c>
      <c r="BV366" s="112">
        <v>0.30063200000000001</v>
      </c>
      <c r="BW366" s="112">
        <v>0.18317800000000001</v>
      </c>
      <c r="BX366" s="112">
        <v>0.20229800000000001</v>
      </c>
      <c r="BY366" s="112">
        <v>5.1876199999999997E-2</v>
      </c>
      <c r="BZ366" s="112">
        <v>0.63055000000000005</v>
      </c>
      <c r="CA366" s="112">
        <v>0.37411499999999998</v>
      </c>
      <c r="CB366" s="112">
        <v>0.93472100000000002</v>
      </c>
      <c r="CC366" s="112">
        <v>0.456397</v>
      </c>
      <c r="CD366" s="117">
        <v>0.73703799999999997</v>
      </c>
      <c r="CE366" s="105">
        <v>7.2329199999999996E-2</v>
      </c>
      <c r="CF366" s="105">
        <v>-0.24462800000000001</v>
      </c>
      <c r="CG366" s="105">
        <v>-0.123778</v>
      </c>
      <c r="CH366" s="105">
        <v>-0.33827499999999999</v>
      </c>
      <c r="CI366" s="105">
        <v>-0.19997500000000001</v>
      </c>
      <c r="CJ366" s="105">
        <v>-0.100492</v>
      </c>
      <c r="CK366" s="105">
        <v>-1.5976000000000001E-2</v>
      </c>
      <c r="CL366" s="105">
        <v>-8.20414E-2</v>
      </c>
      <c r="CM366" s="116">
        <v>7.3302000000000006E-2</v>
      </c>
    </row>
    <row r="367" spans="1:91">
      <c r="A367" s="104" t="s">
        <v>1237</v>
      </c>
      <c r="B367" s="104" t="s">
        <v>1238</v>
      </c>
      <c r="C367" s="104" t="s">
        <v>1239</v>
      </c>
      <c r="D367" s="105">
        <v>31.172750000000001</v>
      </c>
      <c r="E367" s="108">
        <v>2085828022</v>
      </c>
      <c r="F367" s="108">
        <v>1272563451</v>
      </c>
      <c r="G367" s="108">
        <v>1217016760</v>
      </c>
      <c r="H367" s="108">
        <v>1588507904</v>
      </c>
      <c r="I367" s="108">
        <v>1223397879</v>
      </c>
      <c r="J367" s="108">
        <v>1091680931</v>
      </c>
      <c r="K367" s="108">
        <v>1776866331</v>
      </c>
      <c r="L367" s="108">
        <v>921878081.79999995</v>
      </c>
      <c r="M367" s="108">
        <v>1814581794</v>
      </c>
      <c r="N367" s="108">
        <v>1055109572</v>
      </c>
      <c r="O367" s="108">
        <v>1091222456</v>
      </c>
      <c r="P367" s="108">
        <v>936688438.29999995</v>
      </c>
      <c r="Q367" s="108">
        <v>2206860574</v>
      </c>
      <c r="R367" s="108">
        <v>2127384548</v>
      </c>
      <c r="S367" s="108">
        <v>2128542727</v>
      </c>
      <c r="T367" s="108">
        <v>1934019230</v>
      </c>
      <c r="U367" s="108">
        <v>1857041829</v>
      </c>
      <c r="V367" s="108">
        <v>2304047740</v>
      </c>
      <c r="W367" s="108">
        <v>1965390877</v>
      </c>
      <c r="X367" s="108">
        <v>1851728252</v>
      </c>
      <c r="Y367" s="108">
        <v>1960303562</v>
      </c>
      <c r="Z367" s="108">
        <v>2336412621</v>
      </c>
      <c r="AA367" s="108">
        <v>2616328550</v>
      </c>
      <c r="AB367" s="108">
        <v>2095074953</v>
      </c>
      <c r="AC367" s="108">
        <v>2931475136</v>
      </c>
      <c r="AD367" s="108">
        <v>2529639284</v>
      </c>
      <c r="AE367" s="108">
        <v>2692322498</v>
      </c>
      <c r="AF367" s="108">
        <v>2812835720</v>
      </c>
      <c r="AG367" s="108">
        <v>3050901443</v>
      </c>
      <c r="AH367" s="115">
        <v>3236808087</v>
      </c>
      <c r="AI367" s="105">
        <v>31.3415</v>
      </c>
      <c r="AJ367" s="105">
        <v>30.8125</v>
      </c>
      <c r="AK367" s="105">
        <v>30.7424</v>
      </c>
      <c r="AL367" s="105">
        <v>30.839400000000001</v>
      </c>
      <c r="AM367" s="105">
        <v>30.623999999999999</v>
      </c>
      <c r="AN367" s="105">
        <v>30.5961</v>
      </c>
      <c r="AO367" s="105">
        <v>30.951499999999999</v>
      </c>
      <c r="AP367" s="105">
        <v>30.5167</v>
      </c>
      <c r="AQ367" s="105">
        <v>30.946100000000001</v>
      </c>
      <c r="AR367" s="105">
        <v>30.421299999999999</v>
      </c>
      <c r="AS367" s="105">
        <v>30.5871</v>
      </c>
      <c r="AT367" s="105">
        <v>30.4072</v>
      </c>
      <c r="AU367" s="105">
        <v>31.273700000000002</v>
      </c>
      <c r="AV367" s="105">
        <v>31.2761</v>
      </c>
      <c r="AW367" s="105">
        <v>31.313199999999998</v>
      </c>
      <c r="AX367" s="105">
        <v>31.228300000000001</v>
      </c>
      <c r="AY367" s="105">
        <v>31.1127</v>
      </c>
      <c r="AZ367" s="105">
        <v>31.4374</v>
      </c>
      <c r="BA367" s="105">
        <v>31.117100000000001</v>
      </c>
      <c r="BB367" s="105">
        <v>31.1172</v>
      </c>
      <c r="BC367" s="105">
        <v>31.059699999999999</v>
      </c>
      <c r="BD367" s="105">
        <v>31.524100000000001</v>
      </c>
      <c r="BE367" s="105">
        <v>31.689599999999999</v>
      </c>
      <c r="BF367" s="105">
        <v>31.4009</v>
      </c>
      <c r="BG367" s="105">
        <v>31.498000000000001</v>
      </c>
      <c r="BH367" s="105">
        <v>31.2697</v>
      </c>
      <c r="BI367" s="105">
        <v>31.3401</v>
      </c>
      <c r="BJ367" s="105">
        <v>31.444400000000002</v>
      </c>
      <c r="BK367" s="105">
        <v>31.433299999999999</v>
      </c>
      <c r="BL367" s="116">
        <v>31.585799999999999</v>
      </c>
      <c r="BM367" s="112">
        <v>5.5573900000000002E-2</v>
      </c>
      <c r="BN367" s="112">
        <v>9.2568900000000005E-4</v>
      </c>
      <c r="BO367" s="112">
        <v>1.09181E-2</v>
      </c>
      <c r="BP367" s="112">
        <v>1.7921699999999999E-4</v>
      </c>
      <c r="BQ367" s="112">
        <v>1.6875299999999999E-2</v>
      </c>
      <c r="BR367" s="112">
        <v>9.9659700000000004E-2</v>
      </c>
      <c r="BS367" s="112">
        <v>1.7804699999999999E-3</v>
      </c>
      <c r="BT367" s="112">
        <v>0.63079399999999997</v>
      </c>
      <c r="BU367" s="117">
        <v>0.228413</v>
      </c>
      <c r="BV367" s="112">
        <v>0.106779</v>
      </c>
      <c r="BW367" s="112">
        <v>1.3417399999999999E-2</v>
      </c>
      <c r="BX367" s="112">
        <v>6.1890500000000001E-2</v>
      </c>
      <c r="BY367" s="112">
        <v>3.7760699999999999E-3</v>
      </c>
      <c r="BZ367" s="112">
        <v>0.28679500000000002</v>
      </c>
      <c r="CA367" s="112">
        <v>0.32309300000000002</v>
      </c>
      <c r="CB367" s="112">
        <v>4.80849E-2</v>
      </c>
      <c r="CC367" s="112">
        <v>0.77534099999999995</v>
      </c>
      <c r="CD367" s="117">
        <v>0.70607299999999995</v>
      </c>
      <c r="CE367" s="105">
        <v>-0.52237800000000001</v>
      </c>
      <c r="CF367" s="105">
        <v>-0.80131600000000003</v>
      </c>
      <c r="CG367" s="105">
        <v>-0.68309500000000001</v>
      </c>
      <c r="CH367" s="105">
        <v>-1.016</v>
      </c>
      <c r="CI367" s="105">
        <v>-0.20017799999999999</v>
      </c>
      <c r="CJ367" s="105">
        <v>-0.22837099999999999</v>
      </c>
      <c r="CK367" s="105">
        <v>-0.38984600000000003</v>
      </c>
      <c r="CL367" s="105">
        <v>5.0376299999999999E-2</v>
      </c>
      <c r="CM367" s="116">
        <v>-0.118576</v>
      </c>
    </row>
    <row r="368" spans="1:91">
      <c r="A368" s="104" t="s">
        <v>1240</v>
      </c>
      <c r="B368" s="104" t="s">
        <v>1241</v>
      </c>
      <c r="C368" s="104" t="s">
        <v>1242</v>
      </c>
      <c r="D368" s="105">
        <v>31.420200000000001</v>
      </c>
      <c r="E368" s="108">
        <v>2178649239</v>
      </c>
      <c r="F368" s="108">
        <v>2135580440</v>
      </c>
      <c r="G368" s="108">
        <v>2219659082</v>
      </c>
      <c r="H368" s="108">
        <v>2203774777</v>
      </c>
      <c r="I368" s="108">
        <v>1906151210</v>
      </c>
      <c r="J368" s="108">
        <v>2036352976</v>
      </c>
      <c r="K368" s="108">
        <v>2393286605</v>
      </c>
      <c r="L368" s="108">
        <v>1581441619</v>
      </c>
      <c r="M368" s="108">
        <v>2494111520</v>
      </c>
      <c r="N368" s="108">
        <v>2360770695</v>
      </c>
      <c r="O368" s="108">
        <v>2279819041</v>
      </c>
      <c r="P368" s="108">
        <v>2270678730</v>
      </c>
      <c r="Q368" s="108">
        <v>2443877750</v>
      </c>
      <c r="R368" s="108">
        <v>2203174787</v>
      </c>
      <c r="S368" s="108">
        <v>1702698840</v>
      </c>
      <c r="T368" s="108">
        <v>2241881254</v>
      </c>
      <c r="U368" s="108">
        <v>2294934122</v>
      </c>
      <c r="V368" s="108">
        <v>2242864180</v>
      </c>
      <c r="W368" s="108">
        <v>2231864324</v>
      </c>
      <c r="X368" s="108">
        <v>2301389342</v>
      </c>
      <c r="Y368" s="108">
        <v>2469757161</v>
      </c>
      <c r="Z368" s="108">
        <v>2289989791</v>
      </c>
      <c r="AA368" s="108">
        <v>2261084830</v>
      </c>
      <c r="AB368" s="108">
        <v>2179285015</v>
      </c>
      <c r="AC368" s="108">
        <v>2566227936</v>
      </c>
      <c r="AD368" s="108">
        <v>2737977303</v>
      </c>
      <c r="AE368" s="108">
        <v>2844802552</v>
      </c>
      <c r="AF368" s="108">
        <v>2855160841</v>
      </c>
      <c r="AG368" s="108">
        <v>3083981868</v>
      </c>
      <c r="AH368" s="115">
        <v>2989390333</v>
      </c>
      <c r="AI368" s="105">
        <v>31.404299999999999</v>
      </c>
      <c r="AJ368" s="105">
        <v>31.545999999999999</v>
      </c>
      <c r="AK368" s="105">
        <v>31.588200000000001</v>
      </c>
      <c r="AL368" s="105">
        <v>31.311699999999998</v>
      </c>
      <c r="AM368" s="105">
        <v>31.255800000000001</v>
      </c>
      <c r="AN368" s="105">
        <v>31.43</v>
      </c>
      <c r="AO368" s="105">
        <v>31.3978</v>
      </c>
      <c r="AP368" s="105">
        <v>31.2348</v>
      </c>
      <c r="AQ368" s="105">
        <v>31.405000000000001</v>
      </c>
      <c r="AR368" s="105">
        <v>31.546800000000001</v>
      </c>
      <c r="AS368" s="105">
        <v>31.553799999999999</v>
      </c>
      <c r="AT368" s="105">
        <v>31.6846</v>
      </c>
      <c r="AU368" s="105">
        <v>31.4208</v>
      </c>
      <c r="AV368" s="105">
        <v>31.326599999999999</v>
      </c>
      <c r="AW368" s="105">
        <v>30.9937</v>
      </c>
      <c r="AX368" s="105">
        <v>31.441400000000002</v>
      </c>
      <c r="AY368" s="105">
        <v>31.418900000000001</v>
      </c>
      <c r="AZ368" s="105">
        <v>31.395700000000001</v>
      </c>
      <c r="BA368" s="105">
        <v>31.3005</v>
      </c>
      <c r="BB368" s="105">
        <v>31.4268</v>
      </c>
      <c r="BC368" s="105">
        <v>31.389099999999999</v>
      </c>
      <c r="BD368" s="105">
        <v>31.4953</v>
      </c>
      <c r="BE368" s="105">
        <v>31.481000000000002</v>
      </c>
      <c r="BF368" s="105">
        <v>31.457799999999999</v>
      </c>
      <c r="BG368" s="105">
        <v>31.3063</v>
      </c>
      <c r="BH368" s="105">
        <v>31.381399999999999</v>
      </c>
      <c r="BI368" s="105">
        <v>31.419599999999999</v>
      </c>
      <c r="BJ368" s="105">
        <v>31.466000000000001</v>
      </c>
      <c r="BK368" s="105">
        <v>31.448499999999999</v>
      </c>
      <c r="BL368" s="116">
        <v>31.472000000000001</v>
      </c>
      <c r="BM368" s="112">
        <v>0.41738999999999998</v>
      </c>
      <c r="BN368" s="112">
        <v>6.6609600000000005E-2</v>
      </c>
      <c r="BO368" s="112">
        <v>0.10644199999999999</v>
      </c>
      <c r="BP368" s="112">
        <v>4.29019E-2</v>
      </c>
      <c r="BQ368" s="112">
        <v>0.172624</v>
      </c>
      <c r="BR368" s="112">
        <v>4.3591100000000001E-2</v>
      </c>
      <c r="BS368" s="112">
        <v>7.73784E-2</v>
      </c>
      <c r="BT368" s="112">
        <v>0.28969600000000001</v>
      </c>
      <c r="BU368" s="117">
        <v>5.2067000000000002E-2</v>
      </c>
      <c r="BV368" s="112">
        <v>0.49951299999999998</v>
      </c>
      <c r="BW368" s="112">
        <v>0.12800800000000001</v>
      </c>
      <c r="BX368" s="112">
        <v>0.20059399999999999</v>
      </c>
      <c r="BY368" s="112">
        <v>8.1954200000000005E-2</v>
      </c>
      <c r="BZ368" s="112">
        <v>0.54697499999999999</v>
      </c>
      <c r="CA368" s="112">
        <v>0.204295</v>
      </c>
      <c r="CB368" s="112">
        <v>0.26286700000000002</v>
      </c>
      <c r="CC368" s="112">
        <v>0.49426300000000001</v>
      </c>
      <c r="CD368" s="117">
        <v>0.50825799999999999</v>
      </c>
      <c r="CE368" s="105">
        <v>5.0649600000000003E-2</v>
      </c>
      <c r="CF368" s="105">
        <v>-0.12967300000000001</v>
      </c>
      <c r="CG368" s="105">
        <v>-0.11633499999999999</v>
      </c>
      <c r="CH368" s="105">
        <v>0.13288800000000001</v>
      </c>
      <c r="CI368" s="105">
        <v>-0.21515500000000001</v>
      </c>
      <c r="CJ368" s="105">
        <v>-4.3514900000000002E-2</v>
      </c>
      <c r="CK368" s="105">
        <v>-9.0009699999999998E-2</v>
      </c>
      <c r="CL368" s="105">
        <v>1.5838000000000001E-2</v>
      </c>
      <c r="CM368" s="116">
        <v>-9.3096399999999996E-2</v>
      </c>
    </row>
    <row r="369" spans="1:91">
      <c r="A369" s="104" t="s">
        <v>5076</v>
      </c>
      <c r="B369" s="104" t="s">
        <v>5077</v>
      </c>
      <c r="C369" s="104" t="s">
        <v>5078</v>
      </c>
      <c r="D369" s="105">
        <v>28.849299999999999</v>
      </c>
      <c r="E369" s="108">
        <v>355023092.5</v>
      </c>
      <c r="F369" s="108">
        <v>418272639</v>
      </c>
      <c r="G369" s="108">
        <v>238702088</v>
      </c>
      <c r="H369" s="108">
        <v>489893308</v>
      </c>
      <c r="I369" s="108">
        <v>14238196.5</v>
      </c>
      <c r="J369" s="108">
        <v>233835804</v>
      </c>
      <c r="K369" s="108">
        <v>368759423.5</v>
      </c>
      <c r="L369" s="108">
        <v>340266287</v>
      </c>
      <c r="M369" s="108">
        <v>669415018</v>
      </c>
      <c r="N369" s="108">
        <v>348877472</v>
      </c>
      <c r="O369" s="108">
        <v>429365952</v>
      </c>
      <c r="P369" s="108">
        <v>329285500</v>
      </c>
      <c r="Q369" s="108">
        <v>357172960</v>
      </c>
      <c r="R369" s="108">
        <v>271033713</v>
      </c>
      <c r="S369" s="108">
        <v>249648670</v>
      </c>
      <c r="T369" s="108">
        <v>345974516</v>
      </c>
      <c r="U369" s="108">
        <v>463029424</v>
      </c>
      <c r="V369" s="108">
        <v>456513344</v>
      </c>
      <c r="W369" s="108">
        <v>322934484</v>
      </c>
      <c r="X369" s="108">
        <v>347777712</v>
      </c>
      <c r="Y369" s="108">
        <v>540391213</v>
      </c>
      <c r="Z369" s="108">
        <v>390960792</v>
      </c>
      <c r="AA369" s="108">
        <v>352054242.5</v>
      </c>
      <c r="AB369" s="108">
        <v>633391530</v>
      </c>
      <c r="AC369" s="108">
        <v>345910589</v>
      </c>
      <c r="AD369" s="108">
        <v>401194235.5</v>
      </c>
      <c r="AE369" s="108">
        <v>761414785</v>
      </c>
      <c r="AF369" s="108">
        <v>507649355</v>
      </c>
      <c r="AG369" s="108">
        <v>730508467</v>
      </c>
      <c r="AH369" s="115">
        <v>796451594</v>
      </c>
      <c r="AI369" s="105">
        <v>28.786799999999999</v>
      </c>
      <c r="AJ369" s="105">
        <v>29.216699999999999</v>
      </c>
      <c r="AK369" s="105">
        <v>28.469200000000001</v>
      </c>
      <c r="AL369" s="105">
        <v>29.142299999999999</v>
      </c>
      <c r="AM369" s="105">
        <v>24.2471</v>
      </c>
      <c r="AN369" s="105">
        <v>28.324300000000001</v>
      </c>
      <c r="AO369" s="105">
        <v>28.715599999999998</v>
      </c>
      <c r="AP369" s="105">
        <v>29.148599999999998</v>
      </c>
      <c r="AQ369" s="105">
        <v>29.507400000000001</v>
      </c>
      <c r="AR369" s="105">
        <v>28.799700000000001</v>
      </c>
      <c r="AS369" s="105">
        <v>29.2486</v>
      </c>
      <c r="AT369" s="105">
        <v>28.898900000000001</v>
      </c>
      <c r="AU369" s="105">
        <v>28.62</v>
      </c>
      <c r="AV369" s="105">
        <v>28.303599999999999</v>
      </c>
      <c r="AW369" s="105">
        <v>28.383199999999999</v>
      </c>
      <c r="AX369" s="105">
        <v>28.7454</v>
      </c>
      <c r="AY369" s="105">
        <v>29.1174</v>
      </c>
      <c r="AZ369" s="105">
        <v>29.136600000000001</v>
      </c>
      <c r="BA369" s="105">
        <v>28.511600000000001</v>
      </c>
      <c r="BB369" s="105">
        <v>28.7164</v>
      </c>
      <c r="BC369" s="105">
        <v>29.231400000000001</v>
      </c>
      <c r="BD369" s="105">
        <v>28.9251</v>
      </c>
      <c r="BE369" s="105">
        <v>28.796600000000002</v>
      </c>
      <c r="BF369" s="105">
        <v>29.6751</v>
      </c>
      <c r="BG369" s="105">
        <v>28.420400000000001</v>
      </c>
      <c r="BH369" s="105">
        <v>28.621500000000001</v>
      </c>
      <c r="BI369" s="105">
        <v>29.518000000000001</v>
      </c>
      <c r="BJ369" s="105">
        <v>28.974299999999999</v>
      </c>
      <c r="BK369" s="105">
        <v>29.383900000000001</v>
      </c>
      <c r="BL369" s="116">
        <v>29.564299999999999</v>
      </c>
      <c r="BM369" s="112">
        <v>0.157328</v>
      </c>
      <c r="BN369" s="112">
        <v>0.24599699999999999</v>
      </c>
      <c r="BO369" s="112">
        <v>0.55817399999999995</v>
      </c>
      <c r="BP369" s="112">
        <v>0.21582499999999999</v>
      </c>
      <c r="BQ369" s="112">
        <v>1.1809699999999999E-2</v>
      </c>
      <c r="BR369" s="112">
        <v>0.22744200000000001</v>
      </c>
      <c r="BS369" s="112">
        <v>0.15226000000000001</v>
      </c>
      <c r="BT369" s="112">
        <v>0.61814499999999994</v>
      </c>
      <c r="BU369" s="117">
        <v>0.29782599999999998</v>
      </c>
      <c r="BV369" s="112">
        <v>0.23063500000000001</v>
      </c>
      <c r="BW369" s="112">
        <v>0.337146</v>
      </c>
      <c r="BX369" s="112">
        <v>0.65052500000000002</v>
      </c>
      <c r="BY369" s="112">
        <v>0.294321</v>
      </c>
      <c r="BZ369" s="112">
        <v>0.26281500000000002</v>
      </c>
      <c r="CA369" s="112">
        <v>0.48799300000000001</v>
      </c>
      <c r="CB369" s="112">
        <v>0.36695499999999998</v>
      </c>
      <c r="CC369" s="112">
        <v>0.76757299999999995</v>
      </c>
      <c r="CD369" s="117">
        <v>0.72995900000000002</v>
      </c>
      <c r="CE369" s="105">
        <v>-0.48329299999999997</v>
      </c>
      <c r="CF369" s="105">
        <v>-2.06962</v>
      </c>
      <c r="CG369" s="105">
        <v>-0.18366299999999999</v>
      </c>
      <c r="CH369" s="105">
        <v>-0.32514300000000002</v>
      </c>
      <c r="CI369" s="105">
        <v>-0.87192899999999995</v>
      </c>
      <c r="CJ369" s="105">
        <v>-0.30774899999999999</v>
      </c>
      <c r="CK369" s="105">
        <v>-0.48771100000000001</v>
      </c>
      <c r="CL369" s="105">
        <v>-0.175262</v>
      </c>
      <c r="CM369" s="116">
        <v>-0.45422600000000002</v>
      </c>
    </row>
    <row r="370" spans="1:91">
      <c r="A370" s="104" t="s">
        <v>1243</v>
      </c>
      <c r="B370" s="104" t="s">
        <v>1244</v>
      </c>
      <c r="C370" s="104" t="s">
        <v>1245</v>
      </c>
      <c r="D370" s="105">
        <v>31.407600000000002</v>
      </c>
      <c r="E370" s="108">
        <v>1599876655</v>
      </c>
      <c r="F370" s="108">
        <v>1476641827</v>
      </c>
      <c r="G370" s="108">
        <v>1406861396</v>
      </c>
      <c r="H370" s="108">
        <v>2347212257</v>
      </c>
      <c r="I370" s="108">
        <v>2286925820</v>
      </c>
      <c r="J370" s="108">
        <v>3084603320</v>
      </c>
      <c r="K370" s="108">
        <v>3922414680</v>
      </c>
      <c r="L370" s="108">
        <v>6193458473</v>
      </c>
      <c r="M370" s="108">
        <v>4287748917</v>
      </c>
      <c r="N370" s="108">
        <v>2090927860</v>
      </c>
      <c r="O370" s="108">
        <v>3810700987</v>
      </c>
      <c r="P370" s="108">
        <v>2472683100</v>
      </c>
      <c r="Q370" s="108">
        <v>2289919727</v>
      </c>
      <c r="R370" s="108">
        <v>2057034343</v>
      </c>
      <c r="S370" s="108">
        <v>2201698916</v>
      </c>
      <c r="T370" s="108">
        <v>2098870599</v>
      </c>
      <c r="U370" s="108">
        <v>2662879409</v>
      </c>
      <c r="V370" s="108">
        <v>2354108927</v>
      </c>
      <c r="W370" s="108">
        <v>1885734504</v>
      </c>
      <c r="X370" s="108">
        <v>1726956637</v>
      </c>
      <c r="Y370" s="108">
        <v>2070557806</v>
      </c>
      <c r="Z370" s="108">
        <v>1391171403</v>
      </c>
      <c r="AA370" s="108">
        <v>1570911322</v>
      </c>
      <c r="AB370" s="108">
        <v>1537615376</v>
      </c>
      <c r="AC370" s="108">
        <v>2848580245</v>
      </c>
      <c r="AD370" s="108">
        <v>2803089151</v>
      </c>
      <c r="AE370" s="108">
        <v>3212262742</v>
      </c>
      <c r="AF370" s="108">
        <v>3337036817</v>
      </c>
      <c r="AG370" s="108">
        <v>3838307053</v>
      </c>
      <c r="AH370" s="115">
        <v>3074044568</v>
      </c>
      <c r="AI370" s="105">
        <v>30.9588</v>
      </c>
      <c r="AJ370" s="105">
        <v>31.029499999999999</v>
      </c>
      <c r="AK370" s="105">
        <v>30.954899999999999</v>
      </c>
      <c r="AL370" s="105">
        <v>31.402699999999999</v>
      </c>
      <c r="AM370" s="105">
        <v>31.514299999999999</v>
      </c>
      <c r="AN370" s="105">
        <v>31.9817</v>
      </c>
      <c r="AO370" s="105">
        <v>32.1325</v>
      </c>
      <c r="AP370" s="105">
        <v>33.196300000000001</v>
      </c>
      <c r="AQ370" s="105">
        <v>32.186700000000002</v>
      </c>
      <c r="AR370" s="105">
        <v>31.371400000000001</v>
      </c>
      <c r="AS370" s="105">
        <v>32.3093</v>
      </c>
      <c r="AT370" s="105">
        <v>31.807600000000001</v>
      </c>
      <c r="AU370" s="105">
        <v>31.327000000000002</v>
      </c>
      <c r="AV370" s="105">
        <v>31.227599999999999</v>
      </c>
      <c r="AW370" s="105">
        <v>31.361899999999999</v>
      </c>
      <c r="AX370" s="105">
        <v>31.346299999999999</v>
      </c>
      <c r="AY370" s="105">
        <v>31.633600000000001</v>
      </c>
      <c r="AZ370" s="105">
        <v>31.466000000000001</v>
      </c>
      <c r="BA370" s="105">
        <v>31.057400000000001</v>
      </c>
      <c r="BB370" s="105">
        <v>31.017700000000001</v>
      </c>
      <c r="BC370" s="105">
        <v>31.138500000000001</v>
      </c>
      <c r="BD370" s="105">
        <v>30.7744</v>
      </c>
      <c r="BE370" s="105">
        <v>30.969000000000001</v>
      </c>
      <c r="BF370" s="105">
        <v>30.954599999999999</v>
      </c>
      <c r="BG370" s="105">
        <v>31.456</v>
      </c>
      <c r="BH370" s="105">
        <v>31.412500000000001</v>
      </c>
      <c r="BI370" s="105">
        <v>31.594799999999999</v>
      </c>
      <c r="BJ370" s="105">
        <v>31.690999999999999</v>
      </c>
      <c r="BK370" s="105">
        <v>31.762</v>
      </c>
      <c r="BL370" s="116">
        <v>31.509899999999998</v>
      </c>
      <c r="BM370" s="112">
        <v>1.03389E-3</v>
      </c>
      <c r="BN370" s="112">
        <v>0.91696999999999995</v>
      </c>
      <c r="BO370" s="112">
        <v>7.40513E-2</v>
      </c>
      <c r="BP370" s="112">
        <v>0.56710400000000005</v>
      </c>
      <c r="BQ370" s="112">
        <v>1.49017E-2</v>
      </c>
      <c r="BR370" s="112">
        <v>0.19922500000000001</v>
      </c>
      <c r="BS370" s="112">
        <v>2.1681600000000001E-3</v>
      </c>
      <c r="BT370" s="112">
        <v>1.5129799999999999E-3</v>
      </c>
      <c r="BU370" s="117">
        <v>0.14796200000000001</v>
      </c>
      <c r="BV370" s="112">
        <v>1.28632E-2</v>
      </c>
      <c r="BW370" s="112">
        <v>0.93353600000000003</v>
      </c>
      <c r="BX370" s="112">
        <v>0.16652900000000001</v>
      </c>
      <c r="BY370" s="112">
        <v>0.64294099999999998</v>
      </c>
      <c r="BZ370" s="112">
        <v>0.27465299999999998</v>
      </c>
      <c r="CA370" s="112">
        <v>0.45824100000000001</v>
      </c>
      <c r="CB370" s="112">
        <v>5.1286400000000003E-2</v>
      </c>
      <c r="CC370" s="112">
        <v>3.0196600000000001E-2</v>
      </c>
      <c r="CD370" s="117">
        <v>0.67133900000000002</v>
      </c>
      <c r="CE370" s="105">
        <v>-0.67321600000000004</v>
      </c>
      <c r="CF370" s="105">
        <v>-2.1375000000000002E-2</v>
      </c>
      <c r="CG370" s="105">
        <v>0.85087900000000005</v>
      </c>
      <c r="CH370" s="105">
        <v>0.17513799999999999</v>
      </c>
      <c r="CI370" s="105">
        <v>-0.34878700000000001</v>
      </c>
      <c r="CJ370" s="105">
        <v>-0.172315</v>
      </c>
      <c r="CK370" s="105">
        <v>-0.58307100000000001</v>
      </c>
      <c r="CL370" s="105">
        <v>-0.75492999999999999</v>
      </c>
      <c r="CM370" s="116">
        <v>-0.16652900000000001</v>
      </c>
    </row>
    <row r="371" spans="1:91">
      <c r="A371" s="104" t="s">
        <v>1246</v>
      </c>
      <c r="B371" s="104" t="s">
        <v>1247</v>
      </c>
      <c r="C371" s="104" t="s">
        <v>1248</v>
      </c>
      <c r="D371" s="105">
        <v>32.818199999999997</v>
      </c>
      <c r="E371" s="108">
        <v>5673089875</v>
      </c>
      <c r="F371" s="108">
        <v>3610311900</v>
      </c>
      <c r="G371" s="108">
        <v>3240678780</v>
      </c>
      <c r="H371" s="108">
        <v>5101118243</v>
      </c>
      <c r="I371" s="108">
        <v>4849130787</v>
      </c>
      <c r="J371" s="108">
        <v>3476488206</v>
      </c>
      <c r="K371" s="108">
        <v>5827356555</v>
      </c>
      <c r="L371" s="108">
        <v>2178122788</v>
      </c>
      <c r="M371" s="108">
        <v>5310373278</v>
      </c>
      <c r="N371" s="108">
        <v>4535643831</v>
      </c>
      <c r="O371" s="108">
        <v>3135618175</v>
      </c>
      <c r="P371" s="108">
        <v>3310096808</v>
      </c>
      <c r="Q371" s="108">
        <v>6923228045</v>
      </c>
      <c r="R371" s="108">
        <v>7624310947</v>
      </c>
      <c r="S371" s="108">
        <v>5251467297</v>
      </c>
      <c r="T371" s="108">
        <v>6314898470</v>
      </c>
      <c r="U371" s="108">
        <v>6729703021</v>
      </c>
      <c r="V371" s="108">
        <v>6618931477</v>
      </c>
      <c r="W371" s="108">
        <v>7392226146</v>
      </c>
      <c r="X371" s="108">
        <v>7263103146</v>
      </c>
      <c r="Y371" s="108">
        <v>6727044126</v>
      </c>
      <c r="Z371" s="108">
        <v>5219768521</v>
      </c>
      <c r="AA371" s="108">
        <v>5296857261</v>
      </c>
      <c r="AB371" s="108">
        <v>6578452186</v>
      </c>
      <c r="AC371" s="108">
        <v>8652560968</v>
      </c>
      <c r="AD371" s="108">
        <v>8379638286</v>
      </c>
      <c r="AE371" s="108">
        <v>8661866853</v>
      </c>
      <c r="AF371" s="108">
        <v>8576036339</v>
      </c>
      <c r="AG371" s="108">
        <v>9398872859</v>
      </c>
      <c r="AH371" s="115">
        <v>8246366065</v>
      </c>
      <c r="AI371" s="105">
        <v>32.784999999999997</v>
      </c>
      <c r="AJ371" s="105">
        <v>32.292400000000001</v>
      </c>
      <c r="AK371" s="105">
        <v>32.137099999999997</v>
      </c>
      <c r="AL371" s="105">
        <v>32.522599999999997</v>
      </c>
      <c r="AM371" s="105">
        <v>32.594099999999997</v>
      </c>
      <c r="AN371" s="105">
        <v>32.127000000000002</v>
      </c>
      <c r="AO371" s="105">
        <v>32.706699999999998</v>
      </c>
      <c r="AP371" s="105">
        <v>31.672999999999998</v>
      </c>
      <c r="AQ371" s="105">
        <v>32.4953</v>
      </c>
      <c r="AR371" s="105">
        <v>32.502600000000001</v>
      </c>
      <c r="AS371" s="105">
        <v>32.032800000000002</v>
      </c>
      <c r="AT371" s="105">
        <v>32.228400000000001</v>
      </c>
      <c r="AU371" s="105">
        <v>32.911099999999998</v>
      </c>
      <c r="AV371" s="105">
        <v>33.117699999999999</v>
      </c>
      <c r="AW371" s="105">
        <v>32.615099999999998</v>
      </c>
      <c r="AX371" s="105">
        <v>32.935400000000001</v>
      </c>
      <c r="AY371" s="105">
        <v>32.963900000000002</v>
      </c>
      <c r="AZ371" s="105">
        <v>32.954900000000002</v>
      </c>
      <c r="BA371" s="105">
        <v>33.028300000000002</v>
      </c>
      <c r="BB371" s="105">
        <v>33.085799999999999</v>
      </c>
      <c r="BC371" s="105">
        <v>32.851399999999998</v>
      </c>
      <c r="BD371" s="105">
        <v>32.698799999999999</v>
      </c>
      <c r="BE371" s="105">
        <v>32.7059</v>
      </c>
      <c r="BF371" s="105">
        <v>33.051699999999997</v>
      </c>
      <c r="BG371" s="105">
        <v>33.0578</v>
      </c>
      <c r="BH371" s="105">
        <v>32.979399999999998</v>
      </c>
      <c r="BI371" s="105">
        <v>33.0259</v>
      </c>
      <c r="BJ371" s="105">
        <v>33.052700000000002</v>
      </c>
      <c r="BK371" s="105">
        <v>33.0565</v>
      </c>
      <c r="BL371" s="116">
        <v>32.934800000000003</v>
      </c>
      <c r="BM371" s="112">
        <v>3.7686400000000002E-2</v>
      </c>
      <c r="BN371" s="112">
        <v>1.6350099999999999E-2</v>
      </c>
      <c r="BO371" s="112">
        <v>8.5265099999999996E-2</v>
      </c>
      <c r="BP371" s="112">
        <v>5.8758300000000003E-3</v>
      </c>
      <c r="BQ371" s="112">
        <v>0.42764099999999999</v>
      </c>
      <c r="BR371" s="112">
        <v>0.196268</v>
      </c>
      <c r="BS371" s="112">
        <v>0.76319899999999996</v>
      </c>
      <c r="BT371" s="112">
        <v>0.186891</v>
      </c>
      <c r="BU371" s="117">
        <v>0.89624199999999998</v>
      </c>
      <c r="BV371" s="112">
        <v>8.3234799999999998E-2</v>
      </c>
      <c r="BW371" s="112">
        <v>5.1378500000000001E-2</v>
      </c>
      <c r="BX371" s="112">
        <v>0.18071699999999999</v>
      </c>
      <c r="BY371" s="112">
        <v>1.9795199999999999E-2</v>
      </c>
      <c r="BZ371" s="112">
        <v>0.71733899999999995</v>
      </c>
      <c r="CA371" s="112">
        <v>0.45575700000000002</v>
      </c>
      <c r="CB371" s="112">
        <v>0.88409300000000002</v>
      </c>
      <c r="CC371" s="112">
        <v>0.38776100000000002</v>
      </c>
      <c r="CD371" s="117">
        <v>0.97126699999999999</v>
      </c>
      <c r="CE371" s="105">
        <v>-0.60983699999999996</v>
      </c>
      <c r="CF371" s="105">
        <v>-0.600082</v>
      </c>
      <c r="CG371" s="105">
        <v>-0.72300799999999998</v>
      </c>
      <c r="CH371" s="105">
        <v>-0.76004000000000005</v>
      </c>
      <c r="CI371" s="105">
        <v>-0.133352</v>
      </c>
      <c r="CJ371" s="105">
        <v>-6.32553E-2</v>
      </c>
      <c r="CK371" s="105">
        <v>-2.6140799999999999E-2</v>
      </c>
      <c r="CL371" s="105">
        <v>-0.19585900000000001</v>
      </c>
      <c r="CM371" s="116">
        <v>6.3870699999999999E-3</v>
      </c>
    </row>
    <row r="372" spans="1:91">
      <c r="A372" s="104" t="s">
        <v>5079</v>
      </c>
      <c r="B372" s="104" t="s">
        <v>5080</v>
      </c>
      <c r="C372" s="104" t="s">
        <v>5081</v>
      </c>
      <c r="D372" s="105">
        <v>25.201749999999997</v>
      </c>
      <c r="E372" s="108">
        <v>26238874</v>
      </c>
      <c r="F372" s="108">
        <v>53664537</v>
      </c>
      <c r="G372" s="108">
        <v>38698756</v>
      </c>
      <c r="H372" s="108">
        <v>25688800</v>
      </c>
      <c r="I372" s="108">
        <v>34603424</v>
      </c>
      <c r="J372" s="108">
        <v>27533030</v>
      </c>
      <c r="K372" s="108">
        <v>60022736</v>
      </c>
      <c r="L372" s="108">
        <v>5427382.5</v>
      </c>
      <c r="M372" s="108">
        <v>43127144.25</v>
      </c>
      <c r="N372" s="108">
        <v>37096772</v>
      </c>
      <c r="O372" s="108">
        <v>23584338</v>
      </c>
      <c r="P372" s="108">
        <v>12021720</v>
      </c>
      <c r="Q372" s="108">
        <v>23561258</v>
      </c>
      <c r="R372" s="108">
        <v>30664539.25</v>
      </c>
      <c r="S372" s="108">
        <v>17045596</v>
      </c>
      <c r="T372" s="108">
        <v>29007790.5</v>
      </c>
      <c r="U372" s="108">
        <v>24606656</v>
      </c>
      <c r="V372" s="108">
        <v>29546198</v>
      </c>
      <c r="W372" s="108">
        <v>28906483</v>
      </c>
      <c r="X372" s="108">
        <v>45829534</v>
      </c>
      <c r="Y372" s="108">
        <v>22941424</v>
      </c>
      <c r="Z372" s="108">
        <v>30632056.5</v>
      </c>
      <c r="AA372" s="108">
        <v>28860200</v>
      </c>
      <c r="AB372" s="108">
        <v>44724478</v>
      </c>
      <c r="AC372" s="108">
        <v>38637108</v>
      </c>
      <c r="AD372" s="108">
        <v>39759658.5</v>
      </c>
      <c r="AE372" s="108">
        <v>28348522</v>
      </c>
      <c r="AF372" s="108">
        <v>32547392</v>
      </c>
      <c r="AG372" s="108">
        <v>43146193.5</v>
      </c>
      <c r="AH372" s="115">
        <v>25406560</v>
      </c>
      <c r="AI372" s="105">
        <v>25.028700000000001</v>
      </c>
      <c r="AJ372" s="105">
        <v>26.401199999999999</v>
      </c>
      <c r="AK372" s="105">
        <v>25.8751</v>
      </c>
      <c r="AL372" s="105">
        <v>24.888999999999999</v>
      </c>
      <c r="AM372" s="105">
        <v>25.5548</v>
      </c>
      <c r="AN372" s="105">
        <v>25.610199999999999</v>
      </c>
      <c r="AO372" s="105">
        <v>26.073</v>
      </c>
      <c r="AP372" s="105">
        <v>23.502199999999998</v>
      </c>
      <c r="AQ372" s="105">
        <v>25.551200000000001</v>
      </c>
      <c r="AR372" s="105">
        <v>25.418099999999999</v>
      </c>
      <c r="AS372" s="105">
        <v>25.244199999999999</v>
      </c>
      <c r="AT372" s="105">
        <v>24.1233</v>
      </c>
      <c r="AU372" s="105">
        <v>24.686699999999998</v>
      </c>
      <c r="AV372" s="105">
        <v>25.159800000000001</v>
      </c>
      <c r="AW372" s="105">
        <v>24.642399999999999</v>
      </c>
      <c r="AX372" s="105">
        <v>25.1693</v>
      </c>
      <c r="AY372" s="105">
        <v>24.8918</v>
      </c>
      <c r="AZ372" s="105">
        <v>25.2453</v>
      </c>
      <c r="BA372" s="105">
        <v>25.029800000000002</v>
      </c>
      <c r="BB372" s="105">
        <v>25.849299999999999</v>
      </c>
      <c r="BC372" s="105">
        <v>24.733499999999999</v>
      </c>
      <c r="BD372" s="105">
        <v>25.206399999999999</v>
      </c>
      <c r="BE372" s="105">
        <v>25.197099999999999</v>
      </c>
      <c r="BF372" s="105">
        <v>25.851099999999999</v>
      </c>
      <c r="BG372" s="105">
        <v>25.222799999999999</v>
      </c>
      <c r="BH372" s="105">
        <v>25.2422</v>
      </c>
      <c r="BI372" s="105">
        <v>24.770600000000002</v>
      </c>
      <c r="BJ372" s="105">
        <v>25.011099999999999</v>
      </c>
      <c r="BK372" s="105">
        <v>25.3125</v>
      </c>
      <c r="BL372" s="116">
        <v>24.6266</v>
      </c>
      <c r="BM372" s="112">
        <v>0.15346799999999999</v>
      </c>
      <c r="BN372" s="112">
        <v>0.29426099999999999</v>
      </c>
      <c r="BO372" s="112">
        <v>0.94559099999999996</v>
      </c>
      <c r="BP372" s="112">
        <v>0.90923699999999996</v>
      </c>
      <c r="BQ372" s="112">
        <v>0.58390200000000003</v>
      </c>
      <c r="BR372" s="112">
        <v>0.62664600000000004</v>
      </c>
      <c r="BS372" s="112">
        <v>0.59992400000000001</v>
      </c>
      <c r="BT372" s="112">
        <v>0.21285100000000001</v>
      </c>
      <c r="BU372" s="117">
        <v>0.72416199999999997</v>
      </c>
      <c r="BV372" s="112">
        <v>0.22584099999999999</v>
      </c>
      <c r="BW372" s="112">
        <v>0.38722800000000002</v>
      </c>
      <c r="BX372" s="112">
        <v>0.96114200000000005</v>
      </c>
      <c r="BY372" s="112">
        <v>0.92566300000000001</v>
      </c>
      <c r="BZ372" s="112">
        <v>0.78930199999999995</v>
      </c>
      <c r="CA372" s="112">
        <v>0.81701000000000001</v>
      </c>
      <c r="CB372" s="112">
        <v>0.76783900000000005</v>
      </c>
      <c r="CC372" s="112">
        <v>0.41361399999999998</v>
      </c>
      <c r="CD372" s="117">
        <v>0.91042900000000004</v>
      </c>
      <c r="CE372" s="105">
        <v>0.78495499999999996</v>
      </c>
      <c r="CF372" s="105">
        <v>0.36794700000000002</v>
      </c>
      <c r="CG372" s="105">
        <v>5.8773699999999998E-2</v>
      </c>
      <c r="CH372" s="105">
        <v>-5.4829299999999997E-2</v>
      </c>
      <c r="CI372" s="105">
        <v>-0.15377099999999999</v>
      </c>
      <c r="CJ372" s="105">
        <v>0.11873300000000001</v>
      </c>
      <c r="CK372" s="105">
        <v>0.220834</v>
      </c>
      <c r="CL372" s="105">
        <v>0.43481500000000001</v>
      </c>
      <c r="CM372" s="116">
        <v>9.5139799999999997E-2</v>
      </c>
    </row>
    <row r="373" spans="1:91">
      <c r="A373" s="104" t="s">
        <v>1249</v>
      </c>
      <c r="B373" s="104" t="s">
        <v>1250</v>
      </c>
      <c r="C373" s="104" t="s">
        <v>1251</v>
      </c>
      <c r="D373" s="105">
        <v>31.608049999999999</v>
      </c>
      <c r="E373" s="108">
        <v>3303924937</v>
      </c>
      <c r="F373" s="108">
        <v>3195372855</v>
      </c>
      <c r="G373" s="108">
        <v>2658049696</v>
      </c>
      <c r="H373" s="108">
        <v>2571329834</v>
      </c>
      <c r="I373" s="108">
        <v>2207801313</v>
      </c>
      <c r="J373" s="108">
        <v>2277814247</v>
      </c>
      <c r="K373" s="108">
        <v>3384733337</v>
      </c>
      <c r="L373" s="108">
        <v>1994780393</v>
      </c>
      <c r="M373" s="108">
        <v>3422253960</v>
      </c>
      <c r="N373" s="108">
        <v>3009030624</v>
      </c>
      <c r="O373" s="108">
        <v>2895853527</v>
      </c>
      <c r="P373" s="108">
        <v>2683718354</v>
      </c>
      <c r="Q373" s="108">
        <v>2730531104</v>
      </c>
      <c r="R373" s="108">
        <v>2835233639</v>
      </c>
      <c r="S373" s="108">
        <v>1762890857</v>
      </c>
      <c r="T373" s="108">
        <v>2320244814</v>
      </c>
      <c r="U373" s="108">
        <v>2583451888</v>
      </c>
      <c r="V373" s="108">
        <v>2305040798</v>
      </c>
      <c r="W373" s="108">
        <v>2531772563</v>
      </c>
      <c r="X373" s="108">
        <v>2480028347</v>
      </c>
      <c r="Y373" s="108">
        <v>2602633825</v>
      </c>
      <c r="Z373" s="108">
        <v>2767928916</v>
      </c>
      <c r="AA373" s="108">
        <v>2454365390</v>
      </c>
      <c r="AB373" s="108">
        <v>2947256686</v>
      </c>
      <c r="AC373" s="108">
        <v>2962941859</v>
      </c>
      <c r="AD373" s="108">
        <v>3639476737</v>
      </c>
      <c r="AE373" s="108">
        <v>3425312354</v>
      </c>
      <c r="AF373" s="108">
        <v>3166437239</v>
      </c>
      <c r="AG373" s="108">
        <v>3431581832</v>
      </c>
      <c r="AH373" s="115">
        <v>3440796891</v>
      </c>
      <c r="AI373" s="105">
        <v>32.005000000000003</v>
      </c>
      <c r="AJ373" s="105">
        <v>32.115400000000001</v>
      </c>
      <c r="AK373" s="105">
        <v>31.842099999999999</v>
      </c>
      <c r="AL373" s="105">
        <v>31.534300000000002</v>
      </c>
      <c r="AM373" s="105">
        <v>31.462499999999999</v>
      </c>
      <c r="AN373" s="105">
        <v>31.560600000000001</v>
      </c>
      <c r="AO373" s="105">
        <v>31.913799999999998</v>
      </c>
      <c r="AP373" s="105">
        <v>31.544499999999999</v>
      </c>
      <c r="AQ373" s="105">
        <v>31.8614</v>
      </c>
      <c r="AR373" s="105">
        <v>31.900400000000001</v>
      </c>
      <c r="AS373" s="105">
        <v>31.904299999999999</v>
      </c>
      <c r="AT373" s="105">
        <v>31.925799999999999</v>
      </c>
      <c r="AU373" s="105">
        <v>31.580400000000001</v>
      </c>
      <c r="AV373" s="105">
        <v>31.6905</v>
      </c>
      <c r="AW373" s="105">
        <v>31.0398</v>
      </c>
      <c r="AX373" s="105">
        <v>31.4909</v>
      </c>
      <c r="AY373" s="105">
        <v>31.5901</v>
      </c>
      <c r="AZ373" s="105">
        <v>31.433599999999998</v>
      </c>
      <c r="BA373" s="105">
        <v>31.482399999999998</v>
      </c>
      <c r="BB373" s="105">
        <v>31.5321</v>
      </c>
      <c r="BC373" s="105">
        <v>31.462399999999999</v>
      </c>
      <c r="BD373" s="105">
        <v>31.770800000000001</v>
      </c>
      <c r="BE373" s="105">
        <v>31.593599999999999</v>
      </c>
      <c r="BF373" s="105">
        <v>31.8933</v>
      </c>
      <c r="BG373" s="105">
        <v>31.5123</v>
      </c>
      <c r="BH373" s="105">
        <v>31.784500000000001</v>
      </c>
      <c r="BI373" s="105">
        <v>31.6875</v>
      </c>
      <c r="BJ373" s="105">
        <v>31.615300000000001</v>
      </c>
      <c r="BK373" s="105">
        <v>31.6008</v>
      </c>
      <c r="BL373" s="116">
        <v>31.671900000000001</v>
      </c>
      <c r="BM373" s="112">
        <v>1.2126899999999999E-2</v>
      </c>
      <c r="BN373" s="112">
        <v>3.9109999999999999E-2</v>
      </c>
      <c r="BO373" s="112">
        <v>0.287331</v>
      </c>
      <c r="BP373" s="112">
        <v>2.62522E-4</v>
      </c>
      <c r="BQ373" s="112">
        <v>0.39532800000000001</v>
      </c>
      <c r="BR373" s="112">
        <v>6.9780499999999995E-2</v>
      </c>
      <c r="BS373" s="112">
        <v>1.02796E-2</v>
      </c>
      <c r="BT373" s="112">
        <v>0.24118999999999999</v>
      </c>
      <c r="BU373" s="117">
        <v>0.71708000000000005</v>
      </c>
      <c r="BV373" s="112">
        <v>4.44366E-2</v>
      </c>
      <c r="BW373" s="112">
        <v>8.9434799999999995E-2</v>
      </c>
      <c r="BX373" s="112">
        <v>0.40184399999999998</v>
      </c>
      <c r="BY373" s="112">
        <v>4.3519199999999996E-3</v>
      </c>
      <c r="BZ373" s="112">
        <v>0.70341900000000002</v>
      </c>
      <c r="CA373" s="112">
        <v>0.26794200000000001</v>
      </c>
      <c r="CB373" s="112">
        <v>0.10326100000000001</v>
      </c>
      <c r="CC373" s="112">
        <v>0.443222</v>
      </c>
      <c r="CD373" s="117">
        <v>0.90688100000000005</v>
      </c>
      <c r="CE373" s="105">
        <v>0.35818699999999998</v>
      </c>
      <c r="CF373" s="105">
        <v>-0.110191</v>
      </c>
      <c r="CG373" s="105">
        <v>0.14394199999999999</v>
      </c>
      <c r="CH373" s="105">
        <v>0.28083000000000002</v>
      </c>
      <c r="CI373" s="105">
        <v>-0.19239300000000001</v>
      </c>
      <c r="CJ373" s="105">
        <v>-0.12442300000000001</v>
      </c>
      <c r="CK373" s="105">
        <v>-0.13699800000000001</v>
      </c>
      <c r="CL373" s="105">
        <v>0.123261</v>
      </c>
      <c r="CM373" s="116">
        <v>3.2112099999999998E-2</v>
      </c>
    </row>
    <row r="374" spans="1:91">
      <c r="A374" s="104" t="s">
        <v>1252</v>
      </c>
      <c r="B374" s="104" t="s">
        <v>1253</v>
      </c>
      <c r="C374" s="104" t="s">
        <v>1254</v>
      </c>
      <c r="D374" s="105">
        <v>32.438450000000003</v>
      </c>
      <c r="E374" s="108">
        <v>5107707878</v>
      </c>
      <c r="F374" s="108">
        <v>5255311851</v>
      </c>
      <c r="G374" s="108">
        <v>4784130701</v>
      </c>
      <c r="H374" s="108">
        <v>5589533459</v>
      </c>
      <c r="I374" s="108">
        <v>4675888548</v>
      </c>
      <c r="J374" s="108">
        <v>5456884166</v>
      </c>
      <c r="K374" s="108">
        <v>6082140427</v>
      </c>
      <c r="L374" s="108">
        <v>4286161386</v>
      </c>
      <c r="M374" s="108">
        <v>6246964430</v>
      </c>
      <c r="N374" s="108">
        <v>4694089285</v>
      </c>
      <c r="O374" s="108">
        <v>5295350373</v>
      </c>
      <c r="P374" s="108">
        <v>4550958272</v>
      </c>
      <c r="Q374" s="108">
        <v>4552954486</v>
      </c>
      <c r="R374" s="108">
        <v>4673433538</v>
      </c>
      <c r="S374" s="108">
        <v>2957850023</v>
      </c>
      <c r="T374" s="108">
        <v>4218128534</v>
      </c>
      <c r="U374" s="108">
        <v>4357873422</v>
      </c>
      <c r="V374" s="108">
        <v>3954874799</v>
      </c>
      <c r="W374" s="108">
        <v>4913203231</v>
      </c>
      <c r="X374" s="108">
        <v>4450106838</v>
      </c>
      <c r="Y374" s="108">
        <v>4702876511</v>
      </c>
      <c r="Z374" s="108">
        <v>3899619673</v>
      </c>
      <c r="AA374" s="108">
        <v>4136204890</v>
      </c>
      <c r="AB374" s="108">
        <v>4043112361</v>
      </c>
      <c r="AC374" s="108">
        <v>5964523624</v>
      </c>
      <c r="AD374" s="108">
        <v>5759154905</v>
      </c>
      <c r="AE374" s="108">
        <v>5774231038</v>
      </c>
      <c r="AF374" s="108">
        <v>5283237026</v>
      </c>
      <c r="AG374" s="108">
        <v>5623912570</v>
      </c>
      <c r="AH374" s="115">
        <v>5520777115</v>
      </c>
      <c r="AI374" s="105">
        <v>32.633499999999998</v>
      </c>
      <c r="AJ374" s="105">
        <v>32.836599999999997</v>
      </c>
      <c r="AK374" s="105">
        <v>32.705399999999997</v>
      </c>
      <c r="AL374" s="105">
        <v>32.654499999999999</v>
      </c>
      <c r="AM374" s="105">
        <v>32.541899999999998</v>
      </c>
      <c r="AN374" s="105">
        <v>32.781399999999998</v>
      </c>
      <c r="AO374" s="105">
        <v>32.767800000000001</v>
      </c>
      <c r="AP374" s="105">
        <v>32.665500000000002</v>
      </c>
      <c r="AQ374" s="105">
        <v>32.729599999999998</v>
      </c>
      <c r="AR374" s="105">
        <v>32.5593</v>
      </c>
      <c r="AS374" s="105">
        <v>32.813800000000001</v>
      </c>
      <c r="AT374" s="105">
        <v>32.6877</v>
      </c>
      <c r="AU374" s="105">
        <v>32.317300000000003</v>
      </c>
      <c r="AV374" s="105">
        <v>32.411499999999997</v>
      </c>
      <c r="AW374" s="105">
        <v>31.7745</v>
      </c>
      <c r="AX374" s="105">
        <v>32.353299999999997</v>
      </c>
      <c r="AY374" s="105">
        <v>32.342599999999997</v>
      </c>
      <c r="AZ374" s="105">
        <v>32.208500000000001</v>
      </c>
      <c r="BA374" s="105">
        <v>32.439</v>
      </c>
      <c r="BB374" s="105">
        <v>32.371499999999997</v>
      </c>
      <c r="BC374" s="105">
        <v>32.321800000000003</v>
      </c>
      <c r="BD374" s="105">
        <v>32.269399999999997</v>
      </c>
      <c r="BE374" s="105">
        <v>32.344000000000001</v>
      </c>
      <c r="BF374" s="105">
        <v>32.349400000000003</v>
      </c>
      <c r="BG374" s="105">
        <v>32.517000000000003</v>
      </c>
      <c r="BH374" s="105">
        <v>32.437899999999999</v>
      </c>
      <c r="BI374" s="105">
        <v>32.440899999999999</v>
      </c>
      <c r="BJ374" s="105">
        <v>32.3538</v>
      </c>
      <c r="BK374" s="105">
        <v>32.317700000000002</v>
      </c>
      <c r="BL374" s="116">
        <v>32.353900000000003</v>
      </c>
      <c r="BM374" s="112">
        <v>3.2059599999999999E-3</v>
      </c>
      <c r="BN374" s="112">
        <v>1.0648599999999999E-2</v>
      </c>
      <c r="BO374" s="112">
        <v>2.9752000000000001E-4</v>
      </c>
      <c r="BP374" s="112">
        <v>9.75934E-3</v>
      </c>
      <c r="BQ374" s="112">
        <v>0.43098599999999998</v>
      </c>
      <c r="BR374" s="112">
        <v>0.44903599999999999</v>
      </c>
      <c r="BS374" s="112">
        <v>0.37893700000000002</v>
      </c>
      <c r="BT374" s="112">
        <v>0.50441800000000003</v>
      </c>
      <c r="BU374" s="117">
        <v>1.24314E-2</v>
      </c>
      <c r="BV374" s="112">
        <v>2.3534900000000001E-2</v>
      </c>
      <c r="BW374" s="112">
        <v>4.0165399999999997E-2</v>
      </c>
      <c r="BX374" s="112">
        <v>1.05565E-2</v>
      </c>
      <c r="BY374" s="112">
        <v>2.74241E-2</v>
      </c>
      <c r="BZ374" s="112">
        <v>0.71915799999999996</v>
      </c>
      <c r="CA374" s="112">
        <v>0.69871300000000003</v>
      </c>
      <c r="CB374" s="112">
        <v>0.605541</v>
      </c>
      <c r="CC374" s="112">
        <v>0.68108900000000006</v>
      </c>
      <c r="CD374" s="117">
        <v>0.39360400000000001</v>
      </c>
      <c r="CE374" s="105">
        <v>0.38336799999999999</v>
      </c>
      <c r="CF374" s="105">
        <v>0.317467</v>
      </c>
      <c r="CG374" s="105">
        <v>0.379166</v>
      </c>
      <c r="CH374" s="105">
        <v>0.34515499999999999</v>
      </c>
      <c r="CI374" s="105">
        <v>-0.17400199999999999</v>
      </c>
      <c r="CJ374" s="105">
        <v>-4.0337900000000003E-2</v>
      </c>
      <c r="CK374" s="105">
        <v>3.5611499999999997E-2</v>
      </c>
      <c r="CL374" s="105">
        <v>-2.0854899999999999E-2</v>
      </c>
      <c r="CM374" s="116">
        <v>0.123449</v>
      </c>
    </row>
    <row r="375" spans="1:91">
      <c r="A375" s="104" t="s">
        <v>1255</v>
      </c>
      <c r="B375" s="104" t="s">
        <v>1256</v>
      </c>
      <c r="C375" s="104" t="s">
        <v>1257</v>
      </c>
      <c r="D375" s="105">
        <v>24.092199999999998</v>
      </c>
      <c r="E375" s="108">
        <v>22165342</v>
      </c>
      <c r="F375" s="108">
        <v>61202.503909999999</v>
      </c>
      <c r="G375" s="108">
        <v>35158036</v>
      </c>
      <c r="H375" s="108">
        <v>28815430</v>
      </c>
      <c r="I375" s="108"/>
      <c r="J375" s="108"/>
      <c r="K375" s="108"/>
      <c r="L375" s="108"/>
      <c r="M375" s="108">
        <v>4006009.75</v>
      </c>
      <c r="N375" s="108"/>
      <c r="O375" s="108"/>
      <c r="P375" s="108"/>
      <c r="Q375" s="108">
        <v>17880426</v>
      </c>
      <c r="R375" s="108">
        <v>17681744</v>
      </c>
      <c r="S375" s="108">
        <v>10437539</v>
      </c>
      <c r="T375" s="108">
        <v>13935977</v>
      </c>
      <c r="U375" s="108">
        <v>21514346</v>
      </c>
      <c r="V375" s="108">
        <v>9125734</v>
      </c>
      <c r="W375" s="108">
        <v>11738704</v>
      </c>
      <c r="X375" s="108">
        <v>199754612</v>
      </c>
      <c r="Y375" s="108">
        <v>17117924</v>
      </c>
      <c r="Z375" s="108">
        <v>14792325</v>
      </c>
      <c r="AA375" s="108"/>
      <c r="AB375" s="108">
        <v>9848970</v>
      </c>
      <c r="AC375" s="108">
        <v>25062002</v>
      </c>
      <c r="AD375" s="108">
        <v>26331386</v>
      </c>
      <c r="AE375" s="108">
        <v>33036932</v>
      </c>
      <c r="AF375" s="108">
        <v>27372606</v>
      </c>
      <c r="AG375" s="108">
        <v>671756660</v>
      </c>
      <c r="AH375" s="115">
        <v>30834336</v>
      </c>
      <c r="AI375" s="105">
        <v>24.785299999999999</v>
      </c>
      <c r="AJ375" s="105">
        <v>16.411799999999999</v>
      </c>
      <c r="AK375" s="105">
        <v>25.7439</v>
      </c>
      <c r="AL375" s="105">
        <v>25.0547</v>
      </c>
      <c r="AM375" s="105">
        <v>22.1374</v>
      </c>
      <c r="AN375" s="105">
        <v>23.599799999999998</v>
      </c>
      <c r="AO375" s="105">
        <v>22.0596</v>
      </c>
      <c r="AP375" s="105">
        <v>23.4938</v>
      </c>
      <c r="AQ375" s="105">
        <v>22.122800000000002</v>
      </c>
      <c r="AR375" s="105">
        <v>21.212499999999999</v>
      </c>
      <c r="AS375" s="105">
        <v>20.0702</v>
      </c>
      <c r="AT375" s="105">
        <v>19.655899999999999</v>
      </c>
      <c r="AU375" s="105">
        <v>24.2761</v>
      </c>
      <c r="AV375" s="105">
        <v>24.365500000000001</v>
      </c>
      <c r="AW375" s="105">
        <v>23.934000000000001</v>
      </c>
      <c r="AX375" s="105">
        <v>24.111599999999999</v>
      </c>
      <c r="AY375" s="105">
        <v>24.708600000000001</v>
      </c>
      <c r="AZ375" s="105">
        <v>23.498999999999999</v>
      </c>
      <c r="BA375" s="105">
        <v>23.729700000000001</v>
      </c>
      <c r="BB375" s="105">
        <v>27.952999999999999</v>
      </c>
      <c r="BC375" s="105">
        <v>24.403700000000001</v>
      </c>
      <c r="BD375" s="105">
        <v>24.072800000000001</v>
      </c>
      <c r="BE375" s="105">
        <v>22.874500000000001</v>
      </c>
      <c r="BF375" s="105">
        <v>23.668099999999999</v>
      </c>
      <c r="BG375" s="105">
        <v>24.589700000000001</v>
      </c>
      <c r="BH375" s="105">
        <v>24.649000000000001</v>
      </c>
      <c r="BI375" s="105">
        <v>24.991499999999998</v>
      </c>
      <c r="BJ375" s="105">
        <v>24.761299999999999</v>
      </c>
      <c r="BK375" s="105">
        <v>29.2971</v>
      </c>
      <c r="BL375" s="116">
        <v>24.9057</v>
      </c>
      <c r="BM375" s="112">
        <v>0.29346</v>
      </c>
      <c r="BN375" s="112">
        <v>0.186413</v>
      </c>
      <c r="BO375" s="112">
        <v>7.3433799999999994E-2</v>
      </c>
      <c r="BP375" s="112">
        <v>1.82597E-2</v>
      </c>
      <c r="BQ375" s="112">
        <v>0.22725100000000001</v>
      </c>
      <c r="BR375" s="112">
        <v>0.22098999999999999</v>
      </c>
      <c r="BS375" s="112">
        <v>0.65384500000000001</v>
      </c>
      <c r="BT375" s="112">
        <v>0.14296500000000001</v>
      </c>
      <c r="BU375" s="117">
        <v>0.35036600000000001</v>
      </c>
      <c r="BV375" s="112">
        <v>0.37789499999999998</v>
      </c>
      <c r="BW375" s="112">
        <v>0.27475500000000003</v>
      </c>
      <c r="BX375" s="112">
        <v>0.16591900000000001</v>
      </c>
      <c r="BY375" s="112">
        <v>4.25098E-2</v>
      </c>
      <c r="BZ375" s="112">
        <v>0.59282699999999999</v>
      </c>
      <c r="CA375" s="112">
        <v>0.48170200000000002</v>
      </c>
      <c r="CB375" s="112">
        <v>0.80151499999999998</v>
      </c>
      <c r="CC375" s="112">
        <v>0.32883600000000002</v>
      </c>
      <c r="CD375" s="117">
        <v>0.743421</v>
      </c>
      <c r="CE375" s="105">
        <v>-4.0076900000000002</v>
      </c>
      <c r="CF375" s="105">
        <v>-2.7240700000000002</v>
      </c>
      <c r="CG375" s="105">
        <v>-3.7625999999999999</v>
      </c>
      <c r="CH375" s="105">
        <v>-6.00847</v>
      </c>
      <c r="CI375" s="105">
        <v>-2.12948</v>
      </c>
      <c r="CJ375" s="105">
        <v>-2.2149399999999999</v>
      </c>
      <c r="CK375" s="105">
        <v>-0.95920399999999995</v>
      </c>
      <c r="CL375" s="105">
        <v>-2.78287</v>
      </c>
      <c r="CM375" s="116">
        <v>-1.57795</v>
      </c>
    </row>
    <row r="376" spans="1:91">
      <c r="A376" s="104" t="s">
        <v>5082</v>
      </c>
      <c r="B376" s="104" t="s">
        <v>5083</v>
      </c>
      <c r="C376" s="104" t="s">
        <v>471</v>
      </c>
      <c r="D376" s="105">
        <v>25.777200000000001</v>
      </c>
      <c r="E376" s="108">
        <v>36199232</v>
      </c>
      <c r="F376" s="108"/>
      <c r="G376" s="108"/>
      <c r="H376" s="108">
        <v>74929431.75</v>
      </c>
      <c r="I376" s="108">
        <v>77779806</v>
      </c>
      <c r="J376" s="108"/>
      <c r="K376" s="108">
        <v>48799180</v>
      </c>
      <c r="L376" s="108">
        <v>41417884</v>
      </c>
      <c r="M376" s="108">
        <v>86451240</v>
      </c>
      <c r="N376" s="108">
        <v>18916946</v>
      </c>
      <c r="O376" s="108">
        <v>52236912</v>
      </c>
      <c r="P376" s="108">
        <v>52992976</v>
      </c>
      <c r="Q376" s="108">
        <v>72446052</v>
      </c>
      <c r="R376" s="108">
        <v>77659952</v>
      </c>
      <c r="S376" s="108">
        <v>38708984</v>
      </c>
      <c r="T376" s="108">
        <v>46299539</v>
      </c>
      <c r="U376" s="108">
        <v>58172268</v>
      </c>
      <c r="V376" s="108"/>
      <c r="W376" s="108">
        <v>48042423</v>
      </c>
      <c r="X376" s="108">
        <v>35678052</v>
      </c>
      <c r="Y376" s="108">
        <v>71144808</v>
      </c>
      <c r="Z376" s="108">
        <v>40763272</v>
      </c>
      <c r="AA376" s="108">
        <v>41581512</v>
      </c>
      <c r="AB376" s="108">
        <v>32869972</v>
      </c>
      <c r="AC376" s="108">
        <v>23970878</v>
      </c>
      <c r="AD376" s="108">
        <v>55869220</v>
      </c>
      <c r="AE376" s="108">
        <v>64301916</v>
      </c>
      <c r="AF376" s="108">
        <v>4374498.5</v>
      </c>
      <c r="AG376" s="108">
        <v>63540676</v>
      </c>
      <c r="AH376" s="115">
        <v>87089376</v>
      </c>
      <c r="AI376" s="105">
        <v>25.492899999999999</v>
      </c>
      <c r="AJ376" s="105">
        <v>21.7439</v>
      </c>
      <c r="AK376" s="105">
        <v>22.153199999999998</v>
      </c>
      <c r="AL376" s="105">
        <v>26.433399999999999</v>
      </c>
      <c r="AM376" s="105">
        <v>26.706099999999999</v>
      </c>
      <c r="AN376" s="105">
        <v>22.688199999999998</v>
      </c>
      <c r="AO376" s="105">
        <v>25.791699999999999</v>
      </c>
      <c r="AP376" s="105">
        <v>26.423500000000001</v>
      </c>
      <c r="AQ376" s="105">
        <v>26.554500000000001</v>
      </c>
      <c r="AR376" s="105">
        <v>24.4864</v>
      </c>
      <c r="AS376" s="105">
        <v>26.309799999999999</v>
      </c>
      <c r="AT376" s="105">
        <v>26.263500000000001</v>
      </c>
      <c r="AU376" s="105">
        <v>26.326599999999999</v>
      </c>
      <c r="AV376" s="105">
        <v>26.500399999999999</v>
      </c>
      <c r="AW376" s="105">
        <v>25.7273</v>
      </c>
      <c r="AX376" s="105">
        <v>25.843800000000002</v>
      </c>
      <c r="AY376" s="105">
        <v>26.130600000000001</v>
      </c>
      <c r="AZ376" s="105">
        <v>20.321200000000001</v>
      </c>
      <c r="BA376" s="105">
        <v>25.762699999999999</v>
      </c>
      <c r="BB376" s="105">
        <v>25.478899999999999</v>
      </c>
      <c r="BC376" s="105">
        <v>26.268599999999999</v>
      </c>
      <c r="BD376" s="105">
        <v>25.617599999999999</v>
      </c>
      <c r="BE376" s="105">
        <v>25.7241</v>
      </c>
      <c r="BF376" s="105">
        <v>25.4069</v>
      </c>
      <c r="BG376" s="105">
        <v>24.540500000000002</v>
      </c>
      <c r="BH376" s="105">
        <v>25.7361</v>
      </c>
      <c r="BI376" s="105">
        <v>25.952200000000001</v>
      </c>
      <c r="BJ376" s="105">
        <v>22.1157</v>
      </c>
      <c r="BK376" s="105">
        <v>25.8445</v>
      </c>
      <c r="BL376" s="116">
        <v>26.4206</v>
      </c>
      <c r="BM376" s="112">
        <v>0.40703699999999998</v>
      </c>
      <c r="BN376" s="112">
        <v>0.80930000000000002</v>
      </c>
      <c r="BO376" s="112">
        <v>0.34562999999999999</v>
      </c>
      <c r="BP376" s="112">
        <v>0.57801199999999997</v>
      </c>
      <c r="BQ376" s="112">
        <v>0.36713800000000002</v>
      </c>
      <c r="BR376" s="112">
        <v>0.77963899999999997</v>
      </c>
      <c r="BS376" s="112">
        <v>0.48847499999999999</v>
      </c>
      <c r="BT376" s="112">
        <v>0.590835</v>
      </c>
      <c r="BU376" s="117">
        <v>0.68657599999999996</v>
      </c>
      <c r="BV376" s="112">
        <v>0.48864800000000003</v>
      </c>
      <c r="BW376" s="112">
        <v>0.84918899999999997</v>
      </c>
      <c r="BX376" s="112">
        <v>0.45956000000000002</v>
      </c>
      <c r="BY376" s="112">
        <v>0.65068800000000004</v>
      </c>
      <c r="BZ376" s="112">
        <v>0.68645</v>
      </c>
      <c r="CA376" s="112">
        <v>0.90437900000000004</v>
      </c>
      <c r="CB376" s="112">
        <v>0.68751499999999999</v>
      </c>
      <c r="CC376" s="112">
        <v>0.74618899999999999</v>
      </c>
      <c r="CD376" s="117">
        <v>0.90224899999999997</v>
      </c>
      <c r="CE376" s="105">
        <v>-1.6635800000000001</v>
      </c>
      <c r="CF376" s="105">
        <v>0.48229499999999997</v>
      </c>
      <c r="CG376" s="105">
        <v>1.46296</v>
      </c>
      <c r="CH376" s="105">
        <v>0.89294700000000005</v>
      </c>
      <c r="CI376" s="105">
        <v>1.39114</v>
      </c>
      <c r="CJ376" s="105">
        <v>-0.69507799999999997</v>
      </c>
      <c r="CK376" s="105">
        <v>1.0431600000000001</v>
      </c>
      <c r="CL376" s="105">
        <v>0.78923699999999997</v>
      </c>
      <c r="CM376" s="116">
        <v>0.61598600000000003</v>
      </c>
    </row>
    <row r="377" spans="1:91">
      <c r="A377" s="104" t="s">
        <v>1258</v>
      </c>
      <c r="B377" s="104" t="s">
        <v>1259</v>
      </c>
      <c r="C377" s="104" t="s">
        <v>1260</v>
      </c>
      <c r="D377" s="105">
        <v>32.030999999999999</v>
      </c>
      <c r="E377" s="108">
        <v>10760464937</v>
      </c>
      <c r="F377" s="108">
        <v>10928030716</v>
      </c>
      <c r="G377" s="108">
        <v>10874018763</v>
      </c>
      <c r="H377" s="108">
        <v>10333267411</v>
      </c>
      <c r="I377" s="108">
        <v>8021083941</v>
      </c>
      <c r="J377" s="108">
        <v>7423037564</v>
      </c>
      <c r="K377" s="108">
        <v>9333028718</v>
      </c>
      <c r="L377" s="108">
        <v>6389023886</v>
      </c>
      <c r="M377" s="108">
        <v>9700822813</v>
      </c>
      <c r="N377" s="108">
        <v>8012033158</v>
      </c>
      <c r="O377" s="108">
        <v>12053207435</v>
      </c>
      <c r="P377" s="108">
        <v>9300069408</v>
      </c>
      <c r="Q377" s="108">
        <v>3973001548</v>
      </c>
      <c r="R377" s="108">
        <v>2855632480</v>
      </c>
      <c r="S377" s="108">
        <v>4548836639</v>
      </c>
      <c r="T377" s="108">
        <v>2294958741</v>
      </c>
      <c r="U377" s="108">
        <v>3109656575</v>
      </c>
      <c r="V377" s="108">
        <v>3569000098</v>
      </c>
      <c r="W377" s="108">
        <v>2331854912</v>
      </c>
      <c r="X377" s="108">
        <v>2743958315</v>
      </c>
      <c r="Y377" s="108">
        <v>3766499598</v>
      </c>
      <c r="Z377" s="108">
        <v>2531760418</v>
      </c>
      <c r="AA377" s="108">
        <v>2651948831</v>
      </c>
      <c r="AB377" s="108">
        <v>1956254828</v>
      </c>
      <c r="AC377" s="108">
        <v>2677599474</v>
      </c>
      <c r="AD377" s="108">
        <v>4248851185</v>
      </c>
      <c r="AE377" s="108">
        <v>3997867600</v>
      </c>
      <c r="AF377" s="108">
        <v>3400075837</v>
      </c>
      <c r="AG377" s="108">
        <v>3190464136</v>
      </c>
      <c r="AH377" s="115">
        <v>4259853853</v>
      </c>
      <c r="AI377" s="105">
        <v>33.708500000000001</v>
      </c>
      <c r="AJ377" s="105">
        <v>33.879800000000003</v>
      </c>
      <c r="AK377" s="105">
        <v>33.875700000000002</v>
      </c>
      <c r="AL377" s="105">
        <v>33.540999999999997</v>
      </c>
      <c r="AM377" s="105">
        <v>33.324300000000001</v>
      </c>
      <c r="AN377" s="105">
        <v>33.216999999999999</v>
      </c>
      <c r="AO377" s="105">
        <v>33.382899999999999</v>
      </c>
      <c r="AP377" s="105">
        <v>33.241700000000002</v>
      </c>
      <c r="AQ377" s="105">
        <v>33.364600000000003</v>
      </c>
      <c r="AR377" s="105">
        <v>33.353400000000001</v>
      </c>
      <c r="AS377" s="105">
        <v>34.008899999999997</v>
      </c>
      <c r="AT377" s="105">
        <v>33.718800000000002</v>
      </c>
      <c r="AU377" s="105">
        <v>32.121000000000002</v>
      </c>
      <c r="AV377" s="105">
        <v>31.700900000000001</v>
      </c>
      <c r="AW377" s="105">
        <v>32.396000000000001</v>
      </c>
      <c r="AX377" s="105">
        <v>31.475100000000001</v>
      </c>
      <c r="AY377" s="105">
        <v>31.857700000000001</v>
      </c>
      <c r="AZ377" s="105">
        <v>32.057699999999997</v>
      </c>
      <c r="BA377" s="105">
        <v>31.363800000000001</v>
      </c>
      <c r="BB377" s="105">
        <v>31.677700000000002</v>
      </c>
      <c r="BC377" s="105">
        <v>31.994</v>
      </c>
      <c r="BD377" s="105">
        <v>31.64</v>
      </c>
      <c r="BE377" s="105">
        <v>31.710100000000001</v>
      </c>
      <c r="BF377" s="105">
        <v>31.302</v>
      </c>
      <c r="BG377" s="105">
        <v>31.366</v>
      </c>
      <c r="BH377" s="105">
        <v>32.004300000000001</v>
      </c>
      <c r="BI377" s="105">
        <v>31.910499999999999</v>
      </c>
      <c r="BJ377" s="105">
        <v>31.718</v>
      </c>
      <c r="BK377" s="105">
        <v>31.495699999999999</v>
      </c>
      <c r="BL377" s="116">
        <v>31.978899999999999</v>
      </c>
      <c r="BM377" s="112">
        <v>1.56179E-4</v>
      </c>
      <c r="BN377" s="112">
        <v>6.47172E-4</v>
      </c>
      <c r="BO377" s="112">
        <v>4.0022899999999999E-4</v>
      </c>
      <c r="BP377" s="112">
        <v>1.1326699999999999E-3</v>
      </c>
      <c r="BQ377" s="112">
        <v>0.236536</v>
      </c>
      <c r="BR377" s="112">
        <v>0.77976699999999999</v>
      </c>
      <c r="BS377" s="112">
        <v>0.83074199999999998</v>
      </c>
      <c r="BT377" s="112">
        <v>0.39238699999999999</v>
      </c>
      <c r="BU377" s="117">
        <v>0.90951000000000004</v>
      </c>
      <c r="BV377" s="112">
        <v>5.5717300000000004E-3</v>
      </c>
      <c r="BW377" s="112">
        <v>1.1531E-2</v>
      </c>
      <c r="BX377" s="112">
        <v>1.25711E-2</v>
      </c>
      <c r="BY377" s="112">
        <v>8.5105400000000005E-3</v>
      </c>
      <c r="BZ377" s="112">
        <v>0.59282699999999999</v>
      </c>
      <c r="CA377" s="112">
        <v>0.90437900000000004</v>
      </c>
      <c r="CB377" s="112">
        <v>0.92219099999999998</v>
      </c>
      <c r="CC377" s="112">
        <v>0.58410200000000001</v>
      </c>
      <c r="CD377" s="117">
        <v>0.975939</v>
      </c>
      <c r="CE377" s="105">
        <v>2.0905100000000001</v>
      </c>
      <c r="CF377" s="105">
        <v>1.62991</v>
      </c>
      <c r="CG377" s="105">
        <v>1.59887</v>
      </c>
      <c r="CH377" s="105">
        <v>1.96285</v>
      </c>
      <c r="CI377" s="105">
        <v>0.341783</v>
      </c>
      <c r="CJ377" s="105">
        <v>6.6004400000000005E-2</v>
      </c>
      <c r="CK377" s="105">
        <v>-5.2317900000000001E-2</v>
      </c>
      <c r="CL377" s="105">
        <v>-0.18012700000000001</v>
      </c>
      <c r="CM377" s="116">
        <v>2.9416999999999999E-2</v>
      </c>
    </row>
    <row r="378" spans="1:91">
      <c r="A378" s="104" t="s">
        <v>1261</v>
      </c>
      <c r="B378" s="104" t="s">
        <v>1262</v>
      </c>
      <c r="C378" s="104" t="s">
        <v>1133</v>
      </c>
      <c r="D378" s="105">
        <v>32.370149999999995</v>
      </c>
      <c r="E378" s="108">
        <v>10984034718</v>
      </c>
      <c r="F378" s="108">
        <v>8469760824</v>
      </c>
      <c r="G378" s="108">
        <v>8272968399</v>
      </c>
      <c r="H378" s="108">
        <v>8696429906</v>
      </c>
      <c r="I378" s="108">
        <v>7458762388</v>
      </c>
      <c r="J378" s="108">
        <v>5160315671</v>
      </c>
      <c r="K378" s="108">
        <v>9957945637</v>
      </c>
      <c r="L378" s="108">
        <v>5042543116</v>
      </c>
      <c r="M378" s="108">
        <v>9834746697</v>
      </c>
      <c r="N378" s="108">
        <v>7858109364</v>
      </c>
      <c r="O378" s="108">
        <v>7384563906</v>
      </c>
      <c r="P378" s="108">
        <v>8073896785</v>
      </c>
      <c r="Q378" s="108">
        <v>4103204747</v>
      </c>
      <c r="R378" s="108">
        <v>4527548967</v>
      </c>
      <c r="S378" s="108">
        <v>7501520992</v>
      </c>
      <c r="T378" s="108">
        <v>4076318450</v>
      </c>
      <c r="U378" s="108">
        <v>4308838549</v>
      </c>
      <c r="V378" s="108">
        <v>4247063942</v>
      </c>
      <c r="W378" s="108">
        <v>4379228002</v>
      </c>
      <c r="X378" s="108">
        <v>5175153407</v>
      </c>
      <c r="Y378" s="108">
        <v>4881203427</v>
      </c>
      <c r="Z378" s="108">
        <v>3144648921</v>
      </c>
      <c r="AA378" s="108">
        <v>3459556909</v>
      </c>
      <c r="AB378" s="108">
        <v>3821888628</v>
      </c>
      <c r="AC378" s="108">
        <v>5143465881</v>
      </c>
      <c r="AD378" s="108">
        <v>5474326166</v>
      </c>
      <c r="AE378" s="108">
        <v>5456219328</v>
      </c>
      <c r="AF378" s="108">
        <v>4777602245</v>
      </c>
      <c r="AG378" s="108">
        <v>5314500553</v>
      </c>
      <c r="AH378" s="115">
        <v>4566154369</v>
      </c>
      <c r="AI378" s="105">
        <v>33.738199999999999</v>
      </c>
      <c r="AJ378" s="105">
        <v>33.517099999999999</v>
      </c>
      <c r="AK378" s="105">
        <v>33.488700000000001</v>
      </c>
      <c r="AL378" s="105">
        <v>33.292200000000001</v>
      </c>
      <c r="AM378" s="105">
        <v>33.219499999999996</v>
      </c>
      <c r="AN378" s="105">
        <v>32.703299999999999</v>
      </c>
      <c r="AO378" s="105">
        <v>33.476199999999999</v>
      </c>
      <c r="AP378" s="105">
        <v>32.904600000000002</v>
      </c>
      <c r="AQ378" s="105">
        <v>33.384300000000003</v>
      </c>
      <c r="AR378" s="105">
        <v>33.323799999999999</v>
      </c>
      <c r="AS378" s="105">
        <v>33.307699999999997</v>
      </c>
      <c r="AT378" s="105">
        <v>33.514800000000001</v>
      </c>
      <c r="AU378" s="105">
        <v>32.167900000000003</v>
      </c>
      <c r="AV378" s="105">
        <v>32.3658</v>
      </c>
      <c r="AW378" s="105">
        <v>33.125700000000002</v>
      </c>
      <c r="AX378" s="105">
        <v>32.303899999999999</v>
      </c>
      <c r="AY378" s="105">
        <v>32.326500000000003</v>
      </c>
      <c r="AZ378" s="105">
        <v>32.311399999999999</v>
      </c>
      <c r="BA378" s="105">
        <v>32.273000000000003</v>
      </c>
      <c r="BB378" s="105">
        <v>32.589399999999998</v>
      </c>
      <c r="BC378" s="105">
        <v>32.374499999999998</v>
      </c>
      <c r="BD378" s="105">
        <v>31.957000000000001</v>
      </c>
      <c r="BE378" s="105">
        <v>32.086199999999998</v>
      </c>
      <c r="BF378" s="105">
        <v>32.2682</v>
      </c>
      <c r="BG378" s="105">
        <v>32.302599999999998</v>
      </c>
      <c r="BH378" s="105">
        <v>32.365000000000002</v>
      </c>
      <c r="BI378" s="105">
        <v>32.359099999999998</v>
      </c>
      <c r="BJ378" s="105">
        <v>32.2087</v>
      </c>
      <c r="BK378" s="105">
        <v>32.235799999999998</v>
      </c>
      <c r="BL378" s="116">
        <v>32.079599999999999</v>
      </c>
      <c r="BM378" s="112">
        <v>1.08591E-4</v>
      </c>
      <c r="BN378" s="112">
        <v>9.4242100000000006E-3</v>
      </c>
      <c r="BO378" s="112">
        <v>4.1749200000000004E-3</v>
      </c>
      <c r="BP378" s="112">
        <v>1.2454999999999999E-4</v>
      </c>
      <c r="BQ378" s="112">
        <v>0.27006799999999997</v>
      </c>
      <c r="BR378" s="112">
        <v>4.5818200000000003E-2</v>
      </c>
      <c r="BS378" s="112">
        <v>8.6408600000000002E-2</v>
      </c>
      <c r="BT378" s="112">
        <v>0.52654599999999996</v>
      </c>
      <c r="BU378" s="117">
        <v>3.2461200000000003E-2</v>
      </c>
      <c r="BV378" s="112">
        <v>4.5635399999999996E-3</v>
      </c>
      <c r="BW378" s="112">
        <v>3.72305E-2</v>
      </c>
      <c r="BX378" s="112">
        <v>3.7731800000000003E-2</v>
      </c>
      <c r="BY378" s="112">
        <v>3.41195E-3</v>
      </c>
      <c r="BZ378" s="112">
        <v>0.61165000000000003</v>
      </c>
      <c r="CA378" s="112">
        <v>0.21062400000000001</v>
      </c>
      <c r="CB378" s="112">
        <v>0.27639200000000003</v>
      </c>
      <c r="CC378" s="112">
        <v>0.69769199999999998</v>
      </c>
      <c r="CD378" s="117">
        <v>0.45022299999999998</v>
      </c>
      <c r="CE378" s="105">
        <v>1.40665</v>
      </c>
      <c r="CF378" s="105">
        <v>0.89697000000000005</v>
      </c>
      <c r="CG378" s="105">
        <v>1.0803499999999999</v>
      </c>
      <c r="CH378" s="105">
        <v>1.20743</v>
      </c>
      <c r="CI378" s="105">
        <v>0.37843300000000002</v>
      </c>
      <c r="CJ378" s="105">
        <v>0.13924900000000001</v>
      </c>
      <c r="CK378" s="105">
        <v>0.23758299999999999</v>
      </c>
      <c r="CL378" s="105">
        <v>-7.0901900000000004E-2</v>
      </c>
      <c r="CM378" s="116">
        <v>0.16755500000000001</v>
      </c>
    </row>
    <row r="379" spans="1:91">
      <c r="A379" s="104" t="s">
        <v>1263</v>
      </c>
      <c r="B379" s="104" t="s">
        <v>1264</v>
      </c>
      <c r="C379" s="104" t="s">
        <v>1265</v>
      </c>
      <c r="D379" s="105">
        <v>28.250549999999997</v>
      </c>
      <c r="E379" s="108">
        <v>172107470.80000001</v>
      </c>
      <c r="F379" s="108">
        <v>99874954</v>
      </c>
      <c r="G379" s="108">
        <v>101604590</v>
      </c>
      <c r="H379" s="108">
        <v>210436924.80000001</v>
      </c>
      <c r="I379" s="108">
        <v>177716225</v>
      </c>
      <c r="J379" s="108">
        <v>102397970</v>
      </c>
      <c r="K379" s="108">
        <v>267209336.5</v>
      </c>
      <c r="L379" s="108">
        <v>126940288.5</v>
      </c>
      <c r="M379" s="108">
        <v>262705414.5</v>
      </c>
      <c r="N379" s="108">
        <v>98279931.5</v>
      </c>
      <c r="O379" s="108">
        <v>97592224</v>
      </c>
      <c r="P379" s="108">
        <v>172593127.5</v>
      </c>
      <c r="Q379" s="108">
        <v>352142480</v>
      </c>
      <c r="R379" s="108">
        <v>268409153.80000001</v>
      </c>
      <c r="S379" s="108">
        <v>213711403</v>
      </c>
      <c r="T379" s="108">
        <v>244717144</v>
      </c>
      <c r="U379" s="108">
        <v>310444512.30000001</v>
      </c>
      <c r="V379" s="108">
        <v>412866517</v>
      </c>
      <c r="W379" s="108">
        <v>261507340</v>
      </c>
      <c r="X379" s="108">
        <v>255288359</v>
      </c>
      <c r="Y379" s="108">
        <v>251772206</v>
      </c>
      <c r="Z379" s="108">
        <v>271387690.30000001</v>
      </c>
      <c r="AA379" s="108">
        <v>266257123</v>
      </c>
      <c r="AB379" s="108">
        <v>275970935.5</v>
      </c>
      <c r="AC379" s="108">
        <v>585212216.5</v>
      </c>
      <c r="AD379" s="108">
        <v>545881132</v>
      </c>
      <c r="AE379" s="108">
        <v>601984652.79999995</v>
      </c>
      <c r="AF379" s="108">
        <v>586990826</v>
      </c>
      <c r="AG379" s="108">
        <v>690504036</v>
      </c>
      <c r="AH379" s="115">
        <v>692999610</v>
      </c>
      <c r="AI379" s="105">
        <v>27.7422</v>
      </c>
      <c r="AJ379" s="105">
        <v>27.285299999999999</v>
      </c>
      <c r="AK379" s="105">
        <v>27.2851</v>
      </c>
      <c r="AL379" s="105">
        <v>27.923200000000001</v>
      </c>
      <c r="AM379" s="105">
        <v>27.8596</v>
      </c>
      <c r="AN379" s="105">
        <v>27.191199999999998</v>
      </c>
      <c r="AO379" s="105">
        <v>28.255199999999999</v>
      </c>
      <c r="AP379" s="105">
        <v>27.866499999999998</v>
      </c>
      <c r="AQ379" s="105">
        <v>28.158000000000001</v>
      </c>
      <c r="AR379" s="105">
        <v>27.0184</v>
      </c>
      <c r="AS379" s="105">
        <v>27.191700000000001</v>
      </c>
      <c r="AT379" s="105">
        <v>27.966999999999999</v>
      </c>
      <c r="AU379" s="105">
        <v>28.6006</v>
      </c>
      <c r="AV379" s="105">
        <v>28.2896</v>
      </c>
      <c r="AW379" s="105">
        <v>28.160599999999999</v>
      </c>
      <c r="AX379" s="105">
        <v>28.245899999999999</v>
      </c>
      <c r="AY379" s="105">
        <v>28.5198</v>
      </c>
      <c r="AZ379" s="105">
        <v>29.0063</v>
      </c>
      <c r="BA379" s="105">
        <v>28.2072</v>
      </c>
      <c r="BB379" s="105">
        <v>28.265999999999998</v>
      </c>
      <c r="BC379" s="105">
        <v>28.124099999999999</v>
      </c>
      <c r="BD379" s="105">
        <v>28.442499999999999</v>
      </c>
      <c r="BE379" s="105">
        <v>28.434000000000001</v>
      </c>
      <c r="BF379" s="105">
        <v>28.476500000000001</v>
      </c>
      <c r="BG379" s="105">
        <v>29.175699999999999</v>
      </c>
      <c r="BH379" s="105">
        <v>29.065200000000001</v>
      </c>
      <c r="BI379" s="105">
        <v>29.178999999999998</v>
      </c>
      <c r="BJ379" s="105">
        <v>29.183800000000002</v>
      </c>
      <c r="BK379" s="105">
        <v>29.3032</v>
      </c>
      <c r="BL379" s="116">
        <v>29.363700000000001</v>
      </c>
      <c r="BM379" s="112">
        <v>3.32197E-4</v>
      </c>
      <c r="BN379" s="112">
        <v>2.4793100000000002E-3</v>
      </c>
      <c r="BO379" s="112">
        <v>7.4766299999999997E-4</v>
      </c>
      <c r="BP379" s="112">
        <v>3.09487E-3</v>
      </c>
      <c r="BQ379" s="112">
        <v>2.6929200000000001E-3</v>
      </c>
      <c r="BR379" s="112">
        <v>3.8702500000000001E-2</v>
      </c>
      <c r="BS379" s="112">
        <v>8.52229E-5</v>
      </c>
      <c r="BT379" s="112">
        <v>1.06492E-4</v>
      </c>
      <c r="BU379" s="117">
        <v>9.0792700000000004E-2</v>
      </c>
      <c r="BV379" s="112">
        <v>8.1601199999999999E-3</v>
      </c>
      <c r="BW379" s="112">
        <v>1.97027E-2</v>
      </c>
      <c r="BX379" s="112">
        <v>1.7053800000000001E-2</v>
      </c>
      <c r="BY379" s="112">
        <v>1.4186000000000001E-2</v>
      </c>
      <c r="BZ379" s="112">
        <v>0.16823199999999999</v>
      </c>
      <c r="CA379" s="112">
        <v>0.18773200000000001</v>
      </c>
      <c r="CB379" s="112">
        <v>1.1663400000000001E-2</v>
      </c>
      <c r="CC379" s="112">
        <v>9.7645600000000003E-3</v>
      </c>
      <c r="CD379" s="117">
        <v>0.61469600000000002</v>
      </c>
      <c r="CE379" s="105">
        <v>-1.8460399999999999</v>
      </c>
      <c r="CF379" s="105">
        <v>-1.62558</v>
      </c>
      <c r="CG379" s="105">
        <v>-1.1903600000000001</v>
      </c>
      <c r="CH379" s="105">
        <v>-1.8912199999999999</v>
      </c>
      <c r="CI379" s="105">
        <v>-0.93331299999999995</v>
      </c>
      <c r="CJ379" s="105">
        <v>-0.69294900000000004</v>
      </c>
      <c r="CK379" s="105">
        <v>-1.0844800000000001</v>
      </c>
      <c r="CL379" s="105">
        <v>-0.83259000000000005</v>
      </c>
      <c r="CM379" s="116">
        <v>-0.14358799999999999</v>
      </c>
    </row>
    <row r="380" spans="1:91">
      <c r="A380" s="104" t="s">
        <v>1266</v>
      </c>
      <c r="B380" s="104" t="s">
        <v>1267</v>
      </c>
      <c r="C380" s="104" t="s">
        <v>471</v>
      </c>
      <c r="D380" s="105">
        <v>32.152799999999999</v>
      </c>
      <c r="E380" s="108">
        <v>4077809216</v>
      </c>
      <c r="F380" s="108">
        <v>4380085038</v>
      </c>
      <c r="G380" s="108">
        <v>4626431488</v>
      </c>
      <c r="H380" s="108">
        <v>5343149078</v>
      </c>
      <c r="I380" s="108">
        <v>4224865362</v>
      </c>
      <c r="J380" s="108">
        <v>5393711621</v>
      </c>
      <c r="K380" s="108">
        <v>3522885093</v>
      </c>
      <c r="L380" s="108">
        <v>3029926158</v>
      </c>
      <c r="M380" s="108">
        <v>4797638462</v>
      </c>
      <c r="N380" s="108">
        <v>4125560339</v>
      </c>
      <c r="O380" s="108">
        <v>5350648098</v>
      </c>
      <c r="P380" s="108">
        <v>3967689089</v>
      </c>
      <c r="Q380" s="108">
        <v>4061827562</v>
      </c>
      <c r="R380" s="108">
        <v>4361056509</v>
      </c>
      <c r="S380" s="108">
        <v>4489380952</v>
      </c>
      <c r="T380" s="108">
        <v>3725576165</v>
      </c>
      <c r="U380" s="108">
        <v>3757635835</v>
      </c>
      <c r="V380" s="108">
        <v>3818575733</v>
      </c>
      <c r="W380" s="108">
        <v>2661378822</v>
      </c>
      <c r="X380" s="108">
        <v>3446814114</v>
      </c>
      <c r="Y380" s="108">
        <v>3967610413</v>
      </c>
      <c r="Z380" s="108">
        <v>2458457054</v>
      </c>
      <c r="AA380" s="108">
        <v>2307858923</v>
      </c>
      <c r="AB380" s="108">
        <v>2464508775</v>
      </c>
      <c r="AC380" s="108">
        <v>2823251400</v>
      </c>
      <c r="AD380" s="108">
        <v>4193596363</v>
      </c>
      <c r="AE380" s="108">
        <v>4395444120</v>
      </c>
      <c r="AF380" s="108">
        <v>4009885069</v>
      </c>
      <c r="AG380" s="108">
        <v>4159546821</v>
      </c>
      <c r="AH380" s="115">
        <v>4013351468</v>
      </c>
      <c r="AI380" s="105">
        <v>32.308599999999998</v>
      </c>
      <c r="AJ380" s="105">
        <v>32.5702</v>
      </c>
      <c r="AK380" s="105">
        <v>32.651200000000003</v>
      </c>
      <c r="AL380" s="105">
        <v>32.589399999999998</v>
      </c>
      <c r="AM380" s="105">
        <v>32.3949</v>
      </c>
      <c r="AN380" s="105">
        <v>32.7639</v>
      </c>
      <c r="AO380" s="105">
        <v>31.977599999999999</v>
      </c>
      <c r="AP380" s="105">
        <v>32.152299999999997</v>
      </c>
      <c r="AQ380" s="105">
        <v>32.348799999999997</v>
      </c>
      <c r="AR380" s="105">
        <v>32.367400000000004</v>
      </c>
      <c r="AS380" s="105">
        <v>32.825200000000002</v>
      </c>
      <c r="AT380" s="105">
        <v>32.489800000000002</v>
      </c>
      <c r="AU380" s="105">
        <v>32.153300000000002</v>
      </c>
      <c r="AV380" s="105">
        <v>32.311700000000002</v>
      </c>
      <c r="AW380" s="105">
        <v>32.375999999999998</v>
      </c>
      <c r="AX380" s="105">
        <v>32.174100000000003</v>
      </c>
      <c r="AY380" s="105">
        <v>32.129800000000003</v>
      </c>
      <c r="AZ380" s="105">
        <v>32.157299999999999</v>
      </c>
      <c r="BA380" s="105">
        <v>31.554500000000001</v>
      </c>
      <c r="BB380" s="105">
        <v>32.003799999999998</v>
      </c>
      <c r="BC380" s="105">
        <v>32.069600000000001</v>
      </c>
      <c r="BD380" s="105">
        <v>31.598400000000002</v>
      </c>
      <c r="BE380" s="105">
        <v>31.507899999999999</v>
      </c>
      <c r="BF380" s="105">
        <v>31.635200000000001</v>
      </c>
      <c r="BG380" s="105">
        <v>31.441800000000001</v>
      </c>
      <c r="BH380" s="105">
        <v>31.984400000000001</v>
      </c>
      <c r="BI380" s="105">
        <v>32.047199999999997</v>
      </c>
      <c r="BJ380" s="105">
        <v>31.956</v>
      </c>
      <c r="BK380" s="105">
        <v>31.879200000000001</v>
      </c>
      <c r="BL380" s="116">
        <v>31.892900000000001</v>
      </c>
      <c r="BM380" s="112">
        <v>4.7889600000000001E-3</v>
      </c>
      <c r="BN380" s="112">
        <v>3.5071799999999999E-3</v>
      </c>
      <c r="BO380" s="112">
        <v>8.4864200000000001E-2</v>
      </c>
      <c r="BP380" s="112">
        <v>9.3668699999999994E-3</v>
      </c>
      <c r="BQ380" s="112">
        <v>6.1672799999999998E-3</v>
      </c>
      <c r="BR380" s="112">
        <v>8.1689100000000004E-4</v>
      </c>
      <c r="BS380" s="112">
        <v>0.848325</v>
      </c>
      <c r="BT380" s="112">
        <v>1.8038500000000001E-3</v>
      </c>
      <c r="BU380" s="117">
        <v>0.68384400000000001</v>
      </c>
      <c r="BV380" s="112">
        <v>2.7720999999999999E-2</v>
      </c>
      <c r="BW380" s="112">
        <v>2.1965800000000001E-2</v>
      </c>
      <c r="BX380" s="112">
        <v>0.180066</v>
      </c>
      <c r="BY380" s="112">
        <v>2.6679700000000001E-2</v>
      </c>
      <c r="BZ380" s="112">
        <v>0.23836299999999999</v>
      </c>
      <c r="CA380" s="112">
        <v>3.1276600000000002E-2</v>
      </c>
      <c r="CB380" s="112">
        <v>0.93252500000000005</v>
      </c>
      <c r="CC380" s="112">
        <v>3.26054E-2</v>
      </c>
      <c r="CD380" s="117">
        <v>0.90175099999999997</v>
      </c>
      <c r="CE380" s="105">
        <v>0.600665</v>
      </c>
      <c r="CF380" s="105">
        <v>0.67335599999999995</v>
      </c>
      <c r="CG380" s="105">
        <v>0.25021399999999999</v>
      </c>
      <c r="CH380" s="105">
        <v>0.65143499999999999</v>
      </c>
      <c r="CI380" s="105">
        <v>0.37100499999999997</v>
      </c>
      <c r="CJ380" s="105">
        <v>0.24440400000000001</v>
      </c>
      <c r="CK380" s="105">
        <v>-3.3370299999999999E-2</v>
      </c>
      <c r="CL380" s="105">
        <v>-0.328822</v>
      </c>
      <c r="CM380" s="116">
        <v>-8.4858600000000006E-2</v>
      </c>
    </row>
    <row r="381" spans="1:91">
      <c r="A381" s="104" t="s">
        <v>1268</v>
      </c>
      <c r="B381" s="104" t="s">
        <v>1269</v>
      </c>
      <c r="C381" s="104" t="s">
        <v>1185</v>
      </c>
      <c r="D381" s="105">
        <v>29.022100000000002</v>
      </c>
      <c r="E381" s="108">
        <v>360976160</v>
      </c>
      <c r="F381" s="108">
        <v>309970752</v>
      </c>
      <c r="G381" s="108">
        <v>286228736</v>
      </c>
      <c r="H381" s="108">
        <v>319101728</v>
      </c>
      <c r="I381" s="108">
        <v>344329472</v>
      </c>
      <c r="J381" s="108">
        <v>305691232</v>
      </c>
      <c r="K381" s="108">
        <v>372878496</v>
      </c>
      <c r="L381" s="108">
        <v>209942832</v>
      </c>
      <c r="M381" s="108">
        <v>383395008</v>
      </c>
      <c r="N381" s="108">
        <v>448511200</v>
      </c>
      <c r="O381" s="108">
        <v>322202400</v>
      </c>
      <c r="P381" s="108">
        <v>372188480</v>
      </c>
      <c r="Q381" s="108">
        <v>507723328</v>
      </c>
      <c r="R381" s="108">
        <v>456303936</v>
      </c>
      <c r="S381" s="108">
        <v>235135344</v>
      </c>
      <c r="T381" s="108">
        <v>473459552</v>
      </c>
      <c r="U381" s="108">
        <v>446546208</v>
      </c>
      <c r="V381" s="108">
        <v>472940384</v>
      </c>
      <c r="W381" s="108">
        <v>487660192</v>
      </c>
      <c r="X381" s="108">
        <v>486658432</v>
      </c>
      <c r="Y381" s="108">
        <v>496383936</v>
      </c>
      <c r="Z381" s="108">
        <v>426255456</v>
      </c>
      <c r="AA381" s="108">
        <v>416381280</v>
      </c>
      <c r="AB381" s="108">
        <v>430960736</v>
      </c>
      <c r="AC381" s="108">
        <v>514469536</v>
      </c>
      <c r="AD381" s="108">
        <v>545772736</v>
      </c>
      <c r="AE381" s="108">
        <v>557320320</v>
      </c>
      <c r="AF381" s="108">
        <v>515450496</v>
      </c>
      <c r="AG381" s="108">
        <v>560624832</v>
      </c>
      <c r="AH381" s="115">
        <v>528013536</v>
      </c>
      <c r="AI381" s="105">
        <v>28.8108</v>
      </c>
      <c r="AJ381" s="105">
        <v>28.792100000000001</v>
      </c>
      <c r="AK381" s="105">
        <v>28.722000000000001</v>
      </c>
      <c r="AL381" s="105">
        <v>28.523800000000001</v>
      </c>
      <c r="AM381" s="105">
        <v>28.825700000000001</v>
      </c>
      <c r="AN381" s="105">
        <v>28.708600000000001</v>
      </c>
      <c r="AO381" s="105">
        <v>28.735700000000001</v>
      </c>
      <c r="AP381" s="105">
        <v>28.508099999999999</v>
      </c>
      <c r="AQ381" s="105">
        <v>28.703399999999998</v>
      </c>
      <c r="AR381" s="105">
        <v>29.1602</v>
      </c>
      <c r="AS381" s="105">
        <v>28.844000000000001</v>
      </c>
      <c r="AT381" s="105">
        <v>29.075600000000001</v>
      </c>
      <c r="AU381" s="105">
        <v>29.107500000000002</v>
      </c>
      <c r="AV381" s="105">
        <v>29.055099999999999</v>
      </c>
      <c r="AW381" s="105">
        <v>28.268000000000001</v>
      </c>
      <c r="AX381" s="105">
        <v>29.198</v>
      </c>
      <c r="AY381" s="105">
        <v>29.069600000000001</v>
      </c>
      <c r="AZ381" s="105">
        <v>29.168600000000001</v>
      </c>
      <c r="BA381" s="105">
        <v>29.106200000000001</v>
      </c>
      <c r="BB381" s="105">
        <v>29.2121</v>
      </c>
      <c r="BC381" s="105">
        <v>29.107700000000001</v>
      </c>
      <c r="BD381" s="105">
        <v>29.0548</v>
      </c>
      <c r="BE381" s="105">
        <v>29.040900000000001</v>
      </c>
      <c r="BF381" s="105">
        <v>29.119599999999998</v>
      </c>
      <c r="BG381" s="105">
        <v>28.992100000000001</v>
      </c>
      <c r="BH381" s="105">
        <v>29.0656</v>
      </c>
      <c r="BI381" s="105">
        <v>29.067799999999998</v>
      </c>
      <c r="BJ381" s="105">
        <v>28.996300000000002</v>
      </c>
      <c r="BK381" s="105">
        <v>29.003299999999999</v>
      </c>
      <c r="BL381" s="116">
        <v>28.966699999999999</v>
      </c>
      <c r="BM381" s="112">
        <v>1.86323E-3</v>
      </c>
      <c r="BN381" s="112">
        <v>2.6847599999999999E-2</v>
      </c>
      <c r="BO381" s="112">
        <v>9.1709400000000007E-3</v>
      </c>
      <c r="BP381" s="112">
        <v>0.71135499999999996</v>
      </c>
      <c r="BQ381" s="112">
        <v>0.54699399999999998</v>
      </c>
      <c r="BR381" s="112">
        <v>1.7908400000000001E-2</v>
      </c>
      <c r="BS381" s="112">
        <v>1.41134E-2</v>
      </c>
      <c r="BT381" s="112">
        <v>3.5990500000000002E-2</v>
      </c>
      <c r="BU381" s="117">
        <v>0.123987</v>
      </c>
      <c r="BV381" s="112">
        <v>1.8121600000000002E-2</v>
      </c>
      <c r="BW381" s="112">
        <v>7.0562299999999994E-2</v>
      </c>
      <c r="BX381" s="112">
        <v>5.5606099999999999E-2</v>
      </c>
      <c r="BY381" s="112">
        <v>0.76786200000000004</v>
      </c>
      <c r="BZ381" s="112">
        <v>0.77202099999999996</v>
      </c>
      <c r="CA381" s="112">
        <v>0.12749099999999999</v>
      </c>
      <c r="CB381" s="112">
        <v>0.113443</v>
      </c>
      <c r="CC381" s="112">
        <v>0.15531</v>
      </c>
      <c r="CD381" s="117">
        <v>0.64379200000000003</v>
      </c>
      <c r="CE381" s="105">
        <v>-0.21381500000000001</v>
      </c>
      <c r="CF381" s="105">
        <v>-0.30272199999999999</v>
      </c>
      <c r="CG381" s="105">
        <v>-0.33973100000000001</v>
      </c>
      <c r="CH381" s="105">
        <v>3.7825299999999999E-2</v>
      </c>
      <c r="CI381" s="105">
        <v>-0.17857200000000001</v>
      </c>
      <c r="CJ381" s="105">
        <v>0.15662400000000001</v>
      </c>
      <c r="CK381" s="105">
        <v>0.15324299999999999</v>
      </c>
      <c r="CL381" s="105">
        <v>8.2975400000000005E-2</v>
      </c>
      <c r="CM381" s="116">
        <v>5.3033799999999999E-2</v>
      </c>
    </row>
    <row r="382" spans="1:91">
      <c r="A382" s="104" t="s">
        <v>1270</v>
      </c>
      <c r="B382" s="104" t="s">
        <v>1271</v>
      </c>
      <c r="C382" s="104" t="s">
        <v>1272</v>
      </c>
      <c r="D382" s="105">
        <v>30.21725</v>
      </c>
      <c r="E382" s="108">
        <v>754406208.60000002</v>
      </c>
      <c r="F382" s="108">
        <v>555775970</v>
      </c>
      <c r="G382" s="108">
        <v>316270202.30000001</v>
      </c>
      <c r="H382" s="108">
        <v>919847213.5</v>
      </c>
      <c r="I382" s="108">
        <v>773177278</v>
      </c>
      <c r="J382" s="108">
        <v>670046596.5</v>
      </c>
      <c r="K382" s="108">
        <v>1133975953</v>
      </c>
      <c r="L382" s="108">
        <v>676707862.10000002</v>
      </c>
      <c r="M382" s="108">
        <v>1189210511</v>
      </c>
      <c r="N382" s="108">
        <v>941025210</v>
      </c>
      <c r="O382" s="108">
        <v>516004122</v>
      </c>
      <c r="P382" s="108">
        <v>597268308</v>
      </c>
      <c r="Q382" s="108">
        <v>1297071334</v>
      </c>
      <c r="R382" s="108">
        <v>1040242815</v>
      </c>
      <c r="S382" s="108">
        <v>956101003.79999995</v>
      </c>
      <c r="T382" s="108">
        <v>912326390.60000002</v>
      </c>
      <c r="U382" s="108">
        <v>1043906677</v>
      </c>
      <c r="V382" s="108">
        <v>808708302</v>
      </c>
      <c r="W382" s="108">
        <v>1184888111</v>
      </c>
      <c r="X382" s="108">
        <v>1092238903</v>
      </c>
      <c r="Y382" s="108">
        <v>885166169.60000002</v>
      </c>
      <c r="Z382" s="108">
        <v>690966982.5</v>
      </c>
      <c r="AA382" s="108">
        <v>905711574.70000005</v>
      </c>
      <c r="AB382" s="108">
        <v>941280165.29999995</v>
      </c>
      <c r="AC382" s="108">
        <v>1841991419</v>
      </c>
      <c r="AD382" s="108">
        <v>1822151675</v>
      </c>
      <c r="AE382" s="108">
        <v>1556464379</v>
      </c>
      <c r="AF382" s="108">
        <v>1732482262</v>
      </c>
      <c r="AG382" s="108">
        <v>2101832189</v>
      </c>
      <c r="AH382" s="115">
        <v>2079391768</v>
      </c>
      <c r="AI382" s="105">
        <v>29.874300000000002</v>
      </c>
      <c r="AJ382" s="105">
        <v>29.641999999999999</v>
      </c>
      <c r="AK382" s="105">
        <v>28.840900000000001</v>
      </c>
      <c r="AL382" s="105">
        <v>30.051200000000001</v>
      </c>
      <c r="AM382" s="105">
        <v>29.9559</v>
      </c>
      <c r="AN382" s="105">
        <v>29.854800000000001</v>
      </c>
      <c r="AO382" s="105">
        <v>30.2943</v>
      </c>
      <c r="AP382" s="105">
        <v>30.1342</v>
      </c>
      <c r="AQ382" s="105">
        <v>30.336500000000001</v>
      </c>
      <c r="AR382" s="105">
        <v>30.265699999999999</v>
      </c>
      <c r="AS382" s="105">
        <v>29.511700000000001</v>
      </c>
      <c r="AT382" s="105">
        <v>29.757999999999999</v>
      </c>
      <c r="AU382" s="105">
        <v>30.511500000000002</v>
      </c>
      <c r="AV382" s="105">
        <v>30.244</v>
      </c>
      <c r="AW382" s="105">
        <v>30.184799999999999</v>
      </c>
      <c r="AX382" s="105">
        <v>30.144300000000001</v>
      </c>
      <c r="AY382" s="105">
        <v>30.2836</v>
      </c>
      <c r="AZ382" s="105">
        <v>29.908300000000001</v>
      </c>
      <c r="BA382" s="105">
        <v>30.387</v>
      </c>
      <c r="BB382" s="105">
        <v>30.366599999999998</v>
      </c>
      <c r="BC382" s="105">
        <v>29.9223</v>
      </c>
      <c r="BD382" s="105">
        <v>29.759899999999998</v>
      </c>
      <c r="BE382" s="105">
        <v>30.1905</v>
      </c>
      <c r="BF382" s="105">
        <v>30.246600000000001</v>
      </c>
      <c r="BG382" s="105">
        <v>30.822199999999999</v>
      </c>
      <c r="BH382" s="105">
        <v>30.802499999999998</v>
      </c>
      <c r="BI382" s="105">
        <v>30.549499999999998</v>
      </c>
      <c r="BJ382" s="105">
        <v>30.745200000000001</v>
      </c>
      <c r="BK382" s="105">
        <v>30.905899999999999</v>
      </c>
      <c r="BL382" s="116">
        <v>30.957899999999999</v>
      </c>
      <c r="BM382" s="112">
        <v>1.13677E-2</v>
      </c>
      <c r="BN382" s="112">
        <v>4.3070700000000001E-4</v>
      </c>
      <c r="BO382" s="112">
        <v>2.2881099999999999E-3</v>
      </c>
      <c r="BP382" s="112">
        <v>1.1383000000000001E-2</v>
      </c>
      <c r="BQ382" s="112">
        <v>9.5264700000000004E-3</v>
      </c>
      <c r="BR382" s="112">
        <v>3.9491500000000002E-3</v>
      </c>
      <c r="BS382" s="112">
        <v>1.73226E-2</v>
      </c>
      <c r="BT382" s="112">
        <v>8.4744899999999995E-3</v>
      </c>
      <c r="BU382" s="117">
        <v>0.25308199999999997</v>
      </c>
      <c r="BV382" s="112">
        <v>4.23744E-2</v>
      </c>
      <c r="BW382" s="112">
        <v>9.9686700000000007E-3</v>
      </c>
      <c r="BX382" s="112">
        <v>2.6860800000000001E-2</v>
      </c>
      <c r="BY382" s="112">
        <v>3.0504799999999999E-2</v>
      </c>
      <c r="BZ382" s="112">
        <v>0.24337</v>
      </c>
      <c r="CA382" s="112">
        <v>5.9579300000000002E-2</v>
      </c>
      <c r="CB382" s="112">
        <v>0.124596</v>
      </c>
      <c r="CC382" s="112">
        <v>7.2812199999999994E-2</v>
      </c>
      <c r="CD382" s="117">
        <v>0.71893099999999999</v>
      </c>
      <c r="CE382" s="105">
        <v>-1.4173</v>
      </c>
      <c r="CF382" s="105">
        <v>-0.91568899999999998</v>
      </c>
      <c r="CG382" s="105">
        <v>-0.61467899999999998</v>
      </c>
      <c r="CH382" s="105">
        <v>-1.02454</v>
      </c>
      <c r="CI382" s="105">
        <v>-0.55626900000000001</v>
      </c>
      <c r="CJ382" s="105">
        <v>-0.75757699999999994</v>
      </c>
      <c r="CK382" s="105">
        <v>-0.64435799999999999</v>
      </c>
      <c r="CL382" s="105">
        <v>-0.80398099999999995</v>
      </c>
      <c r="CM382" s="116">
        <v>-0.14493900000000001</v>
      </c>
    </row>
    <row r="383" spans="1:91">
      <c r="A383" s="104" t="s">
        <v>1273</v>
      </c>
      <c r="B383" s="104" t="s">
        <v>1274</v>
      </c>
      <c r="C383" s="104" t="s">
        <v>1275</v>
      </c>
      <c r="D383" s="105">
        <v>25.4819</v>
      </c>
      <c r="E383" s="108">
        <v>43890320</v>
      </c>
      <c r="F383" s="108">
        <v>45182440.5</v>
      </c>
      <c r="G383" s="108">
        <v>36026672</v>
      </c>
      <c r="H383" s="108">
        <v>52958972</v>
      </c>
      <c r="I383" s="108">
        <v>35108690</v>
      </c>
      <c r="J383" s="108">
        <v>37251273.5</v>
      </c>
      <c r="K383" s="108">
        <v>55475048</v>
      </c>
      <c r="L383" s="108">
        <v>2391285.25</v>
      </c>
      <c r="M383" s="108">
        <v>50805216</v>
      </c>
      <c r="N383" s="108">
        <v>39502373.5</v>
      </c>
      <c r="O383" s="108">
        <v>38093796</v>
      </c>
      <c r="P383" s="108">
        <v>27197498</v>
      </c>
      <c r="Q383" s="108">
        <v>39884036</v>
      </c>
      <c r="R383" s="108">
        <v>47726524</v>
      </c>
      <c r="S383" s="108">
        <v>18773203.5</v>
      </c>
      <c r="T383" s="108">
        <v>15059779</v>
      </c>
      <c r="U383" s="108">
        <v>37580788</v>
      </c>
      <c r="V383" s="108">
        <v>19423318</v>
      </c>
      <c r="W383" s="108">
        <v>36571434</v>
      </c>
      <c r="X383" s="108">
        <v>23495876</v>
      </c>
      <c r="Y383" s="108">
        <v>38175424</v>
      </c>
      <c r="Z383" s="108">
        <v>34535651.5</v>
      </c>
      <c r="AA383" s="108">
        <v>23001632</v>
      </c>
      <c r="AB383" s="108">
        <v>29224124.5</v>
      </c>
      <c r="AC383" s="108">
        <v>43240013</v>
      </c>
      <c r="AD383" s="108">
        <v>51234025.5</v>
      </c>
      <c r="AE383" s="108">
        <v>42000841</v>
      </c>
      <c r="AF383" s="108">
        <v>44036178</v>
      </c>
      <c r="AG383" s="108">
        <v>58797576.25</v>
      </c>
      <c r="AH383" s="115">
        <v>52065475.25</v>
      </c>
      <c r="AI383" s="105">
        <v>25.770900000000001</v>
      </c>
      <c r="AJ383" s="105">
        <v>26.142099999999999</v>
      </c>
      <c r="AK383" s="105">
        <v>25.7623</v>
      </c>
      <c r="AL383" s="105">
        <v>25.9328</v>
      </c>
      <c r="AM383" s="105">
        <v>25.585000000000001</v>
      </c>
      <c r="AN383" s="105">
        <v>26.009699999999999</v>
      </c>
      <c r="AO383" s="105">
        <v>25.962599999999998</v>
      </c>
      <c r="AP383" s="105">
        <v>22.310300000000002</v>
      </c>
      <c r="AQ383" s="105">
        <v>25.787600000000001</v>
      </c>
      <c r="AR383" s="105">
        <v>25.551500000000001</v>
      </c>
      <c r="AS383" s="105">
        <v>25.868300000000001</v>
      </c>
      <c r="AT383" s="105">
        <v>25.301100000000002</v>
      </c>
      <c r="AU383" s="105">
        <v>25.459</v>
      </c>
      <c r="AV383" s="105">
        <v>25.797999999999998</v>
      </c>
      <c r="AW383" s="105">
        <v>24.7654</v>
      </c>
      <c r="AX383" s="105">
        <v>24.223500000000001</v>
      </c>
      <c r="AY383" s="105">
        <v>25.504799999999999</v>
      </c>
      <c r="AZ383" s="105">
        <v>24.622</v>
      </c>
      <c r="BA383" s="105">
        <v>25.369199999999999</v>
      </c>
      <c r="BB383" s="105">
        <v>24.901499999999999</v>
      </c>
      <c r="BC383" s="105">
        <v>25.416499999999999</v>
      </c>
      <c r="BD383" s="105">
        <v>25.365600000000001</v>
      </c>
      <c r="BE383" s="105">
        <v>24.8643</v>
      </c>
      <c r="BF383" s="105">
        <v>25.237200000000001</v>
      </c>
      <c r="BG383" s="105">
        <v>25.3931</v>
      </c>
      <c r="BH383" s="105">
        <v>25.607500000000002</v>
      </c>
      <c r="BI383" s="105">
        <v>25.337800000000001</v>
      </c>
      <c r="BJ383" s="105">
        <v>25.447199999999999</v>
      </c>
      <c r="BK383" s="105">
        <v>25.768599999999999</v>
      </c>
      <c r="BL383" s="116">
        <v>25.6616</v>
      </c>
      <c r="BM383" s="112">
        <v>0.165127</v>
      </c>
      <c r="BN383" s="112">
        <v>0.25013200000000002</v>
      </c>
      <c r="BO383" s="112">
        <v>0.47528900000000002</v>
      </c>
      <c r="BP383" s="112">
        <v>0.79669599999999996</v>
      </c>
      <c r="BQ383" s="112">
        <v>0.42109099999999999</v>
      </c>
      <c r="BR383" s="112">
        <v>9.70163E-2</v>
      </c>
      <c r="BS383" s="112">
        <v>0.10448</v>
      </c>
      <c r="BT383" s="112">
        <v>5.7128100000000001E-2</v>
      </c>
      <c r="BU383" s="117">
        <v>0.224855</v>
      </c>
      <c r="BV383" s="112">
        <v>0.23930299999999999</v>
      </c>
      <c r="BW383" s="112">
        <v>0.34127800000000003</v>
      </c>
      <c r="BX383" s="112">
        <v>0.58040400000000003</v>
      </c>
      <c r="BY383" s="112">
        <v>0.83504900000000004</v>
      </c>
      <c r="BZ383" s="112">
        <v>0.71475</v>
      </c>
      <c r="CA383" s="112">
        <v>0.317749</v>
      </c>
      <c r="CB383" s="112">
        <v>0.305614</v>
      </c>
      <c r="CC383" s="112">
        <v>0.19699</v>
      </c>
      <c r="CD383" s="117">
        <v>0.70395700000000005</v>
      </c>
      <c r="CE383" s="105">
        <v>0.26597500000000002</v>
      </c>
      <c r="CF383" s="105">
        <v>0.21667400000000001</v>
      </c>
      <c r="CG383" s="105">
        <v>-0.93896500000000005</v>
      </c>
      <c r="CH383" s="105">
        <v>-5.2132900000000003E-2</v>
      </c>
      <c r="CI383" s="105">
        <v>-0.28499000000000002</v>
      </c>
      <c r="CJ383" s="105">
        <v>-0.84235700000000002</v>
      </c>
      <c r="CK383" s="105">
        <v>-0.39672299999999999</v>
      </c>
      <c r="CL383" s="105">
        <v>-0.470078</v>
      </c>
      <c r="CM383" s="116">
        <v>-0.179643</v>
      </c>
    </row>
    <row r="384" spans="1:91">
      <c r="A384" s="104" t="s">
        <v>1276</v>
      </c>
      <c r="B384" s="104" t="s">
        <v>1277</v>
      </c>
      <c r="C384" s="104" t="s">
        <v>1278</v>
      </c>
      <c r="D384" s="105">
        <v>24.428100000000001</v>
      </c>
      <c r="E384" s="108">
        <v>186340016</v>
      </c>
      <c r="F384" s="108">
        <v>175607440</v>
      </c>
      <c r="G384" s="108">
        <v>113875544</v>
      </c>
      <c r="H384" s="108">
        <v>21944014</v>
      </c>
      <c r="I384" s="108"/>
      <c r="J384" s="108">
        <v>27151674</v>
      </c>
      <c r="K384" s="108">
        <v>262729120</v>
      </c>
      <c r="L384" s="108"/>
      <c r="M384" s="108"/>
      <c r="N384" s="108"/>
      <c r="O384" s="108">
        <v>5231597</v>
      </c>
      <c r="P384" s="108">
        <v>83817108</v>
      </c>
      <c r="Q384" s="108">
        <v>4351008</v>
      </c>
      <c r="R384" s="108">
        <v>95330665</v>
      </c>
      <c r="S384" s="108">
        <v>180125512</v>
      </c>
      <c r="T384" s="108">
        <v>3644064</v>
      </c>
      <c r="U384" s="108">
        <v>74794414</v>
      </c>
      <c r="V384" s="108">
        <v>6068658</v>
      </c>
      <c r="W384" s="108">
        <v>148284080</v>
      </c>
      <c r="X384" s="108">
        <v>19836408</v>
      </c>
      <c r="Y384" s="108">
        <v>14166469</v>
      </c>
      <c r="Z384" s="108">
        <v>11937276</v>
      </c>
      <c r="AA384" s="108">
        <v>15131950</v>
      </c>
      <c r="AB384" s="108">
        <v>20119584</v>
      </c>
      <c r="AC384" s="108">
        <v>12365476</v>
      </c>
      <c r="AD384" s="108">
        <v>19884255</v>
      </c>
      <c r="AE384" s="108">
        <v>52607316</v>
      </c>
      <c r="AF384" s="108">
        <v>18638202</v>
      </c>
      <c r="AG384" s="108">
        <v>51900467.5</v>
      </c>
      <c r="AH384" s="115">
        <v>6829627.5</v>
      </c>
      <c r="AI384" s="105">
        <v>27.8568</v>
      </c>
      <c r="AJ384" s="105">
        <v>28.086600000000001</v>
      </c>
      <c r="AK384" s="105">
        <v>27.4542</v>
      </c>
      <c r="AL384" s="105">
        <v>24.6617</v>
      </c>
      <c r="AM384" s="105">
        <v>21.953199999999999</v>
      </c>
      <c r="AN384" s="105">
        <v>25.589700000000001</v>
      </c>
      <c r="AO384" s="105">
        <v>28.230799999999999</v>
      </c>
      <c r="AP384" s="105">
        <v>22.457599999999999</v>
      </c>
      <c r="AQ384" s="105">
        <v>21.918399999999998</v>
      </c>
      <c r="AR384" s="105">
        <v>22.215199999999999</v>
      </c>
      <c r="AS384" s="105">
        <v>23.040700000000001</v>
      </c>
      <c r="AT384" s="105">
        <v>26.924900000000001</v>
      </c>
      <c r="AU384" s="105">
        <v>22.241399999999999</v>
      </c>
      <c r="AV384" s="105">
        <v>26.796099999999999</v>
      </c>
      <c r="AW384" s="105">
        <v>27.864100000000001</v>
      </c>
      <c r="AX384" s="105">
        <v>22.176400000000001</v>
      </c>
      <c r="AY384" s="105">
        <v>26.507899999999999</v>
      </c>
      <c r="AZ384" s="105">
        <v>22.790199999999999</v>
      </c>
      <c r="BA384" s="105">
        <v>27.3887</v>
      </c>
      <c r="BB384" s="105">
        <v>24.613399999999999</v>
      </c>
      <c r="BC384" s="105">
        <v>23.9621</v>
      </c>
      <c r="BD384" s="105">
        <v>23.7791</v>
      </c>
      <c r="BE384" s="105">
        <v>24.222100000000001</v>
      </c>
      <c r="BF384" s="105">
        <v>24.698699999999999</v>
      </c>
      <c r="BG384" s="105">
        <v>23.5609</v>
      </c>
      <c r="BH384" s="105">
        <v>24.242799999999999</v>
      </c>
      <c r="BI384" s="105">
        <v>25.662600000000001</v>
      </c>
      <c r="BJ384" s="105">
        <v>24.206800000000001</v>
      </c>
      <c r="BK384" s="105">
        <v>25.573</v>
      </c>
      <c r="BL384" s="116">
        <v>22.794799999999999</v>
      </c>
      <c r="BM384" s="112">
        <v>1.1844199999999999E-2</v>
      </c>
      <c r="BN384" s="112">
        <v>0.93179299999999998</v>
      </c>
      <c r="BO384" s="112">
        <v>0.99629400000000001</v>
      </c>
      <c r="BP384" s="112">
        <v>0.940724</v>
      </c>
      <c r="BQ384" s="112">
        <v>0.49036800000000003</v>
      </c>
      <c r="BR384" s="112">
        <v>0.82711000000000001</v>
      </c>
      <c r="BS384" s="112">
        <v>0.44082300000000002</v>
      </c>
      <c r="BT384" s="112">
        <v>0.96293700000000004</v>
      </c>
      <c r="BU384" s="117">
        <v>0.783829</v>
      </c>
      <c r="BV384" s="112">
        <v>4.3641399999999997E-2</v>
      </c>
      <c r="BW384" s="112">
        <v>0.94511100000000003</v>
      </c>
      <c r="BX384" s="112">
        <v>0.99733499999999997</v>
      </c>
      <c r="BY384" s="112">
        <v>0.95054899999999998</v>
      </c>
      <c r="BZ384" s="112">
        <v>0.74406700000000003</v>
      </c>
      <c r="CA384" s="112">
        <v>0.92512700000000003</v>
      </c>
      <c r="CB384" s="112">
        <v>0.65171000000000001</v>
      </c>
      <c r="CC384" s="112">
        <v>0.98033300000000001</v>
      </c>
      <c r="CD384" s="117">
        <v>0.93512899999999999</v>
      </c>
      <c r="CE384" s="105">
        <v>3.6076700000000002</v>
      </c>
      <c r="CF384" s="105">
        <v>-0.12335</v>
      </c>
      <c r="CG384" s="105">
        <v>1.07416E-2</v>
      </c>
      <c r="CH384" s="105">
        <v>-0.131272</v>
      </c>
      <c r="CI384" s="105">
        <v>1.44232</v>
      </c>
      <c r="CJ384" s="105">
        <v>-0.36669800000000002</v>
      </c>
      <c r="CK384" s="105">
        <v>1.12988</v>
      </c>
      <c r="CL384" s="105">
        <v>4.17709E-2</v>
      </c>
      <c r="CM384" s="116">
        <v>0.29723100000000002</v>
      </c>
    </row>
    <row r="385" spans="1:91">
      <c r="A385" s="104" t="s">
        <v>1279</v>
      </c>
      <c r="B385" s="104" t="s">
        <v>1280</v>
      </c>
      <c r="C385" s="104" t="s">
        <v>1281</v>
      </c>
      <c r="D385" s="105">
        <v>34.970650000000006</v>
      </c>
      <c r="E385" s="108">
        <v>19581756082</v>
      </c>
      <c r="F385" s="108">
        <v>10028967016</v>
      </c>
      <c r="G385" s="108">
        <v>10000360300</v>
      </c>
      <c r="H385" s="108">
        <v>19528399034</v>
      </c>
      <c r="I385" s="108">
        <v>16756633506</v>
      </c>
      <c r="J385" s="108">
        <v>9088461523</v>
      </c>
      <c r="K385" s="108">
        <v>19873576742</v>
      </c>
      <c r="L385" s="108">
        <v>7019415614</v>
      </c>
      <c r="M385" s="108">
        <v>17483342514</v>
      </c>
      <c r="N385" s="108">
        <v>13114411106</v>
      </c>
      <c r="O385" s="108">
        <v>8898875069</v>
      </c>
      <c r="P385" s="108">
        <v>9108023624</v>
      </c>
      <c r="Q385" s="108">
        <v>40795857497</v>
      </c>
      <c r="R385" s="108">
        <v>45037568424</v>
      </c>
      <c r="S385" s="108">
        <v>54024732530</v>
      </c>
      <c r="T385" s="108">
        <v>36039945370</v>
      </c>
      <c r="U385" s="108">
        <v>42102987673</v>
      </c>
      <c r="V385" s="108">
        <v>36365983868</v>
      </c>
      <c r="W385" s="108">
        <v>38228298642</v>
      </c>
      <c r="X385" s="108">
        <v>40368955897</v>
      </c>
      <c r="Y385" s="108">
        <v>39526622931</v>
      </c>
      <c r="Z385" s="108">
        <v>35042239636</v>
      </c>
      <c r="AA385" s="108">
        <v>35419354961</v>
      </c>
      <c r="AB385" s="108">
        <v>36749121828</v>
      </c>
      <c r="AC385" s="108">
        <v>36111641796</v>
      </c>
      <c r="AD385" s="108">
        <v>38801407004</v>
      </c>
      <c r="AE385" s="108">
        <v>37152764641</v>
      </c>
      <c r="AF385" s="108">
        <v>29087666796</v>
      </c>
      <c r="AG385" s="108">
        <v>31533706255</v>
      </c>
      <c r="AH385" s="115">
        <v>27425708576</v>
      </c>
      <c r="AI385" s="105">
        <v>34.572299999999998</v>
      </c>
      <c r="AJ385" s="105">
        <v>33.744700000000002</v>
      </c>
      <c r="AK385" s="105">
        <v>33.739100000000001</v>
      </c>
      <c r="AL385" s="105">
        <v>34.459200000000003</v>
      </c>
      <c r="AM385" s="105">
        <v>34.3842</v>
      </c>
      <c r="AN385" s="105">
        <v>33.487000000000002</v>
      </c>
      <c r="AO385" s="105">
        <v>34.466200000000001</v>
      </c>
      <c r="AP385" s="105">
        <v>33.360999999999997</v>
      </c>
      <c r="AQ385" s="105">
        <v>34.214399999999998</v>
      </c>
      <c r="AR385" s="105">
        <v>34.067900000000002</v>
      </c>
      <c r="AS385" s="105">
        <v>33.5749</v>
      </c>
      <c r="AT385" s="105">
        <v>33.688699999999997</v>
      </c>
      <c r="AU385" s="105">
        <v>35.455100000000002</v>
      </c>
      <c r="AV385" s="105">
        <v>35.680100000000003</v>
      </c>
      <c r="AW385" s="105">
        <v>36.027900000000002</v>
      </c>
      <c r="AX385" s="105">
        <v>35.4482</v>
      </c>
      <c r="AY385" s="105">
        <v>35.598399999999998</v>
      </c>
      <c r="AZ385" s="105">
        <v>35.407699999999998</v>
      </c>
      <c r="BA385" s="105">
        <v>35.398899999999998</v>
      </c>
      <c r="BB385" s="105">
        <v>35.572499999999998</v>
      </c>
      <c r="BC385" s="105">
        <v>35.414999999999999</v>
      </c>
      <c r="BD385" s="105">
        <v>35.454500000000003</v>
      </c>
      <c r="BE385" s="105">
        <v>35.459000000000003</v>
      </c>
      <c r="BF385" s="105">
        <v>35.5336</v>
      </c>
      <c r="BG385" s="105">
        <v>35.144799999999996</v>
      </c>
      <c r="BH385" s="105">
        <v>35.201000000000001</v>
      </c>
      <c r="BI385" s="105">
        <v>35.126600000000003</v>
      </c>
      <c r="BJ385" s="105">
        <v>34.814700000000002</v>
      </c>
      <c r="BK385" s="105">
        <v>34.802500000000002</v>
      </c>
      <c r="BL385" s="116">
        <v>34.678899999999999</v>
      </c>
      <c r="BM385" s="112">
        <v>5.6092700000000002E-2</v>
      </c>
      <c r="BN385" s="112">
        <v>0.106266</v>
      </c>
      <c r="BO385" s="112">
        <v>8.97506E-2</v>
      </c>
      <c r="BP385" s="112">
        <v>3.11962E-3</v>
      </c>
      <c r="BQ385" s="112">
        <v>5.1531399999999996E-3</v>
      </c>
      <c r="BR385" s="112">
        <v>5.7719599999999998E-4</v>
      </c>
      <c r="BS385" s="112">
        <v>5.8379799999999996E-4</v>
      </c>
      <c r="BT385" s="112">
        <v>1.4175E-4</v>
      </c>
      <c r="BU385" s="117">
        <v>1.30433E-3</v>
      </c>
      <c r="BV385" s="112">
        <v>0.10725899999999999</v>
      </c>
      <c r="BW385" s="112">
        <v>0.179697</v>
      </c>
      <c r="BX385" s="112">
        <v>0.18450900000000001</v>
      </c>
      <c r="BY385" s="112">
        <v>1.4197599999999999E-2</v>
      </c>
      <c r="BZ385" s="112">
        <v>0.21940899999999999</v>
      </c>
      <c r="CA385" s="112">
        <v>2.5134299999999998E-2</v>
      </c>
      <c r="CB385" s="112">
        <v>2.85632E-2</v>
      </c>
      <c r="CC385" s="112">
        <v>1.08637E-2</v>
      </c>
      <c r="CD385" s="117">
        <v>0.182008</v>
      </c>
      <c r="CE385" s="105">
        <v>-0.74670300000000001</v>
      </c>
      <c r="CF385" s="105">
        <v>-0.65524700000000002</v>
      </c>
      <c r="CG385" s="105">
        <v>-0.75151699999999999</v>
      </c>
      <c r="CH385" s="105">
        <v>-0.98822699999999997</v>
      </c>
      <c r="CI385" s="105">
        <v>0.95564300000000002</v>
      </c>
      <c r="CJ385" s="105">
        <v>0.71940000000000004</v>
      </c>
      <c r="CK385" s="105">
        <v>0.69673300000000005</v>
      </c>
      <c r="CL385" s="105">
        <v>0.71697900000000003</v>
      </c>
      <c r="CM385" s="116">
        <v>0.39207199999999998</v>
      </c>
    </row>
    <row r="386" spans="1:91">
      <c r="A386" s="104" t="s">
        <v>1282</v>
      </c>
      <c r="B386" s="104" t="s">
        <v>1283</v>
      </c>
      <c r="C386" s="104" t="s">
        <v>1284</v>
      </c>
      <c r="D386" s="105">
        <v>31.71</v>
      </c>
      <c r="E386" s="108">
        <v>5832407458</v>
      </c>
      <c r="F386" s="108">
        <v>5429634077</v>
      </c>
      <c r="G386" s="108">
        <v>3702530437</v>
      </c>
      <c r="H386" s="108">
        <v>1929580581</v>
      </c>
      <c r="I386" s="108">
        <v>1979438220</v>
      </c>
      <c r="J386" s="108">
        <v>1694526660</v>
      </c>
      <c r="K386" s="108">
        <v>4520228218</v>
      </c>
      <c r="L386" s="108">
        <v>2997091776</v>
      </c>
      <c r="M386" s="108">
        <v>5430221741</v>
      </c>
      <c r="N386" s="108">
        <v>10567555359</v>
      </c>
      <c r="O386" s="108">
        <v>7994915335</v>
      </c>
      <c r="P386" s="108">
        <v>6928998170</v>
      </c>
      <c r="Q386" s="108">
        <v>2027311661</v>
      </c>
      <c r="R386" s="108">
        <v>1685651820</v>
      </c>
      <c r="S386" s="108">
        <v>2810500084</v>
      </c>
      <c r="T386" s="108">
        <v>1630483501</v>
      </c>
      <c r="U386" s="108">
        <v>2010557212</v>
      </c>
      <c r="V386" s="108">
        <v>1722613682</v>
      </c>
      <c r="W386" s="108">
        <v>1773666423</v>
      </c>
      <c r="X386" s="108">
        <v>1906127648</v>
      </c>
      <c r="Y386" s="108">
        <v>2006345380</v>
      </c>
      <c r="Z386" s="108">
        <v>2721516732</v>
      </c>
      <c r="AA386" s="108">
        <v>4213492109</v>
      </c>
      <c r="AB386" s="108">
        <v>3808946209</v>
      </c>
      <c r="AC386" s="108">
        <v>2667334464</v>
      </c>
      <c r="AD386" s="108">
        <v>2393484348</v>
      </c>
      <c r="AE386" s="108">
        <v>2760445085</v>
      </c>
      <c r="AF386" s="108">
        <v>3373178242</v>
      </c>
      <c r="AG386" s="108">
        <v>3769315300</v>
      </c>
      <c r="AH386" s="115">
        <v>3711865756</v>
      </c>
      <c r="AI386" s="105">
        <v>32.8249</v>
      </c>
      <c r="AJ386" s="105">
        <v>32.885100000000001</v>
      </c>
      <c r="AK386" s="105">
        <v>32.332799999999999</v>
      </c>
      <c r="AL386" s="105">
        <v>31.12</v>
      </c>
      <c r="AM386" s="105">
        <v>31.311499999999999</v>
      </c>
      <c r="AN386" s="105">
        <v>31.195699999999999</v>
      </c>
      <c r="AO386" s="105">
        <v>32.340200000000003</v>
      </c>
      <c r="AP386" s="105">
        <v>32.137799999999999</v>
      </c>
      <c r="AQ386" s="105">
        <v>32.527500000000003</v>
      </c>
      <c r="AR386" s="105">
        <v>33.752600000000001</v>
      </c>
      <c r="AS386" s="105">
        <v>33.422499999999999</v>
      </c>
      <c r="AT386" s="105">
        <v>33.294199999999996</v>
      </c>
      <c r="AU386" s="105">
        <v>31.1525</v>
      </c>
      <c r="AV386" s="105">
        <v>30.9404</v>
      </c>
      <c r="AW386" s="105">
        <v>31.7135</v>
      </c>
      <c r="AX386" s="105">
        <v>30.981999999999999</v>
      </c>
      <c r="AY386" s="105">
        <v>31.227399999999999</v>
      </c>
      <c r="AZ386" s="105">
        <v>31.0242</v>
      </c>
      <c r="BA386" s="105">
        <v>30.969000000000001</v>
      </c>
      <c r="BB386" s="105">
        <v>31.159700000000001</v>
      </c>
      <c r="BC386" s="105">
        <v>31.093699999999998</v>
      </c>
      <c r="BD386" s="105">
        <v>31.747599999999998</v>
      </c>
      <c r="BE386" s="105">
        <v>32.370600000000003</v>
      </c>
      <c r="BF386" s="105">
        <v>32.263300000000001</v>
      </c>
      <c r="BG386" s="105">
        <v>31.361999999999998</v>
      </c>
      <c r="BH386" s="105">
        <v>31.1904</v>
      </c>
      <c r="BI386" s="105">
        <v>31.376100000000001</v>
      </c>
      <c r="BJ386" s="105">
        <v>31.706499999999998</v>
      </c>
      <c r="BK386" s="105">
        <v>31.735800000000001</v>
      </c>
      <c r="BL386" s="116">
        <v>31.7805</v>
      </c>
      <c r="BM386" s="112">
        <v>5.9524799999999996E-3</v>
      </c>
      <c r="BN386" s="112">
        <v>8.76803E-4</v>
      </c>
      <c r="BO386" s="112">
        <v>6.5707400000000003E-3</v>
      </c>
      <c r="BP386" s="112">
        <v>2.2476000000000001E-4</v>
      </c>
      <c r="BQ386" s="112">
        <v>0.11114499999999999</v>
      </c>
      <c r="BR386" s="112">
        <v>1.0888899999999999E-3</v>
      </c>
      <c r="BS386" s="112">
        <v>3.70472E-4</v>
      </c>
      <c r="BT386" s="112">
        <v>0.116637</v>
      </c>
      <c r="BU386" s="117">
        <v>2.4438300000000001E-3</v>
      </c>
      <c r="BV386" s="112">
        <v>3.09146E-2</v>
      </c>
      <c r="BW386" s="112">
        <v>1.33267E-2</v>
      </c>
      <c r="BX386" s="112">
        <v>4.6801200000000001E-2</v>
      </c>
      <c r="BY386" s="112">
        <v>4.1809600000000001E-3</v>
      </c>
      <c r="BZ386" s="112">
        <v>0.48839500000000002</v>
      </c>
      <c r="CA386" s="112">
        <v>3.4124700000000001E-2</v>
      </c>
      <c r="CB386" s="112">
        <v>2.4476700000000001E-2</v>
      </c>
      <c r="CC386" s="112">
        <v>0.29385899999999998</v>
      </c>
      <c r="CD386" s="117">
        <v>0.26689099999999999</v>
      </c>
      <c r="CE386" s="105">
        <v>0.93998899999999996</v>
      </c>
      <c r="CF386" s="105">
        <v>-0.53185099999999996</v>
      </c>
      <c r="CG386" s="105">
        <v>0.59421299999999999</v>
      </c>
      <c r="CH386" s="105">
        <v>1.7487999999999999</v>
      </c>
      <c r="CI386" s="105">
        <v>-0.472161</v>
      </c>
      <c r="CJ386" s="105">
        <v>-0.66310199999999997</v>
      </c>
      <c r="CK386" s="105">
        <v>-0.66681400000000002</v>
      </c>
      <c r="CL386" s="105">
        <v>0.386239</v>
      </c>
      <c r="CM386" s="116">
        <v>-0.43143300000000001</v>
      </c>
    </row>
    <row r="387" spans="1:91">
      <c r="A387" s="104" t="s">
        <v>1285</v>
      </c>
      <c r="B387" s="104" t="s">
        <v>1286</v>
      </c>
      <c r="C387" s="104" t="s">
        <v>1287</v>
      </c>
      <c r="D387" s="105">
        <v>31.09215</v>
      </c>
      <c r="E387" s="108">
        <v>2851958506</v>
      </c>
      <c r="F387" s="108">
        <v>1716433343</v>
      </c>
      <c r="G387" s="108">
        <v>1318463862</v>
      </c>
      <c r="H387" s="108">
        <v>960802628.29999995</v>
      </c>
      <c r="I387" s="108">
        <v>770617321.5</v>
      </c>
      <c r="J387" s="108">
        <v>428582752.5</v>
      </c>
      <c r="K387" s="108">
        <v>2570268653</v>
      </c>
      <c r="L387" s="108">
        <v>960376417.5</v>
      </c>
      <c r="M387" s="108">
        <v>2405291236</v>
      </c>
      <c r="N387" s="108">
        <v>4465601644</v>
      </c>
      <c r="O387" s="108">
        <v>2913329606</v>
      </c>
      <c r="P387" s="108">
        <v>2840472630</v>
      </c>
      <c r="Q387" s="108">
        <v>1276392876</v>
      </c>
      <c r="R387" s="108">
        <v>1146949515</v>
      </c>
      <c r="S387" s="108">
        <v>1504147020</v>
      </c>
      <c r="T387" s="108">
        <v>808099304.5</v>
      </c>
      <c r="U387" s="108">
        <v>988476998.29999995</v>
      </c>
      <c r="V387" s="108">
        <v>1464670811</v>
      </c>
      <c r="W387" s="108">
        <v>1158496222</v>
      </c>
      <c r="X387" s="108">
        <v>1105133762</v>
      </c>
      <c r="Y387" s="108">
        <v>1623662724</v>
      </c>
      <c r="Z387" s="108">
        <v>1868894949</v>
      </c>
      <c r="AA387" s="108">
        <v>2791455385</v>
      </c>
      <c r="AB387" s="108">
        <v>2591407232</v>
      </c>
      <c r="AC387" s="108">
        <v>2213584076</v>
      </c>
      <c r="AD387" s="108">
        <v>2231501173</v>
      </c>
      <c r="AE387" s="108">
        <v>2617630132</v>
      </c>
      <c r="AF387" s="108">
        <v>2611817188</v>
      </c>
      <c r="AG387" s="108">
        <v>3125274758</v>
      </c>
      <c r="AH387" s="115">
        <v>2934951781</v>
      </c>
      <c r="AI387" s="105">
        <v>31.7928</v>
      </c>
      <c r="AJ387" s="105">
        <v>31.229500000000002</v>
      </c>
      <c r="AK387" s="105">
        <v>30.846499999999999</v>
      </c>
      <c r="AL387" s="105">
        <v>30.114100000000001</v>
      </c>
      <c r="AM387" s="105">
        <v>29.9514</v>
      </c>
      <c r="AN387" s="105">
        <v>29.2027</v>
      </c>
      <c r="AO387" s="105">
        <v>31.501799999999999</v>
      </c>
      <c r="AP387" s="105">
        <v>30.549499999999998</v>
      </c>
      <c r="AQ387" s="105">
        <v>31.352699999999999</v>
      </c>
      <c r="AR387" s="105">
        <v>32.477600000000002</v>
      </c>
      <c r="AS387" s="105">
        <v>31.915600000000001</v>
      </c>
      <c r="AT387" s="105">
        <v>32.007599999999996</v>
      </c>
      <c r="AU387" s="105">
        <v>30.488399999999999</v>
      </c>
      <c r="AV387" s="105">
        <v>30.384799999999998</v>
      </c>
      <c r="AW387" s="105">
        <v>30.819800000000001</v>
      </c>
      <c r="AX387" s="105">
        <v>29.9693</v>
      </c>
      <c r="AY387" s="105">
        <v>30.205200000000001</v>
      </c>
      <c r="AZ387" s="105">
        <v>30.782599999999999</v>
      </c>
      <c r="BA387" s="105">
        <v>30.354500000000002</v>
      </c>
      <c r="BB387" s="105">
        <v>30.383600000000001</v>
      </c>
      <c r="BC387" s="105">
        <v>30.792899999999999</v>
      </c>
      <c r="BD387" s="105">
        <v>31.202000000000002</v>
      </c>
      <c r="BE387" s="105">
        <v>31.779299999999999</v>
      </c>
      <c r="BF387" s="105">
        <v>31.707699999999999</v>
      </c>
      <c r="BG387" s="105">
        <v>31.093299999999999</v>
      </c>
      <c r="BH387" s="105">
        <v>31.091000000000001</v>
      </c>
      <c r="BI387" s="105">
        <v>31.299499999999998</v>
      </c>
      <c r="BJ387" s="105">
        <v>31.337499999999999</v>
      </c>
      <c r="BK387" s="105">
        <v>31.468599999999999</v>
      </c>
      <c r="BL387" s="116">
        <v>31.447099999999999</v>
      </c>
      <c r="BM387" s="112">
        <v>0.66860799999999998</v>
      </c>
      <c r="BN387" s="112">
        <v>4.2325799999999997E-3</v>
      </c>
      <c r="BO387" s="112">
        <v>0.39668199999999998</v>
      </c>
      <c r="BP387" s="112">
        <v>1.60492E-2</v>
      </c>
      <c r="BQ387" s="112">
        <v>3.4117800000000001E-3</v>
      </c>
      <c r="BR387" s="112">
        <v>1.09491E-2</v>
      </c>
      <c r="BS387" s="112">
        <v>3.5196699999999999E-3</v>
      </c>
      <c r="BT387" s="112">
        <v>0.47884199999999999</v>
      </c>
      <c r="BU387" s="117">
        <v>3.29225E-2</v>
      </c>
      <c r="BV387" s="112">
        <v>0.72582400000000002</v>
      </c>
      <c r="BW387" s="112">
        <v>2.3506099999999999E-2</v>
      </c>
      <c r="BX387" s="112">
        <v>0.50635799999999997</v>
      </c>
      <c r="BY387" s="112">
        <v>3.8651900000000003E-2</v>
      </c>
      <c r="BZ387" s="112">
        <v>0.182806</v>
      </c>
      <c r="CA387" s="112">
        <v>9.6231800000000006E-2</v>
      </c>
      <c r="CB387" s="112">
        <v>5.9678599999999998E-2</v>
      </c>
      <c r="CC387" s="112">
        <v>0.65762200000000004</v>
      </c>
      <c r="CD387" s="117">
        <v>0.45022299999999998</v>
      </c>
      <c r="CE387" s="105">
        <v>-0.12812599999999999</v>
      </c>
      <c r="CF387" s="105">
        <v>-1.66171</v>
      </c>
      <c r="CG387" s="105">
        <v>-0.283082</v>
      </c>
      <c r="CH387" s="105">
        <v>0.71589999999999998</v>
      </c>
      <c r="CI387" s="105">
        <v>-0.85340499999999997</v>
      </c>
      <c r="CJ387" s="105">
        <v>-1.0987</v>
      </c>
      <c r="CK387" s="105">
        <v>-0.907362</v>
      </c>
      <c r="CL387" s="105">
        <v>0.14524999999999999</v>
      </c>
      <c r="CM387" s="116">
        <v>-0.25644699999999998</v>
      </c>
    </row>
    <row r="388" spans="1:91">
      <c r="A388" s="104" t="s">
        <v>1288</v>
      </c>
      <c r="B388" s="104" t="s">
        <v>1289</v>
      </c>
      <c r="C388" s="104" t="s">
        <v>1290</v>
      </c>
      <c r="D388" s="105">
        <v>30.335599999999999</v>
      </c>
      <c r="E388" s="108">
        <v>580836647</v>
      </c>
      <c r="F388" s="108">
        <v>480470271</v>
      </c>
      <c r="G388" s="108">
        <v>998733708</v>
      </c>
      <c r="H388" s="108">
        <v>443192770</v>
      </c>
      <c r="I388" s="108">
        <v>401989649</v>
      </c>
      <c r="J388" s="108">
        <v>141397156</v>
      </c>
      <c r="K388" s="108">
        <v>1016294981</v>
      </c>
      <c r="L388" s="108">
        <v>255791364</v>
      </c>
      <c r="M388" s="108">
        <v>1110071556</v>
      </c>
      <c r="N388" s="108">
        <v>772831669</v>
      </c>
      <c r="O388" s="108">
        <v>229252909.5</v>
      </c>
      <c r="P388" s="108">
        <v>632770408</v>
      </c>
      <c r="Q388" s="108">
        <v>1681030159</v>
      </c>
      <c r="R388" s="108">
        <v>860353910</v>
      </c>
      <c r="S388" s="108">
        <v>620325168.79999995</v>
      </c>
      <c r="T388" s="108">
        <v>1571833676</v>
      </c>
      <c r="U388" s="108">
        <v>1772573539</v>
      </c>
      <c r="V388" s="108">
        <v>1173034285</v>
      </c>
      <c r="W388" s="108">
        <v>2173804203</v>
      </c>
      <c r="X388" s="108">
        <v>1741244377</v>
      </c>
      <c r="Y388" s="108">
        <v>1222649667</v>
      </c>
      <c r="Z388" s="108">
        <v>1431603682</v>
      </c>
      <c r="AA388" s="108">
        <v>1475383776</v>
      </c>
      <c r="AB388" s="108">
        <v>1530338639</v>
      </c>
      <c r="AC388" s="108">
        <v>1208830100</v>
      </c>
      <c r="AD388" s="108">
        <v>1385554983</v>
      </c>
      <c r="AE388" s="108">
        <v>1495508230</v>
      </c>
      <c r="AF388" s="108">
        <v>1863783620</v>
      </c>
      <c r="AG388" s="108">
        <v>1367825668</v>
      </c>
      <c r="AH388" s="115">
        <v>2388689187</v>
      </c>
      <c r="AI388" s="105">
        <v>29.497</v>
      </c>
      <c r="AJ388" s="105">
        <v>29.421600000000002</v>
      </c>
      <c r="AK388" s="105">
        <v>30.488399999999999</v>
      </c>
      <c r="AL388" s="105">
        <v>28.997699999999998</v>
      </c>
      <c r="AM388" s="105">
        <v>29.036300000000001</v>
      </c>
      <c r="AN388" s="105">
        <v>27.584599999999998</v>
      </c>
      <c r="AO388" s="105">
        <v>30.138400000000001</v>
      </c>
      <c r="AP388" s="105">
        <v>28.7377</v>
      </c>
      <c r="AQ388" s="105">
        <v>30.237100000000002</v>
      </c>
      <c r="AR388" s="105">
        <v>29.9786</v>
      </c>
      <c r="AS388" s="105">
        <v>28.342099999999999</v>
      </c>
      <c r="AT388" s="105">
        <v>29.8413</v>
      </c>
      <c r="AU388" s="105">
        <v>30.8856</v>
      </c>
      <c r="AV388" s="105">
        <v>29.97</v>
      </c>
      <c r="AW388" s="105">
        <v>29.578700000000001</v>
      </c>
      <c r="AX388" s="105">
        <v>30.929099999999998</v>
      </c>
      <c r="AY388" s="105">
        <v>31.046299999999999</v>
      </c>
      <c r="AZ388" s="105">
        <v>30.4756</v>
      </c>
      <c r="BA388" s="105">
        <v>31.262499999999999</v>
      </c>
      <c r="BB388" s="105">
        <v>31.027999999999999</v>
      </c>
      <c r="BC388" s="105">
        <v>30.380800000000001</v>
      </c>
      <c r="BD388" s="105">
        <v>30.8157</v>
      </c>
      <c r="BE388" s="105">
        <v>30.880099999999999</v>
      </c>
      <c r="BF388" s="105">
        <v>30.947800000000001</v>
      </c>
      <c r="BG388" s="105">
        <v>30.212299999999999</v>
      </c>
      <c r="BH388" s="105">
        <v>30.407900000000001</v>
      </c>
      <c r="BI388" s="105">
        <v>30.491900000000001</v>
      </c>
      <c r="BJ388" s="105">
        <v>30.8506</v>
      </c>
      <c r="BK388" s="105">
        <v>30.290400000000002</v>
      </c>
      <c r="BL388" s="116">
        <v>31.156400000000001</v>
      </c>
      <c r="BM388" s="112">
        <v>8.7095099999999995E-2</v>
      </c>
      <c r="BN388" s="112">
        <v>1.46491E-2</v>
      </c>
      <c r="BO388" s="112">
        <v>0.124101</v>
      </c>
      <c r="BP388" s="112">
        <v>7.70208E-2</v>
      </c>
      <c r="BQ388" s="112">
        <v>0.25084099999999998</v>
      </c>
      <c r="BR388" s="112">
        <v>0.87581200000000003</v>
      </c>
      <c r="BS388" s="112">
        <v>0.75041100000000005</v>
      </c>
      <c r="BT388" s="112">
        <v>0.67594600000000005</v>
      </c>
      <c r="BU388" s="117">
        <v>0.212696</v>
      </c>
      <c r="BV388" s="112">
        <v>0.147676</v>
      </c>
      <c r="BW388" s="112">
        <v>4.8183999999999998E-2</v>
      </c>
      <c r="BX388" s="112">
        <v>0.22160099999999999</v>
      </c>
      <c r="BY388" s="112">
        <v>0.130019</v>
      </c>
      <c r="BZ388" s="112">
        <v>0.59753699999999998</v>
      </c>
      <c r="CA388" s="112">
        <v>0.94645000000000001</v>
      </c>
      <c r="CB388" s="112">
        <v>0.87582499999999996</v>
      </c>
      <c r="CC388" s="112">
        <v>0.80242400000000003</v>
      </c>
      <c r="CD388" s="117">
        <v>0.70063399999999998</v>
      </c>
      <c r="CE388" s="105">
        <v>-0.963449</v>
      </c>
      <c r="CF388" s="105">
        <v>-2.2262499999999998</v>
      </c>
      <c r="CG388" s="105">
        <v>-1.0613999999999999</v>
      </c>
      <c r="CH388" s="105">
        <v>-1.3784799999999999</v>
      </c>
      <c r="CI388" s="105">
        <v>-0.62099599999999999</v>
      </c>
      <c r="CJ388" s="105">
        <v>5.1217400000000003E-2</v>
      </c>
      <c r="CK388" s="105">
        <v>0.124662</v>
      </c>
      <c r="CL388" s="105">
        <v>0.11541899999999999</v>
      </c>
      <c r="CM388" s="116">
        <v>-0.395092</v>
      </c>
    </row>
    <row r="389" spans="1:91">
      <c r="A389" s="104" t="s">
        <v>1291</v>
      </c>
      <c r="B389" s="104" t="s">
        <v>1292</v>
      </c>
      <c r="C389" s="104" t="s">
        <v>1293</v>
      </c>
      <c r="D389" s="105">
        <v>31.41545</v>
      </c>
      <c r="E389" s="108">
        <v>2845652505</v>
      </c>
      <c r="F389" s="108">
        <v>2083508776</v>
      </c>
      <c r="G389" s="108">
        <v>1608742655</v>
      </c>
      <c r="H389" s="108">
        <v>1184890274</v>
      </c>
      <c r="I389" s="108">
        <v>1201467271</v>
      </c>
      <c r="J389" s="108">
        <v>1117782052</v>
      </c>
      <c r="K389" s="108">
        <v>2832355474</v>
      </c>
      <c r="L389" s="108">
        <v>1645678954</v>
      </c>
      <c r="M389" s="108">
        <v>3655153896</v>
      </c>
      <c r="N389" s="108">
        <v>2661631826</v>
      </c>
      <c r="O389" s="108">
        <v>2825048012</v>
      </c>
      <c r="P389" s="108">
        <v>2873618376</v>
      </c>
      <c r="Q389" s="108">
        <v>1942158306</v>
      </c>
      <c r="R389" s="108">
        <v>1598068610</v>
      </c>
      <c r="S389" s="108">
        <v>1229268203</v>
      </c>
      <c r="T389" s="108">
        <v>1505119216</v>
      </c>
      <c r="U389" s="108">
        <v>1524059371</v>
      </c>
      <c r="V389" s="108">
        <v>1464287211</v>
      </c>
      <c r="W389" s="108">
        <v>1576744274</v>
      </c>
      <c r="X389" s="108">
        <v>1437525058</v>
      </c>
      <c r="Y389" s="108">
        <v>1662647336</v>
      </c>
      <c r="Z389" s="108">
        <v>2513579114</v>
      </c>
      <c r="AA389" s="108">
        <v>3237198944</v>
      </c>
      <c r="AB389" s="108">
        <v>2491971190</v>
      </c>
      <c r="AC389" s="108">
        <v>3202966025</v>
      </c>
      <c r="AD389" s="108">
        <v>2637026649</v>
      </c>
      <c r="AE389" s="108">
        <v>3126778685</v>
      </c>
      <c r="AF389" s="108">
        <v>3580961624</v>
      </c>
      <c r="AG389" s="108">
        <v>3968978457</v>
      </c>
      <c r="AH389" s="115">
        <v>4055803870</v>
      </c>
      <c r="AI389" s="105">
        <v>31.7896</v>
      </c>
      <c r="AJ389" s="105">
        <v>31.504799999999999</v>
      </c>
      <c r="AK389" s="105">
        <v>31.125800000000002</v>
      </c>
      <c r="AL389" s="105">
        <v>30.416499999999999</v>
      </c>
      <c r="AM389" s="105">
        <v>30.596900000000002</v>
      </c>
      <c r="AN389" s="105">
        <v>30.630700000000001</v>
      </c>
      <c r="AO389" s="105">
        <v>31.654800000000002</v>
      </c>
      <c r="AP389" s="105">
        <v>31.270399999999999</v>
      </c>
      <c r="AQ389" s="105">
        <v>31.956399999999999</v>
      </c>
      <c r="AR389" s="105">
        <v>31.7227</v>
      </c>
      <c r="AS389" s="105">
        <v>31.8704</v>
      </c>
      <c r="AT389" s="105">
        <v>32.0244</v>
      </c>
      <c r="AU389" s="105">
        <v>31.0916</v>
      </c>
      <c r="AV389" s="105">
        <v>30.863399999999999</v>
      </c>
      <c r="AW389" s="105">
        <v>30.526499999999999</v>
      </c>
      <c r="AX389" s="105">
        <v>30.866499999999998</v>
      </c>
      <c r="AY389" s="105">
        <v>30.829499999999999</v>
      </c>
      <c r="AZ389" s="105">
        <v>30.793800000000001</v>
      </c>
      <c r="BA389" s="105">
        <v>30.799199999999999</v>
      </c>
      <c r="BB389" s="105">
        <v>30.757200000000001</v>
      </c>
      <c r="BC389" s="105">
        <v>30.824400000000001</v>
      </c>
      <c r="BD389" s="105">
        <v>31.630600000000001</v>
      </c>
      <c r="BE389" s="105">
        <v>31.9922</v>
      </c>
      <c r="BF389" s="105">
        <v>31.651199999999999</v>
      </c>
      <c r="BG389" s="105">
        <v>31.6248</v>
      </c>
      <c r="BH389" s="105">
        <v>31.3261</v>
      </c>
      <c r="BI389" s="105">
        <v>31.555900000000001</v>
      </c>
      <c r="BJ389" s="105">
        <v>31.7927</v>
      </c>
      <c r="BK389" s="105">
        <v>31.810600000000001</v>
      </c>
      <c r="BL389" s="116">
        <v>31.908000000000001</v>
      </c>
      <c r="BM389" s="112">
        <v>0.13644400000000001</v>
      </c>
      <c r="BN389" s="112">
        <v>6.9146299999999999E-5</v>
      </c>
      <c r="BO389" s="112">
        <v>0.35674400000000001</v>
      </c>
      <c r="BP389" s="112">
        <v>0.72642700000000004</v>
      </c>
      <c r="BQ389" s="112">
        <v>3.85426E-3</v>
      </c>
      <c r="BR389" s="112">
        <v>1.7147300000000001E-5</v>
      </c>
      <c r="BS389" s="112">
        <v>1.39261E-5</v>
      </c>
      <c r="BT389" s="112">
        <v>0.55383099999999996</v>
      </c>
      <c r="BU389" s="117">
        <v>2.6121800000000001E-2</v>
      </c>
      <c r="BV389" s="112">
        <v>0.207317</v>
      </c>
      <c r="BW389" s="112">
        <v>4.68367E-3</v>
      </c>
      <c r="BX389" s="112">
        <v>0.46834700000000001</v>
      </c>
      <c r="BY389" s="112">
        <v>0.78149000000000002</v>
      </c>
      <c r="BZ389" s="112">
        <v>0.18935299999999999</v>
      </c>
      <c r="CA389" s="112">
        <v>4.69346E-3</v>
      </c>
      <c r="CB389" s="112">
        <v>5.3364800000000002E-3</v>
      </c>
      <c r="CC389" s="112">
        <v>0.71844300000000005</v>
      </c>
      <c r="CD389" s="117">
        <v>0.44527800000000001</v>
      </c>
      <c r="CE389" s="105">
        <v>-0.36373800000000001</v>
      </c>
      <c r="CF389" s="105">
        <v>-1.28908</v>
      </c>
      <c r="CG389" s="105">
        <v>-0.20994199999999999</v>
      </c>
      <c r="CH389" s="105">
        <v>3.5357199999999998E-2</v>
      </c>
      <c r="CI389" s="105">
        <v>-1.0099800000000001</v>
      </c>
      <c r="CJ389" s="105">
        <v>-1.0071600000000001</v>
      </c>
      <c r="CK389" s="105">
        <v>-1.0435099999999999</v>
      </c>
      <c r="CL389" s="105">
        <v>-7.9128299999999999E-2</v>
      </c>
      <c r="CM389" s="116">
        <v>-0.33488000000000001</v>
      </c>
    </row>
    <row r="390" spans="1:91">
      <c r="A390" s="104" t="s">
        <v>1294</v>
      </c>
      <c r="B390" s="104" t="s">
        <v>1295</v>
      </c>
      <c r="C390" s="104" t="s">
        <v>1296</v>
      </c>
      <c r="D390" s="105">
        <v>26.87435</v>
      </c>
      <c r="E390" s="108">
        <v>116892604</v>
      </c>
      <c r="F390" s="108">
        <v>76030396</v>
      </c>
      <c r="G390" s="108">
        <v>48279336</v>
      </c>
      <c r="H390" s="108">
        <v>39099490.5</v>
      </c>
      <c r="I390" s="108">
        <v>32595936.75</v>
      </c>
      <c r="J390" s="108">
        <v>38401642.5</v>
      </c>
      <c r="K390" s="108">
        <v>133095888</v>
      </c>
      <c r="L390" s="108">
        <v>74784361.060000002</v>
      </c>
      <c r="M390" s="108">
        <v>169283407</v>
      </c>
      <c r="N390" s="108">
        <v>134798527</v>
      </c>
      <c r="O390" s="108">
        <v>153065404</v>
      </c>
      <c r="P390" s="108">
        <v>183438707</v>
      </c>
      <c r="Q390" s="108">
        <v>86076923</v>
      </c>
      <c r="R390" s="108">
        <v>66360360</v>
      </c>
      <c r="S390" s="108">
        <v>7059863.125</v>
      </c>
      <c r="T390" s="108">
        <v>64788768</v>
      </c>
      <c r="U390" s="108">
        <v>94168346.5</v>
      </c>
      <c r="V390" s="108">
        <v>93486016</v>
      </c>
      <c r="W390" s="108">
        <v>99255288</v>
      </c>
      <c r="X390" s="108">
        <v>41571548.5</v>
      </c>
      <c r="Y390" s="108">
        <v>74805860</v>
      </c>
      <c r="Z390" s="108">
        <v>124415704</v>
      </c>
      <c r="AA390" s="108">
        <v>127795552</v>
      </c>
      <c r="AB390" s="108">
        <v>178351672</v>
      </c>
      <c r="AC390" s="108">
        <v>121887944</v>
      </c>
      <c r="AD390" s="108">
        <v>109523516</v>
      </c>
      <c r="AE390" s="108">
        <v>133014990.3</v>
      </c>
      <c r="AF390" s="108">
        <v>168680321</v>
      </c>
      <c r="AG390" s="108">
        <v>83882107</v>
      </c>
      <c r="AH390" s="115">
        <v>145891667.30000001</v>
      </c>
      <c r="AI390" s="105">
        <v>27.184100000000001</v>
      </c>
      <c r="AJ390" s="105">
        <v>26.878299999999999</v>
      </c>
      <c r="AK390" s="105">
        <v>26.1829</v>
      </c>
      <c r="AL390" s="105">
        <v>25.495000000000001</v>
      </c>
      <c r="AM390" s="105">
        <v>25.476700000000001</v>
      </c>
      <c r="AN390" s="105">
        <v>26.069700000000001</v>
      </c>
      <c r="AO390" s="105">
        <v>27.259</v>
      </c>
      <c r="AP390" s="105">
        <v>27.232099999999999</v>
      </c>
      <c r="AQ390" s="105">
        <v>27.524000000000001</v>
      </c>
      <c r="AR390" s="105">
        <v>27.482299999999999</v>
      </c>
      <c r="AS390" s="105">
        <v>27.828399999999998</v>
      </c>
      <c r="AT390" s="105">
        <v>28.0549</v>
      </c>
      <c r="AU390" s="105">
        <v>26.575299999999999</v>
      </c>
      <c r="AV390" s="105">
        <v>26.273499999999999</v>
      </c>
      <c r="AW390" s="105">
        <v>23.372599999999998</v>
      </c>
      <c r="AX390" s="105">
        <v>26.328600000000002</v>
      </c>
      <c r="AY390" s="105">
        <v>26.826699999999999</v>
      </c>
      <c r="AZ390" s="105">
        <v>26.895399999999999</v>
      </c>
      <c r="BA390" s="105">
        <v>26.8096</v>
      </c>
      <c r="BB390" s="105">
        <v>25.6708</v>
      </c>
      <c r="BC390" s="105">
        <v>26.324999999999999</v>
      </c>
      <c r="BD390" s="105">
        <v>27.320599999999999</v>
      </c>
      <c r="BE390" s="105">
        <v>27.396999999999998</v>
      </c>
      <c r="BF390" s="105">
        <v>27.846699999999998</v>
      </c>
      <c r="BG390" s="105">
        <v>26.8704</v>
      </c>
      <c r="BH390" s="105">
        <v>26.720300000000002</v>
      </c>
      <c r="BI390" s="105">
        <v>27.000900000000001</v>
      </c>
      <c r="BJ390" s="105">
        <v>27.384799999999998</v>
      </c>
      <c r="BK390" s="105">
        <v>26.295300000000001</v>
      </c>
      <c r="BL390" s="116">
        <v>27.184699999999999</v>
      </c>
      <c r="BM390" s="112">
        <v>0.66813699999999998</v>
      </c>
      <c r="BN390" s="112">
        <v>3.01996E-2</v>
      </c>
      <c r="BO390" s="112">
        <v>0.33179700000000001</v>
      </c>
      <c r="BP390" s="112">
        <v>8.9669799999999994E-2</v>
      </c>
      <c r="BQ390" s="112">
        <v>0.223166</v>
      </c>
      <c r="BR390" s="112">
        <v>0.51407800000000003</v>
      </c>
      <c r="BS390" s="112">
        <v>0.21798400000000001</v>
      </c>
      <c r="BT390" s="112">
        <v>0.20330400000000001</v>
      </c>
      <c r="BU390" s="117">
        <v>0.80463499999999999</v>
      </c>
      <c r="BV390" s="112">
        <v>0.72582400000000002</v>
      </c>
      <c r="BW390" s="112">
        <v>7.62351E-2</v>
      </c>
      <c r="BX390" s="112">
        <v>0.44580799999999998</v>
      </c>
      <c r="BY390" s="112">
        <v>0.146095</v>
      </c>
      <c r="BZ390" s="112">
        <v>0.59282699999999999</v>
      </c>
      <c r="CA390" s="112">
        <v>0.75017</v>
      </c>
      <c r="CB390" s="112">
        <v>0.44717099999999999</v>
      </c>
      <c r="CC390" s="112">
        <v>0.40240700000000001</v>
      </c>
      <c r="CD390" s="117">
        <v>0.94145500000000004</v>
      </c>
      <c r="CE390" s="105">
        <v>-0.206508</v>
      </c>
      <c r="CF390" s="105">
        <v>-1.27444</v>
      </c>
      <c r="CG390" s="105">
        <v>0.383436</v>
      </c>
      <c r="CH390" s="105">
        <v>0.83362400000000003</v>
      </c>
      <c r="CI390" s="105">
        <v>-1.54776</v>
      </c>
      <c r="CJ390" s="105">
        <v>-0.27135700000000001</v>
      </c>
      <c r="CK390" s="105">
        <v>-0.68646600000000002</v>
      </c>
      <c r="CL390" s="105">
        <v>0.56653100000000001</v>
      </c>
      <c r="CM390" s="116">
        <v>-9.1035199999999997E-2</v>
      </c>
    </row>
    <row r="391" spans="1:91">
      <c r="A391" s="104" t="s">
        <v>1297</v>
      </c>
      <c r="B391" s="104" t="s">
        <v>1298</v>
      </c>
      <c r="C391" s="104" t="s">
        <v>1299</v>
      </c>
      <c r="D391" s="105">
        <v>33.1342</v>
      </c>
      <c r="E391" s="108">
        <v>12310643935</v>
      </c>
      <c r="F391" s="108">
        <v>13716780443</v>
      </c>
      <c r="G391" s="108">
        <v>11034956158</v>
      </c>
      <c r="H391" s="108">
        <v>6744142727</v>
      </c>
      <c r="I391" s="108">
        <v>6648866410</v>
      </c>
      <c r="J391" s="108">
        <v>7773381311</v>
      </c>
      <c r="K391" s="108">
        <v>12320465608</v>
      </c>
      <c r="L391" s="108">
        <v>10643588973</v>
      </c>
      <c r="M391" s="108">
        <v>15478418941</v>
      </c>
      <c r="N391" s="108">
        <v>19154905484</v>
      </c>
      <c r="O391" s="108">
        <v>20669844113</v>
      </c>
      <c r="P391" s="108">
        <v>20995990621</v>
      </c>
      <c r="Q391" s="108">
        <v>5722474437</v>
      </c>
      <c r="R391" s="108">
        <v>4667397769</v>
      </c>
      <c r="S391" s="108">
        <v>5099782173</v>
      </c>
      <c r="T391" s="108">
        <v>4520972736</v>
      </c>
      <c r="U391" s="108">
        <v>5205304939</v>
      </c>
      <c r="V391" s="108">
        <v>5596368458</v>
      </c>
      <c r="W391" s="108">
        <v>5439401405</v>
      </c>
      <c r="X391" s="108">
        <v>5104087723</v>
      </c>
      <c r="Y391" s="108">
        <v>5730385603</v>
      </c>
      <c r="Z391" s="108">
        <v>7305514225</v>
      </c>
      <c r="AA391" s="108">
        <v>8874785273</v>
      </c>
      <c r="AB391" s="108">
        <v>8585423702</v>
      </c>
      <c r="AC391" s="108">
        <v>8473602536</v>
      </c>
      <c r="AD391" s="108">
        <v>7247275148</v>
      </c>
      <c r="AE391" s="108">
        <v>9127845748</v>
      </c>
      <c r="AF391" s="108">
        <v>9090315726</v>
      </c>
      <c r="AG391" s="108">
        <v>9903885385</v>
      </c>
      <c r="AH391" s="115">
        <v>10247444927</v>
      </c>
      <c r="AI391" s="105">
        <v>33.902700000000003</v>
      </c>
      <c r="AJ391" s="105">
        <v>34.1997</v>
      </c>
      <c r="AK391" s="105">
        <v>33.892299999999999</v>
      </c>
      <c r="AL391" s="105">
        <v>32.925400000000003</v>
      </c>
      <c r="AM391" s="105">
        <v>33.052799999999998</v>
      </c>
      <c r="AN391" s="105">
        <v>33.292700000000004</v>
      </c>
      <c r="AO391" s="105">
        <v>33.7806</v>
      </c>
      <c r="AP391" s="105">
        <v>33.953099999999999</v>
      </c>
      <c r="AQ391" s="105">
        <v>34.038600000000002</v>
      </c>
      <c r="AR391" s="105">
        <v>34.615600000000001</v>
      </c>
      <c r="AS391" s="105">
        <v>34.762300000000003</v>
      </c>
      <c r="AT391" s="105">
        <v>34.893599999999999</v>
      </c>
      <c r="AU391" s="105">
        <v>32.645200000000003</v>
      </c>
      <c r="AV391" s="105">
        <v>32.409700000000001</v>
      </c>
      <c r="AW391" s="105">
        <v>32.562100000000001</v>
      </c>
      <c r="AX391" s="105">
        <v>32.453299999999999</v>
      </c>
      <c r="AY391" s="105">
        <v>32.597499999999997</v>
      </c>
      <c r="AZ391" s="105">
        <v>32.7102</v>
      </c>
      <c r="BA391" s="105">
        <v>32.585700000000003</v>
      </c>
      <c r="BB391" s="105">
        <v>32.570599999999999</v>
      </c>
      <c r="BC391" s="105">
        <v>32.611699999999999</v>
      </c>
      <c r="BD391" s="105">
        <v>33.188699999999997</v>
      </c>
      <c r="BE391" s="105">
        <v>33.456200000000003</v>
      </c>
      <c r="BF391" s="105">
        <v>33.4358</v>
      </c>
      <c r="BG391" s="105">
        <v>33.027799999999999</v>
      </c>
      <c r="BH391" s="105">
        <v>32.769799999999996</v>
      </c>
      <c r="BI391" s="105">
        <v>33.101500000000001</v>
      </c>
      <c r="BJ391" s="105">
        <v>33.136699999999998</v>
      </c>
      <c r="BK391" s="105">
        <v>33.131700000000002</v>
      </c>
      <c r="BL391" s="116">
        <v>33.249000000000002</v>
      </c>
      <c r="BM391" s="112">
        <v>1.56255E-3</v>
      </c>
      <c r="BN391" s="112">
        <v>0.51185599999999998</v>
      </c>
      <c r="BO391" s="112">
        <v>9.0367400000000004E-4</v>
      </c>
      <c r="BP391" s="112">
        <v>5.8314599999999999E-5</v>
      </c>
      <c r="BQ391" s="112">
        <v>1.30478E-3</v>
      </c>
      <c r="BR391" s="112">
        <v>2.1904200000000002E-3</v>
      </c>
      <c r="BS391" s="112">
        <v>1.3044700000000001E-4</v>
      </c>
      <c r="BT391" s="112">
        <v>0.116869</v>
      </c>
      <c r="BU391" s="117">
        <v>0.12796199999999999</v>
      </c>
      <c r="BV391" s="112">
        <v>1.6267E-2</v>
      </c>
      <c r="BW391" s="112">
        <v>0.59556100000000001</v>
      </c>
      <c r="BX391" s="112">
        <v>1.8943700000000001E-2</v>
      </c>
      <c r="BY391" s="112">
        <v>2.6602599999999998E-3</v>
      </c>
      <c r="BZ391" s="112">
        <v>0.14594399999999999</v>
      </c>
      <c r="CA391" s="112">
        <v>4.8693899999999998E-2</v>
      </c>
      <c r="CB391" s="112">
        <v>1.66625E-2</v>
      </c>
      <c r="CC391" s="112">
        <v>0.29385899999999998</v>
      </c>
      <c r="CD391" s="117">
        <v>0.64379200000000003</v>
      </c>
      <c r="CE391" s="105">
        <v>0.82574599999999998</v>
      </c>
      <c r="CF391" s="105">
        <v>-8.2186400000000007E-2</v>
      </c>
      <c r="CG391" s="105">
        <v>0.75161100000000003</v>
      </c>
      <c r="CH391" s="105">
        <v>1.5846800000000001</v>
      </c>
      <c r="CI391" s="105">
        <v>-0.63350200000000001</v>
      </c>
      <c r="CJ391" s="105">
        <v>-0.585503</v>
      </c>
      <c r="CK391" s="105">
        <v>-0.58315499999999998</v>
      </c>
      <c r="CL391" s="105">
        <v>0.187748</v>
      </c>
      <c r="CM391" s="116">
        <v>-0.20613500000000001</v>
      </c>
    </row>
    <row r="392" spans="1:91">
      <c r="A392" s="104" t="s">
        <v>1300</v>
      </c>
      <c r="B392" s="104" t="s">
        <v>1301</v>
      </c>
      <c r="C392" s="104" t="s">
        <v>1302</v>
      </c>
      <c r="D392" s="105">
        <v>29.402200000000001</v>
      </c>
      <c r="E392" s="108">
        <v>406821790</v>
      </c>
      <c r="F392" s="108">
        <v>438084062.30000001</v>
      </c>
      <c r="G392" s="108">
        <v>440804545</v>
      </c>
      <c r="H392" s="108">
        <v>412027119.5</v>
      </c>
      <c r="I392" s="108">
        <v>541510797.5</v>
      </c>
      <c r="J392" s="108">
        <v>386994021</v>
      </c>
      <c r="K392" s="108">
        <v>516722423.5</v>
      </c>
      <c r="L392" s="108">
        <v>187941629</v>
      </c>
      <c r="M392" s="108">
        <v>532144697</v>
      </c>
      <c r="N392" s="108">
        <v>414603383</v>
      </c>
      <c r="O392" s="108">
        <v>316910807.30000001</v>
      </c>
      <c r="P392" s="108">
        <v>357356912.5</v>
      </c>
      <c r="Q392" s="108">
        <v>669470796.29999995</v>
      </c>
      <c r="R392" s="108">
        <v>595185836</v>
      </c>
      <c r="S392" s="108">
        <v>699922540.79999995</v>
      </c>
      <c r="T392" s="108">
        <v>567422186</v>
      </c>
      <c r="U392" s="108">
        <v>641033756.5</v>
      </c>
      <c r="V392" s="108">
        <v>566626708</v>
      </c>
      <c r="W392" s="108">
        <v>594010411.5</v>
      </c>
      <c r="X392" s="108">
        <v>583823235.5</v>
      </c>
      <c r="Y392" s="108">
        <v>572001382</v>
      </c>
      <c r="Z392" s="108">
        <v>806880016</v>
      </c>
      <c r="AA392" s="108">
        <v>552833423.5</v>
      </c>
      <c r="AB392" s="108">
        <v>505055243</v>
      </c>
      <c r="AC392" s="108">
        <v>899061612</v>
      </c>
      <c r="AD392" s="108">
        <v>693212582</v>
      </c>
      <c r="AE392" s="108">
        <v>816155560</v>
      </c>
      <c r="AF392" s="108">
        <v>840434937</v>
      </c>
      <c r="AG392" s="108">
        <v>866385470.5</v>
      </c>
      <c r="AH392" s="115">
        <v>738910211</v>
      </c>
      <c r="AI392" s="105">
        <v>28.9833</v>
      </c>
      <c r="AJ392" s="105">
        <v>29.281600000000001</v>
      </c>
      <c r="AK392" s="105">
        <v>29.3262</v>
      </c>
      <c r="AL392" s="105">
        <v>28.892600000000002</v>
      </c>
      <c r="AM392" s="105">
        <v>29.459700000000002</v>
      </c>
      <c r="AN392" s="105">
        <v>29.065999999999999</v>
      </c>
      <c r="AO392" s="105">
        <v>29.200900000000001</v>
      </c>
      <c r="AP392" s="105">
        <v>28.334299999999999</v>
      </c>
      <c r="AQ392" s="105">
        <v>29.176300000000001</v>
      </c>
      <c r="AR392" s="105">
        <v>29.046800000000001</v>
      </c>
      <c r="AS392" s="105">
        <v>28.823899999999998</v>
      </c>
      <c r="AT392" s="105">
        <v>29.016999999999999</v>
      </c>
      <c r="AU392" s="105">
        <v>29.517399999999999</v>
      </c>
      <c r="AV392" s="105">
        <v>29.438500000000001</v>
      </c>
      <c r="AW392" s="105">
        <v>29.761600000000001</v>
      </c>
      <c r="AX392" s="105">
        <v>29.459199999999999</v>
      </c>
      <c r="AY392" s="105">
        <v>29.584099999999999</v>
      </c>
      <c r="AZ392" s="105">
        <v>29.400300000000001</v>
      </c>
      <c r="BA392" s="105">
        <v>29.390899999999998</v>
      </c>
      <c r="BB392" s="105">
        <v>29.474699999999999</v>
      </c>
      <c r="BC392" s="105">
        <v>29.31</v>
      </c>
      <c r="BD392" s="105">
        <v>29.9711</v>
      </c>
      <c r="BE392" s="105">
        <v>29.449000000000002</v>
      </c>
      <c r="BF392" s="105">
        <v>29.348500000000001</v>
      </c>
      <c r="BG392" s="105">
        <v>29.7806</v>
      </c>
      <c r="BH392" s="105">
        <v>29.4041</v>
      </c>
      <c r="BI392" s="105">
        <v>29.618099999999998</v>
      </c>
      <c r="BJ392" s="105">
        <v>29.701599999999999</v>
      </c>
      <c r="BK392" s="105">
        <v>29.6401</v>
      </c>
      <c r="BL392" s="116">
        <v>29.463699999999999</v>
      </c>
      <c r="BM392" s="112">
        <v>3.5005500000000002E-2</v>
      </c>
      <c r="BN392" s="112">
        <v>6.4212500000000006E-2</v>
      </c>
      <c r="BO392" s="112">
        <v>7.6250899999999996E-2</v>
      </c>
      <c r="BP392" s="112">
        <v>3.0529799999999998E-3</v>
      </c>
      <c r="BQ392" s="112">
        <v>0.81998800000000005</v>
      </c>
      <c r="BR392" s="112">
        <v>0.24932299999999999</v>
      </c>
      <c r="BS392" s="112">
        <v>7.04124E-2</v>
      </c>
      <c r="BT392" s="112">
        <v>0.95521500000000004</v>
      </c>
      <c r="BU392" s="117">
        <v>0.99502199999999996</v>
      </c>
      <c r="BV392" s="112">
        <v>8.0710699999999996E-2</v>
      </c>
      <c r="BW392" s="112">
        <v>0.124525</v>
      </c>
      <c r="BX392" s="112">
        <v>0.168653</v>
      </c>
      <c r="BY392" s="112">
        <v>1.41143E-2</v>
      </c>
      <c r="BZ392" s="112">
        <v>0.91385300000000003</v>
      </c>
      <c r="CA392" s="112">
        <v>0.51091200000000003</v>
      </c>
      <c r="CB392" s="112">
        <v>0.25141200000000002</v>
      </c>
      <c r="CC392" s="112">
        <v>0.97527799999999998</v>
      </c>
      <c r="CD392" s="117">
        <v>0.99859100000000001</v>
      </c>
      <c r="CE392" s="105">
        <v>-0.404779</v>
      </c>
      <c r="CF392" s="105">
        <v>-0.46240199999999998</v>
      </c>
      <c r="CG392" s="105">
        <v>-0.69794100000000003</v>
      </c>
      <c r="CH392" s="105">
        <v>-0.639262</v>
      </c>
      <c r="CI392" s="105">
        <v>-2.9301299999999999E-2</v>
      </c>
      <c r="CJ392" s="105">
        <v>-0.120618</v>
      </c>
      <c r="CK392" s="105">
        <v>-0.209982</v>
      </c>
      <c r="CL392" s="105">
        <v>-1.2293500000000001E-2</v>
      </c>
      <c r="CM392" s="116">
        <v>-8.6466500000000003E-4</v>
      </c>
    </row>
    <row r="393" spans="1:91">
      <c r="A393" s="104" t="s">
        <v>1303</v>
      </c>
      <c r="B393" s="104" t="s">
        <v>1304</v>
      </c>
      <c r="C393" s="104" t="s">
        <v>1305</v>
      </c>
      <c r="D393" s="105">
        <v>29.234099999999998</v>
      </c>
      <c r="E393" s="108">
        <v>276790104</v>
      </c>
      <c r="F393" s="108">
        <v>184722447</v>
      </c>
      <c r="G393" s="108">
        <v>171371467.5</v>
      </c>
      <c r="H393" s="108">
        <v>492872350</v>
      </c>
      <c r="I393" s="108">
        <v>444042184</v>
      </c>
      <c r="J393" s="108">
        <v>263519760</v>
      </c>
      <c r="K393" s="108">
        <v>393789219</v>
      </c>
      <c r="L393" s="108">
        <v>147612958</v>
      </c>
      <c r="M393" s="108">
        <v>436178871</v>
      </c>
      <c r="N393" s="108">
        <v>173421768</v>
      </c>
      <c r="O393" s="108">
        <v>141398804</v>
      </c>
      <c r="P393" s="108">
        <v>114245958.5</v>
      </c>
      <c r="Q393" s="108">
        <v>552063107.5</v>
      </c>
      <c r="R393" s="108">
        <v>534753592</v>
      </c>
      <c r="S393" s="108">
        <v>410788424</v>
      </c>
      <c r="T393" s="108">
        <v>493132384</v>
      </c>
      <c r="U393" s="108">
        <v>495206192</v>
      </c>
      <c r="V393" s="108">
        <v>525209161</v>
      </c>
      <c r="W393" s="108">
        <v>595185362.29999995</v>
      </c>
      <c r="X393" s="108">
        <v>534300047</v>
      </c>
      <c r="Y393" s="108">
        <v>580322999.79999995</v>
      </c>
      <c r="Z393" s="108">
        <v>500457248</v>
      </c>
      <c r="AA393" s="108">
        <v>551873168</v>
      </c>
      <c r="AB393" s="108">
        <v>530247824</v>
      </c>
      <c r="AC393" s="108">
        <v>611612085</v>
      </c>
      <c r="AD393" s="108">
        <v>678750653.5</v>
      </c>
      <c r="AE393" s="108">
        <v>640301670</v>
      </c>
      <c r="AF393" s="108">
        <v>655468000</v>
      </c>
      <c r="AG393" s="108">
        <v>676260125</v>
      </c>
      <c r="AH393" s="115">
        <v>677416106</v>
      </c>
      <c r="AI393" s="105">
        <v>28.427700000000002</v>
      </c>
      <c r="AJ393" s="105">
        <v>28.1234</v>
      </c>
      <c r="AK393" s="105">
        <v>28.019600000000001</v>
      </c>
      <c r="AL393" s="105">
        <v>29.151</v>
      </c>
      <c r="AM393" s="105">
        <v>29.1738</v>
      </c>
      <c r="AN393" s="105">
        <v>28.5002</v>
      </c>
      <c r="AO393" s="105">
        <v>28.813099999999999</v>
      </c>
      <c r="AP393" s="105">
        <v>28.015899999999998</v>
      </c>
      <c r="AQ393" s="105">
        <v>28.889399999999998</v>
      </c>
      <c r="AR393" s="105">
        <v>27.844200000000001</v>
      </c>
      <c r="AS393" s="105">
        <v>27.727</v>
      </c>
      <c r="AT393" s="105">
        <v>27.371700000000001</v>
      </c>
      <c r="AU393" s="105">
        <v>29.2301</v>
      </c>
      <c r="AV393" s="105">
        <v>29.283999999999999</v>
      </c>
      <c r="AW393" s="105">
        <v>29.029599999999999</v>
      </c>
      <c r="AX393" s="105">
        <v>29.256699999999999</v>
      </c>
      <c r="AY393" s="105">
        <v>29.219200000000001</v>
      </c>
      <c r="AZ393" s="105">
        <v>29.310500000000001</v>
      </c>
      <c r="BA393" s="105">
        <v>29.393699999999999</v>
      </c>
      <c r="BB393" s="105">
        <v>29.347100000000001</v>
      </c>
      <c r="BC393" s="105">
        <v>29.3307</v>
      </c>
      <c r="BD393" s="105">
        <v>29.281099999999999</v>
      </c>
      <c r="BE393" s="105">
        <v>29.447099999999999</v>
      </c>
      <c r="BF393" s="105">
        <v>29.418700000000001</v>
      </c>
      <c r="BG393" s="105">
        <v>29.238099999999999</v>
      </c>
      <c r="BH393" s="105">
        <v>29.377400000000002</v>
      </c>
      <c r="BI393" s="105">
        <v>29.2681</v>
      </c>
      <c r="BJ393" s="105">
        <v>29.343</v>
      </c>
      <c r="BK393" s="105">
        <v>29.2745</v>
      </c>
      <c r="BL393" s="116">
        <v>29.332100000000001</v>
      </c>
      <c r="BM393" s="112">
        <v>8.2162100000000003E-4</v>
      </c>
      <c r="BN393" s="112">
        <v>0.16633300000000001</v>
      </c>
      <c r="BO393" s="112">
        <v>5.6701399999999999E-2</v>
      </c>
      <c r="BP393" s="112">
        <v>3.1346500000000002E-4</v>
      </c>
      <c r="BQ393" s="112">
        <v>0.167077</v>
      </c>
      <c r="BR393" s="112">
        <v>0.18457000000000001</v>
      </c>
      <c r="BS393" s="112">
        <v>0.22628100000000001</v>
      </c>
      <c r="BT393" s="112">
        <v>0.30169000000000001</v>
      </c>
      <c r="BU393" s="117">
        <v>0.66627000000000003</v>
      </c>
      <c r="BV393" s="112">
        <v>1.1723900000000001E-2</v>
      </c>
      <c r="BW393" s="112">
        <v>0.25153399999999998</v>
      </c>
      <c r="BX393" s="112">
        <v>0.14504600000000001</v>
      </c>
      <c r="BY393" s="112">
        <v>4.8787500000000003E-3</v>
      </c>
      <c r="BZ393" s="112">
        <v>0.54135800000000001</v>
      </c>
      <c r="CA393" s="112">
        <v>0.444268</v>
      </c>
      <c r="CB393" s="112">
        <v>0.45830199999999999</v>
      </c>
      <c r="CC393" s="112">
        <v>0.50400800000000001</v>
      </c>
      <c r="CD393" s="117">
        <v>0.89333300000000004</v>
      </c>
      <c r="CE393" s="105">
        <v>-1.1263099999999999</v>
      </c>
      <c r="CF393" s="105">
        <v>-0.37489400000000001</v>
      </c>
      <c r="CG393" s="105">
        <v>-0.74373199999999995</v>
      </c>
      <c r="CH393" s="105">
        <v>-1.6689000000000001</v>
      </c>
      <c r="CI393" s="105">
        <v>-0.135298</v>
      </c>
      <c r="CJ393" s="105">
        <v>-5.4410300000000002E-2</v>
      </c>
      <c r="CK393" s="105">
        <v>4.0612500000000003E-2</v>
      </c>
      <c r="CL393" s="105">
        <v>6.5738000000000005E-2</v>
      </c>
      <c r="CM393" s="116">
        <v>-2.2020999999999999E-2</v>
      </c>
    </row>
    <row r="394" spans="1:91">
      <c r="A394" s="104" t="s">
        <v>5084</v>
      </c>
      <c r="B394" s="104" t="s">
        <v>5085</v>
      </c>
      <c r="C394" s="104" t="s">
        <v>5086</v>
      </c>
      <c r="D394" s="105">
        <v>26.286299999999997</v>
      </c>
      <c r="E394" s="108">
        <v>42153545</v>
      </c>
      <c r="F394" s="108">
        <v>52973933</v>
      </c>
      <c r="G394" s="108">
        <v>49101498</v>
      </c>
      <c r="H394" s="108">
        <v>170032380</v>
      </c>
      <c r="I394" s="108">
        <v>114102054</v>
      </c>
      <c r="J394" s="108">
        <v>103677315</v>
      </c>
      <c r="K394" s="108">
        <v>135114553</v>
      </c>
      <c r="L394" s="108">
        <v>90033560</v>
      </c>
      <c r="M394" s="108">
        <v>142424224</v>
      </c>
      <c r="N394" s="108">
        <v>132945289</v>
      </c>
      <c r="O394" s="108">
        <v>164685427.09999999</v>
      </c>
      <c r="P394" s="108">
        <v>109129034.3</v>
      </c>
      <c r="Q394" s="108">
        <v>35581232</v>
      </c>
      <c r="R394" s="108">
        <v>42570316</v>
      </c>
      <c r="S394" s="108">
        <v>64723584</v>
      </c>
      <c r="T394" s="108">
        <v>50082815.75</v>
      </c>
      <c r="U394" s="108"/>
      <c r="V394" s="108">
        <v>39463452</v>
      </c>
      <c r="W394" s="108">
        <v>74556578</v>
      </c>
      <c r="X394" s="108">
        <v>86114666</v>
      </c>
      <c r="Y394" s="108">
        <v>64973375</v>
      </c>
      <c r="Z394" s="108">
        <v>70239515</v>
      </c>
      <c r="AA394" s="108">
        <v>52777032</v>
      </c>
      <c r="AB394" s="108">
        <v>70922675</v>
      </c>
      <c r="AC394" s="108">
        <v>56052414.5</v>
      </c>
      <c r="AD394" s="108">
        <v>55190239.5</v>
      </c>
      <c r="AE394" s="108">
        <v>61478210</v>
      </c>
      <c r="AF394" s="108">
        <v>57024273</v>
      </c>
      <c r="AG394" s="108">
        <v>49740129.5</v>
      </c>
      <c r="AH394" s="115">
        <v>45066160</v>
      </c>
      <c r="AI394" s="105">
        <v>25.712599999999998</v>
      </c>
      <c r="AJ394" s="105">
        <v>26.367899999999999</v>
      </c>
      <c r="AK394" s="105">
        <v>26.204699999999999</v>
      </c>
      <c r="AL394" s="105">
        <v>27.615600000000001</v>
      </c>
      <c r="AM394" s="105">
        <v>27.217600000000001</v>
      </c>
      <c r="AN394" s="105">
        <v>27.2316</v>
      </c>
      <c r="AO394" s="105">
        <v>27.282299999999999</v>
      </c>
      <c r="AP394" s="105">
        <v>27.498200000000001</v>
      </c>
      <c r="AQ394" s="105">
        <v>27.274699999999999</v>
      </c>
      <c r="AR394" s="105">
        <v>27.445399999999999</v>
      </c>
      <c r="AS394" s="105">
        <v>27.945799999999998</v>
      </c>
      <c r="AT394" s="105">
        <v>27.305599999999998</v>
      </c>
      <c r="AU394" s="105">
        <v>25.291599999999999</v>
      </c>
      <c r="AV394" s="105">
        <v>25.632999999999999</v>
      </c>
      <c r="AW394" s="105">
        <v>26.4757</v>
      </c>
      <c r="AX394" s="105">
        <v>25.957100000000001</v>
      </c>
      <c r="AY394" s="105">
        <v>21.0976</v>
      </c>
      <c r="AZ394" s="105">
        <v>25.66</v>
      </c>
      <c r="BA394" s="105">
        <v>26.396799999999999</v>
      </c>
      <c r="BB394" s="105">
        <v>26.712199999999999</v>
      </c>
      <c r="BC394" s="105">
        <v>26.127199999999998</v>
      </c>
      <c r="BD394" s="105">
        <v>26.459800000000001</v>
      </c>
      <c r="BE394" s="105">
        <v>26.0718</v>
      </c>
      <c r="BF394" s="105">
        <v>26.516300000000001</v>
      </c>
      <c r="BG394" s="105">
        <v>25.767099999999999</v>
      </c>
      <c r="BH394" s="105">
        <v>25.7179</v>
      </c>
      <c r="BI394" s="105">
        <v>25.8874</v>
      </c>
      <c r="BJ394" s="105">
        <v>25.8201</v>
      </c>
      <c r="BK394" s="105">
        <v>25.528500000000001</v>
      </c>
      <c r="BL394" s="116">
        <v>25.455100000000002</v>
      </c>
      <c r="BM394" s="112">
        <v>9.4511700000000004E-2</v>
      </c>
      <c r="BN394" s="112">
        <v>5.1607200000000002E-4</v>
      </c>
      <c r="BO394" s="112">
        <v>1.9467099999999999E-4</v>
      </c>
      <c r="BP394" s="112">
        <v>9.3269999999999996E-4</v>
      </c>
      <c r="BQ394" s="112">
        <v>0.61863400000000002</v>
      </c>
      <c r="BR394" s="112">
        <v>0.43607400000000002</v>
      </c>
      <c r="BS394" s="112">
        <v>1.60748E-2</v>
      </c>
      <c r="BT394" s="112">
        <v>1.3860900000000001E-2</v>
      </c>
      <c r="BU394" s="117">
        <v>0.19615099999999999</v>
      </c>
      <c r="BV394" s="112">
        <v>0.156919</v>
      </c>
      <c r="BW394" s="112">
        <v>1.0710900000000001E-2</v>
      </c>
      <c r="BX394" s="112">
        <v>1.00403E-2</v>
      </c>
      <c r="BY394" s="112">
        <v>7.6697600000000003E-3</v>
      </c>
      <c r="BZ394" s="112">
        <v>0.80865799999999999</v>
      </c>
      <c r="CA394" s="112">
        <v>0.69236900000000001</v>
      </c>
      <c r="CB394" s="112">
        <v>0.121736</v>
      </c>
      <c r="CC394" s="112">
        <v>9.2858599999999999E-2</v>
      </c>
      <c r="CD394" s="117">
        <v>0.69468600000000003</v>
      </c>
      <c r="CE394" s="105">
        <v>0.493842</v>
      </c>
      <c r="CF394" s="105">
        <v>1.7537</v>
      </c>
      <c r="CG394" s="105">
        <v>1.7504900000000001</v>
      </c>
      <c r="CH394" s="105">
        <v>1.9643600000000001</v>
      </c>
      <c r="CI394" s="105">
        <v>0.198874</v>
      </c>
      <c r="CJ394" s="105">
        <v>-1.3629899999999999</v>
      </c>
      <c r="CK394" s="105">
        <v>0.81083300000000003</v>
      </c>
      <c r="CL394" s="105">
        <v>0.74805600000000005</v>
      </c>
      <c r="CM394" s="116">
        <v>0.18956000000000001</v>
      </c>
    </row>
    <row r="395" spans="1:91">
      <c r="A395" s="104" t="s">
        <v>5087</v>
      </c>
      <c r="B395" s="104" t="s">
        <v>5088</v>
      </c>
      <c r="C395" s="104" t="s">
        <v>5089</v>
      </c>
      <c r="D395" s="105">
        <v>25.114599999999999</v>
      </c>
      <c r="E395" s="108">
        <v>48064696</v>
      </c>
      <c r="F395" s="108">
        <v>41841012</v>
      </c>
      <c r="G395" s="108">
        <v>49975368</v>
      </c>
      <c r="H395" s="108">
        <v>81075216</v>
      </c>
      <c r="I395" s="108">
        <v>56952084</v>
      </c>
      <c r="J395" s="108">
        <v>78235704</v>
      </c>
      <c r="K395" s="108">
        <v>37678128</v>
      </c>
      <c r="L395" s="108">
        <v>22086294</v>
      </c>
      <c r="M395" s="108">
        <v>28265650</v>
      </c>
      <c r="N395" s="108"/>
      <c r="O395" s="108">
        <v>26120858</v>
      </c>
      <c r="P395" s="108">
        <v>24632624</v>
      </c>
      <c r="Q395" s="108">
        <v>22830840</v>
      </c>
      <c r="R395" s="108">
        <v>22170416</v>
      </c>
      <c r="S395" s="108">
        <v>33087370</v>
      </c>
      <c r="T395" s="108">
        <v>32695772</v>
      </c>
      <c r="U395" s="108">
        <v>34583768</v>
      </c>
      <c r="V395" s="108">
        <v>19035494</v>
      </c>
      <c r="W395" s="108">
        <v>28045700</v>
      </c>
      <c r="X395" s="108">
        <v>29813412</v>
      </c>
      <c r="Y395" s="108">
        <v>30451314</v>
      </c>
      <c r="Z395" s="108">
        <v>24071020</v>
      </c>
      <c r="AA395" s="108">
        <v>24762274</v>
      </c>
      <c r="AB395" s="108">
        <v>24755946</v>
      </c>
      <c r="AC395" s="108">
        <v>30683500</v>
      </c>
      <c r="AD395" s="108">
        <v>36169828</v>
      </c>
      <c r="AE395" s="108">
        <v>35317040</v>
      </c>
      <c r="AF395" s="108">
        <v>21922942</v>
      </c>
      <c r="AG395" s="108">
        <v>25880922</v>
      </c>
      <c r="AH395" s="115">
        <v>27073560</v>
      </c>
      <c r="AI395" s="105">
        <v>25.902000000000001</v>
      </c>
      <c r="AJ395" s="105">
        <v>26.030799999999999</v>
      </c>
      <c r="AK395" s="105">
        <v>26.228200000000001</v>
      </c>
      <c r="AL395" s="105">
        <v>26.5471</v>
      </c>
      <c r="AM395" s="105">
        <v>26.266100000000002</v>
      </c>
      <c r="AN395" s="105">
        <v>26.957000000000001</v>
      </c>
      <c r="AO395" s="105">
        <v>25.3733</v>
      </c>
      <c r="AP395" s="105">
        <v>25.525700000000001</v>
      </c>
      <c r="AQ395" s="105">
        <v>24.941600000000001</v>
      </c>
      <c r="AR395" s="105">
        <v>22.418700000000001</v>
      </c>
      <c r="AS395" s="105">
        <v>25.34</v>
      </c>
      <c r="AT395" s="105">
        <v>25.158200000000001</v>
      </c>
      <c r="AU395" s="105">
        <v>24.635999999999999</v>
      </c>
      <c r="AV395" s="105">
        <v>24.691800000000001</v>
      </c>
      <c r="AW395" s="105">
        <v>25.590399999999999</v>
      </c>
      <c r="AX395" s="105">
        <v>25.341899999999999</v>
      </c>
      <c r="AY395" s="105">
        <v>25.380199999999999</v>
      </c>
      <c r="AZ395" s="105">
        <v>24.608599999999999</v>
      </c>
      <c r="BA395" s="105">
        <v>24.9862</v>
      </c>
      <c r="BB395" s="105">
        <v>25.246200000000002</v>
      </c>
      <c r="BC395" s="105">
        <v>25.123999999999999</v>
      </c>
      <c r="BD395" s="105">
        <v>24.823399999999999</v>
      </c>
      <c r="BE395" s="105">
        <v>24.968399999999999</v>
      </c>
      <c r="BF395" s="105">
        <v>24.997900000000001</v>
      </c>
      <c r="BG395" s="105">
        <v>24.89</v>
      </c>
      <c r="BH395" s="105">
        <v>25.1052</v>
      </c>
      <c r="BI395" s="105">
        <v>25.087700000000002</v>
      </c>
      <c r="BJ395" s="105">
        <v>24.440999999999999</v>
      </c>
      <c r="BK395" s="105">
        <v>24.560500000000001</v>
      </c>
      <c r="BL395" s="116">
        <v>24.723700000000001</v>
      </c>
      <c r="BM395" s="112">
        <v>2.9575700000000001E-4</v>
      </c>
      <c r="BN395" s="112">
        <v>7.4401999999999997E-4</v>
      </c>
      <c r="BO395" s="112">
        <v>2.17602E-2</v>
      </c>
      <c r="BP395" s="112">
        <v>0.79044899999999996</v>
      </c>
      <c r="BQ395" s="112">
        <v>0.28176200000000001</v>
      </c>
      <c r="BR395" s="112">
        <v>0.11265699999999999</v>
      </c>
      <c r="BS395" s="112">
        <v>8.0915399999999995E-3</v>
      </c>
      <c r="BT395" s="112">
        <v>2.2422299999999999E-2</v>
      </c>
      <c r="BU395" s="117">
        <v>1.34374E-2</v>
      </c>
      <c r="BV395" s="112">
        <v>7.8704299999999994E-3</v>
      </c>
      <c r="BW395" s="112">
        <v>1.20809E-2</v>
      </c>
      <c r="BX395" s="112">
        <v>8.5611000000000007E-2</v>
      </c>
      <c r="BY395" s="112">
        <v>0.83053299999999997</v>
      </c>
      <c r="BZ395" s="112">
        <v>0.623996</v>
      </c>
      <c r="CA395" s="112">
        <v>0.34571800000000003</v>
      </c>
      <c r="CB395" s="112">
        <v>8.8590799999999997E-2</v>
      </c>
      <c r="CC395" s="112">
        <v>0.119006</v>
      </c>
      <c r="CD395" s="117">
        <v>0.39360400000000001</v>
      </c>
      <c r="CE395" s="105">
        <v>1.4785699999999999</v>
      </c>
      <c r="CF395" s="105">
        <v>2.0150199999999998</v>
      </c>
      <c r="CG395" s="105">
        <v>0.70514200000000005</v>
      </c>
      <c r="CH395" s="105">
        <v>-0.26944600000000002</v>
      </c>
      <c r="CI395" s="105">
        <v>0.39767400000000003</v>
      </c>
      <c r="CJ395" s="105">
        <v>0.53519099999999997</v>
      </c>
      <c r="CK395" s="105">
        <v>0.54374199999999995</v>
      </c>
      <c r="CL395" s="105">
        <v>0.35482000000000002</v>
      </c>
      <c r="CM395" s="116">
        <v>0.452569</v>
      </c>
    </row>
    <row r="396" spans="1:91">
      <c r="A396" s="104" t="s">
        <v>1306</v>
      </c>
      <c r="B396" s="104" t="s">
        <v>1307</v>
      </c>
      <c r="C396" s="104" t="s">
        <v>471</v>
      </c>
      <c r="D396" s="105">
        <v>31.20955</v>
      </c>
      <c r="E396" s="108">
        <v>1984470151</v>
      </c>
      <c r="F396" s="108">
        <v>1260684709</v>
      </c>
      <c r="G396" s="108">
        <v>1198146697</v>
      </c>
      <c r="H396" s="108">
        <v>1816820380</v>
      </c>
      <c r="I396" s="108">
        <v>1639653006</v>
      </c>
      <c r="J396" s="108">
        <v>970880401.29999995</v>
      </c>
      <c r="K396" s="108">
        <v>1827112021</v>
      </c>
      <c r="L396" s="108">
        <v>765634449</v>
      </c>
      <c r="M396" s="108">
        <v>1959696531</v>
      </c>
      <c r="N396" s="108">
        <v>1259297620</v>
      </c>
      <c r="O396" s="108">
        <v>1097793019</v>
      </c>
      <c r="P396" s="108">
        <v>1185130481</v>
      </c>
      <c r="Q396" s="108">
        <v>2319636926</v>
      </c>
      <c r="R396" s="108">
        <v>2285794812</v>
      </c>
      <c r="S396" s="108">
        <v>2448389230</v>
      </c>
      <c r="T396" s="108">
        <v>2149891098</v>
      </c>
      <c r="U396" s="108">
        <v>2224850379</v>
      </c>
      <c r="V396" s="108">
        <v>1853338208</v>
      </c>
      <c r="W396" s="108">
        <v>2370050912</v>
      </c>
      <c r="X396" s="108">
        <v>2374896332</v>
      </c>
      <c r="Y396" s="108">
        <v>2089749648</v>
      </c>
      <c r="Z396" s="108">
        <v>1614416159</v>
      </c>
      <c r="AA396" s="108">
        <v>1577354527</v>
      </c>
      <c r="AB396" s="108">
        <v>2095266207</v>
      </c>
      <c r="AC396" s="108">
        <v>2716917883</v>
      </c>
      <c r="AD396" s="108">
        <v>2824575424</v>
      </c>
      <c r="AE396" s="108">
        <v>2745703434</v>
      </c>
      <c r="AF396" s="108">
        <v>2638658692</v>
      </c>
      <c r="AG396" s="108">
        <v>2873209019</v>
      </c>
      <c r="AH396" s="115">
        <v>2682438074</v>
      </c>
      <c r="AI396" s="105">
        <v>31.269600000000001</v>
      </c>
      <c r="AJ396" s="105">
        <v>30.8002</v>
      </c>
      <c r="AK396" s="105">
        <v>30.721699999999998</v>
      </c>
      <c r="AL396" s="105">
        <v>31.033200000000001</v>
      </c>
      <c r="AM396" s="105">
        <v>31.042300000000001</v>
      </c>
      <c r="AN396" s="105">
        <v>30.426400000000001</v>
      </c>
      <c r="AO396" s="105">
        <v>30.994800000000001</v>
      </c>
      <c r="AP396" s="105">
        <v>30.256900000000002</v>
      </c>
      <c r="AQ396" s="105">
        <v>31.057099999999998</v>
      </c>
      <c r="AR396" s="105">
        <v>30.663399999999999</v>
      </c>
      <c r="AS396" s="105">
        <v>30.581700000000001</v>
      </c>
      <c r="AT396" s="105">
        <v>30.746600000000001</v>
      </c>
      <c r="AU396" s="105">
        <v>31.345500000000001</v>
      </c>
      <c r="AV396" s="105">
        <v>31.3797</v>
      </c>
      <c r="AW396" s="105">
        <v>31.5121</v>
      </c>
      <c r="AX396" s="105">
        <v>31.3809</v>
      </c>
      <c r="AY396" s="105">
        <v>31.373899999999999</v>
      </c>
      <c r="AZ396" s="105">
        <v>31.125599999999999</v>
      </c>
      <c r="BA396" s="105">
        <v>31.3872</v>
      </c>
      <c r="BB396" s="105">
        <v>31.471</v>
      </c>
      <c r="BC396" s="105">
        <v>31.1495</v>
      </c>
      <c r="BD396" s="105">
        <v>30.989699999999999</v>
      </c>
      <c r="BE396" s="105">
        <v>30.968499999999999</v>
      </c>
      <c r="BF396" s="105">
        <v>31.4011</v>
      </c>
      <c r="BG396" s="105">
        <v>31.388500000000001</v>
      </c>
      <c r="BH396" s="105">
        <v>31.426400000000001</v>
      </c>
      <c r="BI396" s="105">
        <v>31.368400000000001</v>
      </c>
      <c r="BJ396" s="105">
        <v>31.3522</v>
      </c>
      <c r="BK396" s="105">
        <v>31.348199999999999</v>
      </c>
      <c r="BL396" s="116">
        <v>31.3186</v>
      </c>
      <c r="BM396" s="112">
        <v>7.5379199999999993E-2</v>
      </c>
      <c r="BN396" s="112">
        <v>6.83531E-2</v>
      </c>
      <c r="BO396" s="112">
        <v>9.0951000000000004E-2</v>
      </c>
      <c r="BP396" s="112">
        <v>1.5706199999999999E-4</v>
      </c>
      <c r="BQ396" s="112">
        <v>0.233374</v>
      </c>
      <c r="BR396" s="112">
        <v>0.61424599999999996</v>
      </c>
      <c r="BS396" s="112">
        <v>0.97084199999999998</v>
      </c>
      <c r="BT396" s="112">
        <v>0.19433900000000001</v>
      </c>
      <c r="BU396" s="117">
        <v>5.2258300000000001E-2</v>
      </c>
      <c r="BV396" s="112">
        <v>0.13348099999999999</v>
      </c>
      <c r="BW396" s="112">
        <v>0.12979599999999999</v>
      </c>
      <c r="BX396" s="112">
        <v>0.18559700000000001</v>
      </c>
      <c r="BY396" s="112">
        <v>3.6774400000000001E-3</v>
      </c>
      <c r="BZ396" s="112">
        <v>0.59282699999999999</v>
      </c>
      <c r="CA396" s="112">
        <v>0.80824300000000004</v>
      </c>
      <c r="CB396" s="112">
        <v>0.98172400000000004</v>
      </c>
      <c r="CC396" s="112">
        <v>0.39207599999999998</v>
      </c>
      <c r="CD396" s="117">
        <v>0.50825799999999999</v>
      </c>
      <c r="CE396" s="105">
        <v>-0.40918399999999999</v>
      </c>
      <c r="CF396" s="105">
        <v>-0.50570700000000002</v>
      </c>
      <c r="CG396" s="105">
        <v>-0.57007699999999994</v>
      </c>
      <c r="CH396" s="105">
        <v>-0.67577600000000004</v>
      </c>
      <c r="CI396" s="105">
        <v>7.2776800000000003E-2</v>
      </c>
      <c r="CJ396" s="105">
        <v>-4.6196599999999997E-2</v>
      </c>
      <c r="CK396" s="105">
        <v>-3.7670099999999999E-3</v>
      </c>
      <c r="CL396" s="105">
        <v>-0.21990799999999999</v>
      </c>
      <c r="CM396" s="116">
        <v>5.4781000000000003E-2</v>
      </c>
    </row>
    <row r="397" spans="1:91">
      <c r="A397" s="104" t="s">
        <v>1308</v>
      </c>
      <c r="B397" s="104" t="s">
        <v>1309</v>
      </c>
      <c r="C397" s="104" t="s">
        <v>1310</v>
      </c>
      <c r="D397" s="105">
        <v>31.795400000000001</v>
      </c>
      <c r="E397" s="108">
        <v>3085800224</v>
      </c>
      <c r="F397" s="108">
        <v>3085110029</v>
      </c>
      <c r="G397" s="108">
        <v>3053430840</v>
      </c>
      <c r="H397" s="108">
        <v>3384560334</v>
      </c>
      <c r="I397" s="108">
        <v>3245195009</v>
      </c>
      <c r="J397" s="108">
        <v>2984880614</v>
      </c>
      <c r="K397" s="108">
        <v>3501892119</v>
      </c>
      <c r="L397" s="108">
        <v>2163136790</v>
      </c>
      <c r="M397" s="108">
        <v>3504560591</v>
      </c>
      <c r="N397" s="108">
        <v>1937762953</v>
      </c>
      <c r="O397" s="108">
        <v>2039583520</v>
      </c>
      <c r="P397" s="108">
        <v>2366138427</v>
      </c>
      <c r="Q397" s="108">
        <v>3165476600</v>
      </c>
      <c r="R397" s="108">
        <v>3165276276</v>
      </c>
      <c r="S397" s="108">
        <v>3509334634</v>
      </c>
      <c r="T397" s="108">
        <v>2869783672</v>
      </c>
      <c r="U397" s="108">
        <v>3055140351</v>
      </c>
      <c r="V397" s="108">
        <v>3221285552</v>
      </c>
      <c r="W397" s="108">
        <v>3043619107</v>
      </c>
      <c r="X397" s="108">
        <v>3057786084</v>
      </c>
      <c r="Y397" s="108">
        <v>2957585062</v>
      </c>
      <c r="Z397" s="108">
        <v>2737303050</v>
      </c>
      <c r="AA397" s="108">
        <v>2816522069</v>
      </c>
      <c r="AB397" s="108">
        <v>2638281415</v>
      </c>
      <c r="AC397" s="108">
        <v>3825269038</v>
      </c>
      <c r="AD397" s="108">
        <v>3459686736</v>
      </c>
      <c r="AE397" s="108">
        <v>3499570432</v>
      </c>
      <c r="AF397" s="108">
        <v>3519258800</v>
      </c>
      <c r="AG397" s="108">
        <v>3811664204</v>
      </c>
      <c r="AH397" s="115">
        <v>3540494656</v>
      </c>
      <c r="AI397" s="105">
        <v>31.906500000000001</v>
      </c>
      <c r="AJ397" s="105">
        <v>32.065300000000001</v>
      </c>
      <c r="AK397" s="105">
        <v>32.0428</v>
      </c>
      <c r="AL397" s="105">
        <v>31.930700000000002</v>
      </c>
      <c r="AM397" s="105">
        <v>32.012700000000002</v>
      </c>
      <c r="AN397" s="105">
        <v>31.9194</v>
      </c>
      <c r="AO397" s="105">
        <v>31.963899999999999</v>
      </c>
      <c r="AP397" s="105">
        <v>31.6601</v>
      </c>
      <c r="AQ397" s="105">
        <v>31.895700000000001</v>
      </c>
      <c r="AR397" s="105">
        <v>31.2608</v>
      </c>
      <c r="AS397" s="105">
        <v>31.393599999999999</v>
      </c>
      <c r="AT397" s="105">
        <v>31.7441</v>
      </c>
      <c r="AU397" s="105">
        <v>31.793199999999999</v>
      </c>
      <c r="AV397" s="105">
        <v>31.849399999999999</v>
      </c>
      <c r="AW397" s="105">
        <v>32.023400000000002</v>
      </c>
      <c r="AX397" s="105">
        <v>31.797599999999999</v>
      </c>
      <c r="AY397" s="105">
        <v>31.832000000000001</v>
      </c>
      <c r="AZ397" s="105">
        <v>31.9099</v>
      </c>
      <c r="BA397" s="105">
        <v>31.748100000000001</v>
      </c>
      <c r="BB397" s="105">
        <v>31.831</v>
      </c>
      <c r="BC397" s="105">
        <v>31.645299999999999</v>
      </c>
      <c r="BD397" s="105">
        <v>31.754200000000001</v>
      </c>
      <c r="BE397" s="105">
        <v>31.792000000000002</v>
      </c>
      <c r="BF397" s="105">
        <v>31.733499999999999</v>
      </c>
      <c r="BG397" s="105">
        <v>31.8795</v>
      </c>
      <c r="BH397" s="105">
        <v>31.7117</v>
      </c>
      <c r="BI397" s="105">
        <v>31.718399999999999</v>
      </c>
      <c r="BJ397" s="105">
        <v>31.767700000000001</v>
      </c>
      <c r="BK397" s="105">
        <v>31.751999999999999</v>
      </c>
      <c r="BL397" s="116">
        <v>31.712299999999999</v>
      </c>
      <c r="BM397" s="112">
        <v>7.5468200000000001E-3</v>
      </c>
      <c r="BN397" s="112">
        <v>3.3587600000000001E-3</v>
      </c>
      <c r="BO397" s="112">
        <v>0.36305300000000001</v>
      </c>
      <c r="BP397" s="112">
        <v>0.12797700000000001</v>
      </c>
      <c r="BQ397" s="112">
        <v>0.112149</v>
      </c>
      <c r="BR397" s="112">
        <v>5.06203E-2</v>
      </c>
      <c r="BS397" s="112">
        <v>0.96591000000000005</v>
      </c>
      <c r="BT397" s="112">
        <v>0.54010199999999997</v>
      </c>
      <c r="BU397" s="117">
        <v>0.67491199999999996</v>
      </c>
      <c r="BV397" s="112">
        <v>3.4264700000000002E-2</v>
      </c>
      <c r="BW397" s="112">
        <v>2.1889100000000002E-2</v>
      </c>
      <c r="BX397" s="112">
        <v>0.47384799999999999</v>
      </c>
      <c r="BY397" s="112">
        <v>0.19198499999999999</v>
      </c>
      <c r="BZ397" s="112">
        <v>0.48839500000000002</v>
      </c>
      <c r="CA397" s="112">
        <v>0.22292500000000001</v>
      </c>
      <c r="CB397" s="112">
        <v>0.97994300000000001</v>
      </c>
      <c r="CC397" s="112">
        <v>0.71025099999999997</v>
      </c>
      <c r="CD397" s="117">
        <v>0.898007</v>
      </c>
      <c r="CE397" s="105">
        <v>0.26084499999999999</v>
      </c>
      <c r="CF397" s="105">
        <v>0.21027199999999999</v>
      </c>
      <c r="CG397" s="105">
        <v>9.5895800000000003E-2</v>
      </c>
      <c r="CH397" s="105">
        <v>-0.27784799999999998</v>
      </c>
      <c r="CI397" s="105">
        <v>0.144622</v>
      </c>
      <c r="CJ397" s="105">
        <v>0.10248599999999999</v>
      </c>
      <c r="CK397" s="105">
        <v>-2.55521E-3</v>
      </c>
      <c r="CL397" s="105">
        <v>1.5889500000000001E-2</v>
      </c>
      <c r="CM397" s="116">
        <v>2.5874500000000002E-2</v>
      </c>
    </row>
    <row r="398" spans="1:91">
      <c r="A398" s="104" t="s">
        <v>1311</v>
      </c>
      <c r="B398" s="104" t="s">
        <v>1312</v>
      </c>
      <c r="C398" s="104" t="s">
        <v>1313</v>
      </c>
      <c r="D398" s="105">
        <v>29.982399999999998</v>
      </c>
      <c r="E398" s="108">
        <v>811168763</v>
      </c>
      <c r="F398" s="108">
        <v>522399944.5</v>
      </c>
      <c r="G398" s="108">
        <v>604796297.5</v>
      </c>
      <c r="H398" s="108">
        <v>902220040.29999995</v>
      </c>
      <c r="I398" s="108">
        <v>851840254</v>
      </c>
      <c r="J398" s="108">
        <v>490867670</v>
      </c>
      <c r="K398" s="108">
        <v>876137144</v>
      </c>
      <c r="L398" s="108">
        <v>495727071.30000001</v>
      </c>
      <c r="M398" s="108">
        <v>933550066.79999995</v>
      </c>
      <c r="N398" s="108">
        <v>338755792</v>
      </c>
      <c r="O398" s="108">
        <v>214353524</v>
      </c>
      <c r="P398" s="108">
        <v>386380107</v>
      </c>
      <c r="Q398" s="108">
        <v>962013066.29999995</v>
      </c>
      <c r="R398" s="108">
        <v>822391913.5</v>
      </c>
      <c r="S398" s="108">
        <v>1005659351</v>
      </c>
      <c r="T398" s="108">
        <v>846101567.29999995</v>
      </c>
      <c r="U398" s="108">
        <v>883378184.29999995</v>
      </c>
      <c r="V398" s="108">
        <v>1046294244</v>
      </c>
      <c r="W398" s="108">
        <v>893798728.5</v>
      </c>
      <c r="X398" s="108">
        <v>902329654.5</v>
      </c>
      <c r="Y398" s="108">
        <v>868753955</v>
      </c>
      <c r="Z398" s="108">
        <v>804391918.5</v>
      </c>
      <c r="AA398" s="108">
        <v>744505832</v>
      </c>
      <c r="AB398" s="108">
        <v>804921582</v>
      </c>
      <c r="AC398" s="108">
        <v>1115388594</v>
      </c>
      <c r="AD398" s="108">
        <v>1019890633</v>
      </c>
      <c r="AE398" s="108">
        <v>1162515938</v>
      </c>
      <c r="AF398" s="108">
        <v>1022511316</v>
      </c>
      <c r="AG398" s="108">
        <v>1219877919</v>
      </c>
      <c r="AH398" s="115">
        <v>1197356288</v>
      </c>
      <c r="AI398" s="105">
        <v>29.978899999999999</v>
      </c>
      <c r="AJ398" s="105">
        <v>29.553000000000001</v>
      </c>
      <c r="AK398" s="105">
        <v>29.767299999999999</v>
      </c>
      <c r="AL398" s="105">
        <v>30.023299999999999</v>
      </c>
      <c r="AM398" s="105">
        <v>30.0961</v>
      </c>
      <c r="AN398" s="105">
        <v>29.3994</v>
      </c>
      <c r="AO398" s="105">
        <v>29.930900000000001</v>
      </c>
      <c r="AP398" s="105">
        <v>29.699400000000001</v>
      </c>
      <c r="AQ398" s="105">
        <v>29.987200000000001</v>
      </c>
      <c r="AR398" s="105">
        <v>28.756</v>
      </c>
      <c r="AS398" s="105">
        <v>28.276599999999998</v>
      </c>
      <c r="AT398" s="105">
        <v>29.1296</v>
      </c>
      <c r="AU398" s="105">
        <v>30.069299999999998</v>
      </c>
      <c r="AV398" s="105">
        <v>29.904900000000001</v>
      </c>
      <c r="AW398" s="105">
        <v>30.264199999999999</v>
      </c>
      <c r="AX398" s="105">
        <v>30.035599999999999</v>
      </c>
      <c r="AY398" s="105">
        <v>30.043199999999999</v>
      </c>
      <c r="AZ398" s="105">
        <v>30.284700000000001</v>
      </c>
      <c r="BA398" s="105">
        <v>29.9803</v>
      </c>
      <c r="BB398" s="105">
        <v>30.094799999999999</v>
      </c>
      <c r="BC398" s="105">
        <v>29.9</v>
      </c>
      <c r="BD398" s="105">
        <v>29.979099999999999</v>
      </c>
      <c r="BE398" s="105">
        <v>29.898299999999999</v>
      </c>
      <c r="BF398" s="105">
        <v>30.020900000000001</v>
      </c>
      <c r="BG398" s="105">
        <v>30.095199999999998</v>
      </c>
      <c r="BH398" s="105">
        <v>29.9649</v>
      </c>
      <c r="BI398" s="105">
        <v>30.128499999999999</v>
      </c>
      <c r="BJ398" s="105">
        <v>29.984500000000001</v>
      </c>
      <c r="BK398" s="105">
        <v>30.1371</v>
      </c>
      <c r="BL398" s="116">
        <v>30.1739</v>
      </c>
      <c r="BM398" s="112">
        <v>7.0968600000000007E-2</v>
      </c>
      <c r="BN398" s="112">
        <v>0.320635</v>
      </c>
      <c r="BO398" s="112">
        <v>9.8711699999999999E-2</v>
      </c>
      <c r="BP398" s="112">
        <v>5.5677799999999996E-3</v>
      </c>
      <c r="BQ398" s="112">
        <v>0.88055600000000001</v>
      </c>
      <c r="BR398" s="112">
        <v>0.83242000000000005</v>
      </c>
      <c r="BS398" s="112">
        <v>0.25762099999999999</v>
      </c>
      <c r="BT398" s="112">
        <v>0.124238</v>
      </c>
      <c r="BU398" s="117">
        <v>0.66553399999999996</v>
      </c>
      <c r="BV398" s="112">
        <v>0.127805</v>
      </c>
      <c r="BW398" s="112">
        <v>0.41425299999999998</v>
      </c>
      <c r="BX398" s="112">
        <v>0.19217200000000001</v>
      </c>
      <c r="BY398" s="112">
        <v>1.9118E-2</v>
      </c>
      <c r="BZ398" s="112">
        <v>0.93939099999999998</v>
      </c>
      <c r="CA398" s="112">
        <v>0.92723</v>
      </c>
      <c r="CB398" s="112">
        <v>0.49297099999999999</v>
      </c>
      <c r="CC398" s="112">
        <v>0.303622</v>
      </c>
      <c r="CD398" s="117">
        <v>0.89333300000000004</v>
      </c>
      <c r="CE398" s="105">
        <v>-0.33210099999999998</v>
      </c>
      <c r="CF398" s="105">
        <v>-0.25891900000000001</v>
      </c>
      <c r="CG398" s="105">
        <v>-0.22597900000000001</v>
      </c>
      <c r="CH398" s="105">
        <v>-1.3777699999999999</v>
      </c>
      <c r="CI398" s="105">
        <v>-1.9039799999999999E-2</v>
      </c>
      <c r="CJ398" s="105">
        <v>2.2640899999999999E-2</v>
      </c>
      <c r="CK398" s="105">
        <v>-0.10680099999999999</v>
      </c>
      <c r="CL398" s="105">
        <v>-0.13242999999999999</v>
      </c>
      <c r="CM398" s="116">
        <v>-3.5636300000000003E-2</v>
      </c>
    </row>
    <row r="399" spans="1:91">
      <c r="A399" s="104" t="s">
        <v>1314</v>
      </c>
      <c r="B399" s="104" t="s">
        <v>1315</v>
      </c>
      <c r="C399" s="104" t="s">
        <v>1316</v>
      </c>
      <c r="D399" s="105">
        <v>30.632550000000002</v>
      </c>
      <c r="E399" s="108">
        <v>1163439951</v>
      </c>
      <c r="F399" s="108">
        <v>690187945.29999995</v>
      </c>
      <c r="G399" s="108">
        <v>564009832</v>
      </c>
      <c r="H399" s="108">
        <v>1151084108</v>
      </c>
      <c r="I399" s="108">
        <v>982084966</v>
      </c>
      <c r="J399" s="108">
        <v>502764431.5</v>
      </c>
      <c r="K399" s="108">
        <v>1337145174</v>
      </c>
      <c r="L399" s="108">
        <v>433352360.30000001</v>
      </c>
      <c r="M399" s="108">
        <v>1320720398</v>
      </c>
      <c r="N399" s="108">
        <v>798025166</v>
      </c>
      <c r="O399" s="108">
        <v>603726004</v>
      </c>
      <c r="P399" s="108">
        <v>600577007</v>
      </c>
      <c r="Q399" s="108">
        <v>1721247307</v>
      </c>
      <c r="R399" s="108">
        <v>1485047943</v>
      </c>
      <c r="S399" s="108">
        <v>1285668409</v>
      </c>
      <c r="T399" s="108">
        <v>1342930594</v>
      </c>
      <c r="U399" s="108">
        <v>1341243735</v>
      </c>
      <c r="V399" s="108">
        <v>1278625792</v>
      </c>
      <c r="W399" s="108">
        <v>1619585004</v>
      </c>
      <c r="X399" s="108">
        <v>1386274754</v>
      </c>
      <c r="Y399" s="108">
        <v>1441045174</v>
      </c>
      <c r="Z399" s="108">
        <v>1415304167</v>
      </c>
      <c r="AA399" s="108">
        <v>1501220813</v>
      </c>
      <c r="AB399" s="108">
        <v>1540950385</v>
      </c>
      <c r="AC399" s="108">
        <v>2011615352</v>
      </c>
      <c r="AD399" s="108">
        <v>2074011723</v>
      </c>
      <c r="AE399" s="108">
        <v>2112802864</v>
      </c>
      <c r="AF399" s="108">
        <v>1864692262</v>
      </c>
      <c r="AG399" s="108">
        <v>2033824177</v>
      </c>
      <c r="AH399" s="115">
        <v>2103905860</v>
      </c>
      <c r="AI399" s="105">
        <v>30.499199999999998</v>
      </c>
      <c r="AJ399" s="105">
        <v>29.959900000000001</v>
      </c>
      <c r="AK399" s="105">
        <v>29.6617</v>
      </c>
      <c r="AL399" s="105">
        <v>30.374700000000001</v>
      </c>
      <c r="AM399" s="105">
        <v>30.3033</v>
      </c>
      <c r="AN399" s="105">
        <v>29.4392</v>
      </c>
      <c r="AO399" s="105">
        <v>30.5305</v>
      </c>
      <c r="AP399" s="105">
        <v>29.511600000000001</v>
      </c>
      <c r="AQ399" s="105">
        <v>30.4878</v>
      </c>
      <c r="AR399" s="105">
        <v>30.0243</v>
      </c>
      <c r="AS399" s="105">
        <v>29.738499999999998</v>
      </c>
      <c r="AT399" s="105">
        <v>29.765899999999998</v>
      </c>
      <c r="AU399" s="105">
        <v>30.9193</v>
      </c>
      <c r="AV399" s="105">
        <v>30.7576</v>
      </c>
      <c r="AW399" s="105">
        <v>30.5916</v>
      </c>
      <c r="AX399" s="105">
        <v>30.702100000000002</v>
      </c>
      <c r="AY399" s="105">
        <v>30.6463</v>
      </c>
      <c r="AZ399" s="105">
        <v>30.6</v>
      </c>
      <c r="BA399" s="105">
        <v>30.837900000000001</v>
      </c>
      <c r="BB399" s="105">
        <v>30.704999999999998</v>
      </c>
      <c r="BC399" s="105">
        <v>30.6188</v>
      </c>
      <c r="BD399" s="105">
        <v>30.799199999999999</v>
      </c>
      <c r="BE399" s="105">
        <v>30.904599999999999</v>
      </c>
      <c r="BF399" s="105">
        <v>30.957799999999999</v>
      </c>
      <c r="BG399" s="105">
        <v>30.953399999999998</v>
      </c>
      <c r="BH399" s="105">
        <v>30.9876</v>
      </c>
      <c r="BI399" s="105">
        <v>30.990400000000001</v>
      </c>
      <c r="BJ399" s="105">
        <v>30.851299999999998</v>
      </c>
      <c r="BK399" s="105">
        <v>30.857900000000001</v>
      </c>
      <c r="BL399" s="116">
        <v>30.9742</v>
      </c>
      <c r="BM399" s="112">
        <v>2.6296199999999999E-2</v>
      </c>
      <c r="BN399" s="112">
        <v>4.7807099999999998E-2</v>
      </c>
      <c r="BO399" s="112">
        <v>9.88647E-2</v>
      </c>
      <c r="BP399" s="112">
        <v>4.5174000000000001E-4</v>
      </c>
      <c r="BQ399" s="112">
        <v>0.24918799999999999</v>
      </c>
      <c r="BR399" s="112">
        <v>7.8310299999999992E-3</v>
      </c>
      <c r="BS399" s="112">
        <v>8.1765400000000002E-2</v>
      </c>
      <c r="BT399" s="112">
        <v>0.91117199999999998</v>
      </c>
      <c r="BU399" s="117">
        <v>0.11801</v>
      </c>
      <c r="BV399" s="112">
        <v>6.8972000000000006E-2</v>
      </c>
      <c r="BW399" s="112">
        <v>0.10234500000000001</v>
      </c>
      <c r="BX399" s="112">
        <v>0.19217200000000001</v>
      </c>
      <c r="BY399" s="112">
        <v>5.5840899999999999E-3</v>
      </c>
      <c r="BZ399" s="112">
        <v>0.59753699999999998</v>
      </c>
      <c r="CA399" s="112">
        <v>8.1544800000000001E-2</v>
      </c>
      <c r="CB399" s="112">
        <v>0.26905000000000001</v>
      </c>
      <c r="CC399" s="112">
        <v>0.95035700000000001</v>
      </c>
      <c r="CD399" s="117">
        <v>0.64379200000000003</v>
      </c>
      <c r="CE399" s="105">
        <v>-0.85419299999999998</v>
      </c>
      <c r="CF399" s="105">
        <v>-0.85539200000000004</v>
      </c>
      <c r="CG399" s="105">
        <v>-0.71786700000000003</v>
      </c>
      <c r="CH399" s="105">
        <v>-1.05155</v>
      </c>
      <c r="CI399" s="105">
        <v>-0.138326</v>
      </c>
      <c r="CJ399" s="105">
        <v>-0.245002</v>
      </c>
      <c r="CK399" s="105">
        <v>-0.173898</v>
      </c>
      <c r="CL399" s="105">
        <v>-7.2860700000000004E-3</v>
      </c>
      <c r="CM399" s="116">
        <v>8.2683599999999996E-2</v>
      </c>
    </row>
    <row r="400" spans="1:91">
      <c r="A400" s="104" t="s">
        <v>1317</v>
      </c>
      <c r="B400" s="104" t="s">
        <v>1318</v>
      </c>
      <c r="C400" s="104" t="s">
        <v>794</v>
      </c>
      <c r="D400" s="105">
        <v>30.135100000000001</v>
      </c>
      <c r="E400" s="108">
        <v>1962644706</v>
      </c>
      <c r="F400" s="108">
        <v>663531712</v>
      </c>
      <c r="G400" s="108">
        <v>164648423</v>
      </c>
      <c r="H400" s="108">
        <v>987412886</v>
      </c>
      <c r="I400" s="108">
        <v>833345382.29999995</v>
      </c>
      <c r="J400" s="108">
        <v>468760113.10000002</v>
      </c>
      <c r="K400" s="108"/>
      <c r="L400" s="108">
        <v>1120579139</v>
      </c>
      <c r="M400" s="108">
        <v>1317809792</v>
      </c>
      <c r="N400" s="108">
        <v>3472755135</v>
      </c>
      <c r="O400" s="108">
        <v>1133937058</v>
      </c>
      <c r="P400" s="108">
        <v>1646547648</v>
      </c>
      <c r="Q400" s="108">
        <v>14013538</v>
      </c>
      <c r="R400" s="108">
        <v>2769654528</v>
      </c>
      <c r="S400" s="108">
        <v>492244604</v>
      </c>
      <c r="T400" s="108">
        <v>1752893280</v>
      </c>
      <c r="U400" s="108">
        <v>1053727552</v>
      </c>
      <c r="V400" s="108">
        <v>838909630</v>
      </c>
      <c r="W400" s="108">
        <v>2245736334</v>
      </c>
      <c r="X400" s="108">
        <v>2153621541</v>
      </c>
      <c r="Y400" s="108">
        <v>2886094272</v>
      </c>
      <c r="Z400" s="108">
        <v>783898129.5</v>
      </c>
      <c r="AA400" s="108">
        <v>600788544</v>
      </c>
      <c r="AB400" s="108">
        <v>1477943976</v>
      </c>
      <c r="AC400" s="108">
        <v>497673187</v>
      </c>
      <c r="AD400" s="108">
        <v>1342335414</v>
      </c>
      <c r="AE400" s="108">
        <v>838363776</v>
      </c>
      <c r="AF400" s="108">
        <v>1120600704</v>
      </c>
      <c r="AG400" s="108">
        <v>959998336</v>
      </c>
      <c r="AH400" s="115">
        <v>946356149.5</v>
      </c>
      <c r="AI400" s="105">
        <v>31.253599999999999</v>
      </c>
      <c r="AJ400" s="105">
        <v>29.888000000000002</v>
      </c>
      <c r="AK400" s="105">
        <v>27.895299999999999</v>
      </c>
      <c r="AL400" s="105">
        <v>30.153500000000001</v>
      </c>
      <c r="AM400" s="105">
        <v>30.064499999999999</v>
      </c>
      <c r="AN400" s="105">
        <v>29.333600000000001</v>
      </c>
      <c r="AO400" s="105">
        <v>21.7165</v>
      </c>
      <c r="AP400" s="105">
        <v>30.807600000000001</v>
      </c>
      <c r="AQ400" s="105">
        <v>30.4846</v>
      </c>
      <c r="AR400" s="105">
        <v>32.104100000000003</v>
      </c>
      <c r="AS400" s="105">
        <v>30.594200000000001</v>
      </c>
      <c r="AT400" s="105">
        <v>31.221</v>
      </c>
      <c r="AU400" s="105">
        <v>23.974599999999999</v>
      </c>
      <c r="AV400" s="105">
        <v>31.6568</v>
      </c>
      <c r="AW400" s="105">
        <v>29.2151</v>
      </c>
      <c r="AX400" s="105">
        <v>31.086400000000001</v>
      </c>
      <c r="AY400" s="105">
        <v>30.298200000000001</v>
      </c>
      <c r="AZ400" s="105">
        <v>29.9894</v>
      </c>
      <c r="BA400" s="105">
        <v>31.3095</v>
      </c>
      <c r="BB400" s="105">
        <v>31.331900000000001</v>
      </c>
      <c r="BC400" s="105">
        <v>31.611799999999999</v>
      </c>
      <c r="BD400" s="105">
        <v>29.9467</v>
      </c>
      <c r="BE400" s="105">
        <v>29.598299999999998</v>
      </c>
      <c r="BF400" s="105">
        <v>30.897500000000001</v>
      </c>
      <c r="BG400" s="105">
        <v>28.939299999999999</v>
      </c>
      <c r="BH400" s="105">
        <v>30.360900000000001</v>
      </c>
      <c r="BI400" s="105">
        <v>29.6569</v>
      </c>
      <c r="BJ400" s="105">
        <v>30.116700000000002</v>
      </c>
      <c r="BK400" s="105">
        <v>29.7913</v>
      </c>
      <c r="BL400" s="116">
        <v>29.8323</v>
      </c>
      <c r="BM400" s="112">
        <v>0.82274899999999995</v>
      </c>
      <c r="BN400" s="112">
        <v>0.832758</v>
      </c>
      <c r="BO400" s="112">
        <v>0.49331799999999998</v>
      </c>
      <c r="BP400" s="112">
        <v>3.6317099999999998E-2</v>
      </c>
      <c r="BQ400" s="112">
        <v>0.51184600000000002</v>
      </c>
      <c r="BR400" s="112">
        <v>0.18678700000000001</v>
      </c>
      <c r="BS400" s="112">
        <v>4.3906099999999998E-4</v>
      </c>
      <c r="BT400" s="112">
        <v>0.59118700000000002</v>
      </c>
      <c r="BU400" s="117">
        <v>0.57048399999999999</v>
      </c>
      <c r="BV400" s="112">
        <v>0.85734999999999995</v>
      </c>
      <c r="BW400" s="112">
        <v>0.86762600000000001</v>
      </c>
      <c r="BX400" s="112">
        <v>0.59784800000000005</v>
      </c>
      <c r="BY400" s="112">
        <v>7.1305999999999994E-2</v>
      </c>
      <c r="BZ400" s="112">
        <v>0.75206799999999996</v>
      </c>
      <c r="CA400" s="112">
        <v>0.44527099999999997</v>
      </c>
      <c r="CB400" s="112">
        <v>2.7136799999999999E-2</v>
      </c>
      <c r="CC400" s="112">
        <v>0.74618899999999999</v>
      </c>
      <c r="CD400" s="117">
        <v>0.85064799999999996</v>
      </c>
      <c r="CE400" s="105">
        <v>-0.23446600000000001</v>
      </c>
      <c r="CF400" s="105">
        <v>-6.2905000000000003E-2</v>
      </c>
      <c r="CG400" s="105">
        <v>-2.2438799999999999</v>
      </c>
      <c r="CH400" s="105">
        <v>1.3929800000000001</v>
      </c>
      <c r="CI400" s="105">
        <v>-1.6312800000000001</v>
      </c>
      <c r="CJ400" s="105">
        <v>0.54457199999999994</v>
      </c>
      <c r="CK400" s="105">
        <v>1.5042800000000001</v>
      </c>
      <c r="CL400" s="105">
        <v>0.23407900000000001</v>
      </c>
      <c r="CM400" s="116">
        <v>-0.26105499999999998</v>
      </c>
    </row>
    <row r="401" spans="1:91">
      <c r="A401" s="104" t="s">
        <v>1319</v>
      </c>
      <c r="B401" s="104" t="s">
        <v>1320</v>
      </c>
      <c r="C401" s="104" t="s">
        <v>1321</v>
      </c>
      <c r="D401" s="105">
        <v>31.914850000000001</v>
      </c>
      <c r="E401" s="108">
        <v>2617818061</v>
      </c>
      <c r="F401" s="108">
        <v>1384684341</v>
      </c>
      <c r="G401" s="108">
        <v>2211681079</v>
      </c>
      <c r="H401" s="108">
        <v>2718847012</v>
      </c>
      <c r="I401" s="108">
        <v>2459461569</v>
      </c>
      <c r="J401" s="108">
        <v>1281848517</v>
      </c>
      <c r="K401" s="108">
        <v>3847435602</v>
      </c>
      <c r="L401" s="108">
        <v>1043915448</v>
      </c>
      <c r="M401" s="108">
        <v>3935525264</v>
      </c>
      <c r="N401" s="108">
        <v>1460444176</v>
      </c>
      <c r="O401" s="108">
        <v>943614751</v>
      </c>
      <c r="P401" s="108">
        <v>1960160900</v>
      </c>
      <c r="Q401" s="108">
        <v>4661172093</v>
      </c>
      <c r="R401" s="108">
        <v>4024264875</v>
      </c>
      <c r="S401" s="108">
        <v>3357089090</v>
      </c>
      <c r="T401" s="108">
        <v>3393016633</v>
      </c>
      <c r="U401" s="108">
        <v>3409211556</v>
      </c>
      <c r="V401" s="108">
        <v>3989639157</v>
      </c>
      <c r="W401" s="108">
        <v>3795672965</v>
      </c>
      <c r="X401" s="108">
        <v>3146376957</v>
      </c>
      <c r="Y401" s="108">
        <v>3514829001</v>
      </c>
      <c r="Z401" s="108">
        <v>3001358017</v>
      </c>
      <c r="AA401" s="108">
        <v>2934327419</v>
      </c>
      <c r="AB401" s="108">
        <v>3163071749</v>
      </c>
      <c r="AC401" s="108">
        <v>3981697401</v>
      </c>
      <c r="AD401" s="108">
        <v>5120626524</v>
      </c>
      <c r="AE401" s="108">
        <v>5591182562</v>
      </c>
      <c r="AF401" s="108">
        <v>5686647770</v>
      </c>
      <c r="AG401" s="108">
        <v>6387921102</v>
      </c>
      <c r="AH401" s="115">
        <v>3378378141</v>
      </c>
      <c r="AI401" s="105">
        <v>31.6692</v>
      </c>
      <c r="AJ401" s="105">
        <v>30.927600000000002</v>
      </c>
      <c r="AK401" s="105">
        <v>31.577999999999999</v>
      </c>
      <c r="AL401" s="105">
        <v>31.614699999999999</v>
      </c>
      <c r="AM401" s="105">
        <v>31.615600000000001</v>
      </c>
      <c r="AN401" s="105">
        <v>30.788599999999999</v>
      </c>
      <c r="AO401" s="105">
        <v>32.103200000000001</v>
      </c>
      <c r="AP401" s="105">
        <v>30.632999999999999</v>
      </c>
      <c r="AQ401" s="105">
        <v>32.063000000000002</v>
      </c>
      <c r="AR401" s="105">
        <v>30.853400000000001</v>
      </c>
      <c r="AS401" s="105">
        <v>30.330200000000001</v>
      </c>
      <c r="AT401" s="105">
        <v>31.4725</v>
      </c>
      <c r="AU401" s="105">
        <v>32.351799999999997</v>
      </c>
      <c r="AV401" s="105">
        <v>32.195799999999998</v>
      </c>
      <c r="AW401" s="105">
        <v>31.9574</v>
      </c>
      <c r="AX401" s="105">
        <v>32.039200000000001</v>
      </c>
      <c r="AY401" s="105">
        <v>31.989899999999999</v>
      </c>
      <c r="AZ401" s="105">
        <v>32.220300000000002</v>
      </c>
      <c r="BA401" s="105">
        <v>32.066600000000001</v>
      </c>
      <c r="BB401" s="105">
        <v>31.871400000000001</v>
      </c>
      <c r="BC401" s="105">
        <v>31.8962</v>
      </c>
      <c r="BD401" s="105">
        <v>31.888300000000001</v>
      </c>
      <c r="BE401" s="105">
        <v>31.849699999999999</v>
      </c>
      <c r="BF401" s="105">
        <v>31.9953</v>
      </c>
      <c r="BG401" s="105">
        <v>31.933499999999999</v>
      </c>
      <c r="BH401" s="105">
        <v>32.268799999999999</v>
      </c>
      <c r="BI401" s="105">
        <v>32.394399999999997</v>
      </c>
      <c r="BJ401" s="105">
        <v>32.46</v>
      </c>
      <c r="BK401" s="105">
        <v>32.501300000000001</v>
      </c>
      <c r="BL401" s="116">
        <v>31.6447</v>
      </c>
      <c r="BM401" s="112">
        <v>8.9827000000000004E-2</v>
      </c>
      <c r="BN401" s="112">
        <v>9.2692800000000006E-2</v>
      </c>
      <c r="BO401" s="112">
        <v>0.34133400000000003</v>
      </c>
      <c r="BP401" s="112">
        <v>3.81629E-2</v>
      </c>
      <c r="BQ401" s="112">
        <v>0.91650299999999996</v>
      </c>
      <c r="BR401" s="112">
        <v>0.70060599999999995</v>
      </c>
      <c r="BS401" s="112">
        <v>0.418682</v>
      </c>
      <c r="BT401" s="112">
        <v>0.36103000000000002</v>
      </c>
      <c r="BU401" s="117">
        <v>0.99251500000000004</v>
      </c>
      <c r="BV401" s="112">
        <v>0.15113399999999999</v>
      </c>
      <c r="BW401" s="112">
        <v>0.16189600000000001</v>
      </c>
      <c r="BX401" s="112">
        <v>0.45542899999999997</v>
      </c>
      <c r="BY401" s="112">
        <v>7.42337E-2</v>
      </c>
      <c r="BZ401" s="112">
        <v>0.96167499999999995</v>
      </c>
      <c r="CA401" s="112">
        <v>0.85719199999999995</v>
      </c>
      <c r="CB401" s="112">
        <v>0.636189</v>
      </c>
      <c r="CC401" s="112">
        <v>0.56010700000000002</v>
      </c>
      <c r="CD401" s="117">
        <v>0.997722</v>
      </c>
      <c r="CE401" s="105">
        <v>-0.81038399999999999</v>
      </c>
      <c r="CF401" s="105">
        <v>-0.86233499999999996</v>
      </c>
      <c r="CG401" s="105">
        <v>-0.60223800000000005</v>
      </c>
      <c r="CH401" s="105">
        <v>-1.31663</v>
      </c>
      <c r="CI401" s="105">
        <v>-3.3660900000000001E-2</v>
      </c>
      <c r="CJ401" s="105">
        <v>-0.11884500000000001</v>
      </c>
      <c r="CK401" s="105">
        <v>-0.25722200000000001</v>
      </c>
      <c r="CL401" s="105">
        <v>-0.29088599999999998</v>
      </c>
      <c r="CM401" s="116">
        <v>-3.1038900000000002E-3</v>
      </c>
    </row>
    <row r="402" spans="1:91">
      <c r="A402" s="104" t="s">
        <v>1322</v>
      </c>
      <c r="B402" s="104" t="s">
        <v>1323</v>
      </c>
      <c r="C402" s="104" t="s">
        <v>1324</v>
      </c>
      <c r="D402" s="105">
        <v>29.3843</v>
      </c>
      <c r="E402" s="108">
        <v>531475731.80000001</v>
      </c>
      <c r="F402" s="108">
        <v>841932626</v>
      </c>
      <c r="G402" s="108">
        <v>966643750.5</v>
      </c>
      <c r="H402" s="108">
        <v>1097681915</v>
      </c>
      <c r="I402" s="108">
        <v>1050029608</v>
      </c>
      <c r="J402" s="108">
        <v>1309830990</v>
      </c>
      <c r="K402" s="108">
        <v>1024382066</v>
      </c>
      <c r="L402" s="108">
        <v>878762060.5</v>
      </c>
      <c r="M402" s="108">
        <v>762480564.29999995</v>
      </c>
      <c r="N402" s="108">
        <v>503034194.30000001</v>
      </c>
      <c r="O402" s="108">
        <v>697936278</v>
      </c>
      <c r="P402" s="108">
        <v>878933728</v>
      </c>
      <c r="Q402" s="108">
        <v>463961722.30000001</v>
      </c>
      <c r="R402" s="108">
        <v>617421336.5</v>
      </c>
      <c r="S402" s="108">
        <v>415407639.5</v>
      </c>
      <c r="T402" s="108">
        <v>422387575.80000001</v>
      </c>
      <c r="U402" s="108">
        <v>499190952.80000001</v>
      </c>
      <c r="V402" s="108">
        <v>615861666</v>
      </c>
      <c r="W402" s="108">
        <v>669760415.5</v>
      </c>
      <c r="X402" s="108">
        <v>528521644.5</v>
      </c>
      <c r="Y402" s="108">
        <v>416831626.5</v>
      </c>
      <c r="Z402" s="108">
        <v>478987842</v>
      </c>
      <c r="AA402" s="108">
        <v>526423404</v>
      </c>
      <c r="AB402" s="108">
        <v>416718217</v>
      </c>
      <c r="AC402" s="108">
        <v>1028997018</v>
      </c>
      <c r="AD402" s="108">
        <v>579938326</v>
      </c>
      <c r="AE402" s="108">
        <v>573108344.5</v>
      </c>
      <c r="AF402" s="108">
        <v>677931017.5</v>
      </c>
      <c r="AG402" s="108">
        <v>724904320.79999995</v>
      </c>
      <c r="AH402" s="115">
        <v>661236624.89999998</v>
      </c>
      <c r="AI402" s="105">
        <v>29.3689</v>
      </c>
      <c r="AJ402" s="105">
        <v>30.243600000000001</v>
      </c>
      <c r="AK402" s="105">
        <v>30.443200000000001</v>
      </c>
      <c r="AL402" s="105">
        <v>30.3062</v>
      </c>
      <c r="AM402" s="105">
        <v>30.4</v>
      </c>
      <c r="AN402" s="105">
        <v>30.8614</v>
      </c>
      <c r="AO402" s="105">
        <v>30.157900000000001</v>
      </c>
      <c r="AP402" s="105">
        <v>30.525700000000001</v>
      </c>
      <c r="AQ402" s="105">
        <v>29.6952</v>
      </c>
      <c r="AR402" s="105">
        <v>29.356300000000001</v>
      </c>
      <c r="AS402" s="105">
        <v>29.963899999999999</v>
      </c>
      <c r="AT402" s="105">
        <v>30.315300000000001</v>
      </c>
      <c r="AU402" s="105">
        <v>28.9787</v>
      </c>
      <c r="AV402" s="105">
        <v>29.491399999999999</v>
      </c>
      <c r="AW402" s="105">
        <v>29.036899999999999</v>
      </c>
      <c r="AX402" s="105">
        <v>29.033300000000001</v>
      </c>
      <c r="AY402" s="105">
        <v>29.230399999999999</v>
      </c>
      <c r="AZ402" s="105">
        <v>29.539899999999999</v>
      </c>
      <c r="BA402" s="105">
        <v>29.564</v>
      </c>
      <c r="BB402" s="105">
        <v>29.331</v>
      </c>
      <c r="BC402" s="105">
        <v>28.854800000000001</v>
      </c>
      <c r="BD402" s="105">
        <v>29.220700000000001</v>
      </c>
      <c r="BE402" s="105">
        <v>29.376999999999999</v>
      </c>
      <c r="BF402" s="105">
        <v>29.071100000000001</v>
      </c>
      <c r="BG402" s="105">
        <v>29.977599999999999</v>
      </c>
      <c r="BH402" s="105">
        <v>29.1525</v>
      </c>
      <c r="BI402" s="105">
        <v>29.1081</v>
      </c>
      <c r="BJ402" s="105">
        <v>29.3916</v>
      </c>
      <c r="BK402" s="105">
        <v>29.376899999999999</v>
      </c>
      <c r="BL402" s="116">
        <v>29.2974</v>
      </c>
      <c r="BM402" s="112">
        <v>0.11576400000000001</v>
      </c>
      <c r="BN402" s="112">
        <v>2.57362E-3</v>
      </c>
      <c r="BO402" s="112">
        <v>3.3365499999999999E-2</v>
      </c>
      <c r="BP402" s="112">
        <v>0.13675899999999999</v>
      </c>
      <c r="BQ402" s="112">
        <v>0.32112600000000002</v>
      </c>
      <c r="BR402" s="112">
        <v>0.59192400000000001</v>
      </c>
      <c r="BS402" s="112">
        <v>0.64332500000000004</v>
      </c>
      <c r="BT402" s="112">
        <v>0.22794200000000001</v>
      </c>
      <c r="BU402" s="117">
        <v>0.84973299999999996</v>
      </c>
      <c r="BV402" s="112">
        <v>0.18195600000000001</v>
      </c>
      <c r="BW402" s="112">
        <v>1.98833E-2</v>
      </c>
      <c r="BX402" s="112">
        <v>0.108722</v>
      </c>
      <c r="BY402" s="112">
        <v>0.20253199999999999</v>
      </c>
      <c r="BZ402" s="112">
        <v>0.65378199999999997</v>
      </c>
      <c r="CA402" s="112">
        <v>0.79980700000000005</v>
      </c>
      <c r="CB402" s="112">
        <v>0.79369699999999999</v>
      </c>
      <c r="CC402" s="112">
        <v>0.43070799999999998</v>
      </c>
      <c r="CD402" s="117">
        <v>0.95959799999999995</v>
      </c>
      <c r="CE402" s="105">
        <v>0.66326499999999999</v>
      </c>
      <c r="CF402" s="105">
        <v>1.16726</v>
      </c>
      <c r="CG402" s="105">
        <v>0.77097899999999997</v>
      </c>
      <c r="CH402" s="105">
        <v>0.52322199999999996</v>
      </c>
      <c r="CI402" s="105">
        <v>-0.18632399999999999</v>
      </c>
      <c r="CJ402" s="105">
        <v>-8.7443699999999999E-2</v>
      </c>
      <c r="CK402" s="105">
        <v>-0.105378</v>
      </c>
      <c r="CL402" s="105">
        <v>-0.13236200000000001</v>
      </c>
      <c r="CM402" s="116">
        <v>5.7433400000000003E-2</v>
      </c>
    </row>
    <row r="403" spans="1:91">
      <c r="A403" s="104" t="s">
        <v>5090</v>
      </c>
      <c r="B403" s="104" t="s">
        <v>5091</v>
      </c>
      <c r="C403" s="104" t="s">
        <v>5092</v>
      </c>
      <c r="D403" s="105">
        <v>26.445999999999998</v>
      </c>
      <c r="E403" s="108">
        <v>41249736</v>
      </c>
      <c r="F403" s="108">
        <v>53956788</v>
      </c>
      <c r="G403" s="108">
        <v>42977736</v>
      </c>
      <c r="H403" s="108">
        <v>33777332</v>
      </c>
      <c r="I403" s="108">
        <v>70634640</v>
      </c>
      <c r="J403" s="108">
        <v>25873654</v>
      </c>
      <c r="K403" s="108">
        <v>97250424</v>
      </c>
      <c r="L403" s="108">
        <v>51157988</v>
      </c>
      <c r="M403" s="108">
        <v>89804304</v>
      </c>
      <c r="N403" s="108"/>
      <c r="O403" s="108"/>
      <c r="P403" s="108"/>
      <c r="Q403" s="108">
        <v>84030696</v>
      </c>
      <c r="R403" s="108">
        <v>68463464</v>
      </c>
      <c r="S403" s="108">
        <v>13876630</v>
      </c>
      <c r="T403" s="108">
        <v>68352400</v>
      </c>
      <c r="U403" s="108">
        <v>64562896</v>
      </c>
      <c r="V403" s="108"/>
      <c r="W403" s="108">
        <v>75940846</v>
      </c>
      <c r="X403" s="108">
        <v>78092448</v>
      </c>
      <c r="Y403" s="108">
        <v>95604024</v>
      </c>
      <c r="Z403" s="108">
        <v>55802724</v>
      </c>
      <c r="AA403" s="108">
        <v>77118600</v>
      </c>
      <c r="AB403" s="108">
        <v>77574624</v>
      </c>
      <c r="AC403" s="108">
        <v>106207964</v>
      </c>
      <c r="AD403" s="108">
        <v>100275400</v>
      </c>
      <c r="AE403" s="108">
        <v>97289968</v>
      </c>
      <c r="AF403" s="108">
        <v>90637920</v>
      </c>
      <c r="AG403" s="108">
        <v>103996104</v>
      </c>
      <c r="AH403" s="115">
        <v>89536944</v>
      </c>
      <c r="AI403" s="105">
        <v>25.6814</v>
      </c>
      <c r="AJ403" s="105">
        <v>26.394500000000001</v>
      </c>
      <c r="AK403" s="105">
        <v>26.014900000000001</v>
      </c>
      <c r="AL403" s="105">
        <v>25.283899999999999</v>
      </c>
      <c r="AM403" s="105">
        <v>26.591000000000001</v>
      </c>
      <c r="AN403" s="105">
        <v>25.518799999999999</v>
      </c>
      <c r="AO403" s="105">
        <v>26.802499999999998</v>
      </c>
      <c r="AP403" s="105">
        <v>26.729099999999999</v>
      </c>
      <c r="AQ403" s="105">
        <v>26.609400000000001</v>
      </c>
      <c r="AR403" s="105">
        <v>20.4099</v>
      </c>
      <c r="AS403" s="105">
        <v>21.098299999999998</v>
      </c>
      <c r="AT403" s="105">
        <v>20.5962</v>
      </c>
      <c r="AU403" s="105">
        <v>26.540700000000001</v>
      </c>
      <c r="AV403" s="105">
        <v>26.3185</v>
      </c>
      <c r="AW403" s="105">
        <v>24.327000000000002</v>
      </c>
      <c r="AX403" s="105">
        <v>26.405799999999999</v>
      </c>
      <c r="AY403" s="105">
        <v>26.282</v>
      </c>
      <c r="AZ403" s="105">
        <v>22.150099999999998</v>
      </c>
      <c r="BA403" s="105">
        <v>26.423300000000001</v>
      </c>
      <c r="BB403" s="105">
        <v>26.572199999999999</v>
      </c>
      <c r="BC403" s="105">
        <v>26.678899999999999</v>
      </c>
      <c r="BD403" s="105">
        <v>26.123000000000001</v>
      </c>
      <c r="BE403" s="105">
        <v>26.629000000000001</v>
      </c>
      <c r="BF403" s="105">
        <v>26.645700000000001</v>
      </c>
      <c r="BG403" s="105">
        <v>26.679600000000001</v>
      </c>
      <c r="BH403" s="105">
        <v>26.590399999999999</v>
      </c>
      <c r="BI403" s="105">
        <v>26.549700000000001</v>
      </c>
      <c r="BJ403" s="105">
        <v>26.488700000000001</v>
      </c>
      <c r="BK403" s="105">
        <v>26.604199999999999</v>
      </c>
      <c r="BL403" s="116">
        <v>26.468699999999998</v>
      </c>
      <c r="BM403" s="112">
        <v>8.0158499999999994E-2</v>
      </c>
      <c r="BN403" s="112">
        <v>0.14860300000000001</v>
      </c>
      <c r="BO403" s="112">
        <v>5.1624099999999999E-2</v>
      </c>
      <c r="BP403" s="112">
        <v>1.0061700000000001E-5</v>
      </c>
      <c r="BQ403" s="112">
        <v>0.32429000000000002</v>
      </c>
      <c r="BR403" s="112">
        <v>0.32335700000000001</v>
      </c>
      <c r="BS403" s="112">
        <v>0.68184299999999998</v>
      </c>
      <c r="BT403" s="112">
        <v>0.77261500000000005</v>
      </c>
      <c r="BU403" s="117">
        <v>0.20598900000000001</v>
      </c>
      <c r="BV403" s="112">
        <v>0.13936799999999999</v>
      </c>
      <c r="BW403" s="112">
        <v>0.22980100000000001</v>
      </c>
      <c r="BX403" s="112">
        <v>0.13775999999999999</v>
      </c>
      <c r="BY403" s="112">
        <v>1.7089900000000001E-3</v>
      </c>
      <c r="BZ403" s="112">
        <v>0.65547500000000003</v>
      </c>
      <c r="CA403" s="112">
        <v>0.59246299999999996</v>
      </c>
      <c r="CB403" s="112">
        <v>0.82633100000000004</v>
      </c>
      <c r="CC403" s="112">
        <v>0.86772000000000005</v>
      </c>
      <c r="CD403" s="117">
        <v>0.70063399999999998</v>
      </c>
      <c r="CE403" s="105">
        <v>-0.49022900000000003</v>
      </c>
      <c r="CF403" s="105">
        <v>-0.72257000000000005</v>
      </c>
      <c r="CG403" s="105">
        <v>0.19314400000000001</v>
      </c>
      <c r="CH403" s="105">
        <v>-5.8190400000000002</v>
      </c>
      <c r="CI403" s="105">
        <v>-0.79177799999999998</v>
      </c>
      <c r="CJ403" s="105">
        <v>-1.57453</v>
      </c>
      <c r="CK403" s="105">
        <v>3.7635200000000001E-2</v>
      </c>
      <c r="CL403" s="105">
        <v>-5.4614999999999997E-2</v>
      </c>
      <c r="CM403" s="116">
        <v>8.6044300000000004E-2</v>
      </c>
    </row>
    <row r="404" spans="1:91">
      <c r="A404" s="104" t="s">
        <v>1325</v>
      </c>
      <c r="B404" s="104" t="s">
        <v>1326</v>
      </c>
      <c r="C404" s="104" t="s">
        <v>471</v>
      </c>
      <c r="D404" s="105">
        <v>27.881700000000002</v>
      </c>
      <c r="E404" s="108">
        <v>196497408</v>
      </c>
      <c r="F404" s="108">
        <v>86367956.75</v>
      </c>
      <c r="G404" s="108">
        <v>62956432.5</v>
      </c>
      <c r="H404" s="108">
        <v>144744077</v>
      </c>
      <c r="I404" s="108">
        <v>78318349.25</v>
      </c>
      <c r="J404" s="108">
        <v>61673051</v>
      </c>
      <c r="K404" s="108">
        <v>83481916.5</v>
      </c>
      <c r="L404" s="108">
        <v>19942497</v>
      </c>
      <c r="M404" s="108">
        <v>90079511</v>
      </c>
      <c r="N404" s="108">
        <v>75898087</v>
      </c>
      <c r="O404" s="108">
        <v>80546757</v>
      </c>
      <c r="P404" s="108">
        <v>82701348.5</v>
      </c>
      <c r="Q404" s="108">
        <v>283703009</v>
      </c>
      <c r="R404" s="108">
        <v>203279727</v>
      </c>
      <c r="S404" s="108">
        <v>98786449.5</v>
      </c>
      <c r="T404" s="108">
        <v>235874576.5</v>
      </c>
      <c r="U404" s="108">
        <v>226096504</v>
      </c>
      <c r="V404" s="108">
        <v>324807242</v>
      </c>
      <c r="W404" s="108">
        <v>250519506</v>
      </c>
      <c r="X404" s="108">
        <v>223276818</v>
      </c>
      <c r="Y404" s="108">
        <v>261734439.09999999</v>
      </c>
      <c r="Z404" s="108">
        <v>221662013</v>
      </c>
      <c r="AA404" s="108">
        <v>193409798.5</v>
      </c>
      <c r="AB404" s="108">
        <v>194965827.80000001</v>
      </c>
      <c r="AC404" s="108">
        <v>231931991</v>
      </c>
      <c r="AD404" s="108">
        <v>285882904.60000002</v>
      </c>
      <c r="AE404" s="108">
        <v>267280105.5</v>
      </c>
      <c r="AF404" s="108">
        <v>236904142</v>
      </c>
      <c r="AG404" s="108">
        <v>260654346</v>
      </c>
      <c r="AH404" s="115">
        <v>222106519.5</v>
      </c>
      <c r="AI404" s="105">
        <v>27.933399999999999</v>
      </c>
      <c r="AJ404" s="105">
        <v>27.075299999999999</v>
      </c>
      <c r="AK404" s="105">
        <v>26.581600000000002</v>
      </c>
      <c r="AL404" s="105">
        <v>27.383299999999998</v>
      </c>
      <c r="AM404" s="105">
        <v>26.683700000000002</v>
      </c>
      <c r="AN404" s="105">
        <v>26.565100000000001</v>
      </c>
      <c r="AO404" s="105">
        <v>26.579799999999999</v>
      </c>
      <c r="AP404" s="105">
        <v>25.3721</v>
      </c>
      <c r="AQ404" s="105">
        <v>26.613800000000001</v>
      </c>
      <c r="AR404" s="105">
        <v>26.582100000000001</v>
      </c>
      <c r="AS404" s="105">
        <v>26.920100000000001</v>
      </c>
      <c r="AT404" s="105">
        <v>26.9056</v>
      </c>
      <c r="AU404" s="105">
        <v>28.3049</v>
      </c>
      <c r="AV404" s="105">
        <v>27.8886</v>
      </c>
      <c r="AW404" s="105">
        <v>27.008400000000002</v>
      </c>
      <c r="AX404" s="105">
        <v>28.192799999999998</v>
      </c>
      <c r="AY404" s="105">
        <v>28.059699999999999</v>
      </c>
      <c r="AZ404" s="105">
        <v>28.658000000000001</v>
      </c>
      <c r="BA404" s="105">
        <v>28.145299999999999</v>
      </c>
      <c r="BB404" s="105">
        <v>28.074200000000001</v>
      </c>
      <c r="BC404" s="105">
        <v>28.18</v>
      </c>
      <c r="BD404" s="105">
        <v>28.159700000000001</v>
      </c>
      <c r="BE404" s="105">
        <v>27.9939</v>
      </c>
      <c r="BF404" s="105">
        <v>27.975200000000001</v>
      </c>
      <c r="BG404" s="105">
        <v>27.809699999999999</v>
      </c>
      <c r="BH404" s="105">
        <v>28.123000000000001</v>
      </c>
      <c r="BI404" s="105">
        <v>28.0077</v>
      </c>
      <c r="BJ404" s="105">
        <v>27.8748</v>
      </c>
      <c r="BK404" s="105">
        <v>27.926600000000001</v>
      </c>
      <c r="BL404" s="116">
        <v>27.776700000000002</v>
      </c>
      <c r="BM404" s="112">
        <v>0.17076</v>
      </c>
      <c r="BN404" s="112">
        <v>1.9253099999999999E-2</v>
      </c>
      <c r="BO404" s="112">
        <v>1.52462E-2</v>
      </c>
      <c r="BP404" s="112">
        <v>8.8170200000000005E-4</v>
      </c>
      <c r="BQ404" s="112">
        <v>0.76080599999999998</v>
      </c>
      <c r="BR404" s="112">
        <v>7.6024800000000003E-2</v>
      </c>
      <c r="BS404" s="112">
        <v>7.0599299999999999E-3</v>
      </c>
      <c r="BT404" s="112">
        <v>6.6370499999999999E-2</v>
      </c>
      <c r="BU404" s="117">
        <v>0.299931</v>
      </c>
      <c r="BV404" s="112">
        <v>0.24618200000000001</v>
      </c>
      <c r="BW404" s="112">
        <v>5.6436199999999999E-2</v>
      </c>
      <c r="BX404" s="112">
        <v>7.3385300000000001E-2</v>
      </c>
      <c r="BY404" s="112">
        <v>7.6238699999999996E-3</v>
      </c>
      <c r="BZ404" s="112">
        <v>0.88614300000000001</v>
      </c>
      <c r="CA404" s="112">
        <v>0.28037000000000001</v>
      </c>
      <c r="CB404" s="112">
        <v>8.4590399999999996E-2</v>
      </c>
      <c r="CC404" s="112">
        <v>0.21700700000000001</v>
      </c>
      <c r="CD404" s="117">
        <v>0.73112900000000003</v>
      </c>
      <c r="CE404" s="105">
        <v>-0.66256300000000001</v>
      </c>
      <c r="CF404" s="105">
        <v>-0.98198300000000005</v>
      </c>
      <c r="CG404" s="105">
        <v>-1.6707700000000001</v>
      </c>
      <c r="CH404" s="105">
        <v>-1.0567800000000001</v>
      </c>
      <c r="CI404" s="105">
        <v>-0.125387</v>
      </c>
      <c r="CJ404" s="105">
        <v>0.44412000000000001</v>
      </c>
      <c r="CK404" s="105">
        <v>0.27381499999999998</v>
      </c>
      <c r="CL404" s="105">
        <v>0.18357699999999999</v>
      </c>
      <c r="CM404" s="116">
        <v>0.120764</v>
      </c>
    </row>
    <row r="405" spans="1:91">
      <c r="A405" s="104" t="s">
        <v>1327</v>
      </c>
      <c r="B405" s="104" t="s">
        <v>1328</v>
      </c>
      <c r="C405" s="104" t="s">
        <v>1329</v>
      </c>
      <c r="D405" s="105">
        <v>28.20815</v>
      </c>
      <c r="E405" s="108">
        <v>242771184</v>
      </c>
      <c r="F405" s="108">
        <v>152659351</v>
      </c>
      <c r="G405" s="108">
        <v>87433478</v>
      </c>
      <c r="H405" s="108">
        <v>401589189.5</v>
      </c>
      <c r="I405" s="108">
        <v>391819802</v>
      </c>
      <c r="J405" s="108">
        <v>50606191.5</v>
      </c>
      <c r="K405" s="108">
        <v>216523579</v>
      </c>
      <c r="L405" s="108">
        <v>41581725.5</v>
      </c>
      <c r="M405" s="108">
        <v>133443754.8</v>
      </c>
      <c r="N405" s="108">
        <v>188523727.5</v>
      </c>
      <c r="O405" s="108">
        <v>41776823</v>
      </c>
      <c r="P405" s="108">
        <v>50769772</v>
      </c>
      <c r="Q405" s="108">
        <v>240542833</v>
      </c>
      <c r="R405" s="108">
        <v>296950780.10000002</v>
      </c>
      <c r="S405" s="108">
        <v>153257076</v>
      </c>
      <c r="T405" s="108">
        <v>300592643</v>
      </c>
      <c r="U405" s="108">
        <v>329135863.80000001</v>
      </c>
      <c r="V405" s="108">
        <v>290763054</v>
      </c>
      <c r="W405" s="108">
        <v>387682508.80000001</v>
      </c>
      <c r="X405" s="108">
        <v>330862250</v>
      </c>
      <c r="Y405" s="108">
        <v>260642893.30000001</v>
      </c>
      <c r="Z405" s="108">
        <v>316645999</v>
      </c>
      <c r="AA405" s="108">
        <v>189909304</v>
      </c>
      <c r="AB405" s="108">
        <v>368771191.80000001</v>
      </c>
      <c r="AC405" s="108">
        <v>350036742</v>
      </c>
      <c r="AD405" s="108">
        <v>399607229.5</v>
      </c>
      <c r="AE405" s="108">
        <v>282431414</v>
      </c>
      <c r="AF405" s="108">
        <v>323310838.30000001</v>
      </c>
      <c r="AG405" s="108">
        <v>297432634.5</v>
      </c>
      <c r="AH405" s="115">
        <v>324231741</v>
      </c>
      <c r="AI405" s="105">
        <v>28.238499999999998</v>
      </c>
      <c r="AJ405" s="105">
        <v>27.874300000000002</v>
      </c>
      <c r="AK405" s="105">
        <v>27.073</v>
      </c>
      <c r="AL405" s="105">
        <v>28.855499999999999</v>
      </c>
      <c r="AM405" s="105">
        <v>29.003699999999998</v>
      </c>
      <c r="AN405" s="105">
        <v>26.180599999999998</v>
      </c>
      <c r="AO405" s="105">
        <v>27.958100000000002</v>
      </c>
      <c r="AP405" s="105">
        <v>26.43</v>
      </c>
      <c r="AQ405" s="105">
        <v>27.180800000000001</v>
      </c>
      <c r="AR405" s="105">
        <v>27.923500000000001</v>
      </c>
      <c r="AS405" s="105">
        <v>25.9908</v>
      </c>
      <c r="AT405" s="105">
        <v>26.201599999999999</v>
      </c>
      <c r="AU405" s="105">
        <v>28.060600000000001</v>
      </c>
      <c r="AV405" s="105">
        <v>28.435300000000002</v>
      </c>
      <c r="AW405" s="105">
        <v>27.677199999999999</v>
      </c>
      <c r="AX405" s="105">
        <v>28.5426</v>
      </c>
      <c r="AY405" s="105">
        <v>28.613600000000002</v>
      </c>
      <c r="AZ405" s="105">
        <v>28.499700000000001</v>
      </c>
      <c r="BA405" s="105">
        <v>28.775200000000002</v>
      </c>
      <c r="BB405" s="105">
        <v>28.646100000000001</v>
      </c>
      <c r="BC405" s="105">
        <v>28.177800000000001</v>
      </c>
      <c r="BD405" s="105">
        <v>28.642700000000001</v>
      </c>
      <c r="BE405" s="105">
        <v>27.949300000000001</v>
      </c>
      <c r="BF405" s="105">
        <v>28.8947</v>
      </c>
      <c r="BG405" s="105">
        <v>28.422999999999998</v>
      </c>
      <c r="BH405" s="105">
        <v>28.610199999999999</v>
      </c>
      <c r="BI405" s="105">
        <v>28.087199999999999</v>
      </c>
      <c r="BJ405" s="105">
        <v>28.323399999999999</v>
      </c>
      <c r="BK405" s="105">
        <v>28.1036</v>
      </c>
      <c r="BL405" s="116">
        <v>28.280999999999999</v>
      </c>
      <c r="BM405" s="112">
        <v>0.221585</v>
      </c>
      <c r="BN405" s="112">
        <v>0.82059000000000004</v>
      </c>
      <c r="BO405" s="112">
        <v>7.8955300000000006E-2</v>
      </c>
      <c r="BP405" s="112">
        <v>6.7799799999999993E-2</v>
      </c>
      <c r="BQ405" s="112">
        <v>0.47969600000000001</v>
      </c>
      <c r="BR405" s="112">
        <v>1.35925E-2</v>
      </c>
      <c r="BS405" s="112">
        <v>0.19966300000000001</v>
      </c>
      <c r="BT405" s="112">
        <v>0.42217500000000002</v>
      </c>
      <c r="BU405" s="117">
        <v>0.45700099999999999</v>
      </c>
      <c r="BV405" s="112">
        <v>0.30063200000000001</v>
      </c>
      <c r="BW405" s="112">
        <v>0.85821499999999995</v>
      </c>
      <c r="BX405" s="112">
        <v>0.171517</v>
      </c>
      <c r="BY405" s="112">
        <v>0.117136</v>
      </c>
      <c r="BZ405" s="112">
        <v>0.74030099999999999</v>
      </c>
      <c r="CA405" s="112">
        <v>0.11225499999999999</v>
      </c>
      <c r="CB405" s="112">
        <v>0.42396099999999998</v>
      </c>
      <c r="CC405" s="112">
        <v>0.609101</v>
      </c>
      <c r="CD405" s="117">
        <v>0.78367500000000001</v>
      </c>
      <c r="CE405" s="105">
        <v>-0.50739000000000001</v>
      </c>
      <c r="CF405" s="105">
        <v>-0.22270799999999999</v>
      </c>
      <c r="CG405" s="105">
        <v>-1.0464</v>
      </c>
      <c r="CH405" s="105">
        <v>-1.53071</v>
      </c>
      <c r="CI405" s="105">
        <v>-0.178282</v>
      </c>
      <c r="CJ405" s="105">
        <v>0.31594699999999998</v>
      </c>
      <c r="CK405" s="105">
        <v>0.297043</v>
      </c>
      <c r="CL405" s="105">
        <v>0.25957000000000002</v>
      </c>
      <c r="CM405" s="116">
        <v>0.13747899999999999</v>
      </c>
    </row>
    <row r="406" spans="1:91">
      <c r="A406" s="104" t="s">
        <v>1330</v>
      </c>
      <c r="B406" s="104" t="s">
        <v>1331</v>
      </c>
      <c r="C406" s="104" t="s">
        <v>1332</v>
      </c>
      <c r="D406" s="105">
        <v>31.768900000000002</v>
      </c>
      <c r="E406" s="108">
        <v>2757036339</v>
      </c>
      <c r="F406" s="108">
        <v>2022769114</v>
      </c>
      <c r="G406" s="108">
        <v>1930092293</v>
      </c>
      <c r="H406" s="108">
        <v>2730046450</v>
      </c>
      <c r="I406" s="108">
        <v>2496109098</v>
      </c>
      <c r="J406" s="108">
        <v>1899448544</v>
      </c>
      <c r="K406" s="108">
        <v>2910942802</v>
      </c>
      <c r="L406" s="108">
        <v>1585928324</v>
      </c>
      <c r="M406" s="108">
        <v>2870811997</v>
      </c>
      <c r="N406" s="108">
        <v>2649494490</v>
      </c>
      <c r="O406" s="108">
        <v>2056091168</v>
      </c>
      <c r="P406" s="108">
        <v>2281801748</v>
      </c>
      <c r="Q406" s="108">
        <v>3224730749</v>
      </c>
      <c r="R406" s="108">
        <v>3260335041</v>
      </c>
      <c r="S406" s="108">
        <v>2621015547</v>
      </c>
      <c r="T406" s="108">
        <v>3127480547</v>
      </c>
      <c r="U406" s="108">
        <v>3226761208</v>
      </c>
      <c r="V406" s="108">
        <v>3043566249</v>
      </c>
      <c r="W406" s="108">
        <v>3676439226</v>
      </c>
      <c r="X406" s="108">
        <v>3481667407</v>
      </c>
      <c r="Y406" s="108">
        <v>3268622689</v>
      </c>
      <c r="Z406" s="108">
        <v>2906274262</v>
      </c>
      <c r="AA406" s="108">
        <v>2732715341</v>
      </c>
      <c r="AB406" s="108">
        <v>3318687559</v>
      </c>
      <c r="AC406" s="108">
        <v>3836028100</v>
      </c>
      <c r="AD406" s="108">
        <v>3759077608</v>
      </c>
      <c r="AE406" s="108">
        <v>3843969848</v>
      </c>
      <c r="AF406" s="108">
        <v>3581230052</v>
      </c>
      <c r="AG406" s="108">
        <v>3947194359</v>
      </c>
      <c r="AH406" s="115">
        <v>3619657551</v>
      </c>
      <c r="AI406" s="105">
        <v>31.744</v>
      </c>
      <c r="AJ406" s="105">
        <v>31.4634</v>
      </c>
      <c r="AK406" s="105">
        <v>31.383500000000002</v>
      </c>
      <c r="AL406" s="105">
        <v>31.620699999999999</v>
      </c>
      <c r="AM406" s="105">
        <v>31.636600000000001</v>
      </c>
      <c r="AN406" s="105">
        <v>31.312100000000001</v>
      </c>
      <c r="AO406" s="105">
        <v>31.690100000000001</v>
      </c>
      <c r="AP406" s="105">
        <v>31.2303</v>
      </c>
      <c r="AQ406" s="105">
        <v>31.607900000000001</v>
      </c>
      <c r="AR406" s="105">
        <v>31.714099999999998</v>
      </c>
      <c r="AS406" s="105">
        <v>31.4055</v>
      </c>
      <c r="AT406" s="105">
        <v>31.691700000000001</v>
      </c>
      <c r="AU406" s="105">
        <v>31.819900000000001</v>
      </c>
      <c r="AV406" s="105">
        <v>31.892099999999999</v>
      </c>
      <c r="AW406" s="105">
        <v>31.6052</v>
      </c>
      <c r="AX406" s="105">
        <v>31.921700000000001</v>
      </c>
      <c r="AY406" s="105">
        <v>31.910699999999999</v>
      </c>
      <c r="AZ406" s="105">
        <v>31.828099999999999</v>
      </c>
      <c r="BA406" s="105">
        <v>32.020600000000002</v>
      </c>
      <c r="BB406" s="105">
        <v>32.017299999999999</v>
      </c>
      <c r="BC406" s="105">
        <v>31.790700000000001</v>
      </c>
      <c r="BD406" s="105">
        <v>31.841999999999999</v>
      </c>
      <c r="BE406" s="105">
        <v>31.7471</v>
      </c>
      <c r="BF406" s="105">
        <v>32.064599999999999</v>
      </c>
      <c r="BG406" s="105">
        <v>31.8828</v>
      </c>
      <c r="BH406" s="105">
        <v>31.829499999999999</v>
      </c>
      <c r="BI406" s="105">
        <v>31.8538</v>
      </c>
      <c r="BJ406" s="105">
        <v>31.792899999999999</v>
      </c>
      <c r="BK406" s="105">
        <v>31.802600000000002</v>
      </c>
      <c r="BL406" s="116">
        <v>31.7441</v>
      </c>
      <c r="BM406" s="112">
        <v>8.7377700000000003E-2</v>
      </c>
      <c r="BN406" s="112">
        <v>7.4688400000000002E-2</v>
      </c>
      <c r="BO406" s="112">
        <v>0.131078</v>
      </c>
      <c r="BP406" s="112">
        <v>0.15611800000000001</v>
      </c>
      <c r="BQ406" s="112">
        <v>0.9365</v>
      </c>
      <c r="BR406" s="112">
        <v>3.6658900000000001E-2</v>
      </c>
      <c r="BS406" s="112">
        <v>0.10546</v>
      </c>
      <c r="BT406" s="112">
        <v>0.33597700000000003</v>
      </c>
      <c r="BU406" s="117">
        <v>3.3664699999999999E-2</v>
      </c>
      <c r="BV406" s="112">
        <v>0.14802499999999999</v>
      </c>
      <c r="BW406" s="112">
        <v>0.138154</v>
      </c>
      <c r="BX406" s="112">
        <v>0.229911</v>
      </c>
      <c r="BY406" s="112">
        <v>0.22626499999999999</v>
      </c>
      <c r="BZ406" s="112">
        <v>0.96781700000000004</v>
      </c>
      <c r="CA406" s="112">
        <v>0.18243699999999999</v>
      </c>
      <c r="CB406" s="112">
        <v>0.306037</v>
      </c>
      <c r="CC406" s="112">
        <v>0.53300000000000003</v>
      </c>
      <c r="CD406" s="117">
        <v>0.45077499999999998</v>
      </c>
      <c r="CE406" s="105">
        <v>-0.24959400000000001</v>
      </c>
      <c r="CF406" s="105">
        <v>-0.25673200000000002</v>
      </c>
      <c r="CG406" s="105">
        <v>-0.27042300000000002</v>
      </c>
      <c r="CH406" s="105">
        <v>-0.17608499999999999</v>
      </c>
      <c r="CI406" s="105">
        <v>-7.4634599999999999E-3</v>
      </c>
      <c r="CJ406" s="105">
        <v>0.106958</v>
      </c>
      <c r="CK406" s="105">
        <v>0.163022</v>
      </c>
      <c r="CL406" s="105">
        <v>0.10467700000000001</v>
      </c>
      <c r="CM406" s="116">
        <v>7.5528499999999998E-2</v>
      </c>
    </row>
    <row r="407" spans="1:91">
      <c r="A407" s="104" t="s">
        <v>5093</v>
      </c>
      <c r="B407" s="104" t="s">
        <v>5094</v>
      </c>
      <c r="C407" s="104" t="s">
        <v>5095</v>
      </c>
      <c r="D407" s="105">
        <v>29.595800000000001</v>
      </c>
      <c r="E407" s="108">
        <v>713183466</v>
      </c>
      <c r="F407" s="108">
        <v>782766863</v>
      </c>
      <c r="G407" s="108">
        <v>828948751.5</v>
      </c>
      <c r="H407" s="108">
        <v>1101664086</v>
      </c>
      <c r="I407" s="108">
        <v>1123008927</v>
      </c>
      <c r="J407" s="108">
        <v>1122987907</v>
      </c>
      <c r="K407" s="108">
        <v>889638952</v>
      </c>
      <c r="L407" s="108">
        <v>1626489876</v>
      </c>
      <c r="M407" s="108">
        <v>919850534</v>
      </c>
      <c r="N407" s="108">
        <v>658081944</v>
      </c>
      <c r="O407" s="108">
        <v>684643805</v>
      </c>
      <c r="P407" s="108">
        <v>784290049</v>
      </c>
      <c r="Q407" s="108">
        <v>590771423.5</v>
      </c>
      <c r="R407" s="108">
        <v>525061420</v>
      </c>
      <c r="S407" s="108">
        <v>473187572</v>
      </c>
      <c r="T407" s="108">
        <v>620625489.5</v>
      </c>
      <c r="U407" s="108">
        <v>558917781</v>
      </c>
      <c r="V407" s="108">
        <v>744033504</v>
      </c>
      <c r="W407" s="108">
        <v>522698093.5</v>
      </c>
      <c r="X407" s="108">
        <v>517788071.5</v>
      </c>
      <c r="Y407" s="108">
        <v>590795828.5</v>
      </c>
      <c r="Z407" s="108">
        <v>625608366.79999995</v>
      </c>
      <c r="AA407" s="108">
        <v>563676884</v>
      </c>
      <c r="AB407" s="108">
        <v>470555798</v>
      </c>
      <c r="AC407" s="108">
        <v>519403199</v>
      </c>
      <c r="AD407" s="108">
        <v>494155339.5</v>
      </c>
      <c r="AE407" s="108">
        <v>609656720</v>
      </c>
      <c r="AF407" s="108">
        <v>693129644</v>
      </c>
      <c r="AG407" s="108">
        <v>602393268</v>
      </c>
      <c r="AH407" s="115">
        <v>882919147</v>
      </c>
      <c r="AI407" s="105">
        <v>29.793199999999999</v>
      </c>
      <c r="AJ407" s="105">
        <v>30.145399999999999</v>
      </c>
      <c r="AK407" s="105">
        <v>30.219200000000001</v>
      </c>
      <c r="AL407" s="105">
        <v>30.311399999999999</v>
      </c>
      <c r="AM407" s="105">
        <v>30.497900000000001</v>
      </c>
      <c r="AN407" s="105">
        <v>30.634499999999999</v>
      </c>
      <c r="AO407" s="105">
        <v>29.9529</v>
      </c>
      <c r="AP407" s="105">
        <v>31.344200000000001</v>
      </c>
      <c r="AQ407" s="105">
        <v>29.965900000000001</v>
      </c>
      <c r="AR407" s="105">
        <v>29.748000000000001</v>
      </c>
      <c r="AS407" s="105">
        <v>29.934799999999999</v>
      </c>
      <c r="AT407" s="105">
        <v>30.151</v>
      </c>
      <c r="AU407" s="105">
        <v>29.329000000000001</v>
      </c>
      <c r="AV407" s="105">
        <v>29.2576</v>
      </c>
      <c r="AW407" s="105">
        <v>29.226700000000001</v>
      </c>
      <c r="AX407" s="105">
        <v>29.5885</v>
      </c>
      <c r="AY407" s="105">
        <v>29.3873</v>
      </c>
      <c r="AZ407" s="105">
        <v>29.775400000000001</v>
      </c>
      <c r="BA407" s="105">
        <v>29.206299999999999</v>
      </c>
      <c r="BB407" s="105">
        <v>29.302</v>
      </c>
      <c r="BC407" s="105">
        <v>29.357299999999999</v>
      </c>
      <c r="BD407" s="105">
        <v>29.603100000000001</v>
      </c>
      <c r="BE407" s="105">
        <v>29.476500000000001</v>
      </c>
      <c r="BF407" s="105">
        <v>29.246400000000001</v>
      </c>
      <c r="BG407" s="105">
        <v>29.0046</v>
      </c>
      <c r="BH407" s="105">
        <v>28.9223</v>
      </c>
      <c r="BI407" s="105">
        <v>29.197299999999998</v>
      </c>
      <c r="BJ407" s="105">
        <v>29.4236</v>
      </c>
      <c r="BK407" s="105">
        <v>29.1067</v>
      </c>
      <c r="BL407" s="116">
        <v>29.720400000000001</v>
      </c>
      <c r="BM407" s="112">
        <v>4.4952899999999997E-2</v>
      </c>
      <c r="BN407" s="112">
        <v>6.0428699999999997E-3</v>
      </c>
      <c r="BO407" s="112">
        <v>0.112104</v>
      </c>
      <c r="BP407" s="112">
        <v>6.7557300000000001E-2</v>
      </c>
      <c r="BQ407" s="112">
        <v>0.46290199999999998</v>
      </c>
      <c r="BR407" s="112">
        <v>0.470694</v>
      </c>
      <c r="BS407" s="112">
        <v>0.52093800000000001</v>
      </c>
      <c r="BT407" s="112">
        <v>0.90870200000000001</v>
      </c>
      <c r="BU407" s="117">
        <v>0.126525</v>
      </c>
      <c r="BV407" s="112">
        <v>9.2792700000000006E-2</v>
      </c>
      <c r="BW407" s="112">
        <v>2.9142100000000001E-2</v>
      </c>
      <c r="BX407" s="112">
        <v>0.20566999999999999</v>
      </c>
      <c r="BY407" s="112">
        <v>0.116823</v>
      </c>
      <c r="BZ407" s="112">
        <v>0.731931</v>
      </c>
      <c r="CA407" s="112">
        <v>0.71575299999999997</v>
      </c>
      <c r="CB407" s="112">
        <v>0.70945800000000003</v>
      </c>
      <c r="CC407" s="112">
        <v>0.94993499999999997</v>
      </c>
      <c r="CD407" s="117">
        <v>0.64379200000000003</v>
      </c>
      <c r="CE407" s="105">
        <v>0.63570300000000002</v>
      </c>
      <c r="CF407" s="105">
        <v>1.0643899999999999</v>
      </c>
      <c r="CG407" s="105">
        <v>1.00413</v>
      </c>
      <c r="CH407" s="105">
        <v>0.52773300000000001</v>
      </c>
      <c r="CI407" s="105">
        <v>-0.145784</v>
      </c>
      <c r="CJ407" s="105">
        <v>0.166848</v>
      </c>
      <c r="CK407" s="105">
        <v>-0.128331</v>
      </c>
      <c r="CL407" s="105">
        <v>2.51147E-2</v>
      </c>
      <c r="CM407" s="116">
        <v>-0.37547000000000003</v>
      </c>
    </row>
    <row r="408" spans="1:91">
      <c r="A408" s="104" t="s">
        <v>5096</v>
      </c>
      <c r="B408" s="104" t="s">
        <v>5097</v>
      </c>
      <c r="C408" s="104" t="s">
        <v>471</v>
      </c>
      <c r="D408" s="105">
        <v>26.025449999999999</v>
      </c>
      <c r="E408" s="108">
        <v>51628196</v>
      </c>
      <c r="F408" s="108"/>
      <c r="G408" s="108"/>
      <c r="H408" s="108">
        <v>77793990</v>
      </c>
      <c r="I408" s="108">
        <v>58684668</v>
      </c>
      <c r="J408" s="108">
        <v>13891441</v>
      </c>
      <c r="K408" s="108">
        <v>71395728</v>
      </c>
      <c r="L408" s="108"/>
      <c r="M408" s="108">
        <v>50380068</v>
      </c>
      <c r="N408" s="108"/>
      <c r="O408" s="108"/>
      <c r="P408" s="108">
        <v>11867562</v>
      </c>
      <c r="Q408" s="108"/>
      <c r="R408" s="108">
        <v>92783512</v>
      </c>
      <c r="S408" s="108">
        <v>104069232</v>
      </c>
      <c r="T408" s="108">
        <v>57990232</v>
      </c>
      <c r="U408" s="108">
        <v>110895981</v>
      </c>
      <c r="V408" s="108">
        <v>64169165.75</v>
      </c>
      <c r="W408" s="108">
        <v>168978272</v>
      </c>
      <c r="X408" s="108">
        <v>54323228</v>
      </c>
      <c r="Y408" s="108">
        <v>5299297</v>
      </c>
      <c r="Z408" s="108"/>
      <c r="AA408" s="108"/>
      <c r="AB408" s="108"/>
      <c r="AC408" s="108">
        <v>185661280</v>
      </c>
      <c r="AD408" s="108"/>
      <c r="AE408" s="108">
        <v>217259116</v>
      </c>
      <c r="AF408" s="108">
        <v>183443040</v>
      </c>
      <c r="AG408" s="108">
        <v>196814507</v>
      </c>
      <c r="AH408" s="115">
        <v>259066424</v>
      </c>
      <c r="AI408" s="105">
        <v>26.005099999999999</v>
      </c>
      <c r="AJ408" s="105">
        <v>22.878499999999999</v>
      </c>
      <c r="AK408" s="105">
        <v>21.8794</v>
      </c>
      <c r="AL408" s="105">
        <v>26.487500000000001</v>
      </c>
      <c r="AM408" s="105">
        <v>26.309699999999999</v>
      </c>
      <c r="AN408" s="105">
        <v>24.616499999999998</v>
      </c>
      <c r="AO408" s="105">
        <v>26.3355</v>
      </c>
      <c r="AP408" s="105">
        <v>22.6905</v>
      </c>
      <c r="AQ408" s="105">
        <v>25.775400000000001</v>
      </c>
      <c r="AR408" s="105">
        <v>23.1264</v>
      </c>
      <c r="AS408" s="105">
        <v>21.9331</v>
      </c>
      <c r="AT408" s="105">
        <v>24.104700000000001</v>
      </c>
      <c r="AU408" s="105">
        <v>23.6615</v>
      </c>
      <c r="AV408" s="105">
        <v>26.757100000000001</v>
      </c>
      <c r="AW408" s="105">
        <v>27.0746</v>
      </c>
      <c r="AX408" s="105">
        <v>26.168600000000001</v>
      </c>
      <c r="AY408" s="105">
        <v>27.0626</v>
      </c>
      <c r="AZ408" s="105">
        <v>26.3568</v>
      </c>
      <c r="BA408" s="105">
        <v>27.577200000000001</v>
      </c>
      <c r="BB408" s="105">
        <v>26.0458</v>
      </c>
      <c r="BC408" s="105">
        <v>22.598099999999999</v>
      </c>
      <c r="BD408" s="105">
        <v>22.431699999999999</v>
      </c>
      <c r="BE408" s="105">
        <v>22.094799999999999</v>
      </c>
      <c r="BF408" s="105">
        <v>20.460599999999999</v>
      </c>
      <c r="BG408" s="105">
        <v>27.4772</v>
      </c>
      <c r="BH408" s="105">
        <v>21.528300000000002</v>
      </c>
      <c r="BI408" s="105">
        <v>27.7087</v>
      </c>
      <c r="BJ408" s="105">
        <v>27.505800000000001</v>
      </c>
      <c r="BK408" s="105">
        <v>27.526499999999999</v>
      </c>
      <c r="BL408" s="116">
        <v>28.0015</v>
      </c>
      <c r="BM408" s="112">
        <v>3.0964999999999999E-2</v>
      </c>
      <c r="BN408" s="112">
        <v>3.8703599999999998E-2</v>
      </c>
      <c r="BO408" s="112">
        <v>7.4586E-2</v>
      </c>
      <c r="BP408" s="112">
        <v>2.0461300000000002E-3</v>
      </c>
      <c r="BQ408" s="112">
        <v>0.16864599999999999</v>
      </c>
      <c r="BR408" s="112">
        <v>2.22037E-2</v>
      </c>
      <c r="BS408" s="112">
        <v>0.20003199999999999</v>
      </c>
      <c r="BT408" s="112">
        <v>6.7130100000000002E-4</v>
      </c>
      <c r="BU408" s="117">
        <v>0.35783399999999999</v>
      </c>
      <c r="BV408" s="112">
        <v>7.5386300000000003E-2</v>
      </c>
      <c r="BW408" s="112">
        <v>8.9130000000000001E-2</v>
      </c>
      <c r="BX408" s="112">
        <v>0.16733799999999999</v>
      </c>
      <c r="BY408" s="112">
        <v>1.1625699999999999E-2</v>
      </c>
      <c r="BZ408" s="112">
        <v>0.54135800000000001</v>
      </c>
      <c r="CA408" s="112">
        <v>0.138574</v>
      </c>
      <c r="CB408" s="112">
        <v>0.42396099999999998</v>
      </c>
      <c r="CC408" s="112">
        <v>2.2454200000000001E-2</v>
      </c>
      <c r="CD408" s="117">
        <v>0.74875599999999998</v>
      </c>
      <c r="CE408" s="105">
        <v>-4.0902500000000002</v>
      </c>
      <c r="CF408" s="105">
        <v>-1.8733599999999999</v>
      </c>
      <c r="CG408" s="105">
        <v>-2.7441399999999998</v>
      </c>
      <c r="CH408" s="105">
        <v>-4.6231900000000001</v>
      </c>
      <c r="CI408" s="105">
        <v>-1.8468899999999999</v>
      </c>
      <c r="CJ408" s="105">
        <v>-1.14863</v>
      </c>
      <c r="CK408" s="105">
        <v>-2.2709100000000002</v>
      </c>
      <c r="CL408" s="105">
        <v>-6.0155799999999999</v>
      </c>
      <c r="CM408" s="116">
        <v>-2.1065299999999998</v>
      </c>
    </row>
    <row r="409" spans="1:91">
      <c r="A409" s="104" t="s">
        <v>1333</v>
      </c>
      <c r="B409" s="104" t="s">
        <v>1334</v>
      </c>
      <c r="C409" s="104" t="s">
        <v>471</v>
      </c>
      <c r="D409" s="105">
        <v>28.881250000000001</v>
      </c>
      <c r="E409" s="108">
        <v>101733209.3</v>
      </c>
      <c r="F409" s="108">
        <v>45328932.75</v>
      </c>
      <c r="G409" s="108">
        <v>30081386</v>
      </c>
      <c r="H409" s="108">
        <v>119860890.8</v>
      </c>
      <c r="I409" s="108">
        <v>158315112.80000001</v>
      </c>
      <c r="J409" s="108">
        <v>52027522</v>
      </c>
      <c r="K409" s="108">
        <v>223364953.90000001</v>
      </c>
      <c r="L409" s="108">
        <v>32781387</v>
      </c>
      <c r="M409" s="108">
        <v>152711321</v>
      </c>
      <c r="N409" s="108">
        <v>77859153.109999999</v>
      </c>
      <c r="O409" s="108">
        <v>22429706</v>
      </c>
      <c r="P409" s="108">
        <v>34988054.880000003</v>
      </c>
      <c r="Q409" s="108">
        <v>394301604.5</v>
      </c>
      <c r="R409" s="108">
        <v>464684436.80000001</v>
      </c>
      <c r="S409" s="108">
        <v>206841196.30000001</v>
      </c>
      <c r="T409" s="108">
        <v>422745003.10000002</v>
      </c>
      <c r="U409" s="108">
        <v>412755930</v>
      </c>
      <c r="V409" s="108">
        <v>363481630.30000001</v>
      </c>
      <c r="W409" s="108">
        <v>594748119.60000002</v>
      </c>
      <c r="X409" s="108">
        <v>441051024.30000001</v>
      </c>
      <c r="Y409" s="108">
        <v>461098232.69999999</v>
      </c>
      <c r="Z409" s="108">
        <v>505507592.60000002</v>
      </c>
      <c r="AA409" s="108">
        <v>421766196.5</v>
      </c>
      <c r="AB409" s="108">
        <v>430586041</v>
      </c>
      <c r="AC409" s="108">
        <v>731129442.29999995</v>
      </c>
      <c r="AD409" s="108">
        <v>658872379.70000005</v>
      </c>
      <c r="AE409" s="108">
        <v>519161146.5</v>
      </c>
      <c r="AF409" s="108">
        <v>728801466</v>
      </c>
      <c r="AG409" s="108">
        <v>754017133</v>
      </c>
      <c r="AH409" s="115">
        <v>623783766</v>
      </c>
      <c r="AI409" s="105">
        <v>26.983699999999999</v>
      </c>
      <c r="AJ409" s="105">
        <v>26.1326</v>
      </c>
      <c r="AK409" s="105">
        <v>25.493400000000001</v>
      </c>
      <c r="AL409" s="105">
        <v>27.1112</v>
      </c>
      <c r="AM409" s="105">
        <v>27.690200000000001</v>
      </c>
      <c r="AN409" s="105">
        <v>26.370999999999999</v>
      </c>
      <c r="AO409" s="105">
        <v>28.0014</v>
      </c>
      <c r="AP409" s="105">
        <v>26.0871</v>
      </c>
      <c r="AQ409" s="105">
        <v>27.375299999999999</v>
      </c>
      <c r="AR409" s="105">
        <v>26.565100000000001</v>
      </c>
      <c r="AS409" s="105">
        <v>25.112100000000002</v>
      </c>
      <c r="AT409" s="105">
        <v>25.6645</v>
      </c>
      <c r="AU409" s="105">
        <v>28.744800000000001</v>
      </c>
      <c r="AV409" s="105">
        <v>29.081399999999999</v>
      </c>
      <c r="AW409" s="105">
        <v>28.091000000000001</v>
      </c>
      <c r="AX409" s="105">
        <v>29.034500000000001</v>
      </c>
      <c r="AY409" s="105">
        <v>28.953199999999999</v>
      </c>
      <c r="AZ409" s="105">
        <v>28.8093</v>
      </c>
      <c r="BA409" s="105">
        <v>29.392600000000002</v>
      </c>
      <c r="BB409" s="105">
        <v>29.070599999999999</v>
      </c>
      <c r="BC409" s="105">
        <v>29.000499999999999</v>
      </c>
      <c r="BD409" s="105">
        <v>29.297000000000001</v>
      </c>
      <c r="BE409" s="105">
        <v>29.059200000000001</v>
      </c>
      <c r="BF409" s="105">
        <v>29.118300000000001</v>
      </c>
      <c r="BG409" s="105">
        <v>29.496099999999998</v>
      </c>
      <c r="BH409" s="105">
        <v>29.336400000000001</v>
      </c>
      <c r="BI409" s="105">
        <v>28.965499999999999</v>
      </c>
      <c r="BJ409" s="105">
        <v>29.495999999999999</v>
      </c>
      <c r="BK409" s="105">
        <v>29.436199999999999</v>
      </c>
      <c r="BL409" s="116">
        <v>29.2136</v>
      </c>
      <c r="BM409" s="112">
        <v>1.9493399999999999E-3</v>
      </c>
      <c r="BN409" s="112">
        <v>4.0281600000000002E-3</v>
      </c>
      <c r="BO409" s="112">
        <v>1.74348E-2</v>
      </c>
      <c r="BP409" s="112">
        <v>1.1321E-3</v>
      </c>
      <c r="BQ409" s="112">
        <v>7.04264E-2</v>
      </c>
      <c r="BR409" s="112">
        <v>1.4227699999999999E-2</v>
      </c>
      <c r="BS409" s="112">
        <v>0.19981199999999999</v>
      </c>
      <c r="BT409" s="112">
        <v>0.11584899999999999</v>
      </c>
      <c r="BU409" s="117">
        <v>0.55280099999999999</v>
      </c>
      <c r="BV409" s="112">
        <v>1.8350999999999999E-2</v>
      </c>
      <c r="BW409" s="112">
        <v>2.27668E-2</v>
      </c>
      <c r="BX409" s="112">
        <v>7.8049400000000005E-2</v>
      </c>
      <c r="BY409" s="112">
        <v>8.5105400000000005E-3</v>
      </c>
      <c r="BZ409" s="112">
        <v>0.443328</v>
      </c>
      <c r="CA409" s="112">
        <v>0.112646</v>
      </c>
      <c r="CB409" s="112">
        <v>0.42396099999999998</v>
      </c>
      <c r="CC409" s="112">
        <v>0.29385899999999998</v>
      </c>
      <c r="CD409" s="117">
        <v>0.83884099999999995</v>
      </c>
      <c r="CE409" s="105">
        <v>-3.1786699999999999</v>
      </c>
      <c r="CF409" s="105">
        <v>-2.3244600000000002</v>
      </c>
      <c r="CG409" s="105">
        <v>-2.22729</v>
      </c>
      <c r="CH409" s="105">
        <v>-3.6013299999999999</v>
      </c>
      <c r="CI409" s="105">
        <v>-0.74284899999999998</v>
      </c>
      <c r="CJ409" s="105">
        <v>-0.44954</v>
      </c>
      <c r="CK409" s="105">
        <v>-0.22733100000000001</v>
      </c>
      <c r="CL409" s="105">
        <v>-0.223745</v>
      </c>
      <c r="CM409" s="116">
        <v>-0.11592</v>
      </c>
    </row>
    <row r="410" spans="1:91">
      <c r="A410" s="104" t="s">
        <v>1335</v>
      </c>
      <c r="B410" s="104" t="s">
        <v>1336</v>
      </c>
      <c r="C410" s="104" t="s">
        <v>1337</v>
      </c>
      <c r="D410" s="105">
        <v>29.9879</v>
      </c>
      <c r="E410" s="108">
        <v>850246511.5</v>
      </c>
      <c r="F410" s="108">
        <v>887721753.79999995</v>
      </c>
      <c r="G410" s="108">
        <v>790970801</v>
      </c>
      <c r="H410" s="108">
        <v>771183773.5</v>
      </c>
      <c r="I410" s="108">
        <v>643514144.5</v>
      </c>
      <c r="J410" s="108">
        <v>735359626.79999995</v>
      </c>
      <c r="K410" s="108">
        <v>503743766</v>
      </c>
      <c r="L410" s="108">
        <v>292118737.80000001</v>
      </c>
      <c r="M410" s="108">
        <v>505772475</v>
      </c>
      <c r="N410" s="108">
        <v>490715953</v>
      </c>
      <c r="O410" s="108">
        <v>781561181.29999995</v>
      </c>
      <c r="P410" s="108">
        <v>511565687.5</v>
      </c>
      <c r="Q410" s="108">
        <v>1010565195</v>
      </c>
      <c r="R410" s="108">
        <v>1277225062</v>
      </c>
      <c r="S410" s="108">
        <v>1027449788</v>
      </c>
      <c r="T410" s="108">
        <v>916044273</v>
      </c>
      <c r="U410" s="108">
        <v>964648541</v>
      </c>
      <c r="V410" s="108">
        <v>835735623.5</v>
      </c>
      <c r="W410" s="108">
        <v>1031818245</v>
      </c>
      <c r="X410" s="108">
        <v>1044923366</v>
      </c>
      <c r="Y410" s="108">
        <v>957910490</v>
      </c>
      <c r="Z410" s="108">
        <v>804847258.29999995</v>
      </c>
      <c r="AA410" s="108">
        <v>930427395</v>
      </c>
      <c r="AB410" s="108">
        <v>913920591.79999995</v>
      </c>
      <c r="AC410" s="108">
        <v>992558633</v>
      </c>
      <c r="AD410" s="108">
        <v>1038502271</v>
      </c>
      <c r="AE410" s="108">
        <v>869263967.79999995</v>
      </c>
      <c r="AF410" s="108">
        <v>966835668.10000002</v>
      </c>
      <c r="AG410" s="108">
        <v>969725964.5</v>
      </c>
      <c r="AH410" s="115">
        <v>880427041.79999995</v>
      </c>
      <c r="AI410" s="105">
        <v>30.046800000000001</v>
      </c>
      <c r="AJ410" s="105">
        <v>30.3247</v>
      </c>
      <c r="AK410" s="105">
        <v>30.1492</v>
      </c>
      <c r="AL410" s="105">
        <v>29.796900000000001</v>
      </c>
      <c r="AM410" s="105">
        <v>29.688099999999999</v>
      </c>
      <c r="AN410" s="105">
        <v>29.987300000000001</v>
      </c>
      <c r="AO410" s="105">
        <v>29.165199999999999</v>
      </c>
      <c r="AP410" s="105">
        <v>28.944600000000001</v>
      </c>
      <c r="AQ410" s="105">
        <v>29.103000000000002</v>
      </c>
      <c r="AR410" s="105">
        <v>29.302299999999999</v>
      </c>
      <c r="AS410" s="105">
        <v>30.113700000000001</v>
      </c>
      <c r="AT410" s="105">
        <v>29.534500000000001</v>
      </c>
      <c r="AU410" s="105">
        <v>30.151199999999999</v>
      </c>
      <c r="AV410" s="105">
        <v>30.540099999999999</v>
      </c>
      <c r="AW410" s="105">
        <v>30.278099999999998</v>
      </c>
      <c r="AX410" s="105">
        <v>30.150200000000002</v>
      </c>
      <c r="AY410" s="105">
        <v>30.169799999999999</v>
      </c>
      <c r="AZ410" s="105">
        <v>29.957000000000001</v>
      </c>
      <c r="BA410" s="105">
        <v>30.1875</v>
      </c>
      <c r="BB410" s="105">
        <v>30.304099999999998</v>
      </c>
      <c r="BC410" s="105">
        <v>30.036799999999999</v>
      </c>
      <c r="BD410" s="105">
        <v>29.983000000000001</v>
      </c>
      <c r="BE410" s="105">
        <v>30.229299999999999</v>
      </c>
      <c r="BF410" s="105">
        <v>30.2041</v>
      </c>
      <c r="BG410" s="105">
        <v>29.9238</v>
      </c>
      <c r="BH410" s="105">
        <v>29.988499999999998</v>
      </c>
      <c r="BI410" s="105">
        <v>29.709099999999999</v>
      </c>
      <c r="BJ410" s="105">
        <v>29.903700000000001</v>
      </c>
      <c r="BK410" s="105">
        <v>29.8049</v>
      </c>
      <c r="BL410" s="116">
        <v>29.722999999999999</v>
      </c>
      <c r="BM410" s="112">
        <v>1.9752100000000002E-2</v>
      </c>
      <c r="BN410" s="112">
        <v>0.90052399999999999</v>
      </c>
      <c r="BO410" s="112">
        <v>9.1431800000000001E-4</v>
      </c>
      <c r="BP410" s="112">
        <v>0.55127400000000004</v>
      </c>
      <c r="BQ410" s="112">
        <v>1.5183200000000001E-2</v>
      </c>
      <c r="BR410" s="112">
        <v>3.0247400000000001E-2</v>
      </c>
      <c r="BS410" s="112">
        <v>1.7310900000000001E-2</v>
      </c>
      <c r="BT410" s="112">
        <v>2.5136800000000001E-2</v>
      </c>
      <c r="BU410" s="117">
        <v>0.55891000000000002</v>
      </c>
      <c r="BV410" s="112">
        <v>5.82979E-2</v>
      </c>
      <c r="BW410" s="112">
        <v>0.92070600000000002</v>
      </c>
      <c r="BX410" s="112">
        <v>1.8943700000000001E-2</v>
      </c>
      <c r="BY410" s="112">
        <v>0.62871500000000002</v>
      </c>
      <c r="BZ410" s="112">
        <v>0.27465299999999998</v>
      </c>
      <c r="CA410" s="112">
        <v>0.16170999999999999</v>
      </c>
      <c r="CB410" s="112">
        <v>0.124596</v>
      </c>
      <c r="CC410" s="112">
        <v>0.12542200000000001</v>
      </c>
      <c r="CD410" s="117">
        <v>0.84453599999999995</v>
      </c>
      <c r="CE410" s="105">
        <v>0.362985</v>
      </c>
      <c r="CF410" s="105">
        <v>1.35593E-2</v>
      </c>
      <c r="CG410" s="105">
        <v>-0.73960199999999998</v>
      </c>
      <c r="CH410" s="105">
        <v>-0.16039700000000001</v>
      </c>
      <c r="CI410" s="105">
        <v>0.51255700000000004</v>
      </c>
      <c r="CJ410" s="105">
        <v>0.28173999999999999</v>
      </c>
      <c r="CK410" s="105">
        <v>0.36555799999999999</v>
      </c>
      <c r="CL410" s="105">
        <v>0.32825199999999999</v>
      </c>
      <c r="CM410" s="116">
        <v>6.3220299999999993E-2</v>
      </c>
    </row>
    <row r="411" spans="1:91">
      <c r="A411" s="104" t="s">
        <v>1338</v>
      </c>
      <c r="B411" s="104" t="s">
        <v>1339</v>
      </c>
      <c r="C411" s="104" t="s">
        <v>832</v>
      </c>
      <c r="D411" s="105">
        <v>30.919150000000002</v>
      </c>
      <c r="E411" s="108">
        <v>2114731759</v>
      </c>
      <c r="F411" s="108">
        <v>2868012608</v>
      </c>
      <c r="G411" s="108">
        <v>2704578365</v>
      </c>
      <c r="H411" s="108">
        <v>2731982275</v>
      </c>
      <c r="I411" s="108">
        <v>2523403018</v>
      </c>
      <c r="J411" s="108">
        <v>3595723702</v>
      </c>
      <c r="K411" s="108">
        <v>4055748675</v>
      </c>
      <c r="L411" s="108">
        <v>6898070893</v>
      </c>
      <c r="M411" s="108">
        <v>3376125380</v>
      </c>
      <c r="N411" s="108">
        <v>3830218776</v>
      </c>
      <c r="O411" s="108">
        <v>3907440612</v>
      </c>
      <c r="P411" s="108">
        <v>3215519791</v>
      </c>
      <c r="Q411" s="108">
        <v>1650442883</v>
      </c>
      <c r="R411" s="108">
        <v>1603285597</v>
      </c>
      <c r="S411" s="108">
        <v>875573827.79999995</v>
      </c>
      <c r="T411" s="108">
        <v>1547806422</v>
      </c>
      <c r="U411" s="108">
        <v>2051562596</v>
      </c>
      <c r="V411" s="108">
        <v>1276431046</v>
      </c>
      <c r="W411" s="108">
        <v>1667522577</v>
      </c>
      <c r="X411" s="108">
        <v>1520103731</v>
      </c>
      <c r="Y411" s="108">
        <v>1550109711</v>
      </c>
      <c r="Z411" s="108">
        <v>1467828438</v>
      </c>
      <c r="AA411" s="108">
        <v>949734841.5</v>
      </c>
      <c r="AB411" s="108">
        <v>1530034039</v>
      </c>
      <c r="AC411" s="108">
        <v>1691811368</v>
      </c>
      <c r="AD411" s="108">
        <v>1160243704</v>
      </c>
      <c r="AE411" s="108">
        <v>2028133810</v>
      </c>
      <c r="AF411" s="108">
        <v>1682633014</v>
      </c>
      <c r="AG411" s="108">
        <v>1556509695</v>
      </c>
      <c r="AH411" s="115">
        <v>1297751080</v>
      </c>
      <c r="AI411" s="105">
        <v>31.3613</v>
      </c>
      <c r="AJ411" s="105">
        <v>31.965399999999999</v>
      </c>
      <c r="AK411" s="105">
        <v>31.868500000000001</v>
      </c>
      <c r="AL411" s="105">
        <v>31.621700000000001</v>
      </c>
      <c r="AM411" s="105">
        <v>31.652200000000001</v>
      </c>
      <c r="AN411" s="105">
        <v>32.189100000000003</v>
      </c>
      <c r="AO411" s="105">
        <v>32.177700000000002</v>
      </c>
      <c r="AP411" s="105">
        <v>33.348300000000002</v>
      </c>
      <c r="AQ411" s="105">
        <v>31.841799999999999</v>
      </c>
      <c r="AR411" s="105">
        <v>32.255699999999997</v>
      </c>
      <c r="AS411" s="105">
        <v>32.358499999999999</v>
      </c>
      <c r="AT411" s="105">
        <v>32.186599999999999</v>
      </c>
      <c r="AU411" s="105">
        <v>30.8584</v>
      </c>
      <c r="AV411" s="105">
        <v>30.868099999999998</v>
      </c>
      <c r="AW411" s="105">
        <v>30.044899999999998</v>
      </c>
      <c r="AX411" s="105">
        <v>30.9069</v>
      </c>
      <c r="AY411" s="105">
        <v>31.256599999999999</v>
      </c>
      <c r="AZ411" s="105">
        <v>30.597000000000001</v>
      </c>
      <c r="BA411" s="105">
        <v>30.88</v>
      </c>
      <c r="BB411" s="105">
        <v>30.836500000000001</v>
      </c>
      <c r="BC411" s="105">
        <v>30.723400000000002</v>
      </c>
      <c r="BD411" s="105">
        <v>30.851800000000001</v>
      </c>
      <c r="BE411" s="105">
        <v>30.252199999999998</v>
      </c>
      <c r="BF411" s="105">
        <v>30.947500000000002</v>
      </c>
      <c r="BG411" s="105">
        <v>30.7012</v>
      </c>
      <c r="BH411" s="105">
        <v>30.151800000000001</v>
      </c>
      <c r="BI411" s="105">
        <v>30.9314</v>
      </c>
      <c r="BJ411" s="105">
        <v>30.703099999999999</v>
      </c>
      <c r="BK411" s="105">
        <v>30.476500000000001</v>
      </c>
      <c r="BL411" s="116">
        <v>30.282399999999999</v>
      </c>
      <c r="BM411" s="112">
        <v>5.0817299999999996E-3</v>
      </c>
      <c r="BN411" s="112">
        <v>3.7860599999999999E-3</v>
      </c>
      <c r="BO411" s="112">
        <v>1.40742E-2</v>
      </c>
      <c r="BP411" s="112">
        <v>1.7221599999999999E-4</v>
      </c>
      <c r="BQ411" s="112">
        <v>0.747197</v>
      </c>
      <c r="BR411" s="112">
        <v>0.12796299999999999</v>
      </c>
      <c r="BS411" s="112">
        <v>6.6556199999999996E-2</v>
      </c>
      <c r="BT411" s="112">
        <v>0.47452</v>
      </c>
      <c r="BU411" s="117">
        <v>0.70194199999999995</v>
      </c>
      <c r="BV411" s="112">
        <v>2.87145E-2</v>
      </c>
      <c r="BW411" s="112">
        <v>2.2528200000000002E-2</v>
      </c>
      <c r="BX411" s="112">
        <v>7.0042199999999999E-2</v>
      </c>
      <c r="BY411" s="112">
        <v>3.7760699999999999E-3</v>
      </c>
      <c r="BZ411" s="112">
        <v>0.87883900000000004</v>
      </c>
      <c r="CA411" s="112">
        <v>0.368288</v>
      </c>
      <c r="CB411" s="112">
        <v>0.24609600000000001</v>
      </c>
      <c r="CC411" s="112">
        <v>0.65597399999999995</v>
      </c>
      <c r="CD411" s="117">
        <v>0.90479799999999999</v>
      </c>
      <c r="CE411" s="105">
        <v>1.2444200000000001</v>
      </c>
      <c r="CF411" s="105">
        <v>1.33365</v>
      </c>
      <c r="CG411" s="105">
        <v>1.96861</v>
      </c>
      <c r="CH411" s="105">
        <v>1.7796000000000001</v>
      </c>
      <c r="CI411" s="105">
        <v>0.10315100000000001</v>
      </c>
      <c r="CJ411" s="105">
        <v>0.43284899999999998</v>
      </c>
      <c r="CK411" s="105">
        <v>0.32595499999999999</v>
      </c>
      <c r="CL411" s="105">
        <v>0.196518</v>
      </c>
      <c r="CM411" s="116">
        <v>0.10745499999999999</v>
      </c>
    </row>
    <row r="412" spans="1:91">
      <c r="A412" s="104" t="s">
        <v>5098</v>
      </c>
      <c r="B412" s="104" t="s">
        <v>5099</v>
      </c>
      <c r="C412" s="104" t="s">
        <v>1342</v>
      </c>
      <c r="D412" s="105">
        <v>24.165599999999998</v>
      </c>
      <c r="E412" s="108">
        <v>19784126</v>
      </c>
      <c r="F412" s="108">
        <v>15117675</v>
      </c>
      <c r="G412" s="108">
        <v>20839816</v>
      </c>
      <c r="H412" s="108">
        <v>14753529</v>
      </c>
      <c r="I412" s="108">
        <v>20126014</v>
      </c>
      <c r="J412" s="108">
        <v>14752156</v>
      </c>
      <c r="K412" s="108"/>
      <c r="L412" s="108">
        <v>5177451.5</v>
      </c>
      <c r="M412" s="108">
        <v>17103886</v>
      </c>
      <c r="N412" s="108">
        <v>15362021</v>
      </c>
      <c r="O412" s="108"/>
      <c r="P412" s="108">
        <v>17007048</v>
      </c>
      <c r="Q412" s="108"/>
      <c r="R412" s="108"/>
      <c r="S412" s="108">
        <v>30261256</v>
      </c>
      <c r="T412" s="108">
        <v>29897166</v>
      </c>
      <c r="U412" s="108">
        <v>33163036</v>
      </c>
      <c r="V412" s="108">
        <v>25347768</v>
      </c>
      <c r="W412" s="108">
        <v>12024175</v>
      </c>
      <c r="X412" s="108">
        <v>24728068</v>
      </c>
      <c r="Y412" s="108">
        <v>5725046.5</v>
      </c>
      <c r="Z412" s="108">
        <v>22332184</v>
      </c>
      <c r="AA412" s="108">
        <v>16157402</v>
      </c>
      <c r="AB412" s="108">
        <v>23716654</v>
      </c>
      <c r="AC412" s="108"/>
      <c r="AD412" s="108"/>
      <c r="AE412" s="108"/>
      <c r="AF412" s="108"/>
      <c r="AG412" s="108"/>
      <c r="AH412" s="115"/>
      <c r="AI412" s="105">
        <v>24.621300000000002</v>
      </c>
      <c r="AJ412" s="105">
        <v>24.5992</v>
      </c>
      <c r="AK412" s="105">
        <v>25.010400000000001</v>
      </c>
      <c r="AL412" s="105">
        <v>24.088899999999999</v>
      </c>
      <c r="AM412" s="105">
        <v>24.720199999999998</v>
      </c>
      <c r="AN412" s="105">
        <v>24.680700000000002</v>
      </c>
      <c r="AO412" s="105">
        <v>23.513999999999999</v>
      </c>
      <c r="AP412" s="105">
        <v>23.417300000000001</v>
      </c>
      <c r="AQ412" s="105">
        <v>24.216899999999999</v>
      </c>
      <c r="AR412" s="105">
        <v>24.1143</v>
      </c>
      <c r="AS412" s="105">
        <v>20.9422</v>
      </c>
      <c r="AT412" s="105">
        <v>24.623799999999999</v>
      </c>
      <c r="AU412" s="105">
        <v>22.072399999999998</v>
      </c>
      <c r="AV412" s="105">
        <v>21.450900000000001</v>
      </c>
      <c r="AW412" s="105">
        <v>25.453299999999999</v>
      </c>
      <c r="AX412" s="105">
        <v>25.212800000000001</v>
      </c>
      <c r="AY412" s="105">
        <v>25.3202</v>
      </c>
      <c r="AZ412" s="105">
        <v>25.023599999999998</v>
      </c>
      <c r="BA412" s="105">
        <v>23.764399999999998</v>
      </c>
      <c r="BB412" s="105">
        <v>25.025500000000001</v>
      </c>
      <c r="BC412" s="105">
        <v>22.920400000000001</v>
      </c>
      <c r="BD412" s="105">
        <v>24.710699999999999</v>
      </c>
      <c r="BE412" s="105">
        <v>24.332100000000001</v>
      </c>
      <c r="BF412" s="105">
        <v>24.936</v>
      </c>
      <c r="BG412" s="105">
        <v>20.914300000000001</v>
      </c>
      <c r="BH412" s="105">
        <v>24.106200000000001</v>
      </c>
      <c r="BI412" s="105">
        <v>23.616099999999999</v>
      </c>
      <c r="BJ412" s="105">
        <v>21.7319</v>
      </c>
      <c r="BK412" s="105">
        <v>21.861699999999999</v>
      </c>
      <c r="BL412" s="116">
        <v>20.567299999999999</v>
      </c>
      <c r="BM412" s="112">
        <v>1.48767E-3</v>
      </c>
      <c r="BN412" s="112">
        <v>2.4854E-3</v>
      </c>
      <c r="BO412" s="112">
        <v>8.4822700000000001E-3</v>
      </c>
      <c r="BP412" s="112">
        <v>0.206953</v>
      </c>
      <c r="BQ412" s="112">
        <v>0.28763</v>
      </c>
      <c r="BR412" s="112">
        <v>8.3251799999999997E-4</v>
      </c>
      <c r="BS412" s="112">
        <v>2.6943100000000001E-2</v>
      </c>
      <c r="BT412" s="112">
        <v>1.8626199999999999E-3</v>
      </c>
      <c r="BU412" s="117">
        <v>0.23727300000000001</v>
      </c>
      <c r="BV412" s="112">
        <v>1.5661399999999999E-2</v>
      </c>
      <c r="BW412" s="112">
        <v>1.97027E-2</v>
      </c>
      <c r="BX412" s="112">
        <v>5.36371E-2</v>
      </c>
      <c r="BY412" s="112">
        <v>0.28383799999999998</v>
      </c>
      <c r="BZ412" s="112">
        <v>0.62838799999999995</v>
      </c>
      <c r="CA412" s="112">
        <v>3.1276600000000002E-2</v>
      </c>
      <c r="CB412" s="112">
        <v>0.158883</v>
      </c>
      <c r="CC412" s="112">
        <v>3.3009200000000002E-2</v>
      </c>
      <c r="CD412" s="117">
        <v>0.709152</v>
      </c>
      <c r="CE412" s="105">
        <v>3.3567</v>
      </c>
      <c r="CF412" s="105">
        <v>3.1096400000000002</v>
      </c>
      <c r="CG412" s="105">
        <v>2.32911</v>
      </c>
      <c r="CH412" s="105">
        <v>1.83978</v>
      </c>
      <c r="CI412" s="105">
        <v>1.6052200000000001</v>
      </c>
      <c r="CJ412" s="105">
        <v>3.7985899999999999</v>
      </c>
      <c r="CK412" s="105">
        <v>2.51647</v>
      </c>
      <c r="CL412" s="105">
        <v>3.2726199999999999</v>
      </c>
      <c r="CM412" s="116">
        <v>1.4919100000000001</v>
      </c>
    </row>
    <row r="413" spans="1:91">
      <c r="A413" s="104" t="s">
        <v>1340</v>
      </c>
      <c r="B413" s="104" t="s">
        <v>1341</v>
      </c>
      <c r="C413" s="104" t="s">
        <v>1342</v>
      </c>
      <c r="D413" s="105">
        <v>25.473050000000001</v>
      </c>
      <c r="E413" s="108">
        <v>73627448</v>
      </c>
      <c r="F413" s="108">
        <v>12935701</v>
      </c>
      <c r="G413" s="108"/>
      <c r="H413" s="108">
        <v>73349213.75</v>
      </c>
      <c r="I413" s="108">
        <v>56746205.5</v>
      </c>
      <c r="J413" s="108">
        <v>25035405</v>
      </c>
      <c r="K413" s="108">
        <v>8648304</v>
      </c>
      <c r="L413" s="108">
        <v>15149490</v>
      </c>
      <c r="M413" s="108">
        <v>19713584.5</v>
      </c>
      <c r="N413" s="108">
        <v>73181498</v>
      </c>
      <c r="O413" s="108">
        <v>29669492</v>
      </c>
      <c r="P413" s="108">
        <v>39624300</v>
      </c>
      <c r="Q413" s="108">
        <v>34495450</v>
      </c>
      <c r="R413" s="108">
        <v>80382866</v>
      </c>
      <c r="S413" s="108">
        <v>125127908</v>
      </c>
      <c r="T413" s="108">
        <v>11990831</v>
      </c>
      <c r="U413" s="108">
        <v>14509995</v>
      </c>
      <c r="V413" s="108">
        <v>59867828</v>
      </c>
      <c r="W413" s="108">
        <v>63677497.25</v>
      </c>
      <c r="X413" s="108">
        <v>27660487</v>
      </c>
      <c r="Y413" s="108">
        <v>41763314.5</v>
      </c>
      <c r="Z413" s="108">
        <v>16876765</v>
      </c>
      <c r="AA413" s="108">
        <v>34136856</v>
      </c>
      <c r="AB413" s="108">
        <v>9445450.75</v>
      </c>
      <c r="AC413" s="108">
        <v>92558738</v>
      </c>
      <c r="AD413" s="108">
        <v>87828404</v>
      </c>
      <c r="AE413" s="108">
        <v>74480044</v>
      </c>
      <c r="AF413" s="108">
        <v>31367048</v>
      </c>
      <c r="AG413" s="108">
        <v>51653344</v>
      </c>
      <c r="AH413" s="115">
        <v>39020828.5</v>
      </c>
      <c r="AI413" s="105">
        <v>26.517199999999999</v>
      </c>
      <c r="AJ413" s="105">
        <v>24.360199999999999</v>
      </c>
      <c r="AK413" s="105">
        <v>22.500399999999999</v>
      </c>
      <c r="AL413" s="105">
        <v>26.402699999999999</v>
      </c>
      <c r="AM413" s="105">
        <v>26.2638</v>
      </c>
      <c r="AN413" s="105">
        <v>25.440999999999999</v>
      </c>
      <c r="AO413" s="105">
        <v>23.306100000000001</v>
      </c>
      <c r="AP413" s="105">
        <v>24.9846</v>
      </c>
      <c r="AQ413" s="105">
        <v>24.421800000000001</v>
      </c>
      <c r="AR413" s="105">
        <v>26.478000000000002</v>
      </c>
      <c r="AS413" s="105">
        <v>25.505099999999999</v>
      </c>
      <c r="AT413" s="105">
        <v>25.844000000000001</v>
      </c>
      <c r="AU413" s="105">
        <v>25.252700000000001</v>
      </c>
      <c r="AV413" s="105">
        <v>26.5501</v>
      </c>
      <c r="AW413" s="105">
        <v>27.3383</v>
      </c>
      <c r="AX413" s="105">
        <v>23.8947</v>
      </c>
      <c r="AY413" s="105">
        <v>24.1508</v>
      </c>
      <c r="AZ413" s="105">
        <v>26.263100000000001</v>
      </c>
      <c r="BA413" s="105">
        <v>26.1692</v>
      </c>
      <c r="BB413" s="105">
        <v>25.110700000000001</v>
      </c>
      <c r="BC413" s="105">
        <v>25.510300000000001</v>
      </c>
      <c r="BD413" s="105">
        <v>24.265699999999999</v>
      </c>
      <c r="BE413" s="105">
        <v>25.4</v>
      </c>
      <c r="BF413" s="105">
        <v>23.607800000000001</v>
      </c>
      <c r="BG413" s="105">
        <v>26.485099999999999</v>
      </c>
      <c r="BH413" s="105">
        <v>26.395199999999999</v>
      </c>
      <c r="BI413" s="105">
        <v>26.164200000000001</v>
      </c>
      <c r="BJ413" s="105">
        <v>24.957799999999999</v>
      </c>
      <c r="BK413" s="105">
        <v>25.574400000000001</v>
      </c>
      <c r="BL413" s="116">
        <v>25.2425</v>
      </c>
      <c r="BM413" s="112">
        <v>0.53357900000000003</v>
      </c>
      <c r="BN413" s="112">
        <v>8.9818200000000001E-2</v>
      </c>
      <c r="BO413" s="112">
        <v>0.12347</v>
      </c>
      <c r="BP413" s="112">
        <v>0.1116</v>
      </c>
      <c r="BQ413" s="112">
        <v>0.15123700000000001</v>
      </c>
      <c r="BR413" s="112">
        <v>0.56078399999999995</v>
      </c>
      <c r="BS413" s="112">
        <v>0.39589099999999999</v>
      </c>
      <c r="BT413" s="112">
        <v>0.20608000000000001</v>
      </c>
      <c r="BU413" s="117">
        <v>5.72632E-3</v>
      </c>
      <c r="BV413" s="112">
        <v>0.60924100000000003</v>
      </c>
      <c r="BW413" s="112">
        <v>0.15846399999999999</v>
      </c>
      <c r="BX413" s="112">
        <v>0.22109300000000001</v>
      </c>
      <c r="BY413" s="112">
        <v>0.17355899999999999</v>
      </c>
      <c r="BZ413" s="112">
        <v>0.53422400000000003</v>
      </c>
      <c r="CA413" s="112">
        <v>0.77803199999999995</v>
      </c>
      <c r="CB413" s="112">
        <v>0.62003200000000003</v>
      </c>
      <c r="CC413" s="112">
        <v>0.40497300000000003</v>
      </c>
      <c r="CD413" s="117">
        <v>0.32179999999999997</v>
      </c>
      <c r="CE413" s="105">
        <v>-0.79896900000000004</v>
      </c>
      <c r="CF413" s="105">
        <v>0.77757600000000004</v>
      </c>
      <c r="CG413" s="105">
        <v>-1.02074</v>
      </c>
      <c r="CH413" s="105">
        <v>0.68412799999999996</v>
      </c>
      <c r="CI413" s="105">
        <v>1.1221300000000001</v>
      </c>
      <c r="CJ413" s="105">
        <v>-0.48866100000000001</v>
      </c>
      <c r="CK413" s="105">
        <v>0.33853</v>
      </c>
      <c r="CL413" s="105">
        <v>-0.83372500000000005</v>
      </c>
      <c r="CM413" s="116">
        <v>1.08995</v>
      </c>
    </row>
    <row r="414" spans="1:91">
      <c r="A414" s="104" t="s">
        <v>1346</v>
      </c>
      <c r="B414" s="104" t="s">
        <v>1347</v>
      </c>
      <c r="C414" s="104" t="s">
        <v>1348</v>
      </c>
      <c r="D414" s="105">
        <v>22.431799999999999</v>
      </c>
      <c r="E414" s="108"/>
      <c r="F414" s="108">
        <v>3568676.75</v>
      </c>
      <c r="G414" s="108"/>
      <c r="H414" s="108"/>
      <c r="I414" s="108">
        <v>9035393</v>
      </c>
      <c r="J414" s="108">
        <v>13540185</v>
      </c>
      <c r="K414" s="108">
        <v>3279008.25</v>
      </c>
      <c r="L414" s="108"/>
      <c r="M414" s="108">
        <v>4962463.5</v>
      </c>
      <c r="N414" s="108">
        <v>30616068</v>
      </c>
      <c r="O414" s="108">
        <v>29870514</v>
      </c>
      <c r="P414" s="108">
        <v>24698104</v>
      </c>
      <c r="Q414" s="108">
        <v>3135812.25</v>
      </c>
      <c r="R414" s="108"/>
      <c r="S414" s="108">
        <v>2782476</v>
      </c>
      <c r="T414" s="108"/>
      <c r="U414" s="108">
        <v>4030778.5</v>
      </c>
      <c r="V414" s="108"/>
      <c r="W414" s="108">
        <v>4067092.5</v>
      </c>
      <c r="X414" s="108">
        <v>3757531</v>
      </c>
      <c r="Y414" s="108">
        <v>4176332.75</v>
      </c>
      <c r="Z414" s="108">
        <v>16614322</v>
      </c>
      <c r="AA414" s="108">
        <v>4670288.5</v>
      </c>
      <c r="AB414" s="108">
        <v>6601657.5</v>
      </c>
      <c r="AC414" s="108"/>
      <c r="AD414" s="108"/>
      <c r="AE414" s="108"/>
      <c r="AF414" s="108"/>
      <c r="AG414" s="108"/>
      <c r="AH414" s="115"/>
      <c r="AI414" s="105">
        <v>20.692399999999999</v>
      </c>
      <c r="AJ414" s="105">
        <v>22.431899999999999</v>
      </c>
      <c r="AK414" s="105">
        <v>20.956800000000001</v>
      </c>
      <c r="AL414" s="105">
        <v>22.154199999999999</v>
      </c>
      <c r="AM414" s="105">
        <v>23.458300000000001</v>
      </c>
      <c r="AN414" s="105">
        <v>24.547499999999999</v>
      </c>
      <c r="AO414" s="105">
        <v>22.2148</v>
      </c>
      <c r="AP414" s="105">
        <v>21.668600000000001</v>
      </c>
      <c r="AQ414" s="105">
        <v>22.431699999999999</v>
      </c>
      <c r="AR414" s="105">
        <v>25.168500000000002</v>
      </c>
      <c r="AS414" s="105">
        <v>25.527699999999999</v>
      </c>
      <c r="AT414" s="105">
        <v>25.162099999999999</v>
      </c>
      <c r="AU414" s="105">
        <v>21.706099999999999</v>
      </c>
      <c r="AV414" s="105">
        <v>22.1189</v>
      </c>
      <c r="AW414" s="105">
        <v>21.7821</v>
      </c>
      <c r="AX414" s="105">
        <v>23.340699999999998</v>
      </c>
      <c r="AY414" s="105">
        <v>22.382400000000001</v>
      </c>
      <c r="AZ414" s="105">
        <v>23.395199999999999</v>
      </c>
      <c r="BA414" s="105">
        <v>22.200500000000002</v>
      </c>
      <c r="BB414" s="105">
        <v>22.531500000000001</v>
      </c>
      <c r="BC414" s="105">
        <v>22.6173</v>
      </c>
      <c r="BD414" s="105">
        <v>24.232099999999999</v>
      </c>
      <c r="BE414" s="105">
        <v>22.190200000000001</v>
      </c>
      <c r="BF414" s="105">
        <v>23.091000000000001</v>
      </c>
      <c r="BG414" s="105">
        <v>23.377400000000002</v>
      </c>
      <c r="BH414" s="105">
        <v>22.904</v>
      </c>
      <c r="BI414" s="105">
        <v>21.391500000000001</v>
      </c>
      <c r="BJ414" s="105">
        <v>22.308399999999999</v>
      </c>
      <c r="BK414" s="105">
        <v>21.516999999999999</v>
      </c>
      <c r="BL414" s="116">
        <v>23.201699999999999</v>
      </c>
      <c r="BM414" s="112">
        <v>0.248552</v>
      </c>
      <c r="BN414" s="112">
        <v>0.28454000000000002</v>
      </c>
      <c r="BO414" s="112">
        <v>0.68132300000000001</v>
      </c>
      <c r="BP414" s="112">
        <v>4.2039399999999998E-3</v>
      </c>
      <c r="BQ414" s="112">
        <v>0.39983600000000002</v>
      </c>
      <c r="BR414" s="112">
        <v>0.30097400000000002</v>
      </c>
      <c r="BS414" s="112">
        <v>0.84137399999999996</v>
      </c>
      <c r="BT414" s="112">
        <v>0.33986</v>
      </c>
      <c r="BU414" s="117">
        <v>0.79413400000000001</v>
      </c>
      <c r="BV414" s="112">
        <v>0.330482</v>
      </c>
      <c r="BW414" s="112">
        <v>0.37676500000000002</v>
      </c>
      <c r="BX414" s="112">
        <v>0.75680199999999997</v>
      </c>
      <c r="BY414" s="112">
        <v>1.60492E-2</v>
      </c>
      <c r="BZ414" s="112">
        <v>0.70454499999999998</v>
      </c>
      <c r="CA414" s="112">
        <v>0.57355599999999995</v>
      </c>
      <c r="CB414" s="112">
        <v>0.928782</v>
      </c>
      <c r="CC414" s="112">
        <v>0.53727100000000005</v>
      </c>
      <c r="CD414" s="117">
        <v>0.93918599999999997</v>
      </c>
      <c r="CE414" s="105">
        <v>-0.98203499999999999</v>
      </c>
      <c r="CF414" s="105">
        <v>1.04427</v>
      </c>
      <c r="CG414" s="105">
        <v>-0.237349</v>
      </c>
      <c r="CH414" s="105">
        <v>2.9437000000000002</v>
      </c>
      <c r="CI414" s="105">
        <v>-0.47337200000000001</v>
      </c>
      <c r="CJ414" s="105">
        <v>0.69705700000000004</v>
      </c>
      <c r="CK414" s="105">
        <v>0.107379</v>
      </c>
      <c r="CL414" s="105">
        <v>0.82868600000000003</v>
      </c>
      <c r="CM414" s="116">
        <v>0.215226</v>
      </c>
    </row>
    <row r="415" spans="1:91">
      <c r="A415" s="104" t="s">
        <v>1349</v>
      </c>
      <c r="B415" s="104" t="s">
        <v>1350</v>
      </c>
      <c r="C415" s="104" t="s">
        <v>1351</v>
      </c>
      <c r="D415" s="105">
        <v>33.585300000000004</v>
      </c>
      <c r="E415" s="108">
        <v>11490031807</v>
      </c>
      <c r="F415" s="108">
        <v>9448758248</v>
      </c>
      <c r="G415" s="108">
        <v>8644863680</v>
      </c>
      <c r="H415" s="108">
        <v>13549710979</v>
      </c>
      <c r="I415" s="108">
        <v>11020120145</v>
      </c>
      <c r="J415" s="108">
        <v>11900609937</v>
      </c>
      <c r="K415" s="108">
        <v>13106236428</v>
      </c>
      <c r="L415" s="108">
        <v>10034987592</v>
      </c>
      <c r="M415" s="108">
        <v>14025945173</v>
      </c>
      <c r="N415" s="108">
        <v>11360405079</v>
      </c>
      <c r="O415" s="108">
        <v>9012985493</v>
      </c>
      <c r="P415" s="108">
        <v>8863369253</v>
      </c>
      <c r="Q415" s="108">
        <v>8382074470</v>
      </c>
      <c r="R415" s="108">
        <v>9083823796</v>
      </c>
      <c r="S415" s="108">
        <v>12174798999</v>
      </c>
      <c r="T415" s="108">
        <v>7905045187</v>
      </c>
      <c r="U415" s="108">
        <v>9984616208</v>
      </c>
      <c r="V415" s="108">
        <v>11534184759</v>
      </c>
      <c r="W415" s="108">
        <v>9356543820</v>
      </c>
      <c r="X415" s="108">
        <v>9761817190</v>
      </c>
      <c r="Y415" s="108">
        <v>8654948639</v>
      </c>
      <c r="Z415" s="108">
        <v>10873737635</v>
      </c>
      <c r="AA415" s="108">
        <v>8611197492</v>
      </c>
      <c r="AB415" s="108">
        <v>10326779731</v>
      </c>
      <c r="AC415" s="108">
        <v>12361446697</v>
      </c>
      <c r="AD415" s="108">
        <v>10467050185</v>
      </c>
      <c r="AE415" s="108">
        <v>11848944850</v>
      </c>
      <c r="AF415" s="108">
        <v>11460855561</v>
      </c>
      <c r="AG415" s="108">
        <v>12922109059</v>
      </c>
      <c r="AH415" s="115">
        <v>11253460318</v>
      </c>
      <c r="AI415" s="105">
        <v>33.803100000000001</v>
      </c>
      <c r="AJ415" s="105">
        <v>33.671700000000001</v>
      </c>
      <c r="AK415" s="105">
        <v>33.549599999999998</v>
      </c>
      <c r="AL415" s="105">
        <v>33.931899999999999</v>
      </c>
      <c r="AM415" s="105">
        <v>33.782200000000003</v>
      </c>
      <c r="AN415" s="105">
        <v>33.878399999999999</v>
      </c>
      <c r="AO415" s="105">
        <v>33.869999999999997</v>
      </c>
      <c r="AP415" s="105">
        <v>33.872799999999998</v>
      </c>
      <c r="AQ415" s="105">
        <v>33.896500000000003</v>
      </c>
      <c r="AR415" s="105">
        <v>33.8596</v>
      </c>
      <c r="AS415" s="105">
        <v>33.593499999999999</v>
      </c>
      <c r="AT415" s="105">
        <v>33.6494</v>
      </c>
      <c r="AU415" s="105">
        <v>33.182600000000001</v>
      </c>
      <c r="AV415" s="105">
        <v>33.3703</v>
      </c>
      <c r="AW415" s="105">
        <v>33.8538</v>
      </c>
      <c r="AX415" s="105">
        <v>33.259399999999999</v>
      </c>
      <c r="AY415" s="105">
        <v>33.529200000000003</v>
      </c>
      <c r="AZ415" s="105">
        <v>33.759500000000003</v>
      </c>
      <c r="BA415" s="105">
        <v>33.368299999999998</v>
      </c>
      <c r="BB415" s="105">
        <v>33.517000000000003</v>
      </c>
      <c r="BC415" s="105">
        <v>33.221499999999999</v>
      </c>
      <c r="BD415" s="105">
        <v>33.764600000000002</v>
      </c>
      <c r="BE415" s="105">
        <v>33.413699999999999</v>
      </c>
      <c r="BF415" s="105">
        <v>33.702300000000001</v>
      </c>
      <c r="BG415" s="105">
        <v>33.577100000000002</v>
      </c>
      <c r="BH415" s="105">
        <v>33.301900000000003</v>
      </c>
      <c r="BI415" s="105">
        <v>33.477899999999998</v>
      </c>
      <c r="BJ415" s="105">
        <v>33.470999999999997</v>
      </c>
      <c r="BK415" s="105">
        <v>33.514499999999998</v>
      </c>
      <c r="BL415" s="116">
        <v>33.385100000000001</v>
      </c>
      <c r="BM415" s="112">
        <v>5.7452099999999999E-2</v>
      </c>
      <c r="BN415" s="112">
        <v>2.1667700000000002E-3</v>
      </c>
      <c r="BO415" s="112">
        <v>4.08131E-4</v>
      </c>
      <c r="BP415" s="112">
        <v>5.2687299999999999E-2</v>
      </c>
      <c r="BQ415" s="112">
        <v>0.95559799999999995</v>
      </c>
      <c r="BR415" s="112">
        <v>0.71231100000000003</v>
      </c>
      <c r="BS415" s="112">
        <v>0.39953</v>
      </c>
      <c r="BT415" s="112">
        <v>0.21204500000000001</v>
      </c>
      <c r="BU415" s="117">
        <v>0.96166799999999997</v>
      </c>
      <c r="BV415" s="112">
        <v>0.109096</v>
      </c>
      <c r="BW415" s="112">
        <v>1.9230400000000002E-2</v>
      </c>
      <c r="BX415" s="112">
        <v>1.26126E-2</v>
      </c>
      <c r="BY415" s="112">
        <v>9.5707399999999998E-2</v>
      </c>
      <c r="BZ415" s="112">
        <v>0.97666200000000003</v>
      </c>
      <c r="CA415" s="112">
        <v>0.86160899999999996</v>
      </c>
      <c r="CB415" s="112">
        <v>0.62105900000000003</v>
      </c>
      <c r="CC415" s="112">
        <v>0.412466</v>
      </c>
      <c r="CD415" s="117">
        <v>0.98883100000000002</v>
      </c>
      <c r="CE415" s="105">
        <v>0.217949</v>
      </c>
      <c r="CF415" s="105">
        <v>0.40730699999999997</v>
      </c>
      <c r="CG415" s="105">
        <v>0.42287599999999997</v>
      </c>
      <c r="CH415" s="105">
        <v>0.24393100000000001</v>
      </c>
      <c r="CI415" s="105">
        <v>1.2057E-2</v>
      </c>
      <c r="CJ415" s="105">
        <v>5.9176100000000002E-2</v>
      </c>
      <c r="CK415" s="105">
        <v>-8.7975800000000007E-2</v>
      </c>
      <c r="CL415" s="105">
        <v>0.16999300000000001</v>
      </c>
      <c r="CM415" s="116">
        <v>-4.5509299999999999E-3</v>
      </c>
    </row>
    <row r="416" spans="1:91">
      <c r="A416" s="104" t="s">
        <v>1352</v>
      </c>
      <c r="B416" s="104" t="s">
        <v>1353</v>
      </c>
      <c r="C416" s="104" t="s">
        <v>1112</v>
      </c>
      <c r="D416" s="105">
        <v>29.019550000000002</v>
      </c>
      <c r="E416" s="108">
        <v>460270911.5</v>
      </c>
      <c r="F416" s="108">
        <v>250680178</v>
      </c>
      <c r="G416" s="108">
        <v>463645628</v>
      </c>
      <c r="H416" s="108">
        <v>442921760</v>
      </c>
      <c r="I416" s="108">
        <v>478395594</v>
      </c>
      <c r="J416" s="108">
        <v>474615265.5</v>
      </c>
      <c r="K416" s="108">
        <v>558622396</v>
      </c>
      <c r="L416" s="108">
        <v>269471056</v>
      </c>
      <c r="M416" s="108">
        <v>496157239</v>
      </c>
      <c r="N416" s="108">
        <v>433254480</v>
      </c>
      <c r="O416" s="108">
        <v>339355716</v>
      </c>
      <c r="P416" s="108">
        <v>472930885</v>
      </c>
      <c r="Q416" s="108">
        <v>414791464</v>
      </c>
      <c r="R416" s="108">
        <v>476001060.5</v>
      </c>
      <c r="S416" s="108">
        <v>441392291.30000001</v>
      </c>
      <c r="T416" s="108">
        <v>374208533</v>
      </c>
      <c r="U416" s="108">
        <v>444407734</v>
      </c>
      <c r="V416" s="108">
        <v>447154069</v>
      </c>
      <c r="W416" s="108">
        <v>411750729</v>
      </c>
      <c r="X416" s="108">
        <v>405764943.80000001</v>
      </c>
      <c r="Y416" s="108">
        <v>436548161</v>
      </c>
      <c r="Z416" s="108">
        <v>343132401</v>
      </c>
      <c r="AA416" s="108">
        <v>418312540</v>
      </c>
      <c r="AB416" s="108">
        <v>519893695</v>
      </c>
      <c r="AC416" s="108">
        <v>532140548</v>
      </c>
      <c r="AD416" s="108">
        <v>464994827.5</v>
      </c>
      <c r="AE416" s="108">
        <v>362921615.80000001</v>
      </c>
      <c r="AF416" s="108">
        <v>470471102</v>
      </c>
      <c r="AG416" s="108">
        <v>452633869.5</v>
      </c>
      <c r="AH416" s="115">
        <v>325070546.5</v>
      </c>
      <c r="AI416" s="105">
        <v>29.1614</v>
      </c>
      <c r="AJ416" s="105">
        <v>28.484400000000001</v>
      </c>
      <c r="AK416" s="105">
        <v>29.3947</v>
      </c>
      <c r="AL416" s="105">
        <v>28.9969</v>
      </c>
      <c r="AM416" s="105">
        <v>29.282</v>
      </c>
      <c r="AN416" s="105">
        <v>29.372199999999999</v>
      </c>
      <c r="AO416" s="105">
        <v>29.313300000000002</v>
      </c>
      <c r="AP416" s="105">
        <v>28.834700000000002</v>
      </c>
      <c r="AQ416" s="105">
        <v>29.075299999999999</v>
      </c>
      <c r="AR416" s="105">
        <v>29.113700000000001</v>
      </c>
      <c r="AS416" s="105">
        <v>28.904599999999999</v>
      </c>
      <c r="AT416" s="105">
        <v>29.421199999999999</v>
      </c>
      <c r="AU416" s="105">
        <v>28.817</v>
      </c>
      <c r="AV416" s="105">
        <v>29.116099999999999</v>
      </c>
      <c r="AW416" s="105">
        <v>29.1357</v>
      </c>
      <c r="AX416" s="105">
        <v>28.858599999999999</v>
      </c>
      <c r="AY416" s="105">
        <v>29.058900000000001</v>
      </c>
      <c r="AZ416" s="105">
        <v>29.103300000000001</v>
      </c>
      <c r="BA416" s="105">
        <v>28.862100000000002</v>
      </c>
      <c r="BB416" s="105">
        <v>28.944099999999999</v>
      </c>
      <c r="BC416" s="105">
        <v>28.923500000000001</v>
      </c>
      <c r="BD416" s="105">
        <v>28.742899999999999</v>
      </c>
      <c r="BE416" s="105">
        <v>29.045400000000001</v>
      </c>
      <c r="BF416" s="105">
        <v>29.3902</v>
      </c>
      <c r="BG416" s="105">
        <v>29.042200000000001</v>
      </c>
      <c r="BH416" s="105">
        <v>28.834599999999998</v>
      </c>
      <c r="BI416" s="105">
        <v>28.449000000000002</v>
      </c>
      <c r="BJ416" s="105">
        <v>28.864599999999999</v>
      </c>
      <c r="BK416" s="105">
        <v>28.697800000000001</v>
      </c>
      <c r="BL416" s="116">
        <v>28.272400000000001</v>
      </c>
      <c r="BM416" s="112">
        <v>0.28379599999999999</v>
      </c>
      <c r="BN416" s="112">
        <v>4.4545300000000003E-2</v>
      </c>
      <c r="BO416" s="112">
        <v>0.107667</v>
      </c>
      <c r="BP416" s="112">
        <v>8.1973099999999993E-2</v>
      </c>
      <c r="BQ416" s="112">
        <v>0.114274</v>
      </c>
      <c r="BR416" s="112">
        <v>0.108157</v>
      </c>
      <c r="BS416" s="112">
        <v>0.16905800000000001</v>
      </c>
      <c r="BT416" s="112">
        <v>0.15632099999999999</v>
      </c>
      <c r="BU416" s="117">
        <v>0.54462200000000005</v>
      </c>
      <c r="BV416" s="112">
        <v>0.368396</v>
      </c>
      <c r="BW416" s="112">
        <v>9.7319000000000003E-2</v>
      </c>
      <c r="BX416" s="112">
        <v>0.201455</v>
      </c>
      <c r="BY416" s="112">
        <v>0.13621900000000001</v>
      </c>
      <c r="BZ416" s="112">
        <v>0.48912699999999998</v>
      </c>
      <c r="CA416" s="112">
        <v>0.340277</v>
      </c>
      <c r="CB416" s="112">
        <v>0.38932</v>
      </c>
      <c r="CC416" s="112">
        <v>0.34585500000000002</v>
      </c>
      <c r="CD416" s="117">
        <v>0.83407799999999999</v>
      </c>
      <c r="CE416" s="105">
        <v>0.40193400000000001</v>
      </c>
      <c r="CF416" s="105">
        <v>0.60544299999999995</v>
      </c>
      <c r="CG416" s="105">
        <v>0.46285700000000002</v>
      </c>
      <c r="CH416" s="105">
        <v>0.53492499999999998</v>
      </c>
      <c r="CI416" s="105">
        <v>0.41134799999999999</v>
      </c>
      <c r="CJ416" s="105">
        <v>0.39536399999999999</v>
      </c>
      <c r="CK416" s="105">
        <v>0.29833799999999999</v>
      </c>
      <c r="CL416" s="105">
        <v>0.44792900000000002</v>
      </c>
      <c r="CM416" s="116">
        <v>0.16369900000000001</v>
      </c>
    </row>
    <row r="417" spans="1:91">
      <c r="A417" s="104" t="s">
        <v>1354</v>
      </c>
      <c r="B417" s="104" t="s">
        <v>1355</v>
      </c>
      <c r="C417" s="104" t="s">
        <v>1356</v>
      </c>
      <c r="D417" s="105">
        <v>28.171199999999999</v>
      </c>
      <c r="E417" s="108">
        <v>294148920</v>
      </c>
      <c r="F417" s="108">
        <v>173533360</v>
      </c>
      <c r="G417" s="108">
        <v>172634224</v>
      </c>
      <c r="H417" s="108">
        <v>231174656</v>
      </c>
      <c r="I417" s="108">
        <v>129645301</v>
      </c>
      <c r="J417" s="108">
        <v>152889101</v>
      </c>
      <c r="K417" s="108">
        <v>258294364</v>
      </c>
      <c r="L417" s="108">
        <v>116179492</v>
      </c>
      <c r="M417" s="108">
        <v>241327052</v>
      </c>
      <c r="N417" s="108">
        <v>95692629.5</v>
      </c>
      <c r="O417" s="108">
        <v>117567440</v>
      </c>
      <c r="P417" s="108">
        <v>160938370</v>
      </c>
      <c r="Q417" s="108">
        <v>238375316</v>
      </c>
      <c r="R417" s="108">
        <v>282217008</v>
      </c>
      <c r="S417" s="108">
        <v>306197592</v>
      </c>
      <c r="T417" s="108">
        <v>220444108</v>
      </c>
      <c r="U417" s="108">
        <v>241156772</v>
      </c>
      <c r="V417" s="108">
        <v>242032364</v>
      </c>
      <c r="W417" s="108">
        <v>258355340</v>
      </c>
      <c r="X417" s="108">
        <v>273247220</v>
      </c>
      <c r="Y417" s="108">
        <v>268324248</v>
      </c>
      <c r="Z417" s="108">
        <v>287171568</v>
      </c>
      <c r="AA417" s="108">
        <v>254415644</v>
      </c>
      <c r="AB417" s="108">
        <v>273025988</v>
      </c>
      <c r="AC417" s="108">
        <v>290569664</v>
      </c>
      <c r="AD417" s="108">
        <v>306070480</v>
      </c>
      <c r="AE417" s="108">
        <v>279091140</v>
      </c>
      <c r="AF417" s="108">
        <v>297014004</v>
      </c>
      <c r="AG417" s="108">
        <v>335817648</v>
      </c>
      <c r="AH417" s="115">
        <v>333225712</v>
      </c>
      <c r="AI417" s="105">
        <v>28.515499999999999</v>
      </c>
      <c r="AJ417" s="105">
        <v>28.033300000000001</v>
      </c>
      <c r="AK417" s="105">
        <v>28.027799999999999</v>
      </c>
      <c r="AL417" s="105">
        <v>28.058800000000002</v>
      </c>
      <c r="AM417" s="105">
        <v>27.401</v>
      </c>
      <c r="AN417" s="105">
        <v>27.728999999999999</v>
      </c>
      <c r="AO417" s="105">
        <v>28.206900000000001</v>
      </c>
      <c r="AP417" s="105">
        <v>27.7623</v>
      </c>
      <c r="AQ417" s="105">
        <v>28.035499999999999</v>
      </c>
      <c r="AR417" s="105">
        <v>26.974599999999999</v>
      </c>
      <c r="AS417" s="105">
        <v>27.4587</v>
      </c>
      <c r="AT417" s="105">
        <v>27.866099999999999</v>
      </c>
      <c r="AU417" s="105">
        <v>28.049199999999999</v>
      </c>
      <c r="AV417" s="105">
        <v>28.361899999999999</v>
      </c>
      <c r="AW417" s="105">
        <v>28.6648</v>
      </c>
      <c r="AX417" s="105">
        <v>28.095199999999998</v>
      </c>
      <c r="AY417" s="105">
        <v>28.152699999999999</v>
      </c>
      <c r="AZ417" s="105">
        <v>28.232299999999999</v>
      </c>
      <c r="BA417" s="105">
        <v>28.189699999999998</v>
      </c>
      <c r="BB417" s="105">
        <v>28.364000000000001</v>
      </c>
      <c r="BC417" s="105">
        <v>28.2165</v>
      </c>
      <c r="BD417" s="105">
        <v>28.521799999999999</v>
      </c>
      <c r="BE417" s="105">
        <v>28.371600000000001</v>
      </c>
      <c r="BF417" s="105">
        <v>28.460999999999999</v>
      </c>
      <c r="BG417" s="105">
        <v>28.147099999999998</v>
      </c>
      <c r="BH417" s="105">
        <v>28.2227</v>
      </c>
      <c r="BI417" s="105">
        <v>28.07</v>
      </c>
      <c r="BJ417" s="105">
        <v>28.201000000000001</v>
      </c>
      <c r="BK417" s="105">
        <v>28.277899999999999</v>
      </c>
      <c r="BL417" s="116">
        <v>28.323499999999999</v>
      </c>
      <c r="BM417" s="112">
        <v>0.67299799999999999</v>
      </c>
      <c r="BN417" s="112">
        <v>4.9630300000000002E-2</v>
      </c>
      <c r="BO417" s="112">
        <v>0.118807</v>
      </c>
      <c r="BP417" s="112">
        <v>3.2673500000000001E-2</v>
      </c>
      <c r="BQ417" s="112">
        <v>0.64144500000000004</v>
      </c>
      <c r="BR417" s="112">
        <v>0.11486300000000001</v>
      </c>
      <c r="BS417" s="112">
        <v>0.87689300000000003</v>
      </c>
      <c r="BT417" s="112">
        <v>3.0965699999999999E-2</v>
      </c>
      <c r="BU417" s="117">
        <v>0.100303</v>
      </c>
      <c r="BV417" s="112">
        <v>0.72892199999999996</v>
      </c>
      <c r="BW417" s="112">
        <v>0.104736</v>
      </c>
      <c r="BX417" s="112">
        <v>0.214143</v>
      </c>
      <c r="BY417" s="112">
        <v>6.6036300000000006E-2</v>
      </c>
      <c r="BZ417" s="112">
        <v>0.822079</v>
      </c>
      <c r="CA417" s="112">
        <v>0.34988599999999997</v>
      </c>
      <c r="CB417" s="112">
        <v>0.94283300000000003</v>
      </c>
      <c r="CC417" s="112">
        <v>0.14228099999999999</v>
      </c>
      <c r="CD417" s="117">
        <v>0.61957799999999996</v>
      </c>
      <c r="CE417" s="105">
        <v>-7.5246199999999999E-2</v>
      </c>
      <c r="CF417" s="105">
        <v>-0.53786199999999995</v>
      </c>
      <c r="CG417" s="105">
        <v>-0.26590000000000003</v>
      </c>
      <c r="CH417" s="105">
        <v>-0.83431999999999995</v>
      </c>
      <c r="CI417" s="105">
        <v>9.1176999999999994E-2</v>
      </c>
      <c r="CJ417" s="105">
        <v>-0.107414</v>
      </c>
      <c r="CK417" s="105">
        <v>-1.07174E-2</v>
      </c>
      <c r="CL417" s="105">
        <v>0.184033</v>
      </c>
      <c r="CM417" s="116">
        <v>-0.120825</v>
      </c>
    </row>
    <row r="418" spans="1:91">
      <c r="A418" s="104" t="s">
        <v>1357</v>
      </c>
      <c r="B418" s="104" t="s">
        <v>1358</v>
      </c>
      <c r="C418" s="104" t="s">
        <v>471</v>
      </c>
      <c r="D418" s="105">
        <v>29.078749999999999</v>
      </c>
      <c r="E418" s="108">
        <v>390674073.30000001</v>
      </c>
      <c r="F418" s="108">
        <v>359077135.5</v>
      </c>
      <c r="G418" s="108">
        <v>376511228.5</v>
      </c>
      <c r="H418" s="108">
        <v>272345149.89999998</v>
      </c>
      <c r="I418" s="108">
        <v>222813304.59999999</v>
      </c>
      <c r="J418" s="108">
        <v>268322632.09999999</v>
      </c>
      <c r="K418" s="108">
        <v>415000784</v>
      </c>
      <c r="L418" s="108">
        <v>303356416</v>
      </c>
      <c r="M418" s="108">
        <v>405331735.39999998</v>
      </c>
      <c r="N418" s="108">
        <v>518817678.5</v>
      </c>
      <c r="O418" s="108">
        <v>456103680.89999998</v>
      </c>
      <c r="P418" s="108">
        <v>439467044.30000001</v>
      </c>
      <c r="Q418" s="108">
        <v>426859840.5</v>
      </c>
      <c r="R418" s="108">
        <v>494996012</v>
      </c>
      <c r="S418" s="108">
        <v>626406377.5</v>
      </c>
      <c r="T418" s="108">
        <v>459239315</v>
      </c>
      <c r="U418" s="108">
        <v>440341239</v>
      </c>
      <c r="V418" s="108">
        <v>466113799.5</v>
      </c>
      <c r="W418" s="108">
        <v>481957315</v>
      </c>
      <c r="X418" s="108">
        <v>401848567.5</v>
      </c>
      <c r="Y418" s="108">
        <v>476950224</v>
      </c>
      <c r="Z418" s="108">
        <v>416337626</v>
      </c>
      <c r="AA418" s="108">
        <v>414680819</v>
      </c>
      <c r="AB418" s="108">
        <v>442162663.5</v>
      </c>
      <c r="AC418" s="108">
        <v>595081761.79999995</v>
      </c>
      <c r="AD418" s="108">
        <v>664123619</v>
      </c>
      <c r="AE418" s="108">
        <v>613476393</v>
      </c>
      <c r="AF418" s="108">
        <v>591399426</v>
      </c>
      <c r="AG418" s="108">
        <v>586888257</v>
      </c>
      <c r="AH418" s="115">
        <v>646057558</v>
      </c>
      <c r="AI418" s="105">
        <v>28.924900000000001</v>
      </c>
      <c r="AJ418" s="105">
        <v>28.997399999999999</v>
      </c>
      <c r="AK418" s="105">
        <v>29.104800000000001</v>
      </c>
      <c r="AL418" s="105">
        <v>28.295200000000001</v>
      </c>
      <c r="AM418" s="105">
        <v>28.195499999999999</v>
      </c>
      <c r="AN418" s="105">
        <v>28.510300000000001</v>
      </c>
      <c r="AO418" s="105">
        <v>28.888999999999999</v>
      </c>
      <c r="AP418" s="105">
        <v>29.011199999999999</v>
      </c>
      <c r="AQ418" s="105">
        <v>28.7836</v>
      </c>
      <c r="AR418" s="105">
        <v>29.378</v>
      </c>
      <c r="AS418" s="105">
        <v>29.329599999999999</v>
      </c>
      <c r="AT418" s="105">
        <v>29.315300000000001</v>
      </c>
      <c r="AU418" s="105">
        <v>28.857700000000001</v>
      </c>
      <c r="AV418" s="105">
        <v>29.172499999999999</v>
      </c>
      <c r="AW418" s="105">
        <v>29.617699999999999</v>
      </c>
      <c r="AX418" s="105">
        <v>29.154</v>
      </c>
      <c r="AY418" s="105">
        <v>29.0489</v>
      </c>
      <c r="AZ418" s="105">
        <v>29.1496</v>
      </c>
      <c r="BA418" s="105">
        <v>29.089300000000001</v>
      </c>
      <c r="BB418" s="105">
        <v>28.933</v>
      </c>
      <c r="BC418" s="105">
        <v>29.0504</v>
      </c>
      <c r="BD418" s="105">
        <v>29.020800000000001</v>
      </c>
      <c r="BE418" s="105">
        <v>29.034600000000001</v>
      </c>
      <c r="BF418" s="105">
        <v>29.156600000000001</v>
      </c>
      <c r="BG418" s="105">
        <v>29.1995</v>
      </c>
      <c r="BH418" s="105">
        <v>29.346699999999998</v>
      </c>
      <c r="BI418" s="105">
        <v>29.206299999999999</v>
      </c>
      <c r="BJ418" s="105">
        <v>29.194600000000001</v>
      </c>
      <c r="BK418" s="105">
        <v>29.068200000000001</v>
      </c>
      <c r="BL418" s="116">
        <v>29.261900000000001</v>
      </c>
      <c r="BM418" s="112">
        <v>9.8063700000000004E-2</v>
      </c>
      <c r="BN418" s="112">
        <v>1.5105400000000001E-3</v>
      </c>
      <c r="BO418" s="112">
        <v>3.2093999999999998E-2</v>
      </c>
      <c r="BP418" s="112">
        <v>5.0117099999999998E-2</v>
      </c>
      <c r="BQ418" s="112">
        <v>0.86557200000000001</v>
      </c>
      <c r="BR418" s="112">
        <v>0.435695</v>
      </c>
      <c r="BS418" s="112">
        <v>0.11028200000000001</v>
      </c>
      <c r="BT418" s="112">
        <v>0.21754200000000001</v>
      </c>
      <c r="BU418" s="117">
        <v>0.36471199999999998</v>
      </c>
      <c r="BV418" s="112">
        <v>0.16045300000000001</v>
      </c>
      <c r="BW418" s="112">
        <v>1.76422E-2</v>
      </c>
      <c r="BX418" s="112">
        <v>0.105838</v>
      </c>
      <c r="BY418" s="112">
        <v>9.2065499999999995E-2</v>
      </c>
      <c r="BZ418" s="112">
        <v>0.93222899999999997</v>
      </c>
      <c r="CA418" s="112">
        <v>0.69236900000000001</v>
      </c>
      <c r="CB418" s="112">
        <v>0.31186700000000001</v>
      </c>
      <c r="CC418" s="112">
        <v>0.41894599999999999</v>
      </c>
      <c r="CD418" s="117">
        <v>0.75432299999999997</v>
      </c>
      <c r="CE418" s="105">
        <v>-0.165879</v>
      </c>
      <c r="CF418" s="105">
        <v>-0.84125399999999995</v>
      </c>
      <c r="CG418" s="105">
        <v>-0.280308</v>
      </c>
      <c r="CH418" s="105">
        <v>0.16606599999999999</v>
      </c>
      <c r="CI418" s="105">
        <v>4.1081100000000002E-2</v>
      </c>
      <c r="CJ418" s="105">
        <v>-5.7402300000000003E-2</v>
      </c>
      <c r="CK418" s="105">
        <v>-0.150724</v>
      </c>
      <c r="CL418" s="105">
        <v>-0.104266</v>
      </c>
      <c r="CM418" s="116">
        <v>7.5941099999999997E-2</v>
      </c>
    </row>
    <row r="419" spans="1:91">
      <c r="A419" s="104" t="s">
        <v>1359</v>
      </c>
      <c r="B419" s="104" t="s">
        <v>1360</v>
      </c>
      <c r="C419" s="104" t="s">
        <v>1361</v>
      </c>
      <c r="D419" s="105">
        <v>28.301549999999999</v>
      </c>
      <c r="E419" s="108">
        <v>200785792</v>
      </c>
      <c r="F419" s="108">
        <v>282620244</v>
      </c>
      <c r="G419" s="108">
        <v>103843116</v>
      </c>
      <c r="H419" s="108">
        <v>287136920</v>
      </c>
      <c r="I419" s="108">
        <v>341162964</v>
      </c>
      <c r="J419" s="108">
        <v>216630092</v>
      </c>
      <c r="K419" s="108">
        <v>189698808</v>
      </c>
      <c r="L419" s="108">
        <v>47189883.5</v>
      </c>
      <c r="M419" s="108">
        <v>657300184</v>
      </c>
      <c r="N419" s="108">
        <v>423879696</v>
      </c>
      <c r="O419" s="108">
        <v>27178478</v>
      </c>
      <c r="P419" s="108">
        <v>97635690</v>
      </c>
      <c r="Q419" s="108">
        <v>300249760</v>
      </c>
      <c r="R419" s="108">
        <v>354459072</v>
      </c>
      <c r="S419" s="108">
        <v>169281056</v>
      </c>
      <c r="T419" s="108">
        <v>394013616</v>
      </c>
      <c r="U419" s="108">
        <v>292821320</v>
      </c>
      <c r="V419" s="108">
        <v>134022824</v>
      </c>
      <c r="W419" s="108">
        <v>300360904</v>
      </c>
      <c r="X419" s="108">
        <v>250331040</v>
      </c>
      <c r="Y419" s="108">
        <v>154727664</v>
      </c>
      <c r="Z419" s="108">
        <v>431233712</v>
      </c>
      <c r="AA419" s="108">
        <v>478891168</v>
      </c>
      <c r="AB419" s="108">
        <v>176112016</v>
      </c>
      <c r="AC419" s="108">
        <v>233743488</v>
      </c>
      <c r="AD419" s="108">
        <v>168184304</v>
      </c>
      <c r="AE419" s="108">
        <v>464360416</v>
      </c>
      <c r="AF419" s="108">
        <v>372374016</v>
      </c>
      <c r="AG419" s="108">
        <v>153892064</v>
      </c>
      <c r="AH419" s="115">
        <v>639560896</v>
      </c>
      <c r="AI419" s="105">
        <v>27.964600000000001</v>
      </c>
      <c r="AJ419" s="105">
        <v>28.728300000000001</v>
      </c>
      <c r="AK419" s="105">
        <v>27.320900000000002</v>
      </c>
      <c r="AL419" s="105">
        <v>28.371500000000001</v>
      </c>
      <c r="AM419" s="105">
        <v>28.8127</v>
      </c>
      <c r="AN419" s="105">
        <v>28.200099999999999</v>
      </c>
      <c r="AO419" s="105">
        <v>27.761399999999998</v>
      </c>
      <c r="AP419" s="105">
        <v>26.448799999999999</v>
      </c>
      <c r="AQ419" s="105">
        <v>29.481100000000001</v>
      </c>
      <c r="AR419" s="105">
        <v>29.116299999999999</v>
      </c>
      <c r="AS419" s="105">
        <v>25.367799999999999</v>
      </c>
      <c r="AT419" s="105">
        <v>27.145099999999999</v>
      </c>
      <c r="AU419" s="105">
        <v>28.365300000000001</v>
      </c>
      <c r="AV419" s="105">
        <v>28.6907</v>
      </c>
      <c r="AW419" s="105">
        <v>27.824400000000001</v>
      </c>
      <c r="AX419" s="105">
        <v>28.933</v>
      </c>
      <c r="AY419" s="105">
        <v>28.45</v>
      </c>
      <c r="AZ419" s="105">
        <v>27.3794</v>
      </c>
      <c r="BA419" s="105">
        <v>28.4071</v>
      </c>
      <c r="BB419" s="105">
        <v>28.2378</v>
      </c>
      <c r="BC419" s="105">
        <v>27.4177</v>
      </c>
      <c r="BD419" s="105">
        <v>29.1099</v>
      </c>
      <c r="BE419" s="105">
        <v>29.271699999999999</v>
      </c>
      <c r="BF419" s="105">
        <v>27.828499999999998</v>
      </c>
      <c r="BG419" s="105">
        <v>27.842700000000001</v>
      </c>
      <c r="BH419" s="105">
        <v>27.357900000000001</v>
      </c>
      <c r="BI419" s="105">
        <v>28.804500000000001</v>
      </c>
      <c r="BJ419" s="105">
        <v>28.527200000000001</v>
      </c>
      <c r="BK419" s="105">
        <v>27.168199999999999</v>
      </c>
      <c r="BL419" s="116">
        <v>29.2422</v>
      </c>
      <c r="BM419" s="112">
        <v>0.69547599999999998</v>
      </c>
      <c r="BN419" s="112">
        <v>0.82611999999999997</v>
      </c>
      <c r="BO419" s="112">
        <v>0.71709100000000003</v>
      </c>
      <c r="BP419" s="112">
        <v>0.42464400000000002</v>
      </c>
      <c r="BQ419" s="112">
        <v>0.97824299999999997</v>
      </c>
      <c r="BR419" s="112">
        <v>0.94255900000000004</v>
      </c>
      <c r="BS419" s="112">
        <v>0.69032800000000005</v>
      </c>
      <c r="BT419" s="112">
        <v>0.60677800000000004</v>
      </c>
      <c r="BU419" s="117">
        <v>0.69681400000000004</v>
      </c>
      <c r="BV419" s="112">
        <v>0.74693500000000002</v>
      </c>
      <c r="BW419" s="112">
        <v>0.86305600000000005</v>
      </c>
      <c r="BX419" s="112">
        <v>0.78632999999999997</v>
      </c>
      <c r="BY419" s="112">
        <v>0.507243</v>
      </c>
      <c r="BZ419" s="112">
        <v>0.98708099999999999</v>
      </c>
      <c r="CA419" s="112">
        <v>0.97460500000000005</v>
      </c>
      <c r="CB419" s="112">
        <v>0.83343999999999996</v>
      </c>
      <c r="CC419" s="112">
        <v>0.75839699999999999</v>
      </c>
      <c r="CD419" s="117">
        <v>0.90440399999999999</v>
      </c>
      <c r="CE419" s="105">
        <v>-0.30797600000000003</v>
      </c>
      <c r="CF419" s="105">
        <v>0.14890999999999999</v>
      </c>
      <c r="CG419" s="105">
        <v>-0.41549900000000001</v>
      </c>
      <c r="CH419" s="105">
        <v>-1.10286</v>
      </c>
      <c r="CI419" s="105">
        <v>-1.91104E-2</v>
      </c>
      <c r="CJ419" s="105">
        <v>-5.8434199999999999E-2</v>
      </c>
      <c r="CK419" s="105">
        <v>-0.29169699999999998</v>
      </c>
      <c r="CL419" s="105">
        <v>0.42414400000000002</v>
      </c>
      <c r="CM419" s="116">
        <v>-0.31085400000000002</v>
      </c>
    </row>
    <row r="420" spans="1:91">
      <c r="A420" s="104" t="s">
        <v>1362</v>
      </c>
      <c r="B420" s="104" t="s">
        <v>1363</v>
      </c>
      <c r="C420" s="104" t="s">
        <v>1364</v>
      </c>
      <c r="D420" s="105">
        <v>33.366</v>
      </c>
      <c r="E420" s="108">
        <v>5828996587</v>
      </c>
      <c r="F420" s="108">
        <v>4241723811</v>
      </c>
      <c r="G420" s="108">
        <v>3811880564</v>
      </c>
      <c r="H420" s="108">
        <v>6373998470</v>
      </c>
      <c r="I420" s="108">
        <v>5442226099</v>
      </c>
      <c r="J420" s="108">
        <v>4033308950</v>
      </c>
      <c r="K420" s="108">
        <v>5955099227</v>
      </c>
      <c r="L420" s="108">
        <v>2843414308</v>
      </c>
      <c r="M420" s="108">
        <v>5354814807</v>
      </c>
      <c r="N420" s="108">
        <v>4320702611</v>
      </c>
      <c r="O420" s="108">
        <v>3418242881</v>
      </c>
      <c r="P420" s="108">
        <v>3316443752</v>
      </c>
      <c r="Q420" s="108">
        <v>10406426221</v>
      </c>
      <c r="R420" s="108">
        <v>10693454899</v>
      </c>
      <c r="S420" s="108">
        <v>8573581045</v>
      </c>
      <c r="T420" s="108">
        <v>9406804230</v>
      </c>
      <c r="U420" s="108">
        <v>9848740520</v>
      </c>
      <c r="V420" s="108">
        <v>8811770179</v>
      </c>
      <c r="W420" s="108">
        <v>10636334902</v>
      </c>
      <c r="X420" s="108">
        <v>9895889505</v>
      </c>
      <c r="Y420" s="108">
        <v>10270664520</v>
      </c>
      <c r="Z420" s="108">
        <v>8542581655</v>
      </c>
      <c r="AA420" s="108">
        <v>8889546394</v>
      </c>
      <c r="AB420" s="108">
        <v>8686316001</v>
      </c>
      <c r="AC420" s="108">
        <v>11470638859</v>
      </c>
      <c r="AD420" s="108">
        <v>12338144058</v>
      </c>
      <c r="AE420" s="108">
        <v>11382964280</v>
      </c>
      <c r="AF420" s="108">
        <v>11273718908</v>
      </c>
      <c r="AG420" s="108">
        <v>11450404196</v>
      </c>
      <c r="AH420" s="115">
        <v>11069874942</v>
      </c>
      <c r="AI420" s="105">
        <v>32.824100000000001</v>
      </c>
      <c r="AJ420" s="105">
        <v>32.526699999999998</v>
      </c>
      <c r="AK420" s="105">
        <v>32.375399999999999</v>
      </c>
      <c r="AL420" s="105">
        <v>32.843899999999998</v>
      </c>
      <c r="AM420" s="105">
        <v>32.762500000000003</v>
      </c>
      <c r="AN420" s="105">
        <v>32.3431</v>
      </c>
      <c r="AO420" s="105">
        <v>32.737900000000003</v>
      </c>
      <c r="AP420" s="105">
        <v>32.061100000000003</v>
      </c>
      <c r="AQ420" s="105">
        <v>32.507300000000001</v>
      </c>
      <c r="AR420" s="105">
        <v>32.431899999999999</v>
      </c>
      <c r="AS420" s="105">
        <v>32.161499999999997</v>
      </c>
      <c r="AT420" s="105">
        <v>32.231200000000001</v>
      </c>
      <c r="AU420" s="105">
        <v>33.4908</v>
      </c>
      <c r="AV420" s="105">
        <v>33.605699999999999</v>
      </c>
      <c r="AW420" s="105">
        <v>33.342500000000001</v>
      </c>
      <c r="AX420" s="105">
        <v>33.510399999999997</v>
      </c>
      <c r="AY420" s="105">
        <v>33.508499999999998</v>
      </c>
      <c r="AZ420" s="105">
        <v>33.370699999999999</v>
      </c>
      <c r="BA420" s="105">
        <v>33.553199999999997</v>
      </c>
      <c r="BB420" s="105">
        <v>33.5379</v>
      </c>
      <c r="BC420" s="105">
        <v>33.471600000000002</v>
      </c>
      <c r="BD420" s="105">
        <v>33.415100000000002</v>
      </c>
      <c r="BE420" s="105">
        <v>33.4587</v>
      </c>
      <c r="BF420" s="105">
        <v>33.4527</v>
      </c>
      <c r="BG420" s="105">
        <v>33.468200000000003</v>
      </c>
      <c r="BH420" s="105">
        <v>33.539900000000003</v>
      </c>
      <c r="BI420" s="105">
        <v>33.42</v>
      </c>
      <c r="BJ420" s="105">
        <v>33.447299999999998</v>
      </c>
      <c r="BK420" s="105">
        <v>33.340299999999999</v>
      </c>
      <c r="BL420" s="116">
        <v>33.3613</v>
      </c>
      <c r="BM420" s="112">
        <v>4.0104900000000002E-3</v>
      </c>
      <c r="BN420" s="112">
        <v>9.8622999999999992E-3</v>
      </c>
      <c r="BO420" s="112">
        <v>9.2642899999999997E-3</v>
      </c>
      <c r="BP420" s="112">
        <v>2.2311100000000001E-4</v>
      </c>
      <c r="BQ420" s="112">
        <v>0.30807899999999999</v>
      </c>
      <c r="BR420" s="112">
        <v>0.22953799999999999</v>
      </c>
      <c r="BS420" s="112">
        <v>2.86579E-2</v>
      </c>
      <c r="BT420" s="112">
        <v>0.17041999999999999</v>
      </c>
      <c r="BU420" s="117">
        <v>0.12327100000000001</v>
      </c>
      <c r="BV420" s="112">
        <v>2.5528599999999999E-2</v>
      </c>
      <c r="BW420" s="112">
        <v>3.7898899999999999E-2</v>
      </c>
      <c r="BX420" s="112">
        <v>5.59949E-2</v>
      </c>
      <c r="BY420" s="112">
        <v>4.1809600000000001E-3</v>
      </c>
      <c r="BZ420" s="112">
        <v>0.63976900000000003</v>
      </c>
      <c r="CA420" s="112">
        <v>0.49029499999999998</v>
      </c>
      <c r="CB420" s="112">
        <v>0.16409099999999999</v>
      </c>
      <c r="CC420" s="112">
        <v>0.36853900000000001</v>
      </c>
      <c r="CD420" s="117">
        <v>0.64379200000000003</v>
      </c>
      <c r="CE420" s="105">
        <v>-0.80755600000000005</v>
      </c>
      <c r="CF420" s="105">
        <v>-0.73310600000000004</v>
      </c>
      <c r="CG420" s="105">
        <v>-0.94750299999999998</v>
      </c>
      <c r="CH420" s="105">
        <v>-1.10812</v>
      </c>
      <c r="CI420" s="105">
        <v>9.6741999999999995E-2</v>
      </c>
      <c r="CJ420" s="105">
        <v>8.0249799999999996E-2</v>
      </c>
      <c r="CK420" s="105">
        <v>0.13796</v>
      </c>
      <c r="CL420" s="105">
        <v>5.92016E-2</v>
      </c>
      <c r="CM420" s="116">
        <v>9.3071000000000001E-2</v>
      </c>
    </row>
    <row r="421" spans="1:91">
      <c r="A421" s="104" t="s">
        <v>1365</v>
      </c>
      <c r="B421" s="104" t="s">
        <v>1366</v>
      </c>
      <c r="C421" s="104" t="s">
        <v>1367</v>
      </c>
      <c r="D421" s="105">
        <v>31.6389</v>
      </c>
      <c r="E421" s="108">
        <v>2272790813</v>
      </c>
      <c r="F421" s="108">
        <v>1621624047</v>
      </c>
      <c r="G421" s="108">
        <v>1556357740</v>
      </c>
      <c r="H421" s="108">
        <v>1940786544</v>
      </c>
      <c r="I421" s="108">
        <v>1905280852</v>
      </c>
      <c r="J421" s="108">
        <v>1212795868</v>
      </c>
      <c r="K421" s="108">
        <v>2266779413</v>
      </c>
      <c r="L421" s="108">
        <v>567750640.5</v>
      </c>
      <c r="M421" s="108">
        <v>2034760509</v>
      </c>
      <c r="N421" s="108">
        <v>1544540656</v>
      </c>
      <c r="O421" s="108">
        <v>766576559</v>
      </c>
      <c r="P421" s="108">
        <v>1300926548</v>
      </c>
      <c r="Q421" s="108">
        <v>3263689410</v>
      </c>
      <c r="R421" s="108">
        <v>3392564181</v>
      </c>
      <c r="S421" s="108">
        <v>3261958486</v>
      </c>
      <c r="T421" s="108">
        <v>3036960113</v>
      </c>
      <c r="U421" s="108">
        <v>3163642861</v>
      </c>
      <c r="V421" s="108">
        <v>2819628991</v>
      </c>
      <c r="W421" s="108">
        <v>3469161020</v>
      </c>
      <c r="X421" s="108">
        <v>3610800536</v>
      </c>
      <c r="Y421" s="108">
        <v>3256344551</v>
      </c>
      <c r="Z421" s="108">
        <v>2725558355</v>
      </c>
      <c r="AA421" s="108">
        <v>2685269499</v>
      </c>
      <c r="AB421" s="108">
        <v>2888281105</v>
      </c>
      <c r="AC421" s="108">
        <v>3695407213</v>
      </c>
      <c r="AD421" s="108">
        <v>3659673109</v>
      </c>
      <c r="AE421" s="108">
        <v>3326507384</v>
      </c>
      <c r="AF421" s="108">
        <v>3204692649</v>
      </c>
      <c r="AG421" s="108">
        <v>3282439602</v>
      </c>
      <c r="AH421" s="115">
        <v>2995811928</v>
      </c>
      <c r="AI421" s="105">
        <v>31.465299999999999</v>
      </c>
      <c r="AJ421" s="105">
        <v>31.155000000000001</v>
      </c>
      <c r="AK421" s="105">
        <v>31.088200000000001</v>
      </c>
      <c r="AL421" s="105">
        <v>31.128399999999999</v>
      </c>
      <c r="AM421" s="105">
        <v>31.256799999999998</v>
      </c>
      <c r="AN421" s="105">
        <v>30.732900000000001</v>
      </c>
      <c r="AO421" s="105">
        <v>31.311699999999998</v>
      </c>
      <c r="AP421" s="105">
        <v>29.844899999999999</v>
      </c>
      <c r="AQ421" s="105">
        <v>31.1113</v>
      </c>
      <c r="AR421" s="105">
        <v>30.945599999999999</v>
      </c>
      <c r="AS421" s="105">
        <v>30.079000000000001</v>
      </c>
      <c r="AT421" s="105">
        <v>30.8811</v>
      </c>
      <c r="AU421" s="105">
        <v>31.837199999999999</v>
      </c>
      <c r="AV421" s="105">
        <v>31.949400000000001</v>
      </c>
      <c r="AW421" s="105">
        <v>31.917899999999999</v>
      </c>
      <c r="AX421" s="105">
        <v>31.879300000000001</v>
      </c>
      <c r="AY421" s="105">
        <v>31.882200000000001</v>
      </c>
      <c r="AZ421" s="105">
        <v>31.717600000000001</v>
      </c>
      <c r="BA421" s="105">
        <v>31.936900000000001</v>
      </c>
      <c r="BB421" s="105">
        <v>32.069899999999997</v>
      </c>
      <c r="BC421" s="105">
        <v>31.785</v>
      </c>
      <c r="BD421" s="105">
        <v>31.7484</v>
      </c>
      <c r="BE421" s="105">
        <v>31.722799999999999</v>
      </c>
      <c r="BF421" s="105">
        <v>31.864100000000001</v>
      </c>
      <c r="BG421" s="105">
        <v>31.830300000000001</v>
      </c>
      <c r="BH421" s="105">
        <v>31.7927</v>
      </c>
      <c r="BI421" s="105">
        <v>31.645199999999999</v>
      </c>
      <c r="BJ421" s="105">
        <v>31.6326</v>
      </c>
      <c r="BK421" s="105">
        <v>31.536899999999999</v>
      </c>
      <c r="BL421" s="116">
        <v>31.473500000000001</v>
      </c>
      <c r="BM421" s="112">
        <v>6.74207E-2</v>
      </c>
      <c r="BN421" s="112">
        <v>3.6430900000000002E-2</v>
      </c>
      <c r="BO421" s="112">
        <v>0.16142699999999999</v>
      </c>
      <c r="BP421" s="112">
        <v>3.1994000000000002E-2</v>
      </c>
      <c r="BQ421" s="112">
        <v>3.4356899999999999E-3</v>
      </c>
      <c r="BR421" s="112">
        <v>1.74699E-2</v>
      </c>
      <c r="BS421" s="112">
        <v>1.5401099999999999E-2</v>
      </c>
      <c r="BT421" s="112">
        <v>2.2045499999999999E-2</v>
      </c>
      <c r="BU421" s="117">
        <v>4.6129499999999997E-2</v>
      </c>
      <c r="BV421" s="112">
        <v>0.122793</v>
      </c>
      <c r="BW421" s="112">
        <v>8.58569E-2</v>
      </c>
      <c r="BX421" s="112">
        <v>0.268484</v>
      </c>
      <c r="BY421" s="112">
        <v>6.5074900000000005E-2</v>
      </c>
      <c r="BZ421" s="112">
        <v>0.182806</v>
      </c>
      <c r="CA421" s="112">
        <v>0.126803</v>
      </c>
      <c r="CB421" s="112">
        <v>0.11898599999999999</v>
      </c>
      <c r="CC421" s="112">
        <v>0.11831700000000001</v>
      </c>
      <c r="CD421" s="117">
        <v>0.48527199999999998</v>
      </c>
      <c r="CE421" s="105">
        <v>-0.31148599999999999</v>
      </c>
      <c r="CF421" s="105">
        <v>-0.50828700000000004</v>
      </c>
      <c r="CG421" s="105">
        <v>-0.79164800000000002</v>
      </c>
      <c r="CH421" s="105">
        <v>-0.91240200000000005</v>
      </c>
      <c r="CI421" s="105">
        <v>0.35388900000000001</v>
      </c>
      <c r="CJ421" s="105">
        <v>0.27875299999999997</v>
      </c>
      <c r="CK421" s="105">
        <v>0.38293199999999999</v>
      </c>
      <c r="CL421" s="105">
        <v>0.230797</v>
      </c>
      <c r="CM421" s="116">
        <v>0.208428</v>
      </c>
    </row>
    <row r="422" spans="1:91">
      <c r="A422" s="104" t="s">
        <v>1368</v>
      </c>
      <c r="B422" s="104" t="s">
        <v>1369</v>
      </c>
      <c r="C422" s="104" t="s">
        <v>1370</v>
      </c>
      <c r="D422" s="105">
        <v>28.212600000000002</v>
      </c>
      <c r="E422" s="108">
        <v>301973416</v>
      </c>
      <c r="F422" s="108">
        <v>309268664</v>
      </c>
      <c r="G422" s="108">
        <v>268843256</v>
      </c>
      <c r="H422" s="108">
        <v>307342038</v>
      </c>
      <c r="I422" s="108">
        <v>290674484</v>
      </c>
      <c r="J422" s="108">
        <v>313368328</v>
      </c>
      <c r="K422" s="108">
        <v>371024632</v>
      </c>
      <c r="L422" s="108">
        <v>289785276</v>
      </c>
      <c r="M422" s="108">
        <v>390338280</v>
      </c>
      <c r="N422" s="108">
        <v>303933590.5</v>
      </c>
      <c r="O422" s="108">
        <v>285756866</v>
      </c>
      <c r="P422" s="108">
        <v>300141464</v>
      </c>
      <c r="Q422" s="108">
        <v>183581842</v>
      </c>
      <c r="R422" s="108">
        <v>205942164</v>
      </c>
      <c r="S422" s="108">
        <v>148146450</v>
      </c>
      <c r="T422" s="108">
        <v>221357676</v>
      </c>
      <c r="U422" s="108">
        <v>251276536</v>
      </c>
      <c r="V422" s="108">
        <v>206326882.30000001</v>
      </c>
      <c r="W422" s="108">
        <v>229593132</v>
      </c>
      <c r="X422" s="108">
        <v>242795028</v>
      </c>
      <c r="Y422" s="108">
        <v>214668072</v>
      </c>
      <c r="Z422" s="108">
        <v>185366006.5</v>
      </c>
      <c r="AA422" s="108">
        <v>191741476</v>
      </c>
      <c r="AB422" s="108">
        <v>207843164</v>
      </c>
      <c r="AC422" s="108">
        <v>314736520</v>
      </c>
      <c r="AD422" s="108">
        <v>287944223.5</v>
      </c>
      <c r="AE422" s="108">
        <v>306990472</v>
      </c>
      <c r="AF422" s="108">
        <v>303051617</v>
      </c>
      <c r="AG422" s="108">
        <v>321040893.30000001</v>
      </c>
      <c r="AH422" s="115">
        <v>289807948</v>
      </c>
      <c r="AI422" s="105">
        <v>28.5533</v>
      </c>
      <c r="AJ422" s="105">
        <v>28.801500000000001</v>
      </c>
      <c r="AK422" s="105">
        <v>28.643000000000001</v>
      </c>
      <c r="AL422" s="105">
        <v>28.4697</v>
      </c>
      <c r="AM422" s="105">
        <v>28.581399999999999</v>
      </c>
      <c r="AN422" s="105">
        <v>28.744</v>
      </c>
      <c r="AO422" s="105">
        <v>28.728400000000001</v>
      </c>
      <c r="AP422" s="105">
        <v>28.950900000000001</v>
      </c>
      <c r="AQ422" s="105">
        <v>28.729199999999999</v>
      </c>
      <c r="AR422" s="105">
        <v>28.6038</v>
      </c>
      <c r="AS422" s="105">
        <v>28.690300000000001</v>
      </c>
      <c r="AT422" s="105">
        <v>28.7652</v>
      </c>
      <c r="AU422" s="105">
        <v>27.686299999999999</v>
      </c>
      <c r="AV422" s="105">
        <v>27.907399999999999</v>
      </c>
      <c r="AW422" s="105">
        <v>27.6158</v>
      </c>
      <c r="AX422" s="105">
        <v>28.101099999999999</v>
      </c>
      <c r="AY422" s="105">
        <v>28.2117</v>
      </c>
      <c r="AZ422" s="105">
        <v>27.999400000000001</v>
      </c>
      <c r="BA422" s="105">
        <v>28.019400000000001</v>
      </c>
      <c r="BB422" s="105">
        <v>28.1952</v>
      </c>
      <c r="BC422" s="105">
        <v>27.890799999999999</v>
      </c>
      <c r="BD422" s="105">
        <v>27.901399999999999</v>
      </c>
      <c r="BE422" s="105">
        <v>27.9803</v>
      </c>
      <c r="BF422" s="105">
        <v>28.067499999999999</v>
      </c>
      <c r="BG422" s="105">
        <v>28.268999999999998</v>
      </c>
      <c r="BH422" s="105">
        <v>28.135000000000002</v>
      </c>
      <c r="BI422" s="105">
        <v>28.2075</v>
      </c>
      <c r="BJ422" s="105">
        <v>28.23</v>
      </c>
      <c r="BK422" s="105">
        <v>28.2135</v>
      </c>
      <c r="BL422" s="116">
        <v>28.1297</v>
      </c>
      <c r="BM422" s="112">
        <v>3.8424100000000001E-3</v>
      </c>
      <c r="BN422" s="112">
        <v>8.8829400000000006E-3</v>
      </c>
      <c r="BO422" s="112">
        <v>1.5923999999999999E-3</v>
      </c>
      <c r="BP422" s="112">
        <v>9.0508600000000004E-4</v>
      </c>
      <c r="BQ422" s="112">
        <v>8.1596599999999991E-3</v>
      </c>
      <c r="BR422" s="112">
        <v>0.27426299999999998</v>
      </c>
      <c r="BS422" s="112">
        <v>0.17078599999999999</v>
      </c>
      <c r="BT422" s="112">
        <v>2.1977300000000002E-2</v>
      </c>
      <c r="BU422" s="117">
        <v>0.80983499999999997</v>
      </c>
      <c r="BV422" s="112">
        <v>2.5137400000000001E-2</v>
      </c>
      <c r="BW422" s="112">
        <v>3.5982500000000001E-2</v>
      </c>
      <c r="BX422" s="112">
        <v>2.35613E-2</v>
      </c>
      <c r="BY422" s="112">
        <v>7.6238699999999996E-3</v>
      </c>
      <c r="BZ422" s="112">
        <v>0.241062</v>
      </c>
      <c r="CA422" s="112">
        <v>0.54398400000000002</v>
      </c>
      <c r="CB422" s="112">
        <v>0.39072699999999999</v>
      </c>
      <c r="CC422" s="112">
        <v>0.118282</v>
      </c>
      <c r="CD422" s="117">
        <v>0.94145500000000004</v>
      </c>
      <c r="CE422" s="105">
        <v>0.474856</v>
      </c>
      <c r="CF422" s="105">
        <v>0.40729500000000002</v>
      </c>
      <c r="CG422" s="105">
        <v>0.61177599999999999</v>
      </c>
      <c r="CH422" s="105">
        <v>0.49533199999999999</v>
      </c>
      <c r="CI422" s="105">
        <v>-0.45457199999999998</v>
      </c>
      <c r="CJ422" s="105">
        <v>-8.6994199999999994E-2</v>
      </c>
      <c r="CK422" s="105">
        <v>-0.15592400000000001</v>
      </c>
      <c r="CL422" s="105">
        <v>-0.208012</v>
      </c>
      <c r="CM422" s="116">
        <v>1.27589E-2</v>
      </c>
    </row>
    <row r="423" spans="1:91">
      <c r="A423" s="104" t="s">
        <v>1371</v>
      </c>
      <c r="B423" s="104" t="s">
        <v>1372</v>
      </c>
      <c r="C423" s="104" t="s">
        <v>1373</v>
      </c>
      <c r="D423" s="105">
        <v>30.035599999999999</v>
      </c>
      <c r="E423" s="108">
        <v>863845949.29999995</v>
      </c>
      <c r="F423" s="108">
        <v>611131116.79999995</v>
      </c>
      <c r="G423" s="108">
        <v>526483823.80000001</v>
      </c>
      <c r="H423" s="108">
        <v>1457598236</v>
      </c>
      <c r="I423" s="108">
        <v>1570165235</v>
      </c>
      <c r="J423" s="108">
        <v>681842886</v>
      </c>
      <c r="K423" s="108">
        <v>980665780</v>
      </c>
      <c r="L423" s="108">
        <v>361604187.10000002</v>
      </c>
      <c r="M423" s="108">
        <v>956347868</v>
      </c>
      <c r="N423" s="108">
        <v>614454048</v>
      </c>
      <c r="O423" s="108">
        <v>419881632</v>
      </c>
      <c r="P423" s="108">
        <v>450046938</v>
      </c>
      <c r="Q423" s="108">
        <v>731401296</v>
      </c>
      <c r="R423" s="108">
        <v>1001343699</v>
      </c>
      <c r="S423" s="108">
        <v>319939521.5</v>
      </c>
      <c r="T423" s="108">
        <v>941257727.5</v>
      </c>
      <c r="U423" s="108">
        <v>1002449842</v>
      </c>
      <c r="V423" s="108">
        <v>1049473990</v>
      </c>
      <c r="W423" s="108">
        <v>1115780076</v>
      </c>
      <c r="X423" s="108">
        <v>1029961171</v>
      </c>
      <c r="Y423" s="108">
        <v>1173826036</v>
      </c>
      <c r="Z423" s="108">
        <v>763379258</v>
      </c>
      <c r="AA423" s="108">
        <v>909031219.29999995</v>
      </c>
      <c r="AB423" s="108">
        <v>861220908</v>
      </c>
      <c r="AC423" s="108">
        <v>1080402784</v>
      </c>
      <c r="AD423" s="108">
        <v>854649576</v>
      </c>
      <c r="AE423" s="108">
        <v>1167691324</v>
      </c>
      <c r="AF423" s="108">
        <v>784387758</v>
      </c>
      <c r="AG423" s="108">
        <v>897378906</v>
      </c>
      <c r="AH423" s="115">
        <v>930254877</v>
      </c>
      <c r="AI423" s="105">
        <v>30.069700000000001</v>
      </c>
      <c r="AJ423" s="105">
        <v>29.786999999999999</v>
      </c>
      <c r="AK423" s="105">
        <v>29.568200000000001</v>
      </c>
      <c r="AL423" s="105">
        <v>30.715299999999999</v>
      </c>
      <c r="AM423" s="105">
        <v>30.982800000000001</v>
      </c>
      <c r="AN423" s="105">
        <v>29.9008</v>
      </c>
      <c r="AO423" s="105">
        <v>30.0898</v>
      </c>
      <c r="AP423" s="105">
        <v>29.236799999999999</v>
      </c>
      <c r="AQ423" s="105">
        <v>30.022099999999998</v>
      </c>
      <c r="AR423" s="105">
        <v>29.631499999999999</v>
      </c>
      <c r="AS423" s="105">
        <v>29.210100000000001</v>
      </c>
      <c r="AT423" s="105">
        <v>29.349699999999999</v>
      </c>
      <c r="AU423" s="105">
        <v>29.67</v>
      </c>
      <c r="AV423" s="105">
        <v>30.189</v>
      </c>
      <c r="AW423" s="105">
        <v>28.6464</v>
      </c>
      <c r="AX423" s="105">
        <v>30.189299999999999</v>
      </c>
      <c r="AY423" s="105">
        <v>30.225200000000001</v>
      </c>
      <c r="AZ423" s="105">
        <v>30.292400000000001</v>
      </c>
      <c r="BA423" s="105">
        <v>30.3003</v>
      </c>
      <c r="BB423" s="105">
        <v>30.282800000000002</v>
      </c>
      <c r="BC423" s="105">
        <v>30.3276</v>
      </c>
      <c r="BD423" s="105">
        <v>29.904</v>
      </c>
      <c r="BE423" s="105">
        <v>30.1952</v>
      </c>
      <c r="BF423" s="105">
        <v>30.118400000000001</v>
      </c>
      <c r="BG423" s="105">
        <v>30.049099999999999</v>
      </c>
      <c r="BH423" s="105">
        <v>29.708400000000001</v>
      </c>
      <c r="BI423" s="105">
        <v>30.134899999999998</v>
      </c>
      <c r="BJ423" s="105">
        <v>29.602</v>
      </c>
      <c r="BK423" s="105">
        <v>29.6905</v>
      </c>
      <c r="BL423" s="116">
        <v>29.7988</v>
      </c>
      <c r="BM423" s="112">
        <v>0.51516099999999998</v>
      </c>
      <c r="BN423" s="112">
        <v>6.4629400000000004E-2</v>
      </c>
      <c r="BO423" s="112">
        <v>0.77429999999999999</v>
      </c>
      <c r="BP423" s="112">
        <v>9.2605300000000002E-2</v>
      </c>
      <c r="BQ423" s="112">
        <v>0.69094999999999995</v>
      </c>
      <c r="BR423" s="112">
        <v>1.11886E-3</v>
      </c>
      <c r="BS423" s="112">
        <v>4.8423699999999999E-4</v>
      </c>
      <c r="BT423" s="112">
        <v>2.2600800000000001E-2</v>
      </c>
      <c r="BU423" s="117">
        <v>0.133433</v>
      </c>
      <c r="BV423" s="112">
        <v>0.59175599999999995</v>
      </c>
      <c r="BW423" s="112">
        <v>0.125081</v>
      </c>
      <c r="BX423" s="112">
        <v>0.83299199999999995</v>
      </c>
      <c r="BY423" s="112">
        <v>0.15011099999999999</v>
      </c>
      <c r="BZ423" s="112">
        <v>0.85126900000000005</v>
      </c>
      <c r="CA423" s="112">
        <v>3.4124700000000001E-2</v>
      </c>
      <c r="CB423" s="112">
        <v>2.7645200000000002E-2</v>
      </c>
      <c r="CC423" s="112">
        <v>0.119367</v>
      </c>
      <c r="CD423" s="117">
        <v>0.65553399999999995</v>
      </c>
      <c r="CE423" s="105">
        <v>0.111179</v>
      </c>
      <c r="CF423" s="105">
        <v>0.83585900000000002</v>
      </c>
      <c r="CG423" s="105">
        <v>8.5779800000000003E-2</v>
      </c>
      <c r="CH423" s="105">
        <v>-0.30004500000000001</v>
      </c>
      <c r="CI423" s="105">
        <v>-0.1953</v>
      </c>
      <c r="CJ423" s="105">
        <v>0.538497</v>
      </c>
      <c r="CK423" s="105">
        <v>0.60648199999999997</v>
      </c>
      <c r="CL423" s="105">
        <v>0.37541600000000003</v>
      </c>
      <c r="CM423" s="116">
        <v>0.26702100000000001</v>
      </c>
    </row>
    <row r="424" spans="1:91">
      <c r="A424" s="104" t="s">
        <v>1374</v>
      </c>
      <c r="B424" s="104" t="s">
        <v>1375</v>
      </c>
      <c r="C424" s="104" t="s">
        <v>1376</v>
      </c>
      <c r="D424" s="105">
        <v>32.15795</v>
      </c>
      <c r="E424" s="108">
        <v>4275195938</v>
      </c>
      <c r="F424" s="108">
        <v>2653194688</v>
      </c>
      <c r="G424" s="108">
        <v>3141828316</v>
      </c>
      <c r="H424" s="108">
        <v>5681752367</v>
      </c>
      <c r="I424" s="108">
        <v>4745208581</v>
      </c>
      <c r="J424" s="108">
        <v>2940384176</v>
      </c>
      <c r="K424" s="108">
        <v>5546280525</v>
      </c>
      <c r="L424" s="108">
        <v>2918106472</v>
      </c>
      <c r="M424" s="108">
        <v>5234734801</v>
      </c>
      <c r="N424" s="108">
        <v>5060213138</v>
      </c>
      <c r="O424" s="108">
        <v>3403635434</v>
      </c>
      <c r="P424" s="108">
        <v>3600213604</v>
      </c>
      <c r="Q424" s="108">
        <v>4393533877</v>
      </c>
      <c r="R424" s="108">
        <v>4013689282</v>
      </c>
      <c r="S424" s="108">
        <v>3214580856</v>
      </c>
      <c r="T424" s="108">
        <v>4285802731</v>
      </c>
      <c r="U424" s="108">
        <v>4817823221</v>
      </c>
      <c r="V424" s="108">
        <v>4011601146</v>
      </c>
      <c r="W424" s="108">
        <v>4161877320</v>
      </c>
      <c r="X424" s="108">
        <v>4276298168</v>
      </c>
      <c r="Y424" s="108">
        <v>3735679634</v>
      </c>
      <c r="Z424" s="108">
        <v>3344249980</v>
      </c>
      <c r="AA424" s="108">
        <v>3001936026</v>
      </c>
      <c r="AB424" s="108">
        <v>3482353301</v>
      </c>
      <c r="AC424" s="108">
        <v>4647517415</v>
      </c>
      <c r="AD424" s="108">
        <v>4291199444</v>
      </c>
      <c r="AE424" s="108">
        <v>4191638259</v>
      </c>
      <c r="AF424" s="108">
        <v>3677013306</v>
      </c>
      <c r="AG424" s="108">
        <v>4033886031</v>
      </c>
      <c r="AH424" s="115">
        <v>3932224799</v>
      </c>
      <c r="AI424" s="105">
        <v>32.376800000000003</v>
      </c>
      <c r="AJ424" s="105">
        <v>31.846800000000002</v>
      </c>
      <c r="AK424" s="105">
        <v>32.087899999999998</v>
      </c>
      <c r="AL424" s="105">
        <v>32.678100000000001</v>
      </c>
      <c r="AM424" s="105">
        <v>32.563299999999998</v>
      </c>
      <c r="AN424" s="105">
        <v>31.885999999999999</v>
      </c>
      <c r="AO424" s="105">
        <v>32.6355</v>
      </c>
      <c r="AP424" s="105">
        <v>32.098599999999998</v>
      </c>
      <c r="AQ424" s="105">
        <v>32.474600000000002</v>
      </c>
      <c r="AR424" s="105">
        <v>32.664099999999998</v>
      </c>
      <c r="AS424" s="105">
        <v>32.158499999999997</v>
      </c>
      <c r="AT424" s="105">
        <v>32.349600000000002</v>
      </c>
      <c r="AU424" s="105">
        <v>32.266599999999997</v>
      </c>
      <c r="AV424" s="105">
        <v>32.192</v>
      </c>
      <c r="AW424" s="105">
        <v>31.895199999999999</v>
      </c>
      <c r="AX424" s="105">
        <v>32.376199999999997</v>
      </c>
      <c r="AY424" s="105">
        <v>32.486699999999999</v>
      </c>
      <c r="AZ424" s="105">
        <v>32.229100000000003</v>
      </c>
      <c r="BA424" s="105">
        <v>32.1995</v>
      </c>
      <c r="BB424" s="105">
        <v>32.313600000000001</v>
      </c>
      <c r="BC424" s="105">
        <v>31.985399999999998</v>
      </c>
      <c r="BD424" s="105">
        <v>32.0456</v>
      </c>
      <c r="BE424" s="105">
        <v>31.882000000000001</v>
      </c>
      <c r="BF424" s="105">
        <v>32.134</v>
      </c>
      <c r="BG424" s="105">
        <v>32.157400000000003</v>
      </c>
      <c r="BH424" s="105">
        <v>32.017899999999997</v>
      </c>
      <c r="BI424" s="105">
        <v>31.9787</v>
      </c>
      <c r="BJ424" s="105">
        <v>31.8309</v>
      </c>
      <c r="BK424" s="105">
        <v>31.834199999999999</v>
      </c>
      <c r="BL424" s="116">
        <v>31.863399999999999</v>
      </c>
      <c r="BM424" s="112">
        <v>0.16442599999999999</v>
      </c>
      <c r="BN424" s="112">
        <v>9.7471000000000002E-2</v>
      </c>
      <c r="BO424" s="112">
        <v>2.46029E-2</v>
      </c>
      <c r="BP424" s="112">
        <v>2.06976E-2</v>
      </c>
      <c r="BQ424" s="112">
        <v>7.3136900000000005E-2</v>
      </c>
      <c r="BR424" s="112">
        <v>2.2906799999999998E-3</v>
      </c>
      <c r="BS424" s="112">
        <v>2.8793599999999999E-2</v>
      </c>
      <c r="BT424" s="112">
        <v>7.5673599999999994E-2</v>
      </c>
      <c r="BU424" s="117">
        <v>1.9461300000000001E-2</v>
      </c>
      <c r="BV424" s="112">
        <v>0.23866699999999999</v>
      </c>
      <c r="BW424" s="112">
        <v>0.168096</v>
      </c>
      <c r="BX424" s="112">
        <v>9.1926800000000003E-2</v>
      </c>
      <c r="BY424" s="112">
        <v>4.6377599999999998E-2</v>
      </c>
      <c r="BZ424" s="112">
        <v>0.44443899999999997</v>
      </c>
      <c r="CA424" s="112">
        <v>4.87661E-2</v>
      </c>
      <c r="CB424" s="112">
        <v>0.164192</v>
      </c>
      <c r="CC424" s="112">
        <v>0.23272999999999999</v>
      </c>
      <c r="CD424" s="117">
        <v>0.43498900000000001</v>
      </c>
      <c r="CE424" s="105">
        <v>0.26099099999999997</v>
      </c>
      <c r="CF424" s="105">
        <v>0.53294399999999997</v>
      </c>
      <c r="CG424" s="105">
        <v>0.56001699999999999</v>
      </c>
      <c r="CH424" s="105">
        <v>0.54788000000000003</v>
      </c>
      <c r="CI424" s="105">
        <v>0.27508199999999999</v>
      </c>
      <c r="CJ424" s="105">
        <v>0.52116200000000001</v>
      </c>
      <c r="CK424" s="105">
        <v>0.32332300000000003</v>
      </c>
      <c r="CL424" s="105">
        <v>0.177674</v>
      </c>
      <c r="CM424" s="116">
        <v>0.20848800000000001</v>
      </c>
    </row>
    <row r="425" spans="1:91">
      <c r="A425" s="104" t="s">
        <v>1377</v>
      </c>
      <c r="B425" s="104" t="s">
        <v>1378</v>
      </c>
      <c r="C425" s="104" t="s">
        <v>1379</v>
      </c>
      <c r="D425" s="105">
        <v>32.134500000000003</v>
      </c>
      <c r="E425" s="108">
        <v>4006589500</v>
      </c>
      <c r="F425" s="108">
        <v>2823791249</v>
      </c>
      <c r="G425" s="108">
        <v>3043827733</v>
      </c>
      <c r="H425" s="108">
        <v>4183689596</v>
      </c>
      <c r="I425" s="108">
        <v>3664368742</v>
      </c>
      <c r="J425" s="108">
        <v>3268596552</v>
      </c>
      <c r="K425" s="108">
        <v>4597578575</v>
      </c>
      <c r="L425" s="108">
        <v>2400671359</v>
      </c>
      <c r="M425" s="108">
        <v>5018614380</v>
      </c>
      <c r="N425" s="108">
        <v>2971421842</v>
      </c>
      <c r="O425" s="108">
        <v>2225552774</v>
      </c>
      <c r="P425" s="108">
        <v>2530552747</v>
      </c>
      <c r="Q425" s="108">
        <v>3515346771</v>
      </c>
      <c r="R425" s="108">
        <v>4196937580</v>
      </c>
      <c r="S425" s="108">
        <v>3156665925</v>
      </c>
      <c r="T425" s="108">
        <v>3826697243</v>
      </c>
      <c r="U425" s="108">
        <v>3984785412</v>
      </c>
      <c r="V425" s="108">
        <v>3530253629</v>
      </c>
      <c r="W425" s="108">
        <v>4666119816</v>
      </c>
      <c r="X425" s="108">
        <v>4166524094</v>
      </c>
      <c r="Y425" s="108">
        <v>4220684089</v>
      </c>
      <c r="Z425" s="108">
        <v>3159217401</v>
      </c>
      <c r="AA425" s="108">
        <v>3406633601</v>
      </c>
      <c r="AB425" s="108">
        <v>3367933541</v>
      </c>
      <c r="AC425" s="108">
        <v>5085076091</v>
      </c>
      <c r="AD425" s="108">
        <v>4863184585</v>
      </c>
      <c r="AE425" s="108">
        <v>5030118244</v>
      </c>
      <c r="AF425" s="108">
        <v>4446791539</v>
      </c>
      <c r="AG425" s="108">
        <v>4761841576</v>
      </c>
      <c r="AH425" s="115">
        <v>4877799324</v>
      </c>
      <c r="AI425" s="105">
        <v>32.283200000000001</v>
      </c>
      <c r="AJ425" s="105">
        <v>31.936699999999998</v>
      </c>
      <c r="AK425" s="105">
        <v>32.0411</v>
      </c>
      <c r="AL425" s="105">
        <v>32.236499999999999</v>
      </c>
      <c r="AM425" s="105">
        <v>32.188499999999998</v>
      </c>
      <c r="AN425" s="105">
        <v>32.041899999999998</v>
      </c>
      <c r="AO425" s="105">
        <v>32.364400000000003</v>
      </c>
      <c r="AP425" s="105">
        <v>31.8139</v>
      </c>
      <c r="AQ425" s="105">
        <v>32.413699999999999</v>
      </c>
      <c r="AR425" s="105">
        <v>31.8813</v>
      </c>
      <c r="AS425" s="105">
        <v>31.518799999999999</v>
      </c>
      <c r="AT425" s="105">
        <v>31.841000000000001</v>
      </c>
      <c r="AU425" s="105">
        <v>31.944800000000001</v>
      </c>
      <c r="AV425" s="105">
        <v>32.256399999999999</v>
      </c>
      <c r="AW425" s="105">
        <v>31.8687</v>
      </c>
      <c r="AX425" s="105">
        <v>32.212800000000001</v>
      </c>
      <c r="AY425" s="105">
        <v>32.214300000000001</v>
      </c>
      <c r="AZ425" s="105">
        <v>32.043799999999997</v>
      </c>
      <c r="BA425" s="105">
        <v>32.3645</v>
      </c>
      <c r="BB425" s="105">
        <v>32.276200000000003</v>
      </c>
      <c r="BC425" s="105">
        <v>32.163800000000002</v>
      </c>
      <c r="BD425" s="105">
        <v>31.962900000000001</v>
      </c>
      <c r="BE425" s="105">
        <v>32.0642</v>
      </c>
      <c r="BF425" s="105">
        <v>32.085799999999999</v>
      </c>
      <c r="BG425" s="105">
        <v>32.286000000000001</v>
      </c>
      <c r="BH425" s="105">
        <v>32.195300000000003</v>
      </c>
      <c r="BI425" s="105">
        <v>32.241799999999998</v>
      </c>
      <c r="BJ425" s="105">
        <v>32.105200000000004</v>
      </c>
      <c r="BK425" s="105">
        <v>32.076300000000003</v>
      </c>
      <c r="BL425" s="116">
        <v>32.174799999999998</v>
      </c>
      <c r="BM425" s="112">
        <v>0.78091299999999997</v>
      </c>
      <c r="BN425" s="112">
        <v>0.60301400000000005</v>
      </c>
      <c r="BO425" s="112">
        <v>0.70667100000000005</v>
      </c>
      <c r="BP425" s="112">
        <v>3.48481E-2</v>
      </c>
      <c r="BQ425" s="112">
        <v>0.47827700000000001</v>
      </c>
      <c r="BR425" s="112">
        <v>0.581044</v>
      </c>
      <c r="BS425" s="112">
        <v>8.3172099999999999E-2</v>
      </c>
      <c r="BT425" s="112">
        <v>0.16531000000000001</v>
      </c>
      <c r="BU425" s="117">
        <v>3.5694900000000002E-2</v>
      </c>
      <c r="BV425" s="112">
        <v>0.81895399999999996</v>
      </c>
      <c r="BW425" s="112">
        <v>0.67923299999999998</v>
      </c>
      <c r="BX425" s="112">
        <v>0.77725699999999998</v>
      </c>
      <c r="BY425" s="112">
        <v>6.9262400000000002E-2</v>
      </c>
      <c r="BZ425" s="112">
        <v>0.74000900000000003</v>
      </c>
      <c r="CA425" s="112">
        <v>0.79391900000000004</v>
      </c>
      <c r="CB425" s="112">
        <v>0.27055600000000002</v>
      </c>
      <c r="CC425" s="112">
        <v>0.35910799999999998</v>
      </c>
      <c r="CD425" s="117">
        <v>0.45522800000000002</v>
      </c>
      <c r="CE425" s="105">
        <v>-3.1744000000000001E-2</v>
      </c>
      <c r="CF425" s="105">
        <v>3.6895799999999999E-2</v>
      </c>
      <c r="CG425" s="105">
        <v>7.8620300000000004E-2</v>
      </c>
      <c r="CH425" s="105">
        <v>-0.37174000000000001</v>
      </c>
      <c r="CI425" s="105">
        <v>-9.5427200000000004E-2</v>
      </c>
      <c r="CJ425" s="105">
        <v>3.8191500000000003E-2</v>
      </c>
      <c r="CK425" s="105">
        <v>0.14941199999999999</v>
      </c>
      <c r="CL425" s="105">
        <v>-8.1121399999999996E-2</v>
      </c>
      <c r="CM425" s="116">
        <v>0.122298</v>
      </c>
    </row>
    <row r="426" spans="1:91">
      <c r="A426" s="104" t="s">
        <v>1380</v>
      </c>
      <c r="B426" s="104" t="s">
        <v>1381</v>
      </c>
      <c r="C426" s="104" t="s">
        <v>1382</v>
      </c>
      <c r="D426" s="105">
        <v>30.943750000000001</v>
      </c>
      <c r="E426" s="108">
        <v>1299845072</v>
      </c>
      <c r="F426" s="108">
        <v>982108150</v>
      </c>
      <c r="G426" s="108">
        <v>799716762</v>
      </c>
      <c r="H426" s="108">
        <v>1740548682</v>
      </c>
      <c r="I426" s="108">
        <v>1568671507</v>
      </c>
      <c r="J426" s="108">
        <v>875192372.29999995</v>
      </c>
      <c r="K426" s="108">
        <v>2065955769</v>
      </c>
      <c r="L426" s="108">
        <v>854380293</v>
      </c>
      <c r="M426" s="108">
        <v>1650256858</v>
      </c>
      <c r="N426" s="108">
        <v>1139257493</v>
      </c>
      <c r="O426" s="108">
        <v>1409867769</v>
      </c>
      <c r="P426" s="108">
        <v>1333006217</v>
      </c>
      <c r="Q426" s="108">
        <v>1943754961</v>
      </c>
      <c r="R426" s="108">
        <v>2129776971</v>
      </c>
      <c r="S426" s="108">
        <v>1323558325</v>
      </c>
      <c r="T426" s="108">
        <v>1662593321</v>
      </c>
      <c r="U426" s="108">
        <v>1705727188</v>
      </c>
      <c r="V426" s="108">
        <v>1588118667</v>
      </c>
      <c r="W426" s="108">
        <v>1961343782</v>
      </c>
      <c r="X426" s="108">
        <v>1897031841</v>
      </c>
      <c r="Y426" s="108">
        <v>2086970373</v>
      </c>
      <c r="Z426" s="108">
        <v>1276172759</v>
      </c>
      <c r="AA426" s="108">
        <v>1631097545</v>
      </c>
      <c r="AB426" s="108">
        <v>1407772291</v>
      </c>
      <c r="AC426" s="108">
        <v>2388634173</v>
      </c>
      <c r="AD426" s="108">
        <v>2521279113</v>
      </c>
      <c r="AE426" s="108">
        <v>2219515010</v>
      </c>
      <c r="AF426" s="108">
        <v>1867671265</v>
      </c>
      <c r="AG426" s="108">
        <v>2086997050</v>
      </c>
      <c r="AH426" s="115">
        <v>2305797277</v>
      </c>
      <c r="AI426" s="105">
        <v>30.659199999999998</v>
      </c>
      <c r="AJ426" s="105">
        <v>30.4542</v>
      </c>
      <c r="AK426" s="105">
        <v>30.1584</v>
      </c>
      <c r="AL426" s="105">
        <v>30.971299999999999</v>
      </c>
      <c r="AM426" s="105">
        <v>30.979500000000002</v>
      </c>
      <c r="AN426" s="105">
        <v>30.279900000000001</v>
      </c>
      <c r="AO426" s="105">
        <v>31.1706</v>
      </c>
      <c r="AP426" s="105">
        <v>30.4194</v>
      </c>
      <c r="AQ426" s="105">
        <v>30.809100000000001</v>
      </c>
      <c r="AR426" s="105">
        <v>30.5183</v>
      </c>
      <c r="AS426" s="105">
        <v>30.907699999999998</v>
      </c>
      <c r="AT426" s="105">
        <v>30.9162</v>
      </c>
      <c r="AU426" s="105">
        <v>31.090599999999998</v>
      </c>
      <c r="AV426" s="105">
        <v>31.277699999999999</v>
      </c>
      <c r="AW426" s="105">
        <v>30.631499999999999</v>
      </c>
      <c r="AX426" s="105">
        <v>31.010100000000001</v>
      </c>
      <c r="AY426" s="105">
        <v>30.9907</v>
      </c>
      <c r="AZ426" s="105">
        <v>30.908000000000001</v>
      </c>
      <c r="BA426" s="105">
        <v>31.114100000000001</v>
      </c>
      <c r="BB426" s="105">
        <v>31.151800000000001</v>
      </c>
      <c r="BC426" s="105">
        <v>31.1496</v>
      </c>
      <c r="BD426" s="105">
        <v>30.649699999999999</v>
      </c>
      <c r="BE426" s="105">
        <v>31.0245</v>
      </c>
      <c r="BF426" s="105">
        <v>30.827400000000001</v>
      </c>
      <c r="BG426" s="105">
        <v>31.202999999999999</v>
      </c>
      <c r="BH426" s="105">
        <v>31.267600000000002</v>
      </c>
      <c r="BI426" s="105">
        <v>31.061499999999999</v>
      </c>
      <c r="BJ426" s="105">
        <v>30.8536</v>
      </c>
      <c r="BK426" s="105">
        <v>30.8948</v>
      </c>
      <c r="BL426" s="116">
        <v>31.105699999999999</v>
      </c>
      <c r="BM426" s="112">
        <v>3.3001299999999997E-2</v>
      </c>
      <c r="BN426" s="112">
        <v>0.44346400000000002</v>
      </c>
      <c r="BO426" s="112">
        <v>0.54658300000000004</v>
      </c>
      <c r="BP426" s="112">
        <v>0.32640599999999997</v>
      </c>
      <c r="BQ426" s="112">
        <v>0.82616800000000001</v>
      </c>
      <c r="BR426" s="112">
        <v>0.83899900000000005</v>
      </c>
      <c r="BS426" s="112">
        <v>7.69402E-2</v>
      </c>
      <c r="BT426" s="112">
        <v>0.42821700000000001</v>
      </c>
      <c r="BU426" s="117">
        <v>8.4523899999999999E-2</v>
      </c>
      <c r="BV426" s="112">
        <v>7.7966199999999999E-2</v>
      </c>
      <c r="BW426" s="112">
        <v>0.530385</v>
      </c>
      <c r="BX426" s="112">
        <v>0.64327599999999996</v>
      </c>
      <c r="BY426" s="112">
        <v>0.41117300000000001</v>
      </c>
      <c r="BZ426" s="112">
        <v>0.91393599999999997</v>
      </c>
      <c r="CA426" s="112">
        <v>0.92999799999999999</v>
      </c>
      <c r="CB426" s="112">
        <v>0.26286700000000002</v>
      </c>
      <c r="CC426" s="112">
        <v>0.61412</v>
      </c>
      <c r="CD426" s="117">
        <v>0.61135099999999998</v>
      </c>
      <c r="CE426" s="105">
        <v>-0.52746400000000004</v>
      </c>
      <c r="CF426" s="105">
        <v>-0.207811</v>
      </c>
      <c r="CG426" s="105">
        <v>-0.15164800000000001</v>
      </c>
      <c r="CH426" s="105">
        <v>-0.17063999999999999</v>
      </c>
      <c r="CI426" s="105">
        <v>4.8584000000000002E-2</v>
      </c>
      <c r="CJ426" s="105">
        <v>1.8233599999999999E-2</v>
      </c>
      <c r="CK426" s="105">
        <v>0.18715599999999999</v>
      </c>
      <c r="CL426" s="105">
        <v>-0.117523</v>
      </c>
      <c r="CM426" s="116">
        <v>0.225989</v>
      </c>
    </row>
    <row r="427" spans="1:91">
      <c r="A427" s="104" t="s">
        <v>1383</v>
      </c>
      <c r="B427" s="104" t="s">
        <v>1384</v>
      </c>
      <c r="C427" s="104" t="s">
        <v>1385</v>
      </c>
      <c r="D427" s="105">
        <v>30.738149999999997</v>
      </c>
      <c r="E427" s="108">
        <v>1115954595</v>
      </c>
      <c r="F427" s="108">
        <v>540480960.79999995</v>
      </c>
      <c r="G427" s="108">
        <v>588793080.89999998</v>
      </c>
      <c r="H427" s="108">
        <v>1143791188</v>
      </c>
      <c r="I427" s="108">
        <v>1081180548</v>
      </c>
      <c r="J427" s="108">
        <v>515197784.30000001</v>
      </c>
      <c r="K427" s="108">
        <v>1287005075</v>
      </c>
      <c r="L427" s="108">
        <v>448099812.60000002</v>
      </c>
      <c r="M427" s="108">
        <v>1306454054</v>
      </c>
      <c r="N427" s="108">
        <v>769675938.79999995</v>
      </c>
      <c r="O427" s="108">
        <v>428199933.69999999</v>
      </c>
      <c r="P427" s="108">
        <v>631055123.60000002</v>
      </c>
      <c r="Q427" s="108">
        <v>1944149391</v>
      </c>
      <c r="R427" s="108">
        <v>1656032078</v>
      </c>
      <c r="S427" s="108">
        <v>1291869788</v>
      </c>
      <c r="T427" s="108">
        <v>1564020665</v>
      </c>
      <c r="U427" s="108">
        <v>1583755128</v>
      </c>
      <c r="V427" s="108">
        <v>1582187099</v>
      </c>
      <c r="W427" s="108">
        <v>1770761729</v>
      </c>
      <c r="X427" s="108">
        <v>1815872405</v>
      </c>
      <c r="Y427" s="108">
        <v>1979809209</v>
      </c>
      <c r="Z427" s="108">
        <v>1518521609</v>
      </c>
      <c r="AA427" s="108">
        <v>1351182555</v>
      </c>
      <c r="AB427" s="108">
        <v>1562589381</v>
      </c>
      <c r="AC427" s="108">
        <v>1854407406</v>
      </c>
      <c r="AD427" s="108">
        <v>2169184421</v>
      </c>
      <c r="AE427" s="108">
        <v>1934080439</v>
      </c>
      <c r="AF427" s="108">
        <v>1704331718</v>
      </c>
      <c r="AG427" s="108">
        <v>1793086770</v>
      </c>
      <c r="AH427" s="115">
        <v>1976059880</v>
      </c>
      <c r="AI427" s="105">
        <v>30.4391</v>
      </c>
      <c r="AJ427" s="105">
        <v>29.611799999999999</v>
      </c>
      <c r="AK427" s="105">
        <v>29.723700000000001</v>
      </c>
      <c r="AL427" s="105">
        <v>30.365600000000001</v>
      </c>
      <c r="AM427" s="105">
        <v>30.443100000000001</v>
      </c>
      <c r="AN427" s="105">
        <v>29.474799999999998</v>
      </c>
      <c r="AO427" s="105">
        <v>30.4754</v>
      </c>
      <c r="AP427" s="105">
        <v>29.559699999999999</v>
      </c>
      <c r="AQ427" s="105">
        <v>30.472100000000001</v>
      </c>
      <c r="AR427" s="105">
        <v>29.9725</v>
      </c>
      <c r="AS427" s="105">
        <v>29.241599999999998</v>
      </c>
      <c r="AT427" s="105">
        <v>29.837399999999999</v>
      </c>
      <c r="AU427" s="105">
        <v>31.092700000000001</v>
      </c>
      <c r="AV427" s="105">
        <v>30.9148</v>
      </c>
      <c r="AW427" s="105">
        <v>30.5974</v>
      </c>
      <c r="AX427" s="105">
        <v>30.921900000000001</v>
      </c>
      <c r="AY427" s="105">
        <v>30.884499999999999</v>
      </c>
      <c r="AZ427" s="105">
        <v>30.903700000000001</v>
      </c>
      <c r="BA427" s="105">
        <v>30.966699999999999</v>
      </c>
      <c r="BB427" s="105">
        <v>31.090299999999999</v>
      </c>
      <c r="BC427" s="105">
        <v>31.0746</v>
      </c>
      <c r="BD427" s="105">
        <v>30.9008</v>
      </c>
      <c r="BE427" s="105">
        <v>30.7547</v>
      </c>
      <c r="BF427" s="105">
        <v>30.977900000000002</v>
      </c>
      <c r="BG427" s="105">
        <v>30.834099999999999</v>
      </c>
      <c r="BH427" s="105">
        <v>31.052600000000002</v>
      </c>
      <c r="BI427" s="105">
        <v>30.8629</v>
      </c>
      <c r="BJ427" s="105">
        <v>30.721599999999999</v>
      </c>
      <c r="BK427" s="105">
        <v>30.678799999999999</v>
      </c>
      <c r="BL427" s="116">
        <v>30.884799999999998</v>
      </c>
      <c r="BM427" s="112">
        <v>3.4890200000000003E-2</v>
      </c>
      <c r="BN427" s="112">
        <v>0.103016</v>
      </c>
      <c r="BO427" s="112">
        <v>0.12946199999999999</v>
      </c>
      <c r="BP427" s="112">
        <v>9.8523099999999995E-3</v>
      </c>
      <c r="BQ427" s="112">
        <v>0.53690400000000005</v>
      </c>
      <c r="BR427" s="112">
        <v>9.0268899999999999E-2</v>
      </c>
      <c r="BS427" s="112">
        <v>1.8756599999999998E-2</v>
      </c>
      <c r="BT427" s="112">
        <v>0.26976</v>
      </c>
      <c r="BU427" s="117">
        <v>0.17122200000000001</v>
      </c>
      <c r="BV427" s="112">
        <v>8.0710699999999996E-2</v>
      </c>
      <c r="BW427" s="112">
        <v>0.17560300000000001</v>
      </c>
      <c r="BX427" s="112">
        <v>0.227987</v>
      </c>
      <c r="BY427" s="112">
        <v>2.76384E-2</v>
      </c>
      <c r="BZ427" s="112">
        <v>0.76787099999999997</v>
      </c>
      <c r="CA427" s="112">
        <v>0.30775000000000002</v>
      </c>
      <c r="CB427" s="112">
        <v>0.129272</v>
      </c>
      <c r="CC427" s="112">
        <v>0.47331400000000001</v>
      </c>
      <c r="CD427" s="117">
        <v>0.68556600000000001</v>
      </c>
      <c r="CE427" s="105">
        <v>-0.83687699999999998</v>
      </c>
      <c r="CF427" s="105">
        <v>-0.66727000000000003</v>
      </c>
      <c r="CG427" s="105">
        <v>-0.59269700000000003</v>
      </c>
      <c r="CH427" s="105">
        <v>-1.07795</v>
      </c>
      <c r="CI427" s="105">
        <v>0.106506</v>
      </c>
      <c r="CJ427" s="105">
        <v>0.14160300000000001</v>
      </c>
      <c r="CK427" s="105">
        <v>0.282059</v>
      </c>
      <c r="CL427" s="105">
        <v>0.116052</v>
      </c>
      <c r="CM427" s="116">
        <v>0.154755</v>
      </c>
    </row>
    <row r="428" spans="1:91">
      <c r="A428" s="104" t="s">
        <v>1386</v>
      </c>
      <c r="B428" s="104" t="s">
        <v>1387</v>
      </c>
      <c r="C428" s="104" t="s">
        <v>1388</v>
      </c>
      <c r="D428" s="105">
        <v>34.407049999999998</v>
      </c>
      <c r="E428" s="108">
        <v>17898593115</v>
      </c>
      <c r="F428" s="108">
        <v>17408354381</v>
      </c>
      <c r="G428" s="108">
        <v>16601765395</v>
      </c>
      <c r="H428" s="108">
        <v>23523381153</v>
      </c>
      <c r="I428" s="108">
        <v>20301660380</v>
      </c>
      <c r="J428" s="108">
        <v>21919271853</v>
      </c>
      <c r="K428" s="108">
        <v>24263385704</v>
      </c>
      <c r="L428" s="108">
        <v>16655010615</v>
      </c>
      <c r="M428" s="108">
        <v>24684557250</v>
      </c>
      <c r="N428" s="108">
        <v>16593295401</v>
      </c>
      <c r="O428" s="108">
        <v>16805446547</v>
      </c>
      <c r="P428" s="108">
        <v>15644940676</v>
      </c>
      <c r="Q428" s="108">
        <v>17399167241</v>
      </c>
      <c r="R428" s="108">
        <v>16729849192</v>
      </c>
      <c r="S428" s="108">
        <v>14526702844</v>
      </c>
      <c r="T428" s="108">
        <v>16417794975</v>
      </c>
      <c r="U428" s="108">
        <v>15901834553</v>
      </c>
      <c r="V428" s="108">
        <v>15619758000</v>
      </c>
      <c r="W428" s="108">
        <v>17426416462</v>
      </c>
      <c r="X428" s="108">
        <v>18122137118</v>
      </c>
      <c r="Y428" s="108">
        <v>19510899641</v>
      </c>
      <c r="Z428" s="108">
        <v>14783798746</v>
      </c>
      <c r="AA428" s="108">
        <v>15341740761</v>
      </c>
      <c r="AB428" s="108">
        <v>15869239453</v>
      </c>
      <c r="AC428" s="108">
        <v>22268796129</v>
      </c>
      <c r="AD428" s="108">
        <v>20964802406</v>
      </c>
      <c r="AE428" s="108">
        <v>21386737132</v>
      </c>
      <c r="AF428" s="108">
        <v>18764177003</v>
      </c>
      <c r="AG428" s="108">
        <v>19693275206</v>
      </c>
      <c r="AH428" s="115">
        <v>22840742188</v>
      </c>
      <c r="AI428" s="105">
        <v>34.442599999999999</v>
      </c>
      <c r="AJ428" s="105">
        <v>34.531399999999998</v>
      </c>
      <c r="AK428" s="105">
        <v>34.459000000000003</v>
      </c>
      <c r="AL428" s="105">
        <v>34.727800000000002</v>
      </c>
      <c r="AM428" s="105">
        <v>34.658499999999997</v>
      </c>
      <c r="AN428" s="105">
        <v>34.731699999999996</v>
      </c>
      <c r="AO428" s="105">
        <v>34.75</v>
      </c>
      <c r="AP428" s="105">
        <v>34.567599999999999</v>
      </c>
      <c r="AQ428" s="105">
        <v>34.712000000000003</v>
      </c>
      <c r="AR428" s="105">
        <v>34.409599999999998</v>
      </c>
      <c r="AS428" s="105">
        <v>34.473399999999998</v>
      </c>
      <c r="AT428" s="105">
        <v>34.469099999999997</v>
      </c>
      <c r="AU428" s="105">
        <v>34.223599999999998</v>
      </c>
      <c r="AV428" s="105">
        <v>34.251399999999997</v>
      </c>
      <c r="AW428" s="105">
        <v>34.129800000000003</v>
      </c>
      <c r="AX428" s="105">
        <v>34.313899999999997</v>
      </c>
      <c r="AY428" s="105">
        <v>34.194200000000002</v>
      </c>
      <c r="AZ428" s="105">
        <v>34.199199999999998</v>
      </c>
      <c r="BA428" s="105">
        <v>34.265500000000003</v>
      </c>
      <c r="BB428" s="105">
        <v>34.4191</v>
      </c>
      <c r="BC428" s="105">
        <v>34.404499999999999</v>
      </c>
      <c r="BD428" s="105">
        <v>34.209299999999999</v>
      </c>
      <c r="BE428" s="105">
        <v>34.252699999999997</v>
      </c>
      <c r="BF428" s="105">
        <v>34.322099999999999</v>
      </c>
      <c r="BG428" s="105">
        <v>34.439300000000003</v>
      </c>
      <c r="BH428" s="105">
        <v>34.311700000000002</v>
      </c>
      <c r="BI428" s="105">
        <v>34.329900000000002</v>
      </c>
      <c r="BJ428" s="105">
        <v>34.182299999999998</v>
      </c>
      <c r="BK428" s="105">
        <v>34.121499999999997</v>
      </c>
      <c r="BL428" s="116">
        <v>34.4114</v>
      </c>
      <c r="BM428" s="112">
        <v>6.0650700000000002E-2</v>
      </c>
      <c r="BN428" s="112">
        <v>6.9042000000000001E-3</v>
      </c>
      <c r="BO428" s="112">
        <v>1.3677699999999999E-2</v>
      </c>
      <c r="BP428" s="112">
        <v>7.9109700000000005E-2</v>
      </c>
      <c r="BQ428" s="112">
        <v>0.72002299999999997</v>
      </c>
      <c r="BR428" s="112">
        <v>0.97969700000000004</v>
      </c>
      <c r="BS428" s="112">
        <v>0.28442200000000001</v>
      </c>
      <c r="BT428" s="112">
        <v>0.819299</v>
      </c>
      <c r="BU428" s="117">
        <v>0.27656999999999998</v>
      </c>
      <c r="BV428" s="112">
        <v>0.113306</v>
      </c>
      <c r="BW428" s="112">
        <v>3.11992E-2</v>
      </c>
      <c r="BX428" s="112">
        <v>6.94187E-2</v>
      </c>
      <c r="BY428" s="112">
        <v>0.13238800000000001</v>
      </c>
      <c r="BZ428" s="112">
        <v>0.86601600000000001</v>
      </c>
      <c r="CA428" s="112">
        <v>0.987904</v>
      </c>
      <c r="CB428" s="112">
        <v>0.52143499999999998</v>
      </c>
      <c r="CC428" s="112">
        <v>0.90021300000000004</v>
      </c>
      <c r="CD428" s="117">
        <v>0.72864200000000001</v>
      </c>
      <c r="CE428" s="105">
        <v>0.23929</v>
      </c>
      <c r="CF428" s="105">
        <v>0.46760200000000002</v>
      </c>
      <c r="CG428" s="105">
        <v>0.438137</v>
      </c>
      <c r="CH428" s="105">
        <v>0.212339</v>
      </c>
      <c r="CI428" s="105">
        <v>-3.6783900000000001E-2</v>
      </c>
      <c r="CJ428" s="105">
        <v>-2.6130699999999999E-3</v>
      </c>
      <c r="CK428" s="105">
        <v>0.124626</v>
      </c>
      <c r="CL428" s="105">
        <v>2.2968300000000001E-2</v>
      </c>
      <c r="CM428" s="116">
        <v>0.12189999999999999</v>
      </c>
    </row>
    <row r="429" spans="1:91">
      <c r="A429" s="104" t="s">
        <v>1389</v>
      </c>
      <c r="B429" s="104" t="s">
        <v>1390</v>
      </c>
      <c r="C429" s="104" t="s">
        <v>1391</v>
      </c>
      <c r="D429" s="105">
        <v>29.821750000000002</v>
      </c>
      <c r="E429" s="108">
        <v>245154348.80000001</v>
      </c>
      <c r="F429" s="108">
        <v>452439584.5</v>
      </c>
      <c r="G429" s="108">
        <v>474702592.5</v>
      </c>
      <c r="H429" s="108">
        <v>1054829117</v>
      </c>
      <c r="I429" s="108">
        <v>994332039</v>
      </c>
      <c r="J429" s="108">
        <v>931852321</v>
      </c>
      <c r="K429" s="108">
        <v>771740693</v>
      </c>
      <c r="L429" s="108">
        <v>387038524.80000001</v>
      </c>
      <c r="M429" s="108">
        <v>917411540.5</v>
      </c>
      <c r="N429" s="108">
        <v>1061593801</v>
      </c>
      <c r="O429" s="108">
        <v>901462023</v>
      </c>
      <c r="P429" s="108">
        <v>1097959219</v>
      </c>
      <c r="Q429" s="108">
        <v>564905168.5</v>
      </c>
      <c r="R429" s="108">
        <v>1100406912</v>
      </c>
      <c r="S429" s="108">
        <v>248052116.5</v>
      </c>
      <c r="T429" s="108">
        <v>632096478</v>
      </c>
      <c r="U429" s="108">
        <v>663058772.29999995</v>
      </c>
      <c r="V429" s="108">
        <v>605545022</v>
      </c>
      <c r="W429" s="108">
        <v>860718326</v>
      </c>
      <c r="X429" s="108">
        <v>755766006.29999995</v>
      </c>
      <c r="Y429" s="108">
        <v>765018096.79999995</v>
      </c>
      <c r="Z429" s="108">
        <v>554155945</v>
      </c>
      <c r="AA429" s="108">
        <v>703668792.5</v>
      </c>
      <c r="AB429" s="108">
        <v>567867258</v>
      </c>
      <c r="AC429" s="108">
        <v>1575864302</v>
      </c>
      <c r="AD429" s="108">
        <v>884937867.5</v>
      </c>
      <c r="AE429" s="108">
        <v>1255965732</v>
      </c>
      <c r="AF429" s="108">
        <v>992350308</v>
      </c>
      <c r="AG429" s="108">
        <v>1411199711</v>
      </c>
      <c r="AH429" s="115">
        <v>1201888335</v>
      </c>
      <c r="AI429" s="105">
        <v>28.252600000000001</v>
      </c>
      <c r="AJ429" s="105">
        <v>29.338100000000001</v>
      </c>
      <c r="AK429" s="105">
        <v>29.447299999999998</v>
      </c>
      <c r="AL429" s="105">
        <v>30.248699999999999</v>
      </c>
      <c r="AM429" s="105">
        <v>30.320399999999999</v>
      </c>
      <c r="AN429" s="105">
        <v>30.3507</v>
      </c>
      <c r="AO429" s="105">
        <v>29.752700000000001</v>
      </c>
      <c r="AP429" s="105">
        <v>29.334499999999998</v>
      </c>
      <c r="AQ429" s="105">
        <v>29.9621</v>
      </c>
      <c r="AR429" s="105">
        <v>30.423999999999999</v>
      </c>
      <c r="AS429" s="105">
        <v>30.313300000000002</v>
      </c>
      <c r="AT429" s="105">
        <v>30.636299999999999</v>
      </c>
      <c r="AU429" s="105">
        <v>29.288799999999998</v>
      </c>
      <c r="AV429" s="105">
        <v>30.325099999999999</v>
      </c>
      <c r="AW429" s="105">
        <v>28.289200000000001</v>
      </c>
      <c r="AX429" s="105">
        <v>29.614899999999999</v>
      </c>
      <c r="AY429" s="105">
        <v>29.631</v>
      </c>
      <c r="AZ429" s="105">
        <v>29.482800000000001</v>
      </c>
      <c r="BA429" s="105">
        <v>29.925899999999999</v>
      </c>
      <c r="BB429" s="105">
        <v>29.841899999999999</v>
      </c>
      <c r="BC429" s="105">
        <v>29.720199999999998</v>
      </c>
      <c r="BD429" s="105">
        <v>29.4283</v>
      </c>
      <c r="BE429" s="105">
        <v>29.801600000000001</v>
      </c>
      <c r="BF429" s="105">
        <v>29.517600000000002</v>
      </c>
      <c r="BG429" s="105">
        <v>30.595199999999998</v>
      </c>
      <c r="BH429" s="105">
        <v>29.759699999999999</v>
      </c>
      <c r="BI429" s="105">
        <v>30.24</v>
      </c>
      <c r="BJ429" s="105">
        <v>29.941299999999998</v>
      </c>
      <c r="BK429" s="105">
        <v>30.346599999999999</v>
      </c>
      <c r="BL429" s="116">
        <v>30.179099999999998</v>
      </c>
      <c r="BM429" s="112">
        <v>4.5726900000000001E-2</v>
      </c>
      <c r="BN429" s="112">
        <v>0.28161399999999998</v>
      </c>
      <c r="BO429" s="112">
        <v>9.6858E-2</v>
      </c>
      <c r="BP429" s="112">
        <v>0.11594599999999999</v>
      </c>
      <c r="BQ429" s="112">
        <v>0.22706000000000001</v>
      </c>
      <c r="BR429" s="112">
        <v>1.0208500000000001E-2</v>
      </c>
      <c r="BS429" s="112">
        <v>6.8606500000000001E-2</v>
      </c>
      <c r="BT429" s="112">
        <v>2.4416500000000001E-2</v>
      </c>
      <c r="BU429" s="117">
        <v>0.88171100000000002</v>
      </c>
      <c r="BV429" s="112">
        <v>9.3690300000000004E-2</v>
      </c>
      <c r="BW429" s="112">
        <v>0.37392399999999998</v>
      </c>
      <c r="BX429" s="112">
        <v>0.19007599999999999</v>
      </c>
      <c r="BY429" s="112">
        <v>0.178894</v>
      </c>
      <c r="BZ429" s="112">
        <v>0.59282699999999999</v>
      </c>
      <c r="CA429" s="112">
        <v>9.2698900000000001E-2</v>
      </c>
      <c r="CB429" s="112">
        <v>0.24801899999999999</v>
      </c>
      <c r="CC429" s="112">
        <v>0.12277399999999999</v>
      </c>
      <c r="CD429" s="117">
        <v>0.967113</v>
      </c>
      <c r="CE429" s="105">
        <v>-1.1430100000000001</v>
      </c>
      <c r="CF429" s="105">
        <v>0.15094399999999999</v>
      </c>
      <c r="CG429" s="105">
        <v>-0.47256300000000001</v>
      </c>
      <c r="CH429" s="105">
        <v>0.302228</v>
      </c>
      <c r="CI429" s="105">
        <v>-0.85463800000000001</v>
      </c>
      <c r="CJ429" s="105">
        <v>-0.57943699999999998</v>
      </c>
      <c r="CK429" s="105">
        <v>-0.32630799999999999</v>
      </c>
      <c r="CL429" s="105">
        <v>-0.57317899999999999</v>
      </c>
      <c r="CM429" s="116">
        <v>4.2668699999999997E-2</v>
      </c>
    </row>
    <row r="430" spans="1:91">
      <c r="A430" s="104" t="s">
        <v>1392</v>
      </c>
      <c r="B430" s="104" t="s">
        <v>1393</v>
      </c>
      <c r="C430" s="104" t="s">
        <v>1394</v>
      </c>
      <c r="D430" s="105">
        <v>33.908299999999997</v>
      </c>
      <c r="E430" s="108">
        <v>7898083058</v>
      </c>
      <c r="F430" s="108">
        <v>9322483730</v>
      </c>
      <c r="G430" s="108">
        <v>6898876058</v>
      </c>
      <c r="H430" s="108">
        <v>14485306463</v>
      </c>
      <c r="I430" s="108">
        <v>11926482961</v>
      </c>
      <c r="J430" s="108">
        <v>7407024129</v>
      </c>
      <c r="K430" s="108">
        <v>11265527908</v>
      </c>
      <c r="L430" s="108">
        <v>5897283922</v>
      </c>
      <c r="M430" s="108">
        <v>14733797721</v>
      </c>
      <c r="N430" s="108">
        <v>8647466211</v>
      </c>
      <c r="O430" s="108">
        <v>6447229379</v>
      </c>
      <c r="P430" s="108">
        <v>11057723062</v>
      </c>
      <c r="Q430" s="108">
        <v>19733848463</v>
      </c>
      <c r="R430" s="108">
        <v>13386030747</v>
      </c>
      <c r="S430" s="108">
        <v>9800621613</v>
      </c>
      <c r="T430" s="108">
        <v>13477926578</v>
      </c>
      <c r="U430" s="108">
        <v>13090856280</v>
      </c>
      <c r="V430" s="108">
        <v>19745879237</v>
      </c>
      <c r="W430" s="108">
        <v>13898655766</v>
      </c>
      <c r="X430" s="108">
        <v>13964769629</v>
      </c>
      <c r="Y430" s="108">
        <v>21399688525</v>
      </c>
      <c r="Z430" s="108">
        <v>10936730636</v>
      </c>
      <c r="AA430" s="108">
        <v>12048358514</v>
      </c>
      <c r="AB430" s="108">
        <v>11636420769</v>
      </c>
      <c r="AC430" s="108">
        <v>17162812049</v>
      </c>
      <c r="AD430" s="108">
        <v>19005835554</v>
      </c>
      <c r="AE430" s="108">
        <v>16600071087</v>
      </c>
      <c r="AF430" s="108">
        <v>13751598780</v>
      </c>
      <c r="AG430" s="108">
        <v>16453036350</v>
      </c>
      <c r="AH430" s="115">
        <v>26177593451</v>
      </c>
      <c r="AI430" s="105">
        <v>33.262300000000003</v>
      </c>
      <c r="AJ430" s="105">
        <v>33.659999999999997</v>
      </c>
      <c r="AK430" s="105">
        <v>33.238799999999998</v>
      </c>
      <c r="AL430" s="105">
        <v>34.028300000000002</v>
      </c>
      <c r="AM430" s="105">
        <v>33.896000000000001</v>
      </c>
      <c r="AN430" s="105">
        <v>33.205100000000002</v>
      </c>
      <c r="AO430" s="105">
        <v>33.652200000000001</v>
      </c>
      <c r="AP430" s="105">
        <v>33.118600000000001</v>
      </c>
      <c r="AQ430" s="105">
        <v>33.967500000000001</v>
      </c>
      <c r="AR430" s="105">
        <v>33.465600000000002</v>
      </c>
      <c r="AS430" s="105">
        <v>33.110999999999997</v>
      </c>
      <c r="AT430" s="105">
        <v>33.968499999999999</v>
      </c>
      <c r="AU430" s="105">
        <v>34.405900000000003</v>
      </c>
      <c r="AV430" s="105">
        <v>33.929699999999997</v>
      </c>
      <c r="AW430" s="105">
        <v>33.5458</v>
      </c>
      <c r="AX430" s="105">
        <v>34.029200000000003</v>
      </c>
      <c r="AY430" s="105">
        <v>33.915300000000002</v>
      </c>
      <c r="AZ430" s="105">
        <v>34.537399999999998</v>
      </c>
      <c r="BA430" s="105">
        <v>33.9392</v>
      </c>
      <c r="BB430" s="105">
        <v>34.040300000000002</v>
      </c>
      <c r="BC430" s="105">
        <v>34.537799999999997</v>
      </c>
      <c r="BD430" s="105">
        <v>33.773299999999999</v>
      </c>
      <c r="BE430" s="105">
        <v>33.901299999999999</v>
      </c>
      <c r="BF430" s="105">
        <v>33.874499999999998</v>
      </c>
      <c r="BG430" s="105">
        <v>34.0578</v>
      </c>
      <c r="BH430" s="105">
        <v>34.168399999999998</v>
      </c>
      <c r="BI430" s="105">
        <v>33.964300000000001</v>
      </c>
      <c r="BJ430" s="105">
        <v>33.733899999999998</v>
      </c>
      <c r="BK430" s="105">
        <v>33.862400000000001</v>
      </c>
      <c r="BL430" s="116">
        <v>34.607199999999999</v>
      </c>
      <c r="BM430" s="112">
        <v>8.9094900000000005E-2</v>
      </c>
      <c r="BN430" s="112">
        <v>0.39161499999999999</v>
      </c>
      <c r="BO430" s="112">
        <v>0.25522099999999998</v>
      </c>
      <c r="BP430" s="112">
        <v>0.20822299999999999</v>
      </c>
      <c r="BQ430" s="112">
        <v>0.78541499999999997</v>
      </c>
      <c r="BR430" s="112">
        <v>0.79410000000000003</v>
      </c>
      <c r="BS430" s="112">
        <v>0.76658899999999996</v>
      </c>
      <c r="BT430" s="112">
        <v>0.47203800000000001</v>
      </c>
      <c r="BU430" s="117">
        <v>0.98840399999999995</v>
      </c>
      <c r="BV430" s="112">
        <v>0.15013699999999999</v>
      </c>
      <c r="BW430" s="112">
        <v>0.481292</v>
      </c>
      <c r="BX430" s="112">
        <v>0.368502</v>
      </c>
      <c r="BY430" s="112">
        <v>0.28537600000000002</v>
      </c>
      <c r="BZ430" s="112">
        <v>0.896814</v>
      </c>
      <c r="CA430" s="112">
        <v>0.91056000000000004</v>
      </c>
      <c r="CB430" s="112">
        <v>0.88641199999999998</v>
      </c>
      <c r="CC430" s="112">
        <v>0.65408500000000003</v>
      </c>
      <c r="CD430" s="117">
        <v>0.99750899999999998</v>
      </c>
      <c r="CE430" s="105">
        <v>-0.68078899999999998</v>
      </c>
      <c r="CF430" s="105">
        <v>-0.35804900000000001</v>
      </c>
      <c r="CG430" s="105">
        <v>-0.48839199999999999</v>
      </c>
      <c r="CH430" s="105">
        <v>-0.55281199999999997</v>
      </c>
      <c r="CI430" s="105">
        <v>-0.10736</v>
      </c>
      <c r="CJ430" s="105">
        <v>9.2800099999999996E-2</v>
      </c>
      <c r="CK430" s="105">
        <v>0.104574</v>
      </c>
      <c r="CL430" s="105">
        <v>-0.21813199999999999</v>
      </c>
      <c r="CM430" s="116">
        <v>-4.3067899999999996E-3</v>
      </c>
    </row>
    <row r="431" spans="1:91">
      <c r="A431" s="104" t="s">
        <v>1395</v>
      </c>
      <c r="B431" s="104" t="s">
        <v>1396</v>
      </c>
      <c r="C431" s="104" t="s">
        <v>1397</v>
      </c>
      <c r="D431" s="105">
        <v>29.587499999999999</v>
      </c>
      <c r="E431" s="108">
        <v>688804301.79999995</v>
      </c>
      <c r="F431" s="108">
        <v>976640060.29999995</v>
      </c>
      <c r="G431" s="108">
        <v>1045033101</v>
      </c>
      <c r="H431" s="108">
        <v>1044710144</v>
      </c>
      <c r="I431" s="108">
        <v>1016235630</v>
      </c>
      <c r="J431" s="108">
        <v>1325171021</v>
      </c>
      <c r="K431" s="108">
        <v>1397968796</v>
      </c>
      <c r="L431" s="108">
        <v>2086064572</v>
      </c>
      <c r="M431" s="108">
        <v>1213261646</v>
      </c>
      <c r="N431" s="108">
        <v>1470809465</v>
      </c>
      <c r="O431" s="108">
        <v>1383907149</v>
      </c>
      <c r="P431" s="108">
        <v>1265894430</v>
      </c>
      <c r="Q431" s="108">
        <v>713893630.5</v>
      </c>
      <c r="R431" s="108">
        <v>633750803.5</v>
      </c>
      <c r="S431" s="108">
        <v>165333651.30000001</v>
      </c>
      <c r="T431" s="108">
        <v>613384650.29999995</v>
      </c>
      <c r="U431" s="108">
        <v>639278685.29999995</v>
      </c>
      <c r="V431" s="108">
        <v>434102525.5</v>
      </c>
      <c r="W431" s="108">
        <v>507421197.5</v>
      </c>
      <c r="X431" s="108">
        <v>528128677.5</v>
      </c>
      <c r="Y431" s="108">
        <v>598132577</v>
      </c>
      <c r="Z431" s="108">
        <v>689598431.79999995</v>
      </c>
      <c r="AA431" s="108">
        <v>500936851.80000001</v>
      </c>
      <c r="AB431" s="108">
        <v>573409672.60000002</v>
      </c>
      <c r="AC431" s="108">
        <v>628210378</v>
      </c>
      <c r="AD431" s="108">
        <v>315305451.60000002</v>
      </c>
      <c r="AE431" s="108">
        <v>639423254.79999995</v>
      </c>
      <c r="AF431" s="108">
        <v>781085632</v>
      </c>
      <c r="AG431" s="108">
        <v>673866216.89999998</v>
      </c>
      <c r="AH431" s="115">
        <v>602367756.5</v>
      </c>
      <c r="AI431" s="105">
        <v>29.742999999999999</v>
      </c>
      <c r="AJ431" s="105">
        <v>30.464700000000001</v>
      </c>
      <c r="AK431" s="105">
        <v>30.549900000000001</v>
      </c>
      <c r="AL431" s="105">
        <v>30.2348</v>
      </c>
      <c r="AM431" s="105">
        <v>30.351900000000001</v>
      </c>
      <c r="AN431" s="105">
        <v>30.877600000000001</v>
      </c>
      <c r="AO431" s="105">
        <v>30.5947</v>
      </c>
      <c r="AP431" s="105">
        <v>31.6617</v>
      </c>
      <c r="AQ431" s="105">
        <v>30.365300000000001</v>
      </c>
      <c r="AR431" s="105">
        <v>30.878499999999999</v>
      </c>
      <c r="AS431" s="105">
        <v>30.8886</v>
      </c>
      <c r="AT431" s="105">
        <v>30.841699999999999</v>
      </c>
      <c r="AU431" s="105">
        <v>29.6143</v>
      </c>
      <c r="AV431" s="105">
        <v>29.529</v>
      </c>
      <c r="AW431" s="105">
        <v>27.761500000000002</v>
      </c>
      <c r="AX431" s="105">
        <v>29.5715</v>
      </c>
      <c r="AY431" s="105">
        <v>29.579000000000001</v>
      </c>
      <c r="AZ431" s="105">
        <v>29.033300000000001</v>
      </c>
      <c r="BA431" s="105">
        <v>29.163499999999999</v>
      </c>
      <c r="BB431" s="105">
        <v>29.3306</v>
      </c>
      <c r="BC431" s="105">
        <v>29.3752</v>
      </c>
      <c r="BD431" s="105">
        <v>29.744299999999999</v>
      </c>
      <c r="BE431" s="105">
        <v>29.307099999999998</v>
      </c>
      <c r="BF431" s="105">
        <v>29.531600000000001</v>
      </c>
      <c r="BG431" s="105">
        <v>29.276199999999999</v>
      </c>
      <c r="BH431" s="105">
        <v>28.2758</v>
      </c>
      <c r="BI431" s="105">
        <v>29.266100000000002</v>
      </c>
      <c r="BJ431" s="105">
        <v>29.596</v>
      </c>
      <c r="BK431" s="105">
        <v>29.273099999999999</v>
      </c>
      <c r="BL431" s="116">
        <v>29.163799999999998</v>
      </c>
      <c r="BM431" s="112">
        <v>3.4013399999999999E-2</v>
      </c>
      <c r="BN431" s="112">
        <v>8.4104699999999998E-3</v>
      </c>
      <c r="BO431" s="112">
        <v>2.1920100000000001E-2</v>
      </c>
      <c r="BP431" s="112">
        <v>3.0649399999999998E-4</v>
      </c>
      <c r="BQ431" s="112">
        <v>0.57557000000000003</v>
      </c>
      <c r="BR431" s="112">
        <v>0.83203400000000005</v>
      </c>
      <c r="BS431" s="112">
        <v>0.72575000000000001</v>
      </c>
      <c r="BT431" s="112">
        <v>0.368255</v>
      </c>
      <c r="BU431" s="117">
        <v>0.319191</v>
      </c>
      <c r="BV431" s="112">
        <v>7.94097E-2</v>
      </c>
      <c r="BW431" s="112">
        <v>3.51314E-2</v>
      </c>
      <c r="BX431" s="112">
        <v>8.5887500000000006E-2</v>
      </c>
      <c r="BY431" s="112">
        <v>4.8134600000000003E-3</v>
      </c>
      <c r="BZ431" s="112">
        <v>0.78378999999999999</v>
      </c>
      <c r="CA431" s="112">
        <v>0.92723</v>
      </c>
      <c r="CB431" s="112">
        <v>0.85994899999999996</v>
      </c>
      <c r="CC431" s="112">
        <v>0.56732800000000005</v>
      </c>
      <c r="CD431" s="117">
        <v>0.73703799999999997</v>
      </c>
      <c r="CE431" s="105">
        <v>0.90823900000000002</v>
      </c>
      <c r="CF431" s="105">
        <v>1.1438299999999999</v>
      </c>
      <c r="CG431" s="105">
        <v>1.52965</v>
      </c>
      <c r="CH431" s="105">
        <v>1.5253000000000001</v>
      </c>
      <c r="CI431" s="105">
        <v>-0.37599100000000002</v>
      </c>
      <c r="CJ431" s="105">
        <v>5.0339399999999999E-2</v>
      </c>
      <c r="CK431" s="105">
        <v>-5.4514600000000003E-2</v>
      </c>
      <c r="CL431" s="105">
        <v>0.183388</v>
      </c>
      <c r="CM431" s="116">
        <v>-0.40492099999999998</v>
      </c>
    </row>
    <row r="432" spans="1:91">
      <c r="A432" s="104" t="s">
        <v>5100</v>
      </c>
      <c r="B432" s="104" t="s">
        <v>5101</v>
      </c>
      <c r="C432" s="104" t="s">
        <v>5102</v>
      </c>
      <c r="D432" s="105">
        <v>28.014199999999999</v>
      </c>
      <c r="E432" s="108">
        <v>901806844</v>
      </c>
      <c r="F432" s="108">
        <v>358770366</v>
      </c>
      <c r="G432" s="108">
        <v>45143470</v>
      </c>
      <c r="H432" s="108">
        <v>416146232</v>
      </c>
      <c r="I432" s="108">
        <v>165527540</v>
      </c>
      <c r="J432" s="108">
        <v>278018954</v>
      </c>
      <c r="K432" s="108">
        <v>825324178</v>
      </c>
      <c r="L432" s="108">
        <v>6524746</v>
      </c>
      <c r="M432" s="108">
        <v>499904433.80000001</v>
      </c>
      <c r="N432" s="108">
        <v>128151535</v>
      </c>
      <c r="O432" s="108">
        <v>219663647</v>
      </c>
      <c r="P432" s="108">
        <v>88926117.5</v>
      </c>
      <c r="Q432" s="108">
        <v>10083954.75</v>
      </c>
      <c r="R432" s="108">
        <v>425125512</v>
      </c>
      <c r="S432" s="108">
        <v>61273020</v>
      </c>
      <c r="T432" s="108">
        <v>310735438.30000001</v>
      </c>
      <c r="U432" s="108">
        <v>457989077</v>
      </c>
      <c r="V432" s="108">
        <v>372854584.5</v>
      </c>
      <c r="W432" s="108">
        <v>60819357</v>
      </c>
      <c r="X432" s="108">
        <v>215763520</v>
      </c>
      <c r="Y432" s="108">
        <v>236074736</v>
      </c>
      <c r="Z432" s="108">
        <v>45010230.25</v>
      </c>
      <c r="AA432" s="108">
        <v>8312065</v>
      </c>
      <c r="AB432" s="108">
        <v>335814480.80000001</v>
      </c>
      <c r="AC432" s="108">
        <v>47159388</v>
      </c>
      <c r="AD432" s="108">
        <v>7559612.75</v>
      </c>
      <c r="AE432" s="108">
        <v>310272455.80000001</v>
      </c>
      <c r="AF432" s="108">
        <v>21875751</v>
      </c>
      <c r="AG432" s="108">
        <v>369391039</v>
      </c>
      <c r="AH432" s="115">
        <v>75192395</v>
      </c>
      <c r="AI432" s="105">
        <v>30.131699999999999</v>
      </c>
      <c r="AJ432" s="105">
        <v>29.004300000000001</v>
      </c>
      <c r="AK432" s="105">
        <v>26.101099999999999</v>
      </c>
      <c r="AL432" s="105">
        <v>28.9069</v>
      </c>
      <c r="AM432" s="105">
        <v>27.767399999999999</v>
      </c>
      <c r="AN432" s="105">
        <v>28.574100000000001</v>
      </c>
      <c r="AO432" s="105">
        <v>29.865600000000001</v>
      </c>
      <c r="AP432" s="105">
        <v>23.757200000000001</v>
      </c>
      <c r="AQ432" s="105">
        <v>29.086200000000002</v>
      </c>
      <c r="AR432" s="105">
        <v>27.376999999999999</v>
      </c>
      <c r="AS432" s="105">
        <v>28.3599</v>
      </c>
      <c r="AT432" s="105">
        <v>27.010300000000001</v>
      </c>
      <c r="AU432" s="105">
        <v>23.480699999999999</v>
      </c>
      <c r="AV432" s="105">
        <v>28.952999999999999</v>
      </c>
      <c r="AW432" s="105">
        <v>26.3367</v>
      </c>
      <c r="AX432" s="105">
        <v>28.590399999999999</v>
      </c>
      <c r="AY432" s="105">
        <v>29.0992</v>
      </c>
      <c r="AZ432" s="105">
        <v>28.857800000000001</v>
      </c>
      <c r="BA432" s="105">
        <v>26.103000000000002</v>
      </c>
      <c r="BB432" s="105">
        <v>28.035499999999999</v>
      </c>
      <c r="BC432" s="105">
        <v>27.992899999999999</v>
      </c>
      <c r="BD432" s="105">
        <v>25.8447</v>
      </c>
      <c r="BE432" s="105">
        <v>23.403199999999998</v>
      </c>
      <c r="BF432" s="105">
        <v>28.759699999999999</v>
      </c>
      <c r="BG432" s="105">
        <v>25.502199999999998</v>
      </c>
      <c r="BH432" s="105">
        <v>22.847200000000001</v>
      </c>
      <c r="BI432" s="105">
        <v>28.222799999999999</v>
      </c>
      <c r="BJ432" s="105">
        <v>24.437899999999999</v>
      </c>
      <c r="BK432" s="105">
        <v>28.431999999999999</v>
      </c>
      <c r="BL432" s="116">
        <v>26.1889</v>
      </c>
      <c r="BM432" s="112">
        <v>0.28417900000000001</v>
      </c>
      <c r="BN432" s="112">
        <v>0.16186600000000001</v>
      </c>
      <c r="BO432" s="112">
        <v>0.61595599999999995</v>
      </c>
      <c r="BP432" s="112">
        <v>0.37203900000000001</v>
      </c>
      <c r="BQ432" s="112">
        <v>0.96319100000000002</v>
      </c>
      <c r="BR432" s="112">
        <v>9.8836900000000005E-2</v>
      </c>
      <c r="BS432" s="112">
        <v>0.48110399999999998</v>
      </c>
      <c r="BT432" s="112">
        <v>0.86491300000000004</v>
      </c>
      <c r="BU432" s="117">
        <v>0.69046200000000002</v>
      </c>
      <c r="BV432" s="112">
        <v>0.368643</v>
      </c>
      <c r="BW432" s="112">
        <v>0.24555399999999999</v>
      </c>
      <c r="BX432" s="112">
        <v>0.70331999999999995</v>
      </c>
      <c r="BY432" s="112">
        <v>0.456063</v>
      </c>
      <c r="BZ432" s="112">
        <v>0.97903099999999998</v>
      </c>
      <c r="CA432" s="112">
        <v>0.320969</v>
      </c>
      <c r="CB432" s="112">
        <v>0.68129700000000004</v>
      </c>
      <c r="CC432" s="112">
        <v>0.92734899999999998</v>
      </c>
      <c r="CD432" s="117">
        <v>0.90440399999999999</v>
      </c>
      <c r="CE432" s="105">
        <v>2.0594299999999999</v>
      </c>
      <c r="CF432" s="105">
        <v>2.0631900000000001</v>
      </c>
      <c r="CG432" s="105">
        <v>1.2167300000000001</v>
      </c>
      <c r="CH432" s="105">
        <v>1.2294499999999999</v>
      </c>
      <c r="CI432" s="105">
        <v>-9.6138000000000001E-2</v>
      </c>
      <c r="CJ432" s="105">
        <v>2.49621</v>
      </c>
      <c r="CK432" s="105">
        <v>1.0241800000000001</v>
      </c>
      <c r="CL432" s="105">
        <v>-0.35040100000000002</v>
      </c>
      <c r="CM432" s="116">
        <v>-0.82885299999999995</v>
      </c>
    </row>
    <row r="433" spans="1:91">
      <c r="A433" s="104" t="s">
        <v>1398</v>
      </c>
      <c r="B433" s="104" t="s">
        <v>1399</v>
      </c>
      <c r="C433" s="104" t="s">
        <v>1400</v>
      </c>
      <c r="D433" s="105">
        <v>31.956250000000001</v>
      </c>
      <c r="E433" s="108">
        <v>3778374474</v>
      </c>
      <c r="F433" s="108">
        <v>4181727301</v>
      </c>
      <c r="G433" s="108">
        <v>4872984781</v>
      </c>
      <c r="H433" s="108">
        <v>5367873241</v>
      </c>
      <c r="I433" s="108">
        <v>5328840377</v>
      </c>
      <c r="J433" s="108">
        <v>6421806191</v>
      </c>
      <c r="K433" s="108">
        <v>5058631728</v>
      </c>
      <c r="L433" s="108">
        <v>5275430391</v>
      </c>
      <c r="M433" s="108">
        <v>5497463621</v>
      </c>
      <c r="N433" s="108">
        <v>4866490516</v>
      </c>
      <c r="O433" s="108">
        <v>4904034401</v>
      </c>
      <c r="P433" s="108">
        <v>4606098781</v>
      </c>
      <c r="Q433" s="108">
        <v>2942606783</v>
      </c>
      <c r="R433" s="108">
        <v>3310018918</v>
      </c>
      <c r="S433" s="108">
        <v>2558949283</v>
      </c>
      <c r="T433" s="108">
        <v>3069590140</v>
      </c>
      <c r="U433" s="108">
        <v>3062179220</v>
      </c>
      <c r="V433" s="108">
        <v>3453814607</v>
      </c>
      <c r="W433" s="108">
        <v>3119109544</v>
      </c>
      <c r="X433" s="108">
        <v>3161586506</v>
      </c>
      <c r="Y433" s="108">
        <v>3273599172</v>
      </c>
      <c r="Z433" s="108">
        <v>3284731730</v>
      </c>
      <c r="AA433" s="108">
        <v>3157981153</v>
      </c>
      <c r="AB433" s="108">
        <v>3025747400</v>
      </c>
      <c r="AC433" s="108">
        <v>3686884619</v>
      </c>
      <c r="AD433" s="108">
        <v>3748505669</v>
      </c>
      <c r="AE433" s="108">
        <v>3785952363</v>
      </c>
      <c r="AF433" s="108">
        <v>4012899522</v>
      </c>
      <c r="AG433" s="108">
        <v>4033717331</v>
      </c>
      <c r="AH433" s="115">
        <v>3803778901</v>
      </c>
      <c r="AI433" s="105">
        <v>32.198599999999999</v>
      </c>
      <c r="AJ433" s="105">
        <v>32.502800000000001</v>
      </c>
      <c r="AK433" s="105">
        <v>32.7256</v>
      </c>
      <c r="AL433" s="105">
        <v>32.5961</v>
      </c>
      <c r="AM433" s="105">
        <v>32.731000000000002</v>
      </c>
      <c r="AN433" s="105">
        <v>33.017699999999998</v>
      </c>
      <c r="AO433" s="105">
        <v>32.502699999999997</v>
      </c>
      <c r="AP433" s="105">
        <v>32.966999999999999</v>
      </c>
      <c r="AQ433" s="105">
        <v>32.545200000000001</v>
      </c>
      <c r="AR433" s="105">
        <v>32.612499999999997</v>
      </c>
      <c r="AS433" s="105">
        <v>32.7012</v>
      </c>
      <c r="AT433" s="105">
        <v>32.705100000000002</v>
      </c>
      <c r="AU433" s="105">
        <v>31.687899999999999</v>
      </c>
      <c r="AV433" s="105">
        <v>31.913900000000002</v>
      </c>
      <c r="AW433" s="105">
        <v>31.570799999999998</v>
      </c>
      <c r="AX433" s="105">
        <v>31.8947</v>
      </c>
      <c r="AY433" s="105">
        <v>31.8352</v>
      </c>
      <c r="AZ433" s="105">
        <v>32.010899999999999</v>
      </c>
      <c r="BA433" s="105">
        <v>31.7834</v>
      </c>
      <c r="BB433" s="105">
        <v>31.879000000000001</v>
      </c>
      <c r="BC433" s="105">
        <v>31.792100000000001</v>
      </c>
      <c r="BD433" s="105">
        <v>32.018700000000003</v>
      </c>
      <c r="BE433" s="105">
        <v>31.955500000000001</v>
      </c>
      <c r="BF433" s="105">
        <v>31.9312</v>
      </c>
      <c r="BG433" s="105">
        <v>31.8261</v>
      </c>
      <c r="BH433" s="105">
        <v>31.825600000000001</v>
      </c>
      <c r="BI433" s="105">
        <v>31.831900000000001</v>
      </c>
      <c r="BJ433" s="105">
        <v>31.957000000000001</v>
      </c>
      <c r="BK433" s="105">
        <v>31.834700000000002</v>
      </c>
      <c r="BL433" s="116">
        <v>31.8155</v>
      </c>
      <c r="BM433" s="112">
        <v>1.88737E-2</v>
      </c>
      <c r="BN433" s="112">
        <v>2.2966499999999999E-3</v>
      </c>
      <c r="BO433" s="112">
        <v>6.5676099999999998E-3</v>
      </c>
      <c r="BP433" s="112">
        <v>1.15635E-4</v>
      </c>
      <c r="BQ433" s="112">
        <v>0.25822899999999999</v>
      </c>
      <c r="BR433" s="112">
        <v>0.54820800000000003</v>
      </c>
      <c r="BS433" s="112">
        <v>0.39768300000000001</v>
      </c>
      <c r="BT433" s="112">
        <v>0.12543299999999999</v>
      </c>
      <c r="BU433" s="117">
        <v>0.40570600000000001</v>
      </c>
      <c r="BV433" s="112">
        <v>5.74835E-2</v>
      </c>
      <c r="BW433" s="112">
        <v>1.9379199999999999E-2</v>
      </c>
      <c r="BX433" s="112">
        <v>4.6801200000000001E-2</v>
      </c>
      <c r="BY433" s="112">
        <v>3.3699300000000001E-3</v>
      </c>
      <c r="BZ433" s="112">
        <v>0.59899000000000002</v>
      </c>
      <c r="CA433" s="112">
        <v>0.76987000000000005</v>
      </c>
      <c r="CB433" s="112">
        <v>0.62105900000000003</v>
      </c>
      <c r="CC433" s="112">
        <v>0.30495299999999997</v>
      </c>
      <c r="CD433" s="117">
        <v>0.77192899999999998</v>
      </c>
      <c r="CE433" s="105">
        <v>0.60660700000000001</v>
      </c>
      <c r="CF433" s="105">
        <v>0.91253700000000004</v>
      </c>
      <c r="CG433" s="105">
        <v>0.80255699999999996</v>
      </c>
      <c r="CH433" s="105">
        <v>0.80385300000000004</v>
      </c>
      <c r="CI433" s="105">
        <v>-0.14490800000000001</v>
      </c>
      <c r="CJ433" s="105">
        <v>4.4557600000000003E-2</v>
      </c>
      <c r="CK433" s="105">
        <v>-5.0910299999999999E-2</v>
      </c>
      <c r="CL433" s="105">
        <v>9.9412299999999995E-2</v>
      </c>
      <c r="CM433" s="116">
        <v>-4.1206399999999997E-2</v>
      </c>
    </row>
    <row r="434" spans="1:91">
      <c r="A434" s="104" t="s">
        <v>1401</v>
      </c>
      <c r="B434" s="104" t="s">
        <v>1402</v>
      </c>
      <c r="C434" s="104" t="s">
        <v>1403</v>
      </c>
      <c r="D434" s="105">
        <v>32.411799999999999</v>
      </c>
      <c r="E434" s="108">
        <v>4416049719</v>
      </c>
      <c r="F434" s="108">
        <v>5544484480</v>
      </c>
      <c r="G434" s="108">
        <v>5726675830</v>
      </c>
      <c r="H434" s="108">
        <v>6452952766</v>
      </c>
      <c r="I434" s="108">
        <v>5374280353</v>
      </c>
      <c r="J434" s="108">
        <v>6450581408</v>
      </c>
      <c r="K434" s="108">
        <v>5815464624</v>
      </c>
      <c r="L434" s="108">
        <v>4939765797</v>
      </c>
      <c r="M434" s="108">
        <v>6038185855</v>
      </c>
      <c r="N434" s="108">
        <v>5862149543</v>
      </c>
      <c r="O434" s="108">
        <v>4833617156</v>
      </c>
      <c r="P434" s="108">
        <v>3954143646</v>
      </c>
      <c r="Q434" s="108">
        <v>4261759631</v>
      </c>
      <c r="R434" s="108">
        <v>3719401141</v>
      </c>
      <c r="S434" s="108">
        <v>2940646107</v>
      </c>
      <c r="T434" s="108">
        <v>4127966101</v>
      </c>
      <c r="U434" s="108">
        <v>3521161179</v>
      </c>
      <c r="V434" s="108">
        <v>4563747019</v>
      </c>
      <c r="W434" s="108">
        <v>4209873940</v>
      </c>
      <c r="X434" s="108">
        <v>4409221626</v>
      </c>
      <c r="Y434" s="108">
        <v>4471592203</v>
      </c>
      <c r="Z434" s="108">
        <v>4586088012</v>
      </c>
      <c r="AA434" s="108">
        <v>4969300722</v>
      </c>
      <c r="AB434" s="108">
        <v>4168556516</v>
      </c>
      <c r="AC434" s="108">
        <v>5534012545</v>
      </c>
      <c r="AD434" s="108">
        <v>5239405582</v>
      </c>
      <c r="AE434" s="108">
        <v>5350870148</v>
      </c>
      <c r="AF434" s="108">
        <v>5420272562</v>
      </c>
      <c r="AG434" s="108">
        <v>5509910715</v>
      </c>
      <c r="AH434" s="115">
        <v>4877737159</v>
      </c>
      <c r="AI434" s="105">
        <v>32.4236</v>
      </c>
      <c r="AJ434" s="105">
        <v>32.912999999999997</v>
      </c>
      <c r="AK434" s="105">
        <v>32.965600000000002</v>
      </c>
      <c r="AL434" s="105">
        <v>32.861699999999999</v>
      </c>
      <c r="AM434" s="105">
        <v>32.744399999999999</v>
      </c>
      <c r="AN434" s="105">
        <v>33.025399999999998</v>
      </c>
      <c r="AO434" s="105">
        <v>32.703400000000002</v>
      </c>
      <c r="AP434" s="105">
        <v>32.872799999999998</v>
      </c>
      <c r="AQ434" s="105">
        <v>32.680599999999998</v>
      </c>
      <c r="AR434" s="105">
        <v>32.881900000000002</v>
      </c>
      <c r="AS434" s="105">
        <v>32.675600000000003</v>
      </c>
      <c r="AT434" s="105">
        <v>32.484900000000003</v>
      </c>
      <c r="AU434" s="105">
        <v>32.222700000000003</v>
      </c>
      <c r="AV434" s="105">
        <v>32.082099999999997</v>
      </c>
      <c r="AW434" s="105">
        <v>31.7685</v>
      </c>
      <c r="AX434" s="105">
        <v>32.322099999999999</v>
      </c>
      <c r="AY434" s="105">
        <v>32.036000000000001</v>
      </c>
      <c r="AZ434" s="105">
        <v>32.415199999999999</v>
      </c>
      <c r="BA434" s="105">
        <v>32.216099999999997</v>
      </c>
      <c r="BB434" s="105">
        <v>32.357799999999997</v>
      </c>
      <c r="BC434" s="105">
        <v>32.246600000000001</v>
      </c>
      <c r="BD434" s="105">
        <v>32.505200000000002</v>
      </c>
      <c r="BE434" s="105">
        <v>32.609499999999997</v>
      </c>
      <c r="BF434" s="105">
        <v>32.393500000000003</v>
      </c>
      <c r="BG434" s="105">
        <v>32.4084</v>
      </c>
      <c r="BH434" s="105">
        <v>32.301900000000003</v>
      </c>
      <c r="BI434" s="105">
        <v>32.331000000000003</v>
      </c>
      <c r="BJ434" s="105">
        <v>32.390799999999999</v>
      </c>
      <c r="BK434" s="105">
        <v>32.288200000000003</v>
      </c>
      <c r="BL434" s="116">
        <v>32.1751</v>
      </c>
      <c r="BM434" s="112">
        <v>5.8119200000000003E-2</v>
      </c>
      <c r="BN434" s="112">
        <v>4.4575500000000002E-3</v>
      </c>
      <c r="BO434" s="112">
        <v>5.7682300000000001E-3</v>
      </c>
      <c r="BP434" s="112">
        <v>3.8540900000000003E-2</v>
      </c>
      <c r="BQ434" s="112">
        <v>0.153479</v>
      </c>
      <c r="BR434" s="112">
        <v>0.84592900000000004</v>
      </c>
      <c r="BS434" s="112">
        <v>0.88966599999999996</v>
      </c>
      <c r="BT434" s="112">
        <v>6.86417E-2</v>
      </c>
      <c r="BU434" s="117">
        <v>0.422342</v>
      </c>
      <c r="BV434" s="112">
        <v>0.11014500000000001</v>
      </c>
      <c r="BW434" s="112">
        <v>2.42221E-2</v>
      </c>
      <c r="BX434" s="112">
        <v>4.36835E-2</v>
      </c>
      <c r="BY434" s="112">
        <v>7.4892899999999998E-2</v>
      </c>
      <c r="BZ434" s="112">
        <v>0.53422400000000003</v>
      </c>
      <c r="CA434" s="112">
        <v>0.93256700000000003</v>
      </c>
      <c r="CB434" s="112">
        <v>0.95099100000000003</v>
      </c>
      <c r="CC434" s="112">
        <v>0.22215799999999999</v>
      </c>
      <c r="CD434" s="117">
        <v>0.77879299999999996</v>
      </c>
      <c r="CE434" s="105">
        <v>0.48270400000000002</v>
      </c>
      <c r="CF434" s="105">
        <v>0.59247799999999995</v>
      </c>
      <c r="CG434" s="105">
        <v>0.46756399999999998</v>
      </c>
      <c r="CH434" s="105">
        <v>0.39610699999999999</v>
      </c>
      <c r="CI434" s="105">
        <v>-0.26025500000000001</v>
      </c>
      <c r="CJ434" s="105">
        <v>-2.6941900000000001E-2</v>
      </c>
      <c r="CK434" s="105">
        <v>-1.1188500000000001E-2</v>
      </c>
      <c r="CL434" s="105">
        <v>0.21806</v>
      </c>
      <c r="CM434" s="116">
        <v>6.2422400000000003E-2</v>
      </c>
    </row>
    <row r="435" spans="1:91">
      <c r="A435" s="104" t="s">
        <v>1404</v>
      </c>
      <c r="B435" s="104" t="s">
        <v>1405</v>
      </c>
      <c r="C435" s="104" t="s">
        <v>1406</v>
      </c>
      <c r="D435" s="105">
        <v>29.172800000000002</v>
      </c>
      <c r="E435" s="108">
        <v>471778790.30000001</v>
      </c>
      <c r="F435" s="108">
        <v>381511405.5</v>
      </c>
      <c r="G435" s="108">
        <v>401882462.10000002</v>
      </c>
      <c r="H435" s="108">
        <v>619723081</v>
      </c>
      <c r="I435" s="108">
        <v>442424986.30000001</v>
      </c>
      <c r="J435" s="108">
        <v>440057109.89999998</v>
      </c>
      <c r="K435" s="108">
        <v>435432883</v>
      </c>
      <c r="L435" s="108">
        <v>441122909.80000001</v>
      </c>
      <c r="M435" s="108">
        <v>684065788.29999995</v>
      </c>
      <c r="N435" s="108">
        <v>422881160</v>
      </c>
      <c r="O435" s="108">
        <v>486563339</v>
      </c>
      <c r="P435" s="108">
        <v>514566975.30000001</v>
      </c>
      <c r="Q435" s="108">
        <v>564047360.39999998</v>
      </c>
      <c r="R435" s="108">
        <v>498681578</v>
      </c>
      <c r="S435" s="108">
        <v>603088355.29999995</v>
      </c>
      <c r="T435" s="108">
        <v>441794060.5</v>
      </c>
      <c r="U435" s="108">
        <v>352251192.80000001</v>
      </c>
      <c r="V435" s="108">
        <v>649386724.5</v>
      </c>
      <c r="W435" s="108">
        <v>402352931.80000001</v>
      </c>
      <c r="X435" s="108">
        <v>360358538.80000001</v>
      </c>
      <c r="Y435" s="108">
        <v>420845552.30000001</v>
      </c>
      <c r="Z435" s="108">
        <v>394208173.80000001</v>
      </c>
      <c r="AA435" s="108">
        <v>365191072.80000001</v>
      </c>
      <c r="AB435" s="108">
        <v>316941187</v>
      </c>
      <c r="AC435" s="108">
        <v>539201653</v>
      </c>
      <c r="AD435" s="108">
        <v>684427017.29999995</v>
      </c>
      <c r="AE435" s="108">
        <v>518482538.30000001</v>
      </c>
      <c r="AF435" s="108">
        <v>438350317</v>
      </c>
      <c r="AG435" s="108">
        <v>668766105.5</v>
      </c>
      <c r="AH435" s="115">
        <v>658786891.5</v>
      </c>
      <c r="AI435" s="105">
        <v>29.196999999999999</v>
      </c>
      <c r="AJ435" s="105">
        <v>29.082000000000001</v>
      </c>
      <c r="AK435" s="105">
        <v>29.191199999999998</v>
      </c>
      <c r="AL435" s="105">
        <v>29.481400000000001</v>
      </c>
      <c r="AM435" s="105">
        <v>29.162400000000002</v>
      </c>
      <c r="AN435" s="105">
        <v>29.255800000000001</v>
      </c>
      <c r="AO435" s="105">
        <v>28.9526</v>
      </c>
      <c r="AP435" s="105">
        <v>29.5242</v>
      </c>
      <c r="AQ435" s="105">
        <v>29.538699999999999</v>
      </c>
      <c r="AR435" s="105">
        <v>29.081</v>
      </c>
      <c r="AS435" s="105">
        <v>29.4251</v>
      </c>
      <c r="AT435" s="105">
        <v>29.542899999999999</v>
      </c>
      <c r="AU435" s="105">
        <v>29.260200000000001</v>
      </c>
      <c r="AV435" s="105">
        <v>29.183199999999999</v>
      </c>
      <c r="AW435" s="105">
        <v>29.564900000000002</v>
      </c>
      <c r="AX435" s="105">
        <v>29.098099999999999</v>
      </c>
      <c r="AY435" s="105">
        <v>28.722300000000001</v>
      </c>
      <c r="AZ435" s="105">
        <v>29.607600000000001</v>
      </c>
      <c r="BA435" s="105">
        <v>28.828800000000001</v>
      </c>
      <c r="BB435" s="105">
        <v>28.770499999999998</v>
      </c>
      <c r="BC435" s="105">
        <v>28.870699999999999</v>
      </c>
      <c r="BD435" s="105">
        <v>28.956700000000001</v>
      </c>
      <c r="BE435" s="105">
        <v>28.863499999999998</v>
      </c>
      <c r="BF435" s="105">
        <v>28.676200000000001</v>
      </c>
      <c r="BG435" s="105">
        <v>29.060099999999998</v>
      </c>
      <c r="BH435" s="105">
        <v>29.390999999999998</v>
      </c>
      <c r="BI435" s="105">
        <v>28.9636</v>
      </c>
      <c r="BJ435" s="105">
        <v>28.762599999999999</v>
      </c>
      <c r="BK435" s="105">
        <v>29.2577</v>
      </c>
      <c r="BL435" s="116">
        <v>29.2867</v>
      </c>
      <c r="BM435" s="112">
        <v>0.77015599999999995</v>
      </c>
      <c r="BN435" s="112">
        <v>0.36751200000000001</v>
      </c>
      <c r="BO435" s="112">
        <v>0.41046500000000002</v>
      </c>
      <c r="BP435" s="112">
        <v>0.32257999999999998</v>
      </c>
      <c r="BQ435" s="112">
        <v>0.320129</v>
      </c>
      <c r="BR435" s="112">
        <v>0.90198500000000004</v>
      </c>
      <c r="BS435" s="112">
        <v>0.181257</v>
      </c>
      <c r="BT435" s="112">
        <v>0.226104</v>
      </c>
      <c r="BU435" s="117">
        <v>0.87462499999999999</v>
      </c>
      <c r="BV435" s="112">
        <v>0.80900099999999997</v>
      </c>
      <c r="BW435" s="112">
        <v>0.45903100000000002</v>
      </c>
      <c r="BX435" s="112">
        <v>0.51945300000000005</v>
      </c>
      <c r="BY435" s="112">
        <v>0.40842000000000001</v>
      </c>
      <c r="BZ435" s="112">
        <v>0.65378199999999997</v>
      </c>
      <c r="CA435" s="112">
        <v>0.95595399999999997</v>
      </c>
      <c r="CB435" s="112">
        <v>0.40195399999999998</v>
      </c>
      <c r="CC435" s="112">
        <v>0.42850100000000002</v>
      </c>
      <c r="CD435" s="117">
        <v>0.96529799999999999</v>
      </c>
      <c r="CE435" s="105">
        <v>5.4449699999999997E-2</v>
      </c>
      <c r="CF435" s="105">
        <v>0.19758100000000001</v>
      </c>
      <c r="CG435" s="105">
        <v>0.23618600000000001</v>
      </c>
      <c r="CH435" s="105">
        <v>0.247363</v>
      </c>
      <c r="CI435" s="105">
        <v>0.23380500000000001</v>
      </c>
      <c r="CJ435" s="105">
        <v>4.0369700000000001E-2</v>
      </c>
      <c r="CK435" s="105">
        <v>-0.27894999999999998</v>
      </c>
      <c r="CL435" s="105">
        <v>-0.270179</v>
      </c>
      <c r="CM435" s="116">
        <v>3.59376E-2</v>
      </c>
    </row>
    <row r="436" spans="1:91">
      <c r="A436" s="104" t="s">
        <v>1407</v>
      </c>
      <c r="B436" s="104" t="s">
        <v>1408</v>
      </c>
      <c r="C436" s="104" t="s">
        <v>564</v>
      </c>
      <c r="D436" s="105">
        <v>31.13165</v>
      </c>
      <c r="E436" s="108">
        <v>1549341364</v>
      </c>
      <c r="F436" s="108">
        <v>1467508916</v>
      </c>
      <c r="G436" s="108">
        <v>1395945469</v>
      </c>
      <c r="H436" s="108">
        <v>1819794627</v>
      </c>
      <c r="I436" s="108">
        <v>1343817897</v>
      </c>
      <c r="J436" s="108">
        <v>1232096338</v>
      </c>
      <c r="K436" s="108">
        <v>2151655067</v>
      </c>
      <c r="L436" s="108">
        <v>1075276404</v>
      </c>
      <c r="M436" s="108">
        <v>2210654701</v>
      </c>
      <c r="N436" s="108">
        <v>1860007209</v>
      </c>
      <c r="O436" s="108">
        <v>1706633179</v>
      </c>
      <c r="P436" s="108">
        <v>1089685623</v>
      </c>
      <c r="Q436" s="108">
        <v>1965947138</v>
      </c>
      <c r="R436" s="108">
        <v>2096317259</v>
      </c>
      <c r="S436" s="108">
        <v>1732107213</v>
      </c>
      <c r="T436" s="108">
        <v>2001945318</v>
      </c>
      <c r="U436" s="108">
        <v>1978217057</v>
      </c>
      <c r="V436" s="108">
        <v>1269039195</v>
      </c>
      <c r="W436" s="108">
        <v>1891995024</v>
      </c>
      <c r="X436" s="108">
        <v>2126736463</v>
      </c>
      <c r="Y436" s="108">
        <v>2577220978</v>
      </c>
      <c r="Z436" s="108">
        <v>2467202358</v>
      </c>
      <c r="AA436" s="108">
        <v>2339962334</v>
      </c>
      <c r="AB436" s="108">
        <v>1701298348</v>
      </c>
      <c r="AC436" s="108">
        <v>2408279815</v>
      </c>
      <c r="AD436" s="108">
        <v>2672040993</v>
      </c>
      <c r="AE436" s="108">
        <v>2362038689</v>
      </c>
      <c r="AF436" s="108">
        <v>2233961619</v>
      </c>
      <c r="AG436" s="108">
        <v>2001398246</v>
      </c>
      <c r="AH436" s="115">
        <v>2614762033</v>
      </c>
      <c r="AI436" s="105">
        <v>30.912500000000001</v>
      </c>
      <c r="AJ436" s="105">
        <v>31.0214</v>
      </c>
      <c r="AK436" s="105">
        <v>30.944800000000001</v>
      </c>
      <c r="AL436" s="105">
        <v>31.035499999999999</v>
      </c>
      <c r="AM436" s="105">
        <v>30.7575</v>
      </c>
      <c r="AN436" s="105">
        <v>30.758600000000001</v>
      </c>
      <c r="AO436" s="105">
        <v>31.237400000000001</v>
      </c>
      <c r="AP436" s="105">
        <v>30.7103</v>
      </c>
      <c r="AQ436" s="105">
        <v>31.230899999999998</v>
      </c>
      <c r="AR436" s="105">
        <v>31.2134</v>
      </c>
      <c r="AS436" s="105">
        <v>31.1844</v>
      </c>
      <c r="AT436" s="105">
        <v>30.625399999999999</v>
      </c>
      <c r="AU436" s="105">
        <v>31.106999999999999</v>
      </c>
      <c r="AV436" s="105">
        <v>31.254899999999999</v>
      </c>
      <c r="AW436" s="105">
        <v>31.018699999999999</v>
      </c>
      <c r="AX436" s="105">
        <v>31.278099999999998</v>
      </c>
      <c r="AY436" s="105">
        <v>31.203900000000001</v>
      </c>
      <c r="AZ436" s="105">
        <v>30.585000000000001</v>
      </c>
      <c r="BA436" s="105">
        <v>31.062200000000001</v>
      </c>
      <c r="BB436" s="105">
        <v>31.315899999999999</v>
      </c>
      <c r="BC436" s="105">
        <v>31.452200000000001</v>
      </c>
      <c r="BD436" s="105">
        <v>31.6022</v>
      </c>
      <c r="BE436" s="105">
        <v>31.534500000000001</v>
      </c>
      <c r="BF436" s="105">
        <v>31.1006</v>
      </c>
      <c r="BG436" s="105">
        <v>31.2149</v>
      </c>
      <c r="BH436" s="105">
        <v>31.35</v>
      </c>
      <c r="BI436" s="105">
        <v>31.151299999999999</v>
      </c>
      <c r="BJ436" s="105">
        <v>31.111999999999998</v>
      </c>
      <c r="BK436" s="105">
        <v>30.832599999999999</v>
      </c>
      <c r="BL436" s="116">
        <v>31.284400000000002</v>
      </c>
      <c r="BM436" s="112">
        <v>0.43751699999999999</v>
      </c>
      <c r="BN436" s="112">
        <v>0.23311399999999999</v>
      </c>
      <c r="BO436" s="112">
        <v>0.94243500000000002</v>
      </c>
      <c r="BP436" s="112">
        <v>0.78245100000000001</v>
      </c>
      <c r="BQ436" s="112">
        <v>0.75093900000000002</v>
      </c>
      <c r="BR436" s="112">
        <v>0.84338400000000002</v>
      </c>
      <c r="BS436" s="112">
        <v>0.314224</v>
      </c>
      <c r="BT436" s="112">
        <v>0.176431</v>
      </c>
      <c r="BU436" s="117">
        <v>0.32272299999999998</v>
      </c>
      <c r="BV436" s="112">
        <v>0.51650099999999999</v>
      </c>
      <c r="BW436" s="112">
        <v>0.32436199999999998</v>
      </c>
      <c r="BX436" s="112">
        <v>0.95997100000000002</v>
      </c>
      <c r="BY436" s="112">
        <v>0.82462999999999997</v>
      </c>
      <c r="BZ436" s="112">
        <v>0.88032200000000005</v>
      </c>
      <c r="CA436" s="112">
        <v>0.93083099999999996</v>
      </c>
      <c r="CB436" s="112">
        <v>0.54669699999999999</v>
      </c>
      <c r="CC436" s="112">
        <v>0.37690099999999999</v>
      </c>
      <c r="CD436" s="117">
        <v>0.73703799999999997</v>
      </c>
      <c r="CE436" s="105">
        <v>-0.116761</v>
      </c>
      <c r="CF436" s="105">
        <v>-0.22578300000000001</v>
      </c>
      <c r="CG436" s="105">
        <v>-1.6804400000000001E-2</v>
      </c>
      <c r="CH436" s="105">
        <v>-6.8582500000000005E-2</v>
      </c>
      <c r="CI436" s="105">
        <v>5.05187E-2</v>
      </c>
      <c r="CJ436" s="105">
        <v>-5.3974800000000003E-2</v>
      </c>
      <c r="CK436" s="105">
        <v>0.20044600000000001</v>
      </c>
      <c r="CL436" s="105">
        <v>0.33608500000000002</v>
      </c>
      <c r="CM436" s="116">
        <v>0.162381</v>
      </c>
    </row>
    <row r="437" spans="1:91">
      <c r="A437" s="104" t="s">
        <v>1409</v>
      </c>
      <c r="B437" s="104" t="s">
        <v>1410</v>
      </c>
      <c r="C437" s="104" t="s">
        <v>471</v>
      </c>
      <c r="D437" s="105">
        <v>29.511099999999999</v>
      </c>
      <c r="E437" s="108">
        <v>468561061.80000001</v>
      </c>
      <c r="F437" s="108">
        <v>464376553</v>
      </c>
      <c r="G437" s="108">
        <v>455187654</v>
      </c>
      <c r="H437" s="108">
        <v>616953824</v>
      </c>
      <c r="I437" s="108">
        <v>562285820</v>
      </c>
      <c r="J437" s="108">
        <v>391344322</v>
      </c>
      <c r="K437" s="108">
        <v>530527631</v>
      </c>
      <c r="L437" s="108">
        <v>231312134.5</v>
      </c>
      <c r="M437" s="108">
        <v>761543399</v>
      </c>
      <c r="N437" s="108">
        <v>351938362.5</v>
      </c>
      <c r="O437" s="108">
        <v>237760649.40000001</v>
      </c>
      <c r="P437" s="108">
        <v>288557702</v>
      </c>
      <c r="Q437" s="108">
        <v>638512412.79999995</v>
      </c>
      <c r="R437" s="108">
        <v>651929260.5</v>
      </c>
      <c r="S437" s="108">
        <v>513612118.5</v>
      </c>
      <c r="T437" s="108">
        <v>631619659.5</v>
      </c>
      <c r="U437" s="108">
        <v>625122645.5</v>
      </c>
      <c r="V437" s="108">
        <v>641239106</v>
      </c>
      <c r="W437" s="108">
        <v>665782428</v>
      </c>
      <c r="X437" s="108">
        <v>723017166</v>
      </c>
      <c r="Y437" s="108">
        <v>715858563</v>
      </c>
      <c r="Z437" s="108">
        <v>644353530</v>
      </c>
      <c r="AA437" s="108">
        <v>693120832</v>
      </c>
      <c r="AB437" s="108">
        <v>642823103.5</v>
      </c>
      <c r="AC437" s="108">
        <v>749848970.5</v>
      </c>
      <c r="AD437" s="108">
        <v>783210117.5</v>
      </c>
      <c r="AE437" s="108">
        <v>736953658</v>
      </c>
      <c r="AF437" s="108">
        <v>795888048</v>
      </c>
      <c r="AG437" s="108">
        <v>771916915</v>
      </c>
      <c r="AH437" s="115">
        <v>780821522.79999995</v>
      </c>
      <c r="AI437" s="105">
        <v>29.187100000000001</v>
      </c>
      <c r="AJ437" s="105">
        <v>29.365300000000001</v>
      </c>
      <c r="AK437" s="105">
        <v>29.368200000000002</v>
      </c>
      <c r="AL437" s="105">
        <v>29.475000000000001</v>
      </c>
      <c r="AM437" s="105">
        <v>29.499500000000001</v>
      </c>
      <c r="AN437" s="105">
        <v>29.091899999999999</v>
      </c>
      <c r="AO437" s="105">
        <v>29.2288</v>
      </c>
      <c r="AP437" s="105">
        <v>28.598299999999998</v>
      </c>
      <c r="AQ437" s="105">
        <v>29.6934</v>
      </c>
      <c r="AR437" s="105">
        <v>28.813800000000001</v>
      </c>
      <c r="AS437" s="105">
        <v>28.432400000000001</v>
      </c>
      <c r="AT437" s="105">
        <v>28.708500000000001</v>
      </c>
      <c r="AU437" s="105">
        <v>29.450600000000001</v>
      </c>
      <c r="AV437" s="105">
        <v>29.569800000000001</v>
      </c>
      <c r="AW437" s="105">
        <v>29.326699999999999</v>
      </c>
      <c r="AX437" s="105">
        <v>29.613800000000001</v>
      </c>
      <c r="AY437" s="105">
        <v>29.546600000000002</v>
      </c>
      <c r="AZ437" s="105">
        <v>29.562799999999999</v>
      </c>
      <c r="BA437" s="105">
        <v>29.555399999999999</v>
      </c>
      <c r="BB437" s="105">
        <v>29.781500000000001</v>
      </c>
      <c r="BC437" s="105">
        <v>29.630500000000001</v>
      </c>
      <c r="BD437" s="105">
        <v>29.646699999999999</v>
      </c>
      <c r="BE437" s="105">
        <v>29.782399999999999</v>
      </c>
      <c r="BF437" s="105">
        <v>29.696400000000001</v>
      </c>
      <c r="BG437" s="105">
        <v>29.5227</v>
      </c>
      <c r="BH437" s="105">
        <v>29.58</v>
      </c>
      <c r="BI437" s="105">
        <v>29.4709</v>
      </c>
      <c r="BJ437" s="105">
        <v>29.623000000000001</v>
      </c>
      <c r="BK437" s="105">
        <v>29.472100000000001</v>
      </c>
      <c r="BL437" s="116">
        <v>29.543299999999999</v>
      </c>
      <c r="BM437" s="112">
        <v>3.1946599999999999E-2</v>
      </c>
      <c r="BN437" s="112">
        <v>0.24199399999999999</v>
      </c>
      <c r="BO437" s="112">
        <v>0.30937700000000001</v>
      </c>
      <c r="BP437" s="112">
        <v>1.82931E-3</v>
      </c>
      <c r="BQ437" s="112">
        <v>0.305172</v>
      </c>
      <c r="BR437" s="112">
        <v>0.58821800000000002</v>
      </c>
      <c r="BS437" s="112">
        <v>0.23982800000000001</v>
      </c>
      <c r="BT437" s="112">
        <v>5.1071199999999997E-2</v>
      </c>
      <c r="BU437" s="117">
        <v>0.70820300000000003</v>
      </c>
      <c r="BV437" s="112">
        <v>7.6783299999999999E-2</v>
      </c>
      <c r="BW437" s="112">
        <v>0.33284999999999998</v>
      </c>
      <c r="BX437" s="112">
        <v>0.42319800000000002</v>
      </c>
      <c r="BY437" s="112">
        <v>1.11044E-2</v>
      </c>
      <c r="BZ437" s="112">
        <v>0.63556199999999996</v>
      </c>
      <c r="CA437" s="112">
        <v>0.79648399999999997</v>
      </c>
      <c r="CB437" s="112">
        <v>0.47323399999999999</v>
      </c>
      <c r="CC437" s="112">
        <v>0.18709300000000001</v>
      </c>
      <c r="CD437" s="117">
        <v>0.905806</v>
      </c>
      <c r="CE437" s="105">
        <v>-0.239283</v>
      </c>
      <c r="CF437" s="105">
        <v>-0.19068099999999999</v>
      </c>
      <c r="CG437" s="105">
        <v>-0.37264199999999997</v>
      </c>
      <c r="CH437" s="105">
        <v>-0.89458700000000002</v>
      </c>
      <c r="CI437" s="105">
        <v>-9.7098699999999996E-2</v>
      </c>
      <c r="CJ437" s="105">
        <v>2.8263099999999999E-2</v>
      </c>
      <c r="CK437" s="105">
        <v>0.10968</v>
      </c>
      <c r="CL437" s="105">
        <v>0.16237299999999999</v>
      </c>
      <c r="CM437" s="116">
        <v>-2.163E-2</v>
      </c>
    </row>
    <row r="438" spans="1:91">
      <c r="A438" s="104" t="s">
        <v>5103</v>
      </c>
      <c r="B438" s="104" t="s">
        <v>5104</v>
      </c>
      <c r="C438" s="104" t="s">
        <v>471</v>
      </c>
      <c r="D438" s="105">
        <v>25.105699999999999</v>
      </c>
      <c r="E438" s="108">
        <v>16291618</v>
      </c>
      <c r="F438" s="108">
        <v>16508645</v>
      </c>
      <c r="G438" s="108">
        <v>17470214</v>
      </c>
      <c r="H438" s="108">
        <v>29845060</v>
      </c>
      <c r="I438" s="108">
        <v>22559364</v>
      </c>
      <c r="J438" s="108">
        <v>23790586</v>
      </c>
      <c r="K438" s="108">
        <v>23389631.5</v>
      </c>
      <c r="L438" s="108">
        <v>7901619.5</v>
      </c>
      <c r="M438" s="108">
        <v>36072453</v>
      </c>
      <c r="N438" s="108">
        <v>14874902</v>
      </c>
      <c r="O438" s="108">
        <v>17899390</v>
      </c>
      <c r="P438" s="108">
        <v>13378370</v>
      </c>
      <c r="Q438" s="108">
        <v>31519996</v>
      </c>
      <c r="R438" s="108">
        <v>17245626</v>
      </c>
      <c r="S438" s="108">
        <v>16853994</v>
      </c>
      <c r="T438" s="108">
        <v>31953459</v>
      </c>
      <c r="U438" s="108">
        <v>31437268</v>
      </c>
      <c r="V438" s="108">
        <v>35036407</v>
      </c>
      <c r="W438" s="108">
        <v>28404289</v>
      </c>
      <c r="X438" s="108">
        <v>26986288</v>
      </c>
      <c r="Y438" s="108">
        <v>37201063</v>
      </c>
      <c r="Z438" s="108">
        <v>29819482</v>
      </c>
      <c r="AA438" s="108">
        <v>27873860</v>
      </c>
      <c r="AB438" s="108">
        <v>28601105</v>
      </c>
      <c r="AC438" s="108">
        <v>35510291</v>
      </c>
      <c r="AD438" s="108">
        <v>47264900</v>
      </c>
      <c r="AE438" s="108">
        <v>37764728</v>
      </c>
      <c r="AF438" s="108">
        <v>49341902</v>
      </c>
      <c r="AG438" s="108">
        <v>45641240</v>
      </c>
      <c r="AH438" s="115">
        <v>49676950</v>
      </c>
      <c r="AI438" s="105">
        <v>24.341100000000001</v>
      </c>
      <c r="AJ438" s="105">
        <v>24.726199999999999</v>
      </c>
      <c r="AK438" s="105">
        <v>24.77</v>
      </c>
      <c r="AL438" s="105">
        <v>25.105399999999999</v>
      </c>
      <c r="AM438" s="105">
        <v>24.927499999999998</v>
      </c>
      <c r="AN438" s="105">
        <v>25.3994</v>
      </c>
      <c r="AO438" s="105">
        <v>24.683</v>
      </c>
      <c r="AP438" s="105">
        <v>24.045400000000001</v>
      </c>
      <c r="AQ438" s="105">
        <v>25.293500000000002</v>
      </c>
      <c r="AR438" s="105">
        <v>24.049900000000001</v>
      </c>
      <c r="AS438" s="105">
        <v>24.860499999999998</v>
      </c>
      <c r="AT438" s="105">
        <v>24.2776</v>
      </c>
      <c r="AU438" s="105">
        <v>25.1023</v>
      </c>
      <c r="AV438" s="105">
        <v>24.3294</v>
      </c>
      <c r="AW438" s="105">
        <v>24.630800000000001</v>
      </c>
      <c r="AX438" s="105">
        <v>25.308800000000002</v>
      </c>
      <c r="AY438" s="105">
        <v>25.243099999999998</v>
      </c>
      <c r="AZ438" s="105">
        <v>25.491299999999999</v>
      </c>
      <c r="BA438" s="105">
        <v>25.0045</v>
      </c>
      <c r="BB438" s="105">
        <v>25.106000000000002</v>
      </c>
      <c r="BC438" s="105">
        <v>25.398099999999999</v>
      </c>
      <c r="BD438" s="105">
        <v>25.146599999999999</v>
      </c>
      <c r="BE438" s="105">
        <v>25.144200000000001</v>
      </c>
      <c r="BF438" s="105">
        <v>25.206199999999999</v>
      </c>
      <c r="BG438" s="105">
        <v>25.1053</v>
      </c>
      <c r="BH438" s="105">
        <v>25.4908</v>
      </c>
      <c r="BI438" s="105">
        <v>25.1844</v>
      </c>
      <c r="BJ438" s="105">
        <v>25.6114</v>
      </c>
      <c r="BK438" s="105">
        <v>25.401</v>
      </c>
      <c r="BL438" s="116">
        <v>25.594799999999999</v>
      </c>
      <c r="BM438" s="112">
        <v>3.7162200000000001E-3</v>
      </c>
      <c r="BN438" s="112">
        <v>6.2954999999999997E-2</v>
      </c>
      <c r="BO438" s="112">
        <v>7.8446699999999994E-2</v>
      </c>
      <c r="BP438" s="112">
        <v>1.04391E-2</v>
      </c>
      <c r="BQ438" s="112">
        <v>2.2515500000000001E-2</v>
      </c>
      <c r="BR438" s="112">
        <v>0.13428000000000001</v>
      </c>
      <c r="BS438" s="112">
        <v>5.4420099999999999E-2</v>
      </c>
      <c r="BT438" s="112">
        <v>6.29811E-3</v>
      </c>
      <c r="BU438" s="117">
        <v>0.111876</v>
      </c>
      <c r="BV438" s="112">
        <v>2.4983399999999999E-2</v>
      </c>
      <c r="BW438" s="112">
        <v>0.123209</v>
      </c>
      <c r="BX438" s="112">
        <v>0.17100399999999999</v>
      </c>
      <c r="BY438" s="112">
        <v>2.86415E-2</v>
      </c>
      <c r="BZ438" s="112">
        <v>0.30380099999999999</v>
      </c>
      <c r="CA438" s="112">
        <v>0.37821500000000002</v>
      </c>
      <c r="CB438" s="112">
        <v>0.222797</v>
      </c>
      <c r="CC438" s="112">
        <v>6.1567299999999998E-2</v>
      </c>
      <c r="CD438" s="117">
        <v>0.63986399999999999</v>
      </c>
      <c r="CE438" s="105">
        <v>-0.92331200000000002</v>
      </c>
      <c r="CF438" s="105">
        <v>-0.39164700000000002</v>
      </c>
      <c r="CG438" s="105">
        <v>-0.86179499999999998</v>
      </c>
      <c r="CH438" s="105">
        <v>-1.13974</v>
      </c>
      <c r="CI438" s="105">
        <v>-0.848221</v>
      </c>
      <c r="CJ438" s="105">
        <v>-0.188026</v>
      </c>
      <c r="CK438" s="105">
        <v>-0.36619200000000002</v>
      </c>
      <c r="CL438" s="105">
        <v>-0.37009300000000001</v>
      </c>
      <c r="CM438" s="116">
        <v>-0.27555000000000002</v>
      </c>
    </row>
    <row r="439" spans="1:91">
      <c r="A439" s="104" t="s">
        <v>5105</v>
      </c>
      <c r="B439" s="104" t="s">
        <v>5106</v>
      </c>
      <c r="C439" s="104" t="s">
        <v>1278</v>
      </c>
      <c r="D439" s="105">
        <v>28.076900000000002</v>
      </c>
      <c r="E439" s="108">
        <v>248199712</v>
      </c>
      <c r="F439" s="108">
        <v>204332914</v>
      </c>
      <c r="G439" s="108">
        <v>233990980</v>
      </c>
      <c r="H439" s="108">
        <v>310447432</v>
      </c>
      <c r="I439" s="108">
        <v>272528469.5</v>
      </c>
      <c r="J439" s="108">
        <v>275015311.5</v>
      </c>
      <c r="K439" s="108">
        <v>273469620</v>
      </c>
      <c r="L439" s="108">
        <v>136410421</v>
      </c>
      <c r="M439" s="108">
        <v>304696617.30000001</v>
      </c>
      <c r="N439" s="108">
        <v>37020067.5</v>
      </c>
      <c r="O439" s="108">
        <v>47946844.5</v>
      </c>
      <c r="P439" s="108">
        <v>45191878</v>
      </c>
      <c r="Q439" s="108">
        <v>217616754</v>
      </c>
      <c r="R439" s="108">
        <v>249890868</v>
      </c>
      <c r="S439" s="108">
        <v>176448308</v>
      </c>
      <c r="T439" s="108">
        <v>217655728</v>
      </c>
      <c r="U439" s="108">
        <v>236029711</v>
      </c>
      <c r="V439" s="108">
        <v>259057092</v>
      </c>
      <c r="W439" s="108">
        <v>251577119.30000001</v>
      </c>
      <c r="X439" s="108">
        <v>245936595</v>
      </c>
      <c r="Y439" s="108">
        <v>243809582</v>
      </c>
      <c r="Z439" s="108">
        <v>197924008</v>
      </c>
      <c r="AA439" s="108">
        <v>107004868</v>
      </c>
      <c r="AB439" s="108">
        <v>220535190</v>
      </c>
      <c r="AC439" s="108">
        <v>231817498.5</v>
      </c>
      <c r="AD439" s="108">
        <v>226538434</v>
      </c>
      <c r="AE439" s="108">
        <v>244514008</v>
      </c>
      <c r="AF439" s="108">
        <v>257922620.30000001</v>
      </c>
      <c r="AG439" s="108">
        <v>279036758</v>
      </c>
      <c r="AH439" s="115">
        <v>217861197</v>
      </c>
      <c r="AI439" s="105">
        <v>28.270399999999999</v>
      </c>
      <c r="AJ439" s="105">
        <v>28.269500000000001</v>
      </c>
      <c r="AK439" s="105">
        <v>28.460599999999999</v>
      </c>
      <c r="AL439" s="105">
        <v>28.484200000000001</v>
      </c>
      <c r="AM439" s="105">
        <v>28.488199999999999</v>
      </c>
      <c r="AN439" s="105">
        <v>28.551300000000001</v>
      </c>
      <c r="AO439" s="105">
        <v>28.2883</v>
      </c>
      <c r="AP439" s="105">
        <v>27.942299999999999</v>
      </c>
      <c r="AQ439" s="105">
        <v>28.3719</v>
      </c>
      <c r="AR439" s="105">
        <v>25.474900000000002</v>
      </c>
      <c r="AS439" s="105">
        <v>26.189299999999999</v>
      </c>
      <c r="AT439" s="105">
        <v>26.0337</v>
      </c>
      <c r="AU439" s="105">
        <v>27.924099999999999</v>
      </c>
      <c r="AV439" s="105">
        <v>28.186399999999999</v>
      </c>
      <c r="AW439" s="105">
        <v>27.8797</v>
      </c>
      <c r="AX439" s="105">
        <v>28.076799999999999</v>
      </c>
      <c r="AY439" s="105">
        <v>28.122</v>
      </c>
      <c r="AZ439" s="105">
        <v>28.3308</v>
      </c>
      <c r="BA439" s="105">
        <v>28.151399999999999</v>
      </c>
      <c r="BB439" s="105">
        <v>28.212599999999998</v>
      </c>
      <c r="BC439" s="105">
        <v>28.077000000000002</v>
      </c>
      <c r="BD439" s="105">
        <v>27.996300000000002</v>
      </c>
      <c r="BE439" s="105">
        <v>27.141400000000001</v>
      </c>
      <c r="BF439" s="105">
        <v>28.152999999999999</v>
      </c>
      <c r="BG439" s="105">
        <v>27.805299999999999</v>
      </c>
      <c r="BH439" s="105">
        <v>27.7836</v>
      </c>
      <c r="BI439" s="105">
        <v>27.879200000000001</v>
      </c>
      <c r="BJ439" s="105">
        <v>27.997399999999999</v>
      </c>
      <c r="BK439" s="105">
        <v>28.020299999999999</v>
      </c>
      <c r="BL439" s="116">
        <v>27.746700000000001</v>
      </c>
      <c r="BM439" s="112">
        <v>1.9003699999999998E-2</v>
      </c>
      <c r="BN439" s="112">
        <v>2.8985500000000002E-3</v>
      </c>
      <c r="BO439" s="112">
        <v>0.15184400000000001</v>
      </c>
      <c r="BP439" s="112">
        <v>9.8476700000000011E-4</v>
      </c>
      <c r="BQ439" s="112">
        <v>0.59307500000000002</v>
      </c>
      <c r="BR439" s="112">
        <v>9.56703E-2</v>
      </c>
      <c r="BS439" s="112">
        <v>7.86163E-2</v>
      </c>
      <c r="BT439" s="112">
        <v>0.65376400000000001</v>
      </c>
      <c r="BU439" s="117">
        <v>0.34478599999999998</v>
      </c>
      <c r="BV439" s="112">
        <v>5.74835E-2</v>
      </c>
      <c r="BW439" s="112">
        <v>2.0957099999999999E-2</v>
      </c>
      <c r="BX439" s="112">
        <v>0.25565300000000002</v>
      </c>
      <c r="BY439" s="112">
        <v>7.8946099999999998E-3</v>
      </c>
      <c r="BZ439" s="112">
        <v>0.79352699999999998</v>
      </c>
      <c r="CA439" s="112">
        <v>0.31462200000000001</v>
      </c>
      <c r="CB439" s="112">
        <v>0.26472600000000002</v>
      </c>
      <c r="CC439" s="112">
        <v>0.78892399999999996</v>
      </c>
      <c r="CD439" s="117">
        <v>0.743421</v>
      </c>
      <c r="CE439" s="105">
        <v>0.41203400000000001</v>
      </c>
      <c r="CF439" s="105">
        <v>0.586399</v>
      </c>
      <c r="CG439" s="105">
        <v>0.27934500000000001</v>
      </c>
      <c r="CH439" s="105">
        <v>-2.02217</v>
      </c>
      <c r="CI439" s="105">
        <v>7.5251299999999993E-2</v>
      </c>
      <c r="CJ439" s="105">
        <v>0.25503999999999999</v>
      </c>
      <c r="CK439" s="105">
        <v>0.225498</v>
      </c>
      <c r="CL439" s="105">
        <v>-0.157911</v>
      </c>
      <c r="CM439" s="116">
        <v>-9.8765699999999998E-2</v>
      </c>
    </row>
    <row r="440" spans="1:91">
      <c r="A440" s="104" t="s">
        <v>1411</v>
      </c>
      <c r="B440" s="104" t="s">
        <v>1412</v>
      </c>
      <c r="C440" s="104" t="s">
        <v>1413</v>
      </c>
      <c r="D440" s="105">
        <v>28.429549999999999</v>
      </c>
      <c r="E440" s="108">
        <v>199898833.5</v>
      </c>
      <c r="F440" s="108">
        <v>143216586.5</v>
      </c>
      <c r="G440" s="108">
        <v>126065354</v>
      </c>
      <c r="H440" s="108">
        <v>323535804.5</v>
      </c>
      <c r="I440" s="108">
        <v>274215344.5</v>
      </c>
      <c r="J440" s="108">
        <v>177244483.30000001</v>
      </c>
      <c r="K440" s="108">
        <v>252705468.80000001</v>
      </c>
      <c r="L440" s="108">
        <v>62765836.5</v>
      </c>
      <c r="M440" s="108">
        <v>316835736.80000001</v>
      </c>
      <c r="N440" s="108">
        <v>163931300</v>
      </c>
      <c r="O440" s="108">
        <v>114144583.3</v>
      </c>
      <c r="P440" s="108">
        <v>143113383.5</v>
      </c>
      <c r="Q440" s="108">
        <v>251525581.80000001</v>
      </c>
      <c r="R440" s="108">
        <v>273382738</v>
      </c>
      <c r="S440" s="108">
        <v>227044000.5</v>
      </c>
      <c r="T440" s="108">
        <v>329034946</v>
      </c>
      <c r="U440" s="108">
        <v>339764075.5</v>
      </c>
      <c r="V440" s="108">
        <v>259241058</v>
      </c>
      <c r="W440" s="108">
        <v>339473107.5</v>
      </c>
      <c r="X440" s="108">
        <v>317753993.5</v>
      </c>
      <c r="Y440" s="108">
        <v>380513962.5</v>
      </c>
      <c r="Z440" s="108">
        <v>301124072</v>
      </c>
      <c r="AA440" s="108">
        <v>330338140</v>
      </c>
      <c r="AB440" s="108">
        <v>267354657</v>
      </c>
      <c r="AC440" s="108">
        <v>392541647</v>
      </c>
      <c r="AD440" s="108">
        <v>398690114</v>
      </c>
      <c r="AE440" s="108">
        <v>348029285.80000001</v>
      </c>
      <c r="AF440" s="108">
        <v>373019627.5</v>
      </c>
      <c r="AG440" s="108">
        <v>408543880</v>
      </c>
      <c r="AH440" s="115">
        <v>368514534.5</v>
      </c>
      <c r="AI440" s="105">
        <v>27.958200000000001</v>
      </c>
      <c r="AJ440" s="105">
        <v>27.801400000000001</v>
      </c>
      <c r="AK440" s="105">
        <v>27.601199999999999</v>
      </c>
      <c r="AL440" s="105">
        <v>28.543700000000001</v>
      </c>
      <c r="AM440" s="105">
        <v>28.497299999999999</v>
      </c>
      <c r="AN440" s="105">
        <v>27.912800000000001</v>
      </c>
      <c r="AO440" s="105">
        <v>28.174299999999999</v>
      </c>
      <c r="AP440" s="105">
        <v>26.917000000000002</v>
      </c>
      <c r="AQ440" s="105">
        <v>28.4283</v>
      </c>
      <c r="AR440" s="105">
        <v>27.7652</v>
      </c>
      <c r="AS440" s="105">
        <v>27.417999999999999</v>
      </c>
      <c r="AT440" s="105">
        <v>27.6967</v>
      </c>
      <c r="AU440" s="105">
        <v>28.126000000000001</v>
      </c>
      <c r="AV440" s="105">
        <v>28.315999999999999</v>
      </c>
      <c r="AW440" s="105">
        <v>28.247699999999998</v>
      </c>
      <c r="AX440" s="105">
        <v>28.672999999999998</v>
      </c>
      <c r="AY440" s="105">
        <v>28.663599999999999</v>
      </c>
      <c r="AZ440" s="105">
        <v>28.3339</v>
      </c>
      <c r="BA440" s="105">
        <v>28.5837</v>
      </c>
      <c r="BB440" s="105">
        <v>28.585699999999999</v>
      </c>
      <c r="BC440" s="105">
        <v>28.724900000000002</v>
      </c>
      <c r="BD440" s="105">
        <v>28.588899999999999</v>
      </c>
      <c r="BE440" s="105">
        <v>28.732800000000001</v>
      </c>
      <c r="BF440" s="105">
        <v>28.430800000000001</v>
      </c>
      <c r="BG440" s="105">
        <v>28.596299999999999</v>
      </c>
      <c r="BH440" s="105">
        <v>28.6098</v>
      </c>
      <c r="BI440" s="105">
        <v>28.388500000000001</v>
      </c>
      <c r="BJ440" s="105">
        <v>28.529699999999998</v>
      </c>
      <c r="BK440" s="105">
        <v>28.553899999999999</v>
      </c>
      <c r="BL440" s="116">
        <v>28.456299999999999</v>
      </c>
      <c r="BM440" s="112">
        <v>2.4933899999999998E-3</v>
      </c>
      <c r="BN440" s="112">
        <v>0.39481699999999997</v>
      </c>
      <c r="BO440" s="112">
        <v>0.22366800000000001</v>
      </c>
      <c r="BP440" s="112">
        <v>1.29335E-3</v>
      </c>
      <c r="BQ440" s="112">
        <v>1.0745299999999999E-2</v>
      </c>
      <c r="BR440" s="112">
        <v>0.72501899999999997</v>
      </c>
      <c r="BS440" s="112">
        <v>9.9156999999999995E-2</v>
      </c>
      <c r="BT440" s="112">
        <v>0.48443000000000003</v>
      </c>
      <c r="BU440" s="117">
        <v>0.82557700000000001</v>
      </c>
      <c r="BV440" s="112">
        <v>2.0030800000000001E-2</v>
      </c>
      <c r="BW440" s="112">
        <v>0.48305799999999999</v>
      </c>
      <c r="BX440" s="112">
        <v>0.33585300000000001</v>
      </c>
      <c r="BY440" s="112">
        <v>9.1779800000000005E-3</v>
      </c>
      <c r="BZ440" s="112">
        <v>0.26281500000000002</v>
      </c>
      <c r="CA440" s="112">
        <v>0.87093299999999996</v>
      </c>
      <c r="CB440" s="112">
        <v>0.29731600000000002</v>
      </c>
      <c r="CC440" s="112">
        <v>0.66297700000000004</v>
      </c>
      <c r="CD440" s="117">
        <v>0.94718899999999995</v>
      </c>
      <c r="CE440" s="105">
        <v>-0.72640099999999996</v>
      </c>
      <c r="CF440" s="105">
        <v>-0.19536999999999999</v>
      </c>
      <c r="CG440" s="105">
        <v>-0.67346099999999998</v>
      </c>
      <c r="CH440" s="105">
        <v>-0.88664600000000005</v>
      </c>
      <c r="CI440" s="105">
        <v>-0.28339999999999999</v>
      </c>
      <c r="CJ440" s="105">
        <v>4.35136E-2</v>
      </c>
      <c r="CK440" s="105">
        <v>0.118076</v>
      </c>
      <c r="CL440" s="105">
        <v>7.0833199999999999E-2</v>
      </c>
      <c r="CM440" s="116">
        <v>1.8206300000000002E-2</v>
      </c>
    </row>
    <row r="441" spans="1:91">
      <c r="A441" s="104" t="s">
        <v>1414</v>
      </c>
      <c r="B441" s="104" t="s">
        <v>1415</v>
      </c>
      <c r="C441" s="104" t="s">
        <v>1416</v>
      </c>
      <c r="D441" s="105">
        <v>27.812899999999999</v>
      </c>
      <c r="E441" s="108">
        <v>306231136</v>
      </c>
      <c r="F441" s="108">
        <v>184457472</v>
      </c>
      <c r="G441" s="108">
        <v>177973104</v>
      </c>
      <c r="H441" s="108"/>
      <c r="I441" s="108">
        <v>89433024</v>
      </c>
      <c r="J441" s="108">
        <v>143256640</v>
      </c>
      <c r="K441" s="108">
        <v>190369498</v>
      </c>
      <c r="L441" s="108">
        <v>119499080</v>
      </c>
      <c r="M441" s="108"/>
      <c r="N441" s="108">
        <v>61919284</v>
      </c>
      <c r="O441" s="108">
        <v>137322240</v>
      </c>
      <c r="P441" s="108">
        <v>264589280</v>
      </c>
      <c r="Q441" s="108"/>
      <c r="R441" s="108">
        <v>180287168</v>
      </c>
      <c r="S441" s="108">
        <v>174788816.30000001</v>
      </c>
      <c r="T441" s="108">
        <v>244743104</v>
      </c>
      <c r="U441" s="108">
        <v>273783552</v>
      </c>
      <c r="V441" s="108">
        <v>3406044.5</v>
      </c>
      <c r="W441" s="108">
        <v>166999792</v>
      </c>
      <c r="X441" s="108">
        <v>200027408</v>
      </c>
      <c r="Y441" s="108">
        <v>276296416</v>
      </c>
      <c r="Z441" s="108">
        <v>287229792</v>
      </c>
      <c r="AA441" s="108">
        <v>285110048</v>
      </c>
      <c r="AB441" s="108">
        <v>187750992</v>
      </c>
      <c r="AC441" s="108">
        <v>148420326</v>
      </c>
      <c r="AD441" s="108">
        <v>91403552</v>
      </c>
      <c r="AE441" s="108">
        <v>53044980</v>
      </c>
      <c r="AF441" s="108">
        <v>307740192</v>
      </c>
      <c r="AG441" s="108">
        <v>348881280</v>
      </c>
      <c r="AH441" s="115">
        <v>2674663.25</v>
      </c>
      <c r="AI441" s="105">
        <v>28.573499999999999</v>
      </c>
      <c r="AJ441" s="105">
        <v>28.113199999999999</v>
      </c>
      <c r="AK441" s="105">
        <v>28.0688</v>
      </c>
      <c r="AL441" s="105">
        <v>22.734000000000002</v>
      </c>
      <c r="AM441" s="105">
        <v>26.890799999999999</v>
      </c>
      <c r="AN441" s="105">
        <v>27.680800000000001</v>
      </c>
      <c r="AO441" s="105">
        <v>27.770399999999999</v>
      </c>
      <c r="AP441" s="105">
        <v>27.891999999999999</v>
      </c>
      <c r="AQ441" s="105">
        <v>21.398</v>
      </c>
      <c r="AR441" s="105">
        <v>26.35</v>
      </c>
      <c r="AS441" s="105">
        <v>27.662700000000001</v>
      </c>
      <c r="AT441" s="105">
        <v>28.583300000000001</v>
      </c>
      <c r="AU441" s="105">
        <v>22.013500000000001</v>
      </c>
      <c r="AV441" s="105">
        <v>27.715399999999999</v>
      </c>
      <c r="AW441" s="105">
        <v>27.855399999999999</v>
      </c>
      <c r="AX441" s="105">
        <v>28.245999999999999</v>
      </c>
      <c r="AY441" s="105">
        <v>28.335799999999999</v>
      </c>
      <c r="AZ441" s="105">
        <v>22.128399999999999</v>
      </c>
      <c r="BA441" s="105">
        <v>27.560199999999998</v>
      </c>
      <c r="BB441" s="105">
        <v>27.922799999999999</v>
      </c>
      <c r="BC441" s="105">
        <v>28.254100000000001</v>
      </c>
      <c r="BD441" s="105">
        <v>28.532699999999998</v>
      </c>
      <c r="BE441" s="105">
        <v>28.545300000000001</v>
      </c>
      <c r="BF441" s="105">
        <v>27.9208</v>
      </c>
      <c r="BG441" s="105">
        <v>27.165500000000002</v>
      </c>
      <c r="BH441" s="105">
        <v>26.449400000000001</v>
      </c>
      <c r="BI441" s="105">
        <v>25.674600000000002</v>
      </c>
      <c r="BJ441" s="105">
        <v>28.252199999999998</v>
      </c>
      <c r="BK441" s="105">
        <v>28.331600000000002</v>
      </c>
      <c r="BL441" s="116">
        <v>21.378900000000002</v>
      </c>
      <c r="BM441" s="112">
        <v>0.382496</v>
      </c>
      <c r="BN441" s="112">
        <v>0.940743</v>
      </c>
      <c r="BO441" s="112">
        <v>0.92849099999999996</v>
      </c>
      <c r="BP441" s="112">
        <v>0.55394200000000005</v>
      </c>
      <c r="BQ441" s="112">
        <v>0.96850400000000003</v>
      </c>
      <c r="BR441" s="112">
        <v>0.93954700000000002</v>
      </c>
      <c r="BS441" s="112">
        <v>0.45213799999999998</v>
      </c>
      <c r="BT441" s="112">
        <v>0.36804999999999999</v>
      </c>
      <c r="BU441" s="117">
        <v>0.85955099999999995</v>
      </c>
      <c r="BV441" s="112">
        <v>0.466026</v>
      </c>
      <c r="BW441" s="112">
        <v>0.95233900000000005</v>
      </c>
      <c r="BX441" s="112">
        <v>0.95184000000000002</v>
      </c>
      <c r="BY441" s="112">
        <v>0.631382</v>
      </c>
      <c r="BZ441" s="112">
        <v>0.98139900000000002</v>
      </c>
      <c r="CA441" s="112">
        <v>0.97359200000000001</v>
      </c>
      <c r="CB441" s="112">
        <v>0.66059000000000001</v>
      </c>
      <c r="CC441" s="112">
        <v>0.56732800000000005</v>
      </c>
      <c r="CD441" s="117">
        <v>0.961974</v>
      </c>
      <c r="CE441" s="105">
        <v>2.2642899999999999</v>
      </c>
      <c r="CF441" s="105">
        <v>-0.21902199999999999</v>
      </c>
      <c r="CG441" s="105">
        <v>-0.30071999999999999</v>
      </c>
      <c r="CH441" s="105">
        <v>1.5444899999999999</v>
      </c>
      <c r="CI441" s="105">
        <v>-0.12612499999999999</v>
      </c>
      <c r="CJ441" s="105">
        <v>0.24917800000000001</v>
      </c>
      <c r="CK441" s="105">
        <v>1.92479</v>
      </c>
      <c r="CL441" s="105">
        <v>2.3453900000000001</v>
      </c>
      <c r="CM441" s="116">
        <v>0.44225799999999998</v>
      </c>
    </row>
    <row r="442" spans="1:91">
      <c r="A442" s="104" t="s">
        <v>5107</v>
      </c>
      <c r="B442" s="104" t="s">
        <v>5108</v>
      </c>
      <c r="C442" s="104" t="s">
        <v>5109</v>
      </c>
      <c r="D442" s="105">
        <v>25.999699999999997</v>
      </c>
      <c r="E442" s="108">
        <v>18157098.719999999</v>
      </c>
      <c r="F442" s="108">
        <v>2029880.5630000001</v>
      </c>
      <c r="G442" s="108">
        <v>17103596</v>
      </c>
      <c r="H442" s="108">
        <v>86234024</v>
      </c>
      <c r="I442" s="108">
        <v>40756368</v>
      </c>
      <c r="J442" s="108">
        <v>33303944.780000001</v>
      </c>
      <c r="K442" s="108">
        <v>60657024.689999998</v>
      </c>
      <c r="L442" s="108">
        <v>6621998.125</v>
      </c>
      <c r="M442" s="108">
        <v>68913509.299999997</v>
      </c>
      <c r="N442" s="108">
        <v>50949767.189999998</v>
      </c>
      <c r="O442" s="108">
        <v>40896714.810000002</v>
      </c>
      <c r="P442" s="108">
        <v>47284356</v>
      </c>
      <c r="Q442" s="108">
        <v>67446842.280000001</v>
      </c>
      <c r="R442" s="108">
        <v>77764570.379999995</v>
      </c>
      <c r="S442" s="108">
        <v>48592973.380000003</v>
      </c>
      <c r="T442" s="108">
        <v>45574744.920000002</v>
      </c>
      <c r="U442" s="108">
        <v>30642635</v>
      </c>
      <c r="V442" s="108">
        <v>54851671</v>
      </c>
      <c r="W442" s="108">
        <v>31842312.25</v>
      </c>
      <c r="X442" s="108">
        <v>8561564.25</v>
      </c>
      <c r="Y442" s="108">
        <v>48434452</v>
      </c>
      <c r="Z442" s="108">
        <v>35381001.5</v>
      </c>
      <c r="AA442" s="108">
        <v>65998994.560000002</v>
      </c>
      <c r="AB442" s="108">
        <v>28532408.98</v>
      </c>
      <c r="AC442" s="108">
        <v>72501886</v>
      </c>
      <c r="AD442" s="108">
        <v>94076516</v>
      </c>
      <c r="AE442" s="108">
        <v>80390765.590000004</v>
      </c>
      <c r="AF442" s="108">
        <v>85556332.189999998</v>
      </c>
      <c r="AG442" s="108">
        <v>78452855.269999996</v>
      </c>
      <c r="AH442" s="115">
        <v>94167767.280000001</v>
      </c>
      <c r="AI442" s="105">
        <v>24.497499999999999</v>
      </c>
      <c r="AJ442" s="105">
        <v>21.664999999999999</v>
      </c>
      <c r="AK442" s="105">
        <v>24.736000000000001</v>
      </c>
      <c r="AL442" s="105">
        <v>26.636099999999999</v>
      </c>
      <c r="AM442" s="105">
        <v>25.790400000000002</v>
      </c>
      <c r="AN442" s="105">
        <v>25.8201</v>
      </c>
      <c r="AO442" s="105">
        <v>26.1052</v>
      </c>
      <c r="AP442" s="105">
        <v>23.790400000000002</v>
      </c>
      <c r="AQ442" s="105">
        <v>26.227399999999999</v>
      </c>
      <c r="AR442" s="105">
        <v>25.948799999999999</v>
      </c>
      <c r="AS442" s="105">
        <v>25.961099999999998</v>
      </c>
      <c r="AT442" s="105">
        <v>26.099</v>
      </c>
      <c r="AU442" s="105">
        <v>26.223199999999999</v>
      </c>
      <c r="AV442" s="105">
        <v>26.502300000000002</v>
      </c>
      <c r="AW442" s="105">
        <v>26.0383</v>
      </c>
      <c r="AX442" s="105">
        <v>25.821000000000002</v>
      </c>
      <c r="AY442" s="105">
        <v>25.205200000000001</v>
      </c>
      <c r="AZ442" s="105">
        <v>26.133400000000002</v>
      </c>
      <c r="BA442" s="105">
        <v>25.1694</v>
      </c>
      <c r="BB442" s="105">
        <v>23.5001</v>
      </c>
      <c r="BC442" s="105">
        <v>25.753499999999999</v>
      </c>
      <c r="BD442" s="105">
        <v>25.400500000000001</v>
      </c>
      <c r="BE442" s="105">
        <v>26.391200000000001</v>
      </c>
      <c r="BF442" s="105">
        <v>25.2027</v>
      </c>
      <c r="BG442" s="105">
        <v>26.1341</v>
      </c>
      <c r="BH442" s="105">
        <v>26.495899999999999</v>
      </c>
      <c r="BI442" s="105">
        <v>26.2744</v>
      </c>
      <c r="BJ442" s="105">
        <v>26.4054</v>
      </c>
      <c r="BK442" s="105">
        <v>26.195599999999999</v>
      </c>
      <c r="BL442" s="116">
        <v>26.5413</v>
      </c>
      <c r="BM442" s="112">
        <v>5.0243200000000002E-2</v>
      </c>
      <c r="BN442" s="112">
        <v>0.36840499999999998</v>
      </c>
      <c r="BO442" s="112">
        <v>0.27633999999999997</v>
      </c>
      <c r="BP442" s="112">
        <v>2.7567399999999999E-2</v>
      </c>
      <c r="BQ442" s="112">
        <v>0.49491800000000002</v>
      </c>
      <c r="BR442" s="112">
        <v>8.5336599999999999E-2</v>
      </c>
      <c r="BS442" s="112">
        <v>8.2526100000000005E-2</v>
      </c>
      <c r="BT442" s="112">
        <v>0.13353300000000001</v>
      </c>
      <c r="BU442" s="117">
        <v>0.61492800000000003</v>
      </c>
      <c r="BV442" s="112">
        <v>0.10006900000000001</v>
      </c>
      <c r="BW442" s="112">
        <v>0.45954699999999998</v>
      </c>
      <c r="BX442" s="112">
        <v>0.39103900000000003</v>
      </c>
      <c r="BY442" s="112">
        <v>5.7412100000000001E-2</v>
      </c>
      <c r="BZ442" s="112">
        <v>0.74639100000000003</v>
      </c>
      <c r="CA442" s="112">
        <v>0.29891200000000001</v>
      </c>
      <c r="CB442" s="112">
        <v>0.26982899999999999</v>
      </c>
      <c r="CC442" s="112">
        <v>0.31703799999999999</v>
      </c>
      <c r="CD442" s="117">
        <v>0.867421</v>
      </c>
      <c r="CE442" s="105">
        <v>-2.7479499999999999</v>
      </c>
      <c r="CF442" s="105">
        <v>-0.29858499999999999</v>
      </c>
      <c r="CG442" s="105">
        <v>-1.00644</v>
      </c>
      <c r="CH442" s="105">
        <v>-0.37779000000000001</v>
      </c>
      <c r="CI442" s="105">
        <v>-0.12617800000000001</v>
      </c>
      <c r="CJ442" s="105">
        <v>-0.66090800000000005</v>
      </c>
      <c r="CK442" s="105">
        <v>-1.57311</v>
      </c>
      <c r="CL442" s="105">
        <v>-0.71599000000000002</v>
      </c>
      <c r="CM442" s="116">
        <v>-7.9307600000000006E-2</v>
      </c>
    </row>
    <row r="443" spans="1:91">
      <c r="A443" s="104" t="s">
        <v>1417</v>
      </c>
      <c r="B443" s="104" t="s">
        <v>1418</v>
      </c>
      <c r="C443" s="104" t="s">
        <v>1419</v>
      </c>
      <c r="D443" s="105">
        <v>29.24485</v>
      </c>
      <c r="E443" s="108">
        <v>547323329</v>
      </c>
      <c r="F443" s="108">
        <v>471670686</v>
      </c>
      <c r="G443" s="108">
        <v>399661105.5</v>
      </c>
      <c r="H443" s="108">
        <v>628067572.5</v>
      </c>
      <c r="I443" s="108">
        <v>523966870.5</v>
      </c>
      <c r="J443" s="108">
        <v>456592447.5</v>
      </c>
      <c r="K443" s="108">
        <v>635590095.5</v>
      </c>
      <c r="L443" s="108">
        <v>425659800.60000002</v>
      </c>
      <c r="M443" s="108">
        <v>648067131</v>
      </c>
      <c r="N443" s="108">
        <v>501771514</v>
      </c>
      <c r="O443" s="108">
        <v>442408426</v>
      </c>
      <c r="P443" s="108">
        <v>514081072.80000001</v>
      </c>
      <c r="Q443" s="108">
        <v>522663819.5</v>
      </c>
      <c r="R443" s="108">
        <v>607351538.29999995</v>
      </c>
      <c r="S443" s="108">
        <v>662890959.29999995</v>
      </c>
      <c r="T443" s="108">
        <v>466867000.80000001</v>
      </c>
      <c r="U443" s="108">
        <v>468996827.30000001</v>
      </c>
      <c r="V443" s="108">
        <v>482167527</v>
      </c>
      <c r="W443" s="108">
        <v>542335712.5</v>
      </c>
      <c r="X443" s="108">
        <v>474895385.80000001</v>
      </c>
      <c r="Y443" s="108">
        <v>529029656.5</v>
      </c>
      <c r="Z443" s="108">
        <v>482861680.5</v>
      </c>
      <c r="AA443" s="108">
        <v>468759887.30000001</v>
      </c>
      <c r="AB443" s="108">
        <v>519074763.80000001</v>
      </c>
      <c r="AC443" s="108">
        <v>607726105</v>
      </c>
      <c r="AD443" s="108">
        <v>612242486.5</v>
      </c>
      <c r="AE443" s="108">
        <v>596616648</v>
      </c>
      <c r="AF443" s="108">
        <v>551886059.79999995</v>
      </c>
      <c r="AG443" s="108">
        <v>594155247</v>
      </c>
      <c r="AH443" s="115">
        <v>584009365.5</v>
      </c>
      <c r="AI443" s="105">
        <v>29.411300000000001</v>
      </c>
      <c r="AJ443" s="105">
        <v>29.392299999999999</v>
      </c>
      <c r="AK443" s="105">
        <v>29.18</v>
      </c>
      <c r="AL443" s="105">
        <v>29.500699999999998</v>
      </c>
      <c r="AM443" s="105">
        <v>29.3996</v>
      </c>
      <c r="AN443" s="105">
        <v>29.3063</v>
      </c>
      <c r="AO443" s="105">
        <v>29.488800000000001</v>
      </c>
      <c r="AP443" s="105">
        <v>29.472200000000001</v>
      </c>
      <c r="AQ443" s="105">
        <v>29.460699999999999</v>
      </c>
      <c r="AR443" s="105">
        <v>29.335799999999999</v>
      </c>
      <c r="AS443" s="105">
        <v>29.2867</v>
      </c>
      <c r="AT443" s="105">
        <v>29.541599999999999</v>
      </c>
      <c r="AU443" s="105">
        <v>29.152899999999999</v>
      </c>
      <c r="AV443" s="105">
        <v>29.467600000000001</v>
      </c>
      <c r="AW443" s="105">
        <v>29.684799999999999</v>
      </c>
      <c r="AX443" s="105">
        <v>29.177800000000001</v>
      </c>
      <c r="AY443" s="105">
        <v>29.140699999999999</v>
      </c>
      <c r="AZ443" s="105">
        <v>29.196300000000001</v>
      </c>
      <c r="BA443" s="105">
        <v>29.259599999999999</v>
      </c>
      <c r="BB443" s="105">
        <v>29.177199999999999</v>
      </c>
      <c r="BC443" s="105">
        <v>29.198499999999999</v>
      </c>
      <c r="BD443" s="105">
        <v>29.229600000000001</v>
      </c>
      <c r="BE443" s="105">
        <v>29.209800000000001</v>
      </c>
      <c r="BF443" s="105">
        <v>29.388000000000002</v>
      </c>
      <c r="BG443" s="105">
        <v>29.229900000000001</v>
      </c>
      <c r="BH443" s="105">
        <v>29.2301</v>
      </c>
      <c r="BI443" s="105">
        <v>29.1661</v>
      </c>
      <c r="BJ443" s="105">
        <v>29.094799999999999</v>
      </c>
      <c r="BK443" s="105">
        <v>29.086200000000002</v>
      </c>
      <c r="BL443" s="116">
        <v>29.1144</v>
      </c>
      <c r="BM443" s="112">
        <v>3.7140600000000003E-2</v>
      </c>
      <c r="BN443" s="112">
        <v>5.8832499999999996E-3</v>
      </c>
      <c r="BO443" s="112">
        <v>5.56713E-6</v>
      </c>
      <c r="BP443" s="112">
        <v>2.10802E-2</v>
      </c>
      <c r="BQ443" s="112">
        <v>9.5053399999999996E-2</v>
      </c>
      <c r="BR443" s="112">
        <v>1.63319E-2</v>
      </c>
      <c r="BS443" s="112">
        <v>1.21809E-2</v>
      </c>
      <c r="BT443" s="112">
        <v>3.5793600000000002E-2</v>
      </c>
      <c r="BU443" s="117">
        <v>8.5326199999999994E-3</v>
      </c>
      <c r="BV443" s="112">
        <v>8.25539E-2</v>
      </c>
      <c r="BW443" s="112">
        <v>2.8755900000000001E-2</v>
      </c>
      <c r="BX443" s="112">
        <v>1.7777699999999999E-3</v>
      </c>
      <c r="BY443" s="112">
        <v>4.7074199999999997E-2</v>
      </c>
      <c r="BZ443" s="112">
        <v>0.47805900000000001</v>
      </c>
      <c r="CA443" s="112">
        <v>0.12175800000000001</v>
      </c>
      <c r="CB443" s="112">
        <v>0.10878400000000001</v>
      </c>
      <c r="CC443" s="112">
        <v>0.15515999999999999</v>
      </c>
      <c r="CD443" s="117">
        <v>0.37710300000000002</v>
      </c>
      <c r="CE443" s="105">
        <v>0.229376</v>
      </c>
      <c r="CF443" s="105">
        <v>0.30370999999999998</v>
      </c>
      <c r="CG443" s="105">
        <v>0.37540800000000002</v>
      </c>
      <c r="CH443" s="105">
        <v>0.28951900000000003</v>
      </c>
      <c r="CI443" s="105">
        <v>0.33663100000000001</v>
      </c>
      <c r="CJ443" s="105">
        <v>7.3078799999999999E-2</v>
      </c>
      <c r="CK443" s="105">
        <v>0.11325200000000001</v>
      </c>
      <c r="CL443" s="105">
        <v>0.17732100000000001</v>
      </c>
      <c r="CM443" s="116">
        <v>0.110209</v>
      </c>
    </row>
    <row r="444" spans="1:91">
      <c r="A444" s="104" t="s">
        <v>1420</v>
      </c>
      <c r="B444" s="104" t="s">
        <v>1421</v>
      </c>
      <c r="C444" s="104" t="s">
        <v>491</v>
      </c>
      <c r="D444" s="105">
        <v>32.396699999999996</v>
      </c>
      <c r="E444" s="108">
        <v>3693060856</v>
      </c>
      <c r="F444" s="108">
        <v>3561974341</v>
      </c>
      <c r="G444" s="108">
        <v>4011562399</v>
      </c>
      <c r="H444" s="108">
        <v>4588762315</v>
      </c>
      <c r="I444" s="108">
        <v>3888358741</v>
      </c>
      <c r="J444" s="108">
        <v>4752530852</v>
      </c>
      <c r="K444" s="108">
        <v>4789000511</v>
      </c>
      <c r="L444" s="108">
        <v>4271975845</v>
      </c>
      <c r="M444" s="108">
        <v>5244937476</v>
      </c>
      <c r="N444" s="108">
        <v>4903959783</v>
      </c>
      <c r="O444" s="108">
        <v>5542076993</v>
      </c>
      <c r="P444" s="108">
        <v>4412608379</v>
      </c>
      <c r="Q444" s="108">
        <v>4695412639</v>
      </c>
      <c r="R444" s="108">
        <v>4014768945</v>
      </c>
      <c r="S444" s="108">
        <v>1983605134</v>
      </c>
      <c r="T444" s="108">
        <v>3973309559</v>
      </c>
      <c r="U444" s="108">
        <v>4110877807</v>
      </c>
      <c r="V444" s="108">
        <v>3835348908</v>
      </c>
      <c r="W444" s="108">
        <v>4404570103</v>
      </c>
      <c r="X444" s="108">
        <v>3951275918</v>
      </c>
      <c r="Y444" s="108">
        <v>4096978147</v>
      </c>
      <c r="Z444" s="108">
        <v>4398175271</v>
      </c>
      <c r="AA444" s="108">
        <v>4168207600</v>
      </c>
      <c r="AB444" s="108">
        <v>3968728848</v>
      </c>
      <c r="AC444" s="108">
        <v>6802562450</v>
      </c>
      <c r="AD444" s="108">
        <v>6428787369</v>
      </c>
      <c r="AE444" s="108">
        <v>6328530298</v>
      </c>
      <c r="AF444" s="108">
        <v>6259658065</v>
      </c>
      <c r="AG444" s="108">
        <v>6439845229</v>
      </c>
      <c r="AH444" s="115">
        <v>7057238596</v>
      </c>
      <c r="AI444" s="105">
        <v>32.165700000000001</v>
      </c>
      <c r="AJ444" s="105">
        <v>32.2714</v>
      </c>
      <c r="AK444" s="105">
        <v>32.441400000000002</v>
      </c>
      <c r="AL444" s="105">
        <v>32.369799999999998</v>
      </c>
      <c r="AM444" s="105">
        <v>32.2744</v>
      </c>
      <c r="AN444" s="105">
        <v>32.578200000000002</v>
      </c>
      <c r="AO444" s="105">
        <v>32.4236</v>
      </c>
      <c r="AP444" s="105">
        <v>32.655999999999999</v>
      </c>
      <c r="AQ444" s="105">
        <v>32.477400000000003</v>
      </c>
      <c r="AR444" s="105">
        <v>32.622700000000002</v>
      </c>
      <c r="AS444" s="105">
        <v>32.879899999999999</v>
      </c>
      <c r="AT444" s="105">
        <v>32.6432</v>
      </c>
      <c r="AU444" s="105">
        <v>32.362299999999998</v>
      </c>
      <c r="AV444" s="105">
        <v>32.192399999999999</v>
      </c>
      <c r="AW444" s="105">
        <v>31.203900000000001</v>
      </c>
      <c r="AX444" s="105">
        <v>32.267000000000003</v>
      </c>
      <c r="AY444" s="105">
        <v>32.258899999999997</v>
      </c>
      <c r="AZ444" s="105">
        <v>32.163899999999998</v>
      </c>
      <c r="BA444" s="105">
        <v>32.281300000000002</v>
      </c>
      <c r="BB444" s="105">
        <v>32.1995</v>
      </c>
      <c r="BC444" s="105">
        <v>32.119999999999997</v>
      </c>
      <c r="BD444" s="105">
        <v>32.444000000000003</v>
      </c>
      <c r="BE444" s="105">
        <v>32.3551</v>
      </c>
      <c r="BF444" s="105">
        <v>32.322600000000001</v>
      </c>
      <c r="BG444" s="105">
        <v>32.707700000000003</v>
      </c>
      <c r="BH444" s="105">
        <v>32.596299999999999</v>
      </c>
      <c r="BI444" s="105">
        <v>32.573099999999997</v>
      </c>
      <c r="BJ444" s="105">
        <v>32.598500000000001</v>
      </c>
      <c r="BK444" s="105">
        <v>32.512799999999999</v>
      </c>
      <c r="BL444" s="116">
        <v>32.7087</v>
      </c>
      <c r="BM444" s="112">
        <v>3.3161599999999999E-2</v>
      </c>
      <c r="BN444" s="112">
        <v>0.13372000000000001</v>
      </c>
      <c r="BO444" s="112">
        <v>0.38646399999999997</v>
      </c>
      <c r="BP444" s="112">
        <v>0.33916200000000002</v>
      </c>
      <c r="BQ444" s="112">
        <v>0.13335</v>
      </c>
      <c r="BR444" s="112">
        <v>4.57311E-3</v>
      </c>
      <c r="BS444" s="112">
        <v>5.1968300000000004E-3</v>
      </c>
      <c r="BT444" s="112">
        <v>2.5862099999999999E-2</v>
      </c>
      <c r="BU444" s="117">
        <v>0.80014700000000005</v>
      </c>
      <c r="BV444" s="112">
        <v>7.8056100000000003E-2</v>
      </c>
      <c r="BW444" s="112">
        <v>0.21129700000000001</v>
      </c>
      <c r="BX444" s="112">
        <v>0.49629000000000001</v>
      </c>
      <c r="BY444" s="112">
        <v>0.42472799999999999</v>
      </c>
      <c r="BZ444" s="112">
        <v>0.51408200000000004</v>
      </c>
      <c r="CA444" s="112">
        <v>6.3956799999999994E-2</v>
      </c>
      <c r="CB444" s="112">
        <v>7.1634000000000003E-2</v>
      </c>
      <c r="CC444" s="112">
        <v>0.127419</v>
      </c>
      <c r="CD444" s="117">
        <v>0.94145500000000004</v>
      </c>
      <c r="CE444" s="105">
        <v>-0.31385000000000002</v>
      </c>
      <c r="CF444" s="105">
        <v>-0.199183</v>
      </c>
      <c r="CG444" s="105">
        <v>-8.76884E-2</v>
      </c>
      <c r="CH444" s="105">
        <v>0.108601</v>
      </c>
      <c r="CI444" s="105">
        <v>-0.68713400000000002</v>
      </c>
      <c r="CJ444" s="105">
        <v>-0.37670900000000002</v>
      </c>
      <c r="CK444" s="105">
        <v>-0.40640399999999999</v>
      </c>
      <c r="CL444" s="105">
        <v>-0.232797</v>
      </c>
      <c r="CM444" s="116">
        <v>1.90163E-2</v>
      </c>
    </row>
    <row r="445" spans="1:91">
      <c r="A445" s="104" t="s">
        <v>1422</v>
      </c>
      <c r="B445" s="104" t="s">
        <v>1423</v>
      </c>
      <c r="C445" s="104" t="s">
        <v>471</v>
      </c>
      <c r="D445" s="105">
        <v>28.9602</v>
      </c>
      <c r="E445" s="108">
        <v>531175850</v>
      </c>
      <c r="F445" s="108">
        <v>302375323</v>
      </c>
      <c r="G445" s="108">
        <v>317689636.80000001</v>
      </c>
      <c r="H445" s="108">
        <v>579206734.5</v>
      </c>
      <c r="I445" s="108">
        <v>296692409</v>
      </c>
      <c r="J445" s="108">
        <v>236799779.5</v>
      </c>
      <c r="K445" s="108">
        <v>644848082</v>
      </c>
      <c r="L445" s="108">
        <v>258904464</v>
      </c>
      <c r="M445" s="108">
        <v>556178277</v>
      </c>
      <c r="N445" s="108">
        <v>265877604.5</v>
      </c>
      <c r="O445" s="108">
        <v>416698578.5</v>
      </c>
      <c r="P445" s="108">
        <v>444056688</v>
      </c>
      <c r="Q445" s="108">
        <v>480739860</v>
      </c>
      <c r="R445" s="108">
        <v>452974393.5</v>
      </c>
      <c r="S445" s="108">
        <v>369048636</v>
      </c>
      <c r="T445" s="108">
        <v>285299285.80000001</v>
      </c>
      <c r="U445" s="108">
        <v>341424152.80000001</v>
      </c>
      <c r="V445" s="108">
        <v>504583496.5</v>
      </c>
      <c r="W445" s="108">
        <v>470742234</v>
      </c>
      <c r="X445" s="108">
        <v>364158824</v>
      </c>
      <c r="Y445" s="108">
        <v>208295975</v>
      </c>
      <c r="Z445" s="108">
        <v>290967333.5</v>
      </c>
      <c r="AA445" s="108">
        <v>226922186</v>
      </c>
      <c r="AB445" s="108">
        <v>177171401</v>
      </c>
      <c r="AC445" s="108">
        <v>713268504</v>
      </c>
      <c r="AD445" s="108">
        <v>589924736</v>
      </c>
      <c r="AE445" s="108">
        <v>463191967</v>
      </c>
      <c r="AF445" s="108">
        <v>603107532</v>
      </c>
      <c r="AG445" s="108">
        <v>737887768</v>
      </c>
      <c r="AH445" s="115">
        <v>638621824</v>
      </c>
      <c r="AI445" s="105">
        <v>29.368099999999998</v>
      </c>
      <c r="AJ445" s="105">
        <v>28.747699999999998</v>
      </c>
      <c r="AK445" s="105">
        <v>28.855499999999999</v>
      </c>
      <c r="AL445" s="105">
        <v>29.383900000000001</v>
      </c>
      <c r="AM445" s="105">
        <v>28.599399999999999</v>
      </c>
      <c r="AN445" s="105">
        <v>28.348500000000001</v>
      </c>
      <c r="AO445" s="105">
        <v>29.514199999999999</v>
      </c>
      <c r="AP445" s="105">
        <v>28.772099999999998</v>
      </c>
      <c r="AQ445" s="105">
        <v>29.240100000000002</v>
      </c>
      <c r="AR445" s="105">
        <v>28.407399999999999</v>
      </c>
      <c r="AS445" s="105">
        <v>29.199200000000001</v>
      </c>
      <c r="AT445" s="105">
        <v>29.330300000000001</v>
      </c>
      <c r="AU445" s="105">
        <v>29.029</v>
      </c>
      <c r="AV445" s="105">
        <v>29.044499999999999</v>
      </c>
      <c r="AW445" s="105">
        <v>28.891400000000001</v>
      </c>
      <c r="AX445" s="105">
        <v>28.467199999999998</v>
      </c>
      <c r="AY445" s="105">
        <v>28.665900000000001</v>
      </c>
      <c r="AZ445" s="105">
        <v>29.286100000000001</v>
      </c>
      <c r="BA445" s="105">
        <v>29.055299999999999</v>
      </c>
      <c r="BB445" s="105">
        <v>28.788499999999999</v>
      </c>
      <c r="BC445" s="105">
        <v>27.854199999999999</v>
      </c>
      <c r="BD445" s="105">
        <v>28.5517</v>
      </c>
      <c r="BE445" s="105">
        <v>28.223199999999999</v>
      </c>
      <c r="BF445" s="105">
        <v>27.837199999999999</v>
      </c>
      <c r="BG445" s="105">
        <v>29.4617</v>
      </c>
      <c r="BH445" s="105">
        <v>29.178699999999999</v>
      </c>
      <c r="BI445" s="105">
        <v>28.800899999999999</v>
      </c>
      <c r="BJ445" s="105">
        <v>29.222899999999999</v>
      </c>
      <c r="BK445" s="105">
        <v>29.400400000000001</v>
      </c>
      <c r="BL445" s="116">
        <v>29.2453</v>
      </c>
      <c r="BM445" s="112">
        <v>0.20792099999999999</v>
      </c>
      <c r="BN445" s="112">
        <v>0.18118200000000001</v>
      </c>
      <c r="BO445" s="112">
        <v>0.63701099999999999</v>
      </c>
      <c r="BP445" s="112">
        <v>0.34986</v>
      </c>
      <c r="BQ445" s="112">
        <v>1.52596E-2</v>
      </c>
      <c r="BR445" s="112">
        <v>0.12861400000000001</v>
      </c>
      <c r="BS445" s="112">
        <v>0.12099500000000001</v>
      </c>
      <c r="BT445" s="112">
        <v>7.10621E-3</v>
      </c>
      <c r="BU445" s="117">
        <v>0.51451199999999997</v>
      </c>
      <c r="BV445" s="112">
        <v>0.28784399999999999</v>
      </c>
      <c r="BW445" s="112">
        <v>0.268897</v>
      </c>
      <c r="BX445" s="112">
        <v>0.72177000000000002</v>
      </c>
      <c r="BY445" s="112">
        <v>0.43443399999999999</v>
      </c>
      <c r="BZ445" s="112">
        <v>0.27465299999999998</v>
      </c>
      <c r="CA445" s="112">
        <v>0.36945099999999997</v>
      </c>
      <c r="CB445" s="112">
        <v>0.32744000000000001</v>
      </c>
      <c r="CC445" s="112">
        <v>6.5459199999999995E-2</v>
      </c>
      <c r="CD445" s="117">
        <v>0.81808499999999995</v>
      </c>
      <c r="CE445" s="105">
        <v>-0.29909599999999997</v>
      </c>
      <c r="CF445" s="105">
        <v>-0.51225399999999999</v>
      </c>
      <c r="CG445" s="105">
        <v>-0.11405899999999999</v>
      </c>
      <c r="CH445" s="105">
        <v>-0.310556</v>
      </c>
      <c r="CI445" s="105">
        <v>-0.30121900000000001</v>
      </c>
      <c r="CJ445" s="105">
        <v>-0.48314099999999999</v>
      </c>
      <c r="CK445" s="105">
        <v>-0.72351799999999999</v>
      </c>
      <c r="CL445" s="105">
        <v>-1.08551</v>
      </c>
      <c r="CM445" s="116">
        <v>-0.14241999999999999</v>
      </c>
    </row>
    <row r="446" spans="1:91">
      <c r="A446" s="104" t="s">
        <v>5110</v>
      </c>
      <c r="B446" s="104" t="s">
        <v>5111</v>
      </c>
      <c r="C446" s="104" t="s">
        <v>1004</v>
      </c>
      <c r="D446" s="105">
        <v>26.103850000000001</v>
      </c>
      <c r="E446" s="108">
        <v>20823176.5</v>
      </c>
      <c r="F446" s="108">
        <v>32716418</v>
      </c>
      <c r="G446" s="108"/>
      <c r="H446" s="108"/>
      <c r="I446" s="108">
        <v>2653606.25</v>
      </c>
      <c r="J446" s="108"/>
      <c r="K446" s="108">
        <v>37158963</v>
      </c>
      <c r="L446" s="108">
        <v>24143722</v>
      </c>
      <c r="M446" s="108">
        <v>33004886</v>
      </c>
      <c r="N446" s="108">
        <v>48904501</v>
      </c>
      <c r="O446" s="108">
        <v>52542430</v>
      </c>
      <c r="P446" s="108"/>
      <c r="Q446" s="108">
        <v>126576468</v>
      </c>
      <c r="R446" s="108">
        <v>24778232</v>
      </c>
      <c r="S446" s="108">
        <v>67807584</v>
      </c>
      <c r="T446" s="108">
        <v>110769472</v>
      </c>
      <c r="U446" s="108">
        <v>152796510</v>
      </c>
      <c r="V446" s="108">
        <v>93576410</v>
      </c>
      <c r="W446" s="108">
        <v>73115716</v>
      </c>
      <c r="X446" s="108">
        <v>103873925.5</v>
      </c>
      <c r="Y446" s="108">
        <v>17471252</v>
      </c>
      <c r="Z446" s="108">
        <v>14249013</v>
      </c>
      <c r="AA446" s="108">
        <v>44171237</v>
      </c>
      <c r="AB446" s="108">
        <v>80525550</v>
      </c>
      <c r="AC446" s="108">
        <v>161940585</v>
      </c>
      <c r="AD446" s="108">
        <v>112129597</v>
      </c>
      <c r="AE446" s="108">
        <v>138089551</v>
      </c>
      <c r="AF446" s="108">
        <v>155531932</v>
      </c>
      <c r="AG446" s="108">
        <v>155144671</v>
      </c>
      <c r="AH446" s="115">
        <v>81817118</v>
      </c>
      <c r="AI446" s="105">
        <v>24.6952</v>
      </c>
      <c r="AJ446" s="105">
        <v>25.706099999999999</v>
      </c>
      <c r="AK446" s="105">
        <v>22.500399999999999</v>
      </c>
      <c r="AL446" s="105">
        <v>23.584599999999998</v>
      </c>
      <c r="AM446" s="105">
        <v>21.355899999999998</v>
      </c>
      <c r="AN446" s="105">
        <v>20.4925</v>
      </c>
      <c r="AO446" s="105">
        <v>25.356200000000001</v>
      </c>
      <c r="AP446" s="105">
        <v>25.651499999999999</v>
      </c>
      <c r="AQ446" s="105">
        <v>25.165299999999998</v>
      </c>
      <c r="AR446" s="105">
        <v>25.889500000000002</v>
      </c>
      <c r="AS446" s="105">
        <v>26.318200000000001</v>
      </c>
      <c r="AT446" s="105">
        <v>22.356400000000001</v>
      </c>
      <c r="AU446" s="105">
        <v>27.129000000000001</v>
      </c>
      <c r="AV446" s="105">
        <v>24.8523</v>
      </c>
      <c r="AW446" s="105">
        <v>26.581600000000002</v>
      </c>
      <c r="AX446" s="105">
        <v>27.1023</v>
      </c>
      <c r="AY446" s="105">
        <v>27.517700000000001</v>
      </c>
      <c r="AZ446" s="105">
        <v>26.883299999999998</v>
      </c>
      <c r="BA446" s="105">
        <v>26.368600000000001</v>
      </c>
      <c r="BB446" s="105">
        <v>26.9815</v>
      </c>
      <c r="BC446" s="105">
        <v>24.294799999999999</v>
      </c>
      <c r="BD446" s="105">
        <v>24.094000000000001</v>
      </c>
      <c r="BE446" s="105">
        <v>25.814499999999999</v>
      </c>
      <c r="BF446" s="105">
        <v>26.6995</v>
      </c>
      <c r="BG446" s="105">
        <v>27.276900000000001</v>
      </c>
      <c r="BH446" s="105">
        <v>26.7546</v>
      </c>
      <c r="BI446" s="105">
        <v>27.0549</v>
      </c>
      <c r="BJ446" s="105">
        <v>27.267700000000001</v>
      </c>
      <c r="BK446" s="105">
        <v>27.182700000000001</v>
      </c>
      <c r="BL446" s="116">
        <v>26.3461</v>
      </c>
      <c r="BM446" s="112">
        <v>5.6631800000000003E-2</v>
      </c>
      <c r="BN446" s="112">
        <v>6.1031599999999998E-3</v>
      </c>
      <c r="BO446" s="112">
        <v>9.1506199999999999E-3</v>
      </c>
      <c r="BP446" s="112">
        <v>0.182395</v>
      </c>
      <c r="BQ446" s="112">
        <v>0.375052</v>
      </c>
      <c r="BR446" s="112">
        <v>0.53544400000000003</v>
      </c>
      <c r="BS446" s="112">
        <v>0.29109800000000002</v>
      </c>
      <c r="BT446" s="112">
        <v>0.163661</v>
      </c>
      <c r="BU446" s="117">
        <v>0.78459999999999996</v>
      </c>
      <c r="BV446" s="112">
        <v>0.107752</v>
      </c>
      <c r="BW446" s="112">
        <v>2.9142100000000001E-2</v>
      </c>
      <c r="BX446" s="112">
        <v>5.5606099999999999E-2</v>
      </c>
      <c r="BY446" s="112">
        <v>0.25734099999999999</v>
      </c>
      <c r="BZ446" s="112">
        <v>0.69497100000000001</v>
      </c>
      <c r="CA446" s="112">
        <v>0.76503699999999997</v>
      </c>
      <c r="CB446" s="112">
        <v>0.52910500000000005</v>
      </c>
      <c r="CC446" s="112">
        <v>0.35674</v>
      </c>
      <c r="CD446" s="117">
        <v>0.93546600000000002</v>
      </c>
      <c r="CE446" s="105">
        <v>-2.63157</v>
      </c>
      <c r="CF446" s="105">
        <v>-5.1211099999999998</v>
      </c>
      <c r="CG446" s="105">
        <v>-1.5411699999999999</v>
      </c>
      <c r="CH446" s="105">
        <v>-2.0774499999999998</v>
      </c>
      <c r="CI446" s="105">
        <v>-0.74449600000000005</v>
      </c>
      <c r="CJ446" s="105">
        <v>0.23563999999999999</v>
      </c>
      <c r="CK446" s="105">
        <v>-1.0505199999999999</v>
      </c>
      <c r="CL446" s="105">
        <v>-1.3960999999999999</v>
      </c>
      <c r="CM446" s="116">
        <v>9.6663200000000005E-2</v>
      </c>
    </row>
    <row r="447" spans="1:91">
      <c r="A447" s="104" t="s">
        <v>1424</v>
      </c>
      <c r="B447" s="104" t="s">
        <v>1425</v>
      </c>
      <c r="C447" s="104" t="s">
        <v>1426</v>
      </c>
      <c r="D447" s="105">
        <v>26.982050000000001</v>
      </c>
      <c r="E447" s="108">
        <v>135658817</v>
      </c>
      <c r="F447" s="108">
        <v>59753654</v>
      </c>
      <c r="G447" s="108">
        <v>52222669.5</v>
      </c>
      <c r="H447" s="108">
        <v>137585069.80000001</v>
      </c>
      <c r="I447" s="108">
        <v>35917721.5</v>
      </c>
      <c r="J447" s="108">
        <v>27218165</v>
      </c>
      <c r="K447" s="108">
        <v>119932019.3</v>
      </c>
      <c r="L447" s="108">
        <v>24363066</v>
      </c>
      <c r="M447" s="108">
        <v>114621504</v>
      </c>
      <c r="N447" s="108">
        <v>39718697.5</v>
      </c>
      <c r="O447" s="108">
        <v>22877276</v>
      </c>
      <c r="P447" s="108">
        <v>44644340</v>
      </c>
      <c r="Q447" s="108">
        <v>99777440</v>
      </c>
      <c r="R447" s="108">
        <v>97645656</v>
      </c>
      <c r="S447" s="108">
        <v>878483536</v>
      </c>
      <c r="T447" s="108">
        <v>105057424</v>
      </c>
      <c r="U447" s="108">
        <v>112865608</v>
      </c>
      <c r="V447" s="108">
        <v>115558207.5</v>
      </c>
      <c r="W447" s="108">
        <v>113473888</v>
      </c>
      <c r="X447" s="108">
        <v>132619750.5</v>
      </c>
      <c r="Y447" s="108">
        <v>134372641</v>
      </c>
      <c r="Z447" s="108">
        <v>105101316</v>
      </c>
      <c r="AA447" s="108">
        <v>89124864</v>
      </c>
      <c r="AB447" s="108">
        <v>116659904</v>
      </c>
      <c r="AC447" s="108">
        <v>85494863</v>
      </c>
      <c r="AD447" s="108">
        <v>100921655</v>
      </c>
      <c r="AE447" s="108">
        <v>113700576</v>
      </c>
      <c r="AF447" s="108">
        <v>155834272</v>
      </c>
      <c r="AG447" s="108">
        <v>172515088</v>
      </c>
      <c r="AH447" s="115">
        <v>134389720</v>
      </c>
      <c r="AI447" s="105">
        <v>27.398900000000001</v>
      </c>
      <c r="AJ447" s="105">
        <v>26.531300000000002</v>
      </c>
      <c r="AK447" s="105">
        <v>26.3002</v>
      </c>
      <c r="AL447" s="105">
        <v>27.310099999999998</v>
      </c>
      <c r="AM447" s="105">
        <v>25.598700000000001</v>
      </c>
      <c r="AN447" s="105">
        <v>25.504799999999999</v>
      </c>
      <c r="AO447" s="105">
        <v>27.110499999999998</v>
      </c>
      <c r="AP447" s="105">
        <v>25.6586</v>
      </c>
      <c r="AQ447" s="105">
        <v>26.961400000000001</v>
      </c>
      <c r="AR447" s="105">
        <v>25.578600000000002</v>
      </c>
      <c r="AS447" s="105">
        <v>25.132999999999999</v>
      </c>
      <c r="AT447" s="105">
        <v>26.016100000000002</v>
      </c>
      <c r="AU447" s="105">
        <v>26.790700000000001</v>
      </c>
      <c r="AV447" s="105">
        <v>26.8307</v>
      </c>
      <c r="AW447" s="105">
        <v>30.1859</v>
      </c>
      <c r="AX447" s="105">
        <v>27.0259</v>
      </c>
      <c r="AY447" s="105">
        <v>27.085100000000001</v>
      </c>
      <c r="AZ447" s="105">
        <v>27.183399999999999</v>
      </c>
      <c r="BA447" s="105">
        <v>27.002700000000001</v>
      </c>
      <c r="BB447" s="105">
        <v>27.332899999999999</v>
      </c>
      <c r="BC447" s="105">
        <v>27.180900000000001</v>
      </c>
      <c r="BD447" s="105">
        <v>27.063099999999999</v>
      </c>
      <c r="BE447" s="105">
        <v>26.855699999999999</v>
      </c>
      <c r="BF447" s="105">
        <v>27.234300000000001</v>
      </c>
      <c r="BG447" s="105">
        <v>26.3675</v>
      </c>
      <c r="BH447" s="105">
        <v>26.6008</v>
      </c>
      <c r="BI447" s="105">
        <v>26.7745</v>
      </c>
      <c r="BJ447" s="105">
        <v>27.270499999999998</v>
      </c>
      <c r="BK447" s="105">
        <v>27.335899999999999</v>
      </c>
      <c r="BL447" s="116">
        <v>27.066800000000001</v>
      </c>
      <c r="BM447" s="112">
        <v>0.23475199999999999</v>
      </c>
      <c r="BN447" s="112">
        <v>0.140516</v>
      </c>
      <c r="BO447" s="112">
        <v>0.23880499999999999</v>
      </c>
      <c r="BP447" s="112">
        <v>3.5200700000000001E-3</v>
      </c>
      <c r="BQ447" s="112">
        <v>0.56250599999999995</v>
      </c>
      <c r="BR447" s="112">
        <v>0.24678600000000001</v>
      </c>
      <c r="BS447" s="112">
        <v>0.69793899999999998</v>
      </c>
      <c r="BT447" s="112">
        <v>0.27200999999999997</v>
      </c>
      <c r="BU447" s="117">
        <v>1.0844899999999999E-2</v>
      </c>
      <c r="BV447" s="112">
        <v>0.31475500000000001</v>
      </c>
      <c r="BW447" s="112">
        <v>0.219778</v>
      </c>
      <c r="BX447" s="112">
        <v>0.35122199999999998</v>
      </c>
      <c r="BY447" s="112">
        <v>1.48884E-2</v>
      </c>
      <c r="BZ447" s="112">
        <v>0.77985599999999999</v>
      </c>
      <c r="CA447" s="112">
        <v>0.50788599999999995</v>
      </c>
      <c r="CB447" s="112">
        <v>0.83787699999999998</v>
      </c>
      <c r="CC447" s="112">
        <v>0.47593200000000002</v>
      </c>
      <c r="CD447" s="117">
        <v>0.39360400000000001</v>
      </c>
      <c r="CE447" s="105">
        <v>-0.480937</v>
      </c>
      <c r="CF447" s="105">
        <v>-1.0865400000000001</v>
      </c>
      <c r="CG447" s="105">
        <v>-0.64756899999999995</v>
      </c>
      <c r="CH447" s="105">
        <v>-1.6485099999999999</v>
      </c>
      <c r="CI447" s="105">
        <v>0.71138900000000005</v>
      </c>
      <c r="CJ447" s="105">
        <v>-0.12623699999999999</v>
      </c>
      <c r="CK447" s="105">
        <v>-5.2227700000000002E-2</v>
      </c>
      <c r="CL447" s="105">
        <v>-0.17336099999999999</v>
      </c>
      <c r="CM447" s="116">
        <v>-0.64344900000000005</v>
      </c>
    </row>
    <row r="448" spans="1:91">
      <c r="A448" s="104" t="s">
        <v>5112</v>
      </c>
      <c r="B448" s="104" t="s">
        <v>5113</v>
      </c>
      <c r="C448" s="104" t="s">
        <v>1004</v>
      </c>
      <c r="D448" s="105">
        <v>25.483699999999999</v>
      </c>
      <c r="E448" s="108">
        <v>36887281.340000004</v>
      </c>
      <c r="F448" s="108">
        <v>17555942.059999999</v>
      </c>
      <c r="G448" s="108">
        <v>32410620.059999999</v>
      </c>
      <c r="H448" s="108">
        <v>6146841.5939999996</v>
      </c>
      <c r="I448" s="108">
        <v>33146205.34</v>
      </c>
      <c r="J448" s="108">
        <v>17209210.780000001</v>
      </c>
      <c r="K448" s="108">
        <v>31337317.75</v>
      </c>
      <c r="L448" s="108">
        <v>31891250.5</v>
      </c>
      <c r="M448" s="108">
        <v>30099822.129999999</v>
      </c>
      <c r="N448" s="108">
        <v>137953693.5</v>
      </c>
      <c r="O448" s="108">
        <v>13230878.029999999</v>
      </c>
      <c r="P448" s="108">
        <v>123047897.2</v>
      </c>
      <c r="Q448" s="108">
        <v>35680057.810000002</v>
      </c>
      <c r="R448" s="108">
        <v>26841468.940000001</v>
      </c>
      <c r="S448" s="108">
        <v>7731190.977</v>
      </c>
      <c r="T448" s="108">
        <v>28282210.5</v>
      </c>
      <c r="U448" s="108">
        <v>31640053.420000002</v>
      </c>
      <c r="V448" s="108">
        <v>31226189.16</v>
      </c>
      <c r="W448" s="108">
        <v>42873186.049999997</v>
      </c>
      <c r="X448" s="108">
        <v>40972319.810000002</v>
      </c>
      <c r="Y448" s="108">
        <v>44579080.939999998</v>
      </c>
      <c r="Z448" s="108">
        <v>47504131.509999998</v>
      </c>
      <c r="AA448" s="108">
        <v>39926228.75</v>
      </c>
      <c r="AB448" s="108">
        <v>42557214.200000003</v>
      </c>
      <c r="AC448" s="108">
        <v>65356082.719999999</v>
      </c>
      <c r="AD448" s="108">
        <v>34570877.310000002</v>
      </c>
      <c r="AE448" s="108">
        <v>68968579.5</v>
      </c>
      <c r="AF448" s="108">
        <v>44039246.450000003</v>
      </c>
      <c r="AG448" s="108">
        <v>75186826.140000001</v>
      </c>
      <c r="AH448" s="115">
        <v>54658789.5</v>
      </c>
      <c r="AI448" s="105">
        <v>25.520099999999999</v>
      </c>
      <c r="AJ448" s="105">
        <v>24.808800000000002</v>
      </c>
      <c r="AK448" s="105">
        <v>25.615400000000001</v>
      </c>
      <c r="AL448" s="105">
        <v>22.825800000000001</v>
      </c>
      <c r="AM448" s="105">
        <v>25.413799999999998</v>
      </c>
      <c r="AN448" s="105">
        <v>24.8537</v>
      </c>
      <c r="AO448" s="105">
        <v>25.105799999999999</v>
      </c>
      <c r="AP448" s="105">
        <v>26.051600000000001</v>
      </c>
      <c r="AQ448" s="105">
        <v>25.032299999999999</v>
      </c>
      <c r="AR448" s="105">
        <v>27.5076</v>
      </c>
      <c r="AS448" s="105">
        <v>24.335000000000001</v>
      </c>
      <c r="AT448" s="105">
        <v>27.4788</v>
      </c>
      <c r="AU448" s="105">
        <v>25.289400000000001</v>
      </c>
      <c r="AV448" s="105">
        <v>24.967700000000001</v>
      </c>
      <c r="AW448" s="105">
        <v>23.5032</v>
      </c>
      <c r="AX448" s="105">
        <v>25.1327</v>
      </c>
      <c r="AY448" s="105">
        <v>25.2529</v>
      </c>
      <c r="AZ448" s="105">
        <v>25.325199999999999</v>
      </c>
      <c r="BA448" s="105">
        <v>25.598500000000001</v>
      </c>
      <c r="BB448" s="105">
        <v>25.677700000000002</v>
      </c>
      <c r="BC448" s="105">
        <v>25.621099999999998</v>
      </c>
      <c r="BD448" s="105">
        <v>25.857700000000001</v>
      </c>
      <c r="BE448" s="105">
        <v>25.665900000000001</v>
      </c>
      <c r="BF448" s="105">
        <v>25.779499999999999</v>
      </c>
      <c r="BG448" s="105">
        <v>25.986599999999999</v>
      </c>
      <c r="BH448" s="105">
        <v>25.040500000000002</v>
      </c>
      <c r="BI448" s="105">
        <v>26.0533</v>
      </c>
      <c r="BJ448" s="105">
        <v>25.447299999999998</v>
      </c>
      <c r="BK448" s="105">
        <v>26.126799999999999</v>
      </c>
      <c r="BL448" s="116">
        <v>25.732399999999998</v>
      </c>
      <c r="BM448" s="112">
        <v>0.231068</v>
      </c>
      <c r="BN448" s="112">
        <v>0.15815399999999999</v>
      </c>
      <c r="BO448" s="112">
        <v>0.38584800000000002</v>
      </c>
      <c r="BP448" s="112">
        <v>0.56460200000000005</v>
      </c>
      <c r="BQ448" s="112">
        <v>0.11292199999999999</v>
      </c>
      <c r="BR448" s="112">
        <v>6.0250900000000003E-2</v>
      </c>
      <c r="BS448" s="112">
        <v>0.52950699999999995</v>
      </c>
      <c r="BT448" s="112">
        <v>0.99591600000000002</v>
      </c>
      <c r="BU448" s="117">
        <v>0.85312900000000003</v>
      </c>
      <c r="BV448" s="112">
        <v>0.31046699999999999</v>
      </c>
      <c r="BW448" s="112">
        <v>0.24155599999999999</v>
      </c>
      <c r="BX448" s="112">
        <v>0.49583100000000002</v>
      </c>
      <c r="BY448" s="112">
        <v>0.64086299999999996</v>
      </c>
      <c r="BZ448" s="112">
        <v>0.48839500000000002</v>
      </c>
      <c r="CA448" s="112">
        <v>0.24457799999999999</v>
      </c>
      <c r="CB448" s="112">
        <v>0.715974</v>
      </c>
      <c r="CC448" s="112">
        <v>0.99747799999999998</v>
      </c>
      <c r="CD448" s="117">
        <v>0.95959799999999995</v>
      </c>
      <c r="CE448" s="105">
        <v>-0.45405499999999999</v>
      </c>
      <c r="CF448" s="105">
        <v>-1.4043699999999999</v>
      </c>
      <c r="CG448" s="105">
        <v>-0.37225799999999998</v>
      </c>
      <c r="CH448" s="105">
        <v>0.67165200000000003</v>
      </c>
      <c r="CI448" s="105">
        <v>-1.1820999999999999</v>
      </c>
      <c r="CJ448" s="105">
        <v>-0.53187899999999999</v>
      </c>
      <c r="CK448" s="105">
        <v>-0.13640099999999999</v>
      </c>
      <c r="CL448" s="105">
        <v>-1.1145300000000001E-3</v>
      </c>
      <c r="CM448" s="116">
        <v>-7.5373999999999997E-2</v>
      </c>
    </row>
    <row r="449" spans="1:91">
      <c r="A449" s="104" t="s">
        <v>5114</v>
      </c>
      <c r="B449" s="104" t="s">
        <v>5115</v>
      </c>
      <c r="C449" s="104" t="s">
        <v>2696</v>
      </c>
      <c r="D449" s="105">
        <v>26.183149999999998</v>
      </c>
      <c r="E449" s="108">
        <v>31261554</v>
      </c>
      <c r="F449" s="108">
        <v>41582247</v>
      </c>
      <c r="G449" s="108">
        <v>46990042</v>
      </c>
      <c r="H449" s="108">
        <v>69399005.5</v>
      </c>
      <c r="I449" s="108">
        <v>41453232</v>
      </c>
      <c r="J449" s="108">
        <v>6087133</v>
      </c>
      <c r="K449" s="108">
        <v>22442399.25</v>
      </c>
      <c r="L449" s="108">
        <v>6238778.5</v>
      </c>
      <c r="M449" s="108">
        <v>43814368</v>
      </c>
      <c r="N449" s="108"/>
      <c r="O449" s="108">
        <v>13816959</v>
      </c>
      <c r="P449" s="108">
        <v>10770293</v>
      </c>
      <c r="Q449" s="108">
        <v>134000552</v>
      </c>
      <c r="R449" s="108">
        <v>83857432</v>
      </c>
      <c r="S449" s="108">
        <v>175617636</v>
      </c>
      <c r="T449" s="108">
        <v>82653779</v>
      </c>
      <c r="U449" s="108">
        <v>212755213</v>
      </c>
      <c r="V449" s="108">
        <v>144513116</v>
      </c>
      <c r="W449" s="108">
        <v>49984928</v>
      </c>
      <c r="X449" s="108">
        <v>60412552</v>
      </c>
      <c r="Y449" s="108">
        <v>77494376</v>
      </c>
      <c r="Z449" s="108">
        <v>45578498</v>
      </c>
      <c r="AA449" s="108">
        <v>79339330</v>
      </c>
      <c r="AB449" s="108">
        <v>48227007.25</v>
      </c>
      <c r="AC449" s="108"/>
      <c r="AD449" s="108">
        <v>129808672</v>
      </c>
      <c r="AE449" s="108">
        <v>88850984</v>
      </c>
      <c r="AF449" s="108">
        <v>119099840</v>
      </c>
      <c r="AG449" s="108">
        <v>298943380</v>
      </c>
      <c r="AH449" s="115">
        <v>113215880</v>
      </c>
      <c r="AI449" s="105">
        <v>25.281400000000001</v>
      </c>
      <c r="AJ449" s="105">
        <v>26.035799999999998</v>
      </c>
      <c r="AK449" s="105">
        <v>26.146999999999998</v>
      </c>
      <c r="AL449" s="105">
        <v>26.322800000000001</v>
      </c>
      <c r="AM449" s="105">
        <v>25.818999999999999</v>
      </c>
      <c r="AN449" s="105">
        <v>23.427800000000001</v>
      </c>
      <c r="AO449" s="105">
        <v>24.624600000000001</v>
      </c>
      <c r="AP449" s="105">
        <v>23.7043</v>
      </c>
      <c r="AQ449" s="105">
        <v>25.574000000000002</v>
      </c>
      <c r="AR449" s="105">
        <v>21.386500000000002</v>
      </c>
      <c r="AS449" s="105">
        <v>24.5335</v>
      </c>
      <c r="AT449" s="105">
        <v>23.964700000000001</v>
      </c>
      <c r="AU449" s="105">
        <v>27.216899999999999</v>
      </c>
      <c r="AV449" s="105">
        <v>26.6111</v>
      </c>
      <c r="AW449" s="105">
        <v>27.819900000000001</v>
      </c>
      <c r="AX449" s="105">
        <v>26.6799</v>
      </c>
      <c r="AY449" s="105">
        <v>27.994299999999999</v>
      </c>
      <c r="AZ449" s="105">
        <v>27.506399999999999</v>
      </c>
      <c r="BA449" s="105">
        <v>25.819900000000001</v>
      </c>
      <c r="BB449" s="105">
        <v>26.2193</v>
      </c>
      <c r="BC449" s="105">
        <v>26.387699999999999</v>
      </c>
      <c r="BD449" s="105">
        <v>25.802</v>
      </c>
      <c r="BE449" s="105">
        <v>26.6601</v>
      </c>
      <c r="BF449" s="105">
        <v>25.959900000000001</v>
      </c>
      <c r="BG449" s="105">
        <v>22.532</v>
      </c>
      <c r="BH449" s="105">
        <v>26.963999999999999</v>
      </c>
      <c r="BI449" s="105">
        <v>26.418800000000001</v>
      </c>
      <c r="BJ449" s="105">
        <v>26.8826</v>
      </c>
      <c r="BK449" s="105">
        <v>28.1295</v>
      </c>
      <c r="BL449" s="116">
        <v>26.8156</v>
      </c>
      <c r="BM449" s="112">
        <v>4.53707E-2</v>
      </c>
      <c r="BN449" s="112">
        <v>0.10280400000000001</v>
      </c>
      <c r="BO449" s="112">
        <v>1.8500900000000001E-2</v>
      </c>
      <c r="BP449" s="112">
        <v>1.97465E-2</v>
      </c>
      <c r="BQ449" s="112">
        <v>0.91872399999999999</v>
      </c>
      <c r="BR449" s="112">
        <v>0.84769099999999997</v>
      </c>
      <c r="BS449" s="112">
        <v>6.90548E-2</v>
      </c>
      <c r="BT449" s="112">
        <v>8.6571099999999998E-2</v>
      </c>
      <c r="BU449" s="117">
        <v>0.248166</v>
      </c>
      <c r="BV449" s="112">
        <v>9.3152399999999996E-2</v>
      </c>
      <c r="BW449" s="112">
        <v>0.175432</v>
      </c>
      <c r="BX449" s="112">
        <v>7.95651E-2</v>
      </c>
      <c r="BY449" s="112">
        <v>4.5148399999999998E-2</v>
      </c>
      <c r="BZ449" s="112">
        <v>0.96295200000000003</v>
      </c>
      <c r="CA449" s="112">
        <v>0.93303899999999995</v>
      </c>
      <c r="CB449" s="112">
        <v>0.24878</v>
      </c>
      <c r="CC449" s="112">
        <v>0.25131900000000001</v>
      </c>
      <c r="CD449" s="117">
        <v>0.71893099999999999</v>
      </c>
      <c r="CE449" s="105">
        <v>-1.4545399999999999</v>
      </c>
      <c r="CF449" s="105">
        <v>-2.0860400000000001</v>
      </c>
      <c r="CG449" s="105">
        <v>-2.64161</v>
      </c>
      <c r="CH449" s="105">
        <v>-3.9809899999999998</v>
      </c>
      <c r="CI449" s="105">
        <v>-5.9926399999999998E-2</v>
      </c>
      <c r="CJ449" s="105">
        <v>0.11762300000000001</v>
      </c>
      <c r="CK449" s="105">
        <v>-1.13361</v>
      </c>
      <c r="CL449" s="105">
        <v>-1.1352500000000001</v>
      </c>
      <c r="CM449" s="116">
        <v>-1.97098</v>
      </c>
    </row>
    <row r="450" spans="1:91">
      <c r="A450" s="104" t="s">
        <v>1427</v>
      </c>
      <c r="B450" s="104" t="s">
        <v>1428</v>
      </c>
      <c r="C450" s="104" t="s">
        <v>1429</v>
      </c>
      <c r="D450" s="105">
        <v>32.046950000000002</v>
      </c>
      <c r="E450" s="108">
        <v>2619587236</v>
      </c>
      <c r="F450" s="108">
        <v>1671747261</v>
      </c>
      <c r="G450" s="108">
        <v>2944640441</v>
      </c>
      <c r="H450" s="108">
        <v>3086052777</v>
      </c>
      <c r="I450" s="108">
        <v>3001111393</v>
      </c>
      <c r="J450" s="108">
        <v>1121671127</v>
      </c>
      <c r="K450" s="108">
        <v>2607418092</v>
      </c>
      <c r="L450" s="108">
        <v>1160141952</v>
      </c>
      <c r="M450" s="108">
        <v>2263524065</v>
      </c>
      <c r="N450" s="108">
        <v>1541167315</v>
      </c>
      <c r="O450" s="108">
        <v>927159926</v>
      </c>
      <c r="P450" s="108">
        <v>1258988980</v>
      </c>
      <c r="Q450" s="108">
        <v>3806138576</v>
      </c>
      <c r="R450" s="108">
        <v>6793785576</v>
      </c>
      <c r="S450" s="108">
        <v>12300162421</v>
      </c>
      <c r="T450" s="108">
        <v>6646789974</v>
      </c>
      <c r="U450" s="108">
        <v>5808248021</v>
      </c>
      <c r="V450" s="108">
        <v>5286504006</v>
      </c>
      <c r="W450" s="108">
        <v>3261190546</v>
      </c>
      <c r="X450" s="108">
        <v>4425992050</v>
      </c>
      <c r="Y450" s="108">
        <v>6036451647</v>
      </c>
      <c r="Z450" s="108">
        <v>5014779348</v>
      </c>
      <c r="AA450" s="108">
        <v>3861799304</v>
      </c>
      <c r="AB450" s="108">
        <v>3255195925</v>
      </c>
      <c r="AC450" s="108">
        <v>4441163668</v>
      </c>
      <c r="AD450" s="108">
        <v>7587695623</v>
      </c>
      <c r="AE450" s="108">
        <v>4502775235</v>
      </c>
      <c r="AF450" s="108">
        <v>5252126887</v>
      </c>
      <c r="AG450" s="108">
        <v>5330911994</v>
      </c>
      <c r="AH450" s="115">
        <v>2831037990</v>
      </c>
      <c r="AI450" s="105">
        <v>31.670200000000001</v>
      </c>
      <c r="AJ450" s="105">
        <v>31.194400000000002</v>
      </c>
      <c r="AK450" s="105">
        <v>31.9892</v>
      </c>
      <c r="AL450" s="105">
        <v>31.797499999999999</v>
      </c>
      <c r="AM450" s="105">
        <v>31.900099999999998</v>
      </c>
      <c r="AN450" s="105">
        <v>30.596599999999999</v>
      </c>
      <c r="AO450" s="105">
        <v>31.521100000000001</v>
      </c>
      <c r="AP450" s="105">
        <v>30.8127</v>
      </c>
      <c r="AQ450" s="105">
        <v>31.265000000000001</v>
      </c>
      <c r="AR450" s="105">
        <v>30.943999999999999</v>
      </c>
      <c r="AS450" s="105">
        <v>30.344200000000001</v>
      </c>
      <c r="AT450" s="105">
        <v>30.8338</v>
      </c>
      <c r="AU450" s="105">
        <v>32.057200000000002</v>
      </c>
      <c r="AV450" s="105">
        <v>32.951300000000003</v>
      </c>
      <c r="AW450" s="105">
        <v>33.860700000000001</v>
      </c>
      <c r="AX450" s="105">
        <v>33.009300000000003</v>
      </c>
      <c r="AY450" s="105">
        <v>32.752099999999999</v>
      </c>
      <c r="AZ450" s="105">
        <v>32.629600000000003</v>
      </c>
      <c r="BA450" s="105">
        <v>31.8477</v>
      </c>
      <c r="BB450" s="105">
        <v>32.363300000000002</v>
      </c>
      <c r="BC450" s="105">
        <v>32.68</v>
      </c>
      <c r="BD450" s="105">
        <v>32.632599999999996</v>
      </c>
      <c r="BE450" s="105">
        <v>32.244900000000001</v>
      </c>
      <c r="BF450" s="105">
        <v>32.036700000000003</v>
      </c>
      <c r="BG450" s="105">
        <v>32.091700000000003</v>
      </c>
      <c r="BH450" s="105">
        <v>32.835599999999999</v>
      </c>
      <c r="BI450" s="105">
        <v>32.082000000000001</v>
      </c>
      <c r="BJ450" s="105">
        <v>32.345300000000002</v>
      </c>
      <c r="BK450" s="105">
        <v>32.240499999999997</v>
      </c>
      <c r="BL450" s="116">
        <v>31.389399999999998</v>
      </c>
      <c r="BM450" s="112">
        <v>0.38176900000000002</v>
      </c>
      <c r="BN450" s="112">
        <v>0.33894999999999997</v>
      </c>
      <c r="BO450" s="112">
        <v>9.6903199999999995E-2</v>
      </c>
      <c r="BP450" s="112">
        <v>2.2275900000000001E-2</v>
      </c>
      <c r="BQ450" s="112">
        <v>0.18445900000000001</v>
      </c>
      <c r="BR450" s="112">
        <v>6.7095199999999994E-2</v>
      </c>
      <c r="BS450" s="112">
        <v>0.47527200000000003</v>
      </c>
      <c r="BT450" s="112">
        <v>0.42103099999999999</v>
      </c>
      <c r="BU450" s="117">
        <v>0.42922399999999999</v>
      </c>
      <c r="BV450" s="112">
        <v>0.46560699999999999</v>
      </c>
      <c r="BW450" s="112">
        <v>0.43134600000000001</v>
      </c>
      <c r="BX450" s="112">
        <v>0.19007599999999999</v>
      </c>
      <c r="BY450" s="112">
        <v>4.8889500000000002E-2</v>
      </c>
      <c r="BZ450" s="112">
        <v>0.550342</v>
      </c>
      <c r="CA450" s="112">
        <v>0.261822</v>
      </c>
      <c r="CB450" s="112">
        <v>0.67864899999999995</v>
      </c>
      <c r="CC450" s="112">
        <v>0.60790900000000003</v>
      </c>
      <c r="CD450" s="117">
        <v>0.78158300000000003</v>
      </c>
      <c r="CE450" s="105">
        <v>-0.37381199999999998</v>
      </c>
      <c r="CF450" s="105">
        <v>-0.560338</v>
      </c>
      <c r="CG450" s="105">
        <v>-0.79214200000000001</v>
      </c>
      <c r="CH450" s="105">
        <v>-1.28437</v>
      </c>
      <c r="CI450" s="105">
        <v>0.96466399999999997</v>
      </c>
      <c r="CJ450" s="105">
        <v>0.80529600000000001</v>
      </c>
      <c r="CK450" s="105">
        <v>0.30527700000000002</v>
      </c>
      <c r="CL450" s="105">
        <v>0.31300699999999998</v>
      </c>
      <c r="CM450" s="116">
        <v>0.34470600000000001</v>
      </c>
    </row>
    <row r="451" spans="1:91">
      <c r="A451" s="104" t="s">
        <v>1430</v>
      </c>
      <c r="B451" s="104" t="s">
        <v>1431</v>
      </c>
      <c r="C451" s="104" t="s">
        <v>1156</v>
      </c>
      <c r="D451" s="105">
        <v>24.906300000000002</v>
      </c>
      <c r="E451" s="108">
        <v>20156980</v>
      </c>
      <c r="F451" s="108">
        <v>23757564</v>
      </c>
      <c r="G451" s="108">
        <v>30440066</v>
      </c>
      <c r="H451" s="108">
        <v>21789308</v>
      </c>
      <c r="I451" s="108">
        <v>32897022</v>
      </c>
      <c r="J451" s="108">
        <v>22920778</v>
      </c>
      <c r="K451" s="108">
        <v>15630082</v>
      </c>
      <c r="L451" s="108"/>
      <c r="M451" s="108">
        <v>9861530</v>
      </c>
      <c r="N451" s="108"/>
      <c r="O451" s="108"/>
      <c r="P451" s="108"/>
      <c r="Q451" s="108">
        <v>30100022</v>
      </c>
      <c r="R451" s="108">
        <v>57315936</v>
      </c>
      <c r="S451" s="108">
        <v>101267968</v>
      </c>
      <c r="T451" s="108">
        <v>71549072</v>
      </c>
      <c r="U451" s="108">
        <v>66061304</v>
      </c>
      <c r="V451" s="108">
        <v>52666336</v>
      </c>
      <c r="W451" s="108">
        <v>18619012</v>
      </c>
      <c r="X451" s="108">
        <v>28328142</v>
      </c>
      <c r="Y451" s="108">
        <v>33661048</v>
      </c>
      <c r="Z451" s="108">
        <v>7820251.5</v>
      </c>
      <c r="AA451" s="108"/>
      <c r="AB451" s="108">
        <v>14489364</v>
      </c>
      <c r="AC451" s="108">
        <v>23631274</v>
      </c>
      <c r="AD451" s="108">
        <v>72245392</v>
      </c>
      <c r="AE451" s="108">
        <v>28156522</v>
      </c>
      <c r="AF451" s="108">
        <v>49971668</v>
      </c>
      <c r="AG451" s="108">
        <v>54470876</v>
      </c>
      <c r="AH451" s="115">
        <v>23702256</v>
      </c>
      <c r="AI451" s="105">
        <v>24.648299999999999</v>
      </c>
      <c r="AJ451" s="105">
        <v>25.248999999999999</v>
      </c>
      <c r="AK451" s="105">
        <v>25.543500000000002</v>
      </c>
      <c r="AL451" s="105">
        <v>24.651499999999999</v>
      </c>
      <c r="AM451" s="105">
        <v>25.4742</v>
      </c>
      <c r="AN451" s="105">
        <v>25.343599999999999</v>
      </c>
      <c r="AO451" s="105">
        <v>24.167899999999999</v>
      </c>
      <c r="AP451" s="105">
        <v>24.1221</v>
      </c>
      <c r="AQ451" s="105">
        <v>23.422499999999999</v>
      </c>
      <c r="AR451" s="105">
        <v>22.0624</v>
      </c>
      <c r="AS451" s="105">
        <v>21.661300000000001</v>
      </c>
      <c r="AT451" s="105">
        <v>23.0105</v>
      </c>
      <c r="AU451" s="105">
        <v>25.0518</v>
      </c>
      <c r="AV451" s="105">
        <v>26.062100000000001</v>
      </c>
      <c r="AW451" s="105">
        <v>27.069800000000001</v>
      </c>
      <c r="AX451" s="105">
        <v>26.471699999999998</v>
      </c>
      <c r="AY451" s="105">
        <v>26.315200000000001</v>
      </c>
      <c r="AZ451" s="105">
        <v>26.0717</v>
      </c>
      <c r="BA451" s="105">
        <v>24.395199999999999</v>
      </c>
      <c r="BB451" s="105">
        <v>25.192499999999999</v>
      </c>
      <c r="BC451" s="105">
        <v>25.290700000000001</v>
      </c>
      <c r="BD451" s="105">
        <v>23.145900000000001</v>
      </c>
      <c r="BE451" s="105">
        <v>23.249300000000002</v>
      </c>
      <c r="BF451" s="105">
        <v>24.225100000000001</v>
      </c>
      <c r="BG451" s="105">
        <v>24.496200000000002</v>
      </c>
      <c r="BH451" s="105">
        <v>26.103200000000001</v>
      </c>
      <c r="BI451" s="105">
        <v>24.7608</v>
      </c>
      <c r="BJ451" s="105">
        <v>25.6297</v>
      </c>
      <c r="BK451" s="105">
        <v>25.658999999999999</v>
      </c>
      <c r="BL451" s="116">
        <v>24.523399999999999</v>
      </c>
      <c r="BM451" s="112">
        <v>0.80000899999999997</v>
      </c>
      <c r="BN451" s="112">
        <v>0.81309200000000004</v>
      </c>
      <c r="BO451" s="112">
        <v>3.7212799999999997E-2</v>
      </c>
      <c r="BP451" s="112">
        <v>5.2326300000000003E-3</v>
      </c>
      <c r="BQ451" s="112">
        <v>0.31708900000000001</v>
      </c>
      <c r="BR451" s="112">
        <v>6.0410600000000002E-2</v>
      </c>
      <c r="BS451" s="112">
        <v>0.54336700000000004</v>
      </c>
      <c r="BT451" s="112">
        <v>2.7077E-2</v>
      </c>
      <c r="BU451" s="117">
        <v>0.82062500000000005</v>
      </c>
      <c r="BV451" s="112">
        <v>0.837148</v>
      </c>
      <c r="BW451" s="112">
        <v>0.85223400000000005</v>
      </c>
      <c r="BX451" s="112">
        <v>0.114262</v>
      </c>
      <c r="BY451" s="112">
        <v>1.8382300000000001E-2</v>
      </c>
      <c r="BZ451" s="112">
        <v>0.65055399999999997</v>
      </c>
      <c r="CA451" s="112">
        <v>0.24470800000000001</v>
      </c>
      <c r="CB451" s="112">
        <v>0.72400900000000001</v>
      </c>
      <c r="CC451" s="112">
        <v>0.13100899999999999</v>
      </c>
      <c r="CD451" s="117">
        <v>0.94603999999999999</v>
      </c>
      <c r="CE451" s="105">
        <v>-0.123779</v>
      </c>
      <c r="CF451" s="105">
        <v>-0.11428199999999999</v>
      </c>
      <c r="CG451" s="105">
        <v>-1.3665400000000001</v>
      </c>
      <c r="CH451" s="105">
        <v>-3.0259999999999998</v>
      </c>
      <c r="CI451" s="105">
        <v>0.79053799999999996</v>
      </c>
      <c r="CJ451" s="105">
        <v>1.0155000000000001</v>
      </c>
      <c r="CK451" s="105">
        <v>-0.31120900000000001</v>
      </c>
      <c r="CL451" s="105">
        <v>-1.7306299999999999</v>
      </c>
      <c r="CM451" s="116">
        <v>-0.150618</v>
      </c>
    </row>
    <row r="452" spans="1:91">
      <c r="A452" s="104" t="s">
        <v>1432</v>
      </c>
      <c r="B452" s="104" t="s">
        <v>1433</v>
      </c>
      <c r="C452" s="104" t="s">
        <v>1434</v>
      </c>
      <c r="D452" s="105">
        <v>27.584699999999998</v>
      </c>
      <c r="E452" s="108">
        <v>164935808</v>
      </c>
      <c r="F452" s="108">
        <v>122999176</v>
      </c>
      <c r="G452" s="108">
        <v>174017220</v>
      </c>
      <c r="H452" s="108">
        <v>194126816</v>
      </c>
      <c r="I452" s="108">
        <v>158006116</v>
      </c>
      <c r="J452" s="108">
        <v>135308080</v>
      </c>
      <c r="K452" s="108">
        <v>221660008</v>
      </c>
      <c r="L452" s="108">
        <v>138412136</v>
      </c>
      <c r="M452" s="108">
        <v>209372596</v>
      </c>
      <c r="N452" s="108">
        <v>189333936</v>
      </c>
      <c r="O452" s="108">
        <v>218383592</v>
      </c>
      <c r="P452" s="108">
        <v>205088816</v>
      </c>
      <c r="Q452" s="108">
        <v>167279528</v>
      </c>
      <c r="R452" s="108">
        <v>187877288</v>
      </c>
      <c r="S452" s="108">
        <v>357067696</v>
      </c>
      <c r="T452" s="108">
        <v>122381290</v>
      </c>
      <c r="U452" s="108">
        <v>143884884</v>
      </c>
      <c r="V452" s="108">
        <v>133554866</v>
      </c>
      <c r="W452" s="108">
        <v>134126728</v>
      </c>
      <c r="X452" s="108">
        <v>110141866</v>
      </c>
      <c r="Y452" s="108">
        <v>106413782</v>
      </c>
      <c r="Z452" s="108">
        <v>96760656</v>
      </c>
      <c r="AA452" s="108">
        <v>110717449</v>
      </c>
      <c r="AB452" s="108">
        <v>106336481.5</v>
      </c>
      <c r="AC452" s="108">
        <v>190378568</v>
      </c>
      <c r="AD452" s="108">
        <v>248943496</v>
      </c>
      <c r="AE452" s="108">
        <v>198851664</v>
      </c>
      <c r="AF452" s="108">
        <v>185738048</v>
      </c>
      <c r="AG452" s="108">
        <v>218942256</v>
      </c>
      <c r="AH452" s="115">
        <v>141025272</v>
      </c>
      <c r="AI452" s="105">
        <v>27.680800000000001</v>
      </c>
      <c r="AJ452" s="105">
        <v>27.5884</v>
      </c>
      <c r="AK452" s="105">
        <v>28.063099999999999</v>
      </c>
      <c r="AL452" s="105">
        <v>27.806799999999999</v>
      </c>
      <c r="AM452" s="105">
        <v>27.686599999999999</v>
      </c>
      <c r="AN452" s="105">
        <v>27.575600000000001</v>
      </c>
      <c r="AO452" s="105">
        <v>27.988199999999999</v>
      </c>
      <c r="AP452" s="105">
        <v>28.010400000000001</v>
      </c>
      <c r="AQ452" s="105">
        <v>27.8306</v>
      </c>
      <c r="AR452" s="105">
        <v>27.9558</v>
      </c>
      <c r="AS452" s="105">
        <v>28.3247</v>
      </c>
      <c r="AT452" s="105">
        <v>28.215800000000002</v>
      </c>
      <c r="AU452" s="105">
        <v>27.5517</v>
      </c>
      <c r="AV452" s="105">
        <v>27.774899999999999</v>
      </c>
      <c r="AW452" s="105">
        <v>28.899699999999999</v>
      </c>
      <c r="AX452" s="105">
        <v>27.246099999999998</v>
      </c>
      <c r="AY452" s="105">
        <v>27.43</v>
      </c>
      <c r="AZ452" s="105">
        <v>27.3841</v>
      </c>
      <c r="BA452" s="105">
        <v>27.244</v>
      </c>
      <c r="BB452" s="105">
        <v>27.065100000000001</v>
      </c>
      <c r="BC452" s="105">
        <v>26.8432</v>
      </c>
      <c r="BD452" s="105">
        <v>26.940300000000001</v>
      </c>
      <c r="BE452" s="105">
        <v>27.171700000000001</v>
      </c>
      <c r="BF452" s="105">
        <v>27.1006</v>
      </c>
      <c r="BG452" s="105">
        <v>27.512699999999999</v>
      </c>
      <c r="BH452" s="105">
        <v>27.918500000000002</v>
      </c>
      <c r="BI452" s="105">
        <v>27.581</v>
      </c>
      <c r="BJ452" s="105">
        <v>27.523700000000002</v>
      </c>
      <c r="BK452" s="105">
        <v>27.680099999999999</v>
      </c>
      <c r="BL452" s="116">
        <v>27.135200000000001</v>
      </c>
      <c r="BM452" s="112">
        <v>0.20277200000000001</v>
      </c>
      <c r="BN452" s="112">
        <v>0.23723</v>
      </c>
      <c r="BO452" s="112">
        <v>4.4352799999999998E-2</v>
      </c>
      <c r="BP452" s="112">
        <v>2.12292E-2</v>
      </c>
      <c r="BQ452" s="112">
        <v>0.23250999999999999</v>
      </c>
      <c r="BR452" s="112">
        <v>0.61588500000000002</v>
      </c>
      <c r="BS452" s="112">
        <v>0.11797299999999999</v>
      </c>
      <c r="BT452" s="112">
        <v>9.9617800000000006E-2</v>
      </c>
      <c r="BU452" s="117">
        <v>0.33499499999999999</v>
      </c>
      <c r="BV452" s="112">
        <v>0.281939</v>
      </c>
      <c r="BW452" s="112">
        <v>0.32889499999999999</v>
      </c>
      <c r="BX452" s="112">
        <v>0.126029</v>
      </c>
      <c r="BY452" s="112">
        <v>4.7296699999999997E-2</v>
      </c>
      <c r="BZ452" s="112">
        <v>0.59282699999999999</v>
      </c>
      <c r="CA452" s="112">
        <v>0.80824300000000004</v>
      </c>
      <c r="CB452" s="112">
        <v>0.324297</v>
      </c>
      <c r="CC452" s="112">
        <v>0.27037600000000001</v>
      </c>
      <c r="CD452" s="117">
        <v>0.74290299999999998</v>
      </c>
      <c r="CE452" s="105">
        <v>0.33109499999999997</v>
      </c>
      <c r="CF452" s="105">
        <v>0.24332300000000001</v>
      </c>
      <c r="CG452" s="105">
        <v>0.49671999999999999</v>
      </c>
      <c r="CH452" s="105">
        <v>0.71911599999999998</v>
      </c>
      <c r="CI452" s="105">
        <v>0.62907999999999997</v>
      </c>
      <c r="CJ452" s="105">
        <v>-9.2959100000000003E-2</v>
      </c>
      <c r="CK452" s="105">
        <v>-0.39560800000000002</v>
      </c>
      <c r="CL452" s="105">
        <v>-0.37548300000000001</v>
      </c>
      <c r="CM452" s="116">
        <v>0.22437499999999999</v>
      </c>
    </row>
    <row r="453" spans="1:91">
      <c r="A453" s="104" t="s">
        <v>1435</v>
      </c>
      <c r="B453" s="104" t="s">
        <v>1436</v>
      </c>
      <c r="C453" s="104" t="s">
        <v>1437</v>
      </c>
      <c r="D453" s="105">
        <v>24.334049999999998</v>
      </c>
      <c r="E453" s="108">
        <v>21247722</v>
      </c>
      <c r="F453" s="108">
        <v>29782919.25</v>
      </c>
      <c r="G453" s="108">
        <v>28701790</v>
      </c>
      <c r="H453" s="108">
        <v>40145328.25</v>
      </c>
      <c r="I453" s="108">
        <v>24161575</v>
      </c>
      <c r="J453" s="108">
        <v>22809431</v>
      </c>
      <c r="K453" s="108">
        <v>36259364</v>
      </c>
      <c r="L453" s="108">
        <v>60778035</v>
      </c>
      <c r="M453" s="108">
        <v>32696422</v>
      </c>
      <c r="N453" s="108">
        <v>53517144</v>
      </c>
      <c r="O453" s="108">
        <v>108019050</v>
      </c>
      <c r="P453" s="108">
        <v>84148544</v>
      </c>
      <c r="Q453" s="108">
        <v>8064708.5</v>
      </c>
      <c r="R453" s="108">
        <v>13293625</v>
      </c>
      <c r="S453" s="108">
        <v>18077098.25</v>
      </c>
      <c r="T453" s="108">
        <v>11652389</v>
      </c>
      <c r="U453" s="108">
        <v>15376156.75</v>
      </c>
      <c r="V453" s="108">
        <v>17030610</v>
      </c>
      <c r="W453" s="108">
        <v>8409784</v>
      </c>
      <c r="X453" s="108">
        <v>12670974.75</v>
      </c>
      <c r="Y453" s="108">
        <v>14952430</v>
      </c>
      <c r="Z453" s="108">
        <v>3290715.5</v>
      </c>
      <c r="AA453" s="108">
        <v>7193254.5</v>
      </c>
      <c r="AB453" s="108">
        <v>4596689.5</v>
      </c>
      <c r="AC453" s="108"/>
      <c r="AD453" s="108">
        <v>22444570</v>
      </c>
      <c r="AE453" s="108">
        <v>11174821</v>
      </c>
      <c r="AF453" s="108">
        <v>3459575</v>
      </c>
      <c r="AG453" s="108">
        <v>5984699</v>
      </c>
      <c r="AH453" s="115">
        <v>9109748</v>
      </c>
      <c r="AI453" s="105">
        <v>24.724299999999999</v>
      </c>
      <c r="AJ453" s="105">
        <v>25.5717</v>
      </c>
      <c r="AK453" s="105">
        <v>25.4589</v>
      </c>
      <c r="AL453" s="105">
        <v>25.533100000000001</v>
      </c>
      <c r="AM453" s="105">
        <v>25.039300000000001</v>
      </c>
      <c r="AN453" s="105">
        <v>25.336099999999998</v>
      </c>
      <c r="AO453" s="105">
        <v>25.32</v>
      </c>
      <c r="AP453" s="105">
        <v>26.979500000000002</v>
      </c>
      <c r="AQ453" s="105">
        <v>25.151700000000002</v>
      </c>
      <c r="AR453" s="105">
        <v>26.051100000000002</v>
      </c>
      <c r="AS453" s="105">
        <v>27.339600000000001</v>
      </c>
      <c r="AT453" s="105">
        <v>26.930599999999998</v>
      </c>
      <c r="AU453" s="105">
        <v>23.1098</v>
      </c>
      <c r="AV453" s="105">
        <v>23.953900000000001</v>
      </c>
      <c r="AW453" s="105">
        <v>24.730499999999999</v>
      </c>
      <c r="AX453" s="105">
        <v>23.853400000000001</v>
      </c>
      <c r="AY453" s="105">
        <v>24.233799999999999</v>
      </c>
      <c r="AZ453" s="105">
        <v>24.418900000000001</v>
      </c>
      <c r="BA453" s="105">
        <v>23.2486</v>
      </c>
      <c r="BB453" s="105">
        <v>24.124400000000001</v>
      </c>
      <c r="BC453" s="105">
        <v>24.249199999999998</v>
      </c>
      <c r="BD453" s="105">
        <v>21.848800000000001</v>
      </c>
      <c r="BE453" s="105">
        <v>22.828299999999999</v>
      </c>
      <c r="BF453" s="105">
        <v>22.5688</v>
      </c>
      <c r="BG453" s="105">
        <v>22.6175</v>
      </c>
      <c r="BH453" s="105">
        <v>24.434200000000001</v>
      </c>
      <c r="BI453" s="105">
        <v>23.427600000000002</v>
      </c>
      <c r="BJ453" s="105">
        <v>21.777200000000001</v>
      </c>
      <c r="BK453" s="105">
        <v>22.389800000000001</v>
      </c>
      <c r="BL453" s="116">
        <v>23.308</v>
      </c>
      <c r="BM453" s="112">
        <v>5.9786099999999997E-3</v>
      </c>
      <c r="BN453" s="112">
        <v>3.8490999999999998E-3</v>
      </c>
      <c r="BO453" s="112">
        <v>1.05492E-2</v>
      </c>
      <c r="BP453" s="112">
        <v>1.8551100000000001E-3</v>
      </c>
      <c r="BQ453" s="112">
        <v>8.9627899999999996E-2</v>
      </c>
      <c r="BR453" s="112">
        <v>2.42109E-2</v>
      </c>
      <c r="BS453" s="112">
        <v>6.4211299999999999E-2</v>
      </c>
      <c r="BT453" s="112">
        <v>0.89289700000000005</v>
      </c>
      <c r="BU453" s="117">
        <v>0.21948300000000001</v>
      </c>
      <c r="BV453" s="112">
        <v>3.09146E-2</v>
      </c>
      <c r="BW453" s="112">
        <v>2.2568399999999999E-2</v>
      </c>
      <c r="BX453" s="112">
        <v>6.0852400000000001E-2</v>
      </c>
      <c r="BY453" s="112">
        <v>1.12046E-2</v>
      </c>
      <c r="BZ453" s="112">
        <v>0.46412799999999999</v>
      </c>
      <c r="CA453" s="112">
        <v>0.14496300000000001</v>
      </c>
      <c r="CB453" s="112">
        <v>0.240291</v>
      </c>
      <c r="CC453" s="112">
        <v>0.94362400000000002</v>
      </c>
      <c r="CD453" s="117">
        <v>0.70063399999999998</v>
      </c>
      <c r="CE453" s="105">
        <v>2.7599300000000002</v>
      </c>
      <c r="CF453" s="105">
        <v>2.81114</v>
      </c>
      <c r="CG453" s="105">
        <v>3.3253900000000001</v>
      </c>
      <c r="CH453" s="105">
        <v>4.2820499999999999</v>
      </c>
      <c r="CI453" s="105">
        <v>1.4397500000000001</v>
      </c>
      <c r="CJ453" s="105">
        <v>1.67702</v>
      </c>
      <c r="CK453" s="105">
        <v>1.38235</v>
      </c>
      <c r="CL453" s="105">
        <v>-7.6389899999999997E-2</v>
      </c>
      <c r="CM453" s="116">
        <v>1.00142</v>
      </c>
    </row>
    <row r="454" spans="1:91">
      <c r="A454" s="104" t="s">
        <v>1438</v>
      </c>
      <c r="B454" s="104" t="s">
        <v>1439</v>
      </c>
      <c r="C454" s="104" t="s">
        <v>1440</v>
      </c>
      <c r="D454" s="105">
        <v>28.974699999999999</v>
      </c>
      <c r="E454" s="108">
        <v>447644264.30000001</v>
      </c>
      <c r="F454" s="108">
        <v>469492619.10000002</v>
      </c>
      <c r="G454" s="108">
        <v>445456154</v>
      </c>
      <c r="H454" s="108">
        <v>3416858424</v>
      </c>
      <c r="I454" s="108">
        <v>406431014.5</v>
      </c>
      <c r="J454" s="108">
        <v>451847243.60000002</v>
      </c>
      <c r="K454" s="108">
        <v>506366585.5</v>
      </c>
      <c r="L454" s="108">
        <v>248304284.09999999</v>
      </c>
      <c r="M454" s="108">
        <v>536302935.10000002</v>
      </c>
      <c r="N454" s="108">
        <v>489665491.5</v>
      </c>
      <c r="O454" s="108">
        <v>500067714.30000001</v>
      </c>
      <c r="P454" s="108">
        <v>547510920</v>
      </c>
      <c r="Q454" s="108">
        <v>9730403</v>
      </c>
      <c r="R454" s="108">
        <v>390817189</v>
      </c>
      <c r="S454" s="108">
        <v>185286529</v>
      </c>
      <c r="T454" s="108">
        <v>380139014.10000002</v>
      </c>
      <c r="U454" s="108">
        <v>387829151</v>
      </c>
      <c r="V454" s="108">
        <v>371247553</v>
      </c>
      <c r="W454" s="108">
        <v>246564002</v>
      </c>
      <c r="X454" s="108">
        <v>431373444.10000002</v>
      </c>
      <c r="Y454" s="108">
        <v>443696741.39999998</v>
      </c>
      <c r="Z454" s="108">
        <v>373182106</v>
      </c>
      <c r="AA454" s="108">
        <v>397008306.80000001</v>
      </c>
      <c r="AB454" s="108">
        <v>389532067.80000001</v>
      </c>
      <c r="AC454" s="108">
        <v>295145211.80000001</v>
      </c>
      <c r="AD454" s="108">
        <v>525670410</v>
      </c>
      <c r="AE454" s="108">
        <v>510860052.30000001</v>
      </c>
      <c r="AF454" s="108">
        <v>503080980.80000001</v>
      </c>
      <c r="AG454" s="108">
        <v>529326757</v>
      </c>
      <c r="AH454" s="115">
        <v>554319605.5</v>
      </c>
      <c r="AI454" s="105">
        <v>29.121300000000002</v>
      </c>
      <c r="AJ454" s="105">
        <v>29.380600000000001</v>
      </c>
      <c r="AK454" s="105">
        <v>29.3385</v>
      </c>
      <c r="AL454" s="105">
        <v>31.944400000000002</v>
      </c>
      <c r="AM454" s="105">
        <v>29.033000000000001</v>
      </c>
      <c r="AN454" s="105">
        <v>29.326000000000001</v>
      </c>
      <c r="AO454" s="105">
        <v>29.171900000000001</v>
      </c>
      <c r="AP454" s="105">
        <v>28.716899999999999</v>
      </c>
      <c r="AQ454" s="105">
        <v>29.1876</v>
      </c>
      <c r="AR454" s="105">
        <v>29.302499999999998</v>
      </c>
      <c r="AS454" s="105">
        <v>29.465599999999998</v>
      </c>
      <c r="AT454" s="105">
        <v>29.6325</v>
      </c>
      <c r="AU454" s="105">
        <v>23.428699999999999</v>
      </c>
      <c r="AV454" s="105">
        <v>28.831600000000002</v>
      </c>
      <c r="AW454" s="105">
        <v>27.950700000000001</v>
      </c>
      <c r="AX454" s="105">
        <v>28.8813</v>
      </c>
      <c r="AY454" s="105">
        <v>28.86</v>
      </c>
      <c r="AZ454" s="105">
        <v>28.8443</v>
      </c>
      <c r="BA454" s="105">
        <v>28.122299999999999</v>
      </c>
      <c r="BB454" s="105">
        <v>29.026499999999999</v>
      </c>
      <c r="BC454" s="105">
        <v>28.945799999999998</v>
      </c>
      <c r="BD454" s="105">
        <v>28.872199999999999</v>
      </c>
      <c r="BE454" s="105">
        <v>28.9756</v>
      </c>
      <c r="BF454" s="105">
        <v>28.973800000000001</v>
      </c>
      <c r="BG454" s="105">
        <v>28.1873</v>
      </c>
      <c r="BH454" s="105">
        <v>29.0124</v>
      </c>
      <c r="BI454" s="105">
        <v>28.9422</v>
      </c>
      <c r="BJ454" s="105">
        <v>28.961300000000001</v>
      </c>
      <c r="BK454" s="105">
        <v>28.921199999999999</v>
      </c>
      <c r="BL454" s="116">
        <v>29.037099999999999</v>
      </c>
      <c r="BM454" s="112">
        <v>2.45031E-2</v>
      </c>
      <c r="BN454" s="112">
        <v>0.29020099999999999</v>
      </c>
      <c r="BO454" s="112">
        <v>0.75751199999999996</v>
      </c>
      <c r="BP454" s="112">
        <v>8.1614400000000007E-3</v>
      </c>
      <c r="BQ454" s="112">
        <v>0.25252000000000002</v>
      </c>
      <c r="BR454" s="112">
        <v>3.5378899999999998E-2</v>
      </c>
      <c r="BS454" s="112">
        <v>0.39794299999999999</v>
      </c>
      <c r="BT454" s="112">
        <v>0.53466000000000002</v>
      </c>
      <c r="BU454" s="117">
        <v>0.38545099999999999</v>
      </c>
      <c r="BV454" s="112">
        <v>6.5938200000000002E-2</v>
      </c>
      <c r="BW454" s="112">
        <v>0.38267299999999999</v>
      </c>
      <c r="BX454" s="112">
        <v>0.81953399999999998</v>
      </c>
      <c r="BY454" s="112">
        <v>2.4280800000000002E-2</v>
      </c>
      <c r="BZ454" s="112">
        <v>0.59753699999999998</v>
      </c>
      <c r="CA454" s="112">
        <v>0.17918799999999999</v>
      </c>
      <c r="CB454" s="112">
        <v>0.62105900000000003</v>
      </c>
      <c r="CC454" s="112">
        <v>0.704542</v>
      </c>
      <c r="CD454" s="117">
        <v>0.75863000000000003</v>
      </c>
      <c r="CE454" s="105">
        <v>0.30689899999999998</v>
      </c>
      <c r="CF454" s="105">
        <v>1.12791</v>
      </c>
      <c r="CG454" s="105">
        <v>5.2251800000000001E-2</v>
      </c>
      <c r="CH454" s="105">
        <v>0.49362099999999998</v>
      </c>
      <c r="CI454" s="105">
        <v>-2.2362199999999999</v>
      </c>
      <c r="CJ454" s="105">
        <v>-0.11133700000000001</v>
      </c>
      <c r="CK454" s="105">
        <v>-0.27501700000000001</v>
      </c>
      <c r="CL454" s="105">
        <v>-3.2697700000000003E-2</v>
      </c>
      <c r="CM454" s="116">
        <v>-0.25923200000000002</v>
      </c>
    </row>
    <row r="455" spans="1:91">
      <c r="A455" s="104" t="s">
        <v>1441</v>
      </c>
      <c r="B455" s="104" t="s">
        <v>1442</v>
      </c>
      <c r="C455" s="104" t="s">
        <v>471</v>
      </c>
      <c r="D455" s="105">
        <v>28.751899999999999</v>
      </c>
      <c r="E455" s="108">
        <v>521909632</v>
      </c>
      <c r="F455" s="108">
        <v>552614432</v>
      </c>
      <c r="G455" s="108">
        <v>559153296</v>
      </c>
      <c r="H455" s="108">
        <v>870406288</v>
      </c>
      <c r="I455" s="108">
        <v>936607280</v>
      </c>
      <c r="J455" s="108">
        <v>336958176</v>
      </c>
      <c r="K455" s="108">
        <v>470195536</v>
      </c>
      <c r="L455" s="108">
        <v>1371918862</v>
      </c>
      <c r="M455" s="108">
        <v>415607022</v>
      </c>
      <c r="N455" s="108">
        <v>161776998</v>
      </c>
      <c r="O455" s="108">
        <v>138756772</v>
      </c>
      <c r="P455" s="108">
        <v>572774928</v>
      </c>
      <c r="Q455" s="108">
        <v>462080532</v>
      </c>
      <c r="R455" s="108">
        <v>299036304</v>
      </c>
      <c r="S455" s="108">
        <v>108086769.90000001</v>
      </c>
      <c r="T455" s="108">
        <v>255872488</v>
      </c>
      <c r="U455" s="108">
        <v>269598183.80000001</v>
      </c>
      <c r="V455" s="108">
        <v>325697312</v>
      </c>
      <c r="W455" s="108">
        <v>256524296</v>
      </c>
      <c r="X455" s="108">
        <v>351206735.80000001</v>
      </c>
      <c r="Y455" s="108">
        <v>467326576</v>
      </c>
      <c r="Z455" s="108">
        <v>205282307</v>
      </c>
      <c r="AA455" s="108">
        <v>221748172</v>
      </c>
      <c r="AB455" s="108">
        <v>185594468</v>
      </c>
      <c r="AC455" s="108">
        <v>216160499.80000001</v>
      </c>
      <c r="AD455" s="108">
        <v>416975208</v>
      </c>
      <c r="AE455" s="108">
        <v>455252856</v>
      </c>
      <c r="AF455" s="108">
        <v>731868968</v>
      </c>
      <c r="AG455" s="108">
        <v>740730052</v>
      </c>
      <c r="AH455" s="115">
        <v>413707712</v>
      </c>
      <c r="AI455" s="105">
        <v>29.342700000000001</v>
      </c>
      <c r="AJ455" s="105">
        <v>29.624500000000001</v>
      </c>
      <c r="AK455" s="105">
        <v>29.660299999999999</v>
      </c>
      <c r="AL455" s="105">
        <v>29.971499999999999</v>
      </c>
      <c r="AM455" s="105">
        <v>30.233000000000001</v>
      </c>
      <c r="AN455" s="105">
        <v>28.866700000000002</v>
      </c>
      <c r="AO455" s="105">
        <v>29.068200000000001</v>
      </c>
      <c r="AP455" s="105">
        <v>31.174099999999999</v>
      </c>
      <c r="AQ455" s="105">
        <v>28.819700000000001</v>
      </c>
      <c r="AR455" s="105">
        <v>27.6938</v>
      </c>
      <c r="AS455" s="105">
        <v>27.650500000000001</v>
      </c>
      <c r="AT455" s="105">
        <v>29.697600000000001</v>
      </c>
      <c r="AU455" s="105">
        <v>28.977799999999998</v>
      </c>
      <c r="AV455" s="105">
        <v>28.445399999999999</v>
      </c>
      <c r="AW455" s="105">
        <v>27.162700000000001</v>
      </c>
      <c r="AX455" s="105">
        <v>28.310199999999998</v>
      </c>
      <c r="AY455" s="105">
        <v>28.314</v>
      </c>
      <c r="AZ455" s="105">
        <v>28.6629</v>
      </c>
      <c r="BA455" s="105">
        <v>28.179500000000001</v>
      </c>
      <c r="BB455" s="105">
        <v>28.727799999999998</v>
      </c>
      <c r="BC455" s="105">
        <v>29.021000000000001</v>
      </c>
      <c r="BD455" s="105">
        <v>28.0486</v>
      </c>
      <c r="BE455" s="105">
        <v>28.189399999999999</v>
      </c>
      <c r="BF455" s="105">
        <v>27.904199999999999</v>
      </c>
      <c r="BG455" s="105">
        <v>27.727499999999999</v>
      </c>
      <c r="BH455" s="105">
        <v>28.678599999999999</v>
      </c>
      <c r="BI455" s="105">
        <v>28.776</v>
      </c>
      <c r="BJ455" s="105">
        <v>29.502099999999999</v>
      </c>
      <c r="BK455" s="105">
        <v>29.4102</v>
      </c>
      <c r="BL455" s="116">
        <v>28.616099999999999</v>
      </c>
      <c r="BM455" s="112">
        <v>0.28718500000000002</v>
      </c>
      <c r="BN455" s="112">
        <v>0.36558200000000002</v>
      </c>
      <c r="BO455" s="112">
        <v>0.55665900000000001</v>
      </c>
      <c r="BP455" s="112">
        <v>0.32047599999999998</v>
      </c>
      <c r="BQ455" s="112">
        <v>0.18181800000000001</v>
      </c>
      <c r="BR455" s="112">
        <v>7.0230299999999996E-2</v>
      </c>
      <c r="BS455" s="112">
        <v>0.227053</v>
      </c>
      <c r="BT455" s="112">
        <v>1.8276199999999999E-2</v>
      </c>
      <c r="BU455" s="117">
        <v>0.14798600000000001</v>
      </c>
      <c r="BV455" s="112">
        <v>0.37178800000000001</v>
      </c>
      <c r="BW455" s="112">
        <v>0.45721600000000001</v>
      </c>
      <c r="BX455" s="112">
        <v>0.64981900000000004</v>
      </c>
      <c r="BY455" s="112">
        <v>0.40610499999999999</v>
      </c>
      <c r="BZ455" s="112">
        <v>0.54949800000000004</v>
      </c>
      <c r="CA455" s="112">
        <v>0.26858500000000002</v>
      </c>
      <c r="CB455" s="112">
        <v>0.45885199999999998</v>
      </c>
      <c r="CC455" s="112">
        <v>0.107113</v>
      </c>
      <c r="CD455" s="117">
        <v>0.67133900000000002</v>
      </c>
      <c r="CE455" s="105">
        <v>0.36636200000000002</v>
      </c>
      <c r="CF455" s="105">
        <v>0.51427500000000004</v>
      </c>
      <c r="CG455" s="105">
        <v>0.51120399999999999</v>
      </c>
      <c r="CH455" s="105">
        <v>-0.82886199999999999</v>
      </c>
      <c r="CI455" s="105">
        <v>-0.98083699999999996</v>
      </c>
      <c r="CJ455" s="105">
        <v>-0.74712800000000001</v>
      </c>
      <c r="CK455" s="105">
        <v>-0.53337500000000004</v>
      </c>
      <c r="CL455" s="105">
        <v>-1.12876</v>
      </c>
      <c r="CM455" s="116">
        <v>-0.78211299999999995</v>
      </c>
    </row>
    <row r="456" spans="1:91">
      <c r="A456" s="104" t="s">
        <v>5116</v>
      </c>
      <c r="B456" s="104" t="s">
        <v>5117</v>
      </c>
      <c r="C456" s="104" t="s">
        <v>5118</v>
      </c>
      <c r="D456" s="105">
        <v>24.864799999999999</v>
      </c>
      <c r="E456" s="108">
        <v>19952851</v>
      </c>
      <c r="F456" s="108">
        <v>17769083.5</v>
      </c>
      <c r="G456" s="108">
        <v>18650534</v>
      </c>
      <c r="H456" s="108">
        <v>37535547.5</v>
      </c>
      <c r="I456" s="108">
        <v>13823191</v>
      </c>
      <c r="J456" s="108"/>
      <c r="K456" s="108">
        <v>44673140</v>
      </c>
      <c r="L456" s="108">
        <v>12924648</v>
      </c>
      <c r="M456" s="108">
        <v>2683608</v>
      </c>
      <c r="N456" s="108">
        <v>18788872</v>
      </c>
      <c r="O456" s="108">
        <v>31828860</v>
      </c>
      <c r="P456" s="108">
        <v>16835049</v>
      </c>
      <c r="Q456" s="108">
        <v>40663440</v>
      </c>
      <c r="R456" s="108">
        <v>21331980</v>
      </c>
      <c r="S456" s="108">
        <v>45790916</v>
      </c>
      <c r="T456" s="108">
        <v>45673943</v>
      </c>
      <c r="U456" s="108">
        <v>37427485.25</v>
      </c>
      <c r="V456" s="108">
        <v>18698255</v>
      </c>
      <c r="W456" s="108">
        <v>9811551</v>
      </c>
      <c r="X456" s="108">
        <v>21694921.75</v>
      </c>
      <c r="Y456" s="108">
        <v>48029016</v>
      </c>
      <c r="Z456" s="108">
        <v>22825838.5</v>
      </c>
      <c r="AA456" s="108">
        <v>77934491</v>
      </c>
      <c r="AB456" s="108">
        <v>18915745.629999999</v>
      </c>
      <c r="AC456" s="108">
        <v>61236390</v>
      </c>
      <c r="AD456" s="108">
        <v>31595602</v>
      </c>
      <c r="AE456" s="108">
        <v>56745436</v>
      </c>
      <c r="AF456" s="108">
        <v>42229686</v>
      </c>
      <c r="AG456" s="108">
        <v>77022094</v>
      </c>
      <c r="AH456" s="115">
        <v>30223504</v>
      </c>
      <c r="AI456" s="105">
        <v>24.633600000000001</v>
      </c>
      <c r="AJ456" s="105">
        <v>24.832000000000001</v>
      </c>
      <c r="AK456" s="105">
        <v>24.853999999999999</v>
      </c>
      <c r="AL456" s="105">
        <v>25.4361</v>
      </c>
      <c r="AM456" s="105">
        <v>24.209399999999999</v>
      </c>
      <c r="AN456" s="105">
        <v>21.229600000000001</v>
      </c>
      <c r="AO456" s="105">
        <v>25.704899999999999</v>
      </c>
      <c r="AP456" s="105">
        <v>24.704699999999999</v>
      </c>
      <c r="AQ456" s="105">
        <v>21.544799999999999</v>
      </c>
      <c r="AR456" s="105">
        <v>24.416699999999999</v>
      </c>
      <c r="AS456" s="105">
        <v>25.6342</v>
      </c>
      <c r="AT456" s="105">
        <v>24.609100000000002</v>
      </c>
      <c r="AU456" s="105">
        <v>25.476600000000001</v>
      </c>
      <c r="AV456" s="105">
        <v>24.636199999999999</v>
      </c>
      <c r="AW456" s="105">
        <v>26.048100000000002</v>
      </c>
      <c r="AX456" s="105">
        <v>25.824200000000001</v>
      </c>
      <c r="AY456" s="105">
        <v>25.4937</v>
      </c>
      <c r="AZ456" s="105">
        <v>24.5853</v>
      </c>
      <c r="BA456" s="105">
        <v>23.471</v>
      </c>
      <c r="BB456" s="105">
        <v>24.855799999999999</v>
      </c>
      <c r="BC456" s="105">
        <v>25.8246</v>
      </c>
      <c r="BD456" s="105">
        <v>24.7347</v>
      </c>
      <c r="BE456" s="105">
        <v>26.630600000000001</v>
      </c>
      <c r="BF456" s="105">
        <v>24.6097</v>
      </c>
      <c r="BG456" s="105">
        <v>25.894600000000001</v>
      </c>
      <c r="BH456" s="105">
        <v>24.909800000000001</v>
      </c>
      <c r="BI456" s="105">
        <v>25.771899999999999</v>
      </c>
      <c r="BJ456" s="105">
        <v>25.386800000000001</v>
      </c>
      <c r="BK456" s="105">
        <v>26.161300000000001</v>
      </c>
      <c r="BL456" s="116">
        <v>24.873799999999999</v>
      </c>
      <c r="BM456" s="112">
        <v>0.13949</v>
      </c>
      <c r="BN456" s="112">
        <v>0.22914899999999999</v>
      </c>
      <c r="BO456" s="112">
        <v>0.31858599999999998</v>
      </c>
      <c r="BP456" s="112">
        <v>0.33137800000000001</v>
      </c>
      <c r="BQ456" s="112">
        <v>0.88306399999999996</v>
      </c>
      <c r="BR456" s="112">
        <v>0.75905</v>
      </c>
      <c r="BS456" s="112">
        <v>0.38615100000000002</v>
      </c>
      <c r="BT456" s="112">
        <v>0.85284300000000002</v>
      </c>
      <c r="BU456" s="117">
        <v>0.92076199999999997</v>
      </c>
      <c r="BV456" s="112">
        <v>0.210065</v>
      </c>
      <c r="BW456" s="112">
        <v>0.320664</v>
      </c>
      <c r="BX456" s="112">
        <v>0.43169000000000002</v>
      </c>
      <c r="BY456" s="112">
        <v>0.41661500000000001</v>
      </c>
      <c r="BZ456" s="112">
        <v>0.94101800000000002</v>
      </c>
      <c r="CA456" s="112">
        <v>0.89168599999999998</v>
      </c>
      <c r="CB456" s="112">
        <v>0.61241999999999996</v>
      </c>
      <c r="CC456" s="112">
        <v>0.91955399999999998</v>
      </c>
      <c r="CD456" s="117">
        <v>0.97959600000000002</v>
      </c>
      <c r="CE456" s="105">
        <v>-0.70077699999999998</v>
      </c>
      <c r="CF456" s="105">
        <v>-1.8489599999999999</v>
      </c>
      <c r="CG456" s="105">
        <v>-1.48915</v>
      </c>
      <c r="CH456" s="105">
        <v>-0.58732200000000001</v>
      </c>
      <c r="CI456" s="105">
        <v>-8.6995400000000001E-2</v>
      </c>
      <c r="CJ456" s="105">
        <v>-0.172932</v>
      </c>
      <c r="CK456" s="105">
        <v>-0.75684700000000005</v>
      </c>
      <c r="CL456" s="105">
        <v>-0.14901</v>
      </c>
      <c r="CM456" s="116">
        <v>5.1449500000000002E-2</v>
      </c>
    </row>
    <row r="457" spans="1:91">
      <c r="A457" s="104" t="s">
        <v>1443</v>
      </c>
      <c r="B457" s="104" t="s">
        <v>1444</v>
      </c>
      <c r="C457" s="104" t="s">
        <v>471</v>
      </c>
      <c r="D457" s="105">
        <v>28.823149999999998</v>
      </c>
      <c r="E457" s="108">
        <v>231519584</v>
      </c>
      <c r="F457" s="108">
        <v>164618666.5</v>
      </c>
      <c r="G457" s="108">
        <v>184691336.5</v>
      </c>
      <c r="H457" s="108">
        <v>328896593.5</v>
      </c>
      <c r="I457" s="108">
        <v>208527543</v>
      </c>
      <c r="J457" s="108">
        <v>261100585</v>
      </c>
      <c r="K457" s="108">
        <v>783718127.5</v>
      </c>
      <c r="L457" s="108">
        <v>280885506</v>
      </c>
      <c r="M457" s="108">
        <v>878831783.5</v>
      </c>
      <c r="N457" s="108">
        <v>102022615</v>
      </c>
      <c r="O457" s="108">
        <v>405824089</v>
      </c>
      <c r="P457" s="108">
        <v>360696752.30000001</v>
      </c>
      <c r="Q457" s="108">
        <v>246810098.5</v>
      </c>
      <c r="R457" s="108">
        <v>789161658.79999995</v>
      </c>
      <c r="S457" s="108">
        <v>403973160</v>
      </c>
      <c r="T457" s="108">
        <v>673221678.5</v>
      </c>
      <c r="U457" s="108">
        <v>799071235.5</v>
      </c>
      <c r="V457" s="108">
        <v>265094244.5</v>
      </c>
      <c r="W457" s="108">
        <v>847908755.5</v>
      </c>
      <c r="X457" s="108">
        <v>250854865.5</v>
      </c>
      <c r="Y457" s="108">
        <v>578362409</v>
      </c>
      <c r="Z457" s="108">
        <v>228037999.5</v>
      </c>
      <c r="AA457" s="108">
        <v>160661903</v>
      </c>
      <c r="AB457" s="108">
        <v>756685645</v>
      </c>
      <c r="AC457" s="108">
        <v>888602965.5</v>
      </c>
      <c r="AD457" s="108">
        <v>262270762</v>
      </c>
      <c r="AE457" s="108">
        <v>281566665.5</v>
      </c>
      <c r="AF457" s="108">
        <v>441950682.5</v>
      </c>
      <c r="AG457" s="108">
        <v>644487317</v>
      </c>
      <c r="AH457" s="115">
        <v>818993242</v>
      </c>
      <c r="AI457" s="105">
        <v>28.17</v>
      </c>
      <c r="AJ457" s="105">
        <v>27.980699999999999</v>
      </c>
      <c r="AK457" s="105">
        <v>28.131499999999999</v>
      </c>
      <c r="AL457" s="105">
        <v>28.567399999999999</v>
      </c>
      <c r="AM457" s="105">
        <v>28.1005</v>
      </c>
      <c r="AN457" s="105">
        <v>28.476600000000001</v>
      </c>
      <c r="AO457" s="105">
        <v>29.7758</v>
      </c>
      <c r="AP457" s="105">
        <v>28.8719</v>
      </c>
      <c r="AQ457" s="105">
        <v>29.900099999999998</v>
      </c>
      <c r="AR457" s="105">
        <v>27.065999999999999</v>
      </c>
      <c r="AS457" s="105">
        <v>29.165600000000001</v>
      </c>
      <c r="AT457" s="105">
        <v>29.0304</v>
      </c>
      <c r="AU457" s="105">
        <v>28.068200000000001</v>
      </c>
      <c r="AV457" s="105">
        <v>29.845400000000001</v>
      </c>
      <c r="AW457" s="105">
        <v>28.9832</v>
      </c>
      <c r="AX457" s="105">
        <v>29.7058</v>
      </c>
      <c r="AY457" s="105">
        <v>29.8993</v>
      </c>
      <c r="AZ457" s="105">
        <v>28.345300000000002</v>
      </c>
      <c r="BA457" s="105">
        <v>29.904299999999999</v>
      </c>
      <c r="BB457" s="105">
        <v>28.254799999999999</v>
      </c>
      <c r="BC457" s="105">
        <v>29.322500000000002</v>
      </c>
      <c r="BD457" s="105">
        <v>28.154599999999999</v>
      </c>
      <c r="BE457" s="105">
        <v>27.677399999999999</v>
      </c>
      <c r="BF457" s="105">
        <v>29.931699999999999</v>
      </c>
      <c r="BG457" s="105">
        <v>29.782</v>
      </c>
      <c r="BH457" s="105">
        <v>27.9983</v>
      </c>
      <c r="BI457" s="105">
        <v>28.082799999999999</v>
      </c>
      <c r="BJ457" s="105">
        <v>28.7744</v>
      </c>
      <c r="BK457" s="105">
        <v>29.204599999999999</v>
      </c>
      <c r="BL457" s="116">
        <v>29.6037</v>
      </c>
      <c r="BM457" s="112">
        <v>1.11088E-2</v>
      </c>
      <c r="BN457" s="112">
        <v>4.3500400000000002E-2</v>
      </c>
      <c r="BO457" s="112">
        <v>0.46927099999999999</v>
      </c>
      <c r="BP457" s="112">
        <v>0.34284399999999998</v>
      </c>
      <c r="BQ457" s="112">
        <v>0.70707600000000004</v>
      </c>
      <c r="BR457" s="112">
        <v>0.83289199999999997</v>
      </c>
      <c r="BS457" s="112">
        <v>0.95315700000000003</v>
      </c>
      <c r="BT457" s="112">
        <v>0.45090400000000003</v>
      </c>
      <c r="BU457" s="117">
        <v>0.413327</v>
      </c>
      <c r="BV457" s="112">
        <v>4.1898400000000002E-2</v>
      </c>
      <c r="BW457" s="112">
        <v>9.6309000000000006E-2</v>
      </c>
      <c r="BX457" s="112">
        <v>0.57488799999999995</v>
      </c>
      <c r="BY457" s="112">
        <v>0.42821900000000002</v>
      </c>
      <c r="BZ457" s="112">
        <v>0.85914000000000001</v>
      </c>
      <c r="CA457" s="112">
        <v>0.92723</v>
      </c>
      <c r="CB457" s="112">
        <v>0.97549600000000003</v>
      </c>
      <c r="CC457" s="112">
        <v>0.63220699999999996</v>
      </c>
      <c r="CD457" s="117">
        <v>0.77488800000000002</v>
      </c>
      <c r="CE457" s="105">
        <v>-1.1001099999999999</v>
      </c>
      <c r="CF457" s="105">
        <v>-0.81267900000000004</v>
      </c>
      <c r="CG457" s="105">
        <v>0.32174000000000003</v>
      </c>
      <c r="CH457" s="105">
        <v>-0.77353899999999998</v>
      </c>
      <c r="CI457" s="105">
        <v>-0.228603</v>
      </c>
      <c r="CJ457" s="105">
        <v>0.122585</v>
      </c>
      <c r="CK457" s="105">
        <v>-3.3698400000000003E-2</v>
      </c>
      <c r="CL457" s="105">
        <v>-0.60629100000000002</v>
      </c>
      <c r="CM457" s="116">
        <v>-0.57317700000000005</v>
      </c>
    </row>
    <row r="458" spans="1:91">
      <c r="A458" s="104" t="s">
        <v>1445</v>
      </c>
      <c r="B458" s="104" t="s">
        <v>1446</v>
      </c>
      <c r="C458" s="104" t="s">
        <v>1447</v>
      </c>
      <c r="D458" s="105">
        <v>29.698450000000001</v>
      </c>
      <c r="E458" s="108">
        <v>716888196.5</v>
      </c>
      <c r="F458" s="108">
        <v>805211592</v>
      </c>
      <c r="G458" s="108">
        <v>846630293.5</v>
      </c>
      <c r="H458" s="108">
        <v>1009634060</v>
      </c>
      <c r="I458" s="108">
        <v>842059943.5</v>
      </c>
      <c r="J458" s="108">
        <v>960631499.29999995</v>
      </c>
      <c r="K458" s="108">
        <v>736203735.5</v>
      </c>
      <c r="L458" s="108">
        <v>1306740481</v>
      </c>
      <c r="M458" s="108">
        <v>975249714.5</v>
      </c>
      <c r="N458" s="108">
        <v>691380202</v>
      </c>
      <c r="O458" s="108">
        <v>715345761</v>
      </c>
      <c r="P458" s="108">
        <v>708924157</v>
      </c>
      <c r="Q458" s="108">
        <v>680395539.5</v>
      </c>
      <c r="R458" s="108">
        <v>705183494</v>
      </c>
      <c r="S458" s="108">
        <v>361060026</v>
      </c>
      <c r="T458" s="108">
        <v>676422896.5</v>
      </c>
      <c r="U458" s="108">
        <v>792962881.5</v>
      </c>
      <c r="V458" s="108">
        <v>756970047.79999995</v>
      </c>
      <c r="W458" s="108">
        <v>696390993</v>
      </c>
      <c r="X458" s="108">
        <v>661785454.5</v>
      </c>
      <c r="Y458" s="108">
        <v>727790306</v>
      </c>
      <c r="Z458" s="108">
        <v>638819973</v>
      </c>
      <c r="AA458" s="108">
        <v>487390397</v>
      </c>
      <c r="AB458" s="108">
        <v>492464660.5</v>
      </c>
      <c r="AC458" s="108">
        <v>766169261.5</v>
      </c>
      <c r="AD458" s="108">
        <v>498394544</v>
      </c>
      <c r="AE458" s="108">
        <v>890649164</v>
      </c>
      <c r="AF458" s="108">
        <v>792824702</v>
      </c>
      <c r="AG458" s="108">
        <v>772901546.79999995</v>
      </c>
      <c r="AH458" s="115">
        <v>746702690.5</v>
      </c>
      <c r="AI458" s="105">
        <v>29.800699999999999</v>
      </c>
      <c r="AJ458" s="105">
        <v>30.186599999999999</v>
      </c>
      <c r="AK458" s="105">
        <v>30.249199999999998</v>
      </c>
      <c r="AL458" s="105">
        <v>30.185600000000001</v>
      </c>
      <c r="AM458" s="105">
        <v>30.0794</v>
      </c>
      <c r="AN458" s="105">
        <v>30.393599999999999</v>
      </c>
      <c r="AO458" s="105">
        <v>29.684200000000001</v>
      </c>
      <c r="AP458" s="105">
        <v>31.039300000000001</v>
      </c>
      <c r="AQ458" s="105">
        <v>30.0503</v>
      </c>
      <c r="AR458" s="105">
        <v>29.817900000000002</v>
      </c>
      <c r="AS458" s="105">
        <v>29.996200000000002</v>
      </c>
      <c r="AT458" s="105">
        <v>30.005199999999999</v>
      </c>
      <c r="AU458" s="105">
        <v>29.546600000000002</v>
      </c>
      <c r="AV458" s="105">
        <v>29.6831</v>
      </c>
      <c r="AW458" s="105">
        <v>28.835000000000001</v>
      </c>
      <c r="AX458" s="105">
        <v>29.712700000000002</v>
      </c>
      <c r="AY458" s="105">
        <v>29.888200000000001</v>
      </c>
      <c r="AZ458" s="105">
        <v>29.801300000000001</v>
      </c>
      <c r="BA458" s="105">
        <v>29.6203</v>
      </c>
      <c r="BB458" s="105">
        <v>29.6541</v>
      </c>
      <c r="BC458" s="105">
        <v>29.653500000000001</v>
      </c>
      <c r="BD458" s="105">
        <v>29.633400000000002</v>
      </c>
      <c r="BE458" s="105">
        <v>29.265999999999998</v>
      </c>
      <c r="BF458" s="105">
        <v>29.312000000000001</v>
      </c>
      <c r="BG458" s="105">
        <v>29.5501</v>
      </c>
      <c r="BH458" s="105">
        <v>28.9316</v>
      </c>
      <c r="BI458" s="105">
        <v>29.744199999999999</v>
      </c>
      <c r="BJ458" s="105">
        <v>29.6175</v>
      </c>
      <c r="BK458" s="105">
        <v>29.4739</v>
      </c>
      <c r="BL458" s="116">
        <v>29.478100000000001</v>
      </c>
      <c r="BM458" s="112">
        <v>1.98558E-2</v>
      </c>
      <c r="BN458" s="112">
        <v>2.5542E-3</v>
      </c>
      <c r="BO458" s="112">
        <v>0.14568900000000001</v>
      </c>
      <c r="BP458" s="112">
        <v>5.67798E-3</v>
      </c>
      <c r="BQ458" s="112">
        <v>0.56299999999999994</v>
      </c>
      <c r="BR458" s="112">
        <v>1.6010400000000001E-2</v>
      </c>
      <c r="BS458" s="112">
        <v>6.9362300000000002E-2</v>
      </c>
      <c r="BT458" s="112">
        <v>0.39311499999999999</v>
      </c>
      <c r="BU458" s="117">
        <v>0.66997399999999996</v>
      </c>
      <c r="BV458" s="112">
        <v>5.82979E-2</v>
      </c>
      <c r="BW458" s="112">
        <v>1.98833E-2</v>
      </c>
      <c r="BX458" s="112">
        <v>0.24851699999999999</v>
      </c>
      <c r="BY458" s="112">
        <v>1.9357699999999999E-2</v>
      </c>
      <c r="BZ458" s="112">
        <v>0.779949</v>
      </c>
      <c r="CA458" s="112">
        <v>0.120614</v>
      </c>
      <c r="CB458" s="112">
        <v>0.249168</v>
      </c>
      <c r="CC458" s="112">
        <v>0.58417200000000002</v>
      </c>
      <c r="CD458" s="117">
        <v>0.89454299999999998</v>
      </c>
      <c r="CE458" s="105">
        <v>0.55566700000000002</v>
      </c>
      <c r="CF458" s="105">
        <v>0.69640100000000005</v>
      </c>
      <c r="CG458" s="105">
        <v>0.73475500000000005</v>
      </c>
      <c r="CH458" s="105">
        <v>0.41664600000000002</v>
      </c>
      <c r="CI458" s="105">
        <v>-0.168237</v>
      </c>
      <c r="CJ458" s="105">
        <v>0.277557</v>
      </c>
      <c r="CK458" s="105">
        <v>0.11949</v>
      </c>
      <c r="CL458" s="105">
        <v>-0.11934699999999999</v>
      </c>
      <c r="CM458" s="116">
        <v>-0.114561</v>
      </c>
    </row>
    <row r="459" spans="1:91">
      <c r="A459" s="104" t="s">
        <v>5119</v>
      </c>
      <c r="B459" s="104" t="s">
        <v>5120</v>
      </c>
      <c r="C459" s="104" t="s">
        <v>832</v>
      </c>
      <c r="D459" s="105">
        <v>32.521950000000004</v>
      </c>
      <c r="E459" s="108">
        <v>595123376</v>
      </c>
      <c r="F459" s="108">
        <v>388705104</v>
      </c>
      <c r="G459" s="108">
        <v>4097398108</v>
      </c>
      <c r="H459" s="108">
        <v>6950292137</v>
      </c>
      <c r="I459" s="108">
        <v>5682428034</v>
      </c>
      <c r="J459" s="108">
        <v>3618052804</v>
      </c>
      <c r="K459" s="108">
        <v>14859310</v>
      </c>
      <c r="L459" s="108">
        <v>2013843064</v>
      </c>
      <c r="M459" s="108">
        <v>178473224</v>
      </c>
      <c r="N459" s="108">
        <v>3558240988</v>
      </c>
      <c r="O459" s="108">
        <v>2346790126</v>
      </c>
      <c r="P459" s="108">
        <v>4578303011</v>
      </c>
      <c r="Q459" s="108">
        <v>8022182960</v>
      </c>
      <c r="R459" s="108">
        <v>7749757436</v>
      </c>
      <c r="S459" s="108">
        <v>8554320302</v>
      </c>
      <c r="T459" s="108">
        <v>6751024244</v>
      </c>
      <c r="U459" s="108">
        <v>8745526448</v>
      </c>
      <c r="V459" s="108">
        <v>11839213576</v>
      </c>
      <c r="W459" s="108">
        <v>319631746</v>
      </c>
      <c r="X459" s="108">
        <v>465761560</v>
      </c>
      <c r="Y459" s="108">
        <v>471328405.5</v>
      </c>
      <c r="Z459" s="108">
        <v>339760348</v>
      </c>
      <c r="AA459" s="108">
        <v>461474176</v>
      </c>
      <c r="AB459" s="108">
        <v>531403238</v>
      </c>
      <c r="AC459" s="108">
        <v>6093164032</v>
      </c>
      <c r="AD459" s="108">
        <v>6264159390</v>
      </c>
      <c r="AE459" s="108">
        <v>7342579064</v>
      </c>
      <c r="AF459" s="108">
        <v>7552932836</v>
      </c>
      <c r="AG459" s="108">
        <v>7085533134</v>
      </c>
      <c r="AH459" s="115">
        <v>7219695536</v>
      </c>
      <c r="AI459" s="105">
        <v>29.5321</v>
      </c>
      <c r="AJ459" s="105">
        <v>29.1099</v>
      </c>
      <c r="AK459" s="105">
        <v>32.494900000000001</v>
      </c>
      <c r="AL459" s="105">
        <v>32.968800000000002</v>
      </c>
      <c r="AM459" s="105">
        <v>32.825600000000001</v>
      </c>
      <c r="AN459" s="105">
        <v>32.186100000000003</v>
      </c>
      <c r="AO459" s="105">
        <v>24.059799999999999</v>
      </c>
      <c r="AP459" s="105">
        <v>31.713899999999999</v>
      </c>
      <c r="AQ459" s="105">
        <v>27.600200000000001</v>
      </c>
      <c r="AR459" s="105">
        <v>32.1539</v>
      </c>
      <c r="AS459" s="105">
        <v>31.616399999999999</v>
      </c>
      <c r="AT459" s="105">
        <v>32.696300000000001</v>
      </c>
      <c r="AU459" s="105">
        <v>33.121600000000001</v>
      </c>
      <c r="AV459" s="105">
        <v>33.141199999999998</v>
      </c>
      <c r="AW459" s="105">
        <v>33.331000000000003</v>
      </c>
      <c r="AX459" s="105">
        <v>33.031799999999997</v>
      </c>
      <c r="AY459" s="105">
        <v>33.339700000000001</v>
      </c>
      <c r="AZ459" s="105">
        <v>33.796700000000001</v>
      </c>
      <c r="BA459" s="105">
        <v>28.4968</v>
      </c>
      <c r="BB459" s="105">
        <v>29.140999999999998</v>
      </c>
      <c r="BC459" s="105">
        <v>29.034099999999999</v>
      </c>
      <c r="BD459" s="105">
        <v>28.728200000000001</v>
      </c>
      <c r="BE459" s="105">
        <v>29.1873</v>
      </c>
      <c r="BF459" s="105">
        <v>29.421800000000001</v>
      </c>
      <c r="BG459" s="105">
        <v>32.548999999999999</v>
      </c>
      <c r="BH459" s="105">
        <v>32.558900000000001</v>
      </c>
      <c r="BI459" s="105">
        <v>32.787500000000001</v>
      </c>
      <c r="BJ459" s="105">
        <v>32.869399999999999</v>
      </c>
      <c r="BK459" s="105">
        <v>32.65</v>
      </c>
      <c r="BL459" s="116">
        <v>32.742100000000001</v>
      </c>
      <c r="BM459" s="112">
        <v>9.0002200000000004E-2</v>
      </c>
      <c r="BN459" s="112">
        <v>0.72567599999999999</v>
      </c>
      <c r="BO459" s="112">
        <v>8.8332599999999997E-2</v>
      </c>
      <c r="BP459" s="112">
        <v>0.13320599999999999</v>
      </c>
      <c r="BQ459" s="112">
        <v>8.5554499999999992E-3</v>
      </c>
      <c r="BR459" s="112">
        <v>5.13937E-2</v>
      </c>
      <c r="BS459" s="112">
        <v>5.0642700000000002E-5</v>
      </c>
      <c r="BT459" s="112">
        <v>6.9182600000000004E-5</v>
      </c>
      <c r="BU459" s="117">
        <v>0.29168500000000003</v>
      </c>
      <c r="BV459" s="112">
        <v>0.15113399999999999</v>
      </c>
      <c r="BW459" s="112">
        <v>0.78112099999999995</v>
      </c>
      <c r="BX459" s="112">
        <v>0.183563</v>
      </c>
      <c r="BY459" s="112">
        <v>0.198155</v>
      </c>
      <c r="BZ459" s="112">
        <v>0.241062</v>
      </c>
      <c r="CA459" s="112">
        <v>0.225332</v>
      </c>
      <c r="CB459" s="112">
        <v>1.0413E-2</v>
      </c>
      <c r="CC459" s="112">
        <v>8.8369199999999998E-3</v>
      </c>
      <c r="CD459" s="117">
        <v>0.72864200000000001</v>
      </c>
      <c r="CE459" s="105">
        <v>-2.3748999999999998</v>
      </c>
      <c r="CF459" s="105">
        <v>-9.3705499999999997E-2</v>
      </c>
      <c r="CG459" s="105">
        <v>-4.9625500000000002</v>
      </c>
      <c r="CH459" s="105">
        <v>-0.59831500000000004</v>
      </c>
      <c r="CI459" s="105">
        <v>0.44406800000000002</v>
      </c>
      <c r="CJ459" s="105">
        <v>0.63551500000000005</v>
      </c>
      <c r="CK459" s="105">
        <v>-3.86321</v>
      </c>
      <c r="CL459" s="105">
        <v>-3.6414300000000002</v>
      </c>
      <c r="CM459" s="116">
        <v>-0.12206400000000001</v>
      </c>
    </row>
    <row r="460" spans="1:91">
      <c r="A460" s="104" t="s">
        <v>1448</v>
      </c>
      <c r="B460" s="104" t="s">
        <v>1449</v>
      </c>
      <c r="C460" s="104" t="s">
        <v>1083</v>
      </c>
      <c r="D460" s="105">
        <v>33.894649999999999</v>
      </c>
      <c r="E460" s="108">
        <v>13118163754</v>
      </c>
      <c r="F460" s="108">
        <v>13430373915</v>
      </c>
      <c r="G460" s="108">
        <v>15251437175</v>
      </c>
      <c r="H460" s="108">
        <v>12740253992</v>
      </c>
      <c r="I460" s="108">
        <v>11772612929</v>
      </c>
      <c r="J460" s="108">
        <v>14576867401</v>
      </c>
      <c r="K460" s="108">
        <v>10247684689</v>
      </c>
      <c r="L460" s="108">
        <v>10719899909</v>
      </c>
      <c r="M460" s="108">
        <v>10516927037</v>
      </c>
      <c r="N460" s="108">
        <v>13636764445</v>
      </c>
      <c r="O460" s="108">
        <v>14105767098</v>
      </c>
      <c r="P460" s="108">
        <v>11598644202</v>
      </c>
      <c r="Q460" s="108">
        <v>12672481262</v>
      </c>
      <c r="R460" s="108">
        <v>12139441399</v>
      </c>
      <c r="S460" s="108">
        <v>14211740616</v>
      </c>
      <c r="T460" s="108">
        <v>11335240885</v>
      </c>
      <c r="U460" s="108">
        <v>11946419088</v>
      </c>
      <c r="V460" s="108">
        <v>11519617375</v>
      </c>
      <c r="W460" s="108">
        <v>13485544313</v>
      </c>
      <c r="X460" s="108">
        <v>12892118711</v>
      </c>
      <c r="Y460" s="108">
        <v>12735474322</v>
      </c>
      <c r="Z460" s="108">
        <v>12780870682</v>
      </c>
      <c r="AA460" s="108">
        <v>12664182538</v>
      </c>
      <c r="AB460" s="108">
        <v>12545922831</v>
      </c>
      <c r="AC460" s="108">
        <v>14806759962</v>
      </c>
      <c r="AD460" s="108">
        <v>15042179951</v>
      </c>
      <c r="AE460" s="108">
        <v>14765048347</v>
      </c>
      <c r="AF460" s="108">
        <v>15281529697</v>
      </c>
      <c r="AG460" s="108">
        <v>16815914443</v>
      </c>
      <c r="AH460" s="115">
        <v>16312782170</v>
      </c>
      <c r="AI460" s="105">
        <v>33.994300000000003</v>
      </c>
      <c r="AJ460" s="105">
        <v>34.168399999999998</v>
      </c>
      <c r="AK460" s="105">
        <v>34.347299999999997</v>
      </c>
      <c r="AL460" s="105">
        <v>33.8431</v>
      </c>
      <c r="AM460" s="105">
        <v>33.877499999999998</v>
      </c>
      <c r="AN460" s="105">
        <v>34.167400000000001</v>
      </c>
      <c r="AO460" s="105">
        <v>33.517400000000002</v>
      </c>
      <c r="AP460" s="105">
        <v>33.974200000000003</v>
      </c>
      <c r="AQ460" s="105">
        <v>33.481099999999998</v>
      </c>
      <c r="AR460" s="105">
        <v>34.125599999999999</v>
      </c>
      <c r="AS460" s="105">
        <v>34.229799999999997</v>
      </c>
      <c r="AT460" s="105">
        <v>34.037399999999998</v>
      </c>
      <c r="AU460" s="105">
        <v>33.771700000000003</v>
      </c>
      <c r="AV460" s="105">
        <v>33.788699999999999</v>
      </c>
      <c r="AW460" s="105">
        <v>34.089700000000001</v>
      </c>
      <c r="AX460" s="105">
        <v>33.779400000000003</v>
      </c>
      <c r="AY460" s="105">
        <v>33.784799999999997</v>
      </c>
      <c r="AZ460" s="105">
        <v>33.759099999999997</v>
      </c>
      <c r="BA460" s="105">
        <v>33.895600000000002</v>
      </c>
      <c r="BB460" s="105">
        <v>33.924100000000003</v>
      </c>
      <c r="BC460" s="105">
        <v>33.786299999999997</v>
      </c>
      <c r="BD460" s="105">
        <v>33.998699999999999</v>
      </c>
      <c r="BE460" s="105">
        <v>33.973999999999997</v>
      </c>
      <c r="BF460" s="105">
        <v>33.9831</v>
      </c>
      <c r="BG460" s="105">
        <v>33.841700000000003</v>
      </c>
      <c r="BH460" s="105">
        <v>33.828699999999998</v>
      </c>
      <c r="BI460" s="105">
        <v>33.795299999999997</v>
      </c>
      <c r="BJ460" s="105">
        <v>33.886099999999999</v>
      </c>
      <c r="BK460" s="105">
        <v>33.893700000000003</v>
      </c>
      <c r="BL460" s="116">
        <v>33.923200000000001</v>
      </c>
      <c r="BM460" s="112">
        <v>5.8571199999999997E-2</v>
      </c>
      <c r="BN460" s="112">
        <v>0.58340999999999998</v>
      </c>
      <c r="BO460" s="112">
        <v>0.20065</v>
      </c>
      <c r="BP460" s="112">
        <v>1.54349E-2</v>
      </c>
      <c r="BQ460" s="112">
        <v>0.87344999999999995</v>
      </c>
      <c r="BR460" s="112">
        <v>7.7314799999999998E-4</v>
      </c>
      <c r="BS460" s="112">
        <v>0.498444</v>
      </c>
      <c r="BT460" s="112">
        <v>3.2712399999999999E-3</v>
      </c>
      <c r="BU460" s="117">
        <v>1.1397600000000001E-2</v>
      </c>
      <c r="BV460" s="112">
        <v>0.110564</v>
      </c>
      <c r="BW460" s="112">
        <v>0.66142900000000004</v>
      </c>
      <c r="BX460" s="112">
        <v>0.30934200000000001</v>
      </c>
      <c r="BY460" s="112">
        <v>3.7577199999999998E-2</v>
      </c>
      <c r="BZ460" s="112">
        <v>0.93597799999999998</v>
      </c>
      <c r="CA460" s="112">
        <v>3.08615E-2</v>
      </c>
      <c r="CB460" s="112">
        <v>0.69401599999999997</v>
      </c>
      <c r="CC460" s="112">
        <v>4.4451699999999997E-2</v>
      </c>
      <c r="CD460" s="117">
        <v>0.39360400000000001</v>
      </c>
      <c r="CE460" s="105">
        <v>0.269007</v>
      </c>
      <c r="CF460" s="105">
        <v>6.1639100000000002E-2</v>
      </c>
      <c r="CG460" s="105">
        <v>-0.243449</v>
      </c>
      <c r="CH460" s="105">
        <v>0.22992199999999999</v>
      </c>
      <c r="CI460" s="105">
        <v>-1.7640400000000001E-2</v>
      </c>
      <c r="CJ460" s="105">
        <v>-0.12656500000000001</v>
      </c>
      <c r="CK460" s="105">
        <v>-3.2337200000000003E-2</v>
      </c>
      <c r="CL460" s="105">
        <v>8.4233600000000006E-2</v>
      </c>
      <c r="CM460" s="116">
        <v>-7.9081200000000004E-2</v>
      </c>
    </row>
    <row r="461" spans="1:91">
      <c r="A461" s="104" t="s">
        <v>1450</v>
      </c>
      <c r="B461" s="104" t="s">
        <v>1451</v>
      </c>
      <c r="C461" s="104" t="s">
        <v>661</v>
      </c>
      <c r="D461" s="105">
        <v>33.778750000000002</v>
      </c>
      <c r="E461" s="108">
        <v>7579056045</v>
      </c>
      <c r="F461" s="108">
        <v>3366271454</v>
      </c>
      <c r="G461" s="108">
        <v>2764607989</v>
      </c>
      <c r="H461" s="108">
        <v>6669547410</v>
      </c>
      <c r="I461" s="108">
        <v>5785719838</v>
      </c>
      <c r="J461" s="108">
        <v>2331032697</v>
      </c>
      <c r="K461" s="108">
        <v>7230288536</v>
      </c>
      <c r="L461" s="108">
        <v>1207405411</v>
      </c>
      <c r="M461" s="108">
        <v>6177882048</v>
      </c>
      <c r="N461" s="108">
        <v>3560132784</v>
      </c>
      <c r="O461" s="108">
        <v>1529717093</v>
      </c>
      <c r="P461" s="108">
        <v>1822525745</v>
      </c>
      <c r="Q461" s="108">
        <v>13342158629</v>
      </c>
      <c r="R461" s="108">
        <v>14294162847</v>
      </c>
      <c r="S461" s="108">
        <v>16916359508</v>
      </c>
      <c r="T461" s="108">
        <v>12383015708</v>
      </c>
      <c r="U461" s="108">
        <v>13487276258</v>
      </c>
      <c r="V461" s="108">
        <v>16043802623</v>
      </c>
      <c r="W461" s="108">
        <v>13559630004</v>
      </c>
      <c r="X461" s="108">
        <v>13485928981</v>
      </c>
      <c r="Y461" s="108">
        <v>14250110671</v>
      </c>
      <c r="Z461" s="108">
        <v>12248097179</v>
      </c>
      <c r="AA461" s="108">
        <v>12157634610</v>
      </c>
      <c r="AB461" s="108">
        <v>12241613626</v>
      </c>
      <c r="AC461" s="108">
        <v>12687586568</v>
      </c>
      <c r="AD461" s="108">
        <v>14258476084</v>
      </c>
      <c r="AE461" s="108">
        <v>13907250899</v>
      </c>
      <c r="AF461" s="108">
        <v>15227004014</v>
      </c>
      <c r="AG461" s="108">
        <v>15831753403</v>
      </c>
      <c r="AH461" s="115">
        <v>15495724966</v>
      </c>
      <c r="AI461" s="105">
        <v>33.2029</v>
      </c>
      <c r="AJ461" s="105">
        <v>32.1935</v>
      </c>
      <c r="AK461" s="105">
        <v>31.910699999999999</v>
      </c>
      <c r="AL461" s="105">
        <v>32.909300000000002</v>
      </c>
      <c r="AM461" s="105">
        <v>32.851500000000001</v>
      </c>
      <c r="AN461" s="105">
        <v>31.5519</v>
      </c>
      <c r="AO461" s="105">
        <v>33.016599999999997</v>
      </c>
      <c r="AP461" s="105">
        <v>30.818999999999999</v>
      </c>
      <c r="AQ461" s="105">
        <v>32.7136</v>
      </c>
      <c r="AR461" s="105">
        <v>32.140799999999999</v>
      </c>
      <c r="AS461" s="105">
        <v>30.991199999999999</v>
      </c>
      <c r="AT461" s="105">
        <v>31.3675</v>
      </c>
      <c r="AU461" s="105">
        <v>33.843899999999998</v>
      </c>
      <c r="AV461" s="105">
        <v>34.0244</v>
      </c>
      <c r="AW461" s="105">
        <v>34.349400000000003</v>
      </c>
      <c r="AX461" s="105">
        <v>33.906999999999996</v>
      </c>
      <c r="AY461" s="105">
        <v>33.9587</v>
      </c>
      <c r="AZ461" s="105">
        <v>34.238</v>
      </c>
      <c r="BA461" s="105">
        <v>33.903500000000001</v>
      </c>
      <c r="BB461" s="105">
        <v>33.9895</v>
      </c>
      <c r="BC461" s="105">
        <v>33.949300000000001</v>
      </c>
      <c r="BD461" s="105">
        <v>33.937100000000001</v>
      </c>
      <c r="BE461" s="105">
        <v>33.914700000000003</v>
      </c>
      <c r="BF461" s="105">
        <v>33.947699999999998</v>
      </c>
      <c r="BG461" s="105">
        <v>33.616599999999998</v>
      </c>
      <c r="BH461" s="105">
        <v>33.750700000000002</v>
      </c>
      <c r="BI461" s="105">
        <v>33.709000000000003</v>
      </c>
      <c r="BJ461" s="105">
        <v>33.881</v>
      </c>
      <c r="BK461" s="105">
        <v>33.806800000000003</v>
      </c>
      <c r="BL461" s="116">
        <v>33.848799999999997</v>
      </c>
      <c r="BM461" s="112">
        <v>2.2972699999999999E-2</v>
      </c>
      <c r="BN461" s="112">
        <v>3.3746100000000001E-2</v>
      </c>
      <c r="BO461" s="112">
        <v>7.3030700000000004E-2</v>
      </c>
      <c r="BP461" s="112">
        <v>2.2907499999999998E-3</v>
      </c>
      <c r="BQ461" s="112">
        <v>0.20336099999999999</v>
      </c>
      <c r="BR461" s="112">
        <v>0.14626900000000001</v>
      </c>
      <c r="BS461" s="112">
        <v>3.6027400000000001E-2</v>
      </c>
      <c r="BT461" s="112">
        <v>2.0521999999999999E-2</v>
      </c>
      <c r="BU461" s="117">
        <v>2.71992E-2</v>
      </c>
      <c r="BV461" s="112">
        <v>6.3606399999999993E-2</v>
      </c>
      <c r="BW461" s="112">
        <v>8.1399100000000002E-2</v>
      </c>
      <c r="BX461" s="112">
        <v>0.165908</v>
      </c>
      <c r="BY461" s="112">
        <v>1.2294299999999999E-2</v>
      </c>
      <c r="BZ461" s="112">
        <v>0.57215700000000003</v>
      </c>
      <c r="CA461" s="112">
        <v>0.39361200000000002</v>
      </c>
      <c r="CB461" s="112">
        <v>0.18013000000000001</v>
      </c>
      <c r="CC461" s="112">
        <v>0.114091</v>
      </c>
      <c r="CD461" s="117">
        <v>0.44527800000000001</v>
      </c>
      <c r="CE461" s="105">
        <v>-1.40985</v>
      </c>
      <c r="CF461" s="105">
        <v>-1.40795</v>
      </c>
      <c r="CG461" s="105">
        <v>-1.6624699999999999</v>
      </c>
      <c r="CH461" s="105">
        <v>-2.34571</v>
      </c>
      <c r="CI461" s="105">
        <v>0.227046</v>
      </c>
      <c r="CJ461" s="105">
        <v>0.18902099999999999</v>
      </c>
      <c r="CK461" s="105">
        <v>0.101924</v>
      </c>
      <c r="CL461" s="105">
        <v>8.763E-2</v>
      </c>
      <c r="CM461" s="116">
        <v>-0.15342600000000001</v>
      </c>
    </row>
    <row r="462" spans="1:91">
      <c r="A462" s="104" t="s">
        <v>1452</v>
      </c>
      <c r="B462" s="104" t="s">
        <v>1453</v>
      </c>
      <c r="C462" s="104" t="s">
        <v>1454</v>
      </c>
      <c r="D462" s="105">
        <v>27.744349999999997</v>
      </c>
      <c r="E462" s="108">
        <v>68995131.5</v>
      </c>
      <c r="F462" s="108">
        <v>191788602.30000001</v>
      </c>
      <c r="G462" s="108">
        <v>205133470.5</v>
      </c>
      <c r="H462" s="108">
        <v>131548293.8</v>
      </c>
      <c r="I462" s="108">
        <v>225890660</v>
      </c>
      <c r="J462" s="108">
        <v>258967062.5</v>
      </c>
      <c r="K462" s="108">
        <v>386331707</v>
      </c>
      <c r="L462" s="108">
        <v>642707647</v>
      </c>
      <c r="M462" s="108">
        <v>249792653.5</v>
      </c>
      <c r="N462" s="108">
        <v>331863889.5</v>
      </c>
      <c r="O462" s="108">
        <v>277017250.80000001</v>
      </c>
      <c r="P462" s="108">
        <v>273553139.80000001</v>
      </c>
      <c r="Q462" s="108">
        <v>107317523.5</v>
      </c>
      <c r="R462" s="108">
        <v>94827714</v>
      </c>
      <c r="S462" s="108">
        <v>164978129.5</v>
      </c>
      <c r="T462" s="108">
        <v>164638311</v>
      </c>
      <c r="U462" s="108">
        <v>119761810.5</v>
      </c>
      <c r="V462" s="108">
        <v>88081654</v>
      </c>
      <c r="W462" s="108">
        <v>128489716</v>
      </c>
      <c r="X462" s="108">
        <v>243394317.5</v>
      </c>
      <c r="Y462" s="108">
        <v>41784644.25</v>
      </c>
      <c r="Z462" s="108">
        <v>130821741.5</v>
      </c>
      <c r="AA462" s="108">
        <v>44752974.5</v>
      </c>
      <c r="AB462" s="108">
        <v>179256865.80000001</v>
      </c>
      <c r="AC462" s="108">
        <v>98208257.5</v>
      </c>
      <c r="AD462" s="108">
        <v>77117294</v>
      </c>
      <c r="AE462" s="108">
        <v>224577026</v>
      </c>
      <c r="AF462" s="108">
        <v>5552655631</v>
      </c>
      <c r="AG462" s="108">
        <v>6000388829</v>
      </c>
      <c r="AH462" s="115">
        <v>185970831</v>
      </c>
      <c r="AI462" s="105">
        <v>26.423500000000001</v>
      </c>
      <c r="AJ462" s="105">
        <v>28.2194</v>
      </c>
      <c r="AK462" s="105">
        <v>28.291</v>
      </c>
      <c r="AL462" s="105">
        <v>27.2454</v>
      </c>
      <c r="AM462" s="105">
        <v>28.202000000000002</v>
      </c>
      <c r="AN462" s="105">
        <v>28.492100000000001</v>
      </c>
      <c r="AO462" s="105">
        <v>28.787099999999999</v>
      </c>
      <c r="AP462" s="105">
        <v>30.077300000000001</v>
      </c>
      <c r="AQ462" s="105">
        <v>28.0853</v>
      </c>
      <c r="AR462" s="105">
        <v>28.730699999999999</v>
      </c>
      <c r="AS462" s="105">
        <v>28.6495</v>
      </c>
      <c r="AT462" s="105">
        <v>28.631399999999999</v>
      </c>
      <c r="AU462" s="105">
        <v>26.896100000000001</v>
      </c>
      <c r="AV462" s="105">
        <v>26.788499999999999</v>
      </c>
      <c r="AW462" s="105">
        <v>27.732199999999999</v>
      </c>
      <c r="AX462" s="105">
        <v>27.673999999999999</v>
      </c>
      <c r="AY462" s="105">
        <v>27.1617</v>
      </c>
      <c r="AZ462" s="105">
        <v>26.787199999999999</v>
      </c>
      <c r="BA462" s="105">
        <v>27.181999999999999</v>
      </c>
      <c r="BB462" s="105">
        <v>28.206199999999999</v>
      </c>
      <c r="BC462" s="105">
        <v>25.488099999999999</v>
      </c>
      <c r="BD462" s="105">
        <v>27.394100000000002</v>
      </c>
      <c r="BE462" s="105">
        <v>25.8538</v>
      </c>
      <c r="BF462" s="105">
        <v>27.853999999999999</v>
      </c>
      <c r="BG462" s="105">
        <v>26.555399999999999</v>
      </c>
      <c r="BH462" s="105">
        <v>26.215399999999999</v>
      </c>
      <c r="BI462" s="105">
        <v>27.756499999999999</v>
      </c>
      <c r="BJ462" s="105">
        <v>32.425600000000003</v>
      </c>
      <c r="BK462" s="105">
        <v>32.411099999999998</v>
      </c>
      <c r="BL462" s="116">
        <v>27.484500000000001</v>
      </c>
      <c r="BM462" s="112">
        <v>0.14906700000000001</v>
      </c>
      <c r="BN462" s="112">
        <v>0.17307600000000001</v>
      </c>
      <c r="BO462" s="112">
        <v>0.36285699999999999</v>
      </c>
      <c r="BP462" s="112">
        <v>0.270179</v>
      </c>
      <c r="BQ462" s="112">
        <v>9.5312300000000003E-2</v>
      </c>
      <c r="BR462" s="112">
        <v>9.8829700000000006E-2</v>
      </c>
      <c r="BS462" s="112">
        <v>0.104869</v>
      </c>
      <c r="BT462" s="112">
        <v>9.9736900000000003E-2</v>
      </c>
      <c r="BU462" s="117">
        <v>8.3000000000000004E-2</v>
      </c>
      <c r="BV462" s="112">
        <v>0.22106200000000001</v>
      </c>
      <c r="BW462" s="112">
        <v>0.25826100000000002</v>
      </c>
      <c r="BX462" s="112">
        <v>0.47384799999999999</v>
      </c>
      <c r="BY462" s="112">
        <v>0.35480699999999998</v>
      </c>
      <c r="BZ462" s="112">
        <v>0.47805900000000001</v>
      </c>
      <c r="CA462" s="112">
        <v>0.320969</v>
      </c>
      <c r="CB462" s="112">
        <v>0.30582900000000002</v>
      </c>
      <c r="CC462" s="112">
        <v>0.27037600000000001</v>
      </c>
      <c r="CD462" s="117">
        <v>0.61135099999999998</v>
      </c>
      <c r="CE462" s="105">
        <v>-3.1291000000000002</v>
      </c>
      <c r="CF462" s="105">
        <v>-2.7938900000000002</v>
      </c>
      <c r="CG462" s="105">
        <v>-1.7905</v>
      </c>
      <c r="CH462" s="105">
        <v>-2.1031900000000001</v>
      </c>
      <c r="CI462" s="105">
        <v>-3.6348199999999999</v>
      </c>
      <c r="CJ462" s="105">
        <v>-3.5660699999999999</v>
      </c>
      <c r="CK462" s="105">
        <v>-3.8149600000000001</v>
      </c>
      <c r="CL462" s="105">
        <v>-3.73977</v>
      </c>
      <c r="CM462" s="116">
        <v>-3.9313199999999999</v>
      </c>
    </row>
    <row r="463" spans="1:91">
      <c r="A463" s="104" t="s">
        <v>5121</v>
      </c>
      <c r="B463" s="104" t="s">
        <v>5122</v>
      </c>
      <c r="C463" s="104" t="s">
        <v>2342</v>
      </c>
      <c r="D463" s="105">
        <v>23.94455</v>
      </c>
      <c r="E463" s="108"/>
      <c r="F463" s="108">
        <v>14355176</v>
      </c>
      <c r="G463" s="108"/>
      <c r="H463" s="108">
        <v>28326952</v>
      </c>
      <c r="I463" s="108">
        <v>14524224</v>
      </c>
      <c r="J463" s="108">
        <v>13702792</v>
      </c>
      <c r="K463" s="108">
        <v>29275052.5</v>
      </c>
      <c r="L463" s="108">
        <v>2258089.25</v>
      </c>
      <c r="M463" s="108">
        <v>17895792</v>
      </c>
      <c r="N463" s="108">
        <v>2758798.75</v>
      </c>
      <c r="O463" s="108"/>
      <c r="P463" s="108">
        <v>7088292</v>
      </c>
      <c r="Q463" s="108">
        <v>7907385.5</v>
      </c>
      <c r="R463" s="108">
        <v>20604903</v>
      </c>
      <c r="S463" s="108">
        <v>2534446.75</v>
      </c>
      <c r="T463" s="108">
        <v>5611564.5</v>
      </c>
      <c r="U463" s="108">
        <v>11765450</v>
      </c>
      <c r="V463" s="108">
        <v>18494196</v>
      </c>
      <c r="W463" s="108">
        <v>21046512</v>
      </c>
      <c r="X463" s="108">
        <v>10407767</v>
      </c>
      <c r="Y463" s="108">
        <v>28076698</v>
      </c>
      <c r="Z463" s="108">
        <v>9943878</v>
      </c>
      <c r="AA463" s="108">
        <v>6648378</v>
      </c>
      <c r="AB463" s="108">
        <v>8894242</v>
      </c>
      <c r="AC463" s="108">
        <v>17289688</v>
      </c>
      <c r="AD463" s="108">
        <v>27988068</v>
      </c>
      <c r="AE463" s="108">
        <v>21824713.5</v>
      </c>
      <c r="AF463" s="108">
        <v>24304614</v>
      </c>
      <c r="AG463" s="108">
        <v>19229202.5</v>
      </c>
      <c r="AH463" s="115">
        <v>13594417</v>
      </c>
      <c r="AI463" s="105">
        <v>22.298400000000001</v>
      </c>
      <c r="AJ463" s="105">
        <v>24.523599999999998</v>
      </c>
      <c r="AK463" s="105">
        <v>22.2683</v>
      </c>
      <c r="AL463" s="105">
        <v>25.030100000000001</v>
      </c>
      <c r="AM463" s="105">
        <v>24.268899999999999</v>
      </c>
      <c r="AN463" s="105">
        <v>24.596499999999999</v>
      </c>
      <c r="AO463" s="105">
        <v>25.0106</v>
      </c>
      <c r="AP463" s="105">
        <v>22.194099999999999</v>
      </c>
      <c r="AQ463" s="105">
        <v>24.2822</v>
      </c>
      <c r="AR463" s="105">
        <v>21.4239</v>
      </c>
      <c r="AS463" s="105">
        <v>22.1097</v>
      </c>
      <c r="AT463" s="105">
        <v>23.3612</v>
      </c>
      <c r="AU463" s="105">
        <v>23.0884</v>
      </c>
      <c r="AV463" s="105">
        <v>24.586200000000002</v>
      </c>
      <c r="AW463" s="105">
        <v>21.8367</v>
      </c>
      <c r="AX463" s="105">
        <v>22.799299999999999</v>
      </c>
      <c r="AY463" s="105">
        <v>23.874199999999998</v>
      </c>
      <c r="AZ463" s="105">
        <v>24.5075</v>
      </c>
      <c r="BA463" s="105">
        <v>24.571999999999999</v>
      </c>
      <c r="BB463" s="105">
        <v>23.7944</v>
      </c>
      <c r="BC463" s="105">
        <v>25.033300000000001</v>
      </c>
      <c r="BD463" s="105">
        <v>23.485499999999998</v>
      </c>
      <c r="BE463" s="105">
        <v>22.828199999999999</v>
      </c>
      <c r="BF463" s="105">
        <v>23.521000000000001</v>
      </c>
      <c r="BG463" s="105">
        <v>24.014900000000001</v>
      </c>
      <c r="BH463" s="105">
        <v>24.74</v>
      </c>
      <c r="BI463" s="105">
        <v>24.3933</v>
      </c>
      <c r="BJ463" s="105">
        <v>24.5898</v>
      </c>
      <c r="BK463" s="105">
        <v>24.128699999999998</v>
      </c>
      <c r="BL463" s="116">
        <v>23.745699999999999</v>
      </c>
      <c r="BM463" s="112">
        <v>0.225548</v>
      </c>
      <c r="BN463" s="112">
        <v>0.220472</v>
      </c>
      <c r="BO463" s="112">
        <v>0.72960700000000001</v>
      </c>
      <c r="BP463" s="112">
        <v>3.9670999999999998E-2</v>
      </c>
      <c r="BQ463" s="112">
        <v>0.30198399999999997</v>
      </c>
      <c r="BR463" s="112">
        <v>0.48398400000000003</v>
      </c>
      <c r="BS463" s="112">
        <v>0.51411499999999999</v>
      </c>
      <c r="BT463" s="112">
        <v>5.7625299999999997E-2</v>
      </c>
      <c r="BU463" s="117">
        <v>0.51739599999999997</v>
      </c>
      <c r="BV463" s="112">
        <v>0.304975</v>
      </c>
      <c r="BW463" s="112">
        <v>0.31129299999999999</v>
      </c>
      <c r="BX463" s="112">
        <v>0.796539</v>
      </c>
      <c r="BY463" s="112">
        <v>7.6699799999999999E-2</v>
      </c>
      <c r="BZ463" s="112">
        <v>0.63304300000000002</v>
      </c>
      <c r="CA463" s="112">
        <v>0.72730499999999998</v>
      </c>
      <c r="CB463" s="112">
        <v>0.70461499999999999</v>
      </c>
      <c r="CC463" s="112">
        <v>0.19699</v>
      </c>
      <c r="CD463" s="117">
        <v>0.81928199999999995</v>
      </c>
      <c r="CE463" s="105">
        <v>-1.12462</v>
      </c>
      <c r="CF463" s="105">
        <v>0.47706700000000002</v>
      </c>
      <c r="CG463" s="105">
        <v>-0.32576300000000002</v>
      </c>
      <c r="CH463" s="105">
        <v>-1.85646</v>
      </c>
      <c r="CI463" s="105">
        <v>-0.98430499999999999</v>
      </c>
      <c r="CJ463" s="105">
        <v>-0.42770999999999998</v>
      </c>
      <c r="CK463" s="105">
        <v>0.31185200000000002</v>
      </c>
      <c r="CL463" s="105">
        <v>-0.87648099999999995</v>
      </c>
      <c r="CM463" s="116">
        <v>0.22800999999999999</v>
      </c>
    </row>
    <row r="464" spans="1:91">
      <c r="A464" s="104" t="s">
        <v>1457</v>
      </c>
      <c r="B464" s="104" t="s">
        <v>1458</v>
      </c>
      <c r="C464" s="104" t="s">
        <v>1130</v>
      </c>
      <c r="D464" s="105">
        <v>30.672449999999998</v>
      </c>
      <c r="E464" s="108">
        <v>1168343332</v>
      </c>
      <c r="F464" s="108">
        <v>823167225.29999995</v>
      </c>
      <c r="G464" s="108">
        <v>772207744.60000002</v>
      </c>
      <c r="H464" s="108">
        <v>1562484954</v>
      </c>
      <c r="I464" s="108">
        <v>599802252.10000002</v>
      </c>
      <c r="J464" s="108">
        <v>702584390</v>
      </c>
      <c r="K464" s="108">
        <v>1615223013</v>
      </c>
      <c r="L464" s="108">
        <v>588352427.5</v>
      </c>
      <c r="M464" s="108">
        <v>686291612</v>
      </c>
      <c r="N464" s="108">
        <v>556051166</v>
      </c>
      <c r="O464" s="108">
        <v>1243874829</v>
      </c>
      <c r="P464" s="108">
        <v>1153373704</v>
      </c>
      <c r="Q464" s="108">
        <v>1816670372</v>
      </c>
      <c r="R464" s="108">
        <v>1467045197</v>
      </c>
      <c r="S464" s="108">
        <v>1159707878</v>
      </c>
      <c r="T464" s="108">
        <v>1478735353</v>
      </c>
      <c r="U464" s="108">
        <v>1367313762</v>
      </c>
      <c r="V464" s="108">
        <v>809960594.5</v>
      </c>
      <c r="W464" s="108">
        <v>1477493444</v>
      </c>
      <c r="X464" s="108">
        <v>1449814917</v>
      </c>
      <c r="Y464" s="108">
        <v>1493773932</v>
      </c>
      <c r="Z464" s="108">
        <v>1228723249</v>
      </c>
      <c r="AA464" s="108">
        <v>1291806678</v>
      </c>
      <c r="AB464" s="108">
        <v>1055194594</v>
      </c>
      <c r="AC464" s="108">
        <v>1815579865</v>
      </c>
      <c r="AD464" s="108">
        <v>1877445666</v>
      </c>
      <c r="AE464" s="108">
        <v>1794164270</v>
      </c>
      <c r="AF464" s="108">
        <v>1690806190</v>
      </c>
      <c r="AG464" s="108">
        <v>1664151546</v>
      </c>
      <c r="AH464" s="115">
        <v>1646745940</v>
      </c>
      <c r="AI464" s="105">
        <v>30.505299999999998</v>
      </c>
      <c r="AJ464" s="105">
        <v>30.208200000000001</v>
      </c>
      <c r="AK464" s="105">
        <v>30.11</v>
      </c>
      <c r="AL464" s="105">
        <v>30.8156</v>
      </c>
      <c r="AM464" s="105">
        <v>29.590199999999999</v>
      </c>
      <c r="AN464" s="105">
        <v>29.950900000000001</v>
      </c>
      <c r="AO464" s="105">
        <v>30.806999999999999</v>
      </c>
      <c r="AP464" s="105">
        <v>29.9407</v>
      </c>
      <c r="AQ464" s="105">
        <v>29.543299999999999</v>
      </c>
      <c r="AR464" s="105">
        <v>29.507899999999999</v>
      </c>
      <c r="AS464" s="105">
        <v>30.7546</v>
      </c>
      <c r="AT464" s="105">
        <v>30.7074</v>
      </c>
      <c r="AU464" s="105">
        <v>30.9968</v>
      </c>
      <c r="AV464" s="105">
        <v>30.74</v>
      </c>
      <c r="AW464" s="105">
        <v>30.444900000000001</v>
      </c>
      <c r="AX464" s="105">
        <v>30.841000000000001</v>
      </c>
      <c r="AY464" s="105">
        <v>30.6737</v>
      </c>
      <c r="AZ464" s="105">
        <v>29.928599999999999</v>
      </c>
      <c r="BA464" s="105">
        <v>30.705400000000001</v>
      </c>
      <c r="BB464" s="105">
        <v>30.770199999999999</v>
      </c>
      <c r="BC464" s="105">
        <v>30.671199999999999</v>
      </c>
      <c r="BD464" s="105">
        <v>30.594799999999999</v>
      </c>
      <c r="BE464" s="105">
        <v>30.696999999999999</v>
      </c>
      <c r="BF464" s="105">
        <v>30.4114</v>
      </c>
      <c r="BG464" s="105">
        <v>30.802499999999998</v>
      </c>
      <c r="BH464" s="105">
        <v>30.845099999999999</v>
      </c>
      <c r="BI464" s="105">
        <v>30.7545</v>
      </c>
      <c r="BJ464" s="105">
        <v>30.710100000000001</v>
      </c>
      <c r="BK464" s="105">
        <v>30.572099999999999</v>
      </c>
      <c r="BL464" s="116">
        <v>30.623200000000001</v>
      </c>
      <c r="BM464" s="112">
        <v>4.5274500000000002E-2</v>
      </c>
      <c r="BN464" s="112">
        <v>0.230993</v>
      </c>
      <c r="BO464" s="112">
        <v>0.22486500000000001</v>
      </c>
      <c r="BP464" s="112">
        <v>0.48918299999999998</v>
      </c>
      <c r="BQ464" s="112">
        <v>0.60541599999999995</v>
      </c>
      <c r="BR464" s="112">
        <v>0.61554200000000003</v>
      </c>
      <c r="BS464" s="112">
        <v>0.18045</v>
      </c>
      <c r="BT464" s="112">
        <v>0.50758899999999996</v>
      </c>
      <c r="BU464" s="117">
        <v>2.61085E-2</v>
      </c>
      <c r="BV464" s="112">
        <v>9.3152399999999996E-2</v>
      </c>
      <c r="BW464" s="112">
        <v>0.32234699999999999</v>
      </c>
      <c r="BX464" s="112">
        <v>0.33712199999999998</v>
      </c>
      <c r="BY464" s="112">
        <v>0.57156600000000002</v>
      </c>
      <c r="BZ464" s="112">
        <v>0.80168200000000001</v>
      </c>
      <c r="CA464" s="112">
        <v>0.80824300000000004</v>
      </c>
      <c r="CB464" s="112">
        <v>0.40062900000000001</v>
      </c>
      <c r="CC464" s="112">
        <v>0.68392399999999998</v>
      </c>
      <c r="CD464" s="117">
        <v>0.44527800000000001</v>
      </c>
      <c r="CE464" s="105">
        <v>-0.36063299999999998</v>
      </c>
      <c r="CF464" s="105">
        <v>-0.51624199999999998</v>
      </c>
      <c r="CG464" s="105">
        <v>-0.53811299999999995</v>
      </c>
      <c r="CH464" s="105">
        <v>-0.311832</v>
      </c>
      <c r="CI464" s="105">
        <v>9.2075299999999999E-2</v>
      </c>
      <c r="CJ464" s="105">
        <v>-0.154029</v>
      </c>
      <c r="CK464" s="105">
        <v>8.0449400000000004E-2</v>
      </c>
      <c r="CL464" s="105">
        <v>-6.7395499999999997E-2</v>
      </c>
      <c r="CM464" s="116">
        <v>0.16555700000000001</v>
      </c>
    </row>
    <row r="465" spans="1:91">
      <c r="A465" s="104" t="s">
        <v>1459</v>
      </c>
      <c r="B465" s="104" t="s">
        <v>1460</v>
      </c>
      <c r="C465" s="104" t="s">
        <v>1275</v>
      </c>
      <c r="D465" s="105">
        <v>24.757449999999999</v>
      </c>
      <c r="E465" s="108">
        <v>15893851.5</v>
      </c>
      <c r="F465" s="108"/>
      <c r="G465" s="108">
        <v>6460205</v>
      </c>
      <c r="H465" s="108">
        <v>5627095</v>
      </c>
      <c r="I465" s="108">
        <v>12217845</v>
      </c>
      <c r="J465" s="108"/>
      <c r="K465" s="108">
        <v>19236642</v>
      </c>
      <c r="L465" s="108"/>
      <c r="M465" s="108">
        <v>2639711</v>
      </c>
      <c r="N465" s="108"/>
      <c r="O465" s="108"/>
      <c r="P465" s="108"/>
      <c r="Q465" s="108">
        <v>51911324</v>
      </c>
      <c r="R465" s="108">
        <v>45596636</v>
      </c>
      <c r="S465" s="108">
        <v>20639730</v>
      </c>
      <c r="T465" s="108">
        <v>33652468</v>
      </c>
      <c r="U465" s="108">
        <v>30819991.5</v>
      </c>
      <c r="V465" s="108">
        <v>1944863.375</v>
      </c>
      <c r="W465" s="108">
        <v>38983724.5</v>
      </c>
      <c r="X465" s="108">
        <v>23819068.5</v>
      </c>
      <c r="Y465" s="108">
        <v>40135420</v>
      </c>
      <c r="Z465" s="108">
        <v>25524220</v>
      </c>
      <c r="AA465" s="108">
        <v>17947271.5</v>
      </c>
      <c r="AB465" s="108">
        <v>18983676</v>
      </c>
      <c r="AC465" s="108">
        <v>60115219</v>
      </c>
      <c r="AD465" s="108">
        <v>76183354</v>
      </c>
      <c r="AE465" s="108">
        <v>72102242</v>
      </c>
      <c r="AF465" s="108">
        <v>51643728</v>
      </c>
      <c r="AG465" s="108">
        <v>35349275</v>
      </c>
      <c r="AH465" s="115">
        <v>40192648</v>
      </c>
      <c r="AI465" s="105">
        <v>24.305499999999999</v>
      </c>
      <c r="AJ465" s="105">
        <v>22.813400000000001</v>
      </c>
      <c r="AK465" s="105">
        <v>23.380099999999999</v>
      </c>
      <c r="AL465" s="105">
        <v>22.6983</v>
      </c>
      <c r="AM465" s="105">
        <v>23.875800000000002</v>
      </c>
      <c r="AN465" s="105">
        <v>22.289400000000001</v>
      </c>
      <c r="AO465" s="105">
        <v>24.5869</v>
      </c>
      <c r="AP465" s="105">
        <v>22.6784</v>
      </c>
      <c r="AQ465" s="105">
        <v>21.521000000000001</v>
      </c>
      <c r="AR465" s="105">
        <v>21.658899999999999</v>
      </c>
      <c r="AS465" s="105">
        <v>23.658000000000001</v>
      </c>
      <c r="AT465" s="105">
        <v>22.410799999999998</v>
      </c>
      <c r="AU465" s="105">
        <v>25.841200000000001</v>
      </c>
      <c r="AV465" s="105">
        <v>25.732099999999999</v>
      </c>
      <c r="AW465" s="105">
        <v>24.900099999999998</v>
      </c>
      <c r="AX465" s="105">
        <v>25.383500000000002</v>
      </c>
      <c r="AY465" s="105">
        <v>25.214300000000001</v>
      </c>
      <c r="AZ465" s="105">
        <v>21.230899999999998</v>
      </c>
      <c r="BA465" s="105">
        <v>25.461300000000001</v>
      </c>
      <c r="BB465" s="105">
        <v>24.918199999999999</v>
      </c>
      <c r="BC465" s="105">
        <v>25.481400000000001</v>
      </c>
      <c r="BD465" s="105">
        <v>24.900099999999998</v>
      </c>
      <c r="BE465" s="105">
        <v>24.476199999999999</v>
      </c>
      <c r="BF465" s="105">
        <v>24.614799999999999</v>
      </c>
      <c r="BG465" s="105">
        <v>25.866399999999999</v>
      </c>
      <c r="BH465" s="105">
        <v>26.187999999999999</v>
      </c>
      <c r="BI465" s="105">
        <v>26.1174</v>
      </c>
      <c r="BJ465" s="105">
        <v>25.677099999999999</v>
      </c>
      <c r="BK465" s="105">
        <v>25.0291</v>
      </c>
      <c r="BL465" s="116">
        <v>25.286899999999999</v>
      </c>
      <c r="BM465" s="112">
        <v>1.80769E-2</v>
      </c>
      <c r="BN465" s="112">
        <v>9.6881899999999993E-3</v>
      </c>
      <c r="BO465" s="112">
        <v>5.8197499999999999E-2</v>
      </c>
      <c r="BP465" s="112">
        <v>1.0845199999999999E-2</v>
      </c>
      <c r="BQ465" s="112">
        <v>0.672682</v>
      </c>
      <c r="BR465" s="112">
        <v>0.36822700000000003</v>
      </c>
      <c r="BS465" s="112">
        <v>0.875386</v>
      </c>
      <c r="BT465" s="112">
        <v>4.1828799999999999E-2</v>
      </c>
      <c r="BU465" s="117">
        <v>2.6707000000000002E-2</v>
      </c>
      <c r="BV465" s="112">
        <v>5.6144399999999997E-2</v>
      </c>
      <c r="BW465" s="112">
        <v>3.7882800000000001E-2</v>
      </c>
      <c r="BX465" s="112">
        <v>0.14727799999999999</v>
      </c>
      <c r="BY465" s="112">
        <v>2.9309000000000002E-2</v>
      </c>
      <c r="BZ465" s="112">
        <v>0.84074300000000002</v>
      </c>
      <c r="CA465" s="112">
        <v>0.64022100000000004</v>
      </c>
      <c r="CB465" s="112">
        <v>0.94174000000000002</v>
      </c>
      <c r="CC465" s="112">
        <v>0.16447300000000001</v>
      </c>
      <c r="CD465" s="117">
        <v>0.44527800000000001</v>
      </c>
      <c r="CE465" s="105">
        <v>-1.8313900000000001</v>
      </c>
      <c r="CF465" s="105">
        <v>-2.3765499999999999</v>
      </c>
      <c r="CG465" s="105">
        <v>-2.4022600000000001</v>
      </c>
      <c r="CH465" s="105">
        <v>-2.7551600000000001</v>
      </c>
      <c r="CI465" s="105">
        <v>0.160108</v>
      </c>
      <c r="CJ465" s="105">
        <v>-1.38812</v>
      </c>
      <c r="CK465" s="105">
        <v>-4.4063600000000001E-2</v>
      </c>
      <c r="CL465" s="105">
        <v>-0.66731799999999997</v>
      </c>
      <c r="CM465" s="116">
        <v>0.72621199999999997</v>
      </c>
    </row>
    <row r="466" spans="1:91">
      <c r="A466" s="104" t="s">
        <v>1461</v>
      </c>
      <c r="B466" s="104" t="s">
        <v>1462</v>
      </c>
      <c r="C466" s="104" t="s">
        <v>1018</v>
      </c>
      <c r="D466" s="105">
        <v>25.987650000000002</v>
      </c>
      <c r="E466" s="108">
        <v>50065481.5</v>
      </c>
      <c r="F466" s="108">
        <v>15740598</v>
      </c>
      <c r="G466" s="108">
        <v>38767911</v>
      </c>
      <c r="H466" s="108">
        <v>29837430</v>
      </c>
      <c r="I466" s="108">
        <v>28298312</v>
      </c>
      <c r="J466" s="108"/>
      <c r="K466" s="108">
        <v>57753321</v>
      </c>
      <c r="L466" s="108">
        <v>12168328</v>
      </c>
      <c r="M466" s="108">
        <v>41432764</v>
      </c>
      <c r="N466" s="108">
        <v>4895693.5</v>
      </c>
      <c r="O466" s="108"/>
      <c r="P466" s="108">
        <v>23564715.75</v>
      </c>
      <c r="Q466" s="108">
        <v>68045843</v>
      </c>
      <c r="R466" s="108">
        <v>101355316</v>
      </c>
      <c r="S466" s="108">
        <v>30708668</v>
      </c>
      <c r="T466" s="108">
        <v>100081057</v>
      </c>
      <c r="U466" s="108">
        <v>87643629.5</v>
      </c>
      <c r="V466" s="108">
        <v>101538854</v>
      </c>
      <c r="W466" s="108">
        <v>109337203</v>
      </c>
      <c r="X466" s="108">
        <v>90152710.5</v>
      </c>
      <c r="Y466" s="108">
        <v>83120712</v>
      </c>
      <c r="Z466" s="108">
        <v>96977420</v>
      </c>
      <c r="AA466" s="108">
        <v>16861474</v>
      </c>
      <c r="AB466" s="108">
        <v>85653017.75</v>
      </c>
      <c r="AC466" s="108">
        <v>80803746.5</v>
      </c>
      <c r="AD466" s="108">
        <v>123183841</v>
      </c>
      <c r="AE466" s="108">
        <v>47157121</v>
      </c>
      <c r="AF466" s="108">
        <v>112620889.5</v>
      </c>
      <c r="AG466" s="108">
        <v>55077560.5</v>
      </c>
      <c r="AH466" s="115">
        <v>126920080</v>
      </c>
      <c r="AI466" s="105">
        <v>25.960799999999999</v>
      </c>
      <c r="AJ466" s="105">
        <v>24.6478</v>
      </c>
      <c r="AK466" s="105">
        <v>25.864699999999999</v>
      </c>
      <c r="AL466" s="105">
        <v>25.105</v>
      </c>
      <c r="AM466" s="105">
        <v>25.262899999999998</v>
      </c>
      <c r="AN466" s="105">
        <v>21.928999999999998</v>
      </c>
      <c r="AO466" s="105">
        <v>26.014500000000002</v>
      </c>
      <c r="AP466" s="105">
        <v>24.6676</v>
      </c>
      <c r="AQ466" s="105">
        <v>25.493400000000001</v>
      </c>
      <c r="AR466" s="105">
        <v>22.407599999999999</v>
      </c>
      <c r="AS466" s="105">
        <v>22.1645</v>
      </c>
      <c r="AT466" s="105">
        <v>25.0943</v>
      </c>
      <c r="AU466" s="105">
        <v>26.236899999999999</v>
      </c>
      <c r="AV466" s="105">
        <v>26.884499999999999</v>
      </c>
      <c r="AW466" s="105">
        <v>25.390599999999999</v>
      </c>
      <c r="AX466" s="105">
        <v>26.9559</v>
      </c>
      <c r="AY466" s="105">
        <v>26.722000000000001</v>
      </c>
      <c r="AZ466" s="105">
        <v>27.0017</v>
      </c>
      <c r="BA466" s="105">
        <v>26.949100000000001</v>
      </c>
      <c r="BB466" s="105">
        <v>26.776599999999998</v>
      </c>
      <c r="BC466" s="105">
        <v>26.4787</v>
      </c>
      <c r="BD466" s="105">
        <v>26.939</v>
      </c>
      <c r="BE466" s="105">
        <v>24.422000000000001</v>
      </c>
      <c r="BF466" s="105">
        <v>26.788599999999999</v>
      </c>
      <c r="BG466" s="105">
        <v>26.294</v>
      </c>
      <c r="BH466" s="105">
        <v>26.881900000000002</v>
      </c>
      <c r="BI466" s="105">
        <v>25.504799999999999</v>
      </c>
      <c r="BJ466" s="105">
        <v>26.8019</v>
      </c>
      <c r="BK466" s="105">
        <v>25.6846</v>
      </c>
      <c r="BL466" s="116">
        <v>26.981300000000001</v>
      </c>
      <c r="BM466" s="112">
        <v>0.16357099999999999</v>
      </c>
      <c r="BN466" s="112">
        <v>0.108207</v>
      </c>
      <c r="BO466" s="112">
        <v>0.123625</v>
      </c>
      <c r="BP466" s="112">
        <v>3.30598E-2</v>
      </c>
      <c r="BQ466" s="112">
        <v>0.61957700000000004</v>
      </c>
      <c r="BR466" s="112">
        <v>0.385293</v>
      </c>
      <c r="BS466" s="112">
        <v>0.59711000000000003</v>
      </c>
      <c r="BT466" s="112">
        <v>0.65458000000000005</v>
      </c>
      <c r="BU466" s="117">
        <v>0.66866899999999996</v>
      </c>
      <c r="BV466" s="112">
        <v>0.23760600000000001</v>
      </c>
      <c r="BW466" s="112">
        <v>0.18170500000000001</v>
      </c>
      <c r="BX466" s="112">
        <v>0.221136</v>
      </c>
      <c r="BY466" s="112">
        <v>6.6396899999999995E-2</v>
      </c>
      <c r="BZ466" s="112">
        <v>0.80865799999999999</v>
      </c>
      <c r="CA466" s="112">
        <v>0.65156400000000003</v>
      </c>
      <c r="CB466" s="112">
        <v>0.76679799999999998</v>
      </c>
      <c r="CC466" s="112">
        <v>0.78892399999999996</v>
      </c>
      <c r="CD466" s="117">
        <v>0.89404700000000004</v>
      </c>
      <c r="CE466" s="105">
        <v>-0.99816099999999996</v>
      </c>
      <c r="CF466" s="105">
        <v>-2.3902999999999999</v>
      </c>
      <c r="CG466" s="105">
        <v>-1.0974699999999999</v>
      </c>
      <c r="CH466" s="105">
        <v>-3.2671299999999999</v>
      </c>
      <c r="CI466" s="105">
        <v>-0.31859300000000002</v>
      </c>
      <c r="CJ466" s="105">
        <v>0.40391899999999997</v>
      </c>
      <c r="CK466" s="105">
        <v>0.24554699999999999</v>
      </c>
      <c r="CL466" s="105">
        <v>-0.43941200000000002</v>
      </c>
      <c r="CM466" s="116">
        <v>-0.262351</v>
      </c>
    </row>
    <row r="467" spans="1:91">
      <c r="A467" s="104" t="s">
        <v>1463</v>
      </c>
      <c r="B467" s="104" t="s">
        <v>1464</v>
      </c>
      <c r="C467" s="104" t="s">
        <v>1465</v>
      </c>
      <c r="D467" s="105">
        <v>27.0808</v>
      </c>
      <c r="E467" s="108">
        <v>49505104.5</v>
      </c>
      <c r="F467" s="108">
        <v>26126696</v>
      </c>
      <c r="G467" s="108">
        <v>63930063.5</v>
      </c>
      <c r="H467" s="108">
        <v>63730419</v>
      </c>
      <c r="I467" s="108">
        <v>52941230.75</v>
      </c>
      <c r="J467" s="108">
        <v>23467372.5</v>
      </c>
      <c r="K467" s="108">
        <v>114008769</v>
      </c>
      <c r="L467" s="108">
        <v>24811214</v>
      </c>
      <c r="M467" s="108">
        <v>92683467</v>
      </c>
      <c r="N467" s="108">
        <v>910783792</v>
      </c>
      <c r="O467" s="108">
        <v>907491339</v>
      </c>
      <c r="P467" s="108">
        <v>798444327</v>
      </c>
      <c r="Q467" s="108">
        <v>126083660</v>
      </c>
      <c r="R467" s="108">
        <v>58536004</v>
      </c>
      <c r="S467" s="108">
        <v>42057222</v>
      </c>
      <c r="T467" s="108">
        <v>102744534</v>
      </c>
      <c r="U467" s="108">
        <v>102968719</v>
      </c>
      <c r="V467" s="108">
        <v>79543088</v>
      </c>
      <c r="W467" s="108">
        <v>120907398</v>
      </c>
      <c r="X467" s="108">
        <v>111510115</v>
      </c>
      <c r="Y467" s="108">
        <v>126740340</v>
      </c>
      <c r="Z467" s="108">
        <v>137647465</v>
      </c>
      <c r="AA467" s="108">
        <v>125388466</v>
      </c>
      <c r="AB467" s="108">
        <v>104707074.40000001</v>
      </c>
      <c r="AC467" s="108">
        <v>170717679</v>
      </c>
      <c r="AD467" s="108">
        <v>181806434</v>
      </c>
      <c r="AE467" s="108">
        <v>170293282</v>
      </c>
      <c r="AF467" s="108">
        <v>141691313</v>
      </c>
      <c r="AG467" s="108">
        <v>178871265</v>
      </c>
      <c r="AH467" s="115">
        <v>188596848.5</v>
      </c>
      <c r="AI467" s="105">
        <v>25.944600000000001</v>
      </c>
      <c r="AJ467" s="105">
        <v>25.365500000000001</v>
      </c>
      <c r="AK467" s="105">
        <v>26.5809</v>
      </c>
      <c r="AL467" s="105">
        <v>26.1999</v>
      </c>
      <c r="AM467" s="105">
        <v>26.168600000000001</v>
      </c>
      <c r="AN467" s="105">
        <v>25.359400000000001</v>
      </c>
      <c r="AO467" s="105">
        <v>27.034500000000001</v>
      </c>
      <c r="AP467" s="105">
        <v>25.686299999999999</v>
      </c>
      <c r="AQ467" s="105">
        <v>26.654900000000001</v>
      </c>
      <c r="AR467" s="105">
        <v>30.218599999999999</v>
      </c>
      <c r="AS467" s="105">
        <v>30.3383</v>
      </c>
      <c r="AT467" s="105">
        <v>30.1768</v>
      </c>
      <c r="AU467" s="105">
        <v>27.126999999999999</v>
      </c>
      <c r="AV467" s="105">
        <v>26.092500000000001</v>
      </c>
      <c r="AW467" s="105">
        <v>25.8627</v>
      </c>
      <c r="AX467" s="105">
        <v>26.9938</v>
      </c>
      <c r="AY467" s="105">
        <v>26.953499999999998</v>
      </c>
      <c r="AZ467" s="105">
        <v>26.6555</v>
      </c>
      <c r="BA467" s="105">
        <v>27.0943</v>
      </c>
      <c r="BB467" s="105">
        <v>27.083200000000001</v>
      </c>
      <c r="BC467" s="105">
        <v>27.096599999999999</v>
      </c>
      <c r="BD467" s="105">
        <v>27.456199999999999</v>
      </c>
      <c r="BE467" s="105">
        <v>27.353999999999999</v>
      </c>
      <c r="BF467" s="105">
        <v>27.078399999999998</v>
      </c>
      <c r="BG467" s="105">
        <v>27.353200000000001</v>
      </c>
      <c r="BH467" s="105">
        <v>27.4588</v>
      </c>
      <c r="BI467" s="105">
        <v>27.357299999999999</v>
      </c>
      <c r="BJ467" s="105">
        <v>27.133199999999999</v>
      </c>
      <c r="BK467" s="105">
        <v>27.388000000000002</v>
      </c>
      <c r="BL467" s="116">
        <v>27.554400000000001</v>
      </c>
      <c r="BM467" s="112">
        <v>1.99107E-2</v>
      </c>
      <c r="BN467" s="112">
        <v>8.5686800000000004E-3</v>
      </c>
      <c r="BO467" s="112">
        <v>9.8573400000000005E-2</v>
      </c>
      <c r="BP467" s="112">
        <v>2.5647899999999999E-5</v>
      </c>
      <c r="BQ467" s="112">
        <v>7.0630100000000001E-2</v>
      </c>
      <c r="BR467" s="112">
        <v>3.9052700000000003E-2</v>
      </c>
      <c r="BS467" s="112">
        <v>9.4684400000000002E-2</v>
      </c>
      <c r="BT467" s="112">
        <v>0.72707599999999994</v>
      </c>
      <c r="BU467" s="117">
        <v>0.81809299999999996</v>
      </c>
      <c r="BV467" s="112">
        <v>5.83317E-2</v>
      </c>
      <c r="BW467" s="112">
        <v>3.5459200000000003E-2</v>
      </c>
      <c r="BX467" s="112">
        <v>0.19217200000000001</v>
      </c>
      <c r="BY467" s="112">
        <v>2.1443E-3</v>
      </c>
      <c r="BZ467" s="112">
        <v>0.443328</v>
      </c>
      <c r="CA467" s="112">
        <v>0.188476</v>
      </c>
      <c r="CB467" s="112">
        <v>0.29188999999999998</v>
      </c>
      <c r="CC467" s="112">
        <v>0.83940999999999999</v>
      </c>
      <c r="CD467" s="117">
        <v>0.94494</v>
      </c>
      <c r="CE467" s="105">
        <v>-1.3948799999999999</v>
      </c>
      <c r="CF467" s="105">
        <v>-1.4492400000000001</v>
      </c>
      <c r="CG467" s="105">
        <v>-0.89998599999999995</v>
      </c>
      <c r="CH467" s="105">
        <v>2.8860399999999999</v>
      </c>
      <c r="CI467" s="105">
        <v>-0.99777300000000002</v>
      </c>
      <c r="CJ467" s="105">
        <v>-0.49093900000000001</v>
      </c>
      <c r="CK467" s="105">
        <v>-0.26719100000000001</v>
      </c>
      <c r="CL467" s="105">
        <v>-6.2352499999999998E-2</v>
      </c>
      <c r="CM467" s="116">
        <v>3.1247500000000001E-2</v>
      </c>
    </row>
    <row r="468" spans="1:91">
      <c r="A468" s="104" t="s">
        <v>5123</v>
      </c>
      <c r="B468" s="104" t="s">
        <v>5124</v>
      </c>
      <c r="C468" s="104" t="s">
        <v>471</v>
      </c>
      <c r="D468" s="105">
        <v>23.514849999999999</v>
      </c>
      <c r="E468" s="108"/>
      <c r="F468" s="108"/>
      <c r="G468" s="108"/>
      <c r="H468" s="108"/>
      <c r="I468" s="108"/>
      <c r="J468" s="108"/>
      <c r="K468" s="108"/>
      <c r="L468" s="108"/>
      <c r="M468" s="108"/>
      <c r="N468" s="108"/>
      <c r="O468" s="108"/>
      <c r="P468" s="108"/>
      <c r="Q468" s="108">
        <v>17403470</v>
      </c>
      <c r="R468" s="108">
        <v>17086130</v>
      </c>
      <c r="S468" s="108"/>
      <c r="T468" s="108">
        <v>14522355</v>
      </c>
      <c r="U468" s="108">
        <v>10654401</v>
      </c>
      <c r="V468" s="108">
        <v>5093197.5</v>
      </c>
      <c r="W468" s="108">
        <v>16168358</v>
      </c>
      <c r="X468" s="108">
        <v>15961520</v>
      </c>
      <c r="Y468" s="108">
        <v>17576392</v>
      </c>
      <c r="Z468" s="108">
        <v>10725080</v>
      </c>
      <c r="AA468" s="108">
        <v>14553254</v>
      </c>
      <c r="AB468" s="108">
        <v>7619259</v>
      </c>
      <c r="AC468" s="108">
        <v>10269969</v>
      </c>
      <c r="AD468" s="108">
        <v>19039236</v>
      </c>
      <c r="AE468" s="108">
        <v>19928596</v>
      </c>
      <c r="AF468" s="108">
        <v>18320996</v>
      </c>
      <c r="AG468" s="108">
        <v>18621586</v>
      </c>
      <c r="AH468" s="115">
        <v>19786962</v>
      </c>
      <c r="AI468" s="105">
        <v>22.389399999999998</v>
      </c>
      <c r="AJ468" s="105">
        <v>23.5473</v>
      </c>
      <c r="AK468" s="105">
        <v>21.9666</v>
      </c>
      <c r="AL468" s="105">
        <v>23.482399999999998</v>
      </c>
      <c r="AM468" s="105">
        <v>20.303799999999999</v>
      </c>
      <c r="AN468" s="105">
        <v>21.615300000000001</v>
      </c>
      <c r="AO468" s="105">
        <v>21.160499999999999</v>
      </c>
      <c r="AP468" s="105">
        <v>21.800699999999999</v>
      </c>
      <c r="AQ468" s="105">
        <v>22.290099999999999</v>
      </c>
      <c r="AR468" s="105">
        <v>21.889600000000002</v>
      </c>
      <c r="AS468" s="105">
        <v>21.980399999999999</v>
      </c>
      <c r="AT468" s="105">
        <v>22.308199999999999</v>
      </c>
      <c r="AU468" s="105">
        <v>24.2362</v>
      </c>
      <c r="AV468" s="105">
        <v>24.315999999999999</v>
      </c>
      <c r="AW468" s="105">
        <v>22.246400000000001</v>
      </c>
      <c r="AX468" s="105">
        <v>24.171099999999999</v>
      </c>
      <c r="AY468" s="105">
        <v>23.707899999999999</v>
      </c>
      <c r="AZ468" s="105">
        <v>22.627500000000001</v>
      </c>
      <c r="BA468" s="105">
        <v>24.191600000000001</v>
      </c>
      <c r="BB468" s="105">
        <v>24.401900000000001</v>
      </c>
      <c r="BC468" s="105">
        <v>24.413499999999999</v>
      </c>
      <c r="BD468" s="105">
        <v>23.592500000000001</v>
      </c>
      <c r="BE468" s="105">
        <v>24.058</v>
      </c>
      <c r="BF468" s="105">
        <v>23.297799999999999</v>
      </c>
      <c r="BG468" s="105">
        <v>23.2178</v>
      </c>
      <c r="BH468" s="105">
        <v>24.19</v>
      </c>
      <c r="BI468" s="105">
        <v>24.2622</v>
      </c>
      <c r="BJ468" s="105">
        <v>24.181999999999999</v>
      </c>
      <c r="BK468" s="105">
        <v>24.077200000000001</v>
      </c>
      <c r="BL468" s="116">
        <v>24.284199999999998</v>
      </c>
      <c r="BM468" s="112">
        <v>3.1437800000000002E-2</v>
      </c>
      <c r="BN468" s="112">
        <v>6.1587700000000002E-2</v>
      </c>
      <c r="BO468" s="112">
        <v>1.8613E-3</v>
      </c>
      <c r="BP468" s="112">
        <v>1.1199799999999999E-4</v>
      </c>
      <c r="BQ468" s="112">
        <v>0.44032900000000003</v>
      </c>
      <c r="BR468" s="112">
        <v>0.21494199999999999</v>
      </c>
      <c r="BS468" s="112">
        <v>0.174294</v>
      </c>
      <c r="BT468" s="112">
        <v>8.1176100000000001E-2</v>
      </c>
      <c r="BU468" s="117">
        <v>0.44259500000000002</v>
      </c>
      <c r="BV468" s="112">
        <v>7.5740399999999999E-2</v>
      </c>
      <c r="BW468" s="112">
        <v>0.121152</v>
      </c>
      <c r="BX468" s="112">
        <v>2.4096300000000001E-2</v>
      </c>
      <c r="BY468" s="112">
        <v>3.3699300000000001E-3</v>
      </c>
      <c r="BZ468" s="112">
        <v>0.71985500000000002</v>
      </c>
      <c r="CA468" s="112">
        <v>0.47282400000000002</v>
      </c>
      <c r="CB468" s="112">
        <v>0.39288000000000001</v>
      </c>
      <c r="CC468" s="112">
        <v>0.242614</v>
      </c>
      <c r="CD468" s="117">
        <v>0.78158300000000003</v>
      </c>
      <c r="CE468" s="105">
        <v>-1.5467200000000001</v>
      </c>
      <c r="CF468" s="105">
        <v>-2.3806600000000002</v>
      </c>
      <c r="CG468" s="105">
        <v>-2.4307300000000001</v>
      </c>
      <c r="CH468" s="105">
        <v>-2.1217700000000002</v>
      </c>
      <c r="CI468" s="105">
        <v>-0.58161200000000002</v>
      </c>
      <c r="CJ468" s="105">
        <v>-0.67898099999999995</v>
      </c>
      <c r="CK468" s="105">
        <v>0.15452099999999999</v>
      </c>
      <c r="CL468" s="105">
        <v>-0.53170200000000001</v>
      </c>
      <c r="CM468" s="116">
        <v>-0.29113600000000001</v>
      </c>
    </row>
    <row r="469" spans="1:91">
      <c r="A469" s="104" t="s">
        <v>1466</v>
      </c>
      <c r="B469" s="104" t="s">
        <v>1467</v>
      </c>
      <c r="C469" s="104" t="s">
        <v>1468</v>
      </c>
      <c r="D469" s="105">
        <v>26.40035</v>
      </c>
      <c r="E469" s="108">
        <v>158786448.5</v>
      </c>
      <c r="F469" s="108">
        <v>89789293.5</v>
      </c>
      <c r="G469" s="108">
        <v>194308708</v>
      </c>
      <c r="H469" s="108">
        <v>83144732</v>
      </c>
      <c r="I469" s="108">
        <v>99679913</v>
      </c>
      <c r="J469" s="108">
        <v>122513173</v>
      </c>
      <c r="K469" s="108">
        <v>176563024</v>
      </c>
      <c r="L469" s="108">
        <v>204305172</v>
      </c>
      <c r="M469" s="108">
        <v>139823482</v>
      </c>
      <c r="N469" s="108">
        <v>125433979</v>
      </c>
      <c r="O469" s="108">
        <v>93178892.5</v>
      </c>
      <c r="P469" s="108">
        <v>124464781</v>
      </c>
      <c r="Q469" s="108">
        <v>13113931</v>
      </c>
      <c r="R469" s="108">
        <v>44715722</v>
      </c>
      <c r="S469" s="108">
        <v>63205777</v>
      </c>
      <c r="T469" s="108">
        <v>23792991.25</v>
      </c>
      <c r="U469" s="108">
        <v>53785276</v>
      </c>
      <c r="V469" s="108">
        <v>32651297.5</v>
      </c>
      <c r="W469" s="108">
        <v>34428123.75</v>
      </c>
      <c r="X469" s="108">
        <v>29142781.879999999</v>
      </c>
      <c r="Y469" s="108">
        <v>36364510</v>
      </c>
      <c r="Z469" s="108">
        <v>23271143.5</v>
      </c>
      <c r="AA469" s="108">
        <v>21456641</v>
      </c>
      <c r="AB469" s="108">
        <v>23292120.5</v>
      </c>
      <c r="AC469" s="108">
        <v>12059583</v>
      </c>
      <c r="AD469" s="108">
        <v>25036589</v>
      </c>
      <c r="AE469" s="108">
        <v>102503213</v>
      </c>
      <c r="AF469" s="108">
        <v>140417432.80000001</v>
      </c>
      <c r="AG469" s="108">
        <v>87820172</v>
      </c>
      <c r="AH469" s="115">
        <v>67087945</v>
      </c>
      <c r="AI469" s="105">
        <v>27.626000000000001</v>
      </c>
      <c r="AJ469" s="105">
        <v>27.1267</v>
      </c>
      <c r="AK469" s="105">
        <v>28.2196</v>
      </c>
      <c r="AL469" s="105">
        <v>26.583500000000001</v>
      </c>
      <c r="AM469" s="105">
        <v>27.045500000000001</v>
      </c>
      <c r="AN469" s="105">
        <v>27.538900000000002</v>
      </c>
      <c r="AO469" s="105">
        <v>27.665600000000001</v>
      </c>
      <c r="AP469" s="105">
        <v>28.574100000000001</v>
      </c>
      <c r="AQ469" s="105">
        <v>27.248100000000001</v>
      </c>
      <c r="AR469" s="105">
        <v>27.3658</v>
      </c>
      <c r="AS469" s="105">
        <v>27.126000000000001</v>
      </c>
      <c r="AT469" s="105">
        <v>27.4953</v>
      </c>
      <c r="AU469" s="105">
        <v>23.8383</v>
      </c>
      <c r="AV469" s="105">
        <v>25.704000000000001</v>
      </c>
      <c r="AW469" s="105">
        <v>26.439499999999999</v>
      </c>
      <c r="AX469" s="105">
        <v>24.883400000000002</v>
      </c>
      <c r="AY469" s="105">
        <v>26.016999999999999</v>
      </c>
      <c r="AZ469" s="105">
        <v>25.388999999999999</v>
      </c>
      <c r="BA469" s="105">
        <v>25.282</v>
      </c>
      <c r="BB469" s="105">
        <v>25.206199999999999</v>
      </c>
      <c r="BC469" s="105">
        <v>25.3537</v>
      </c>
      <c r="BD469" s="105">
        <v>24.771000000000001</v>
      </c>
      <c r="BE469" s="105">
        <v>24.7547</v>
      </c>
      <c r="BF469" s="105">
        <v>24.9099</v>
      </c>
      <c r="BG469" s="105">
        <v>23.5457</v>
      </c>
      <c r="BH469" s="105">
        <v>24.575399999999998</v>
      </c>
      <c r="BI469" s="105">
        <v>26.625</v>
      </c>
      <c r="BJ469" s="105">
        <v>27.120200000000001</v>
      </c>
      <c r="BK469" s="105">
        <v>26.3612</v>
      </c>
      <c r="BL469" s="116">
        <v>26.054600000000001</v>
      </c>
      <c r="BM469" s="112">
        <v>6.2596899999999997E-2</v>
      </c>
      <c r="BN469" s="112">
        <v>0.26496700000000001</v>
      </c>
      <c r="BO469" s="112">
        <v>5.9036199999999997E-2</v>
      </c>
      <c r="BP469" s="112">
        <v>7.1114800000000006E-2</v>
      </c>
      <c r="BQ469" s="112">
        <v>0.229605</v>
      </c>
      <c r="BR469" s="112">
        <v>7.6498499999999997E-2</v>
      </c>
      <c r="BS469" s="112">
        <v>1.8252399999999998E-2</v>
      </c>
      <c r="BT469" s="112">
        <v>6.0696700000000001E-3</v>
      </c>
      <c r="BU469" s="117">
        <v>0.17120199999999999</v>
      </c>
      <c r="BV469" s="112">
        <v>0.116329</v>
      </c>
      <c r="BW469" s="112">
        <v>0.356265</v>
      </c>
      <c r="BX469" s="112">
        <v>0.148614</v>
      </c>
      <c r="BY469" s="112">
        <v>0.121657</v>
      </c>
      <c r="BZ469" s="112">
        <v>0.59282699999999999</v>
      </c>
      <c r="CA469" s="112">
        <v>0.28037000000000001</v>
      </c>
      <c r="CB469" s="112">
        <v>0.12717000000000001</v>
      </c>
      <c r="CC469" s="112">
        <v>6.1031099999999998E-2</v>
      </c>
      <c r="CD469" s="117">
        <v>0.68556600000000001</v>
      </c>
      <c r="CE469" s="105">
        <v>1.1454</v>
      </c>
      <c r="CF469" s="105">
        <v>0.54395499999999997</v>
      </c>
      <c r="CG469" s="105">
        <v>1.3172900000000001</v>
      </c>
      <c r="CH469" s="105">
        <v>0.817048</v>
      </c>
      <c r="CI469" s="105">
        <v>-1.18475</v>
      </c>
      <c r="CJ469" s="105">
        <v>-1.08219</v>
      </c>
      <c r="CK469" s="105">
        <v>-1.2313499999999999</v>
      </c>
      <c r="CL469" s="105">
        <v>-1.70014</v>
      </c>
      <c r="CM469" s="116">
        <v>-1.5966499999999999</v>
      </c>
    </row>
    <row r="470" spans="1:91">
      <c r="A470" s="104" t="s">
        <v>1469</v>
      </c>
      <c r="B470" s="104" t="s">
        <v>1470</v>
      </c>
      <c r="C470" s="104" t="s">
        <v>1471</v>
      </c>
      <c r="D470" s="105">
        <v>24.640149999999998</v>
      </c>
      <c r="E470" s="108">
        <v>5468361.5</v>
      </c>
      <c r="F470" s="108">
        <v>3522617.5</v>
      </c>
      <c r="G470" s="108">
        <v>2561678.5</v>
      </c>
      <c r="H470" s="108">
        <v>26128809.809999999</v>
      </c>
      <c r="I470" s="108">
        <v>14303601</v>
      </c>
      <c r="J470" s="108">
        <v>14616133.5</v>
      </c>
      <c r="K470" s="108">
        <v>17449924</v>
      </c>
      <c r="L470" s="108">
        <v>4401161</v>
      </c>
      <c r="M470" s="108">
        <v>24439709.25</v>
      </c>
      <c r="N470" s="108">
        <v>17794669.5</v>
      </c>
      <c r="O470" s="108">
        <v>17587294</v>
      </c>
      <c r="P470" s="108">
        <v>17490847.809999999</v>
      </c>
      <c r="Q470" s="108">
        <v>25923855</v>
      </c>
      <c r="R470" s="108">
        <v>25522642</v>
      </c>
      <c r="S470" s="108">
        <v>6156062.5</v>
      </c>
      <c r="T470" s="108">
        <v>21989058</v>
      </c>
      <c r="U470" s="108">
        <v>24132702.5</v>
      </c>
      <c r="V470" s="108">
        <v>30541043.379999999</v>
      </c>
      <c r="W470" s="108">
        <v>6810603</v>
      </c>
      <c r="X470" s="108">
        <v>9212384</v>
      </c>
      <c r="Y470" s="108">
        <v>26989130.75</v>
      </c>
      <c r="Z470" s="108">
        <v>26561807.559999999</v>
      </c>
      <c r="AA470" s="108">
        <v>25876214.5</v>
      </c>
      <c r="AB470" s="108">
        <v>5519866</v>
      </c>
      <c r="AC470" s="108">
        <v>9537182</v>
      </c>
      <c r="AD470" s="108">
        <v>28335173</v>
      </c>
      <c r="AE470" s="108">
        <v>22371610</v>
      </c>
      <c r="AF470" s="108">
        <v>24749848</v>
      </c>
      <c r="AG470" s="108">
        <v>29462409</v>
      </c>
      <c r="AH470" s="115">
        <v>22210465</v>
      </c>
      <c r="AI470" s="105">
        <v>22.766200000000001</v>
      </c>
      <c r="AJ470" s="105">
        <v>22.433599999999998</v>
      </c>
      <c r="AK470" s="105">
        <v>22.1648</v>
      </c>
      <c r="AL470" s="105">
        <v>24.913499999999999</v>
      </c>
      <c r="AM470" s="105">
        <v>24.241399999999999</v>
      </c>
      <c r="AN470" s="105">
        <v>24.6891</v>
      </c>
      <c r="AO470" s="105">
        <v>24.269400000000001</v>
      </c>
      <c r="AP470" s="105">
        <v>23.1877</v>
      </c>
      <c r="AQ470" s="105">
        <v>24.7318</v>
      </c>
      <c r="AR470" s="105">
        <v>24.337299999999999</v>
      </c>
      <c r="AS470" s="105">
        <v>24.814499999999999</v>
      </c>
      <c r="AT470" s="105">
        <v>24.664300000000001</v>
      </c>
      <c r="AU470" s="105">
        <v>24.8232</v>
      </c>
      <c r="AV470" s="105">
        <v>24.895</v>
      </c>
      <c r="AW470" s="105">
        <v>23.168500000000002</v>
      </c>
      <c r="AX470" s="105">
        <v>24.769600000000001</v>
      </c>
      <c r="AY470" s="105">
        <v>24.866499999999998</v>
      </c>
      <c r="AZ470" s="105">
        <v>25.291499999999999</v>
      </c>
      <c r="BA470" s="105">
        <v>22.944299999999998</v>
      </c>
      <c r="BB470" s="105">
        <v>23.703099999999999</v>
      </c>
      <c r="BC470" s="105">
        <v>25.068100000000001</v>
      </c>
      <c r="BD470" s="105">
        <v>24.9175</v>
      </c>
      <c r="BE470" s="105">
        <v>24.921500000000002</v>
      </c>
      <c r="BF470" s="105">
        <v>22.832799999999999</v>
      </c>
      <c r="BG470" s="105">
        <v>23.1145</v>
      </c>
      <c r="BH470" s="105">
        <v>24.757400000000001</v>
      </c>
      <c r="BI470" s="105">
        <v>24.428999999999998</v>
      </c>
      <c r="BJ470" s="105">
        <v>24.616</v>
      </c>
      <c r="BK470" s="105">
        <v>24.7516</v>
      </c>
      <c r="BL470" s="116">
        <v>24.439699999999998</v>
      </c>
      <c r="BM470" s="112">
        <v>3.9374599999999999E-4</v>
      </c>
      <c r="BN470" s="112">
        <v>0.95765199999999995</v>
      </c>
      <c r="BO470" s="112">
        <v>0.31176700000000002</v>
      </c>
      <c r="BP470" s="112">
        <v>0.98685199999999995</v>
      </c>
      <c r="BQ470" s="112">
        <v>0.61957099999999998</v>
      </c>
      <c r="BR470" s="112">
        <v>0.112202</v>
      </c>
      <c r="BS470" s="112">
        <v>0.32904600000000001</v>
      </c>
      <c r="BT470" s="112">
        <v>0.61808799999999997</v>
      </c>
      <c r="BU470" s="117">
        <v>0.380602</v>
      </c>
      <c r="BV470" s="112">
        <v>8.8754999999999997E-3</v>
      </c>
      <c r="BW470" s="112">
        <v>0.96470100000000003</v>
      </c>
      <c r="BX470" s="112">
        <v>0.42485400000000001</v>
      </c>
      <c r="BY470" s="112">
        <v>0.98995200000000005</v>
      </c>
      <c r="BZ470" s="112">
        <v>0.80865799999999999</v>
      </c>
      <c r="CA470" s="112">
        <v>0.34571800000000003</v>
      </c>
      <c r="CB470" s="112">
        <v>0.56207099999999999</v>
      </c>
      <c r="CC470" s="112">
        <v>0.76757299999999995</v>
      </c>
      <c r="CD470" s="117">
        <v>0.75772600000000001</v>
      </c>
      <c r="CE470" s="105">
        <v>-2.1475399999999998</v>
      </c>
      <c r="CF470" s="105">
        <v>1.22725E-2</v>
      </c>
      <c r="CG470" s="105">
        <v>-0.53942800000000002</v>
      </c>
      <c r="CH470" s="105">
        <v>2.9334999999999999E-3</v>
      </c>
      <c r="CI470" s="105">
        <v>-0.30682799999999999</v>
      </c>
      <c r="CJ470" s="105">
        <v>0.373444</v>
      </c>
      <c r="CK470" s="105">
        <v>-0.69725700000000002</v>
      </c>
      <c r="CL470" s="105">
        <v>-0.378498</v>
      </c>
      <c r="CM470" s="116">
        <v>-0.50209599999999999</v>
      </c>
    </row>
    <row r="471" spans="1:91">
      <c r="A471" s="104" t="s">
        <v>5125</v>
      </c>
      <c r="B471" s="104" t="s">
        <v>5126</v>
      </c>
      <c r="C471" s="104" t="s">
        <v>832</v>
      </c>
      <c r="D471" s="105">
        <v>27.533450000000002</v>
      </c>
      <c r="E471" s="108">
        <v>665546816</v>
      </c>
      <c r="F471" s="108">
        <v>595787648</v>
      </c>
      <c r="G471" s="108">
        <v>599382720</v>
      </c>
      <c r="H471" s="108">
        <v>72504176</v>
      </c>
      <c r="I471" s="108">
        <v>98811328</v>
      </c>
      <c r="J471" s="108">
        <v>77572184</v>
      </c>
      <c r="K471" s="108"/>
      <c r="L471" s="108"/>
      <c r="M471" s="108"/>
      <c r="N471" s="108"/>
      <c r="O471" s="108"/>
      <c r="P471" s="108"/>
      <c r="Q471" s="108">
        <v>162559696</v>
      </c>
      <c r="R471" s="108">
        <v>120312000</v>
      </c>
      <c r="S471" s="108">
        <v>81927240</v>
      </c>
      <c r="T471" s="108">
        <v>356624352</v>
      </c>
      <c r="U471" s="108">
        <v>351211168</v>
      </c>
      <c r="V471" s="108">
        <v>331994016</v>
      </c>
      <c r="W471" s="108">
        <v>619746432</v>
      </c>
      <c r="X471" s="108">
        <v>564598208</v>
      </c>
      <c r="Y471" s="108">
        <v>557682432</v>
      </c>
      <c r="Z471" s="108">
        <v>1131616128</v>
      </c>
      <c r="AA471" s="108">
        <v>1095060096</v>
      </c>
      <c r="AB471" s="108">
        <v>1053217536</v>
      </c>
      <c r="AC471" s="108">
        <v>119527048</v>
      </c>
      <c r="AD471" s="108">
        <v>125440488</v>
      </c>
      <c r="AE471" s="108">
        <v>127143360</v>
      </c>
      <c r="AF471" s="108">
        <v>218309120</v>
      </c>
      <c r="AG471" s="108">
        <v>207090112</v>
      </c>
      <c r="AH471" s="115">
        <v>191050368</v>
      </c>
      <c r="AI471" s="105">
        <v>29.6934</v>
      </c>
      <c r="AJ471" s="105">
        <v>29.740300000000001</v>
      </c>
      <c r="AK471" s="105">
        <v>29.756799999999998</v>
      </c>
      <c r="AL471" s="105">
        <v>26.385899999999999</v>
      </c>
      <c r="AM471" s="105">
        <v>27.040600000000001</v>
      </c>
      <c r="AN471" s="105">
        <v>26.962399999999999</v>
      </c>
      <c r="AO471" s="105">
        <v>20.871600000000001</v>
      </c>
      <c r="AP471" s="105">
        <v>21.0822</v>
      </c>
      <c r="AQ471" s="105">
        <v>23.188500000000001</v>
      </c>
      <c r="AR471" s="105">
        <v>20.991299999999999</v>
      </c>
      <c r="AS471" s="105">
        <v>22.450399999999998</v>
      </c>
      <c r="AT471" s="105">
        <v>23.463000000000001</v>
      </c>
      <c r="AU471" s="105">
        <v>27.5015</v>
      </c>
      <c r="AV471" s="105">
        <v>27.131900000000002</v>
      </c>
      <c r="AW471" s="105">
        <v>26.728400000000001</v>
      </c>
      <c r="AX471" s="105">
        <v>28.789100000000001</v>
      </c>
      <c r="AY471" s="105">
        <v>28.714099999999998</v>
      </c>
      <c r="AZ471" s="105">
        <v>28.689800000000002</v>
      </c>
      <c r="BA471" s="105">
        <v>29.452000000000002</v>
      </c>
      <c r="BB471" s="105">
        <v>29.426300000000001</v>
      </c>
      <c r="BC471" s="105">
        <v>29.273299999999999</v>
      </c>
      <c r="BD471" s="105">
        <v>30.476299999999998</v>
      </c>
      <c r="BE471" s="105">
        <v>30.461400000000001</v>
      </c>
      <c r="BF471" s="105">
        <v>30.4087</v>
      </c>
      <c r="BG471" s="105">
        <v>26.843299999999999</v>
      </c>
      <c r="BH471" s="105">
        <v>26.916699999999999</v>
      </c>
      <c r="BI471" s="105">
        <v>26.9358</v>
      </c>
      <c r="BJ471" s="105">
        <v>27.756799999999998</v>
      </c>
      <c r="BK471" s="105">
        <v>27.599399999999999</v>
      </c>
      <c r="BL471" s="116">
        <v>27.5654</v>
      </c>
      <c r="BM471" s="112">
        <v>4.6085E-6</v>
      </c>
      <c r="BN471" s="112">
        <v>1.7068699999999999E-2</v>
      </c>
      <c r="BO471" s="112">
        <v>1.33223E-3</v>
      </c>
      <c r="BP471" s="112">
        <v>1.7631999999999999E-3</v>
      </c>
      <c r="BQ471" s="112">
        <v>8.7472499999999995E-2</v>
      </c>
      <c r="BR471" s="112">
        <v>7.9136599999999997E-5</v>
      </c>
      <c r="BS471" s="112">
        <v>2.78161E-5</v>
      </c>
      <c r="BT471" s="112">
        <v>1.4606499999999999E-6</v>
      </c>
      <c r="BU471" s="117">
        <v>3.4336600000000001E-4</v>
      </c>
      <c r="BV471" s="112">
        <v>9.8555100000000009E-4</v>
      </c>
      <c r="BW471" s="112">
        <v>5.2878300000000003E-2</v>
      </c>
      <c r="BX471" s="112">
        <v>2.2736800000000001E-2</v>
      </c>
      <c r="BY471" s="112">
        <v>1.08404E-2</v>
      </c>
      <c r="BZ471" s="112">
        <v>0.46226299999999998</v>
      </c>
      <c r="CA471" s="112">
        <v>9.4766099999999999E-3</v>
      </c>
      <c r="CB471" s="112">
        <v>8.8826100000000009E-3</v>
      </c>
      <c r="CC471" s="112">
        <v>5.59721E-4</v>
      </c>
      <c r="CD471" s="117">
        <v>0.109648</v>
      </c>
      <c r="CE471" s="105">
        <v>2.0896499999999998</v>
      </c>
      <c r="CF471" s="105">
        <v>-0.84422399999999997</v>
      </c>
      <c r="CG471" s="105">
        <v>-5.9264599999999996</v>
      </c>
      <c r="CH471" s="105">
        <v>-5.3390000000000004</v>
      </c>
      <c r="CI471" s="105">
        <v>-0.51995999999999998</v>
      </c>
      <c r="CJ471" s="105">
        <v>1.0904700000000001</v>
      </c>
      <c r="CK471" s="105">
        <v>1.74332</v>
      </c>
      <c r="CL471" s="105">
        <v>2.8082699999999998</v>
      </c>
      <c r="CM471" s="116">
        <v>-0.741981</v>
      </c>
    </row>
    <row r="472" spans="1:91">
      <c r="A472" s="104" t="s">
        <v>5127</v>
      </c>
      <c r="B472" s="104" t="s">
        <v>5128</v>
      </c>
      <c r="C472" s="104" t="s">
        <v>564</v>
      </c>
      <c r="D472" s="105">
        <v>25.8689</v>
      </c>
      <c r="E472" s="108">
        <v>20599698</v>
      </c>
      <c r="F472" s="108">
        <v>19642141.629999999</v>
      </c>
      <c r="G472" s="108">
        <v>13615138</v>
      </c>
      <c r="H472" s="108">
        <v>53757648</v>
      </c>
      <c r="I472" s="108">
        <v>164515822</v>
      </c>
      <c r="J472" s="108">
        <v>5859771.5</v>
      </c>
      <c r="K472" s="108">
        <v>23239700</v>
      </c>
      <c r="L472" s="108">
        <v>4196317.5</v>
      </c>
      <c r="M472" s="108">
        <v>23682246.5</v>
      </c>
      <c r="N472" s="108">
        <v>76625378</v>
      </c>
      <c r="O472" s="108">
        <v>23444698</v>
      </c>
      <c r="P472" s="108">
        <v>38436697</v>
      </c>
      <c r="Q472" s="108">
        <v>60767232</v>
      </c>
      <c r="R472" s="108">
        <v>83360564</v>
      </c>
      <c r="S472" s="108">
        <v>79924304</v>
      </c>
      <c r="T472" s="108">
        <v>63944112</v>
      </c>
      <c r="U472" s="108">
        <v>50046058</v>
      </c>
      <c r="V472" s="108">
        <v>55079430</v>
      </c>
      <c r="W472" s="108">
        <v>82437640</v>
      </c>
      <c r="X472" s="108">
        <v>77633216</v>
      </c>
      <c r="Y472" s="108">
        <v>259498896</v>
      </c>
      <c r="Z472" s="108">
        <v>46349530</v>
      </c>
      <c r="AA472" s="108">
        <v>61902558</v>
      </c>
      <c r="AB472" s="108">
        <v>190950534</v>
      </c>
      <c r="AC472" s="108">
        <v>59873780</v>
      </c>
      <c r="AD472" s="108">
        <v>55028692</v>
      </c>
      <c r="AE472" s="108">
        <v>54849920</v>
      </c>
      <c r="AF472" s="108">
        <v>39150017</v>
      </c>
      <c r="AG472" s="108">
        <v>45958942</v>
      </c>
      <c r="AH472" s="115">
        <v>48422178</v>
      </c>
      <c r="AI472" s="105">
        <v>24.679600000000001</v>
      </c>
      <c r="AJ472" s="105">
        <v>24.975899999999999</v>
      </c>
      <c r="AK472" s="105">
        <v>24.410900000000002</v>
      </c>
      <c r="AL472" s="105">
        <v>25.9544</v>
      </c>
      <c r="AM472" s="105">
        <v>27.765000000000001</v>
      </c>
      <c r="AN472" s="105">
        <v>23.364599999999999</v>
      </c>
      <c r="AO472" s="105">
        <v>24.676500000000001</v>
      </c>
      <c r="AP472" s="105">
        <v>23.117100000000001</v>
      </c>
      <c r="AQ472" s="105">
        <v>24.686399999999999</v>
      </c>
      <c r="AR472" s="105">
        <v>26.544899999999998</v>
      </c>
      <c r="AS472" s="105">
        <v>25.171600000000002</v>
      </c>
      <c r="AT472" s="105">
        <v>25.8001</v>
      </c>
      <c r="AU472" s="105">
        <v>26.072600000000001</v>
      </c>
      <c r="AV472" s="105">
        <v>26.602599999999999</v>
      </c>
      <c r="AW472" s="105">
        <v>26.718499999999999</v>
      </c>
      <c r="AX472" s="105">
        <v>26.3096</v>
      </c>
      <c r="AY472" s="105">
        <v>25.913900000000002</v>
      </c>
      <c r="AZ472" s="105">
        <v>26.136800000000001</v>
      </c>
      <c r="BA472" s="105">
        <v>26.541699999999999</v>
      </c>
      <c r="BB472" s="105">
        <v>26.5627</v>
      </c>
      <c r="BC472" s="105">
        <v>28.139700000000001</v>
      </c>
      <c r="BD472" s="105">
        <v>25.875299999999999</v>
      </c>
      <c r="BE472" s="105">
        <v>26.332899999999999</v>
      </c>
      <c r="BF472" s="105">
        <v>27.9452</v>
      </c>
      <c r="BG472" s="105">
        <v>25.862500000000001</v>
      </c>
      <c r="BH472" s="105">
        <v>25.712700000000002</v>
      </c>
      <c r="BI472" s="105">
        <v>25.722899999999999</v>
      </c>
      <c r="BJ472" s="105">
        <v>25.2776</v>
      </c>
      <c r="BK472" s="105">
        <v>25.407499999999999</v>
      </c>
      <c r="BL472" s="116">
        <v>25.5548</v>
      </c>
      <c r="BM472" s="112">
        <v>1.6320500000000002E-2</v>
      </c>
      <c r="BN472" s="112">
        <v>0.83668900000000002</v>
      </c>
      <c r="BO472" s="112">
        <v>7.6359399999999994E-2</v>
      </c>
      <c r="BP472" s="112">
        <v>0.35253400000000001</v>
      </c>
      <c r="BQ472" s="112">
        <v>8.0170799999999993E-3</v>
      </c>
      <c r="BR472" s="112">
        <v>7.1935799999999998E-3</v>
      </c>
      <c r="BS472" s="112">
        <v>3.5644000000000002E-2</v>
      </c>
      <c r="BT472" s="112">
        <v>0.108281</v>
      </c>
      <c r="BU472" s="117">
        <v>1.95905E-2</v>
      </c>
      <c r="BV472" s="112">
        <v>5.2643299999999997E-2</v>
      </c>
      <c r="BW472" s="112">
        <v>0.87077400000000005</v>
      </c>
      <c r="BX472" s="112">
        <v>0.168653</v>
      </c>
      <c r="BY472" s="112">
        <v>0.437471</v>
      </c>
      <c r="BZ472" s="112">
        <v>0.241062</v>
      </c>
      <c r="CA472" s="112">
        <v>7.7551400000000006E-2</v>
      </c>
      <c r="CB472" s="112">
        <v>0.18013000000000001</v>
      </c>
      <c r="CC472" s="112">
        <v>0.28381299999999998</v>
      </c>
      <c r="CD472" s="117">
        <v>0.43498900000000001</v>
      </c>
      <c r="CE472" s="105">
        <v>-0.72449399999999997</v>
      </c>
      <c r="CF472" s="105">
        <v>0.281389</v>
      </c>
      <c r="CG472" s="105">
        <v>-1.25326</v>
      </c>
      <c r="CH472" s="105">
        <v>0.42558400000000002</v>
      </c>
      <c r="CI472" s="105">
        <v>1.0512600000000001</v>
      </c>
      <c r="CJ472" s="105">
        <v>0.70682</v>
      </c>
      <c r="CK472" s="105">
        <v>1.66811</v>
      </c>
      <c r="CL472" s="105">
        <v>1.30453</v>
      </c>
      <c r="CM472" s="116">
        <v>0.35272399999999998</v>
      </c>
    </row>
    <row r="473" spans="1:91">
      <c r="A473" s="104" t="s">
        <v>1472</v>
      </c>
      <c r="B473" s="104" t="s">
        <v>1473</v>
      </c>
      <c r="C473" s="104" t="s">
        <v>1166</v>
      </c>
      <c r="D473" s="105">
        <v>27.403849999999998</v>
      </c>
      <c r="E473" s="108">
        <v>178829920</v>
      </c>
      <c r="F473" s="108">
        <v>171014232</v>
      </c>
      <c r="G473" s="108">
        <v>86906784</v>
      </c>
      <c r="H473" s="108">
        <v>146734516</v>
      </c>
      <c r="I473" s="108">
        <v>148946536</v>
      </c>
      <c r="J473" s="108">
        <v>86211274</v>
      </c>
      <c r="K473" s="108">
        <v>81227096</v>
      </c>
      <c r="L473" s="108">
        <v>48328728</v>
      </c>
      <c r="M473" s="108">
        <v>97144692</v>
      </c>
      <c r="N473" s="108">
        <v>164736580</v>
      </c>
      <c r="O473" s="108">
        <v>134806280</v>
      </c>
      <c r="P473" s="108">
        <v>139767676</v>
      </c>
      <c r="Q473" s="108">
        <v>179480504</v>
      </c>
      <c r="R473" s="108">
        <v>95832456</v>
      </c>
      <c r="S473" s="108">
        <v>185013712</v>
      </c>
      <c r="T473" s="108">
        <v>136602796</v>
      </c>
      <c r="U473" s="108">
        <v>160160032</v>
      </c>
      <c r="V473" s="108">
        <v>118485152</v>
      </c>
      <c r="W473" s="108">
        <v>108179984</v>
      </c>
      <c r="X473" s="108">
        <v>113032504</v>
      </c>
      <c r="Y473" s="108">
        <v>199714760</v>
      </c>
      <c r="Z473" s="108">
        <v>170793072</v>
      </c>
      <c r="AA473" s="108">
        <v>165568656</v>
      </c>
      <c r="AB473" s="108">
        <v>84658032</v>
      </c>
      <c r="AC473" s="108">
        <v>168929728</v>
      </c>
      <c r="AD473" s="108">
        <v>155930744</v>
      </c>
      <c r="AE473" s="108">
        <v>155072224</v>
      </c>
      <c r="AF473" s="108">
        <v>176642728</v>
      </c>
      <c r="AG473" s="108">
        <v>184215920</v>
      </c>
      <c r="AH473" s="115">
        <v>145917046</v>
      </c>
      <c r="AI473" s="105">
        <v>27.797499999999999</v>
      </c>
      <c r="AJ473" s="105">
        <v>28.0533</v>
      </c>
      <c r="AK473" s="105">
        <v>27.055599999999998</v>
      </c>
      <c r="AL473" s="105">
        <v>27.402999999999999</v>
      </c>
      <c r="AM473" s="105">
        <v>27.601500000000001</v>
      </c>
      <c r="AN473" s="105">
        <v>27.006599999999999</v>
      </c>
      <c r="AO473" s="105">
        <v>26.5411</v>
      </c>
      <c r="AP473" s="105">
        <v>26.646999999999998</v>
      </c>
      <c r="AQ473" s="105">
        <v>26.7227</v>
      </c>
      <c r="AR473" s="105">
        <v>27.772400000000001</v>
      </c>
      <c r="AS473" s="105">
        <v>27.656199999999998</v>
      </c>
      <c r="AT473" s="105">
        <v>27.662600000000001</v>
      </c>
      <c r="AU473" s="105">
        <v>27.6419</v>
      </c>
      <c r="AV473" s="105">
        <v>26.803699999999999</v>
      </c>
      <c r="AW473" s="105">
        <v>27.904800000000002</v>
      </c>
      <c r="AX473" s="105">
        <v>27.404699999999998</v>
      </c>
      <c r="AY473" s="105">
        <v>27.5777</v>
      </c>
      <c r="AZ473" s="105">
        <v>27.2117</v>
      </c>
      <c r="BA473" s="105">
        <v>26.933800000000002</v>
      </c>
      <c r="BB473" s="105">
        <v>27.102900000000002</v>
      </c>
      <c r="BC473" s="105">
        <v>27.7623</v>
      </c>
      <c r="BD473" s="105">
        <v>27.767499999999998</v>
      </c>
      <c r="BE473" s="105">
        <v>27.756900000000002</v>
      </c>
      <c r="BF473" s="105">
        <v>26.771699999999999</v>
      </c>
      <c r="BG473" s="105">
        <v>27.337700000000002</v>
      </c>
      <c r="BH473" s="105">
        <v>27.234100000000002</v>
      </c>
      <c r="BI473" s="105">
        <v>27.222200000000001</v>
      </c>
      <c r="BJ473" s="105">
        <v>27.4513</v>
      </c>
      <c r="BK473" s="105">
        <v>27.431000000000001</v>
      </c>
      <c r="BL473" s="116">
        <v>27.1845</v>
      </c>
      <c r="BM473" s="112">
        <v>0.41939599999999999</v>
      </c>
      <c r="BN473" s="112">
        <v>0.92864100000000005</v>
      </c>
      <c r="BO473" s="112">
        <v>2.0321800000000002E-3</v>
      </c>
      <c r="BP473" s="112">
        <v>2.1849799999999999E-2</v>
      </c>
      <c r="BQ473" s="112">
        <v>0.79644700000000002</v>
      </c>
      <c r="BR473" s="112">
        <v>0.77083699999999999</v>
      </c>
      <c r="BS473" s="112">
        <v>0.75486299999999995</v>
      </c>
      <c r="BT473" s="112">
        <v>0.83362099999999995</v>
      </c>
      <c r="BU473" s="117">
        <v>0.38461000000000001</v>
      </c>
      <c r="BV473" s="112">
        <v>0.50107299999999999</v>
      </c>
      <c r="BW473" s="112">
        <v>0.942913</v>
      </c>
      <c r="BX473" s="112">
        <v>2.5120400000000001E-2</v>
      </c>
      <c r="BY473" s="112">
        <v>4.8230700000000001E-2</v>
      </c>
      <c r="BZ473" s="112">
        <v>0.90188699999999999</v>
      </c>
      <c r="CA473" s="112">
        <v>0.897281</v>
      </c>
      <c r="CB473" s="112">
        <v>0.87708699999999995</v>
      </c>
      <c r="CC473" s="112">
        <v>0.90854199999999996</v>
      </c>
      <c r="CD473" s="117">
        <v>0.75863000000000003</v>
      </c>
      <c r="CE473" s="105">
        <v>0.27984799999999999</v>
      </c>
      <c r="CF473" s="105">
        <v>-1.8566800000000001E-2</v>
      </c>
      <c r="CG473" s="105">
        <v>-0.71863699999999997</v>
      </c>
      <c r="CH473" s="105">
        <v>0.34145300000000001</v>
      </c>
      <c r="CI473" s="105">
        <v>9.4529500000000002E-2</v>
      </c>
      <c r="CJ473" s="105">
        <v>4.2422599999999998E-2</v>
      </c>
      <c r="CK473" s="105">
        <v>-8.92569E-2</v>
      </c>
      <c r="CL473" s="105">
        <v>7.6466199999999998E-2</v>
      </c>
      <c r="CM473" s="116">
        <v>-9.0942400000000007E-2</v>
      </c>
    </row>
    <row r="474" spans="1:91">
      <c r="A474" s="104" t="s">
        <v>5129</v>
      </c>
      <c r="B474" s="104" t="s">
        <v>5130</v>
      </c>
      <c r="C474" s="104" t="s">
        <v>5046</v>
      </c>
      <c r="D474" s="105">
        <v>25.308250000000001</v>
      </c>
      <c r="E474" s="108">
        <v>29970298</v>
      </c>
      <c r="F474" s="108">
        <v>60461962</v>
      </c>
      <c r="G474" s="108">
        <v>56889804</v>
      </c>
      <c r="H474" s="108">
        <v>83793608</v>
      </c>
      <c r="I474" s="108">
        <v>86300414</v>
      </c>
      <c r="J474" s="108">
        <v>69571810.5</v>
      </c>
      <c r="K474" s="108">
        <v>7349172.5</v>
      </c>
      <c r="L474" s="108">
        <v>24464782.5</v>
      </c>
      <c r="M474" s="108">
        <v>26053273</v>
      </c>
      <c r="N474" s="108">
        <v>12368747</v>
      </c>
      <c r="O474" s="108">
        <v>42400640</v>
      </c>
      <c r="P474" s="108">
        <v>26378276.5</v>
      </c>
      <c r="Q474" s="108">
        <v>43617294</v>
      </c>
      <c r="R474" s="108">
        <v>31005131.5</v>
      </c>
      <c r="S474" s="108">
        <v>23070994</v>
      </c>
      <c r="T474" s="108">
        <v>51240471.5</v>
      </c>
      <c r="U474" s="108">
        <v>45695047.5</v>
      </c>
      <c r="V474" s="108">
        <v>91237850.25</v>
      </c>
      <c r="W474" s="108">
        <v>35033842</v>
      </c>
      <c r="X474" s="108">
        <v>26288359</v>
      </c>
      <c r="Y474" s="108">
        <v>18793232</v>
      </c>
      <c r="Z474" s="108">
        <v>33388530</v>
      </c>
      <c r="AA474" s="108">
        <v>36731776</v>
      </c>
      <c r="AB474" s="108">
        <v>25323569.5</v>
      </c>
      <c r="AC474" s="108">
        <v>40128610.5</v>
      </c>
      <c r="AD474" s="108">
        <v>3006821.5</v>
      </c>
      <c r="AE474" s="108">
        <v>25051588.5</v>
      </c>
      <c r="AF474" s="108">
        <v>35385067.5</v>
      </c>
      <c r="AG474" s="108">
        <v>57965892</v>
      </c>
      <c r="AH474" s="115">
        <v>49032788</v>
      </c>
      <c r="AI474" s="105">
        <v>25.220500000000001</v>
      </c>
      <c r="AJ474" s="105">
        <v>26.565200000000001</v>
      </c>
      <c r="AK474" s="105">
        <v>26.420100000000001</v>
      </c>
      <c r="AL474" s="105">
        <v>26.5947</v>
      </c>
      <c r="AM474" s="105">
        <v>26.844799999999999</v>
      </c>
      <c r="AN474" s="105">
        <v>26.8001</v>
      </c>
      <c r="AO474" s="105">
        <v>23.0627</v>
      </c>
      <c r="AP474" s="105">
        <v>25.672999999999998</v>
      </c>
      <c r="AQ474" s="105">
        <v>24.824100000000001</v>
      </c>
      <c r="AR474" s="105">
        <v>23.8154</v>
      </c>
      <c r="AS474" s="105">
        <v>26.021100000000001</v>
      </c>
      <c r="AT474" s="105">
        <v>25.257000000000001</v>
      </c>
      <c r="AU474" s="105">
        <v>25.5839</v>
      </c>
      <c r="AV474" s="105">
        <v>25.175699999999999</v>
      </c>
      <c r="AW474" s="105">
        <v>25.071100000000001</v>
      </c>
      <c r="AX474" s="105">
        <v>25.990100000000002</v>
      </c>
      <c r="AY474" s="105">
        <v>25.782</v>
      </c>
      <c r="AZ474" s="105">
        <v>26.863</v>
      </c>
      <c r="BA474" s="105">
        <v>25.307200000000002</v>
      </c>
      <c r="BB474" s="105">
        <v>25.0608</v>
      </c>
      <c r="BC474" s="105">
        <v>24.446300000000001</v>
      </c>
      <c r="BD474" s="105">
        <v>25.3093</v>
      </c>
      <c r="BE474" s="105">
        <v>25.543500000000002</v>
      </c>
      <c r="BF474" s="105">
        <v>25.0306</v>
      </c>
      <c r="BG474" s="105">
        <v>25.275099999999998</v>
      </c>
      <c r="BH474" s="105">
        <v>21.563099999999999</v>
      </c>
      <c r="BI474" s="105">
        <v>24.592300000000002</v>
      </c>
      <c r="BJ474" s="105">
        <v>25.131699999999999</v>
      </c>
      <c r="BK474" s="105">
        <v>25.744399999999999</v>
      </c>
      <c r="BL474" s="116">
        <v>25.572299999999998</v>
      </c>
      <c r="BM474" s="112">
        <v>0.27494600000000002</v>
      </c>
      <c r="BN474" s="112">
        <v>3.0946200000000002E-3</v>
      </c>
      <c r="BO474" s="112">
        <v>0.28991400000000001</v>
      </c>
      <c r="BP474" s="112">
        <v>0.53832199999999997</v>
      </c>
      <c r="BQ474" s="112">
        <v>0.439834</v>
      </c>
      <c r="BR474" s="112">
        <v>0.12612899999999999</v>
      </c>
      <c r="BS474" s="112">
        <v>0.158163</v>
      </c>
      <c r="BT474" s="112">
        <v>0.46799000000000002</v>
      </c>
      <c r="BU474" s="117">
        <v>0.221197</v>
      </c>
      <c r="BV474" s="112">
        <v>0.35885400000000001</v>
      </c>
      <c r="BW474" s="112">
        <v>2.13379E-2</v>
      </c>
      <c r="BX474" s="112">
        <v>0.40310200000000002</v>
      </c>
      <c r="BY474" s="112">
        <v>0.61799000000000004</v>
      </c>
      <c r="BZ474" s="112">
        <v>0.71965999999999997</v>
      </c>
      <c r="CA474" s="112">
        <v>0.36726900000000001</v>
      </c>
      <c r="CB474" s="112">
        <v>0.37382500000000002</v>
      </c>
      <c r="CC474" s="112">
        <v>0.65069200000000005</v>
      </c>
      <c r="CD474" s="117">
        <v>0.70063399999999998</v>
      </c>
      <c r="CE474" s="105">
        <v>0.58579800000000004</v>
      </c>
      <c r="CF474" s="105">
        <v>1.2637400000000001</v>
      </c>
      <c r="CG474" s="105">
        <v>-0.96289000000000002</v>
      </c>
      <c r="CH474" s="105">
        <v>-0.451631</v>
      </c>
      <c r="CI474" s="105">
        <v>-0.20593800000000001</v>
      </c>
      <c r="CJ474" s="105">
        <v>0.72889800000000005</v>
      </c>
      <c r="CK474" s="105">
        <v>-0.54471899999999995</v>
      </c>
      <c r="CL474" s="105">
        <v>-0.18833</v>
      </c>
      <c r="CM474" s="116">
        <v>-1.67265</v>
      </c>
    </row>
    <row r="475" spans="1:91">
      <c r="A475" s="104" t="s">
        <v>1474</v>
      </c>
      <c r="B475" s="104" t="s">
        <v>1475</v>
      </c>
      <c r="C475" s="104" t="s">
        <v>480</v>
      </c>
      <c r="D475" s="105">
        <v>28.52985</v>
      </c>
      <c r="E475" s="108">
        <v>372493492</v>
      </c>
      <c r="F475" s="108">
        <v>299892750</v>
      </c>
      <c r="G475" s="108">
        <v>264099156</v>
      </c>
      <c r="H475" s="108">
        <v>383923482</v>
      </c>
      <c r="I475" s="108">
        <v>313808754</v>
      </c>
      <c r="J475" s="108">
        <v>187897038.5</v>
      </c>
      <c r="K475" s="108">
        <v>235094606</v>
      </c>
      <c r="L475" s="108">
        <v>134297065</v>
      </c>
      <c r="M475" s="108">
        <v>236774655.80000001</v>
      </c>
      <c r="N475" s="108">
        <v>370214102</v>
      </c>
      <c r="O475" s="108">
        <v>313623626</v>
      </c>
      <c r="P475" s="108">
        <v>249684218.80000001</v>
      </c>
      <c r="Q475" s="108">
        <v>354532771</v>
      </c>
      <c r="R475" s="108">
        <v>320459060</v>
      </c>
      <c r="S475" s="108">
        <v>319081220</v>
      </c>
      <c r="T475" s="108">
        <v>319600305</v>
      </c>
      <c r="U475" s="108">
        <v>307331916</v>
      </c>
      <c r="V475" s="108">
        <v>287375530</v>
      </c>
      <c r="W475" s="108">
        <v>345115520</v>
      </c>
      <c r="X475" s="108">
        <v>335271906</v>
      </c>
      <c r="Y475" s="108">
        <v>336106915</v>
      </c>
      <c r="Z475" s="108">
        <v>275822070</v>
      </c>
      <c r="AA475" s="108">
        <v>257593026</v>
      </c>
      <c r="AB475" s="108">
        <v>302560552</v>
      </c>
      <c r="AC475" s="108">
        <v>326789299</v>
      </c>
      <c r="AD475" s="108">
        <v>355777894</v>
      </c>
      <c r="AE475" s="108">
        <v>347418538</v>
      </c>
      <c r="AF475" s="108">
        <v>337845834</v>
      </c>
      <c r="AG475" s="108">
        <v>354976166</v>
      </c>
      <c r="AH475" s="115">
        <v>342961964</v>
      </c>
      <c r="AI475" s="105">
        <v>28.856100000000001</v>
      </c>
      <c r="AJ475" s="105">
        <v>28.744399999999999</v>
      </c>
      <c r="AK475" s="105">
        <v>28.608000000000001</v>
      </c>
      <c r="AL475" s="105">
        <v>28.790600000000001</v>
      </c>
      <c r="AM475" s="105">
        <v>28.690799999999999</v>
      </c>
      <c r="AN475" s="105">
        <v>27.995899999999999</v>
      </c>
      <c r="AO475" s="105">
        <v>28.0718</v>
      </c>
      <c r="AP475" s="105">
        <v>27.9543</v>
      </c>
      <c r="AQ475" s="105">
        <v>28.007999999999999</v>
      </c>
      <c r="AR475" s="105">
        <v>28.888100000000001</v>
      </c>
      <c r="AS475" s="105">
        <v>28.827500000000001</v>
      </c>
      <c r="AT475" s="105">
        <v>28.499700000000001</v>
      </c>
      <c r="AU475" s="105">
        <v>28.6022</v>
      </c>
      <c r="AV475" s="105">
        <v>28.545300000000001</v>
      </c>
      <c r="AW475" s="105">
        <v>28.7118</v>
      </c>
      <c r="AX475" s="105">
        <v>28.631</v>
      </c>
      <c r="AY475" s="105">
        <v>28.514399999999998</v>
      </c>
      <c r="AZ475" s="105">
        <v>28.4832</v>
      </c>
      <c r="BA475" s="105">
        <v>28.607399999999998</v>
      </c>
      <c r="BB475" s="105">
        <v>28.664000000000001</v>
      </c>
      <c r="BC475" s="105">
        <v>28.545400000000001</v>
      </c>
      <c r="BD475" s="105">
        <v>28.4604</v>
      </c>
      <c r="BE475" s="105">
        <v>28.382400000000001</v>
      </c>
      <c r="BF475" s="105">
        <v>28.609200000000001</v>
      </c>
      <c r="BG475" s="105">
        <v>28.327200000000001</v>
      </c>
      <c r="BH475" s="105">
        <v>28.4437</v>
      </c>
      <c r="BI475" s="105">
        <v>28.385999999999999</v>
      </c>
      <c r="BJ475" s="105">
        <v>28.386800000000001</v>
      </c>
      <c r="BK475" s="105">
        <v>28.354800000000001</v>
      </c>
      <c r="BL475" s="116">
        <v>28.3581</v>
      </c>
      <c r="BM475" s="112">
        <v>6.9841299999999999E-3</v>
      </c>
      <c r="BN475" s="112">
        <v>0.64125900000000002</v>
      </c>
      <c r="BO475" s="112">
        <v>5.5853700000000001E-4</v>
      </c>
      <c r="BP475" s="112">
        <v>3.72503E-2</v>
      </c>
      <c r="BQ475" s="112">
        <v>7.1276999999999998E-3</v>
      </c>
      <c r="BR475" s="112">
        <v>1.8725499999999999E-2</v>
      </c>
      <c r="BS475" s="112">
        <v>2.59546E-3</v>
      </c>
      <c r="BT475" s="112">
        <v>0.15598500000000001</v>
      </c>
      <c r="BU475" s="117">
        <v>0.61694000000000004</v>
      </c>
      <c r="BV475" s="112">
        <v>3.3122800000000001E-2</v>
      </c>
      <c r="BW475" s="112">
        <v>0.71184999999999998</v>
      </c>
      <c r="BX475" s="112">
        <v>1.4659699999999999E-2</v>
      </c>
      <c r="BY475" s="112">
        <v>7.2704099999999994E-2</v>
      </c>
      <c r="BZ475" s="112">
        <v>0.23836299999999999</v>
      </c>
      <c r="CA475" s="112">
        <v>0.12823699999999999</v>
      </c>
      <c r="CB475" s="112">
        <v>5.4246299999999997E-2</v>
      </c>
      <c r="CC475" s="112">
        <v>0.34563300000000002</v>
      </c>
      <c r="CD475" s="117">
        <v>0.86788299999999996</v>
      </c>
      <c r="CE475" s="105">
        <v>0.369591</v>
      </c>
      <c r="CF475" s="105">
        <v>0.12587000000000001</v>
      </c>
      <c r="CG475" s="105">
        <v>-0.35522199999999998</v>
      </c>
      <c r="CH475" s="105">
        <v>0.37185699999999999</v>
      </c>
      <c r="CI475" s="105">
        <v>0.253166</v>
      </c>
      <c r="CJ475" s="105">
        <v>0.17629500000000001</v>
      </c>
      <c r="CK475" s="105">
        <v>0.23901500000000001</v>
      </c>
      <c r="CL475" s="105">
        <v>0.117421</v>
      </c>
      <c r="CM475" s="116">
        <v>1.9036000000000001E-2</v>
      </c>
    </row>
    <row r="476" spans="1:91">
      <c r="A476" s="104" t="s">
        <v>1476</v>
      </c>
      <c r="B476" s="104" t="s">
        <v>1477</v>
      </c>
      <c r="C476" s="104" t="s">
        <v>1141</v>
      </c>
      <c r="D476" s="105">
        <v>30.894449999999999</v>
      </c>
      <c r="E476" s="108">
        <v>1082100245</v>
      </c>
      <c r="F476" s="108">
        <v>1126928965</v>
      </c>
      <c r="G476" s="108">
        <v>1010967574</v>
      </c>
      <c r="H476" s="108">
        <v>1826067707</v>
      </c>
      <c r="I476" s="108">
        <v>1328335468</v>
      </c>
      <c r="J476" s="108">
        <v>1039631326</v>
      </c>
      <c r="K476" s="108">
        <v>1359153462</v>
      </c>
      <c r="L476" s="108">
        <v>678509991.39999998</v>
      </c>
      <c r="M476" s="108">
        <v>1751269521</v>
      </c>
      <c r="N476" s="108">
        <v>1573046586</v>
      </c>
      <c r="O476" s="108">
        <v>1551654757</v>
      </c>
      <c r="P476" s="108">
        <v>1619374248</v>
      </c>
      <c r="Q476" s="108">
        <v>1692716385</v>
      </c>
      <c r="R476" s="108">
        <v>1692415957</v>
      </c>
      <c r="S476" s="108">
        <v>1134774781</v>
      </c>
      <c r="T476" s="108">
        <v>1585196512</v>
      </c>
      <c r="U476" s="108">
        <v>1703145931</v>
      </c>
      <c r="V476" s="108">
        <v>2605265855</v>
      </c>
      <c r="W476" s="108">
        <v>1164037517</v>
      </c>
      <c r="X476" s="108">
        <v>1058149795</v>
      </c>
      <c r="Y476" s="108">
        <v>2379418414</v>
      </c>
      <c r="Z476" s="108">
        <v>1457288329</v>
      </c>
      <c r="AA476" s="108">
        <v>1639496115</v>
      </c>
      <c r="AB476" s="108">
        <v>1090599452</v>
      </c>
      <c r="AC476" s="108">
        <v>1434229048</v>
      </c>
      <c r="AD476" s="108">
        <v>2089129660</v>
      </c>
      <c r="AE476" s="108">
        <v>1925960767</v>
      </c>
      <c r="AF476" s="108">
        <v>2074376353</v>
      </c>
      <c r="AG476" s="108">
        <v>2319888177</v>
      </c>
      <c r="AH476" s="115">
        <v>2549873140</v>
      </c>
      <c r="AI476" s="105">
        <v>30.3947</v>
      </c>
      <c r="AJ476" s="105">
        <v>30.6538</v>
      </c>
      <c r="AK476" s="105">
        <v>30.495699999999999</v>
      </c>
      <c r="AL476" s="105">
        <v>31.040500000000002</v>
      </c>
      <c r="AM476" s="105">
        <v>30.7409</v>
      </c>
      <c r="AN476" s="105">
        <v>30.522200000000002</v>
      </c>
      <c r="AO476" s="105">
        <v>30.5565</v>
      </c>
      <c r="AP476" s="105">
        <v>30.099499999999999</v>
      </c>
      <c r="AQ476" s="105">
        <v>30.8948</v>
      </c>
      <c r="AR476" s="105">
        <v>30.962900000000001</v>
      </c>
      <c r="AS476" s="105">
        <v>31.017900000000001</v>
      </c>
      <c r="AT476" s="105">
        <v>31.196999999999999</v>
      </c>
      <c r="AU476" s="105">
        <v>30.894100000000002</v>
      </c>
      <c r="AV476" s="105">
        <v>30.946100000000001</v>
      </c>
      <c r="AW476" s="105">
        <v>30.4114</v>
      </c>
      <c r="AX476" s="105">
        <v>30.941299999999998</v>
      </c>
      <c r="AY476" s="105">
        <v>30.988800000000001</v>
      </c>
      <c r="AZ476" s="105">
        <v>31.616199999999999</v>
      </c>
      <c r="BA476" s="105">
        <v>30.3614</v>
      </c>
      <c r="BB476" s="105">
        <v>30.321300000000001</v>
      </c>
      <c r="BC476" s="105">
        <v>31.341200000000001</v>
      </c>
      <c r="BD476" s="105">
        <v>30.840900000000001</v>
      </c>
      <c r="BE476" s="105">
        <v>31.037099999999999</v>
      </c>
      <c r="BF476" s="105">
        <v>30.459099999999999</v>
      </c>
      <c r="BG476" s="105">
        <v>30.460999999999999</v>
      </c>
      <c r="BH476" s="105">
        <v>30.9985</v>
      </c>
      <c r="BI476" s="105">
        <v>30.8568</v>
      </c>
      <c r="BJ476" s="105">
        <v>31.005099999999999</v>
      </c>
      <c r="BK476" s="105">
        <v>31.044799999999999</v>
      </c>
      <c r="BL476" s="116">
        <v>31.249099999999999</v>
      </c>
      <c r="BM476" s="112">
        <v>5.4041200000000001E-3</v>
      </c>
      <c r="BN476" s="112">
        <v>0.119755</v>
      </c>
      <c r="BO476" s="112">
        <v>7.4142600000000003E-2</v>
      </c>
      <c r="BP476" s="112">
        <v>0.71606700000000001</v>
      </c>
      <c r="BQ476" s="112">
        <v>0.13417299999999999</v>
      </c>
      <c r="BR476" s="112">
        <v>0.73833300000000002</v>
      </c>
      <c r="BS476" s="112">
        <v>0.281725</v>
      </c>
      <c r="BT476" s="112">
        <v>0.15945699999999999</v>
      </c>
      <c r="BU476" s="117">
        <v>0.139127</v>
      </c>
      <c r="BV476" s="112">
        <v>2.9753700000000001E-2</v>
      </c>
      <c r="BW476" s="112">
        <v>0.19594400000000001</v>
      </c>
      <c r="BX476" s="112">
        <v>0.16653799999999999</v>
      </c>
      <c r="BY476" s="112">
        <v>0.77207899999999996</v>
      </c>
      <c r="BZ476" s="112">
        <v>0.51408200000000004</v>
      </c>
      <c r="CA476" s="112">
        <v>0.87743400000000005</v>
      </c>
      <c r="CB476" s="112">
        <v>0.51852600000000004</v>
      </c>
      <c r="CC476" s="112">
        <v>0.34996500000000003</v>
      </c>
      <c r="CD476" s="117">
        <v>0.66105999999999998</v>
      </c>
      <c r="CE476" s="105">
        <v>-0.58494400000000002</v>
      </c>
      <c r="CF476" s="105">
        <v>-0.33179900000000001</v>
      </c>
      <c r="CG476" s="105">
        <v>-0.58270999999999995</v>
      </c>
      <c r="CH476" s="105">
        <v>-4.04097E-2</v>
      </c>
      <c r="CI476" s="105">
        <v>-0.34912500000000002</v>
      </c>
      <c r="CJ476" s="105">
        <v>8.2466100000000001E-2</v>
      </c>
      <c r="CK476" s="105">
        <v>-0.42505100000000001</v>
      </c>
      <c r="CL476" s="105">
        <v>-0.32064300000000001</v>
      </c>
      <c r="CM476" s="116">
        <v>-0.32756099999999999</v>
      </c>
    </row>
    <row r="477" spans="1:91">
      <c r="A477" s="104" t="s">
        <v>1478</v>
      </c>
      <c r="B477" s="104" t="s">
        <v>1479</v>
      </c>
      <c r="C477" s="104" t="s">
        <v>1480</v>
      </c>
      <c r="D477" s="105">
        <v>25.12565</v>
      </c>
      <c r="E477" s="108">
        <v>24556216</v>
      </c>
      <c r="F477" s="108">
        <v>11584984</v>
      </c>
      <c r="G477" s="108">
        <v>14708214</v>
      </c>
      <c r="H477" s="108">
        <v>27056048</v>
      </c>
      <c r="I477" s="108">
        <v>26472598</v>
      </c>
      <c r="J477" s="108">
        <v>9245700</v>
      </c>
      <c r="K477" s="108">
        <v>251221910</v>
      </c>
      <c r="L477" s="108">
        <v>202253036.5</v>
      </c>
      <c r="M477" s="108">
        <v>156748400</v>
      </c>
      <c r="N477" s="108"/>
      <c r="O477" s="108"/>
      <c r="P477" s="108"/>
      <c r="Q477" s="108">
        <v>9889605.25</v>
      </c>
      <c r="R477" s="108">
        <v>32197260</v>
      </c>
      <c r="S477" s="108">
        <v>18080482</v>
      </c>
      <c r="T477" s="108">
        <v>33136250</v>
      </c>
      <c r="U477" s="108">
        <v>30795486</v>
      </c>
      <c r="V477" s="108">
        <v>36477480</v>
      </c>
      <c r="W477" s="108">
        <v>42675644</v>
      </c>
      <c r="X477" s="108">
        <v>32654417</v>
      </c>
      <c r="Y477" s="108">
        <v>44245247</v>
      </c>
      <c r="Z477" s="108">
        <v>30461840</v>
      </c>
      <c r="AA477" s="108">
        <v>26593069</v>
      </c>
      <c r="AB477" s="108">
        <v>27835376</v>
      </c>
      <c r="AC477" s="108">
        <v>34642140</v>
      </c>
      <c r="AD477" s="108">
        <v>43995452</v>
      </c>
      <c r="AE477" s="108">
        <v>37774731</v>
      </c>
      <c r="AF477" s="108">
        <v>32888042</v>
      </c>
      <c r="AG477" s="108">
        <v>24605370</v>
      </c>
      <c r="AH477" s="115">
        <v>35114769.5</v>
      </c>
      <c r="AI477" s="105">
        <v>24.9331</v>
      </c>
      <c r="AJ477" s="105">
        <v>24.215299999999999</v>
      </c>
      <c r="AK477" s="105">
        <v>24.512599999999999</v>
      </c>
      <c r="AL477" s="105">
        <v>24.963799999999999</v>
      </c>
      <c r="AM477" s="105">
        <v>25.160699999999999</v>
      </c>
      <c r="AN477" s="105">
        <v>24.013400000000001</v>
      </c>
      <c r="AO477" s="105">
        <v>28.17</v>
      </c>
      <c r="AP477" s="105">
        <v>28.545400000000001</v>
      </c>
      <c r="AQ477" s="105">
        <v>27.413</v>
      </c>
      <c r="AR477" s="105">
        <v>21.624099999999999</v>
      </c>
      <c r="AS477" s="105">
        <v>22.5365</v>
      </c>
      <c r="AT477" s="105">
        <v>20.381699999999999</v>
      </c>
      <c r="AU477" s="105">
        <v>23.421900000000001</v>
      </c>
      <c r="AV477" s="105">
        <v>25.2301</v>
      </c>
      <c r="AW477" s="105">
        <v>24.725100000000001</v>
      </c>
      <c r="AX477" s="105">
        <v>25.3612</v>
      </c>
      <c r="AY477" s="105">
        <v>25.213200000000001</v>
      </c>
      <c r="AZ477" s="105">
        <v>25.549199999999999</v>
      </c>
      <c r="BA477" s="105">
        <v>25.591799999999999</v>
      </c>
      <c r="BB477" s="105">
        <v>25.358499999999999</v>
      </c>
      <c r="BC477" s="105">
        <v>25.611000000000001</v>
      </c>
      <c r="BD477" s="105">
        <v>25.177099999999999</v>
      </c>
      <c r="BE477" s="105">
        <v>25.075399999999998</v>
      </c>
      <c r="BF477" s="105">
        <v>25.167000000000002</v>
      </c>
      <c r="BG477" s="105">
        <v>25.069199999999999</v>
      </c>
      <c r="BH477" s="105">
        <v>25.3874</v>
      </c>
      <c r="BI477" s="105">
        <v>25.184799999999999</v>
      </c>
      <c r="BJ477" s="105">
        <v>25.0261</v>
      </c>
      <c r="BK477" s="105">
        <v>24.493300000000001</v>
      </c>
      <c r="BL477" s="116">
        <v>25.090599999999998</v>
      </c>
      <c r="BM477" s="112">
        <v>0.32375500000000001</v>
      </c>
      <c r="BN477" s="112">
        <v>0.71514299999999997</v>
      </c>
      <c r="BO477" s="112">
        <v>1.1597300000000001E-3</v>
      </c>
      <c r="BP477" s="112">
        <v>6.7770199999999999E-3</v>
      </c>
      <c r="BQ477" s="112">
        <v>0.51146800000000003</v>
      </c>
      <c r="BR477" s="112">
        <v>7.6702999999999993E-2</v>
      </c>
      <c r="BS477" s="112">
        <v>3.4224699999999997E-2</v>
      </c>
      <c r="BT477" s="112">
        <v>0.23263300000000001</v>
      </c>
      <c r="BU477" s="117">
        <v>0.178371</v>
      </c>
      <c r="BV477" s="112">
        <v>0.40783399999999997</v>
      </c>
      <c r="BW477" s="112">
        <v>0.77195199999999997</v>
      </c>
      <c r="BX477" s="112">
        <v>2.1365800000000001E-2</v>
      </c>
      <c r="BY477" s="112">
        <v>2.15611E-2</v>
      </c>
      <c r="BZ477" s="112">
        <v>0.75206799999999996</v>
      </c>
      <c r="CA477" s="112">
        <v>0.28037000000000001</v>
      </c>
      <c r="CB477" s="112">
        <v>0.177675</v>
      </c>
      <c r="CC477" s="112">
        <v>0.43400699999999998</v>
      </c>
      <c r="CD477" s="117">
        <v>0.686805</v>
      </c>
      <c r="CE477" s="105">
        <v>-0.31638300000000003</v>
      </c>
      <c r="CF477" s="105">
        <v>-0.15737300000000001</v>
      </c>
      <c r="CG477" s="105">
        <v>3.1727699999999999</v>
      </c>
      <c r="CH477" s="105">
        <v>-3.3559000000000001</v>
      </c>
      <c r="CI477" s="105">
        <v>-0.41097800000000001</v>
      </c>
      <c r="CJ477" s="105">
        <v>0.50453800000000004</v>
      </c>
      <c r="CK477" s="105">
        <v>0.65043399999999996</v>
      </c>
      <c r="CL477" s="105">
        <v>0.26982</v>
      </c>
      <c r="CM477" s="116">
        <v>0.343777</v>
      </c>
    </row>
    <row r="478" spans="1:91">
      <c r="A478" s="104" t="s">
        <v>1481</v>
      </c>
      <c r="B478" s="104" t="s">
        <v>1482</v>
      </c>
      <c r="C478" s="104" t="s">
        <v>564</v>
      </c>
      <c r="D478" s="105">
        <v>27.183700000000002</v>
      </c>
      <c r="E478" s="108">
        <v>116955052</v>
      </c>
      <c r="F478" s="108">
        <v>105654928</v>
      </c>
      <c r="G478" s="108">
        <v>106117378</v>
      </c>
      <c r="H478" s="108">
        <v>131399920</v>
      </c>
      <c r="I478" s="108">
        <v>89031088</v>
      </c>
      <c r="J478" s="108">
        <v>193173911.5</v>
      </c>
      <c r="K478" s="108">
        <v>153284839</v>
      </c>
      <c r="L478" s="108">
        <v>110850509</v>
      </c>
      <c r="M478" s="108">
        <v>150252991.80000001</v>
      </c>
      <c r="N478" s="108">
        <v>88914622.5</v>
      </c>
      <c r="O478" s="108">
        <v>169996213.5</v>
      </c>
      <c r="P478" s="108">
        <v>98319630</v>
      </c>
      <c r="Q478" s="108">
        <v>161748088</v>
      </c>
      <c r="R478" s="108">
        <v>125121127.5</v>
      </c>
      <c r="S478" s="108">
        <v>205476662</v>
      </c>
      <c r="T478" s="108">
        <v>99502300</v>
      </c>
      <c r="U478" s="108">
        <v>137796083</v>
      </c>
      <c r="V478" s="108">
        <v>76990168</v>
      </c>
      <c r="W478" s="108">
        <v>135724490</v>
      </c>
      <c r="X478" s="108">
        <v>99771769.5</v>
      </c>
      <c r="Y478" s="108">
        <v>122660967</v>
      </c>
      <c r="Z478" s="108">
        <v>60225942</v>
      </c>
      <c r="AA478" s="108">
        <v>44100984</v>
      </c>
      <c r="AB478" s="108">
        <v>58521410.5</v>
      </c>
      <c r="AC478" s="108">
        <v>151676715.5</v>
      </c>
      <c r="AD478" s="108">
        <v>162327110</v>
      </c>
      <c r="AE478" s="108">
        <v>144390882</v>
      </c>
      <c r="AF478" s="108">
        <v>136956374</v>
      </c>
      <c r="AG478" s="108">
        <v>150041236</v>
      </c>
      <c r="AH478" s="115">
        <v>142639881</v>
      </c>
      <c r="AI478" s="105">
        <v>27.184899999999999</v>
      </c>
      <c r="AJ478" s="105">
        <v>27.357399999999998</v>
      </c>
      <c r="AK478" s="105">
        <v>27.335000000000001</v>
      </c>
      <c r="AL478" s="105">
        <v>27.2438</v>
      </c>
      <c r="AM478" s="105">
        <v>26.867699999999999</v>
      </c>
      <c r="AN478" s="105">
        <v>28.091899999999999</v>
      </c>
      <c r="AO478" s="105">
        <v>27.462499999999999</v>
      </c>
      <c r="AP478" s="105">
        <v>27.761800000000001</v>
      </c>
      <c r="AQ478" s="105">
        <v>27.351900000000001</v>
      </c>
      <c r="AR478" s="105">
        <v>26.834299999999999</v>
      </c>
      <c r="AS478" s="105">
        <v>27.9925</v>
      </c>
      <c r="AT478" s="105">
        <v>27.155100000000001</v>
      </c>
      <c r="AU478" s="105">
        <v>27.495000000000001</v>
      </c>
      <c r="AV478" s="105">
        <v>27.188400000000001</v>
      </c>
      <c r="AW478" s="105">
        <v>28.081700000000001</v>
      </c>
      <c r="AX478" s="105">
        <v>26.947500000000002</v>
      </c>
      <c r="AY478" s="105">
        <v>27.3721</v>
      </c>
      <c r="AZ478" s="105">
        <v>26.610199999999999</v>
      </c>
      <c r="BA478" s="105">
        <v>27.260999999999999</v>
      </c>
      <c r="BB478" s="105">
        <v>26.922699999999999</v>
      </c>
      <c r="BC478" s="105">
        <v>27.050799999999999</v>
      </c>
      <c r="BD478" s="105">
        <v>26.225000000000001</v>
      </c>
      <c r="BE478" s="105">
        <v>25.810400000000001</v>
      </c>
      <c r="BF478" s="105">
        <v>26.239000000000001</v>
      </c>
      <c r="BG478" s="105">
        <v>27.182500000000001</v>
      </c>
      <c r="BH478" s="105">
        <v>27.291699999999999</v>
      </c>
      <c r="BI478" s="105">
        <v>27.119299999999999</v>
      </c>
      <c r="BJ478" s="105">
        <v>27.084199999999999</v>
      </c>
      <c r="BK478" s="105">
        <v>27.134499999999999</v>
      </c>
      <c r="BL478" s="116">
        <v>27.1526</v>
      </c>
      <c r="BM478" s="112">
        <v>4.3575200000000001E-2</v>
      </c>
      <c r="BN478" s="112">
        <v>0.48699199999999998</v>
      </c>
      <c r="BO478" s="112">
        <v>3.18079E-2</v>
      </c>
      <c r="BP478" s="112">
        <v>0.58780299999999996</v>
      </c>
      <c r="BQ478" s="112">
        <v>0.151868</v>
      </c>
      <c r="BR478" s="112">
        <v>0.54261700000000002</v>
      </c>
      <c r="BS478" s="112">
        <v>0.67427499999999996</v>
      </c>
      <c r="BT478" s="112">
        <v>1.90595E-3</v>
      </c>
      <c r="BU478" s="117">
        <v>0.24484800000000001</v>
      </c>
      <c r="BV478" s="112">
        <v>9.0848799999999993E-2</v>
      </c>
      <c r="BW478" s="112">
        <v>0.57243999999999995</v>
      </c>
      <c r="BX478" s="112">
        <v>0.105687</v>
      </c>
      <c r="BY478" s="112">
        <v>0.65784500000000001</v>
      </c>
      <c r="BZ478" s="112">
        <v>0.53422400000000003</v>
      </c>
      <c r="CA478" s="112">
        <v>0.76669200000000004</v>
      </c>
      <c r="CB478" s="112">
        <v>0.81974000000000002</v>
      </c>
      <c r="CC478" s="112">
        <v>3.3009200000000002E-2</v>
      </c>
      <c r="CD478" s="117">
        <v>0.71893099999999999</v>
      </c>
      <c r="CE478" s="105">
        <v>0.16864000000000001</v>
      </c>
      <c r="CF478" s="105">
        <v>0.27735300000000002</v>
      </c>
      <c r="CG478" s="105">
        <v>0.40162300000000001</v>
      </c>
      <c r="CH478" s="105">
        <v>0.203538</v>
      </c>
      <c r="CI478" s="105">
        <v>0.46459</v>
      </c>
      <c r="CJ478" s="105">
        <v>-0.14715600000000001</v>
      </c>
      <c r="CK478" s="105">
        <v>-4.5595200000000002E-2</v>
      </c>
      <c r="CL478" s="105">
        <v>-1.0323100000000001</v>
      </c>
      <c r="CM478" s="116">
        <v>7.4055399999999993E-2</v>
      </c>
    </row>
    <row r="479" spans="1:91">
      <c r="A479" s="104" t="s">
        <v>1483</v>
      </c>
      <c r="B479" s="104" t="s">
        <v>1484</v>
      </c>
      <c r="C479" s="104" t="s">
        <v>1485</v>
      </c>
      <c r="D479" s="105">
        <v>30.28285</v>
      </c>
      <c r="E479" s="108">
        <v>813404549.79999995</v>
      </c>
      <c r="F479" s="108">
        <v>156659675</v>
      </c>
      <c r="G479" s="108">
        <v>207593883</v>
      </c>
      <c r="H479" s="108">
        <v>430700608</v>
      </c>
      <c r="I479" s="108">
        <v>226256990.30000001</v>
      </c>
      <c r="J479" s="108">
        <v>273644859</v>
      </c>
      <c r="K479" s="108">
        <v>1035324753</v>
      </c>
      <c r="L479" s="108">
        <v>430820953.30000001</v>
      </c>
      <c r="M479" s="108">
        <v>939052722.5</v>
      </c>
      <c r="N479" s="108">
        <v>802170498.5</v>
      </c>
      <c r="O479" s="108">
        <v>767128032</v>
      </c>
      <c r="P479" s="108">
        <v>667427870.79999995</v>
      </c>
      <c r="Q479" s="108">
        <v>1145859554</v>
      </c>
      <c r="R479" s="108">
        <v>1119712505</v>
      </c>
      <c r="S479" s="108">
        <v>877765149.29999995</v>
      </c>
      <c r="T479" s="108">
        <v>1228437354</v>
      </c>
      <c r="U479" s="108">
        <v>1193736522</v>
      </c>
      <c r="V479" s="108">
        <v>4895048819</v>
      </c>
      <c r="W479" s="108">
        <v>1065028098</v>
      </c>
      <c r="X479" s="108">
        <v>1112805939</v>
      </c>
      <c r="Y479" s="108">
        <v>1318851448</v>
      </c>
      <c r="Z479" s="108">
        <v>1256681266</v>
      </c>
      <c r="AA479" s="108">
        <v>1190493707</v>
      </c>
      <c r="AB479" s="108">
        <v>1073025271</v>
      </c>
      <c r="AC479" s="108">
        <v>1183944005</v>
      </c>
      <c r="AD479" s="108">
        <v>1419698898</v>
      </c>
      <c r="AE479" s="108">
        <v>1564281602</v>
      </c>
      <c r="AF479" s="108">
        <v>1344417547</v>
      </c>
      <c r="AG479" s="108">
        <v>1482053631</v>
      </c>
      <c r="AH479" s="115">
        <v>1491694488</v>
      </c>
      <c r="AI479" s="105">
        <v>29.982900000000001</v>
      </c>
      <c r="AJ479" s="105">
        <v>27.802800000000001</v>
      </c>
      <c r="AK479" s="105">
        <v>28.241599999999998</v>
      </c>
      <c r="AL479" s="105">
        <v>28.956499999999998</v>
      </c>
      <c r="AM479" s="105">
        <v>28.220199999999998</v>
      </c>
      <c r="AN479" s="105">
        <v>28.551500000000001</v>
      </c>
      <c r="AO479" s="105">
        <v>30.167400000000001</v>
      </c>
      <c r="AP479" s="105">
        <v>29.491199999999999</v>
      </c>
      <c r="AQ479" s="105">
        <v>29.995699999999999</v>
      </c>
      <c r="AR479" s="105">
        <v>30.034500000000001</v>
      </c>
      <c r="AS479" s="105">
        <v>30.0974</v>
      </c>
      <c r="AT479" s="105">
        <v>29.918199999999999</v>
      </c>
      <c r="AU479" s="105">
        <v>30.3325</v>
      </c>
      <c r="AV479" s="105">
        <v>30.350200000000001</v>
      </c>
      <c r="AW479" s="105">
        <v>30.061900000000001</v>
      </c>
      <c r="AX479" s="105">
        <v>30.573499999999999</v>
      </c>
      <c r="AY479" s="105">
        <v>30.478200000000001</v>
      </c>
      <c r="AZ479" s="105">
        <v>32.517299999999999</v>
      </c>
      <c r="BA479" s="105">
        <v>30.2332</v>
      </c>
      <c r="BB479" s="105">
        <v>30.394200000000001</v>
      </c>
      <c r="BC479" s="105">
        <v>30.495200000000001</v>
      </c>
      <c r="BD479" s="105">
        <v>30.627199999999998</v>
      </c>
      <c r="BE479" s="105">
        <v>30.580200000000001</v>
      </c>
      <c r="BF479" s="105">
        <v>30.435600000000001</v>
      </c>
      <c r="BG479" s="105">
        <v>30.182400000000001</v>
      </c>
      <c r="BH479" s="105">
        <v>30.443000000000001</v>
      </c>
      <c r="BI479" s="105">
        <v>30.556699999999999</v>
      </c>
      <c r="BJ479" s="105">
        <v>30.3794</v>
      </c>
      <c r="BK479" s="105">
        <v>30.410699999999999</v>
      </c>
      <c r="BL479" s="116">
        <v>30.485099999999999</v>
      </c>
      <c r="BM479" s="112">
        <v>5.8504800000000003E-2</v>
      </c>
      <c r="BN479" s="112">
        <v>1.00811E-3</v>
      </c>
      <c r="BO479" s="112">
        <v>5.81027E-2</v>
      </c>
      <c r="BP479" s="112">
        <v>2.6132999999999998E-3</v>
      </c>
      <c r="BQ479" s="112">
        <v>0.146703</v>
      </c>
      <c r="BR479" s="112">
        <v>0.31437900000000002</v>
      </c>
      <c r="BS479" s="112">
        <v>0.57073200000000002</v>
      </c>
      <c r="BT479" s="112">
        <v>0.135101</v>
      </c>
      <c r="BU479" s="117">
        <v>0.80091299999999999</v>
      </c>
      <c r="BV479" s="112">
        <v>0.11054799999999999</v>
      </c>
      <c r="BW479" s="112">
        <v>1.3602400000000001E-2</v>
      </c>
      <c r="BX479" s="112">
        <v>0.14727799999999999</v>
      </c>
      <c r="BY479" s="112">
        <v>1.30066E-2</v>
      </c>
      <c r="BZ479" s="112">
        <v>0.52637100000000003</v>
      </c>
      <c r="CA479" s="112">
        <v>0.58423899999999995</v>
      </c>
      <c r="CB479" s="112">
        <v>0.74631599999999998</v>
      </c>
      <c r="CC479" s="112">
        <v>0.31917899999999999</v>
      </c>
      <c r="CD479" s="117">
        <v>0.94145500000000004</v>
      </c>
      <c r="CE479" s="105">
        <v>-1.74929</v>
      </c>
      <c r="CF479" s="105">
        <v>-1.8489899999999999</v>
      </c>
      <c r="CG479" s="105">
        <v>-0.54031600000000002</v>
      </c>
      <c r="CH479" s="105">
        <v>-0.40836899999999998</v>
      </c>
      <c r="CI479" s="105">
        <v>-0.17688899999999999</v>
      </c>
      <c r="CJ479" s="105">
        <v>0.76461299999999999</v>
      </c>
      <c r="CK479" s="105">
        <v>-5.0879199999999999E-2</v>
      </c>
      <c r="CL479" s="105">
        <v>0.122609</v>
      </c>
      <c r="CM479" s="116">
        <v>-3.10275E-2</v>
      </c>
    </row>
    <row r="480" spans="1:91">
      <c r="A480" s="104" t="s">
        <v>1486</v>
      </c>
      <c r="B480" s="104" t="s">
        <v>1487</v>
      </c>
      <c r="C480" s="104" t="s">
        <v>564</v>
      </c>
      <c r="D480" s="105">
        <v>32.450099999999999</v>
      </c>
      <c r="E480" s="108">
        <v>3926093407</v>
      </c>
      <c r="F480" s="108">
        <v>4557436939</v>
      </c>
      <c r="G480" s="108">
        <v>5356665588</v>
      </c>
      <c r="H480" s="108">
        <v>7278359776</v>
      </c>
      <c r="I480" s="108">
        <v>6566124512</v>
      </c>
      <c r="J480" s="108">
        <v>6025548564</v>
      </c>
      <c r="K480" s="108">
        <v>3093102022</v>
      </c>
      <c r="L480" s="108">
        <v>3884120145</v>
      </c>
      <c r="M480" s="108">
        <v>6854716234</v>
      </c>
      <c r="N480" s="108">
        <v>3113290458</v>
      </c>
      <c r="O480" s="108">
        <v>5379939234</v>
      </c>
      <c r="P480" s="108">
        <v>2230487846</v>
      </c>
      <c r="Q480" s="108">
        <v>7179305788</v>
      </c>
      <c r="R480" s="108">
        <v>4026271084</v>
      </c>
      <c r="S480" s="108">
        <v>2391518937</v>
      </c>
      <c r="T480" s="108">
        <v>5440297409</v>
      </c>
      <c r="U480" s="108">
        <v>4993502708</v>
      </c>
      <c r="V480" s="108">
        <v>2992696866</v>
      </c>
      <c r="W480" s="108">
        <v>3989341888</v>
      </c>
      <c r="X480" s="108">
        <v>4078842788</v>
      </c>
      <c r="Y480" s="108">
        <v>4953446967</v>
      </c>
      <c r="Z480" s="108">
        <v>5448436055</v>
      </c>
      <c r="AA480" s="108">
        <v>7274837041</v>
      </c>
      <c r="AB480" s="108">
        <v>4504658461</v>
      </c>
      <c r="AC480" s="108">
        <v>3813161814</v>
      </c>
      <c r="AD480" s="108">
        <v>5558157168</v>
      </c>
      <c r="AE480" s="108">
        <v>5167780223</v>
      </c>
      <c r="AF480" s="108">
        <v>4963139918</v>
      </c>
      <c r="AG480" s="108">
        <v>5503176808</v>
      </c>
      <c r="AH480" s="115">
        <v>8036118568</v>
      </c>
      <c r="AI480" s="105">
        <v>32.253900000000002</v>
      </c>
      <c r="AJ480" s="105">
        <v>32.627499999999998</v>
      </c>
      <c r="AK480" s="105">
        <v>32.865000000000002</v>
      </c>
      <c r="AL480" s="105">
        <v>33.035400000000003</v>
      </c>
      <c r="AM480" s="105">
        <v>33.034999999999997</v>
      </c>
      <c r="AN480" s="105">
        <v>32.927</v>
      </c>
      <c r="AO480" s="105">
        <v>31.792200000000001</v>
      </c>
      <c r="AP480" s="105">
        <v>32.523200000000003</v>
      </c>
      <c r="AQ480" s="105">
        <v>32.863500000000002</v>
      </c>
      <c r="AR480" s="105">
        <v>31.947800000000001</v>
      </c>
      <c r="AS480" s="105">
        <v>32.818199999999997</v>
      </c>
      <c r="AT480" s="105">
        <v>31.658899999999999</v>
      </c>
      <c r="AU480" s="105">
        <v>32.971499999999999</v>
      </c>
      <c r="AV480" s="105">
        <v>32.1965</v>
      </c>
      <c r="AW480" s="105">
        <v>31.471800000000002</v>
      </c>
      <c r="AX480" s="105">
        <v>32.720399999999998</v>
      </c>
      <c r="AY480" s="105">
        <v>32.5366</v>
      </c>
      <c r="AZ480" s="105">
        <v>31.8062</v>
      </c>
      <c r="BA480" s="105">
        <v>32.138399999999997</v>
      </c>
      <c r="BB480" s="105">
        <v>32.245399999999997</v>
      </c>
      <c r="BC480" s="105">
        <v>32.394799999999996</v>
      </c>
      <c r="BD480" s="105">
        <v>32.756700000000002</v>
      </c>
      <c r="BE480" s="105">
        <v>33.1631</v>
      </c>
      <c r="BF480" s="105">
        <v>32.505400000000002</v>
      </c>
      <c r="BG480" s="105">
        <v>31.8718</v>
      </c>
      <c r="BH480" s="105">
        <v>32.387</v>
      </c>
      <c r="BI480" s="105">
        <v>32.280799999999999</v>
      </c>
      <c r="BJ480" s="105">
        <v>32.2637</v>
      </c>
      <c r="BK480" s="105">
        <v>32.2864</v>
      </c>
      <c r="BL480" s="116">
        <v>32.895899999999997</v>
      </c>
      <c r="BM480" s="112">
        <v>0.73220700000000005</v>
      </c>
      <c r="BN480" s="112">
        <v>6.9653999999999994E-2</v>
      </c>
      <c r="BO480" s="112">
        <v>0.82536399999999999</v>
      </c>
      <c r="BP480" s="112">
        <v>0.448293</v>
      </c>
      <c r="BQ480" s="112">
        <v>0.60544600000000004</v>
      </c>
      <c r="BR480" s="112">
        <v>0.73219299999999998</v>
      </c>
      <c r="BS480" s="112">
        <v>0.36919099999999999</v>
      </c>
      <c r="BT480" s="112">
        <v>0.311693</v>
      </c>
      <c r="BU480" s="117">
        <v>0.30970500000000001</v>
      </c>
      <c r="BV480" s="112">
        <v>0.77982700000000005</v>
      </c>
      <c r="BW480" s="112">
        <v>0.131744</v>
      </c>
      <c r="BX480" s="112">
        <v>0.87758000000000003</v>
      </c>
      <c r="BY480" s="112">
        <v>0.53151599999999999</v>
      </c>
      <c r="BZ480" s="112">
        <v>0.80168200000000001</v>
      </c>
      <c r="CA480" s="112">
        <v>0.87527500000000003</v>
      </c>
      <c r="CB480" s="112">
        <v>0.59736100000000003</v>
      </c>
      <c r="CC480" s="112">
        <v>0.51174299999999995</v>
      </c>
      <c r="CD480" s="117">
        <v>0.73703799999999997</v>
      </c>
      <c r="CE480" s="105">
        <v>0.10018000000000001</v>
      </c>
      <c r="CF480" s="105">
        <v>0.51716899999999999</v>
      </c>
      <c r="CG480" s="105">
        <v>-8.8996900000000004E-2</v>
      </c>
      <c r="CH480" s="105">
        <v>-0.340366</v>
      </c>
      <c r="CI480" s="105">
        <v>-0.26872299999999999</v>
      </c>
      <c r="CJ480" s="105">
        <v>-0.12756999999999999</v>
      </c>
      <c r="CK480" s="105">
        <v>-0.222438</v>
      </c>
      <c r="CL480" s="105">
        <v>0.32640599999999997</v>
      </c>
      <c r="CM480" s="116">
        <v>-0.30209999999999998</v>
      </c>
    </row>
    <row r="481" spans="1:91">
      <c r="A481" s="104" t="s">
        <v>1488</v>
      </c>
      <c r="B481" s="104" t="s">
        <v>1489</v>
      </c>
      <c r="C481" s="104" t="s">
        <v>1490</v>
      </c>
      <c r="D481" s="105">
        <v>30.656649999999999</v>
      </c>
      <c r="E481" s="108">
        <v>1573983520</v>
      </c>
      <c r="F481" s="108">
        <v>1043615024</v>
      </c>
      <c r="G481" s="108">
        <v>1000239976</v>
      </c>
      <c r="H481" s="108">
        <v>1647244556</v>
      </c>
      <c r="I481" s="108">
        <v>1315837518</v>
      </c>
      <c r="J481" s="108">
        <v>832597796</v>
      </c>
      <c r="K481" s="108">
        <v>1290714272</v>
      </c>
      <c r="L481" s="108">
        <v>585385335.10000002</v>
      </c>
      <c r="M481" s="108">
        <v>1444278960</v>
      </c>
      <c r="N481" s="108">
        <v>831776384</v>
      </c>
      <c r="O481" s="108">
        <v>663061304</v>
      </c>
      <c r="P481" s="108">
        <v>1061133296</v>
      </c>
      <c r="Q481" s="108">
        <v>1198159680</v>
      </c>
      <c r="R481" s="108">
        <v>1529344716</v>
      </c>
      <c r="S481" s="108">
        <v>1786804408</v>
      </c>
      <c r="T481" s="108">
        <v>1349697768</v>
      </c>
      <c r="U481" s="108">
        <v>1509401264</v>
      </c>
      <c r="V481" s="108">
        <v>2146038144</v>
      </c>
      <c r="W481" s="108">
        <v>1414185488</v>
      </c>
      <c r="X481" s="108">
        <v>1587630752</v>
      </c>
      <c r="Y481" s="108">
        <v>1527588260</v>
      </c>
      <c r="Z481" s="108">
        <v>1263980736</v>
      </c>
      <c r="AA481" s="108">
        <v>1475742814</v>
      </c>
      <c r="AB481" s="108">
        <v>1333839514</v>
      </c>
      <c r="AC481" s="108">
        <v>1557542344</v>
      </c>
      <c r="AD481" s="108">
        <v>1062505806</v>
      </c>
      <c r="AE481" s="108">
        <v>1721249664</v>
      </c>
      <c r="AF481" s="108">
        <v>1645537128</v>
      </c>
      <c r="AG481" s="108">
        <v>1890981352</v>
      </c>
      <c r="AH481" s="115">
        <v>1429323136</v>
      </c>
      <c r="AI481" s="105">
        <v>30.935300000000002</v>
      </c>
      <c r="AJ481" s="105">
        <v>30.536799999999999</v>
      </c>
      <c r="AK481" s="105">
        <v>30.472999999999999</v>
      </c>
      <c r="AL481" s="105">
        <v>30.8918</v>
      </c>
      <c r="AM481" s="105">
        <v>30.728300000000001</v>
      </c>
      <c r="AN481" s="105">
        <v>30.206800000000001</v>
      </c>
      <c r="AO481" s="105">
        <v>30.479500000000002</v>
      </c>
      <c r="AP481" s="105">
        <v>29.920400000000001</v>
      </c>
      <c r="AQ481" s="105">
        <v>30.616800000000001</v>
      </c>
      <c r="AR481" s="105">
        <v>30.0823</v>
      </c>
      <c r="AS481" s="105">
        <v>29.886600000000001</v>
      </c>
      <c r="AT481" s="105">
        <v>30.5871</v>
      </c>
      <c r="AU481" s="105">
        <v>30.397099999999998</v>
      </c>
      <c r="AV481" s="105">
        <v>30.8</v>
      </c>
      <c r="AW481" s="105">
        <v>31.064499999999999</v>
      </c>
      <c r="AX481" s="105">
        <v>30.709299999999999</v>
      </c>
      <c r="AY481" s="105">
        <v>30.816299999999998</v>
      </c>
      <c r="AZ481" s="105">
        <v>31.340800000000002</v>
      </c>
      <c r="BA481" s="105">
        <v>30.642299999999999</v>
      </c>
      <c r="BB481" s="105">
        <v>30.900600000000001</v>
      </c>
      <c r="BC481" s="105">
        <v>30.703600000000002</v>
      </c>
      <c r="BD481" s="105">
        <v>30.6357</v>
      </c>
      <c r="BE481" s="105">
        <v>30.883400000000002</v>
      </c>
      <c r="BF481" s="105">
        <v>30.749500000000001</v>
      </c>
      <c r="BG481" s="105">
        <v>30.579799999999999</v>
      </c>
      <c r="BH481" s="105">
        <v>30.024899999999999</v>
      </c>
      <c r="BI481" s="105">
        <v>30.694700000000001</v>
      </c>
      <c r="BJ481" s="105">
        <v>30.670999999999999</v>
      </c>
      <c r="BK481" s="105">
        <v>30.755299999999998</v>
      </c>
      <c r="BL481" s="116">
        <v>30.420400000000001</v>
      </c>
      <c r="BM481" s="112">
        <v>0.861541</v>
      </c>
      <c r="BN481" s="112">
        <v>0.97853900000000005</v>
      </c>
      <c r="BO481" s="112">
        <v>0.30529499999999998</v>
      </c>
      <c r="BP481" s="112">
        <v>0.13684299999999999</v>
      </c>
      <c r="BQ481" s="112">
        <v>0.56127199999999999</v>
      </c>
      <c r="BR481" s="112">
        <v>0.196461</v>
      </c>
      <c r="BS481" s="112">
        <v>0.35396899999999998</v>
      </c>
      <c r="BT481" s="112">
        <v>0.31805899999999998</v>
      </c>
      <c r="BU481" s="117">
        <v>0.47195799999999999</v>
      </c>
      <c r="BV481" s="112">
        <v>0.89131400000000005</v>
      </c>
      <c r="BW481" s="112">
        <v>0.98315699999999995</v>
      </c>
      <c r="BX481" s="112">
        <v>0.41871599999999998</v>
      </c>
      <c r="BY481" s="112">
        <v>0.20253199999999999</v>
      </c>
      <c r="BZ481" s="112">
        <v>0.77870899999999998</v>
      </c>
      <c r="CA481" s="112">
        <v>0.45575700000000002</v>
      </c>
      <c r="CB481" s="112">
        <v>0.58265</v>
      </c>
      <c r="CC481" s="112">
        <v>0.51819800000000005</v>
      </c>
      <c r="CD481" s="117">
        <v>0.79107499999999997</v>
      </c>
      <c r="CE481" s="105">
        <v>3.2756199999999999E-2</v>
      </c>
      <c r="CF481" s="105">
        <v>-6.5746299999999997E-3</v>
      </c>
      <c r="CG481" s="105">
        <v>-0.27666800000000003</v>
      </c>
      <c r="CH481" s="105">
        <v>-0.43020999999999998</v>
      </c>
      <c r="CI481" s="105">
        <v>0.13828199999999999</v>
      </c>
      <c r="CJ481" s="105">
        <v>0.33987000000000001</v>
      </c>
      <c r="CK481" s="105">
        <v>0.133275</v>
      </c>
      <c r="CL481" s="105">
        <v>0.14067199999999999</v>
      </c>
      <c r="CM481" s="116">
        <v>-0.182446</v>
      </c>
    </row>
    <row r="482" spans="1:91">
      <c r="A482" s="104" t="s">
        <v>1491</v>
      </c>
      <c r="B482" s="104" t="s">
        <v>1492</v>
      </c>
      <c r="C482" s="104" t="s">
        <v>485</v>
      </c>
      <c r="D482" s="105">
        <v>30.118600000000001</v>
      </c>
      <c r="E482" s="108">
        <v>1103081149</v>
      </c>
      <c r="F482" s="108">
        <v>795515567</v>
      </c>
      <c r="G482" s="108">
        <v>658602268</v>
      </c>
      <c r="H482" s="108">
        <v>922480064</v>
      </c>
      <c r="I482" s="108">
        <v>795874624</v>
      </c>
      <c r="J482" s="108">
        <v>682747328</v>
      </c>
      <c r="K482" s="108">
        <v>211549826</v>
      </c>
      <c r="L482" s="108"/>
      <c r="M482" s="108">
        <v>1086695875</v>
      </c>
      <c r="N482" s="108">
        <v>825683264</v>
      </c>
      <c r="O482" s="108">
        <v>307268000</v>
      </c>
      <c r="P482" s="108">
        <v>620607168</v>
      </c>
      <c r="Q482" s="108">
        <v>1036479400</v>
      </c>
      <c r="R482" s="108">
        <v>1753526145</v>
      </c>
      <c r="S482" s="108">
        <v>1376043904</v>
      </c>
      <c r="T482" s="108">
        <v>1695481690</v>
      </c>
      <c r="U482" s="108">
        <v>1598322694</v>
      </c>
      <c r="V482" s="108">
        <v>1382335170</v>
      </c>
      <c r="W482" s="108">
        <v>1829418826</v>
      </c>
      <c r="X482" s="108">
        <v>1833110847</v>
      </c>
      <c r="Y482" s="108">
        <v>1515619760</v>
      </c>
      <c r="Z482" s="108">
        <v>168074736.59999999</v>
      </c>
      <c r="AA482" s="108">
        <v>163234738.5</v>
      </c>
      <c r="AB482" s="108">
        <v>1640827910</v>
      </c>
      <c r="AC482" s="108">
        <v>2200924760</v>
      </c>
      <c r="AD482" s="108">
        <v>327245872</v>
      </c>
      <c r="AE482" s="108">
        <v>349451650</v>
      </c>
      <c r="AF482" s="108">
        <v>307758412</v>
      </c>
      <c r="AG482" s="108">
        <v>302472019</v>
      </c>
      <c r="AH482" s="115">
        <v>1926015957</v>
      </c>
      <c r="AI482" s="105">
        <v>30.4224</v>
      </c>
      <c r="AJ482" s="105">
        <v>30.161999999999999</v>
      </c>
      <c r="AK482" s="105">
        <v>29.883700000000001</v>
      </c>
      <c r="AL482" s="105">
        <v>30.055299999999999</v>
      </c>
      <c r="AM482" s="105">
        <v>29.997800000000002</v>
      </c>
      <c r="AN482" s="105">
        <v>29.882300000000001</v>
      </c>
      <c r="AO482" s="105">
        <v>27.9146</v>
      </c>
      <c r="AP482" s="105">
        <v>23.349399999999999</v>
      </c>
      <c r="AQ482" s="105">
        <v>30.206399999999999</v>
      </c>
      <c r="AR482" s="105">
        <v>30.075199999999999</v>
      </c>
      <c r="AS482" s="105">
        <v>28.759599999999999</v>
      </c>
      <c r="AT482" s="105">
        <v>29.813300000000002</v>
      </c>
      <c r="AU482" s="105">
        <v>30.187999999999999</v>
      </c>
      <c r="AV482" s="105">
        <v>30.997299999999999</v>
      </c>
      <c r="AW482" s="105">
        <v>30.687799999999999</v>
      </c>
      <c r="AX482" s="105">
        <v>31.038399999999999</v>
      </c>
      <c r="AY482" s="105">
        <v>30.897200000000002</v>
      </c>
      <c r="AZ482" s="105">
        <v>30.709800000000001</v>
      </c>
      <c r="BA482" s="105">
        <v>31.0137</v>
      </c>
      <c r="BB482" s="105">
        <v>31.103400000000001</v>
      </c>
      <c r="BC482" s="105">
        <v>30.6904</v>
      </c>
      <c r="BD482" s="105">
        <v>27.706900000000001</v>
      </c>
      <c r="BE482" s="105">
        <v>27.688700000000001</v>
      </c>
      <c r="BF482" s="105">
        <v>31.048400000000001</v>
      </c>
      <c r="BG482" s="105">
        <v>31.072199999999999</v>
      </c>
      <c r="BH482" s="105">
        <v>28.322099999999999</v>
      </c>
      <c r="BI482" s="105">
        <v>28.394400000000001</v>
      </c>
      <c r="BJ482" s="105">
        <v>28.252300000000002</v>
      </c>
      <c r="BK482" s="105">
        <v>28.128699999999998</v>
      </c>
      <c r="BL482" s="116">
        <v>30.845199999999998</v>
      </c>
      <c r="BM482" s="112">
        <v>0.295709</v>
      </c>
      <c r="BN482" s="112">
        <v>0.36619800000000002</v>
      </c>
      <c r="BO482" s="112">
        <v>0.43265399999999998</v>
      </c>
      <c r="BP482" s="112">
        <v>0.65152299999999996</v>
      </c>
      <c r="BQ482" s="112">
        <v>0.16625400000000001</v>
      </c>
      <c r="BR482" s="112">
        <v>0.11246299999999999</v>
      </c>
      <c r="BS482" s="112">
        <v>0.106019</v>
      </c>
      <c r="BT482" s="112">
        <v>0.86376399999999998</v>
      </c>
      <c r="BU482" s="117">
        <v>0.88941199999999998</v>
      </c>
      <c r="BV482" s="112">
        <v>0.38025399999999998</v>
      </c>
      <c r="BW482" s="112">
        <v>0.45768700000000001</v>
      </c>
      <c r="BX482" s="112">
        <v>0.53912499999999997</v>
      </c>
      <c r="BY482" s="112">
        <v>0.71618899999999996</v>
      </c>
      <c r="BZ482" s="112">
        <v>0.54135800000000001</v>
      </c>
      <c r="CA482" s="112">
        <v>0.34571800000000003</v>
      </c>
      <c r="CB482" s="112">
        <v>0.30638300000000002</v>
      </c>
      <c r="CC482" s="112">
        <v>0.92715499999999995</v>
      </c>
      <c r="CD482" s="117">
        <v>0.96807299999999996</v>
      </c>
      <c r="CE482" s="105">
        <v>1.08066</v>
      </c>
      <c r="CF482" s="105">
        <v>0.90313299999999996</v>
      </c>
      <c r="CG482" s="105">
        <v>-1.91856</v>
      </c>
      <c r="CH482" s="105">
        <v>0.47398099999999999</v>
      </c>
      <c r="CI482" s="105">
        <v>1.5489999999999999</v>
      </c>
      <c r="CJ482" s="105">
        <v>1.8064</v>
      </c>
      <c r="CK482" s="105">
        <v>1.8604799999999999</v>
      </c>
      <c r="CL482" s="105">
        <v>-0.26071800000000001</v>
      </c>
      <c r="CM482" s="116">
        <v>0.18754799999999999</v>
      </c>
    </row>
    <row r="483" spans="1:91">
      <c r="A483" s="104" t="s">
        <v>1493</v>
      </c>
      <c r="B483" s="104" t="s">
        <v>1494</v>
      </c>
      <c r="C483" s="104" t="s">
        <v>1305</v>
      </c>
      <c r="D483" s="105">
        <v>29.4451</v>
      </c>
      <c r="E483" s="108">
        <v>561799423</v>
      </c>
      <c r="F483" s="108">
        <v>500026516</v>
      </c>
      <c r="G483" s="108">
        <v>445210038</v>
      </c>
      <c r="H483" s="108">
        <v>563782618.79999995</v>
      </c>
      <c r="I483" s="108">
        <v>502415848.80000001</v>
      </c>
      <c r="J483" s="108">
        <v>406175478</v>
      </c>
      <c r="K483" s="108">
        <v>539931821</v>
      </c>
      <c r="L483" s="108">
        <v>343618893</v>
      </c>
      <c r="M483" s="108">
        <v>500045898.30000001</v>
      </c>
      <c r="N483" s="108">
        <v>445579281.10000002</v>
      </c>
      <c r="O483" s="108">
        <v>431082466</v>
      </c>
      <c r="P483" s="108">
        <v>330265759</v>
      </c>
      <c r="Q483" s="108">
        <v>643706304</v>
      </c>
      <c r="R483" s="108">
        <v>786026262.10000002</v>
      </c>
      <c r="S483" s="108">
        <v>959591125.79999995</v>
      </c>
      <c r="T483" s="108">
        <v>617884109.5</v>
      </c>
      <c r="U483" s="108">
        <v>653920038</v>
      </c>
      <c r="V483" s="108">
        <v>719436832</v>
      </c>
      <c r="W483" s="108">
        <v>847657270.5</v>
      </c>
      <c r="X483" s="108">
        <v>649561951.5</v>
      </c>
      <c r="Y483" s="108">
        <v>834882876</v>
      </c>
      <c r="Z483" s="108">
        <v>480876254.5</v>
      </c>
      <c r="AA483" s="108">
        <v>549969709.5</v>
      </c>
      <c r="AB483" s="108">
        <v>493252032</v>
      </c>
      <c r="AC483" s="108">
        <v>733355687</v>
      </c>
      <c r="AD483" s="108">
        <v>701388920</v>
      </c>
      <c r="AE483" s="108">
        <v>854104858</v>
      </c>
      <c r="AF483" s="108">
        <v>567994104</v>
      </c>
      <c r="AG483" s="108">
        <v>772733378</v>
      </c>
      <c r="AH483" s="115">
        <v>793793496</v>
      </c>
      <c r="AI483" s="105">
        <v>29.449000000000002</v>
      </c>
      <c r="AJ483" s="105">
        <v>29.479399999999998</v>
      </c>
      <c r="AK483" s="105">
        <v>29.333500000000001</v>
      </c>
      <c r="AL483" s="105">
        <v>29.344899999999999</v>
      </c>
      <c r="AM483" s="105">
        <v>29.3447</v>
      </c>
      <c r="AN483" s="105">
        <v>29.146999999999998</v>
      </c>
      <c r="AO483" s="105">
        <v>29.264600000000002</v>
      </c>
      <c r="AP483" s="105">
        <v>29.170400000000001</v>
      </c>
      <c r="AQ483" s="105">
        <v>29.086600000000001</v>
      </c>
      <c r="AR483" s="105">
        <v>29.1508</v>
      </c>
      <c r="AS483" s="105">
        <v>29.254000000000001</v>
      </c>
      <c r="AT483" s="105">
        <v>28.903199999999998</v>
      </c>
      <c r="AU483" s="105">
        <v>29.4682</v>
      </c>
      <c r="AV483" s="105">
        <v>29.839700000000001</v>
      </c>
      <c r="AW483" s="105">
        <v>30.199200000000001</v>
      </c>
      <c r="AX483" s="105">
        <v>29.582100000000001</v>
      </c>
      <c r="AY483" s="105">
        <v>29.6113</v>
      </c>
      <c r="AZ483" s="105">
        <v>29.727</v>
      </c>
      <c r="BA483" s="105">
        <v>29.9038</v>
      </c>
      <c r="BB483" s="105">
        <v>29.625599999999999</v>
      </c>
      <c r="BC483" s="105">
        <v>29.8447</v>
      </c>
      <c r="BD483" s="105">
        <v>29.224</v>
      </c>
      <c r="BE483" s="105">
        <v>29.441199999999998</v>
      </c>
      <c r="BF483" s="105">
        <v>29.314299999999999</v>
      </c>
      <c r="BG483" s="105">
        <v>29.4878</v>
      </c>
      <c r="BH483" s="105">
        <v>29.420500000000001</v>
      </c>
      <c r="BI483" s="105">
        <v>29.683700000000002</v>
      </c>
      <c r="BJ483" s="105">
        <v>29.136299999999999</v>
      </c>
      <c r="BK483" s="105">
        <v>29.466699999999999</v>
      </c>
      <c r="BL483" s="116">
        <v>29.5611</v>
      </c>
      <c r="BM483" s="112">
        <v>0.82289500000000004</v>
      </c>
      <c r="BN483" s="112">
        <v>0.492452</v>
      </c>
      <c r="BO483" s="112">
        <v>0.19727900000000001</v>
      </c>
      <c r="BP483" s="112">
        <v>0.15984499999999999</v>
      </c>
      <c r="BQ483" s="112">
        <v>0.144427</v>
      </c>
      <c r="BR483" s="112">
        <v>0.13780700000000001</v>
      </c>
      <c r="BS483" s="112">
        <v>5.8965999999999998E-2</v>
      </c>
      <c r="BT483" s="112">
        <v>0.68982600000000005</v>
      </c>
      <c r="BU483" s="117">
        <v>0.39862700000000001</v>
      </c>
      <c r="BV483" s="112">
        <v>0.85734999999999995</v>
      </c>
      <c r="BW483" s="112">
        <v>0.57744099999999998</v>
      </c>
      <c r="BX483" s="112">
        <v>0.30705700000000002</v>
      </c>
      <c r="BY483" s="112">
        <v>0.230793</v>
      </c>
      <c r="BZ483" s="112">
        <v>0.52508900000000003</v>
      </c>
      <c r="CA483" s="112">
        <v>0.38266499999999998</v>
      </c>
      <c r="CB483" s="112">
        <v>0.231041</v>
      </c>
      <c r="CC483" s="112">
        <v>0.80986899999999995</v>
      </c>
      <c r="CD483" s="117">
        <v>0.76453300000000002</v>
      </c>
      <c r="CE483" s="105">
        <v>3.2550200000000001E-2</v>
      </c>
      <c r="CF483" s="105">
        <v>-0.109184</v>
      </c>
      <c r="CG483" s="105">
        <v>-0.214203</v>
      </c>
      <c r="CH483" s="105">
        <v>-0.285412</v>
      </c>
      <c r="CI483" s="105">
        <v>0.44765300000000002</v>
      </c>
      <c r="CJ483" s="105">
        <v>0.25206699999999999</v>
      </c>
      <c r="CK483" s="105">
        <v>0.40331</v>
      </c>
      <c r="CL483" s="105">
        <v>-6.1541899999999997E-2</v>
      </c>
      <c r="CM483" s="116">
        <v>0.142595</v>
      </c>
    </row>
    <row r="484" spans="1:91">
      <c r="A484" s="104" t="s">
        <v>1495</v>
      </c>
      <c r="B484" s="104" t="s">
        <v>1496</v>
      </c>
      <c r="C484" s="104" t="s">
        <v>1497</v>
      </c>
      <c r="D484" s="105">
        <v>29.575299999999999</v>
      </c>
      <c r="E484" s="108">
        <v>456880591.89999998</v>
      </c>
      <c r="F484" s="108">
        <v>355970902.89999998</v>
      </c>
      <c r="G484" s="108">
        <v>328477570.30000001</v>
      </c>
      <c r="H484" s="108">
        <v>343449786</v>
      </c>
      <c r="I484" s="108">
        <v>325422341.30000001</v>
      </c>
      <c r="J484" s="108">
        <v>223606801.5</v>
      </c>
      <c r="K484" s="108">
        <v>411375771.80000001</v>
      </c>
      <c r="L484" s="108">
        <v>245748154.80000001</v>
      </c>
      <c r="M484" s="108">
        <v>339631149</v>
      </c>
      <c r="N484" s="108">
        <v>234648083</v>
      </c>
      <c r="O484" s="108">
        <v>294373644.5</v>
      </c>
      <c r="P484" s="108">
        <v>176337144.59999999</v>
      </c>
      <c r="Q484" s="108">
        <v>686595287.10000002</v>
      </c>
      <c r="R484" s="108">
        <v>662186968.29999995</v>
      </c>
      <c r="S484" s="108">
        <v>623534363.79999995</v>
      </c>
      <c r="T484" s="108">
        <v>743830849.79999995</v>
      </c>
      <c r="U484" s="108">
        <v>862915355.89999998</v>
      </c>
      <c r="V484" s="108">
        <v>895307692</v>
      </c>
      <c r="W484" s="108">
        <v>1044018484</v>
      </c>
      <c r="X484" s="108">
        <v>883972388</v>
      </c>
      <c r="Y484" s="108">
        <v>1034918511</v>
      </c>
      <c r="Z484" s="108">
        <v>921690960.79999995</v>
      </c>
      <c r="AA484" s="108">
        <v>995819486.29999995</v>
      </c>
      <c r="AB484" s="108">
        <v>927993020.89999998</v>
      </c>
      <c r="AC484" s="108">
        <v>749224757.5</v>
      </c>
      <c r="AD484" s="108">
        <v>1138203408</v>
      </c>
      <c r="AE484" s="108">
        <v>963898144.20000005</v>
      </c>
      <c r="AF484" s="108">
        <v>1144291153</v>
      </c>
      <c r="AG484" s="108">
        <v>991573643.5</v>
      </c>
      <c r="AH484" s="115">
        <v>690356512.89999998</v>
      </c>
      <c r="AI484" s="105">
        <v>29.150700000000001</v>
      </c>
      <c r="AJ484" s="105">
        <v>28.983000000000001</v>
      </c>
      <c r="AK484" s="105">
        <v>28.907299999999999</v>
      </c>
      <c r="AL484" s="105">
        <v>28.629899999999999</v>
      </c>
      <c r="AM484" s="105">
        <v>28.7441</v>
      </c>
      <c r="AN484" s="105">
        <v>28.248799999999999</v>
      </c>
      <c r="AO484" s="105">
        <v>28.877600000000001</v>
      </c>
      <c r="AP484" s="105">
        <v>28.732900000000001</v>
      </c>
      <c r="AQ484" s="105">
        <v>28.528500000000001</v>
      </c>
      <c r="AR484" s="105">
        <v>28.263100000000001</v>
      </c>
      <c r="AS484" s="105">
        <v>28.750299999999999</v>
      </c>
      <c r="AT484" s="105">
        <v>27.997900000000001</v>
      </c>
      <c r="AU484" s="105">
        <v>29.558199999999999</v>
      </c>
      <c r="AV484" s="105">
        <v>29.592400000000001</v>
      </c>
      <c r="AW484" s="105">
        <v>29.595300000000002</v>
      </c>
      <c r="AX484" s="105">
        <v>29.849699999999999</v>
      </c>
      <c r="AY484" s="105">
        <v>30.009699999999999</v>
      </c>
      <c r="AZ484" s="105">
        <v>30.051400000000001</v>
      </c>
      <c r="BA484" s="105">
        <v>30.2044</v>
      </c>
      <c r="BB484" s="105">
        <v>30.0639</v>
      </c>
      <c r="BC484" s="105">
        <v>30.147500000000001</v>
      </c>
      <c r="BD484" s="105">
        <v>30.180199999999999</v>
      </c>
      <c r="BE484" s="105">
        <v>30.327200000000001</v>
      </c>
      <c r="BF484" s="105">
        <v>30.226099999999999</v>
      </c>
      <c r="BG484" s="105">
        <v>29.517600000000002</v>
      </c>
      <c r="BH484" s="105">
        <v>30.122699999999998</v>
      </c>
      <c r="BI484" s="105">
        <v>29.8582</v>
      </c>
      <c r="BJ484" s="105">
        <v>30.146899999999999</v>
      </c>
      <c r="BK484" s="105">
        <v>29.838100000000001</v>
      </c>
      <c r="BL484" s="116">
        <v>29.3703</v>
      </c>
      <c r="BM484" s="112">
        <v>3.1191199999999999E-2</v>
      </c>
      <c r="BN484" s="112">
        <v>1.0083099999999999E-2</v>
      </c>
      <c r="BO484" s="112">
        <v>1.23164E-2</v>
      </c>
      <c r="BP484" s="112">
        <v>1.0101799999999999E-2</v>
      </c>
      <c r="BQ484" s="112">
        <v>0.41959099999999999</v>
      </c>
      <c r="BR484" s="112">
        <v>0.47293400000000002</v>
      </c>
      <c r="BS484" s="112">
        <v>0.19816300000000001</v>
      </c>
      <c r="BT484" s="112">
        <v>0.116309</v>
      </c>
      <c r="BU484" s="117">
        <v>0.87545200000000001</v>
      </c>
      <c r="BV484" s="112">
        <v>7.5552999999999995E-2</v>
      </c>
      <c r="BW484" s="112">
        <v>3.8562300000000001E-2</v>
      </c>
      <c r="BX484" s="112">
        <v>6.6287399999999996E-2</v>
      </c>
      <c r="BY484" s="112">
        <v>2.8091499999999998E-2</v>
      </c>
      <c r="BZ484" s="112">
        <v>0.71475</v>
      </c>
      <c r="CA484" s="112">
        <v>0.71801999999999999</v>
      </c>
      <c r="CB484" s="112">
        <v>0.42280699999999999</v>
      </c>
      <c r="CC484" s="112">
        <v>0.29385899999999998</v>
      </c>
      <c r="CD484" s="117">
        <v>0.96529799999999999</v>
      </c>
      <c r="CE484" s="105">
        <v>-0.77143200000000001</v>
      </c>
      <c r="CF484" s="105">
        <v>-1.24417</v>
      </c>
      <c r="CG484" s="105">
        <v>-1.07212</v>
      </c>
      <c r="CH484" s="105">
        <v>-1.448</v>
      </c>
      <c r="CI484" s="105">
        <v>-0.203157</v>
      </c>
      <c r="CJ484" s="105">
        <v>0.18517400000000001</v>
      </c>
      <c r="CK484" s="105">
        <v>0.353491</v>
      </c>
      <c r="CL484" s="105">
        <v>0.45938899999999999</v>
      </c>
      <c r="CM484" s="116">
        <v>4.7721199999999998E-2</v>
      </c>
    </row>
    <row r="485" spans="1:91">
      <c r="A485" s="104" t="s">
        <v>1498</v>
      </c>
      <c r="B485" s="104" t="s">
        <v>1499</v>
      </c>
      <c r="C485" s="104" t="s">
        <v>1500</v>
      </c>
      <c r="D485" s="105">
        <v>29.07835</v>
      </c>
      <c r="E485" s="108">
        <v>527253264</v>
      </c>
      <c r="F485" s="108">
        <v>450365692</v>
      </c>
      <c r="G485" s="108">
        <v>442466396</v>
      </c>
      <c r="H485" s="108">
        <v>463150484</v>
      </c>
      <c r="I485" s="108">
        <v>419625804</v>
      </c>
      <c r="J485" s="108">
        <v>327362831</v>
      </c>
      <c r="K485" s="108">
        <v>331943024</v>
      </c>
      <c r="L485" s="108">
        <v>215270704</v>
      </c>
      <c r="M485" s="108">
        <v>274373920</v>
      </c>
      <c r="N485" s="108">
        <v>221434820</v>
      </c>
      <c r="O485" s="108">
        <v>194747484</v>
      </c>
      <c r="P485" s="108">
        <v>366214436</v>
      </c>
      <c r="Q485" s="108">
        <v>472113240</v>
      </c>
      <c r="R485" s="108">
        <v>492320400</v>
      </c>
      <c r="S485" s="108">
        <v>636067976</v>
      </c>
      <c r="T485" s="108">
        <v>455728084</v>
      </c>
      <c r="U485" s="108">
        <v>479816356</v>
      </c>
      <c r="V485" s="108">
        <v>556102324</v>
      </c>
      <c r="W485" s="108">
        <v>488068064</v>
      </c>
      <c r="X485" s="108">
        <v>490837476</v>
      </c>
      <c r="Y485" s="108">
        <v>442793842</v>
      </c>
      <c r="Z485" s="108">
        <v>375246639</v>
      </c>
      <c r="AA485" s="108">
        <v>354721336</v>
      </c>
      <c r="AB485" s="108">
        <v>434535676</v>
      </c>
      <c r="AC485" s="108">
        <v>577837608</v>
      </c>
      <c r="AD485" s="108">
        <v>529828512</v>
      </c>
      <c r="AE485" s="108">
        <v>554627104</v>
      </c>
      <c r="AF485" s="108">
        <v>558713440</v>
      </c>
      <c r="AG485" s="108">
        <v>621915112</v>
      </c>
      <c r="AH485" s="115">
        <v>545828228</v>
      </c>
      <c r="AI485" s="105">
        <v>29.357399999999998</v>
      </c>
      <c r="AJ485" s="105">
        <v>29.323</v>
      </c>
      <c r="AK485" s="105">
        <v>29.325600000000001</v>
      </c>
      <c r="AL485" s="105">
        <v>29.061299999999999</v>
      </c>
      <c r="AM485" s="105">
        <v>29.095400000000001</v>
      </c>
      <c r="AN485" s="105">
        <v>28.8215</v>
      </c>
      <c r="AO485" s="105">
        <v>28.568000000000001</v>
      </c>
      <c r="AP485" s="105">
        <v>28.567</v>
      </c>
      <c r="AQ485" s="105">
        <v>28.220700000000001</v>
      </c>
      <c r="AR485" s="105">
        <v>28.150099999999998</v>
      </c>
      <c r="AS485" s="105">
        <v>28.1432</v>
      </c>
      <c r="AT485" s="105">
        <v>29.052299999999999</v>
      </c>
      <c r="AU485" s="105">
        <v>29.002600000000001</v>
      </c>
      <c r="AV485" s="105">
        <v>29.1647</v>
      </c>
      <c r="AW485" s="105">
        <v>29.639199999999999</v>
      </c>
      <c r="AX485" s="105">
        <v>29.142900000000001</v>
      </c>
      <c r="AY485" s="105">
        <v>29.1736</v>
      </c>
      <c r="AZ485" s="105">
        <v>29.3947</v>
      </c>
      <c r="BA485" s="105">
        <v>29.107399999999998</v>
      </c>
      <c r="BB485" s="105">
        <v>29.224599999999999</v>
      </c>
      <c r="BC485" s="105">
        <v>28.9434</v>
      </c>
      <c r="BD485" s="105">
        <v>28.875399999999999</v>
      </c>
      <c r="BE485" s="105">
        <v>28.813199999999998</v>
      </c>
      <c r="BF485" s="105">
        <v>29.131499999999999</v>
      </c>
      <c r="BG485" s="105">
        <v>29.158300000000001</v>
      </c>
      <c r="BH485" s="105">
        <v>29.023099999999999</v>
      </c>
      <c r="BI485" s="105">
        <v>29.0608</v>
      </c>
      <c r="BJ485" s="105">
        <v>29.1126</v>
      </c>
      <c r="BK485" s="105">
        <v>29.151900000000001</v>
      </c>
      <c r="BL485" s="116">
        <v>29.016100000000002</v>
      </c>
      <c r="BM485" s="112">
        <v>4.4425899999999997E-3</v>
      </c>
      <c r="BN485" s="112">
        <v>0.34916900000000001</v>
      </c>
      <c r="BO485" s="112">
        <v>6.3406599999999997E-3</v>
      </c>
      <c r="BP485" s="112">
        <v>0.101604</v>
      </c>
      <c r="BQ485" s="112">
        <v>0.41990300000000003</v>
      </c>
      <c r="BR485" s="112">
        <v>0.181949</v>
      </c>
      <c r="BS485" s="112">
        <v>0.98605100000000001</v>
      </c>
      <c r="BT485" s="112">
        <v>0.21914400000000001</v>
      </c>
      <c r="BU485" s="117">
        <v>0.833592</v>
      </c>
      <c r="BV485" s="112">
        <v>2.6936700000000001E-2</v>
      </c>
      <c r="BW485" s="112">
        <v>0.44101299999999999</v>
      </c>
      <c r="BX485" s="112">
        <v>4.6192799999999999E-2</v>
      </c>
      <c r="BY485" s="112">
        <v>0.16142100000000001</v>
      </c>
      <c r="BZ485" s="112">
        <v>0.71475</v>
      </c>
      <c r="CA485" s="112">
        <v>0.44284000000000001</v>
      </c>
      <c r="CB485" s="112">
        <v>0.99102199999999996</v>
      </c>
      <c r="CC485" s="112">
        <v>0.42121700000000001</v>
      </c>
      <c r="CD485" s="117">
        <v>0.94978899999999999</v>
      </c>
      <c r="CE485" s="105">
        <v>0.24185000000000001</v>
      </c>
      <c r="CF485" s="105">
        <v>-0.100787</v>
      </c>
      <c r="CG485" s="105">
        <v>-0.64161699999999999</v>
      </c>
      <c r="CH485" s="105">
        <v>-0.64499799999999996</v>
      </c>
      <c r="CI485" s="105">
        <v>0.17532900000000001</v>
      </c>
      <c r="CJ485" s="105">
        <v>0.143568</v>
      </c>
      <c r="CK485" s="105">
        <v>-1.6918199999999999E-3</v>
      </c>
      <c r="CL485" s="105">
        <v>-0.153474</v>
      </c>
      <c r="CM485" s="116">
        <v>-1.2779199999999999E-2</v>
      </c>
    </row>
    <row r="486" spans="1:91">
      <c r="A486" s="104" t="s">
        <v>1501</v>
      </c>
      <c r="B486" s="104" t="s">
        <v>1502</v>
      </c>
      <c r="C486" s="104" t="s">
        <v>471</v>
      </c>
      <c r="D486" s="105">
        <v>31.545300000000001</v>
      </c>
      <c r="E486" s="108">
        <v>2420366485</v>
      </c>
      <c r="F486" s="108">
        <v>2002245488</v>
      </c>
      <c r="G486" s="108">
        <v>1756104422</v>
      </c>
      <c r="H486" s="108">
        <v>2536348533</v>
      </c>
      <c r="I486" s="108">
        <v>2095089807</v>
      </c>
      <c r="J486" s="108">
        <v>2312541137</v>
      </c>
      <c r="K486" s="108">
        <v>2579575228</v>
      </c>
      <c r="L486" s="108">
        <v>1631424169</v>
      </c>
      <c r="M486" s="108">
        <v>2807370576</v>
      </c>
      <c r="N486" s="108">
        <v>2020596452</v>
      </c>
      <c r="O486" s="108">
        <v>2541385089</v>
      </c>
      <c r="P486" s="108">
        <v>2607745191</v>
      </c>
      <c r="Q486" s="108">
        <v>3441828088</v>
      </c>
      <c r="R486" s="108">
        <v>2662944084</v>
      </c>
      <c r="S486" s="108">
        <v>2478337906</v>
      </c>
      <c r="T486" s="108">
        <v>2596062353</v>
      </c>
      <c r="U486" s="108">
        <v>2552695854</v>
      </c>
      <c r="V486" s="108">
        <v>2677933239</v>
      </c>
      <c r="W486" s="108">
        <v>2571552711</v>
      </c>
      <c r="X486" s="108">
        <v>2842279349</v>
      </c>
      <c r="Y486" s="108">
        <v>2700417028</v>
      </c>
      <c r="Z486" s="108">
        <v>2353014505</v>
      </c>
      <c r="AA486" s="108">
        <v>2477554517</v>
      </c>
      <c r="AB486" s="108">
        <v>2158778197</v>
      </c>
      <c r="AC486" s="108">
        <v>2947291502</v>
      </c>
      <c r="AD486" s="108">
        <v>3492895677</v>
      </c>
      <c r="AE486" s="108">
        <v>3259333889</v>
      </c>
      <c r="AF486" s="108">
        <v>2951202061</v>
      </c>
      <c r="AG486" s="108">
        <v>3046482334</v>
      </c>
      <c r="AH486" s="115">
        <v>3650286712</v>
      </c>
      <c r="AI486" s="105">
        <v>31.556100000000001</v>
      </c>
      <c r="AJ486" s="105">
        <v>31.452000000000002</v>
      </c>
      <c r="AK486" s="105">
        <v>31.255099999999999</v>
      </c>
      <c r="AL486" s="105">
        <v>31.514500000000002</v>
      </c>
      <c r="AM486" s="105">
        <v>31.388100000000001</v>
      </c>
      <c r="AN486" s="105">
        <v>31.5823</v>
      </c>
      <c r="AO486" s="105">
        <v>31.511900000000001</v>
      </c>
      <c r="AP486" s="105">
        <v>31.270700000000001</v>
      </c>
      <c r="AQ486" s="105">
        <v>31.575700000000001</v>
      </c>
      <c r="AR486" s="105">
        <v>31.322199999999999</v>
      </c>
      <c r="AS486" s="105">
        <v>31.711200000000002</v>
      </c>
      <c r="AT486" s="105">
        <v>31.8843</v>
      </c>
      <c r="AU486" s="105">
        <v>31.914100000000001</v>
      </c>
      <c r="AV486" s="105">
        <v>31.600100000000001</v>
      </c>
      <c r="AW486" s="105">
        <v>31.5274</v>
      </c>
      <c r="AX486" s="105">
        <v>31.652999999999999</v>
      </c>
      <c r="AY486" s="105">
        <v>31.573</v>
      </c>
      <c r="AZ486" s="105">
        <v>31.644400000000001</v>
      </c>
      <c r="BA486" s="105">
        <v>31.504899999999999</v>
      </c>
      <c r="BB486" s="105">
        <v>31.7271</v>
      </c>
      <c r="BC486" s="105">
        <v>31.5151</v>
      </c>
      <c r="BD486" s="105">
        <v>31.534500000000001</v>
      </c>
      <c r="BE486" s="105">
        <v>31.6114</v>
      </c>
      <c r="BF486" s="105">
        <v>31.444199999999999</v>
      </c>
      <c r="BG486" s="105">
        <v>31.504899999999999</v>
      </c>
      <c r="BH486" s="105">
        <v>31.726099999999999</v>
      </c>
      <c r="BI486" s="105">
        <v>31.6158</v>
      </c>
      <c r="BJ486" s="105">
        <v>31.5137</v>
      </c>
      <c r="BK486" s="105">
        <v>31.430700000000002</v>
      </c>
      <c r="BL486" s="116">
        <v>31.757300000000001</v>
      </c>
      <c r="BM486" s="112">
        <v>0.329905</v>
      </c>
      <c r="BN486" s="112">
        <v>0.55844700000000003</v>
      </c>
      <c r="BO486" s="112">
        <v>0.44444</v>
      </c>
      <c r="BP486" s="112">
        <v>0.72788799999999998</v>
      </c>
      <c r="BQ486" s="112">
        <v>0.50249699999999997</v>
      </c>
      <c r="BR486" s="112">
        <v>0.60813399999999995</v>
      </c>
      <c r="BS486" s="112">
        <v>0.90701200000000004</v>
      </c>
      <c r="BT486" s="112">
        <v>0.75060800000000005</v>
      </c>
      <c r="BU486" s="117">
        <v>0.70026699999999997</v>
      </c>
      <c r="BV486" s="112">
        <v>0.41393799999999997</v>
      </c>
      <c r="BW486" s="112">
        <v>0.63855099999999998</v>
      </c>
      <c r="BX486" s="112">
        <v>0.55009399999999997</v>
      </c>
      <c r="BY486" s="112">
        <v>0.78225</v>
      </c>
      <c r="BZ486" s="112">
        <v>0.74669300000000005</v>
      </c>
      <c r="CA486" s="112">
        <v>0.80579800000000001</v>
      </c>
      <c r="CB486" s="112">
        <v>0.95906999999999998</v>
      </c>
      <c r="CC486" s="112">
        <v>0.85655999999999999</v>
      </c>
      <c r="CD486" s="117">
        <v>0.90440399999999999</v>
      </c>
      <c r="CE486" s="105">
        <v>-0.14615900000000001</v>
      </c>
      <c r="CF486" s="105">
        <v>-7.2250400000000006E-2</v>
      </c>
      <c r="CG486" s="105">
        <v>-0.11443300000000001</v>
      </c>
      <c r="CH486" s="105">
        <v>7.2027800000000003E-2</v>
      </c>
      <c r="CI486" s="105">
        <v>0.113292</v>
      </c>
      <c r="CJ486" s="105">
        <v>5.6243300000000003E-2</v>
      </c>
      <c r="CK486" s="105">
        <v>1.51577E-2</v>
      </c>
      <c r="CL486" s="105">
        <v>-3.7209199999999998E-2</v>
      </c>
      <c r="CM486" s="116">
        <v>4.8402800000000003E-2</v>
      </c>
    </row>
    <row r="487" spans="1:91">
      <c r="A487" s="104" t="s">
        <v>1503</v>
      </c>
      <c r="B487" s="104" t="s">
        <v>1504</v>
      </c>
      <c r="C487" s="104" t="s">
        <v>1092</v>
      </c>
      <c r="D487" s="105">
        <v>27.997149999999998</v>
      </c>
      <c r="E487" s="108">
        <v>318538530</v>
      </c>
      <c r="F487" s="108">
        <v>228768749</v>
      </c>
      <c r="G487" s="108">
        <v>177315991.80000001</v>
      </c>
      <c r="H487" s="108">
        <v>225977325</v>
      </c>
      <c r="I487" s="108">
        <v>174962080</v>
      </c>
      <c r="J487" s="108">
        <v>111241813.5</v>
      </c>
      <c r="K487" s="108">
        <v>272906947.80000001</v>
      </c>
      <c r="L487" s="108">
        <v>134364947</v>
      </c>
      <c r="M487" s="108">
        <v>283309628.5</v>
      </c>
      <c r="N487" s="108">
        <v>340232896</v>
      </c>
      <c r="O487" s="108">
        <v>174788561</v>
      </c>
      <c r="P487" s="108">
        <v>286531796</v>
      </c>
      <c r="Q487" s="108">
        <v>227647724.5</v>
      </c>
      <c r="R487" s="108">
        <v>188580344</v>
      </c>
      <c r="S487" s="108">
        <v>507191706</v>
      </c>
      <c r="T487" s="108">
        <v>193193726</v>
      </c>
      <c r="U487" s="108">
        <v>210134579.80000001</v>
      </c>
      <c r="V487" s="108">
        <v>235268903</v>
      </c>
      <c r="W487" s="108">
        <v>179882018</v>
      </c>
      <c r="X487" s="108">
        <v>313153976</v>
      </c>
      <c r="Y487" s="108">
        <v>204798119.30000001</v>
      </c>
      <c r="Z487" s="108">
        <v>251254213</v>
      </c>
      <c r="AA487" s="108">
        <v>213334589.5</v>
      </c>
      <c r="AB487" s="108">
        <v>198226868</v>
      </c>
      <c r="AC487" s="108">
        <v>200011080</v>
      </c>
      <c r="AD487" s="108">
        <v>227503830.5</v>
      </c>
      <c r="AE487" s="108">
        <v>233480687</v>
      </c>
      <c r="AF487" s="108">
        <v>186841702</v>
      </c>
      <c r="AG487" s="108">
        <v>230451701.5</v>
      </c>
      <c r="AH487" s="115">
        <v>206204244.5</v>
      </c>
      <c r="AI487" s="105">
        <v>28.630400000000002</v>
      </c>
      <c r="AJ487" s="105">
        <v>28.3948</v>
      </c>
      <c r="AK487" s="105">
        <v>28.061800000000002</v>
      </c>
      <c r="AL487" s="105">
        <v>28.026</v>
      </c>
      <c r="AM487" s="105">
        <v>27.8383</v>
      </c>
      <c r="AN487" s="105">
        <v>27.296500000000002</v>
      </c>
      <c r="AO487" s="105">
        <v>28.285299999999999</v>
      </c>
      <c r="AP487" s="105">
        <v>27.9312</v>
      </c>
      <c r="AQ487" s="105">
        <v>28.2669</v>
      </c>
      <c r="AR487" s="105">
        <v>28.765599999999999</v>
      </c>
      <c r="AS487" s="105">
        <v>27.999500000000001</v>
      </c>
      <c r="AT487" s="105">
        <v>28.6983</v>
      </c>
      <c r="AU487" s="105">
        <v>27.995100000000001</v>
      </c>
      <c r="AV487" s="105">
        <v>27.7803</v>
      </c>
      <c r="AW487" s="105">
        <v>29.385400000000001</v>
      </c>
      <c r="AX487" s="105">
        <v>27.904800000000002</v>
      </c>
      <c r="AY487" s="105">
        <v>27.9574</v>
      </c>
      <c r="AZ487" s="105">
        <v>28.188700000000001</v>
      </c>
      <c r="BA487" s="105">
        <v>27.667400000000001</v>
      </c>
      <c r="BB487" s="105">
        <v>28.562200000000001</v>
      </c>
      <c r="BC487" s="105">
        <v>27.818200000000001</v>
      </c>
      <c r="BD487" s="105">
        <v>28.340199999999999</v>
      </c>
      <c r="BE487" s="105">
        <v>28.132999999999999</v>
      </c>
      <c r="BF487" s="105">
        <v>27.999199999999998</v>
      </c>
      <c r="BG487" s="105">
        <v>27.5867</v>
      </c>
      <c r="BH487" s="105">
        <v>27.789300000000001</v>
      </c>
      <c r="BI487" s="105">
        <v>27.8126</v>
      </c>
      <c r="BJ487" s="105">
        <v>27.532299999999999</v>
      </c>
      <c r="BK487" s="105">
        <v>27.753900000000002</v>
      </c>
      <c r="BL487" s="116">
        <v>27.677299999999999</v>
      </c>
      <c r="BM487" s="112">
        <v>1.6218199999999999E-2</v>
      </c>
      <c r="BN487" s="112">
        <v>0.78735699999999997</v>
      </c>
      <c r="BO487" s="112">
        <v>1.85624E-2</v>
      </c>
      <c r="BP487" s="112">
        <v>3.0248299999999999E-2</v>
      </c>
      <c r="BQ487" s="112">
        <v>0.22222900000000001</v>
      </c>
      <c r="BR487" s="112">
        <v>2.9012199999999998E-2</v>
      </c>
      <c r="BS487" s="112">
        <v>0.272204</v>
      </c>
      <c r="BT487" s="112">
        <v>1.3246000000000001E-2</v>
      </c>
      <c r="BU487" s="117">
        <v>0.48136499999999999</v>
      </c>
      <c r="BV487" s="112">
        <v>5.2578800000000002E-2</v>
      </c>
      <c r="BW487" s="112">
        <v>0.83162999999999998</v>
      </c>
      <c r="BX487" s="112">
        <v>7.95651E-2</v>
      </c>
      <c r="BY487" s="112">
        <v>6.2051200000000001E-2</v>
      </c>
      <c r="BZ487" s="112">
        <v>0.59282699999999999</v>
      </c>
      <c r="CA487" s="112">
        <v>0.15836800000000001</v>
      </c>
      <c r="CB487" s="112">
        <v>0.50797700000000001</v>
      </c>
      <c r="CC487" s="112">
        <v>9.0640299999999993E-2</v>
      </c>
      <c r="CD487" s="117">
        <v>0.79921600000000004</v>
      </c>
      <c r="CE487" s="105">
        <v>0.70786099999999996</v>
      </c>
      <c r="CF487" s="105">
        <v>6.5803500000000001E-2</v>
      </c>
      <c r="CG487" s="105">
        <v>0.50666299999999997</v>
      </c>
      <c r="CH487" s="105">
        <v>0.83331900000000003</v>
      </c>
      <c r="CI487" s="105">
        <v>0.73246299999999998</v>
      </c>
      <c r="CJ487" s="105">
        <v>0.36249900000000002</v>
      </c>
      <c r="CK487" s="105">
        <v>0.36146099999999998</v>
      </c>
      <c r="CL487" s="105">
        <v>0.50298200000000004</v>
      </c>
      <c r="CM487" s="116">
        <v>7.5059299999999995E-2</v>
      </c>
    </row>
    <row r="488" spans="1:91">
      <c r="A488" s="104" t="s">
        <v>1505</v>
      </c>
      <c r="B488" s="104" t="s">
        <v>1506</v>
      </c>
      <c r="C488" s="104" t="s">
        <v>661</v>
      </c>
      <c r="D488" s="105">
        <v>27.4862</v>
      </c>
      <c r="E488" s="108">
        <v>319889790.80000001</v>
      </c>
      <c r="F488" s="108">
        <v>193464616.5</v>
      </c>
      <c r="G488" s="108">
        <v>112332713.5</v>
      </c>
      <c r="H488" s="108">
        <v>217324083.40000001</v>
      </c>
      <c r="I488" s="108">
        <v>63914584.630000003</v>
      </c>
      <c r="J488" s="108">
        <v>67347371.189999998</v>
      </c>
      <c r="K488" s="108">
        <v>196176546.90000001</v>
      </c>
      <c r="L488" s="108">
        <v>48827639.25</v>
      </c>
      <c r="M488" s="108">
        <v>160966804.5</v>
      </c>
      <c r="N488" s="108">
        <v>205054869</v>
      </c>
      <c r="O488" s="108">
        <v>97831773</v>
      </c>
      <c r="P488" s="108">
        <v>141073778.30000001</v>
      </c>
      <c r="Q488" s="108">
        <v>129503093.90000001</v>
      </c>
      <c r="R488" s="108">
        <v>167141410.30000001</v>
      </c>
      <c r="S488" s="108">
        <v>252307629.80000001</v>
      </c>
      <c r="T488" s="108">
        <v>202783026.5</v>
      </c>
      <c r="U488" s="108">
        <v>103904842.5</v>
      </c>
      <c r="V488" s="108">
        <v>116848745.59999999</v>
      </c>
      <c r="W488" s="108">
        <v>206395208.30000001</v>
      </c>
      <c r="X488" s="108">
        <v>99423829.879999995</v>
      </c>
      <c r="Y488" s="108">
        <v>317267341.5</v>
      </c>
      <c r="Z488" s="108">
        <v>307332905.69999999</v>
      </c>
      <c r="AA488" s="108">
        <v>114377513.09999999</v>
      </c>
      <c r="AB488" s="108">
        <v>142310424</v>
      </c>
      <c r="AC488" s="108">
        <v>205702058</v>
      </c>
      <c r="AD488" s="108">
        <v>152771666</v>
      </c>
      <c r="AE488" s="108">
        <v>444735360.10000002</v>
      </c>
      <c r="AF488" s="108">
        <v>166009252</v>
      </c>
      <c r="AG488" s="108">
        <v>135018559.5</v>
      </c>
      <c r="AH488" s="115">
        <v>155921810.59999999</v>
      </c>
      <c r="AI488" s="105">
        <v>28.636500000000002</v>
      </c>
      <c r="AJ488" s="105">
        <v>28.172499999999999</v>
      </c>
      <c r="AK488" s="105">
        <v>27.4221</v>
      </c>
      <c r="AL488" s="105">
        <v>27.9697</v>
      </c>
      <c r="AM488" s="105">
        <v>26.385400000000001</v>
      </c>
      <c r="AN488" s="105">
        <v>26.632200000000001</v>
      </c>
      <c r="AO488" s="105">
        <v>27.814800000000002</v>
      </c>
      <c r="AP488" s="105">
        <v>26.6557</v>
      </c>
      <c r="AQ488" s="105">
        <v>27.4513</v>
      </c>
      <c r="AR488" s="105">
        <v>28.083200000000001</v>
      </c>
      <c r="AS488" s="105">
        <v>27.196300000000001</v>
      </c>
      <c r="AT488" s="105">
        <v>27.675999999999998</v>
      </c>
      <c r="AU488" s="105">
        <v>27.175699999999999</v>
      </c>
      <c r="AV488" s="105">
        <v>27.606200000000001</v>
      </c>
      <c r="AW488" s="105">
        <v>28.394300000000001</v>
      </c>
      <c r="AX488" s="105">
        <v>27.974699999999999</v>
      </c>
      <c r="AY488" s="105">
        <v>26.954599999999999</v>
      </c>
      <c r="AZ488" s="105">
        <v>27.179600000000001</v>
      </c>
      <c r="BA488" s="105">
        <v>27.8658</v>
      </c>
      <c r="BB488" s="105">
        <v>26.9163</v>
      </c>
      <c r="BC488" s="105">
        <v>28.457599999999999</v>
      </c>
      <c r="BD488" s="105">
        <v>28.6311</v>
      </c>
      <c r="BE488" s="105">
        <v>27.228000000000002</v>
      </c>
      <c r="BF488" s="105">
        <v>27.521100000000001</v>
      </c>
      <c r="BG488" s="105">
        <v>27.653600000000001</v>
      </c>
      <c r="BH488" s="105">
        <v>27.217600000000001</v>
      </c>
      <c r="BI488" s="105">
        <v>28.7422</v>
      </c>
      <c r="BJ488" s="105">
        <v>27.361699999999999</v>
      </c>
      <c r="BK488" s="105">
        <v>26.982199999999999</v>
      </c>
      <c r="BL488" s="116">
        <v>27.280200000000001</v>
      </c>
      <c r="BM488" s="112">
        <v>7.97876E-2</v>
      </c>
      <c r="BN488" s="112">
        <v>0.69605499999999998</v>
      </c>
      <c r="BO488" s="112">
        <v>0.79715100000000005</v>
      </c>
      <c r="BP488" s="112">
        <v>0.18948499999999999</v>
      </c>
      <c r="BQ488" s="112">
        <v>0.23979300000000001</v>
      </c>
      <c r="BR488" s="112">
        <v>0.65022500000000005</v>
      </c>
      <c r="BS488" s="112">
        <v>0.30991800000000003</v>
      </c>
      <c r="BT488" s="112">
        <v>0.25657000000000002</v>
      </c>
      <c r="BU488" s="117">
        <v>0.229319</v>
      </c>
      <c r="BV488" s="112">
        <v>0.13897499999999999</v>
      </c>
      <c r="BW488" s="112">
        <v>0.75689099999999998</v>
      </c>
      <c r="BX488" s="112">
        <v>0.85275900000000004</v>
      </c>
      <c r="BY488" s="112">
        <v>0.26488699999999998</v>
      </c>
      <c r="BZ488" s="112">
        <v>0.59282699999999999</v>
      </c>
      <c r="CA488" s="112">
        <v>0.83034200000000002</v>
      </c>
      <c r="CB488" s="112">
        <v>0.54163899999999998</v>
      </c>
      <c r="CC488" s="112">
        <v>0.461204</v>
      </c>
      <c r="CD488" s="117">
        <v>0.70607299999999995</v>
      </c>
      <c r="CE488" s="105">
        <v>0.86899099999999996</v>
      </c>
      <c r="CF488" s="105">
        <v>-0.212307</v>
      </c>
      <c r="CG488" s="105">
        <v>9.9213300000000004E-2</v>
      </c>
      <c r="CH488" s="105">
        <v>0.44380900000000001</v>
      </c>
      <c r="CI488" s="105">
        <v>0.51734000000000002</v>
      </c>
      <c r="CJ488" s="105">
        <v>0.16158400000000001</v>
      </c>
      <c r="CK488" s="105">
        <v>0.53848799999999997</v>
      </c>
      <c r="CL488" s="105">
        <v>0.585337</v>
      </c>
      <c r="CM488" s="116">
        <v>0.663103</v>
      </c>
    </row>
    <row r="489" spans="1:91">
      <c r="A489" s="104" t="s">
        <v>1507</v>
      </c>
      <c r="B489" s="104" t="s">
        <v>1508</v>
      </c>
      <c r="C489" s="104" t="s">
        <v>1296</v>
      </c>
      <c r="D489" s="105">
        <v>25.984200000000001</v>
      </c>
      <c r="E489" s="108">
        <v>99594843.25</v>
      </c>
      <c r="F489" s="108">
        <v>61205580</v>
      </c>
      <c r="G489" s="108">
        <v>55826654</v>
      </c>
      <c r="H489" s="108">
        <v>161942468</v>
      </c>
      <c r="I489" s="108">
        <v>102494015.3</v>
      </c>
      <c r="J489" s="108">
        <v>139206476.5</v>
      </c>
      <c r="K489" s="108">
        <v>70259488</v>
      </c>
      <c r="L489" s="108">
        <v>171190783.5</v>
      </c>
      <c r="M489" s="108">
        <v>130692789.5</v>
      </c>
      <c r="N489" s="108">
        <v>175783171.80000001</v>
      </c>
      <c r="O489" s="108">
        <v>122590631</v>
      </c>
      <c r="P489" s="108">
        <v>160562404</v>
      </c>
      <c r="Q489" s="108">
        <v>30010056.129999999</v>
      </c>
      <c r="R489" s="108">
        <v>51090209.25</v>
      </c>
      <c r="S489" s="108">
        <v>156108712</v>
      </c>
      <c r="T489" s="108">
        <v>2228474</v>
      </c>
      <c r="U489" s="108">
        <v>19223119.75</v>
      </c>
      <c r="V489" s="108">
        <v>51685578</v>
      </c>
      <c r="W489" s="108">
        <v>55564760</v>
      </c>
      <c r="X489" s="108">
        <v>28478145</v>
      </c>
      <c r="Y489" s="108">
        <v>49004412</v>
      </c>
      <c r="Z489" s="108">
        <v>44277458</v>
      </c>
      <c r="AA489" s="108">
        <v>59332508</v>
      </c>
      <c r="AB489" s="108">
        <v>18540172</v>
      </c>
      <c r="AC489" s="108">
        <v>53205879</v>
      </c>
      <c r="AD489" s="108">
        <v>28429744</v>
      </c>
      <c r="AE489" s="108">
        <v>42109601.5</v>
      </c>
      <c r="AF489" s="108">
        <v>41599633</v>
      </c>
      <c r="AG489" s="108">
        <v>43594521</v>
      </c>
      <c r="AH489" s="115">
        <v>52277926</v>
      </c>
      <c r="AI489" s="105">
        <v>26.953099999999999</v>
      </c>
      <c r="AJ489" s="105">
        <v>26.566099999999999</v>
      </c>
      <c r="AK489" s="105">
        <v>26.392099999999999</v>
      </c>
      <c r="AL489" s="105">
        <v>27.545300000000001</v>
      </c>
      <c r="AM489" s="105">
        <v>27.0641</v>
      </c>
      <c r="AN489" s="105">
        <v>27.629799999999999</v>
      </c>
      <c r="AO489" s="105">
        <v>26.334199999999999</v>
      </c>
      <c r="AP489" s="105">
        <v>28.350300000000001</v>
      </c>
      <c r="AQ489" s="105">
        <v>27.150700000000001</v>
      </c>
      <c r="AR489" s="105">
        <v>27.861899999999999</v>
      </c>
      <c r="AS489" s="105">
        <v>27.5183</v>
      </c>
      <c r="AT489" s="105">
        <v>27.8627</v>
      </c>
      <c r="AU489" s="105">
        <v>25.046099999999999</v>
      </c>
      <c r="AV489" s="105">
        <v>25.8962</v>
      </c>
      <c r="AW489" s="105">
        <v>27.671700000000001</v>
      </c>
      <c r="AX489" s="105">
        <v>21.466899999999999</v>
      </c>
      <c r="AY489" s="105">
        <v>24.597000000000001</v>
      </c>
      <c r="AZ489" s="105">
        <v>25.995799999999999</v>
      </c>
      <c r="BA489" s="105">
        <v>25.9726</v>
      </c>
      <c r="BB489" s="105">
        <v>25.156600000000001</v>
      </c>
      <c r="BC489" s="105">
        <v>25.739899999999999</v>
      </c>
      <c r="BD489" s="105">
        <v>25.715399999999999</v>
      </c>
      <c r="BE489" s="105">
        <v>26.2362</v>
      </c>
      <c r="BF489" s="105">
        <v>24.5807</v>
      </c>
      <c r="BG489" s="105">
        <v>25.693100000000001</v>
      </c>
      <c r="BH489" s="105">
        <v>24.758099999999999</v>
      </c>
      <c r="BI489" s="105">
        <v>25.3415</v>
      </c>
      <c r="BJ489" s="105">
        <v>25.365100000000002</v>
      </c>
      <c r="BK489" s="105">
        <v>25.331399999999999</v>
      </c>
      <c r="BL489" s="116">
        <v>25.666699999999999</v>
      </c>
      <c r="BM489" s="112">
        <v>3.8804E-3</v>
      </c>
      <c r="BN489" s="112">
        <v>6.8197799999999997E-4</v>
      </c>
      <c r="BO489" s="112">
        <v>3.7479600000000002E-2</v>
      </c>
      <c r="BP489" s="112">
        <v>1.2643499999999999E-4</v>
      </c>
      <c r="BQ489" s="112">
        <v>0.39103399999999999</v>
      </c>
      <c r="BR489" s="112">
        <v>0.34564600000000001</v>
      </c>
      <c r="BS489" s="112">
        <v>0.55929399999999996</v>
      </c>
      <c r="BT489" s="112">
        <v>0.91573599999999999</v>
      </c>
      <c r="BU489" s="117">
        <v>0.551369</v>
      </c>
      <c r="BV489" s="112">
        <v>2.5143800000000001E-2</v>
      </c>
      <c r="BW489" s="112">
        <v>1.1764E-2</v>
      </c>
      <c r="BX489" s="112">
        <v>0.11453099999999999</v>
      </c>
      <c r="BY489" s="112">
        <v>3.41195E-3</v>
      </c>
      <c r="BZ489" s="112">
        <v>0.70130700000000001</v>
      </c>
      <c r="CA489" s="112">
        <v>0.61433899999999997</v>
      </c>
      <c r="CB489" s="112">
        <v>0.73751299999999997</v>
      </c>
      <c r="CC489" s="112">
        <v>0.95252499999999996</v>
      </c>
      <c r="CD489" s="117">
        <v>0.83884099999999995</v>
      </c>
      <c r="CE489" s="105">
        <v>1.18268</v>
      </c>
      <c r="CF489" s="105">
        <v>1.95861</v>
      </c>
      <c r="CG489" s="105">
        <v>1.8239799999999999</v>
      </c>
      <c r="CH489" s="105">
        <v>2.2931900000000001</v>
      </c>
      <c r="CI489" s="105">
        <v>0.75022900000000003</v>
      </c>
      <c r="CJ489" s="105">
        <v>-1.4345300000000001</v>
      </c>
      <c r="CK489" s="105">
        <v>0.16861499999999999</v>
      </c>
      <c r="CL489" s="105">
        <v>5.6348799999999998E-2</v>
      </c>
      <c r="CM489" s="116">
        <v>-0.190193</v>
      </c>
    </row>
    <row r="490" spans="1:91">
      <c r="A490" s="104" t="s">
        <v>1509</v>
      </c>
      <c r="B490" s="104" t="s">
        <v>1510</v>
      </c>
      <c r="C490" s="104" t="s">
        <v>1083</v>
      </c>
      <c r="D490" s="105">
        <v>30.27965</v>
      </c>
      <c r="E490" s="108">
        <v>829489013.5</v>
      </c>
      <c r="F490" s="108">
        <v>1543076959</v>
      </c>
      <c r="G490" s="108">
        <v>1395420584</v>
      </c>
      <c r="H490" s="108">
        <v>1330311105</v>
      </c>
      <c r="I490" s="108">
        <v>1105385068</v>
      </c>
      <c r="J490" s="108">
        <v>1082416685</v>
      </c>
      <c r="K490" s="108">
        <v>960399106.5</v>
      </c>
      <c r="L490" s="108">
        <v>751787926.5</v>
      </c>
      <c r="M490" s="108">
        <v>1324217466</v>
      </c>
      <c r="N490" s="108">
        <v>1077551500</v>
      </c>
      <c r="O490" s="108">
        <v>1394117523</v>
      </c>
      <c r="P490" s="108">
        <v>1384366678</v>
      </c>
      <c r="Q490" s="108">
        <v>1481985692</v>
      </c>
      <c r="R490" s="108">
        <v>806449041.5</v>
      </c>
      <c r="S490" s="108">
        <v>284750742.5</v>
      </c>
      <c r="T490" s="108">
        <v>829322935.89999998</v>
      </c>
      <c r="U490" s="108">
        <v>701946877</v>
      </c>
      <c r="V490" s="108">
        <v>1907550550</v>
      </c>
      <c r="W490" s="108">
        <v>995834244.79999995</v>
      </c>
      <c r="X490" s="108">
        <v>763759100.29999995</v>
      </c>
      <c r="Y490" s="108">
        <v>2216111491</v>
      </c>
      <c r="Z490" s="108">
        <v>676821392.5</v>
      </c>
      <c r="AA490" s="108">
        <v>1231040915</v>
      </c>
      <c r="AB490" s="108">
        <v>554782031.5</v>
      </c>
      <c r="AC490" s="108">
        <v>411775833</v>
      </c>
      <c r="AD490" s="108">
        <v>1283645229</v>
      </c>
      <c r="AE490" s="108">
        <v>726941692.79999995</v>
      </c>
      <c r="AF490" s="108">
        <v>503403953</v>
      </c>
      <c r="AG490" s="108">
        <v>733571682.79999995</v>
      </c>
      <c r="AH490" s="115">
        <v>1817023158</v>
      </c>
      <c r="AI490" s="105">
        <v>30.011099999999999</v>
      </c>
      <c r="AJ490" s="105">
        <v>31.106000000000002</v>
      </c>
      <c r="AK490" s="105">
        <v>30.959800000000001</v>
      </c>
      <c r="AL490" s="105">
        <v>30.583500000000001</v>
      </c>
      <c r="AM490" s="105">
        <v>30.477</v>
      </c>
      <c r="AN490" s="105">
        <v>30.586300000000001</v>
      </c>
      <c r="AO490" s="105">
        <v>30.055199999999999</v>
      </c>
      <c r="AP490" s="105">
        <v>30.264700000000001</v>
      </c>
      <c r="AQ490" s="105">
        <v>30.491599999999998</v>
      </c>
      <c r="AR490" s="105">
        <v>30.438500000000001</v>
      </c>
      <c r="AS490" s="105">
        <v>30.8886</v>
      </c>
      <c r="AT490" s="105">
        <v>30.970700000000001</v>
      </c>
      <c r="AU490" s="105">
        <v>30.703199999999999</v>
      </c>
      <c r="AV490" s="105">
        <v>29.8767</v>
      </c>
      <c r="AW490" s="105">
        <v>28.4985</v>
      </c>
      <c r="AX490" s="105">
        <v>30.006699999999999</v>
      </c>
      <c r="AY490" s="105">
        <v>29.7121</v>
      </c>
      <c r="AZ490" s="105">
        <v>31.176500000000001</v>
      </c>
      <c r="BA490" s="105">
        <v>30.136299999999999</v>
      </c>
      <c r="BB490" s="105">
        <v>29.855</v>
      </c>
      <c r="BC490" s="105">
        <v>31.240200000000002</v>
      </c>
      <c r="BD490" s="105">
        <v>29.717199999999998</v>
      </c>
      <c r="BE490" s="105">
        <v>30.629200000000001</v>
      </c>
      <c r="BF490" s="105">
        <v>29.483899999999998</v>
      </c>
      <c r="BG490" s="105">
        <v>28.670300000000001</v>
      </c>
      <c r="BH490" s="105">
        <v>30.294599999999999</v>
      </c>
      <c r="BI490" s="105">
        <v>29.4511</v>
      </c>
      <c r="BJ490" s="105">
        <v>28.962199999999999</v>
      </c>
      <c r="BK490" s="105">
        <v>29.39</v>
      </c>
      <c r="BL490" s="116">
        <v>30.770099999999999</v>
      </c>
      <c r="BM490" s="112">
        <v>0.20120299999999999</v>
      </c>
      <c r="BN490" s="112">
        <v>0.198572</v>
      </c>
      <c r="BO490" s="112">
        <v>0.37147000000000002</v>
      </c>
      <c r="BP490" s="112">
        <v>0.13688900000000001</v>
      </c>
      <c r="BQ490" s="112">
        <v>0.98699300000000001</v>
      </c>
      <c r="BR490" s="112">
        <v>0.44927699999999998</v>
      </c>
      <c r="BS490" s="112">
        <v>0.36593900000000001</v>
      </c>
      <c r="BT490" s="112">
        <v>0.73406499999999997</v>
      </c>
      <c r="BU490" s="117">
        <v>0.75987800000000005</v>
      </c>
      <c r="BV490" s="112">
        <v>0.28036699999999998</v>
      </c>
      <c r="BW490" s="112">
        <v>0.28716700000000001</v>
      </c>
      <c r="BX490" s="112">
        <v>0.48253299999999999</v>
      </c>
      <c r="BY490" s="112">
        <v>0.20253199999999999</v>
      </c>
      <c r="BZ490" s="112">
        <v>0.99406799999999995</v>
      </c>
      <c r="CA490" s="112">
        <v>0.69871300000000003</v>
      </c>
      <c r="CB490" s="112">
        <v>0.59418599999999999</v>
      </c>
      <c r="CC490" s="112">
        <v>0.84270199999999995</v>
      </c>
      <c r="CD490" s="117">
        <v>0.91972600000000004</v>
      </c>
      <c r="CE490" s="105">
        <v>0.98485299999999998</v>
      </c>
      <c r="CF490" s="105">
        <v>0.84151799999999999</v>
      </c>
      <c r="CG490" s="105">
        <v>0.56305499999999997</v>
      </c>
      <c r="CH490" s="105">
        <v>1.0585199999999999</v>
      </c>
      <c r="CI490" s="105">
        <v>-1.46249E-2</v>
      </c>
      <c r="CJ490" s="105">
        <v>0.59098399999999995</v>
      </c>
      <c r="CK490" s="105">
        <v>0.70305799999999996</v>
      </c>
      <c r="CL490" s="105">
        <v>0.236014</v>
      </c>
      <c r="CM490" s="116">
        <v>-0.23543700000000001</v>
      </c>
    </row>
    <row r="491" spans="1:91">
      <c r="A491" s="104" t="s">
        <v>1511</v>
      </c>
      <c r="B491" s="104" t="s">
        <v>1512</v>
      </c>
      <c r="C491" s="104" t="s">
        <v>832</v>
      </c>
      <c r="D491" s="105">
        <v>25.36795</v>
      </c>
      <c r="E491" s="108">
        <v>63314422.25</v>
      </c>
      <c r="F491" s="108">
        <v>90404387</v>
      </c>
      <c r="G491" s="108">
        <v>32519202.73</v>
      </c>
      <c r="H491" s="108">
        <v>45955603.880000003</v>
      </c>
      <c r="I491" s="108">
        <v>59502840</v>
      </c>
      <c r="J491" s="108">
        <v>126217732</v>
      </c>
      <c r="K491" s="108">
        <v>194544885.5</v>
      </c>
      <c r="L491" s="108">
        <v>342649552</v>
      </c>
      <c r="M491" s="108">
        <v>149748920</v>
      </c>
      <c r="N491" s="108">
        <v>271991520</v>
      </c>
      <c r="O491" s="108">
        <v>402647600</v>
      </c>
      <c r="P491" s="108">
        <v>223632888</v>
      </c>
      <c r="Q491" s="108">
        <v>20551350.25</v>
      </c>
      <c r="R491" s="108">
        <v>71526488</v>
      </c>
      <c r="S491" s="108">
        <v>39476003</v>
      </c>
      <c r="T491" s="108">
        <v>12422879</v>
      </c>
      <c r="U491" s="108">
        <v>15498435.5</v>
      </c>
      <c r="V491" s="108"/>
      <c r="W491" s="108">
        <v>13406858</v>
      </c>
      <c r="X491" s="108">
        <v>12722838.5</v>
      </c>
      <c r="Y491" s="108">
        <v>7176248</v>
      </c>
      <c r="Z491" s="108">
        <v>11415784</v>
      </c>
      <c r="AA491" s="108"/>
      <c r="AB491" s="108">
        <v>9598061</v>
      </c>
      <c r="AC491" s="108">
        <v>51202187.5</v>
      </c>
      <c r="AD491" s="108">
        <v>4347257.5</v>
      </c>
      <c r="AE491" s="108">
        <v>24039565.5</v>
      </c>
      <c r="AF491" s="108">
        <v>35237262.5</v>
      </c>
      <c r="AG491" s="108">
        <v>37681285</v>
      </c>
      <c r="AH491" s="115">
        <v>19541622</v>
      </c>
      <c r="AI491" s="105">
        <v>26.299499999999998</v>
      </c>
      <c r="AJ491" s="105">
        <v>27.128799999999998</v>
      </c>
      <c r="AK491" s="105">
        <v>25.610299999999999</v>
      </c>
      <c r="AL491" s="105">
        <v>25.728100000000001</v>
      </c>
      <c r="AM491" s="105">
        <v>26.3414</v>
      </c>
      <c r="AN491" s="105">
        <v>27.6602</v>
      </c>
      <c r="AO491" s="105">
        <v>27.803599999999999</v>
      </c>
      <c r="AP491" s="105">
        <v>29.249600000000001</v>
      </c>
      <c r="AQ491" s="105">
        <v>27.347100000000001</v>
      </c>
      <c r="AR491" s="105">
        <v>28.4604</v>
      </c>
      <c r="AS491" s="105">
        <v>29.183</v>
      </c>
      <c r="AT491" s="105">
        <v>28.340699999999998</v>
      </c>
      <c r="AU491" s="105">
        <v>24.499300000000002</v>
      </c>
      <c r="AV491" s="105">
        <v>26.381699999999999</v>
      </c>
      <c r="AW491" s="105">
        <v>25.7605</v>
      </c>
      <c r="AX491" s="105">
        <v>23.945799999999998</v>
      </c>
      <c r="AY491" s="105">
        <v>24.2437</v>
      </c>
      <c r="AZ491" s="105">
        <v>21.8964</v>
      </c>
      <c r="BA491" s="105">
        <v>23.921399999999998</v>
      </c>
      <c r="BB491" s="105">
        <v>24.099399999999999</v>
      </c>
      <c r="BC491" s="105">
        <v>23.214500000000001</v>
      </c>
      <c r="BD491" s="105">
        <v>23.6907</v>
      </c>
      <c r="BE491" s="105">
        <v>22.442499999999999</v>
      </c>
      <c r="BF491" s="105">
        <v>23.6309</v>
      </c>
      <c r="BG491" s="105">
        <v>25.631699999999999</v>
      </c>
      <c r="BH491" s="105">
        <v>22.085799999999999</v>
      </c>
      <c r="BI491" s="105">
        <v>24.532800000000002</v>
      </c>
      <c r="BJ491" s="105">
        <v>25.125599999999999</v>
      </c>
      <c r="BK491" s="105">
        <v>25.116199999999999</v>
      </c>
      <c r="BL491" s="116">
        <v>24.250699999999998</v>
      </c>
      <c r="BM491" s="112">
        <v>4.5011599999999999E-2</v>
      </c>
      <c r="BN491" s="112">
        <v>5.2467100000000003E-2</v>
      </c>
      <c r="BO491" s="112">
        <v>6.7957299999999998E-3</v>
      </c>
      <c r="BP491" s="112">
        <v>6.1223699999999996E-4</v>
      </c>
      <c r="BQ491" s="112">
        <v>0.31574600000000003</v>
      </c>
      <c r="BR491" s="112">
        <v>0.13755400000000001</v>
      </c>
      <c r="BS491" s="112">
        <v>5.1980899999999997E-2</v>
      </c>
      <c r="BT491" s="112">
        <v>3.4304599999999998E-2</v>
      </c>
      <c r="BU491" s="117">
        <v>0.52964199999999995</v>
      </c>
      <c r="BV491" s="112">
        <v>9.2792700000000006E-2</v>
      </c>
      <c r="BW491" s="112">
        <v>0.109268</v>
      </c>
      <c r="BX491" s="112">
        <v>4.73477E-2</v>
      </c>
      <c r="BY491" s="112">
        <v>6.4299500000000002E-3</v>
      </c>
      <c r="BZ491" s="112">
        <v>0.64910999999999996</v>
      </c>
      <c r="CA491" s="112">
        <v>0.38251600000000002</v>
      </c>
      <c r="CB491" s="112">
        <v>0.21604200000000001</v>
      </c>
      <c r="CC491" s="112">
        <v>0.15285499999999999</v>
      </c>
      <c r="CD491" s="117">
        <v>0.82567000000000002</v>
      </c>
      <c r="CE491" s="105">
        <v>1.5153700000000001</v>
      </c>
      <c r="CF491" s="105">
        <v>1.74577</v>
      </c>
      <c r="CG491" s="105">
        <v>3.3025699999999998</v>
      </c>
      <c r="CH491" s="105">
        <v>3.8305400000000001</v>
      </c>
      <c r="CI491" s="105">
        <v>0.71632899999999999</v>
      </c>
      <c r="CJ491" s="105">
        <v>-1.4688399999999999</v>
      </c>
      <c r="CK491" s="105">
        <v>-1.08575</v>
      </c>
      <c r="CL491" s="105">
        <v>-1.57613</v>
      </c>
      <c r="CM491" s="116">
        <v>-0.747417</v>
      </c>
    </row>
    <row r="492" spans="1:91">
      <c r="A492" s="104" t="s">
        <v>5131</v>
      </c>
      <c r="B492" s="104" t="s">
        <v>5132</v>
      </c>
      <c r="C492" s="104" t="s">
        <v>471</v>
      </c>
      <c r="D492" s="105">
        <v>27.77665</v>
      </c>
      <c r="E492" s="108">
        <v>190525700.40000001</v>
      </c>
      <c r="F492" s="108">
        <v>120450600</v>
      </c>
      <c r="G492" s="108">
        <v>93320578</v>
      </c>
      <c r="H492" s="108">
        <v>158384201</v>
      </c>
      <c r="I492" s="108">
        <v>120010847</v>
      </c>
      <c r="J492" s="108">
        <v>109428628</v>
      </c>
      <c r="K492" s="108">
        <v>229402167</v>
      </c>
      <c r="L492" s="108">
        <v>120016644</v>
      </c>
      <c r="M492" s="108">
        <v>246857152</v>
      </c>
      <c r="N492" s="108">
        <v>91125808.25</v>
      </c>
      <c r="O492" s="108">
        <v>68383437</v>
      </c>
      <c r="P492" s="108">
        <v>113952715.40000001</v>
      </c>
      <c r="Q492" s="108">
        <v>152559596</v>
      </c>
      <c r="R492" s="108">
        <v>190020976</v>
      </c>
      <c r="S492" s="108">
        <v>118528267.3</v>
      </c>
      <c r="T492" s="108">
        <v>173896566</v>
      </c>
      <c r="U492" s="108">
        <v>217423776</v>
      </c>
      <c r="V492" s="108">
        <v>243670283.5</v>
      </c>
      <c r="W492" s="108">
        <v>177645410.69999999</v>
      </c>
      <c r="X492" s="108">
        <v>156595096</v>
      </c>
      <c r="Y492" s="108">
        <v>197142808</v>
      </c>
      <c r="Z492" s="108">
        <v>224746344</v>
      </c>
      <c r="AA492" s="108">
        <v>199995584</v>
      </c>
      <c r="AB492" s="108">
        <v>238900680</v>
      </c>
      <c r="AC492" s="108">
        <v>302353622</v>
      </c>
      <c r="AD492" s="108">
        <v>244113632</v>
      </c>
      <c r="AE492" s="108">
        <v>294523424</v>
      </c>
      <c r="AF492" s="108">
        <v>208370480</v>
      </c>
      <c r="AG492" s="108">
        <v>377309010.30000001</v>
      </c>
      <c r="AH492" s="115">
        <v>311208472.80000001</v>
      </c>
      <c r="AI492" s="105">
        <v>27.8889</v>
      </c>
      <c r="AJ492" s="105">
        <v>27.558299999999999</v>
      </c>
      <c r="AK492" s="105">
        <v>27.1629</v>
      </c>
      <c r="AL492" s="105">
        <v>27.513200000000001</v>
      </c>
      <c r="AM492" s="105">
        <v>27.290600000000001</v>
      </c>
      <c r="AN492" s="105">
        <v>27.311599999999999</v>
      </c>
      <c r="AO492" s="105">
        <v>28.036300000000001</v>
      </c>
      <c r="AP492" s="105">
        <v>27.8017</v>
      </c>
      <c r="AQ492" s="105">
        <v>28.068200000000001</v>
      </c>
      <c r="AR492" s="105">
        <v>26.879300000000001</v>
      </c>
      <c r="AS492" s="105">
        <v>26.6816</v>
      </c>
      <c r="AT492" s="105">
        <v>27.367999999999999</v>
      </c>
      <c r="AU492" s="105">
        <v>27.4178</v>
      </c>
      <c r="AV492" s="105">
        <v>27.7913</v>
      </c>
      <c r="AW492" s="105">
        <v>27.279599999999999</v>
      </c>
      <c r="AX492" s="105">
        <v>27.753</v>
      </c>
      <c r="AY492" s="105">
        <v>28.0077</v>
      </c>
      <c r="AZ492" s="105">
        <v>28.2379</v>
      </c>
      <c r="BA492" s="105">
        <v>27.6494</v>
      </c>
      <c r="BB492" s="105">
        <v>27.570499999999999</v>
      </c>
      <c r="BC492" s="105">
        <v>27.762</v>
      </c>
      <c r="BD492" s="105">
        <v>28.178799999999999</v>
      </c>
      <c r="BE492" s="105">
        <v>28.036899999999999</v>
      </c>
      <c r="BF492" s="105">
        <v>28.2684</v>
      </c>
      <c r="BG492" s="105">
        <v>28.208300000000001</v>
      </c>
      <c r="BH492" s="105">
        <v>27.894400000000001</v>
      </c>
      <c r="BI492" s="105">
        <v>28.1477</v>
      </c>
      <c r="BJ492" s="105">
        <v>27.689599999999999</v>
      </c>
      <c r="BK492" s="105">
        <v>28.4527</v>
      </c>
      <c r="BL492" s="116">
        <v>28.253799999999998</v>
      </c>
      <c r="BM492" s="112">
        <v>0.12745200000000001</v>
      </c>
      <c r="BN492" s="112">
        <v>3.3637E-2</v>
      </c>
      <c r="BO492" s="112">
        <v>0.53918900000000003</v>
      </c>
      <c r="BP492" s="112">
        <v>1.9560500000000001E-2</v>
      </c>
      <c r="BQ492" s="112">
        <v>8.17938E-2</v>
      </c>
      <c r="BR492" s="112">
        <v>0.64694700000000005</v>
      </c>
      <c r="BS492" s="112">
        <v>0.115547</v>
      </c>
      <c r="BT492" s="112">
        <v>0.90799300000000005</v>
      </c>
      <c r="BU492" s="117">
        <v>0.85425300000000004</v>
      </c>
      <c r="BV492" s="112">
        <v>0.19725200000000001</v>
      </c>
      <c r="BW492" s="112">
        <v>8.1374500000000002E-2</v>
      </c>
      <c r="BX492" s="112">
        <v>0.63810199999999995</v>
      </c>
      <c r="BY492" s="112">
        <v>4.4829000000000001E-2</v>
      </c>
      <c r="BZ492" s="112">
        <v>0.45749499999999999</v>
      </c>
      <c r="CA492" s="112">
        <v>0.83034200000000002</v>
      </c>
      <c r="CB492" s="112">
        <v>0.322189</v>
      </c>
      <c r="CC492" s="112">
        <v>0.94993499999999997</v>
      </c>
      <c r="CD492" s="117">
        <v>0.95959799999999995</v>
      </c>
      <c r="CE492" s="105">
        <v>-0.59533100000000005</v>
      </c>
      <c r="CF492" s="105">
        <v>-0.76025500000000001</v>
      </c>
      <c r="CG492" s="105">
        <v>-0.163298</v>
      </c>
      <c r="CH492" s="105">
        <v>-1.1557200000000001</v>
      </c>
      <c r="CI492" s="105">
        <v>-0.63580999999999999</v>
      </c>
      <c r="CJ492" s="105">
        <v>-0.13251599999999999</v>
      </c>
      <c r="CK492" s="105">
        <v>-0.471418</v>
      </c>
      <c r="CL492" s="105">
        <v>2.9322899999999999E-2</v>
      </c>
      <c r="CM492" s="116">
        <v>-4.8564900000000001E-2</v>
      </c>
    </row>
    <row r="493" spans="1:91">
      <c r="A493" s="104" t="s">
        <v>1513</v>
      </c>
      <c r="B493" s="104" t="s">
        <v>1514</v>
      </c>
      <c r="C493" s="104" t="s">
        <v>471</v>
      </c>
      <c r="D493" s="105">
        <v>28.1891</v>
      </c>
      <c r="E493" s="108">
        <v>167118896</v>
      </c>
      <c r="F493" s="108">
        <v>303507440</v>
      </c>
      <c r="G493" s="108">
        <v>245628528</v>
      </c>
      <c r="H493" s="108">
        <v>520148015</v>
      </c>
      <c r="I493" s="108">
        <v>400355088.5</v>
      </c>
      <c r="J493" s="108">
        <v>263478880.5</v>
      </c>
      <c r="K493" s="108">
        <v>474282466</v>
      </c>
      <c r="L493" s="108">
        <v>197905040</v>
      </c>
      <c r="M493" s="108">
        <v>698420986</v>
      </c>
      <c r="N493" s="108">
        <v>4981555.5</v>
      </c>
      <c r="O493" s="108">
        <v>105485755.5</v>
      </c>
      <c r="P493" s="108">
        <v>204886604</v>
      </c>
      <c r="Q493" s="108">
        <v>487285296</v>
      </c>
      <c r="R493" s="108">
        <v>185207904</v>
      </c>
      <c r="S493" s="108">
        <v>110441856</v>
      </c>
      <c r="T493" s="108">
        <v>231191908</v>
      </c>
      <c r="U493" s="108">
        <v>208714058</v>
      </c>
      <c r="V493" s="108">
        <v>475394928</v>
      </c>
      <c r="W493" s="108">
        <v>176994400</v>
      </c>
      <c r="X493" s="108">
        <v>167910592</v>
      </c>
      <c r="Y493" s="108">
        <v>429111232</v>
      </c>
      <c r="Z493" s="108">
        <v>185154256</v>
      </c>
      <c r="AA493" s="108">
        <v>237568132</v>
      </c>
      <c r="AB493" s="108">
        <v>205647616</v>
      </c>
      <c r="AC493" s="108">
        <v>271003456</v>
      </c>
      <c r="AD493" s="108">
        <v>407148976</v>
      </c>
      <c r="AE493" s="108">
        <v>284759482</v>
      </c>
      <c r="AF493" s="108">
        <v>276546336</v>
      </c>
      <c r="AG493" s="108">
        <v>309317816</v>
      </c>
      <c r="AH493" s="115">
        <v>690854336</v>
      </c>
      <c r="AI493" s="105">
        <v>27.6998</v>
      </c>
      <c r="AJ493" s="105">
        <v>28.840299999999999</v>
      </c>
      <c r="AK493" s="105">
        <v>28.544599999999999</v>
      </c>
      <c r="AL493" s="105">
        <v>29.2287</v>
      </c>
      <c r="AM493" s="105">
        <v>29.025500000000001</v>
      </c>
      <c r="AN493" s="105">
        <v>28.502500000000001</v>
      </c>
      <c r="AO493" s="105">
        <v>29.073399999999999</v>
      </c>
      <c r="AP493" s="105">
        <v>28.3872</v>
      </c>
      <c r="AQ493" s="105">
        <v>29.5686</v>
      </c>
      <c r="AR493" s="105">
        <v>22.562200000000001</v>
      </c>
      <c r="AS493" s="105">
        <v>27.299299999999999</v>
      </c>
      <c r="AT493" s="105">
        <v>28.214400000000001</v>
      </c>
      <c r="AU493" s="105">
        <v>29.071200000000001</v>
      </c>
      <c r="AV493" s="105">
        <v>27.754300000000001</v>
      </c>
      <c r="AW493" s="105">
        <v>27.1707</v>
      </c>
      <c r="AX493" s="105">
        <v>28.163799999999998</v>
      </c>
      <c r="AY493" s="105">
        <v>27.9452</v>
      </c>
      <c r="AZ493" s="105">
        <v>29.209199999999999</v>
      </c>
      <c r="BA493" s="105">
        <v>27.644100000000002</v>
      </c>
      <c r="BB493" s="105">
        <v>27.6708</v>
      </c>
      <c r="BC493" s="105">
        <v>28.8948</v>
      </c>
      <c r="BD493" s="105">
        <v>27.899699999999999</v>
      </c>
      <c r="BE493" s="105">
        <v>28.284600000000001</v>
      </c>
      <c r="BF493" s="105">
        <v>28.052199999999999</v>
      </c>
      <c r="BG493" s="105">
        <v>28.0443</v>
      </c>
      <c r="BH493" s="105">
        <v>28.637499999999999</v>
      </c>
      <c r="BI493" s="105">
        <v>28.099</v>
      </c>
      <c r="BJ493" s="105">
        <v>28.097999999999999</v>
      </c>
      <c r="BK493" s="105">
        <v>28.163399999999999</v>
      </c>
      <c r="BL493" s="116">
        <v>29.3553</v>
      </c>
      <c r="BM493" s="112">
        <v>0.75591399999999997</v>
      </c>
      <c r="BN493" s="112">
        <v>0.45730100000000001</v>
      </c>
      <c r="BO493" s="112">
        <v>0.42713899999999999</v>
      </c>
      <c r="BP493" s="112">
        <v>0.234788</v>
      </c>
      <c r="BQ493" s="112">
        <v>0.48039399999999999</v>
      </c>
      <c r="BR493" s="112">
        <v>0.86873500000000003</v>
      </c>
      <c r="BS493" s="112">
        <v>0.46456500000000001</v>
      </c>
      <c r="BT493" s="112">
        <v>0.338611</v>
      </c>
      <c r="BU493" s="117">
        <v>0.56962400000000002</v>
      </c>
      <c r="BV493" s="112">
        <v>0.79779599999999995</v>
      </c>
      <c r="BW493" s="112">
        <v>0.54455500000000001</v>
      </c>
      <c r="BX493" s="112">
        <v>0.53385400000000005</v>
      </c>
      <c r="BY493" s="112">
        <v>0.31502400000000003</v>
      </c>
      <c r="BZ493" s="112">
        <v>0.74030099999999999</v>
      </c>
      <c r="CA493" s="112">
        <v>0.94555599999999995</v>
      </c>
      <c r="CB493" s="112">
        <v>0.67130500000000004</v>
      </c>
      <c r="CC493" s="112">
        <v>0.53618200000000005</v>
      </c>
      <c r="CD493" s="117">
        <v>0.85064799999999996</v>
      </c>
      <c r="CE493" s="105">
        <v>-0.177345</v>
      </c>
      <c r="CF493" s="105">
        <v>0.38002200000000003</v>
      </c>
      <c r="CG493" s="105">
        <v>0.47080699999999998</v>
      </c>
      <c r="CH493" s="105">
        <v>-2.51363</v>
      </c>
      <c r="CI493" s="105">
        <v>-0.54017400000000004</v>
      </c>
      <c r="CJ493" s="105">
        <v>-9.9506399999999995E-2</v>
      </c>
      <c r="CK493" s="105">
        <v>-0.468997</v>
      </c>
      <c r="CL493" s="105">
        <v>-0.46007199999999998</v>
      </c>
      <c r="CM493" s="116">
        <v>-0.27861799999999998</v>
      </c>
    </row>
    <row r="494" spans="1:91">
      <c r="A494" s="104" t="s">
        <v>1515</v>
      </c>
      <c r="B494" s="104" t="s">
        <v>1516</v>
      </c>
      <c r="C494" s="104" t="s">
        <v>471</v>
      </c>
      <c r="D494" s="105">
        <v>29.787300000000002</v>
      </c>
      <c r="E494" s="108">
        <v>748875287.20000005</v>
      </c>
      <c r="F494" s="108">
        <v>658876369</v>
      </c>
      <c r="G494" s="108">
        <v>609199268.10000002</v>
      </c>
      <c r="H494" s="108">
        <v>1674563401</v>
      </c>
      <c r="I494" s="108">
        <v>1495963660</v>
      </c>
      <c r="J494" s="108">
        <v>1353312210</v>
      </c>
      <c r="K494" s="108">
        <v>702404177</v>
      </c>
      <c r="L494" s="108">
        <v>885592843.39999998</v>
      </c>
      <c r="M494" s="108">
        <v>1452348603</v>
      </c>
      <c r="N494" s="108">
        <v>553455343.79999995</v>
      </c>
      <c r="O494" s="108">
        <v>919121883</v>
      </c>
      <c r="P494" s="108">
        <v>732750088.70000005</v>
      </c>
      <c r="Q494" s="108">
        <v>982029001.5</v>
      </c>
      <c r="R494" s="108">
        <v>800017692.79999995</v>
      </c>
      <c r="S494" s="108">
        <v>716269172.29999995</v>
      </c>
      <c r="T494" s="108">
        <v>706663968.5</v>
      </c>
      <c r="U494" s="108">
        <v>694074033.60000002</v>
      </c>
      <c r="V494" s="108">
        <v>744392166.5</v>
      </c>
      <c r="W494" s="108">
        <v>783477571.79999995</v>
      </c>
      <c r="X494" s="108">
        <v>735491720.79999995</v>
      </c>
      <c r="Y494" s="108">
        <v>818597594</v>
      </c>
      <c r="Z494" s="108">
        <v>577311417.60000002</v>
      </c>
      <c r="AA494" s="108">
        <v>628346107.79999995</v>
      </c>
      <c r="AB494" s="108">
        <v>652855831.79999995</v>
      </c>
      <c r="AC494" s="108">
        <v>792124301</v>
      </c>
      <c r="AD494" s="108">
        <v>890313229</v>
      </c>
      <c r="AE494" s="108">
        <v>859843271</v>
      </c>
      <c r="AF494" s="108">
        <v>780569598.10000002</v>
      </c>
      <c r="AG494" s="108">
        <v>805767396.29999995</v>
      </c>
      <c r="AH494" s="115">
        <v>1113909803</v>
      </c>
      <c r="AI494" s="105">
        <v>29.863600000000002</v>
      </c>
      <c r="AJ494" s="105">
        <v>29.8935</v>
      </c>
      <c r="AK494" s="105">
        <v>29.778700000000001</v>
      </c>
      <c r="AL494" s="105">
        <v>30.915500000000002</v>
      </c>
      <c r="AM494" s="105">
        <v>30.911999999999999</v>
      </c>
      <c r="AN494" s="105">
        <v>30.8934</v>
      </c>
      <c r="AO494" s="105">
        <v>29.6069</v>
      </c>
      <c r="AP494" s="105">
        <v>30.4773</v>
      </c>
      <c r="AQ494" s="105">
        <v>30.6248</v>
      </c>
      <c r="AR494" s="105">
        <v>29.491800000000001</v>
      </c>
      <c r="AS494" s="105">
        <v>30.359100000000002</v>
      </c>
      <c r="AT494" s="105">
        <v>30.052900000000001</v>
      </c>
      <c r="AU494" s="105">
        <v>30.098600000000001</v>
      </c>
      <c r="AV494" s="105">
        <v>29.865200000000002</v>
      </c>
      <c r="AW494" s="105">
        <v>29.784300000000002</v>
      </c>
      <c r="AX494" s="105">
        <v>29.7758</v>
      </c>
      <c r="AY494" s="105">
        <v>29.696300000000001</v>
      </c>
      <c r="AZ494" s="105">
        <v>29.7776</v>
      </c>
      <c r="BA494" s="105">
        <v>29.790299999999998</v>
      </c>
      <c r="BB494" s="105">
        <v>29.804300000000001</v>
      </c>
      <c r="BC494" s="105">
        <v>29.8185</v>
      </c>
      <c r="BD494" s="105">
        <v>29.4878</v>
      </c>
      <c r="BE494" s="105">
        <v>29.6387</v>
      </c>
      <c r="BF494" s="105">
        <v>29.718800000000002</v>
      </c>
      <c r="BG494" s="105">
        <v>29.598099999999999</v>
      </c>
      <c r="BH494" s="105">
        <v>29.764800000000001</v>
      </c>
      <c r="BI494" s="105">
        <v>29.6934</v>
      </c>
      <c r="BJ494" s="105">
        <v>29.594999999999999</v>
      </c>
      <c r="BK494" s="105">
        <v>29.534300000000002</v>
      </c>
      <c r="BL494" s="116">
        <v>30.062899999999999</v>
      </c>
      <c r="BM494" s="112">
        <v>0.53860799999999998</v>
      </c>
      <c r="BN494" s="112">
        <v>2.1497399999999998E-3</v>
      </c>
      <c r="BO494" s="112">
        <v>0.231625</v>
      </c>
      <c r="BP494" s="112">
        <v>0.47873399999999999</v>
      </c>
      <c r="BQ494" s="112">
        <v>0.38869399999999998</v>
      </c>
      <c r="BR494" s="112">
        <v>0.91525100000000004</v>
      </c>
      <c r="BS494" s="112">
        <v>0.68253299999999995</v>
      </c>
      <c r="BT494" s="112">
        <v>0.55599100000000001</v>
      </c>
      <c r="BU494" s="117">
        <v>0.80720999999999998</v>
      </c>
      <c r="BV494" s="112">
        <v>0.61317500000000003</v>
      </c>
      <c r="BW494" s="112">
        <v>1.9230400000000002E-2</v>
      </c>
      <c r="BX494" s="112">
        <v>0.34509600000000001</v>
      </c>
      <c r="BY494" s="112">
        <v>0.56101199999999996</v>
      </c>
      <c r="BZ494" s="112">
        <v>0.70130700000000001</v>
      </c>
      <c r="CA494" s="112">
        <v>0.96144099999999999</v>
      </c>
      <c r="CB494" s="112">
        <v>0.82663299999999995</v>
      </c>
      <c r="CC494" s="112">
        <v>0.72014599999999995</v>
      </c>
      <c r="CD494" s="117">
        <v>0.94145500000000004</v>
      </c>
      <c r="CE494" s="105">
        <v>0.114527</v>
      </c>
      <c r="CF494" s="105">
        <v>1.17622</v>
      </c>
      <c r="CG494" s="105">
        <v>0.50560099999999997</v>
      </c>
      <c r="CH494" s="105">
        <v>0.237202</v>
      </c>
      <c r="CI494" s="105">
        <v>0.185277</v>
      </c>
      <c r="CJ494" s="105">
        <v>1.9165000000000001E-2</v>
      </c>
      <c r="CK494" s="105">
        <v>7.3608400000000004E-2</v>
      </c>
      <c r="CL494" s="105">
        <v>-0.11565</v>
      </c>
      <c r="CM494" s="116">
        <v>-4.5319199999999997E-2</v>
      </c>
    </row>
    <row r="495" spans="1:91">
      <c r="A495" s="104" t="s">
        <v>5133</v>
      </c>
      <c r="B495" s="104" t="s">
        <v>5134</v>
      </c>
      <c r="C495" s="104" t="s">
        <v>1133</v>
      </c>
      <c r="D495" s="105">
        <v>22.8443</v>
      </c>
      <c r="E495" s="108">
        <v>185973216</v>
      </c>
      <c r="F495" s="108"/>
      <c r="G495" s="108">
        <v>4302850</v>
      </c>
      <c r="H495" s="108">
        <v>74348152</v>
      </c>
      <c r="I495" s="108"/>
      <c r="J495" s="108">
        <v>5451212.5</v>
      </c>
      <c r="K495" s="108">
        <v>170664304</v>
      </c>
      <c r="L495" s="108">
        <v>26279106</v>
      </c>
      <c r="M495" s="108"/>
      <c r="N495" s="108">
        <v>18684044</v>
      </c>
      <c r="O495" s="108"/>
      <c r="P495" s="108">
        <v>14586006</v>
      </c>
      <c r="Q495" s="108"/>
      <c r="R495" s="108">
        <v>117251056</v>
      </c>
      <c r="S495" s="108">
        <v>8628612</v>
      </c>
      <c r="T495" s="108"/>
      <c r="U495" s="108">
        <v>167602448</v>
      </c>
      <c r="V495" s="108"/>
      <c r="W495" s="108"/>
      <c r="X495" s="108"/>
      <c r="Y495" s="108">
        <v>197148064</v>
      </c>
      <c r="Z495" s="108"/>
      <c r="AA495" s="108">
        <v>74861696</v>
      </c>
      <c r="AB495" s="108"/>
      <c r="AC495" s="108">
        <v>257792400</v>
      </c>
      <c r="AD495" s="108">
        <v>300851328</v>
      </c>
      <c r="AE495" s="108"/>
      <c r="AF495" s="108"/>
      <c r="AG495" s="108"/>
      <c r="AH495" s="115"/>
      <c r="AI495" s="105">
        <v>27.853999999999999</v>
      </c>
      <c r="AJ495" s="105">
        <v>21.6721</v>
      </c>
      <c r="AK495" s="105">
        <v>22.712700000000002</v>
      </c>
      <c r="AL495" s="105">
        <v>26.4222</v>
      </c>
      <c r="AM495" s="105">
        <v>20.616599999999998</v>
      </c>
      <c r="AN495" s="105">
        <v>23.267700000000001</v>
      </c>
      <c r="AO495" s="105">
        <v>27.614599999999999</v>
      </c>
      <c r="AP495" s="105">
        <v>25.775300000000001</v>
      </c>
      <c r="AQ495" s="105">
        <v>22.546299999999999</v>
      </c>
      <c r="AR495" s="105">
        <v>24.3994</v>
      </c>
      <c r="AS495" s="105">
        <v>22.088799999999999</v>
      </c>
      <c r="AT495" s="105">
        <v>24.402200000000001</v>
      </c>
      <c r="AU495" s="105">
        <v>21.3062</v>
      </c>
      <c r="AV495" s="105">
        <v>27.0947</v>
      </c>
      <c r="AW495" s="105">
        <v>23.6387</v>
      </c>
      <c r="AX495" s="105">
        <v>20.584299999999999</v>
      </c>
      <c r="AY495" s="105">
        <v>27.636600000000001</v>
      </c>
      <c r="AZ495" s="105">
        <v>21.941800000000001</v>
      </c>
      <c r="BA495" s="105">
        <v>21.546900000000001</v>
      </c>
      <c r="BB495" s="105">
        <v>21.810099999999998</v>
      </c>
      <c r="BC495" s="105">
        <v>27.764299999999999</v>
      </c>
      <c r="BD495" s="105">
        <v>22.975899999999999</v>
      </c>
      <c r="BE495" s="105">
        <v>26.584099999999999</v>
      </c>
      <c r="BF495" s="105">
        <v>21.0335</v>
      </c>
      <c r="BG495" s="105">
        <v>27.965299999999999</v>
      </c>
      <c r="BH495" s="105">
        <v>28.198499999999999</v>
      </c>
      <c r="BI495" s="105">
        <v>21.989599999999999</v>
      </c>
      <c r="BJ495" s="105">
        <v>20.663499999999999</v>
      </c>
      <c r="BK495" s="105">
        <v>21.195900000000002</v>
      </c>
      <c r="BL495" s="116">
        <v>20.541</v>
      </c>
      <c r="BM495" s="112">
        <v>0.16306899999999999</v>
      </c>
      <c r="BN495" s="112">
        <v>0.193915</v>
      </c>
      <c r="BO495" s="112">
        <v>3.9231500000000002E-2</v>
      </c>
      <c r="BP495" s="112">
        <v>2.3727700000000001E-2</v>
      </c>
      <c r="BQ495" s="112">
        <v>0.13063</v>
      </c>
      <c r="BR495" s="112">
        <v>0.29895699999999997</v>
      </c>
      <c r="BS495" s="112">
        <v>0.22727</v>
      </c>
      <c r="BT495" s="112">
        <v>0.17089399999999999</v>
      </c>
      <c r="BU495" s="117">
        <v>6.1863799999999997E-2</v>
      </c>
      <c r="BV495" s="112">
        <v>0.23741599999999999</v>
      </c>
      <c r="BW495" s="112">
        <v>0.28314899999999998</v>
      </c>
      <c r="BX495" s="112">
        <v>0.118561</v>
      </c>
      <c r="BY495" s="112">
        <v>5.1441000000000001E-2</v>
      </c>
      <c r="BZ495" s="112">
        <v>0.51348199999999999</v>
      </c>
      <c r="CA495" s="112">
        <v>0.57130199999999998</v>
      </c>
      <c r="CB495" s="112">
        <v>0.45885199999999998</v>
      </c>
      <c r="CC495" s="112">
        <v>0.36873099999999998</v>
      </c>
      <c r="CD495" s="117">
        <v>0.54148499999999999</v>
      </c>
      <c r="CE495" s="105">
        <v>3.2794599999999998</v>
      </c>
      <c r="CF495" s="105">
        <v>2.6353800000000001</v>
      </c>
      <c r="CG495" s="105">
        <v>4.5119300000000004</v>
      </c>
      <c r="CH495" s="105">
        <v>2.8300399999999999</v>
      </c>
      <c r="CI495" s="105">
        <v>3.2130999999999998</v>
      </c>
      <c r="CJ495" s="105">
        <v>2.5874600000000001</v>
      </c>
      <c r="CK495" s="105">
        <v>2.9070200000000002</v>
      </c>
      <c r="CL495" s="105">
        <v>2.7310699999999999</v>
      </c>
      <c r="CM495" s="116">
        <v>5.2510399999999997</v>
      </c>
    </row>
    <row r="496" spans="1:91">
      <c r="A496" s="104" t="s">
        <v>1517</v>
      </c>
      <c r="B496" s="104" t="s">
        <v>1518</v>
      </c>
      <c r="C496" s="104" t="s">
        <v>1519</v>
      </c>
      <c r="D496" s="105">
        <v>33.478700000000003</v>
      </c>
      <c r="E496" s="108">
        <v>9936625260</v>
      </c>
      <c r="F496" s="108">
        <v>9533361009</v>
      </c>
      <c r="G496" s="108">
        <v>8878893404</v>
      </c>
      <c r="H496" s="108">
        <v>24709849076</v>
      </c>
      <c r="I496" s="108">
        <v>21277300932</v>
      </c>
      <c r="J496" s="108">
        <v>16394204921</v>
      </c>
      <c r="K496" s="108">
        <v>8835482300</v>
      </c>
      <c r="L496" s="108">
        <v>8113853489</v>
      </c>
      <c r="M496" s="108">
        <v>14041350132</v>
      </c>
      <c r="N496" s="108">
        <v>8843917825</v>
      </c>
      <c r="O496" s="108">
        <v>12783256420</v>
      </c>
      <c r="P496" s="108">
        <v>11294123599</v>
      </c>
      <c r="Q496" s="108">
        <v>10433752489</v>
      </c>
      <c r="R496" s="108">
        <v>9678605767</v>
      </c>
      <c r="S496" s="108">
        <v>9168517322</v>
      </c>
      <c r="T496" s="108">
        <v>8351828124</v>
      </c>
      <c r="U496" s="108">
        <v>8977646313</v>
      </c>
      <c r="V496" s="108">
        <v>9164529686</v>
      </c>
      <c r="W496" s="108">
        <v>9002545374</v>
      </c>
      <c r="X496" s="108">
        <v>8797935004</v>
      </c>
      <c r="Y496" s="108">
        <v>10481820886</v>
      </c>
      <c r="Z496" s="108">
        <v>7991129776</v>
      </c>
      <c r="AA496" s="108">
        <v>8374681607</v>
      </c>
      <c r="AB496" s="108">
        <v>8348632750</v>
      </c>
      <c r="AC496" s="108">
        <v>9523352199</v>
      </c>
      <c r="AD496" s="108">
        <v>12054048312</v>
      </c>
      <c r="AE496" s="108">
        <v>10715296443</v>
      </c>
      <c r="AF496" s="108">
        <v>9891580793</v>
      </c>
      <c r="AG496" s="108">
        <v>10944184887</v>
      </c>
      <c r="AH496" s="115">
        <v>12927919823</v>
      </c>
      <c r="AI496" s="105">
        <v>33.593600000000002</v>
      </c>
      <c r="AJ496" s="105">
        <v>33.687399999999997</v>
      </c>
      <c r="AK496" s="105">
        <v>33.591500000000003</v>
      </c>
      <c r="AL496" s="105">
        <v>34.7988</v>
      </c>
      <c r="AM496" s="105">
        <v>34.725499999999997</v>
      </c>
      <c r="AN496" s="105">
        <v>34.317999999999998</v>
      </c>
      <c r="AO496" s="105">
        <v>33.302999999999997</v>
      </c>
      <c r="AP496" s="105">
        <v>33.572099999999999</v>
      </c>
      <c r="AQ496" s="105">
        <v>33.898099999999999</v>
      </c>
      <c r="AR496" s="105">
        <v>33.4983</v>
      </c>
      <c r="AS496" s="105">
        <v>34.0899</v>
      </c>
      <c r="AT496" s="105">
        <v>33.999000000000002</v>
      </c>
      <c r="AU496" s="105">
        <v>33.495600000000003</v>
      </c>
      <c r="AV496" s="105">
        <v>33.461799999999997</v>
      </c>
      <c r="AW496" s="105">
        <v>33.438400000000001</v>
      </c>
      <c r="AX496" s="105">
        <v>33.338799999999999</v>
      </c>
      <c r="AY496" s="105">
        <v>33.376100000000001</v>
      </c>
      <c r="AZ496" s="105">
        <v>33.427100000000003</v>
      </c>
      <c r="BA496" s="105">
        <v>33.312600000000003</v>
      </c>
      <c r="BB496" s="105">
        <v>33.365699999999997</v>
      </c>
      <c r="BC496" s="105">
        <v>33.499400000000001</v>
      </c>
      <c r="BD496" s="105">
        <v>33.318300000000001</v>
      </c>
      <c r="BE496" s="105">
        <v>33.372</v>
      </c>
      <c r="BF496" s="105">
        <v>33.395499999999998</v>
      </c>
      <c r="BG496" s="105">
        <v>33.197899999999997</v>
      </c>
      <c r="BH496" s="105">
        <v>33.505800000000001</v>
      </c>
      <c r="BI496" s="105">
        <v>33.332799999999999</v>
      </c>
      <c r="BJ496" s="105">
        <v>33.258600000000001</v>
      </c>
      <c r="BK496" s="105">
        <v>33.275399999999998</v>
      </c>
      <c r="BL496" s="116">
        <v>33.5852</v>
      </c>
      <c r="BM496" s="112">
        <v>8.6026000000000005E-2</v>
      </c>
      <c r="BN496" s="112">
        <v>2.48855E-3</v>
      </c>
      <c r="BO496" s="112">
        <v>0.34159800000000001</v>
      </c>
      <c r="BP496" s="112">
        <v>8.2566399999999998E-2</v>
      </c>
      <c r="BQ496" s="112">
        <v>0.43904700000000002</v>
      </c>
      <c r="BR496" s="112">
        <v>0.947963</v>
      </c>
      <c r="BS496" s="112">
        <v>0.87847299999999995</v>
      </c>
      <c r="BT496" s="112">
        <v>0.92344899999999996</v>
      </c>
      <c r="BU496" s="117">
        <v>0.852217</v>
      </c>
      <c r="BV496" s="112">
        <v>0.14599300000000001</v>
      </c>
      <c r="BW496" s="112">
        <v>1.97027E-2</v>
      </c>
      <c r="BX496" s="112">
        <v>0.45546399999999998</v>
      </c>
      <c r="BY496" s="112">
        <v>0.13696700000000001</v>
      </c>
      <c r="BZ496" s="112">
        <v>0.71965999999999997</v>
      </c>
      <c r="CA496" s="112">
        <v>0.97730700000000004</v>
      </c>
      <c r="CB496" s="112">
        <v>0.94347199999999998</v>
      </c>
      <c r="CC496" s="112">
        <v>0.95625599999999999</v>
      </c>
      <c r="CD496" s="117">
        <v>0.95959799999999995</v>
      </c>
      <c r="CE496" s="105">
        <v>0.25112000000000001</v>
      </c>
      <c r="CF496" s="105">
        <v>1.2410099999999999</v>
      </c>
      <c r="CG496" s="105">
        <v>0.21798600000000001</v>
      </c>
      <c r="CH496" s="105">
        <v>0.48933300000000002</v>
      </c>
      <c r="CI496" s="105">
        <v>9.2248300000000005E-2</v>
      </c>
      <c r="CJ496" s="105">
        <v>7.5848900000000004E-3</v>
      </c>
      <c r="CK496" s="105">
        <v>1.9523599999999999E-2</v>
      </c>
      <c r="CL496" s="105">
        <v>-1.1108399999999999E-2</v>
      </c>
      <c r="CM496" s="116">
        <v>-2.75345E-2</v>
      </c>
    </row>
    <row r="497" spans="1:91">
      <c r="A497" s="104" t="s">
        <v>1520</v>
      </c>
      <c r="B497" s="104" t="s">
        <v>1521</v>
      </c>
      <c r="C497" s="104" t="s">
        <v>1522</v>
      </c>
      <c r="D497" s="105">
        <v>29.983699999999999</v>
      </c>
      <c r="E497" s="108">
        <v>841313779.29999995</v>
      </c>
      <c r="F497" s="108">
        <v>533568059</v>
      </c>
      <c r="G497" s="108">
        <v>405818644</v>
      </c>
      <c r="H497" s="108">
        <v>527471770.80000001</v>
      </c>
      <c r="I497" s="108">
        <v>614422011.5</v>
      </c>
      <c r="J497" s="108">
        <v>370445588.5</v>
      </c>
      <c r="K497" s="108">
        <v>666726368</v>
      </c>
      <c r="L497" s="108">
        <v>165251154.5</v>
      </c>
      <c r="M497" s="108">
        <v>456712208</v>
      </c>
      <c r="N497" s="108">
        <v>326974712</v>
      </c>
      <c r="O497" s="108">
        <v>230005764.19999999</v>
      </c>
      <c r="P497" s="108">
        <v>310585982.30000001</v>
      </c>
      <c r="Q497" s="108">
        <v>1099157229</v>
      </c>
      <c r="R497" s="108">
        <v>1315398421</v>
      </c>
      <c r="S497" s="108">
        <v>865359692</v>
      </c>
      <c r="T497" s="108">
        <v>907100020.29999995</v>
      </c>
      <c r="U497" s="108">
        <v>973073380.60000002</v>
      </c>
      <c r="V497" s="108">
        <v>973738758.5</v>
      </c>
      <c r="W497" s="108">
        <v>1273575967</v>
      </c>
      <c r="X497" s="108">
        <v>880010813.79999995</v>
      </c>
      <c r="Y497" s="108">
        <v>1142015503</v>
      </c>
      <c r="Z497" s="108">
        <v>798958290.29999995</v>
      </c>
      <c r="AA497" s="108">
        <v>877122792.79999995</v>
      </c>
      <c r="AB497" s="108">
        <v>759540682</v>
      </c>
      <c r="AC497" s="108">
        <v>1413228272</v>
      </c>
      <c r="AD497" s="108">
        <v>1213435930</v>
      </c>
      <c r="AE497" s="108">
        <v>1067116506</v>
      </c>
      <c r="AF497" s="108">
        <v>974217239</v>
      </c>
      <c r="AG497" s="108">
        <v>1109472774</v>
      </c>
      <c r="AH497" s="115">
        <v>965904304</v>
      </c>
      <c r="AI497" s="105">
        <v>30.031600000000001</v>
      </c>
      <c r="AJ497" s="105">
        <v>29.585699999999999</v>
      </c>
      <c r="AK497" s="105">
        <v>29.196000000000002</v>
      </c>
      <c r="AL497" s="105">
        <v>29.248899999999999</v>
      </c>
      <c r="AM497" s="105">
        <v>29.629899999999999</v>
      </c>
      <c r="AN497" s="105">
        <v>29.013100000000001</v>
      </c>
      <c r="AO497" s="105">
        <v>29.566800000000001</v>
      </c>
      <c r="AP497" s="105">
        <v>28.167200000000001</v>
      </c>
      <c r="AQ497" s="105">
        <v>28.9558</v>
      </c>
      <c r="AR497" s="105">
        <v>28.707699999999999</v>
      </c>
      <c r="AS497" s="105">
        <v>28.383199999999999</v>
      </c>
      <c r="AT497" s="105">
        <v>28.814599999999999</v>
      </c>
      <c r="AU497" s="105">
        <v>30.2727</v>
      </c>
      <c r="AV497" s="105">
        <v>30.5825</v>
      </c>
      <c r="AW497" s="105">
        <v>30.035699999999999</v>
      </c>
      <c r="AX497" s="105">
        <v>30.135999999999999</v>
      </c>
      <c r="AY497" s="105">
        <v>30.182300000000001</v>
      </c>
      <c r="AZ497" s="105">
        <v>30.181000000000001</v>
      </c>
      <c r="BA497" s="105">
        <v>30.491199999999999</v>
      </c>
      <c r="BB497" s="105">
        <v>30.056000000000001</v>
      </c>
      <c r="BC497" s="105">
        <v>30.287199999999999</v>
      </c>
      <c r="BD497" s="105">
        <v>29.967300000000002</v>
      </c>
      <c r="BE497" s="105">
        <v>30.139299999999999</v>
      </c>
      <c r="BF497" s="105">
        <v>29.937100000000001</v>
      </c>
      <c r="BG497" s="105">
        <v>30.437000000000001</v>
      </c>
      <c r="BH497" s="105">
        <v>30.215900000000001</v>
      </c>
      <c r="BI497" s="105">
        <v>30.004899999999999</v>
      </c>
      <c r="BJ497" s="105">
        <v>29.9147</v>
      </c>
      <c r="BK497" s="105">
        <v>30.0001</v>
      </c>
      <c r="BL497" s="116">
        <v>29.859200000000001</v>
      </c>
      <c r="BM497" s="112">
        <v>0.26097700000000001</v>
      </c>
      <c r="BN497" s="112">
        <v>2.7178000000000001E-2</v>
      </c>
      <c r="BO497" s="112">
        <v>6.5029299999999998E-2</v>
      </c>
      <c r="BP497" s="112">
        <v>6.9072600000000001E-4</v>
      </c>
      <c r="BQ497" s="112">
        <v>8.5103899999999996E-2</v>
      </c>
      <c r="BR497" s="112">
        <v>5.2167200000000002E-3</v>
      </c>
      <c r="BS497" s="112">
        <v>5.5595800000000001E-2</v>
      </c>
      <c r="BT497" s="112">
        <v>0.29744799999999999</v>
      </c>
      <c r="BU497" s="117">
        <v>8.8221900000000006E-2</v>
      </c>
      <c r="BV497" s="112">
        <v>0.34484999999999999</v>
      </c>
      <c r="BW497" s="112">
        <v>7.0944199999999999E-2</v>
      </c>
      <c r="BX497" s="112">
        <v>0.15594</v>
      </c>
      <c r="BY497" s="112">
        <v>6.9654199999999999E-3</v>
      </c>
      <c r="BZ497" s="112">
        <v>0.46166600000000002</v>
      </c>
      <c r="CA497" s="112">
        <v>6.9004999999999997E-2</v>
      </c>
      <c r="CB497" s="112">
        <v>0.22562299999999999</v>
      </c>
      <c r="CC497" s="112">
        <v>0.50168100000000004</v>
      </c>
      <c r="CD497" s="117">
        <v>0.61135099999999998</v>
      </c>
      <c r="CE497" s="105">
        <v>-0.32023000000000001</v>
      </c>
      <c r="CF497" s="105">
        <v>-0.62734800000000002</v>
      </c>
      <c r="CG497" s="105">
        <v>-1.02806</v>
      </c>
      <c r="CH497" s="105">
        <v>-1.28952</v>
      </c>
      <c r="CI497" s="105">
        <v>0.37231700000000001</v>
      </c>
      <c r="CJ497" s="105">
        <v>0.24177000000000001</v>
      </c>
      <c r="CK497" s="105">
        <v>0.35348099999999999</v>
      </c>
      <c r="CL497" s="105">
        <v>8.9899099999999996E-2</v>
      </c>
      <c r="CM497" s="116">
        <v>0.29465000000000002</v>
      </c>
    </row>
    <row r="498" spans="1:91">
      <c r="A498" s="104" t="s">
        <v>1523</v>
      </c>
      <c r="B498" s="104" t="s">
        <v>1524</v>
      </c>
      <c r="C498" s="104" t="s">
        <v>1525</v>
      </c>
      <c r="D498" s="105">
        <v>31.84825</v>
      </c>
      <c r="E498" s="108">
        <v>3118430647</v>
      </c>
      <c r="F498" s="108">
        <v>2398772206</v>
      </c>
      <c r="G498" s="108">
        <v>2270847983</v>
      </c>
      <c r="H498" s="108">
        <v>3629348538</v>
      </c>
      <c r="I498" s="108">
        <v>2292373926</v>
      </c>
      <c r="J498" s="108">
        <v>2490630920</v>
      </c>
      <c r="K498" s="108">
        <v>3044755840</v>
      </c>
      <c r="L498" s="108">
        <v>2107284832</v>
      </c>
      <c r="M498" s="108">
        <v>3188521520</v>
      </c>
      <c r="N498" s="108">
        <v>2958890274</v>
      </c>
      <c r="O498" s="108">
        <v>3520102863</v>
      </c>
      <c r="P498" s="108">
        <v>1878752358</v>
      </c>
      <c r="Q498" s="108">
        <v>3759052910</v>
      </c>
      <c r="R498" s="108">
        <v>3431042182</v>
      </c>
      <c r="S498" s="108">
        <v>2689747481</v>
      </c>
      <c r="T498" s="108">
        <v>2870541397</v>
      </c>
      <c r="U498" s="108">
        <v>3112887830</v>
      </c>
      <c r="V498" s="108">
        <v>2708754684</v>
      </c>
      <c r="W498" s="108">
        <v>3295435833</v>
      </c>
      <c r="X498" s="108">
        <v>3207583540</v>
      </c>
      <c r="Y498" s="108">
        <v>3540293330</v>
      </c>
      <c r="Z498" s="108">
        <v>2658797682</v>
      </c>
      <c r="AA498" s="108">
        <v>2907961146</v>
      </c>
      <c r="AB498" s="108">
        <v>2770928498</v>
      </c>
      <c r="AC498" s="108">
        <v>3858938636</v>
      </c>
      <c r="AD498" s="108">
        <v>4393767935</v>
      </c>
      <c r="AE498" s="108">
        <v>4272946830</v>
      </c>
      <c r="AF498" s="108">
        <v>4072067158</v>
      </c>
      <c r="AG498" s="108">
        <v>3988773909</v>
      </c>
      <c r="AH498" s="115">
        <v>4056332787</v>
      </c>
      <c r="AI498" s="105">
        <v>31.921700000000001</v>
      </c>
      <c r="AJ498" s="105">
        <v>31.704599999999999</v>
      </c>
      <c r="AK498" s="105">
        <v>31.6143</v>
      </c>
      <c r="AL498" s="105">
        <v>32.031399999999998</v>
      </c>
      <c r="AM498" s="105">
        <v>31.511800000000001</v>
      </c>
      <c r="AN498" s="105">
        <v>31.662600000000001</v>
      </c>
      <c r="AO498" s="105">
        <v>31.757999999999999</v>
      </c>
      <c r="AP498" s="105">
        <v>31.623999999999999</v>
      </c>
      <c r="AQ498" s="105">
        <v>31.7593</v>
      </c>
      <c r="AR498" s="105">
        <v>31.872900000000001</v>
      </c>
      <c r="AS498" s="105">
        <v>32.181199999999997</v>
      </c>
      <c r="AT498" s="105">
        <v>31.411300000000001</v>
      </c>
      <c r="AU498" s="105">
        <v>32.0413</v>
      </c>
      <c r="AV498" s="105">
        <v>31.965699999999998</v>
      </c>
      <c r="AW498" s="105">
        <v>31.6418</v>
      </c>
      <c r="AX498" s="105">
        <v>31.797999999999998</v>
      </c>
      <c r="AY498" s="105">
        <v>31.859000000000002</v>
      </c>
      <c r="AZ498" s="105">
        <v>31.6599</v>
      </c>
      <c r="BA498" s="105">
        <v>31.8628</v>
      </c>
      <c r="BB498" s="105">
        <v>31.8996</v>
      </c>
      <c r="BC498" s="105">
        <v>31.905799999999999</v>
      </c>
      <c r="BD498" s="105">
        <v>31.712299999999999</v>
      </c>
      <c r="BE498" s="105">
        <v>31.837499999999999</v>
      </c>
      <c r="BF498" s="105">
        <v>31.804300000000001</v>
      </c>
      <c r="BG498" s="105">
        <v>31.890499999999999</v>
      </c>
      <c r="BH498" s="105">
        <v>32.051499999999997</v>
      </c>
      <c r="BI498" s="105">
        <v>32.006500000000003</v>
      </c>
      <c r="BJ498" s="105">
        <v>31.978200000000001</v>
      </c>
      <c r="BK498" s="105">
        <v>31.8186</v>
      </c>
      <c r="BL498" s="116">
        <v>31.908300000000001</v>
      </c>
      <c r="BM498" s="112">
        <v>0.20450699999999999</v>
      </c>
      <c r="BN498" s="112">
        <v>0.36009099999999999</v>
      </c>
      <c r="BO498" s="112">
        <v>4.3351500000000001E-2</v>
      </c>
      <c r="BP498" s="112">
        <v>0.74418600000000001</v>
      </c>
      <c r="BQ498" s="112">
        <v>0.89313900000000002</v>
      </c>
      <c r="BR498" s="112">
        <v>0.15896099999999999</v>
      </c>
      <c r="BS498" s="112">
        <v>0.81066899999999997</v>
      </c>
      <c r="BT498" s="112">
        <v>0.120545</v>
      </c>
      <c r="BU498" s="117">
        <v>0.28991899999999998</v>
      </c>
      <c r="BV498" s="112">
        <v>0.28393800000000002</v>
      </c>
      <c r="BW498" s="112">
        <v>0.45152799999999998</v>
      </c>
      <c r="BX498" s="112">
        <v>0.125249</v>
      </c>
      <c r="BY498" s="112">
        <v>0.79435199999999995</v>
      </c>
      <c r="BZ498" s="112">
        <v>0.94911500000000004</v>
      </c>
      <c r="CA498" s="112">
        <v>0.41158</v>
      </c>
      <c r="CB498" s="112">
        <v>0.91152599999999995</v>
      </c>
      <c r="CC498" s="112">
        <v>0.29879099999999997</v>
      </c>
      <c r="CD498" s="117">
        <v>0.72864200000000001</v>
      </c>
      <c r="CE498" s="105">
        <v>-0.15481200000000001</v>
      </c>
      <c r="CF498" s="105">
        <v>-0.16637199999999999</v>
      </c>
      <c r="CG498" s="105">
        <v>-0.187891</v>
      </c>
      <c r="CH498" s="105">
        <v>-7.9886100000000002E-2</v>
      </c>
      <c r="CI498" s="105">
        <v>-1.8737799999999999E-2</v>
      </c>
      <c r="CJ498" s="105">
        <v>-0.12937699999999999</v>
      </c>
      <c r="CK498" s="105">
        <v>-1.23068E-2</v>
      </c>
      <c r="CL498" s="105">
        <v>-0.116969</v>
      </c>
      <c r="CM498" s="116">
        <v>8.1146200000000002E-2</v>
      </c>
    </row>
    <row r="499" spans="1:91">
      <c r="A499" s="104" t="s">
        <v>1526</v>
      </c>
      <c r="B499" s="104" t="s">
        <v>1527</v>
      </c>
      <c r="C499" s="104" t="s">
        <v>1528</v>
      </c>
      <c r="D499" s="105">
        <v>32.222149999999999</v>
      </c>
      <c r="E499" s="108">
        <v>3615348898</v>
      </c>
      <c r="F499" s="108">
        <v>2953412080</v>
      </c>
      <c r="G499" s="108">
        <v>2268581682</v>
      </c>
      <c r="H499" s="108">
        <v>3302708327</v>
      </c>
      <c r="I499" s="108">
        <v>2835826318</v>
      </c>
      <c r="J499" s="108">
        <v>2212550006</v>
      </c>
      <c r="K499" s="108">
        <v>2606125912</v>
      </c>
      <c r="L499" s="108">
        <v>1579053510</v>
      </c>
      <c r="M499" s="108">
        <v>2773578722</v>
      </c>
      <c r="N499" s="108">
        <v>2669193103</v>
      </c>
      <c r="O499" s="108">
        <v>2898421319</v>
      </c>
      <c r="P499" s="108">
        <v>2425885022</v>
      </c>
      <c r="Q499" s="108">
        <v>4435782810</v>
      </c>
      <c r="R499" s="108">
        <v>4703613884</v>
      </c>
      <c r="S499" s="108">
        <v>2870760385</v>
      </c>
      <c r="T499" s="108">
        <v>4106078708</v>
      </c>
      <c r="U499" s="108">
        <v>4524705973</v>
      </c>
      <c r="V499" s="108">
        <v>4389188578</v>
      </c>
      <c r="W499" s="108">
        <v>4736891280</v>
      </c>
      <c r="X499" s="108">
        <v>4820296643</v>
      </c>
      <c r="Y499" s="108">
        <v>4729575160</v>
      </c>
      <c r="Z499" s="108">
        <v>3692896380</v>
      </c>
      <c r="AA499" s="108">
        <v>4101581285</v>
      </c>
      <c r="AB499" s="108">
        <v>4011246067</v>
      </c>
      <c r="AC499" s="108">
        <v>5007100708</v>
      </c>
      <c r="AD499" s="108">
        <v>5552343636</v>
      </c>
      <c r="AE499" s="108">
        <v>5382996679</v>
      </c>
      <c r="AF499" s="108">
        <v>4930060361</v>
      </c>
      <c r="AG499" s="108">
        <v>5459611142</v>
      </c>
      <c r="AH499" s="115">
        <v>4762402170</v>
      </c>
      <c r="AI499" s="105">
        <v>32.134999999999998</v>
      </c>
      <c r="AJ499" s="105">
        <v>32.0017</v>
      </c>
      <c r="AK499" s="105">
        <v>31.613099999999999</v>
      </c>
      <c r="AL499" s="105">
        <v>31.895399999999999</v>
      </c>
      <c r="AM499" s="105">
        <v>31.818300000000001</v>
      </c>
      <c r="AN499" s="105">
        <v>31.501899999999999</v>
      </c>
      <c r="AO499" s="105">
        <v>31.526700000000002</v>
      </c>
      <c r="AP499" s="105">
        <v>31.226199999999999</v>
      </c>
      <c r="AQ499" s="105">
        <v>31.558199999999999</v>
      </c>
      <c r="AR499" s="105">
        <v>31.725200000000001</v>
      </c>
      <c r="AS499" s="105">
        <v>31.902200000000001</v>
      </c>
      <c r="AT499" s="105">
        <v>31.78</v>
      </c>
      <c r="AU499" s="105">
        <v>32.279800000000002</v>
      </c>
      <c r="AV499" s="105">
        <v>32.4208</v>
      </c>
      <c r="AW499" s="105">
        <v>31.7316</v>
      </c>
      <c r="AX499" s="105">
        <v>32.314399999999999</v>
      </c>
      <c r="AY499" s="105">
        <v>32.396700000000003</v>
      </c>
      <c r="AZ499" s="105">
        <v>32.358899999999998</v>
      </c>
      <c r="BA499" s="105">
        <v>32.386200000000002</v>
      </c>
      <c r="BB499" s="105">
        <v>32.486899999999999</v>
      </c>
      <c r="BC499" s="105">
        <v>32.329500000000003</v>
      </c>
      <c r="BD499" s="105">
        <v>32.190300000000001</v>
      </c>
      <c r="BE499" s="105">
        <v>32.331800000000001</v>
      </c>
      <c r="BF499" s="105">
        <v>32.338000000000001</v>
      </c>
      <c r="BG499" s="105">
        <v>32.263800000000003</v>
      </c>
      <c r="BH499" s="105">
        <v>32.385399999999997</v>
      </c>
      <c r="BI499" s="105">
        <v>32.339599999999997</v>
      </c>
      <c r="BJ499" s="105">
        <v>32.253999999999998</v>
      </c>
      <c r="BK499" s="105">
        <v>32.274900000000002</v>
      </c>
      <c r="BL499" s="116">
        <v>32.1404</v>
      </c>
      <c r="BM499" s="112">
        <v>0.13148299999999999</v>
      </c>
      <c r="BN499" s="112">
        <v>1.9066099999999999E-2</v>
      </c>
      <c r="BO499" s="112">
        <v>2.2991499999999998E-3</v>
      </c>
      <c r="BP499" s="112">
        <v>3.27604E-3</v>
      </c>
      <c r="BQ499" s="112">
        <v>0.73104499999999994</v>
      </c>
      <c r="BR499" s="112">
        <v>4.9845800000000003E-2</v>
      </c>
      <c r="BS499" s="112">
        <v>4.59006E-2</v>
      </c>
      <c r="BT499" s="112">
        <v>0.37510500000000002</v>
      </c>
      <c r="BU499" s="117">
        <v>0.12386</v>
      </c>
      <c r="BV499" s="112">
        <v>0.202347</v>
      </c>
      <c r="BW499" s="112">
        <v>5.6348599999999999E-2</v>
      </c>
      <c r="BX499" s="112">
        <v>2.6860800000000001E-2</v>
      </c>
      <c r="BY499" s="112">
        <v>1.4416E-2</v>
      </c>
      <c r="BZ499" s="112">
        <v>0.87023899999999998</v>
      </c>
      <c r="CA499" s="112">
        <v>0.22056500000000001</v>
      </c>
      <c r="CB499" s="112">
        <v>0.20127600000000001</v>
      </c>
      <c r="CC499" s="112">
        <v>0.57175900000000002</v>
      </c>
      <c r="CD499" s="117">
        <v>0.64379200000000003</v>
      </c>
      <c r="CE499" s="105">
        <v>-0.30649799999999999</v>
      </c>
      <c r="CF499" s="105">
        <v>-0.48457800000000001</v>
      </c>
      <c r="CG499" s="105">
        <v>-0.78606500000000001</v>
      </c>
      <c r="CH499" s="105">
        <v>-0.42061599999999999</v>
      </c>
      <c r="CI499" s="105">
        <v>-7.9018900000000003E-2</v>
      </c>
      <c r="CJ499" s="105">
        <v>0.13359099999999999</v>
      </c>
      <c r="CK499" s="105">
        <v>0.17779900000000001</v>
      </c>
      <c r="CL499" s="105">
        <v>6.3612600000000005E-2</v>
      </c>
      <c r="CM499" s="116">
        <v>0.10649400000000001</v>
      </c>
    </row>
    <row r="500" spans="1:91">
      <c r="A500" s="104" t="s">
        <v>1529</v>
      </c>
      <c r="B500" s="104" t="s">
        <v>1530</v>
      </c>
      <c r="C500" s="104" t="s">
        <v>1531</v>
      </c>
      <c r="D500" s="105">
        <v>30.378350000000001</v>
      </c>
      <c r="E500" s="108">
        <v>1079469006</v>
      </c>
      <c r="F500" s="108">
        <v>765089973</v>
      </c>
      <c r="G500" s="108">
        <v>915554855.5</v>
      </c>
      <c r="H500" s="108">
        <v>1248301141</v>
      </c>
      <c r="I500" s="108">
        <v>1076499135</v>
      </c>
      <c r="J500" s="108">
        <v>1048938619</v>
      </c>
      <c r="K500" s="108">
        <v>1080533998</v>
      </c>
      <c r="L500" s="108">
        <v>604290431</v>
      </c>
      <c r="M500" s="108">
        <v>1025915914</v>
      </c>
      <c r="N500" s="108">
        <v>698575272.29999995</v>
      </c>
      <c r="O500" s="108">
        <v>998006279.79999995</v>
      </c>
      <c r="P500" s="108">
        <v>910014361</v>
      </c>
      <c r="Q500" s="108">
        <v>1374226343</v>
      </c>
      <c r="R500" s="108">
        <v>1254497614</v>
      </c>
      <c r="S500" s="108">
        <v>1029787995</v>
      </c>
      <c r="T500" s="108">
        <v>1148942043</v>
      </c>
      <c r="U500" s="108">
        <v>1165864126</v>
      </c>
      <c r="V500" s="108">
        <v>946460347.79999995</v>
      </c>
      <c r="W500" s="108">
        <v>972522720</v>
      </c>
      <c r="X500" s="108">
        <v>943519725</v>
      </c>
      <c r="Y500" s="108">
        <v>1433982515</v>
      </c>
      <c r="Z500" s="108">
        <v>1099978861</v>
      </c>
      <c r="AA500" s="108">
        <v>1150683193</v>
      </c>
      <c r="AB500" s="108">
        <v>1021220710</v>
      </c>
      <c r="AC500" s="108">
        <v>1730170551</v>
      </c>
      <c r="AD500" s="108">
        <v>1754415718</v>
      </c>
      <c r="AE500" s="108">
        <v>1349009777</v>
      </c>
      <c r="AF500" s="108">
        <v>1249431804</v>
      </c>
      <c r="AG500" s="108">
        <v>1403000344</v>
      </c>
      <c r="AH500" s="115">
        <v>1591874120</v>
      </c>
      <c r="AI500" s="105">
        <v>30.391200000000001</v>
      </c>
      <c r="AJ500" s="105">
        <v>30.107700000000001</v>
      </c>
      <c r="AK500" s="105">
        <v>30.354299999999999</v>
      </c>
      <c r="AL500" s="105">
        <v>30.491700000000002</v>
      </c>
      <c r="AM500" s="105">
        <v>30.437899999999999</v>
      </c>
      <c r="AN500" s="105">
        <v>30.538599999999999</v>
      </c>
      <c r="AO500" s="105">
        <v>30.227</v>
      </c>
      <c r="AP500" s="105">
        <v>29.989599999999999</v>
      </c>
      <c r="AQ500" s="105">
        <v>30.1234</v>
      </c>
      <c r="AR500" s="105">
        <v>29.8371</v>
      </c>
      <c r="AS500" s="105">
        <v>30.4649</v>
      </c>
      <c r="AT500" s="105">
        <v>30.365500000000001</v>
      </c>
      <c r="AU500" s="105">
        <v>30.594899999999999</v>
      </c>
      <c r="AV500" s="105">
        <v>30.514199999999999</v>
      </c>
      <c r="AW500" s="105">
        <v>30.2819</v>
      </c>
      <c r="AX500" s="105">
        <v>30.477</v>
      </c>
      <c r="AY500" s="105">
        <v>30.443899999999999</v>
      </c>
      <c r="AZ500" s="105">
        <v>30.1479</v>
      </c>
      <c r="BA500" s="105">
        <v>30.1021</v>
      </c>
      <c r="BB500" s="105">
        <v>30.158000000000001</v>
      </c>
      <c r="BC500" s="105">
        <v>30.616</v>
      </c>
      <c r="BD500" s="105">
        <v>30.435500000000001</v>
      </c>
      <c r="BE500" s="105">
        <v>30.532599999999999</v>
      </c>
      <c r="BF500" s="105">
        <v>30.3642</v>
      </c>
      <c r="BG500" s="105">
        <v>30.730799999999999</v>
      </c>
      <c r="BH500" s="105">
        <v>30.7483</v>
      </c>
      <c r="BI500" s="105">
        <v>30.3431</v>
      </c>
      <c r="BJ500" s="105">
        <v>30.273700000000002</v>
      </c>
      <c r="BK500" s="105">
        <v>30.334399999999999</v>
      </c>
      <c r="BL500" s="116">
        <v>30.5791</v>
      </c>
      <c r="BM500" s="112">
        <v>0.43661</v>
      </c>
      <c r="BN500" s="112">
        <v>0.39238200000000001</v>
      </c>
      <c r="BO500" s="112">
        <v>7.1498900000000004E-2</v>
      </c>
      <c r="BP500" s="112">
        <v>0.46757700000000002</v>
      </c>
      <c r="BQ500" s="112">
        <v>0.63486600000000004</v>
      </c>
      <c r="BR500" s="112">
        <v>0.79230800000000001</v>
      </c>
      <c r="BS500" s="112">
        <v>0.60989700000000002</v>
      </c>
      <c r="BT500" s="112">
        <v>0.66981100000000005</v>
      </c>
      <c r="BU500" s="117">
        <v>0.261044</v>
      </c>
      <c r="BV500" s="112">
        <v>0.51574900000000001</v>
      </c>
      <c r="BW500" s="112">
        <v>0.48155100000000001</v>
      </c>
      <c r="BX500" s="112">
        <v>0.16406200000000001</v>
      </c>
      <c r="BY500" s="112">
        <v>0.55029300000000003</v>
      </c>
      <c r="BZ500" s="112">
        <v>0.81747499999999995</v>
      </c>
      <c r="CA500" s="112">
        <v>0.91056000000000004</v>
      </c>
      <c r="CB500" s="112">
        <v>0.77154800000000001</v>
      </c>
      <c r="CC500" s="112">
        <v>0.79810899999999996</v>
      </c>
      <c r="CD500" s="117">
        <v>0.72171300000000005</v>
      </c>
      <c r="CE500" s="105">
        <v>-0.111343</v>
      </c>
      <c r="CF500" s="105">
        <v>9.3652700000000005E-2</v>
      </c>
      <c r="CG500" s="105">
        <v>-0.28240799999999999</v>
      </c>
      <c r="CH500" s="105">
        <v>-0.17322000000000001</v>
      </c>
      <c r="CI500" s="105">
        <v>6.7911799999999994E-2</v>
      </c>
      <c r="CJ500" s="105">
        <v>-3.9462400000000002E-2</v>
      </c>
      <c r="CK500" s="105">
        <v>-0.103713</v>
      </c>
      <c r="CL500" s="105">
        <v>4.8384999999999997E-2</v>
      </c>
      <c r="CM500" s="116">
        <v>0.21168100000000001</v>
      </c>
    </row>
    <row r="501" spans="1:91">
      <c r="A501" s="104" t="s">
        <v>1532</v>
      </c>
      <c r="B501" s="104" t="s">
        <v>1533</v>
      </c>
      <c r="C501" s="104" t="s">
        <v>1534</v>
      </c>
      <c r="D501" s="105">
        <v>29.7469</v>
      </c>
      <c r="E501" s="108">
        <v>674211861</v>
      </c>
      <c r="F501" s="108">
        <v>374809457.80000001</v>
      </c>
      <c r="G501" s="108">
        <v>307135035.80000001</v>
      </c>
      <c r="H501" s="108">
        <v>527615953.30000001</v>
      </c>
      <c r="I501" s="108">
        <v>576219196.5</v>
      </c>
      <c r="J501" s="108">
        <v>468920881</v>
      </c>
      <c r="K501" s="108">
        <v>632202828.5</v>
      </c>
      <c r="L501" s="108">
        <v>483944045.5</v>
      </c>
      <c r="M501" s="108">
        <v>443425913</v>
      </c>
      <c r="N501" s="108">
        <v>619579572</v>
      </c>
      <c r="O501" s="108">
        <v>461704470</v>
      </c>
      <c r="P501" s="108">
        <v>446263653.5</v>
      </c>
      <c r="Q501" s="108">
        <v>1056201290</v>
      </c>
      <c r="R501" s="108">
        <v>973397912</v>
      </c>
      <c r="S501" s="108">
        <v>604305537.79999995</v>
      </c>
      <c r="T501" s="108">
        <v>933680364</v>
      </c>
      <c r="U501" s="108">
        <v>969139090</v>
      </c>
      <c r="V501" s="108">
        <v>898400146.5</v>
      </c>
      <c r="W501" s="108">
        <v>1056183615</v>
      </c>
      <c r="X501" s="108">
        <v>955914367</v>
      </c>
      <c r="Y501" s="108">
        <v>974528010</v>
      </c>
      <c r="Z501" s="108">
        <v>665857484</v>
      </c>
      <c r="AA501" s="108">
        <v>693773547</v>
      </c>
      <c r="AB501" s="108">
        <v>594186800</v>
      </c>
      <c r="AC501" s="108">
        <v>1425723515</v>
      </c>
      <c r="AD501" s="108">
        <v>1411564015</v>
      </c>
      <c r="AE501" s="108">
        <v>1219698167</v>
      </c>
      <c r="AF501" s="108">
        <v>1110810548</v>
      </c>
      <c r="AG501" s="108">
        <v>1113446849</v>
      </c>
      <c r="AH501" s="115">
        <v>1064191693</v>
      </c>
      <c r="AI501" s="105">
        <v>29.7121</v>
      </c>
      <c r="AJ501" s="105">
        <v>29.06</v>
      </c>
      <c r="AK501" s="105">
        <v>28.801200000000001</v>
      </c>
      <c r="AL501" s="105">
        <v>29.249300000000002</v>
      </c>
      <c r="AM501" s="105">
        <v>29.5397</v>
      </c>
      <c r="AN501" s="105">
        <v>29.351900000000001</v>
      </c>
      <c r="AO501" s="105">
        <v>29.491599999999998</v>
      </c>
      <c r="AP501" s="105">
        <v>29.6572</v>
      </c>
      <c r="AQ501" s="105">
        <v>28.9132</v>
      </c>
      <c r="AR501" s="105">
        <v>29.6434</v>
      </c>
      <c r="AS501" s="105">
        <v>29.3474</v>
      </c>
      <c r="AT501" s="105">
        <v>29.337499999999999</v>
      </c>
      <c r="AU501" s="105">
        <v>30.212800000000001</v>
      </c>
      <c r="AV501" s="105">
        <v>30.148099999999999</v>
      </c>
      <c r="AW501" s="105">
        <v>29.538399999999999</v>
      </c>
      <c r="AX501" s="105">
        <v>30.177700000000002</v>
      </c>
      <c r="AY501" s="105">
        <v>30.176400000000001</v>
      </c>
      <c r="AZ501" s="105">
        <v>30.063800000000001</v>
      </c>
      <c r="BA501" s="105">
        <v>30.2212</v>
      </c>
      <c r="BB501" s="105">
        <v>30.176100000000002</v>
      </c>
      <c r="BC501" s="105">
        <v>30.061199999999999</v>
      </c>
      <c r="BD501" s="105">
        <v>29.6937</v>
      </c>
      <c r="BE501" s="105">
        <v>29.781700000000001</v>
      </c>
      <c r="BF501" s="105">
        <v>29.582899999999999</v>
      </c>
      <c r="BG501" s="105">
        <v>30.450199999999999</v>
      </c>
      <c r="BH501" s="105">
        <v>30.4346</v>
      </c>
      <c r="BI501" s="105">
        <v>30.197800000000001</v>
      </c>
      <c r="BJ501" s="105">
        <v>30.103999999999999</v>
      </c>
      <c r="BK501" s="105">
        <v>30.005400000000002</v>
      </c>
      <c r="BL501" s="116">
        <v>30.003399999999999</v>
      </c>
      <c r="BM501" s="112">
        <v>3.62069E-2</v>
      </c>
      <c r="BN501" s="112">
        <v>1.97226E-3</v>
      </c>
      <c r="BO501" s="112">
        <v>3.9995999999999997E-2</v>
      </c>
      <c r="BP501" s="112">
        <v>4.90786E-3</v>
      </c>
      <c r="BQ501" s="112">
        <v>0.75983000000000001</v>
      </c>
      <c r="BR501" s="112">
        <v>0.113134</v>
      </c>
      <c r="BS501" s="112">
        <v>0.11820600000000001</v>
      </c>
      <c r="BT501" s="112">
        <v>6.1158499999999999E-3</v>
      </c>
      <c r="BU501" s="117">
        <v>2.1464E-2</v>
      </c>
      <c r="BV501" s="112">
        <v>8.1903599999999993E-2</v>
      </c>
      <c r="BW501" s="112">
        <v>1.90239E-2</v>
      </c>
      <c r="BX501" s="112">
        <v>0.119551</v>
      </c>
      <c r="BY501" s="112">
        <v>1.7680299999999999E-2</v>
      </c>
      <c r="BZ501" s="112">
        <v>0.88592099999999996</v>
      </c>
      <c r="CA501" s="112">
        <v>0.34571800000000003</v>
      </c>
      <c r="CB501" s="112">
        <v>0.32447399999999998</v>
      </c>
      <c r="CC501" s="112">
        <v>6.1031099999999998E-2</v>
      </c>
      <c r="CD501" s="117">
        <v>0.43498900000000001</v>
      </c>
      <c r="CE501" s="105">
        <v>-0.84651799999999999</v>
      </c>
      <c r="CF501" s="105">
        <v>-0.65728900000000001</v>
      </c>
      <c r="CG501" s="105">
        <v>-0.68358300000000005</v>
      </c>
      <c r="CH501" s="105">
        <v>-0.59485699999999997</v>
      </c>
      <c r="CI501" s="105">
        <v>-7.1163799999999999E-2</v>
      </c>
      <c r="CJ501" s="105">
        <v>0.10169</v>
      </c>
      <c r="CK501" s="105">
        <v>0.115207</v>
      </c>
      <c r="CL501" s="105">
        <v>-0.351489</v>
      </c>
      <c r="CM501" s="116">
        <v>0.32325700000000002</v>
      </c>
    </row>
    <row r="502" spans="1:91">
      <c r="A502" s="104" t="s">
        <v>1535</v>
      </c>
      <c r="B502" s="104" t="s">
        <v>1536</v>
      </c>
      <c r="C502" s="104" t="s">
        <v>1537</v>
      </c>
      <c r="D502" s="105">
        <v>33.518500000000003</v>
      </c>
      <c r="E502" s="108">
        <v>17222899583</v>
      </c>
      <c r="F502" s="108">
        <v>16447545263</v>
      </c>
      <c r="G502" s="108">
        <v>14923096665</v>
      </c>
      <c r="H502" s="108">
        <v>17420069893</v>
      </c>
      <c r="I502" s="108">
        <v>15679456756</v>
      </c>
      <c r="J502" s="108">
        <v>20739122902</v>
      </c>
      <c r="K502" s="108">
        <v>10176816300</v>
      </c>
      <c r="L502" s="108">
        <v>6606604135</v>
      </c>
      <c r="M502" s="108">
        <v>9808095814</v>
      </c>
      <c r="N502" s="108">
        <v>5537078646</v>
      </c>
      <c r="O502" s="108">
        <v>9899755826</v>
      </c>
      <c r="P502" s="108">
        <v>11050014439</v>
      </c>
      <c r="Q502" s="108">
        <v>8778963555</v>
      </c>
      <c r="R502" s="108">
        <v>9077252373</v>
      </c>
      <c r="S502" s="108">
        <v>11434427285</v>
      </c>
      <c r="T502" s="108">
        <v>11153655338</v>
      </c>
      <c r="U502" s="108">
        <v>9933917729</v>
      </c>
      <c r="V502" s="108">
        <v>18077034149</v>
      </c>
      <c r="W502" s="108">
        <v>8529682693</v>
      </c>
      <c r="X502" s="108">
        <v>8725283253</v>
      </c>
      <c r="Y502" s="108">
        <v>8160936927</v>
      </c>
      <c r="Z502" s="108">
        <v>11089442125</v>
      </c>
      <c r="AA502" s="108">
        <v>11556050346</v>
      </c>
      <c r="AB502" s="108">
        <v>12057660685</v>
      </c>
      <c r="AC502" s="108">
        <v>9388194113</v>
      </c>
      <c r="AD502" s="108">
        <v>8797840024</v>
      </c>
      <c r="AE502" s="108">
        <v>9392898734</v>
      </c>
      <c r="AF502" s="108">
        <v>11034653103</v>
      </c>
      <c r="AG502" s="108">
        <v>12944952497</v>
      </c>
      <c r="AH502" s="115">
        <v>10818090243</v>
      </c>
      <c r="AI502" s="105">
        <v>34.387099999999997</v>
      </c>
      <c r="AJ502" s="105">
        <v>34.451099999999997</v>
      </c>
      <c r="AK502" s="105">
        <v>34.308900000000001</v>
      </c>
      <c r="AL502" s="105">
        <v>34.294400000000003</v>
      </c>
      <c r="AM502" s="105">
        <v>34.289200000000001</v>
      </c>
      <c r="AN502" s="105">
        <v>34.659700000000001</v>
      </c>
      <c r="AO502" s="105">
        <v>33.5075</v>
      </c>
      <c r="AP502" s="105">
        <v>33.289099999999998</v>
      </c>
      <c r="AQ502" s="105">
        <v>33.380400000000002</v>
      </c>
      <c r="AR502" s="105">
        <v>32.818399999999997</v>
      </c>
      <c r="AS502" s="105">
        <v>33.725299999999997</v>
      </c>
      <c r="AT502" s="105">
        <v>33.967500000000001</v>
      </c>
      <c r="AU502" s="105">
        <v>33.248899999999999</v>
      </c>
      <c r="AV502" s="105">
        <v>33.369300000000003</v>
      </c>
      <c r="AW502" s="105">
        <v>33.761499999999998</v>
      </c>
      <c r="AX502" s="105">
        <v>33.756100000000004</v>
      </c>
      <c r="AY502" s="105">
        <v>33.5199</v>
      </c>
      <c r="AZ502" s="105">
        <v>34.4101</v>
      </c>
      <c r="BA502" s="105">
        <v>33.2348</v>
      </c>
      <c r="BB502" s="105">
        <v>33.353299999999997</v>
      </c>
      <c r="BC502" s="105">
        <v>33.135100000000001</v>
      </c>
      <c r="BD502" s="105">
        <v>33.793399999999998</v>
      </c>
      <c r="BE502" s="105">
        <v>33.841000000000001</v>
      </c>
      <c r="BF502" s="105">
        <v>33.925800000000002</v>
      </c>
      <c r="BG502" s="105">
        <v>33.176499999999997</v>
      </c>
      <c r="BH502" s="105">
        <v>33.049999999999997</v>
      </c>
      <c r="BI502" s="105">
        <v>33.142800000000001</v>
      </c>
      <c r="BJ502" s="105">
        <v>33.416400000000003</v>
      </c>
      <c r="BK502" s="105">
        <v>33.517099999999999</v>
      </c>
      <c r="BL502" s="116">
        <v>33.3279</v>
      </c>
      <c r="BM502" s="112">
        <v>1.4837800000000001E-4</v>
      </c>
      <c r="BN502" s="112">
        <v>1.7757199999999999E-3</v>
      </c>
      <c r="BO502" s="112">
        <v>0.753691</v>
      </c>
      <c r="BP502" s="112">
        <v>0.82559000000000005</v>
      </c>
      <c r="BQ502" s="112">
        <v>0.82190399999999997</v>
      </c>
      <c r="BR502" s="112">
        <v>0.15553400000000001</v>
      </c>
      <c r="BS502" s="112">
        <v>9.7972500000000004E-2</v>
      </c>
      <c r="BT502" s="112">
        <v>2.9487200000000002E-3</v>
      </c>
      <c r="BU502" s="117">
        <v>1.10346E-2</v>
      </c>
      <c r="BV502" s="112">
        <v>5.5717300000000004E-3</v>
      </c>
      <c r="BW502" s="112">
        <v>1.85268E-2</v>
      </c>
      <c r="BX502" s="112">
        <v>0.81678200000000001</v>
      </c>
      <c r="BY502" s="112">
        <v>0.85875699999999999</v>
      </c>
      <c r="BZ502" s="112">
        <v>0.91385300000000003</v>
      </c>
      <c r="CA502" s="112">
        <v>0.40684900000000002</v>
      </c>
      <c r="CB502" s="112">
        <v>0.294686</v>
      </c>
      <c r="CC502" s="112">
        <v>4.1849999999999998E-2</v>
      </c>
      <c r="CD502" s="117">
        <v>0.39360400000000001</v>
      </c>
      <c r="CE502" s="105">
        <v>0.96190100000000001</v>
      </c>
      <c r="CF502" s="105">
        <v>0.99399199999999999</v>
      </c>
      <c r="CG502" s="105">
        <v>-2.8119399999999999E-2</v>
      </c>
      <c r="CH502" s="105">
        <v>8.3260899999999999E-2</v>
      </c>
      <c r="CI502" s="105">
        <v>3.9435100000000001E-2</v>
      </c>
      <c r="CJ502" s="105">
        <v>0.47489300000000001</v>
      </c>
      <c r="CK502" s="105">
        <v>-0.17941199999999999</v>
      </c>
      <c r="CL502" s="105">
        <v>0.43296800000000002</v>
      </c>
      <c r="CM502" s="116">
        <v>-0.29737999999999998</v>
      </c>
    </row>
    <row r="503" spans="1:91">
      <c r="A503" s="104" t="s">
        <v>1538</v>
      </c>
      <c r="B503" s="104" t="s">
        <v>1539</v>
      </c>
      <c r="C503" s="104" t="s">
        <v>1540</v>
      </c>
      <c r="D503" s="105">
        <v>33.288150000000002</v>
      </c>
      <c r="E503" s="108">
        <v>8101660388</v>
      </c>
      <c r="F503" s="108">
        <v>5873020482</v>
      </c>
      <c r="G503" s="108">
        <v>5474898232</v>
      </c>
      <c r="H503" s="108">
        <v>8399443711</v>
      </c>
      <c r="I503" s="108">
        <v>7437558087</v>
      </c>
      <c r="J503" s="108">
        <v>5351824461</v>
      </c>
      <c r="K503" s="108">
        <v>8707341869</v>
      </c>
      <c r="L503" s="108">
        <v>4847545685</v>
      </c>
      <c r="M503" s="108">
        <v>7187767710</v>
      </c>
      <c r="N503" s="108">
        <v>7174123439</v>
      </c>
      <c r="O503" s="108">
        <v>7131862746</v>
      </c>
      <c r="P503" s="108">
        <v>6718092819</v>
      </c>
      <c r="Q503" s="108">
        <v>12201585564</v>
      </c>
      <c r="R503" s="108">
        <v>11741078842</v>
      </c>
      <c r="S503" s="108">
        <v>9480792066</v>
      </c>
      <c r="T503" s="108">
        <v>8501007456</v>
      </c>
      <c r="U503" s="108">
        <v>8473780406</v>
      </c>
      <c r="V503" s="108">
        <v>8060256702</v>
      </c>
      <c r="W503" s="108">
        <v>9951461278</v>
      </c>
      <c r="X503" s="108">
        <v>9242316696</v>
      </c>
      <c r="Y503" s="108">
        <v>9320607927</v>
      </c>
      <c r="Z503" s="108">
        <v>7372422741</v>
      </c>
      <c r="AA503" s="108">
        <v>8441627356</v>
      </c>
      <c r="AB503" s="108">
        <v>8068892249</v>
      </c>
      <c r="AC503" s="108">
        <v>12120042205</v>
      </c>
      <c r="AD503" s="108">
        <v>11470213906</v>
      </c>
      <c r="AE503" s="108">
        <v>10863953793</v>
      </c>
      <c r="AF503" s="108">
        <v>10645742735</v>
      </c>
      <c r="AG503" s="108">
        <v>10883302639</v>
      </c>
      <c r="AH503" s="115">
        <v>9858130089</v>
      </c>
      <c r="AI503" s="105">
        <v>33.299100000000003</v>
      </c>
      <c r="AJ503" s="105">
        <v>32.999099999999999</v>
      </c>
      <c r="AK503" s="105">
        <v>32.907800000000002</v>
      </c>
      <c r="AL503" s="105">
        <v>33.241999999999997</v>
      </c>
      <c r="AM503" s="105">
        <v>33.215400000000002</v>
      </c>
      <c r="AN503" s="105">
        <v>32.755899999999997</v>
      </c>
      <c r="AO503" s="105">
        <v>33.283299999999997</v>
      </c>
      <c r="AP503" s="105">
        <v>32.848399999999998</v>
      </c>
      <c r="AQ503" s="105">
        <v>32.932000000000002</v>
      </c>
      <c r="AR503" s="105">
        <v>33.189300000000003</v>
      </c>
      <c r="AS503" s="105">
        <v>33.2575</v>
      </c>
      <c r="AT503" s="105">
        <v>33.249600000000001</v>
      </c>
      <c r="AU503" s="105">
        <v>33.717799999999997</v>
      </c>
      <c r="AV503" s="105">
        <v>33.740499999999997</v>
      </c>
      <c r="AW503" s="105">
        <v>33.493200000000002</v>
      </c>
      <c r="AX503" s="105">
        <v>33.3643</v>
      </c>
      <c r="AY503" s="105">
        <v>33.292999999999999</v>
      </c>
      <c r="AZ503" s="105">
        <v>33.241399999999999</v>
      </c>
      <c r="BA503" s="105">
        <v>33.4572</v>
      </c>
      <c r="BB503" s="105">
        <v>33.438099999999999</v>
      </c>
      <c r="BC503" s="105">
        <v>33.329799999999999</v>
      </c>
      <c r="BD503" s="105">
        <v>33.201599999999999</v>
      </c>
      <c r="BE503" s="105">
        <v>33.383400000000002</v>
      </c>
      <c r="BF503" s="105">
        <v>33.346299999999999</v>
      </c>
      <c r="BG503" s="105">
        <v>33.547699999999999</v>
      </c>
      <c r="BH503" s="105">
        <v>33.433999999999997</v>
      </c>
      <c r="BI503" s="105">
        <v>33.352699999999999</v>
      </c>
      <c r="BJ503" s="105">
        <v>33.364600000000003</v>
      </c>
      <c r="BK503" s="105">
        <v>33.267200000000003</v>
      </c>
      <c r="BL503" s="116">
        <v>33.1935</v>
      </c>
      <c r="BM503" s="112">
        <v>0.18244199999999999</v>
      </c>
      <c r="BN503" s="112">
        <v>0.28492400000000001</v>
      </c>
      <c r="BO503" s="112">
        <v>0.14860400000000001</v>
      </c>
      <c r="BP503" s="112">
        <v>0.47072900000000001</v>
      </c>
      <c r="BQ503" s="112">
        <v>1.5760199999999999E-2</v>
      </c>
      <c r="BR503" s="112">
        <v>0.70898700000000003</v>
      </c>
      <c r="BS503" s="112">
        <v>0.10370799999999999</v>
      </c>
      <c r="BT503" s="112">
        <v>0.65976299999999999</v>
      </c>
      <c r="BU503" s="117">
        <v>8.6973700000000001E-2</v>
      </c>
      <c r="BV503" s="112">
        <v>0.25931700000000002</v>
      </c>
      <c r="BW503" s="112">
        <v>0.37689600000000001</v>
      </c>
      <c r="BX503" s="112">
        <v>0.25086000000000003</v>
      </c>
      <c r="BY503" s="112">
        <v>0.55298400000000003</v>
      </c>
      <c r="BZ503" s="112">
        <v>0.27465299999999998</v>
      </c>
      <c r="CA503" s="112">
        <v>0.86160899999999996</v>
      </c>
      <c r="CB503" s="112">
        <v>0.30476300000000001</v>
      </c>
      <c r="CC503" s="112">
        <v>0.79056099999999996</v>
      </c>
      <c r="CD503" s="117">
        <v>0.61135099999999998</v>
      </c>
      <c r="CE503" s="105">
        <v>-0.20644299999999999</v>
      </c>
      <c r="CF503" s="105">
        <v>-0.20401</v>
      </c>
      <c r="CG503" s="105">
        <v>-0.25389899999999999</v>
      </c>
      <c r="CH503" s="105">
        <v>-4.2985299999999997E-2</v>
      </c>
      <c r="CI503" s="105">
        <v>0.375384</v>
      </c>
      <c r="CJ503" s="105">
        <v>2.4464900000000001E-2</v>
      </c>
      <c r="CK503" s="105">
        <v>0.13326499999999999</v>
      </c>
      <c r="CL503" s="105">
        <v>3.5305000000000003E-2</v>
      </c>
      <c r="CM503" s="116">
        <v>0.16969300000000001</v>
      </c>
    </row>
    <row r="504" spans="1:91">
      <c r="A504" s="104" t="s">
        <v>1541</v>
      </c>
      <c r="B504" s="104" t="s">
        <v>1542</v>
      </c>
      <c r="C504" s="104" t="s">
        <v>1543</v>
      </c>
      <c r="D504" s="105">
        <v>31.83</v>
      </c>
      <c r="E504" s="108">
        <v>2838519696</v>
      </c>
      <c r="F504" s="108">
        <v>2658220927</v>
      </c>
      <c r="G504" s="108">
        <v>2436104614</v>
      </c>
      <c r="H504" s="108">
        <v>3088573123</v>
      </c>
      <c r="I504" s="108">
        <v>2730811780</v>
      </c>
      <c r="J504" s="108">
        <v>2295055833</v>
      </c>
      <c r="K504" s="108">
        <v>2721843490</v>
      </c>
      <c r="L504" s="108">
        <v>1713729442</v>
      </c>
      <c r="M504" s="108">
        <v>3276690482</v>
      </c>
      <c r="N504" s="108">
        <v>2983319984</v>
      </c>
      <c r="O504" s="108">
        <v>2947730992</v>
      </c>
      <c r="P504" s="108">
        <v>2423283572</v>
      </c>
      <c r="Q504" s="108">
        <v>3238152464</v>
      </c>
      <c r="R504" s="108">
        <v>3035815936</v>
      </c>
      <c r="S504" s="108">
        <v>2928108260</v>
      </c>
      <c r="T504" s="108">
        <v>3074753096</v>
      </c>
      <c r="U504" s="108">
        <v>3192124713</v>
      </c>
      <c r="V504" s="108">
        <v>3231227271</v>
      </c>
      <c r="W504" s="108">
        <v>3388332546</v>
      </c>
      <c r="X504" s="108">
        <v>3374798655</v>
      </c>
      <c r="Y504" s="108">
        <v>3322693939</v>
      </c>
      <c r="Z504" s="108">
        <v>2845215569</v>
      </c>
      <c r="AA504" s="108">
        <v>2902564826</v>
      </c>
      <c r="AB504" s="108">
        <v>3136001481</v>
      </c>
      <c r="AC504" s="108">
        <v>3912336340</v>
      </c>
      <c r="AD504" s="108">
        <v>3916372836</v>
      </c>
      <c r="AE504" s="108">
        <v>3895296260</v>
      </c>
      <c r="AF504" s="108">
        <v>3808692584</v>
      </c>
      <c r="AG504" s="108">
        <v>4228159992</v>
      </c>
      <c r="AH504" s="115">
        <v>3727903686</v>
      </c>
      <c r="AI504" s="105">
        <v>31.786000000000001</v>
      </c>
      <c r="AJ504" s="105">
        <v>31.852599999999999</v>
      </c>
      <c r="AK504" s="105">
        <v>31.715699999999998</v>
      </c>
      <c r="AL504" s="105">
        <v>31.7987</v>
      </c>
      <c r="AM504" s="105">
        <v>31.764299999999999</v>
      </c>
      <c r="AN504" s="105">
        <v>31.5563</v>
      </c>
      <c r="AO504" s="105">
        <v>31.5947</v>
      </c>
      <c r="AP504" s="105">
        <v>31.331499999999998</v>
      </c>
      <c r="AQ504" s="105">
        <v>31.7987</v>
      </c>
      <c r="AR504" s="105">
        <v>31.886600000000001</v>
      </c>
      <c r="AS504" s="105">
        <v>31.927</v>
      </c>
      <c r="AT504" s="105">
        <v>31.778500000000001</v>
      </c>
      <c r="AU504" s="105">
        <v>31.825900000000001</v>
      </c>
      <c r="AV504" s="105">
        <v>31.789100000000001</v>
      </c>
      <c r="AW504" s="105">
        <v>31.764700000000001</v>
      </c>
      <c r="AX504" s="105">
        <v>31.897099999999998</v>
      </c>
      <c r="AY504" s="105">
        <v>31.895199999999999</v>
      </c>
      <c r="AZ504" s="105">
        <v>31.9146</v>
      </c>
      <c r="BA504" s="105">
        <v>31.902899999999999</v>
      </c>
      <c r="BB504" s="105">
        <v>31.9726</v>
      </c>
      <c r="BC504" s="105">
        <v>31.814</v>
      </c>
      <c r="BD504" s="105">
        <v>31.811</v>
      </c>
      <c r="BE504" s="105">
        <v>31.834099999999999</v>
      </c>
      <c r="BF504" s="105">
        <v>31.982900000000001</v>
      </c>
      <c r="BG504" s="105">
        <v>31.911000000000001</v>
      </c>
      <c r="BH504" s="105">
        <v>31.888000000000002</v>
      </c>
      <c r="BI504" s="105">
        <v>31.873000000000001</v>
      </c>
      <c r="BJ504" s="105">
        <v>31.881699999999999</v>
      </c>
      <c r="BK504" s="105">
        <v>31.9026</v>
      </c>
      <c r="BL504" s="116">
        <v>31.7864</v>
      </c>
      <c r="BM504" s="112">
        <v>0.24732100000000001</v>
      </c>
      <c r="BN504" s="112">
        <v>0.14666100000000001</v>
      </c>
      <c r="BO504" s="112">
        <v>0.114042</v>
      </c>
      <c r="BP504" s="112">
        <v>0.90646400000000005</v>
      </c>
      <c r="BQ504" s="112">
        <v>0.18612799999999999</v>
      </c>
      <c r="BR504" s="112">
        <v>0.27915000000000001</v>
      </c>
      <c r="BS504" s="112">
        <v>0.53337599999999996</v>
      </c>
      <c r="BT504" s="112">
        <v>0.78291299999999997</v>
      </c>
      <c r="BU504" s="117">
        <v>0.418209</v>
      </c>
      <c r="BV504" s="112">
        <v>0.32930300000000001</v>
      </c>
      <c r="BW504" s="112">
        <v>0.227718</v>
      </c>
      <c r="BX504" s="112">
        <v>0.20809900000000001</v>
      </c>
      <c r="BY504" s="112">
        <v>0.92382200000000003</v>
      </c>
      <c r="BZ504" s="112">
        <v>0.550342</v>
      </c>
      <c r="CA504" s="112">
        <v>0.55079999999999996</v>
      </c>
      <c r="CB504" s="112">
        <v>0.71917600000000004</v>
      </c>
      <c r="CC504" s="112">
        <v>0.87548999999999999</v>
      </c>
      <c r="CD504" s="117">
        <v>0.77742500000000003</v>
      </c>
      <c r="CE504" s="105">
        <v>-7.2126999999999997E-2</v>
      </c>
      <c r="CF504" s="105">
        <v>-0.15049000000000001</v>
      </c>
      <c r="CG504" s="105">
        <v>-0.28194900000000001</v>
      </c>
      <c r="CH504" s="105">
        <v>7.1258500000000004E-3</v>
      </c>
      <c r="CI504" s="105">
        <v>-6.3662800000000005E-2</v>
      </c>
      <c r="CJ504" s="105">
        <v>4.53765E-2</v>
      </c>
      <c r="CK504" s="105">
        <v>3.9600999999999997E-2</v>
      </c>
      <c r="CL504" s="105">
        <v>1.9050000000000001E-2</v>
      </c>
      <c r="CM504" s="116">
        <v>3.3740399999999997E-2</v>
      </c>
    </row>
    <row r="505" spans="1:91">
      <c r="A505" s="104" t="s">
        <v>1544</v>
      </c>
      <c r="B505" s="104" t="s">
        <v>1545</v>
      </c>
      <c r="C505" s="104" t="s">
        <v>1546</v>
      </c>
      <c r="D505" s="105">
        <v>33.09845</v>
      </c>
      <c r="E505" s="108">
        <v>7287631998</v>
      </c>
      <c r="F505" s="108">
        <v>7068612518</v>
      </c>
      <c r="G505" s="108">
        <v>6455463425</v>
      </c>
      <c r="H505" s="108">
        <v>8212130556</v>
      </c>
      <c r="I505" s="108">
        <v>7548971480</v>
      </c>
      <c r="J505" s="108">
        <v>7058456672</v>
      </c>
      <c r="K505" s="108">
        <v>6642259931</v>
      </c>
      <c r="L505" s="108">
        <v>4685772144</v>
      </c>
      <c r="M505" s="108">
        <v>6799310599</v>
      </c>
      <c r="N505" s="108">
        <v>7409570560</v>
      </c>
      <c r="O505" s="108">
        <v>7753129985</v>
      </c>
      <c r="P505" s="108">
        <v>6592218539</v>
      </c>
      <c r="Q505" s="108">
        <v>7820976148</v>
      </c>
      <c r="R505" s="108">
        <v>7634354348</v>
      </c>
      <c r="S505" s="108">
        <v>6298099451</v>
      </c>
      <c r="T505" s="108">
        <v>6669485712</v>
      </c>
      <c r="U505" s="108">
        <v>6947308240</v>
      </c>
      <c r="V505" s="108">
        <v>6716487733</v>
      </c>
      <c r="W505" s="108">
        <v>8024870468</v>
      </c>
      <c r="X505" s="108">
        <v>8008120912</v>
      </c>
      <c r="Y505" s="108">
        <v>7674750064</v>
      </c>
      <c r="Z505" s="108">
        <v>6930624832</v>
      </c>
      <c r="AA505" s="108">
        <v>7192778318</v>
      </c>
      <c r="AB505" s="108">
        <v>7338113374</v>
      </c>
      <c r="AC505" s="108">
        <v>8488509872</v>
      </c>
      <c r="AD505" s="108">
        <v>9000547677</v>
      </c>
      <c r="AE505" s="108">
        <v>8285939488</v>
      </c>
      <c r="AF505" s="108">
        <v>8660659812</v>
      </c>
      <c r="AG505" s="108">
        <v>8712944688</v>
      </c>
      <c r="AH505" s="115">
        <v>8253918847</v>
      </c>
      <c r="AI505" s="105">
        <v>33.146299999999997</v>
      </c>
      <c r="AJ505" s="105">
        <v>33.265900000000002</v>
      </c>
      <c r="AK505" s="105">
        <v>33.145200000000003</v>
      </c>
      <c r="AL505" s="105">
        <v>33.209499999999998</v>
      </c>
      <c r="AM505" s="105">
        <v>33.236800000000002</v>
      </c>
      <c r="AN505" s="105">
        <v>33.151299999999999</v>
      </c>
      <c r="AO505" s="105">
        <v>32.894100000000002</v>
      </c>
      <c r="AP505" s="105">
        <v>32.798000000000002</v>
      </c>
      <c r="AQ505" s="105">
        <v>32.851799999999997</v>
      </c>
      <c r="AR505" s="105">
        <v>33.2361</v>
      </c>
      <c r="AS505" s="105">
        <v>33.3782</v>
      </c>
      <c r="AT505" s="105">
        <v>33.222299999999997</v>
      </c>
      <c r="AU505" s="105">
        <v>33.0854</v>
      </c>
      <c r="AV505" s="105">
        <v>33.119599999999998</v>
      </c>
      <c r="AW505" s="105">
        <v>32.881799999999998</v>
      </c>
      <c r="AX505" s="105">
        <v>33.014200000000002</v>
      </c>
      <c r="AY505" s="105">
        <v>33.0092</v>
      </c>
      <c r="AZ505" s="105">
        <v>32.976399999999998</v>
      </c>
      <c r="BA505" s="105">
        <v>33.146799999999999</v>
      </c>
      <c r="BB505" s="105">
        <v>33.228299999999997</v>
      </c>
      <c r="BC505" s="105">
        <v>33.044899999999998</v>
      </c>
      <c r="BD505" s="105">
        <v>33.111499999999999</v>
      </c>
      <c r="BE505" s="105">
        <v>33.1509</v>
      </c>
      <c r="BF505" s="105">
        <v>33.209299999999999</v>
      </c>
      <c r="BG505" s="105">
        <v>33.029800000000002</v>
      </c>
      <c r="BH505" s="105">
        <v>33.082599999999999</v>
      </c>
      <c r="BI505" s="105">
        <v>32.9619</v>
      </c>
      <c r="BJ505" s="105">
        <v>33.066899999999997</v>
      </c>
      <c r="BK505" s="105">
        <v>32.947299999999998</v>
      </c>
      <c r="BL505" s="116">
        <v>32.936100000000003</v>
      </c>
      <c r="BM505" s="112">
        <v>2.5046300000000001E-2</v>
      </c>
      <c r="BN505" s="112">
        <v>1.1551799999999999E-2</v>
      </c>
      <c r="BO505" s="112">
        <v>5.4326899999999997E-2</v>
      </c>
      <c r="BP505" s="112">
        <v>1.0494099999999999E-2</v>
      </c>
      <c r="BQ505" s="112">
        <v>0.62175499999999995</v>
      </c>
      <c r="BR505" s="112">
        <v>0.72378200000000004</v>
      </c>
      <c r="BS505" s="112">
        <v>8.1365199999999999E-2</v>
      </c>
      <c r="BT505" s="112">
        <v>2.6380799999999999E-2</v>
      </c>
      <c r="BU505" s="117">
        <v>0.49058400000000002</v>
      </c>
      <c r="BV505" s="112">
        <v>6.6836699999999999E-2</v>
      </c>
      <c r="BW505" s="112">
        <v>4.2317100000000003E-2</v>
      </c>
      <c r="BX505" s="112">
        <v>0.14161899999999999</v>
      </c>
      <c r="BY505" s="112">
        <v>2.87239E-2</v>
      </c>
      <c r="BZ505" s="112">
        <v>0.81039700000000003</v>
      </c>
      <c r="CA505" s="112">
        <v>0.87088600000000005</v>
      </c>
      <c r="CB505" s="112">
        <v>0.26835500000000001</v>
      </c>
      <c r="CC505" s="112">
        <v>0.129273</v>
      </c>
      <c r="CD505" s="117">
        <v>0.80537000000000003</v>
      </c>
      <c r="CE505" s="105">
        <v>0.20232600000000001</v>
      </c>
      <c r="CF505" s="105">
        <v>0.215757</v>
      </c>
      <c r="CG505" s="105">
        <v>-0.13546800000000001</v>
      </c>
      <c r="CH505" s="105">
        <v>0.29542800000000002</v>
      </c>
      <c r="CI505" s="105">
        <v>4.5483900000000001E-2</v>
      </c>
      <c r="CJ505" s="105">
        <v>1.64948E-2</v>
      </c>
      <c r="CK505" s="105">
        <v>0.15657799999999999</v>
      </c>
      <c r="CL505" s="105">
        <v>0.17382</v>
      </c>
      <c r="CM505" s="116">
        <v>4.1327200000000001E-2</v>
      </c>
    </row>
    <row r="506" spans="1:91">
      <c r="A506" s="104" t="s">
        <v>1547</v>
      </c>
      <c r="B506" s="104" t="s">
        <v>1548</v>
      </c>
      <c r="C506" s="104" t="s">
        <v>1549</v>
      </c>
      <c r="D506" s="105">
        <v>31.188800000000001</v>
      </c>
      <c r="E506" s="108">
        <v>1841964821</v>
      </c>
      <c r="F506" s="108">
        <v>1480631451</v>
      </c>
      <c r="G506" s="108">
        <v>1322818761</v>
      </c>
      <c r="H506" s="108">
        <v>1509001417</v>
      </c>
      <c r="I506" s="108">
        <v>1670242483</v>
      </c>
      <c r="J506" s="108">
        <v>1043618830</v>
      </c>
      <c r="K506" s="108">
        <v>1622633776</v>
      </c>
      <c r="L506" s="108">
        <v>669530626.79999995</v>
      </c>
      <c r="M506" s="108">
        <v>1584317986</v>
      </c>
      <c r="N506" s="108">
        <v>1288062436</v>
      </c>
      <c r="O506" s="108">
        <v>1557508025</v>
      </c>
      <c r="P506" s="108">
        <v>1344845229</v>
      </c>
      <c r="Q506" s="108">
        <v>2990984098</v>
      </c>
      <c r="R506" s="108">
        <v>2585796522</v>
      </c>
      <c r="S506" s="108">
        <v>1909349324</v>
      </c>
      <c r="T506" s="108">
        <v>2084943786</v>
      </c>
      <c r="U506" s="108">
        <v>1942018226</v>
      </c>
      <c r="V506" s="108">
        <v>2363103180</v>
      </c>
      <c r="W506" s="108">
        <v>2197979412</v>
      </c>
      <c r="X506" s="108">
        <v>2549267309</v>
      </c>
      <c r="Y506" s="108">
        <v>3070158265</v>
      </c>
      <c r="Z506" s="108">
        <v>2498793990</v>
      </c>
      <c r="AA506" s="108">
        <v>2736139378</v>
      </c>
      <c r="AB506" s="108">
        <v>2466614970</v>
      </c>
      <c r="AC506" s="108">
        <v>2134350211</v>
      </c>
      <c r="AD506" s="108">
        <v>2892588092</v>
      </c>
      <c r="AE506" s="108">
        <v>2443657395</v>
      </c>
      <c r="AF506" s="108">
        <v>2550100406</v>
      </c>
      <c r="AG506" s="108">
        <v>2788762554</v>
      </c>
      <c r="AH506" s="115">
        <v>2475850674</v>
      </c>
      <c r="AI506" s="105">
        <v>31.162099999999999</v>
      </c>
      <c r="AJ506" s="105">
        <v>31.0304</v>
      </c>
      <c r="AK506" s="105">
        <v>30.863800000000001</v>
      </c>
      <c r="AL506" s="105">
        <v>30.7653</v>
      </c>
      <c r="AM506" s="105">
        <v>31.070900000000002</v>
      </c>
      <c r="AN506" s="105">
        <v>30.5334</v>
      </c>
      <c r="AO506" s="105">
        <v>30.8139</v>
      </c>
      <c r="AP506" s="105">
        <v>30.091000000000001</v>
      </c>
      <c r="AQ506" s="105">
        <v>30.750299999999999</v>
      </c>
      <c r="AR506" s="105">
        <v>30.690200000000001</v>
      </c>
      <c r="AS506" s="105">
        <v>31.0397</v>
      </c>
      <c r="AT506" s="105">
        <v>30.928999999999998</v>
      </c>
      <c r="AU506" s="105">
        <v>31.7119</v>
      </c>
      <c r="AV506" s="105">
        <v>31.557700000000001</v>
      </c>
      <c r="AW506" s="105">
        <v>31.155100000000001</v>
      </c>
      <c r="AX506" s="105">
        <v>31.3367</v>
      </c>
      <c r="AY506" s="105">
        <v>31.177299999999999</v>
      </c>
      <c r="AZ506" s="105">
        <v>31.471599999999999</v>
      </c>
      <c r="BA506" s="105">
        <v>31.278500000000001</v>
      </c>
      <c r="BB506" s="105">
        <v>31.5733</v>
      </c>
      <c r="BC506" s="105">
        <v>31.700500000000002</v>
      </c>
      <c r="BD506" s="105">
        <v>31.622</v>
      </c>
      <c r="BE506" s="105">
        <v>31.751100000000001</v>
      </c>
      <c r="BF506" s="105">
        <v>31.636500000000002</v>
      </c>
      <c r="BG506" s="105">
        <v>31.040500000000002</v>
      </c>
      <c r="BH506" s="105">
        <v>31.462499999999999</v>
      </c>
      <c r="BI506" s="105">
        <v>31.200299999999999</v>
      </c>
      <c r="BJ506" s="105">
        <v>31.303000000000001</v>
      </c>
      <c r="BK506" s="105">
        <v>31.306000000000001</v>
      </c>
      <c r="BL506" s="116">
        <v>31.204599999999999</v>
      </c>
      <c r="BM506" s="112">
        <v>5.2506299999999999E-2</v>
      </c>
      <c r="BN506" s="112">
        <v>3.9014500000000001E-2</v>
      </c>
      <c r="BO506" s="112">
        <v>3.6876699999999998E-2</v>
      </c>
      <c r="BP506" s="112">
        <v>2.3764400000000001E-2</v>
      </c>
      <c r="BQ506" s="112">
        <v>0.29515200000000003</v>
      </c>
      <c r="BR506" s="112">
        <v>0.56409600000000004</v>
      </c>
      <c r="BS506" s="112">
        <v>0.12970699999999999</v>
      </c>
      <c r="BT506" s="112">
        <v>1.6352599999999999E-3</v>
      </c>
      <c r="BU506" s="117">
        <v>0.78728900000000002</v>
      </c>
      <c r="BV506" s="112">
        <v>0.102629</v>
      </c>
      <c r="BW506" s="112">
        <v>8.9434799999999995E-2</v>
      </c>
      <c r="BX506" s="112">
        <v>0.114145</v>
      </c>
      <c r="BY506" s="112">
        <v>5.1441000000000001E-2</v>
      </c>
      <c r="BZ506" s="112">
        <v>0.62862799999999996</v>
      </c>
      <c r="CA506" s="112">
        <v>0.78118100000000001</v>
      </c>
      <c r="CB506" s="112">
        <v>0.34125800000000001</v>
      </c>
      <c r="CC506" s="112">
        <v>3.0785099999999999E-2</v>
      </c>
      <c r="CD506" s="117">
        <v>0.936774</v>
      </c>
      <c r="CE506" s="105">
        <v>-0.25242300000000001</v>
      </c>
      <c r="CF506" s="105">
        <v>-0.48128900000000002</v>
      </c>
      <c r="CG506" s="105">
        <v>-0.71943999999999997</v>
      </c>
      <c r="CH506" s="105">
        <v>-0.38487300000000002</v>
      </c>
      <c r="CI506" s="105">
        <v>0.20370199999999999</v>
      </c>
      <c r="CJ506" s="105">
        <v>5.7346300000000003E-2</v>
      </c>
      <c r="CK506" s="105">
        <v>0.246229</v>
      </c>
      <c r="CL506" s="105">
        <v>0.39866099999999999</v>
      </c>
      <c r="CM506" s="116">
        <v>-3.6766100000000003E-2</v>
      </c>
    </row>
    <row r="507" spans="1:91">
      <c r="A507" s="104" t="s">
        <v>1550</v>
      </c>
      <c r="B507" s="104" t="s">
        <v>1551</v>
      </c>
      <c r="C507" s="104" t="s">
        <v>1552</v>
      </c>
      <c r="D507" s="105">
        <v>33.99785</v>
      </c>
      <c r="E507" s="108">
        <v>12778181037</v>
      </c>
      <c r="F507" s="108">
        <v>11027134990</v>
      </c>
      <c r="G507" s="108">
        <v>10156688993</v>
      </c>
      <c r="H507" s="108">
        <v>14177051534</v>
      </c>
      <c r="I507" s="108">
        <v>12361164297</v>
      </c>
      <c r="J507" s="108">
        <v>11180479472</v>
      </c>
      <c r="K507" s="108">
        <v>12552890604</v>
      </c>
      <c r="L507" s="108">
        <v>8213206133</v>
      </c>
      <c r="M507" s="108">
        <v>13156613840</v>
      </c>
      <c r="N507" s="108">
        <v>12878610808</v>
      </c>
      <c r="O507" s="108">
        <v>13337162127</v>
      </c>
      <c r="P507" s="108">
        <v>11231566324</v>
      </c>
      <c r="Q507" s="108">
        <v>14809070327</v>
      </c>
      <c r="R507" s="108">
        <v>14264275962</v>
      </c>
      <c r="S507" s="108">
        <v>11213814817</v>
      </c>
      <c r="T507" s="108">
        <v>13313727740</v>
      </c>
      <c r="U507" s="108">
        <v>13990188829</v>
      </c>
      <c r="V507" s="108">
        <v>13590910703</v>
      </c>
      <c r="W507" s="108">
        <v>14622371737</v>
      </c>
      <c r="X507" s="108">
        <v>14869035463</v>
      </c>
      <c r="Y507" s="108">
        <v>15412352650</v>
      </c>
      <c r="Z507" s="108">
        <v>12456929145</v>
      </c>
      <c r="AA507" s="108">
        <v>13400386231</v>
      </c>
      <c r="AB507" s="108">
        <v>13584367720</v>
      </c>
      <c r="AC507" s="108">
        <v>16057057813</v>
      </c>
      <c r="AD507" s="108">
        <v>18035822594</v>
      </c>
      <c r="AE507" s="108">
        <v>17265523371</v>
      </c>
      <c r="AF507" s="108">
        <v>16957208948</v>
      </c>
      <c r="AG507" s="108">
        <v>18307198626</v>
      </c>
      <c r="AH507" s="115">
        <v>16831935493</v>
      </c>
      <c r="AI507" s="105">
        <v>33.956400000000002</v>
      </c>
      <c r="AJ507" s="105">
        <v>33.8889</v>
      </c>
      <c r="AK507" s="105">
        <v>33.774099999999997</v>
      </c>
      <c r="AL507" s="105">
        <v>33.997199999999999</v>
      </c>
      <c r="AM507" s="105">
        <v>33.947600000000001</v>
      </c>
      <c r="AN507" s="105">
        <v>33.788800000000002</v>
      </c>
      <c r="AO507" s="105">
        <v>33.808300000000003</v>
      </c>
      <c r="AP507" s="105">
        <v>33.591000000000001</v>
      </c>
      <c r="AQ507" s="105">
        <v>33.804200000000002</v>
      </c>
      <c r="AR507" s="105">
        <v>34.042700000000004</v>
      </c>
      <c r="AS507" s="105">
        <v>34.150500000000001</v>
      </c>
      <c r="AT507" s="105">
        <v>33.991</v>
      </c>
      <c r="AU507" s="105">
        <v>33.993400000000001</v>
      </c>
      <c r="AV507" s="105">
        <v>34.0214</v>
      </c>
      <c r="AW507" s="105">
        <v>33.745800000000003</v>
      </c>
      <c r="AX507" s="105">
        <v>34.011499999999998</v>
      </c>
      <c r="AY507" s="105">
        <v>34.010899999999999</v>
      </c>
      <c r="AZ507" s="105">
        <v>33.9985</v>
      </c>
      <c r="BA507" s="105">
        <v>34.0124</v>
      </c>
      <c r="BB507" s="105">
        <v>34.131599999999999</v>
      </c>
      <c r="BC507" s="105">
        <v>34.063400000000001</v>
      </c>
      <c r="BD507" s="105">
        <v>33.9617</v>
      </c>
      <c r="BE507" s="105">
        <v>34.056199999999997</v>
      </c>
      <c r="BF507" s="105">
        <v>34.097799999999999</v>
      </c>
      <c r="BG507" s="105">
        <v>33.961399999999998</v>
      </c>
      <c r="BH507" s="105">
        <v>34.092799999999997</v>
      </c>
      <c r="BI507" s="105">
        <v>34.021099999999997</v>
      </c>
      <c r="BJ507" s="105">
        <v>34.036200000000001</v>
      </c>
      <c r="BK507" s="105">
        <v>34.016199999999998</v>
      </c>
      <c r="BL507" s="116">
        <v>33.969000000000001</v>
      </c>
      <c r="BM507" s="112">
        <v>7.7893599999999993E-2</v>
      </c>
      <c r="BN507" s="112">
        <v>0.21948599999999999</v>
      </c>
      <c r="BO507" s="112">
        <v>2.15639E-2</v>
      </c>
      <c r="BP507" s="112">
        <v>0.34753699999999998</v>
      </c>
      <c r="BQ507" s="112">
        <v>0.38797300000000001</v>
      </c>
      <c r="BR507" s="112">
        <v>0.99410699999999996</v>
      </c>
      <c r="BS507" s="112">
        <v>0.19498799999999999</v>
      </c>
      <c r="BT507" s="112">
        <v>0.52232100000000004</v>
      </c>
      <c r="BU507" s="117">
        <v>0.69699800000000001</v>
      </c>
      <c r="BV507" s="112">
        <v>0.13667000000000001</v>
      </c>
      <c r="BW507" s="112">
        <v>0.31035800000000002</v>
      </c>
      <c r="BX507" s="112">
        <v>8.5356299999999996E-2</v>
      </c>
      <c r="BY507" s="112">
        <v>0.432141</v>
      </c>
      <c r="BZ507" s="112">
        <v>0.70130700000000001</v>
      </c>
      <c r="CA507" s="112">
        <v>0.99670800000000004</v>
      </c>
      <c r="CB507" s="112">
        <v>0.41883100000000001</v>
      </c>
      <c r="CC507" s="112">
        <v>0.69460500000000003</v>
      </c>
      <c r="CD507" s="117">
        <v>0.90440399999999999</v>
      </c>
      <c r="CE507" s="105">
        <v>-0.13399900000000001</v>
      </c>
      <c r="CF507" s="105">
        <v>-9.5912899999999995E-2</v>
      </c>
      <c r="CG507" s="105">
        <v>-0.27261400000000002</v>
      </c>
      <c r="CH507" s="105">
        <v>5.4260299999999997E-2</v>
      </c>
      <c r="CI507" s="105">
        <v>-8.6905200000000002E-2</v>
      </c>
      <c r="CJ507" s="105">
        <v>-1.6021699999999999E-4</v>
      </c>
      <c r="CK507" s="105">
        <v>6.20092E-2</v>
      </c>
      <c r="CL507" s="105">
        <v>3.1463600000000001E-2</v>
      </c>
      <c r="CM507" s="116">
        <v>1.79507E-2</v>
      </c>
    </row>
    <row r="508" spans="1:91">
      <c r="A508" s="104" t="s">
        <v>1553</v>
      </c>
      <c r="B508" s="104" t="s">
        <v>1554</v>
      </c>
      <c r="C508" s="104" t="s">
        <v>1555</v>
      </c>
      <c r="D508" s="105">
        <v>34.446200000000005</v>
      </c>
      <c r="E508" s="108">
        <v>14468372793</v>
      </c>
      <c r="F508" s="108">
        <v>9481696366</v>
      </c>
      <c r="G508" s="108">
        <v>8309053950</v>
      </c>
      <c r="H508" s="108">
        <v>13648935192</v>
      </c>
      <c r="I508" s="108">
        <v>12397892541</v>
      </c>
      <c r="J508" s="108">
        <v>7313503292</v>
      </c>
      <c r="K508" s="108">
        <v>12670119910</v>
      </c>
      <c r="L508" s="108">
        <v>5682310088</v>
      </c>
      <c r="M508" s="108">
        <v>13521046189</v>
      </c>
      <c r="N508" s="108">
        <v>9447173796</v>
      </c>
      <c r="O508" s="108">
        <v>5913304394</v>
      </c>
      <c r="P508" s="108">
        <v>6412311785</v>
      </c>
      <c r="Q508" s="108">
        <v>20311597337</v>
      </c>
      <c r="R508" s="108">
        <v>20576444015</v>
      </c>
      <c r="S508" s="108">
        <v>16673256661</v>
      </c>
      <c r="T508" s="108">
        <v>19018112154</v>
      </c>
      <c r="U508" s="108">
        <v>20098254708</v>
      </c>
      <c r="V508" s="108">
        <v>20301317539</v>
      </c>
      <c r="W508" s="108">
        <v>20935928035</v>
      </c>
      <c r="X508" s="108">
        <v>21496928941</v>
      </c>
      <c r="Y508" s="108">
        <v>20104020069</v>
      </c>
      <c r="Z508" s="108">
        <v>18545335399</v>
      </c>
      <c r="AA508" s="108">
        <v>18003926546</v>
      </c>
      <c r="AB508" s="108">
        <v>19099780681</v>
      </c>
      <c r="AC508" s="108">
        <v>23164444339</v>
      </c>
      <c r="AD508" s="108">
        <v>24935576763</v>
      </c>
      <c r="AE508" s="108">
        <v>23103002012</v>
      </c>
      <c r="AF508" s="108">
        <v>24597754633</v>
      </c>
      <c r="AG508" s="108">
        <v>26277344623</v>
      </c>
      <c r="AH508" s="115">
        <v>23867384050</v>
      </c>
      <c r="AI508" s="105">
        <v>34.1357</v>
      </c>
      <c r="AJ508" s="105">
        <v>33.671599999999998</v>
      </c>
      <c r="AK508" s="105">
        <v>33.486800000000002</v>
      </c>
      <c r="AL508" s="105">
        <v>33.942500000000003</v>
      </c>
      <c r="AM508" s="105">
        <v>33.951999999999998</v>
      </c>
      <c r="AN508" s="105">
        <v>33.188699999999997</v>
      </c>
      <c r="AO508" s="105">
        <v>33.821599999999997</v>
      </c>
      <c r="AP508" s="105">
        <v>33.067900000000002</v>
      </c>
      <c r="AQ508" s="105">
        <v>33.843600000000002</v>
      </c>
      <c r="AR508" s="105">
        <v>33.589100000000002</v>
      </c>
      <c r="AS508" s="105">
        <v>32.984299999999998</v>
      </c>
      <c r="AT508" s="105">
        <v>33.182400000000001</v>
      </c>
      <c r="AU508" s="105">
        <v>34.445500000000003</v>
      </c>
      <c r="AV508" s="105">
        <v>34.549999999999997</v>
      </c>
      <c r="AW508" s="105">
        <v>34.334400000000002</v>
      </c>
      <c r="AX508" s="105">
        <v>34.526000000000003</v>
      </c>
      <c r="AY508" s="105">
        <v>34.531100000000002</v>
      </c>
      <c r="AZ508" s="105">
        <v>34.575699999999998</v>
      </c>
      <c r="BA508" s="105">
        <v>34.530200000000001</v>
      </c>
      <c r="BB508" s="105">
        <v>34.665900000000001</v>
      </c>
      <c r="BC508" s="105">
        <v>34.446899999999999</v>
      </c>
      <c r="BD508" s="105">
        <v>34.5366</v>
      </c>
      <c r="BE508" s="105">
        <v>34.484000000000002</v>
      </c>
      <c r="BF508" s="105">
        <v>34.589399999999998</v>
      </c>
      <c r="BG508" s="105">
        <v>34.497399999999999</v>
      </c>
      <c r="BH508" s="105">
        <v>34.5625</v>
      </c>
      <c r="BI508" s="105">
        <v>34.441200000000002</v>
      </c>
      <c r="BJ508" s="105">
        <v>34.572899999999997</v>
      </c>
      <c r="BK508" s="105">
        <v>34.538400000000003</v>
      </c>
      <c r="BL508" s="116">
        <v>34.476500000000001</v>
      </c>
      <c r="BM508" s="112">
        <v>1.72532E-2</v>
      </c>
      <c r="BN508" s="112">
        <v>3.0456500000000001E-2</v>
      </c>
      <c r="BO508" s="112">
        <v>2.0661100000000002E-2</v>
      </c>
      <c r="BP508" s="112">
        <v>2.0923199999999999E-3</v>
      </c>
      <c r="BQ508" s="112">
        <v>0.27669199999999999</v>
      </c>
      <c r="BR508" s="112">
        <v>0.66597399999999995</v>
      </c>
      <c r="BS508" s="112">
        <v>0.80504900000000001</v>
      </c>
      <c r="BT508" s="112">
        <v>0.86635600000000001</v>
      </c>
      <c r="BU508" s="117">
        <v>0.55533500000000002</v>
      </c>
      <c r="BV508" s="112">
        <v>5.4549599999999997E-2</v>
      </c>
      <c r="BW508" s="112">
        <v>7.66815E-2</v>
      </c>
      <c r="BX508" s="112">
        <v>8.4587099999999998E-2</v>
      </c>
      <c r="BY508" s="112">
        <v>1.16703E-2</v>
      </c>
      <c r="BZ508" s="112">
        <v>0.61932399999999999</v>
      </c>
      <c r="CA508" s="112">
        <v>0.83983699999999994</v>
      </c>
      <c r="CB508" s="112">
        <v>0.90962399999999999</v>
      </c>
      <c r="CC508" s="112">
        <v>0.92837700000000001</v>
      </c>
      <c r="CD508" s="117">
        <v>0.84084499999999995</v>
      </c>
      <c r="CE508" s="105">
        <v>-0.76457200000000003</v>
      </c>
      <c r="CF508" s="105">
        <v>-0.83488799999999996</v>
      </c>
      <c r="CG508" s="105">
        <v>-0.95156700000000005</v>
      </c>
      <c r="CH508" s="105">
        <v>-1.27735</v>
      </c>
      <c r="CI508" s="105">
        <v>-8.5970599999999994E-2</v>
      </c>
      <c r="CJ508" s="105">
        <v>1.50274E-2</v>
      </c>
      <c r="CK508" s="105">
        <v>1.8393199999999998E-2</v>
      </c>
      <c r="CL508" s="105">
        <v>7.4373900000000003E-3</v>
      </c>
      <c r="CM508" s="116">
        <v>-2.8892500000000002E-2</v>
      </c>
    </row>
    <row r="509" spans="1:91">
      <c r="A509" s="104" t="s">
        <v>1556</v>
      </c>
      <c r="B509" s="104" t="s">
        <v>1557</v>
      </c>
      <c r="C509" s="104" t="s">
        <v>1558</v>
      </c>
      <c r="D509" s="105">
        <v>32.52225</v>
      </c>
      <c r="E509" s="108">
        <v>3964143507</v>
      </c>
      <c r="F509" s="108">
        <v>2751205224</v>
      </c>
      <c r="G509" s="108">
        <v>2296640894</v>
      </c>
      <c r="H509" s="108">
        <v>5761503301</v>
      </c>
      <c r="I509" s="108">
        <v>5099274049</v>
      </c>
      <c r="J509" s="108">
        <v>2935171073</v>
      </c>
      <c r="K509" s="108">
        <v>3644299900</v>
      </c>
      <c r="L509" s="108">
        <v>2132802956</v>
      </c>
      <c r="M509" s="108">
        <v>5175448827</v>
      </c>
      <c r="N509" s="108">
        <v>3001252323</v>
      </c>
      <c r="O509" s="108">
        <v>3256873087</v>
      </c>
      <c r="P509" s="108">
        <v>2373498067</v>
      </c>
      <c r="Q509" s="108">
        <v>6719118884</v>
      </c>
      <c r="R509" s="108">
        <v>5133722880</v>
      </c>
      <c r="S509" s="108">
        <v>4612630349</v>
      </c>
      <c r="T509" s="108">
        <v>4886602684</v>
      </c>
      <c r="U509" s="108">
        <v>4978287438</v>
      </c>
      <c r="V509" s="108">
        <v>4793376746</v>
      </c>
      <c r="W509" s="108">
        <v>5064934417</v>
      </c>
      <c r="X509" s="108">
        <v>5161507635</v>
      </c>
      <c r="Y509" s="108">
        <v>5355185146</v>
      </c>
      <c r="Z509" s="108">
        <v>4709996605</v>
      </c>
      <c r="AA509" s="108">
        <v>5453232111</v>
      </c>
      <c r="AB509" s="108">
        <v>4754697704</v>
      </c>
      <c r="AC509" s="108">
        <v>6095355262</v>
      </c>
      <c r="AD509" s="108">
        <v>6779814837</v>
      </c>
      <c r="AE509" s="108">
        <v>5944540160</v>
      </c>
      <c r="AF509" s="108">
        <v>6225248556</v>
      </c>
      <c r="AG509" s="108">
        <v>6801168819</v>
      </c>
      <c r="AH509" s="115">
        <v>7788159698</v>
      </c>
      <c r="AI509" s="105">
        <v>32.267800000000001</v>
      </c>
      <c r="AJ509" s="105">
        <v>31.8993</v>
      </c>
      <c r="AK509" s="105">
        <v>31.631599999999999</v>
      </c>
      <c r="AL509" s="105">
        <v>32.6982</v>
      </c>
      <c r="AM509" s="105">
        <v>32.6676</v>
      </c>
      <c r="AN509" s="105">
        <v>31.883299999999998</v>
      </c>
      <c r="AO509" s="105">
        <v>32.027799999999999</v>
      </c>
      <c r="AP509" s="105">
        <v>31.641999999999999</v>
      </c>
      <c r="AQ509" s="105">
        <v>32.458100000000002</v>
      </c>
      <c r="AR509" s="105">
        <v>31.895099999999999</v>
      </c>
      <c r="AS509" s="105">
        <v>32.073599999999999</v>
      </c>
      <c r="AT509" s="105">
        <v>31.7485</v>
      </c>
      <c r="AU509" s="105">
        <v>32.873699999999999</v>
      </c>
      <c r="AV509" s="105">
        <v>32.5471</v>
      </c>
      <c r="AW509" s="105">
        <v>32.417200000000001</v>
      </c>
      <c r="AX509" s="105">
        <v>32.5655</v>
      </c>
      <c r="AY509" s="105">
        <v>32.532899999999998</v>
      </c>
      <c r="AZ509" s="105">
        <v>32.486499999999999</v>
      </c>
      <c r="BA509" s="105">
        <v>32.482799999999997</v>
      </c>
      <c r="BB509" s="105">
        <v>32.586399999999998</v>
      </c>
      <c r="BC509" s="105">
        <v>32.511600000000001</v>
      </c>
      <c r="BD509" s="105">
        <v>32.545499999999997</v>
      </c>
      <c r="BE509" s="105">
        <v>32.745199999999997</v>
      </c>
      <c r="BF509" s="105">
        <v>32.583300000000001</v>
      </c>
      <c r="BG509" s="105">
        <v>32.548499999999997</v>
      </c>
      <c r="BH509" s="105">
        <v>32.673000000000002</v>
      </c>
      <c r="BI509" s="105">
        <v>32.482799999999997</v>
      </c>
      <c r="BJ509" s="105">
        <v>32.590499999999999</v>
      </c>
      <c r="BK509" s="105">
        <v>32.591500000000003</v>
      </c>
      <c r="BL509" s="116">
        <v>32.851199999999999</v>
      </c>
      <c r="BM509" s="112">
        <v>2.1688700000000002E-2</v>
      </c>
      <c r="BN509" s="112">
        <v>0.40411999999999998</v>
      </c>
      <c r="BO509" s="112">
        <v>6.4764699999999994E-2</v>
      </c>
      <c r="BP509" s="112">
        <v>3.7972100000000001E-3</v>
      </c>
      <c r="BQ509" s="112">
        <v>0.70713199999999998</v>
      </c>
      <c r="BR509" s="112">
        <v>0.17111399999999999</v>
      </c>
      <c r="BS509" s="112">
        <v>0.17671799999999999</v>
      </c>
      <c r="BT509" s="112">
        <v>0.643432</v>
      </c>
      <c r="BU509" s="117">
        <v>0.34767999999999999</v>
      </c>
      <c r="BV509" s="112">
        <v>6.1291400000000003E-2</v>
      </c>
      <c r="BW509" s="112">
        <v>0.49224000000000001</v>
      </c>
      <c r="BX509" s="112">
        <v>0.15588299999999999</v>
      </c>
      <c r="BY509" s="112">
        <v>1.51951E-2</v>
      </c>
      <c r="BZ509" s="112">
        <v>0.85914000000000001</v>
      </c>
      <c r="CA509" s="112">
        <v>0.42912899999999998</v>
      </c>
      <c r="CB509" s="112">
        <v>0.39555000000000001</v>
      </c>
      <c r="CC509" s="112">
        <v>0.78307300000000002</v>
      </c>
      <c r="CD509" s="117">
        <v>0.743421</v>
      </c>
      <c r="CE509" s="105">
        <v>-0.74481399999999998</v>
      </c>
      <c r="CF509" s="105">
        <v>-0.26134400000000002</v>
      </c>
      <c r="CG509" s="105">
        <v>-0.63509899999999997</v>
      </c>
      <c r="CH509" s="105">
        <v>-0.77196600000000004</v>
      </c>
      <c r="CI509" s="105">
        <v>-6.5039299999999994E-2</v>
      </c>
      <c r="CJ509" s="105">
        <v>-0.14941499999999999</v>
      </c>
      <c r="CK509" s="105">
        <v>-0.15079200000000001</v>
      </c>
      <c r="CL509" s="105">
        <v>-5.3067499999999997E-2</v>
      </c>
      <c r="CM509" s="116">
        <v>-0.109609</v>
      </c>
    </row>
    <row r="510" spans="1:91">
      <c r="A510" s="104" t="s">
        <v>1559</v>
      </c>
      <c r="B510" s="104" t="s">
        <v>1560</v>
      </c>
      <c r="C510" s="104" t="s">
        <v>1561</v>
      </c>
      <c r="D510" s="105">
        <v>33.189949999999996</v>
      </c>
      <c r="E510" s="108">
        <v>9572802263</v>
      </c>
      <c r="F510" s="108">
        <v>9361223410</v>
      </c>
      <c r="G510" s="108">
        <v>9100076823</v>
      </c>
      <c r="H510" s="108">
        <v>9447637702</v>
      </c>
      <c r="I510" s="108">
        <v>7027580046</v>
      </c>
      <c r="J510" s="108">
        <v>9732819576</v>
      </c>
      <c r="K510" s="108">
        <v>7526201849</v>
      </c>
      <c r="L510" s="108">
        <v>5362437478</v>
      </c>
      <c r="M510" s="108">
        <v>7703393620</v>
      </c>
      <c r="N510" s="108">
        <v>7200855834</v>
      </c>
      <c r="O510" s="108">
        <v>10601366425</v>
      </c>
      <c r="P510" s="108">
        <v>6830856802</v>
      </c>
      <c r="Q510" s="108">
        <v>8366177870</v>
      </c>
      <c r="R510" s="108">
        <v>8437060321</v>
      </c>
      <c r="S510" s="108">
        <v>6014307980</v>
      </c>
      <c r="T510" s="108">
        <v>7506723157</v>
      </c>
      <c r="U510" s="108">
        <v>7796277880</v>
      </c>
      <c r="V510" s="108">
        <v>7166078979</v>
      </c>
      <c r="W510" s="108">
        <v>8004712885</v>
      </c>
      <c r="X510" s="108">
        <v>8231068480</v>
      </c>
      <c r="Y510" s="108">
        <v>7899905205</v>
      </c>
      <c r="Z510" s="108">
        <v>7122030730</v>
      </c>
      <c r="AA510" s="108">
        <v>7325231403</v>
      </c>
      <c r="AB510" s="108">
        <v>7363130265</v>
      </c>
      <c r="AC510" s="108">
        <v>10198258147</v>
      </c>
      <c r="AD510" s="108">
        <v>10035499565</v>
      </c>
      <c r="AE510" s="108">
        <v>9984129349</v>
      </c>
      <c r="AF510" s="108">
        <v>9527684758</v>
      </c>
      <c r="AG510" s="108">
        <v>10274256346</v>
      </c>
      <c r="AH510" s="115">
        <v>9327950051</v>
      </c>
      <c r="AI510" s="105">
        <v>33.5398</v>
      </c>
      <c r="AJ510" s="105">
        <v>33.662199999999999</v>
      </c>
      <c r="AK510" s="105">
        <v>33.627400000000002</v>
      </c>
      <c r="AL510" s="105">
        <v>33.411700000000003</v>
      </c>
      <c r="AM510" s="105">
        <v>33.133600000000001</v>
      </c>
      <c r="AN510" s="105">
        <v>33.603099999999998</v>
      </c>
      <c r="AO510" s="105">
        <v>33.0732</v>
      </c>
      <c r="AP510" s="105">
        <v>32.995199999999997</v>
      </c>
      <c r="AQ510" s="105">
        <v>33.0319</v>
      </c>
      <c r="AR510" s="105">
        <v>33.195</v>
      </c>
      <c r="AS510" s="105">
        <v>33.828400000000002</v>
      </c>
      <c r="AT510" s="105">
        <v>33.273600000000002</v>
      </c>
      <c r="AU510" s="105">
        <v>33.180700000000002</v>
      </c>
      <c r="AV510" s="105">
        <v>33.263800000000003</v>
      </c>
      <c r="AW510" s="105">
        <v>32.816600000000001</v>
      </c>
      <c r="AX510" s="105">
        <v>33.184899999999999</v>
      </c>
      <c r="AY510" s="105">
        <v>33.173999999999999</v>
      </c>
      <c r="AZ510" s="105">
        <v>33.070799999999998</v>
      </c>
      <c r="BA510" s="105">
        <v>33.143099999999997</v>
      </c>
      <c r="BB510" s="105">
        <v>33.2682</v>
      </c>
      <c r="BC510" s="105">
        <v>33.087000000000003</v>
      </c>
      <c r="BD510" s="105">
        <v>33.151000000000003</v>
      </c>
      <c r="BE510" s="105">
        <v>33.177399999999999</v>
      </c>
      <c r="BF510" s="105">
        <v>33.214300000000001</v>
      </c>
      <c r="BG510" s="105">
        <v>33.296700000000001</v>
      </c>
      <c r="BH510" s="105">
        <v>33.240400000000001</v>
      </c>
      <c r="BI510" s="105">
        <v>33.230899999999998</v>
      </c>
      <c r="BJ510" s="105">
        <v>33.204500000000003</v>
      </c>
      <c r="BK510" s="105">
        <v>33.1845</v>
      </c>
      <c r="BL510" s="116">
        <v>33.113300000000002</v>
      </c>
      <c r="BM510" s="112">
        <v>6.4040899999999999E-4</v>
      </c>
      <c r="BN510" s="112">
        <v>0.19645299999999999</v>
      </c>
      <c r="BO510" s="112">
        <v>1.99037E-2</v>
      </c>
      <c r="BP510" s="112">
        <v>0.25843300000000002</v>
      </c>
      <c r="BQ510" s="112">
        <v>0.59672700000000001</v>
      </c>
      <c r="BR510" s="112">
        <v>0.62414000000000003</v>
      </c>
      <c r="BS510" s="112">
        <v>0.98365800000000003</v>
      </c>
      <c r="BT510" s="112">
        <v>0.70587599999999995</v>
      </c>
      <c r="BU510" s="117">
        <v>6.2077399999999998E-2</v>
      </c>
      <c r="BV510" s="112">
        <v>1.0636E-2</v>
      </c>
      <c r="BW510" s="112">
        <v>0.28473300000000001</v>
      </c>
      <c r="BX510" s="112">
        <v>8.2903199999999996E-2</v>
      </c>
      <c r="BY510" s="112">
        <v>0.34266999999999997</v>
      </c>
      <c r="BZ510" s="112">
        <v>0.79563700000000004</v>
      </c>
      <c r="CA510" s="112">
        <v>0.81572500000000003</v>
      </c>
      <c r="CB510" s="112">
        <v>0.98985699999999999</v>
      </c>
      <c r="CC510" s="112">
        <v>0.82422899999999999</v>
      </c>
      <c r="CD510" s="117">
        <v>0.54148499999999999</v>
      </c>
      <c r="CE510" s="105">
        <v>0.44237799999999999</v>
      </c>
      <c r="CF510" s="105">
        <v>0.21537400000000001</v>
      </c>
      <c r="CG510" s="105">
        <v>-0.13397300000000001</v>
      </c>
      <c r="CH510" s="105">
        <v>0.264901</v>
      </c>
      <c r="CI510" s="105">
        <v>-8.0407500000000007E-2</v>
      </c>
      <c r="CJ510" s="105">
        <v>-2.4213200000000001E-2</v>
      </c>
      <c r="CK510" s="105">
        <v>-1.31353E-3</v>
      </c>
      <c r="CL510" s="105">
        <v>1.3465899999999999E-2</v>
      </c>
      <c r="CM510" s="116">
        <v>8.8560700000000006E-2</v>
      </c>
    </row>
    <row r="511" spans="1:91">
      <c r="A511" s="104" t="s">
        <v>1562</v>
      </c>
      <c r="B511" s="104" t="s">
        <v>1563</v>
      </c>
      <c r="C511" s="104" t="s">
        <v>1564</v>
      </c>
      <c r="D511" s="105">
        <v>33.886399999999995</v>
      </c>
      <c r="E511" s="108">
        <v>10312027200</v>
      </c>
      <c r="F511" s="108">
        <v>5198922081</v>
      </c>
      <c r="G511" s="108">
        <v>4975499113</v>
      </c>
      <c r="H511" s="108">
        <v>10532297736</v>
      </c>
      <c r="I511" s="108">
        <v>7473348093</v>
      </c>
      <c r="J511" s="108">
        <v>4083781703</v>
      </c>
      <c r="K511" s="108">
        <v>9079182267</v>
      </c>
      <c r="L511" s="108">
        <v>3630651893</v>
      </c>
      <c r="M511" s="108">
        <v>9465436485</v>
      </c>
      <c r="N511" s="108">
        <v>8507787152</v>
      </c>
      <c r="O511" s="108">
        <v>5884249880</v>
      </c>
      <c r="P511" s="108">
        <v>5753609586</v>
      </c>
      <c r="Q511" s="108">
        <v>15408280689</v>
      </c>
      <c r="R511" s="108">
        <v>14525078600</v>
      </c>
      <c r="S511" s="108">
        <v>11350512482</v>
      </c>
      <c r="T511" s="108">
        <v>13404741877</v>
      </c>
      <c r="U511" s="108">
        <v>12524393168</v>
      </c>
      <c r="V511" s="108">
        <v>12366529916</v>
      </c>
      <c r="W511" s="108">
        <v>14559023345</v>
      </c>
      <c r="X511" s="108">
        <v>13646268990</v>
      </c>
      <c r="Y511" s="108">
        <v>14796381142</v>
      </c>
      <c r="Z511" s="108">
        <v>13149276672</v>
      </c>
      <c r="AA511" s="108">
        <v>12123578442</v>
      </c>
      <c r="AB511" s="108">
        <v>12382102336</v>
      </c>
      <c r="AC511" s="108">
        <v>16853135338</v>
      </c>
      <c r="AD511" s="108">
        <v>16504523099</v>
      </c>
      <c r="AE511" s="108">
        <v>17005189156</v>
      </c>
      <c r="AF511" s="108">
        <v>16450105941</v>
      </c>
      <c r="AG511" s="108">
        <v>17795328239</v>
      </c>
      <c r="AH511" s="115">
        <v>16499106414</v>
      </c>
      <c r="AI511" s="105">
        <v>33.647100000000002</v>
      </c>
      <c r="AJ511" s="105">
        <v>32.822200000000002</v>
      </c>
      <c r="AK511" s="105">
        <v>32.7684</v>
      </c>
      <c r="AL511" s="105">
        <v>33.5685</v>
      </c>
      <c r="AM511" s="105">
        <v>33.222299999999997</v>
      </c>
      <c r="AN511" s="105">
        <v>32.365900000000003</v>
      </c>
      <c r="AO511" s="105">
        <v>33.3431</v>
      </c>
      <c r="AP511" s="105">
        <v>32.431199999999997</v>
      </c>
      <c r="AQ511" s="105">
        <v>33.329099999999997</v>
      </c>
      <c r="AR511" s="105">
        <v>33.435499999999998</v>
      </c>
      <c r="AS511" s="105">
        <v>32.974899999999998</v>
      </c>
      <c r="AT511" s="105">
        <v>33.026000000000003</v>
      </c>
      <c r="AU511" s="105">
        <v>34.050199999999997</v>
      </c>
      <c r="AV511" s="105">
        <v>34.047499999999999</v>
      </c>
      <c r="AW511" s="105">
        <v>33.764200000000002</v>
      </c>
      <c r="AX511" s="105">
        <v>34.021299999999997</v>
      </c>
      <c r="AY511" s="105">
        <v>33.851799999999997</v>
      </c>
      <c r="AZ511" s="105">
        <v>33.862099999999998</v>
      </c>
      <c r="BA511" s="105">
        <v>34.006100000000004</v>
      </c>
      <c r="BB511" s="105">
        <v>34.007199999999997</v>
      </c>
      <c r="BC511" s="105">
        <v>34.004300000000001</v>
      </c>
      <c r="BD511" s="105">
        <v>34.039700000000003</v>
      </c>
      <c r="BE511" s="105">
        <v>33.910699999999999</v>
      </c>
      <c r="BF511" s="105">
        <v>33.964100000000002</v>
      </c>
      <c r="BG511" s="105">
        <v>34.031599999999997</v>
      </c>
      <c r="BH511" s="105">
        <v>33.964100000000002</v>
      </c>
      <c r="BI511" s="105">
        <v>33.999099999999999</v>
      </c>
      <c r="BJ511" s="105">
        <v>33.992400000000004</v>
      </c>
      <c r="BK511" s="105">
        <v>33.975299999999997</v>
      </c>
      <c r="BL511" s="116">
        <v>33.939900000000002</v>
      </c>
      <c r="BM511" s="112">
        <v>3.5348400000000002E-2</v>
      </c>
      <c r="BN511" s="112">
        <v>6.24288E-2</v>
      </c>
      <c r="BO511" s="112">
        <v>3.6419E-2</v>
      </c>
      <c r="BP511" s="112">
        <v>4.9314700000000003E-3</v>
      </c>
      <c r="BQ511" s="112">
        <v>0.88155399999999995</v>
      </c>
      <c r="BR511" s="112">
        <v>0.37046800000000002</v>
      </c>
      <c r="BS511" s="112">
        <v>7.7144099999999993E-2</v>
      </c>
      <c r="BT511" s="112">
        <v>0.95780200000000004</v>
      </c>
      <c r="BU511" s="117">
        <v>0.30768200000000001</v>
      </c>
      <c r="BV511" s="112">
        <v>8.1179799999999996E-2</v>
      </c>
      <c r="BW511" s="112">
        <v>0.122429</v>
      </c>
      <c r="BX511" s="112">
        <v>0.11401799999999999</v>
      </c>
      <c r="BY511" s="112">
        <v>1.7680299999999999E-2</v>
      </c>
      <c r="BZ511" s="112">
        <v>0.93993199999999999</v>
      </c>
      <c r="CA511" s="112">
        <v>0.64114599999999999</v>
      </c>
      <c r="CB511" s="112">
        <v>0.26286700000000002</v>
      </c>
      <c r="CC511" s="112">
        <v>0.97666200000000003</v>
      </c>
      <c r="CD511" s="117">
        <v>0.73506099999999996</v>
      </c>
      <c r="CE511" s="105">
        <v>-0.88998900000000003</v>
      </c>
      <c r="CF511" s="105">
        <v>-0.91700400000000004</v>
      </c>
      <c r="CG511" s="105">
        <v>-0.93474299999999999</v>
      </c>
      <c r="CH511" s="105">
        <v>-0.82374800000000004</v>
      </c>
      <c r="CI511" s="105">
        <v>-1.52639E-2</v>
      </c>
      <c r="CJ511" s="105">
        <v>-5.74748E-2</v>
      </c>
      <c r="CK511" s="105">
        <v>3.66427E-2</v>
      </c>
      <c r="CL511" s="105">
        <v>2.27992E-3</v>
      </c>
      <c r="CM511" s="116">
        <v>2.9068E-2</v>
      </c>
    </row>
    <row r="512" spans="1:91">
      <c r="A512" s="104" t="s">
        <v>1565</v>
      </c>
      <c r="B512" s="104" t="s">
        <v>1566</v>
      </c>
      <c r="C512" s="104" t="s">
        <v>1567</v>
      </c>
      <c r="D512" s="105">
        <v>33.369700000000002</v>
      </c>
      <c r="E512" s="108">
        <v>9243373748</v>
      </c>
      <c r="F512" s="108">
        <v>7991699142</v>
      </c>
      <c r="G512" s="108">
        <v>7308583193</v>
      </c>
      <c r="H512" s="108">
        <v>8887985324</v>
      </c>
      <c r="I512" s="108">
        <v>8192900079</v>
      </c>
      <c r="J512" s="108">
        <v>7082348526</v>
      </c>
      <c r="K512" s="108">
        <v>7052719567</v>
      </c>
      <c r="L512" s="108">
        <v>3410723480</v>
      </c>
      <c r="M512" s="108">
        <v>7892021196</v>
      </c>
      <c r="N512" s="108">
        <v>7924503050</v>
      </c>
      <c r="O512" s="108">
        <v>7520917018</v>
      </c>
      <c r="P512" s="108">
        <v>6967933792</v>
      </c>
      <c r="Q512" s="108">
        <v>9491958402</v>
      </c>
      <c r="R512" s="108">
        <v>9136579527</v>
      </c>
      <c r="S512" s="108">
        <v>7144527973</v>
      </c>
      <c r="T512" s="108">
        <v>9061804146</v>
      </c>
      <c r="U512" s="108">
        <v>9290452564</v>
      </c>
      <c r="V512" s="108">
        <v>9770197922</v>
      </c>
      <c r="W512" s="108">
        <v>9579216847</v>
      </c>
      <c r="X512" s="108">
        <v>9248418301</v>
      </c>
      <c r="Y512" s="108">
        <v>9266935322</v>
      </c>
      <c r="Z512" s="108">
        <v>8607718306</v>
      </c>
      <c r="AA512" s="108">
        <v>9377056924</v>
      </c>
      <c r="AB512" s="108">
        <v>8566027303</v>
      </c>
      <c r="AC512" s="108">
        <v>10565677122</v>
      </c>
      <c r="AD512" s="108">
        <v>11385252705</v>
      </c>
      <c r="AE512" s="108">
        <v>11465486544</v>
      </c>
      <c r="AF512" s="108">
        <v>11273804833</v>
      </c>
      <c r="AG512" s="108">
        <v>11769804706</v>
      </c>
      <c r="AH512" s="115">
        <v>10272984380</v>
      </c>
      <c r="AI512" s="105">
        <v>33.4893</v>
      </c>
      <c r="AJ512" s="105">
        <v>33.4377</v>
      </c>
      <c r="AK512" s="105">
        <v>33.317599999999999</v>
      </c>
      <c r="AL512" s="105">
        <v>33.323599999999999</v>
      </c>
      <c r="AM512" s="105">
        <v>33.354900000000001</v>
      </c>
      <c r="AN512" s="105">
        <v>33.1541</v>
      </c>
      <c r="AO512" s="105">
        <v>32.979700000000001</v>
      </c>
      <c r="AP512" s="105">
        <v>32.335999999999999</v>
      </c>
      <c r="AQ512" s="105">
        <v>33.066800000000001</v>
      </c>
      <c r="AR512" s="105">
        <v>33.334499999999998</v>
      </c>
      <c r="AS512" s="105">
        <v>33.334299999999999</v>
      </c>
      <c r="AT512" s="105">
        <v>33.302199999999999</v>
      </c>
      <c r="AU512" s="105">
        <v>33.360700000000001</v>
      </c>
      <c r="AV512" s="105">
        <v>33.378700000000002</v>
      </c>
      <c r="AW512" s="105">
        <v>33.070799999999998</v>
      </c>
      <c r="AX512" s="105">
        <v>33.456499999999998</v>
      </c>
      <c r="AY512" s="105">
        <v>33.424900000000001</v>
      </c>
      <c r="AZ512" s="105">
        <v>33.520000000000003</v>
      </c>
      <c r="BA512" s="105">
        <v>33.402200000000001</v>
      </c>
      <c r="BB512" s="105">
        <v>33.438800000000001</v>
      </c>
      <c r="BC512" s="105">
        <v>33.320999999999998</v>
      </c>
      <c r="BD512" s="105">
        <v>33.426000000000002</v>
      </c>
      <c r="BE512" s="105">
        <v>33.536000000000001</v>
      </c>
      <c r="BF512" s="105">
        <v>33.432600000000001</v>
      </c>
      <c r="BG512" s="105">
        <v>33.348999999999997</v>
      </c>
      <c r="BH512" s="105">
        <v>33.423499999999997</v>
      </c>
      <c r="BI512" s="105">
        <v>33.430500000000002</v>
      </c>
      <c r="BJ512" s="105">
        <v>33.447299999999998</v>
      </c>
      <c r="BK512" s="105">
        <v>33.379899999999999</v>
      </c>
      <c r="BL512" s="116">
        <v>33.253300000000003</v>
      </c>
      <c r="BM512" s="112">
        <v>0.51322199999999996</v>
      </c>
      <c r="BN512" s="112">
        <v>0.38311899999999999</v>
      </c>
      <c r="BO512" s="112">
        <v>7.5628799999999996E-2</v>
      </c>
      <c r="BP512" s="112">
        <v>0.56294100000000002</v>
      </c>
      <c r="BQ512" s="112">
        <v>0.47670400000000002</v>
      </c>
      <c r="BR512" s="112">
        <v>0.166883</v>
      </c>
      <c r="BS512" s="112">
        <v>0.704708</v>
      </c>
      <c r="BT512" s="112">
        <v>0.19384100000000001</v>
      </c>
      <c r="BU512" s="117">
        <v>0.54972100000000002</v>
      </c>
      <c r="BV512" s="112">
        <v>0.59029200000000004</v>
      </c>
      <c r="BW512" s="112">
        <v>0.47389100000000001</v>
      </c>
      <c r="BX512" s="112">
        <v>0.168653</v>
      </c>
      <c r="BY512" s="112">
        <v>0.63935699999999995</v>
      </c>
      <c r="BZ512" s="112">
        <v>0.73956599999999995</v>
      </c>
      <c r="CA512" s="112">
        <v>0.42072100000000001</v>
      </c>
      <c r="CB512" s="112">
        <v>0.84416899999999995</v>
      </c>
      <c r="CC512" s="112">
        <v>0.39207599999999998</v>
      </c>
      <c r="CD512" s="117">
        <v>0.83791300000000002</v>
      </c>
      <c r="CE512" s="105">
        <v>5.4678600000000001E-2</v>
      </c>
      <c r="CF512" s="105">
        <v>-8.2621299999999995E-2</v>
      </c>
      <c r="CG512" s="105">
        <v>-0.56600600000000001</v>
      </c>
      <c r="CH512" s="105">
        <v>-3.64634E-2</v>
      </c>
      <c r="CI512" s="105">
        <v>-9.0071399999999996E-2</v>
      </c>
      <c r="CJ512" s="105">
        <v>0.106929</v>
      </c>
      <c r="CK512" s="105">
        <v>2.7153E-2</v>
      </c>
      <c r="CL512" s="105">
        <v>0.104684</v>
      </c>
      <c r="CM512" s="116">
        <v>4.0823600000000002E-2</v>
      </c>
    </row>
    <row r="513" spans="1:91">
      <c r="A513" s="104" t="s">
        <v>1568</v>
      </c>
      <c r="B513" s="104" t="s">
        <v>1569</v>
      </c>
      <c r="C513" s="104" t="s">
        <v>1570</v>
      </c>
      <c r="D513" s="105">
        <v>28.578250000000001</v>
      </c>
      <c r="E513" s="108">
        <v>412627535.39999998</v>
      </c>
      <c r="F513" s="108">
        <v>297870776</v>
      </c>
      <c r="G513" s="108">
        <v>275142948</v>
      </c>
      <c r="H513" s="108">
        <v>330868489.30000001</v>
      </c>
      <c r="I513" s="108">
        <v>231215101.30000001</v>
      </c>
      <c r="J513" s="108">
        <v>307800004</v>
      </c>
      <c r="K513" s="108">
        <v>294169436</v>
      </c>
      <c r="L513" s="108">
        <v>148209976</v>
      </c>
      <c r="M513" s="108">
        <v>210643688</v>
      </c>
      <c r="N513" s="108">
        <v>301706208</v>
      </c>
      <c r="O513" s="108">
        <v>304170572</v>
      </c>
      <c r="P513" s="108">
        <v>251147548</v>
      </c>
      <c r="Q513" s="108">
        <v>290917723.5</v>
      </c>
      <c r="R513" s="108">
        <v>350551012</v>
      </c>
      <c r="S513" s="108">
        <v>262140116</v>
      </c>
      <c r="T513" s="108">
        <v>308580011.30000001</v>
      </c>
      <c r="U513" s="108">
        <v>342241408</v>
      </c>
      <c r="V513" s="108">
        <v>320263248</v>
      </c>
      <c r="W513" s="108">
        <v>385672676</v>
      </c>
      <c r="X513" s="108">
        <v>377801752</v>
      </c>
      <c r="Y513" s="108">
        <v>341656538</v>
      </c>
      <c r="Z513" s="108">
        <v>276948188</v>
      </c>
      <c r="AA513" s="108">
        <v>330508888</v>
      </c>
      <c r="AB513" s="108">
        <v>327975770</v>
      </c>
      <c r="AC513" s="108">
        <v>382544166</v>
      </c>
      <c r="AD513" s="108">
        <v>370522440</v>
      </c>
      <c r="AE513" s="108">
        <v>326681832</v>
      </c>
      <c r="AF513" s="108">
        <v>370657069</v>
      </c>
      <c r="AG513" s="108">
        <v>425135591.80000001</v>
      </c>
      <c r="AH513" s="115">
        <v>317854639.30000001</v>
      </c>
      <c r="AI513" s="105">
        <v>29.003699999999998</v>
      </c>
      <c r="AJ513" s="105">
        <v>28.731000000000002</v>
      </c>
      <c r="AK513" s="105">
        <v>28.6614</v>
      </c>
      <c r="AL513" s="105">
        <v>28.5761</v>
      </c>
      <c r="AM513" s="105">
        <v>28.250299999999999</v>
      </c>
      <c r="AN513" s="105">
        <v>28.7197</v>
      </c>
      <c r="AO513" s="105">
        <v>28.394500000000001</v>
      </c>
      <c r="AP513" s="105">
        <v>28.099</v>
      </c>
      <c r="AQ513" s="105">
        <v>27.839300000000001</v>
      </c>
      <c r="AR513" s="105">
        <v>28.599</v>
      </c>
      <c r="AS513" s="105">
        <v>28.784199999999998</v>
      </c>
      <c r="AT513" s="105">
        <v>28.508099999999999</v>
      </c>
      <c r="AU513" s="105">
        <v>28.3216</v>
      </c>
      <c r="AV513" s="105">
        <v>28.674700000000001</v>
      </c>
      <c r="AW513" s="105">
        <v>28.436199999999999</v>
      </c>
      <c r="AX513" s="105">
        <v>28.580400000000001</v>
      </c>
      <c r="AY513" s="105">
        <v>28.6722</v>
      </c>
      <c r="AZ513" s="105">
        <v>28.639800000000001</v>
      </c>
      <c r="BA513" s="105">
        <v>28.767700000000001</v>
      </c>
      <c r="BB513" s="105">
        <v>28.838799999999999</v>
      </c>
      <c r="BC513" s="105">
        <v>28.569500000000001</v>
      </c>
      <c r="BD513" s="105">
        <v>28.461600000000001</v>
      </c>
      <c r="BE513" s="105">
        <v>28.721800000000002</v>
      </c>
      <c r="BF513" s="105">
        <v>28.7256</v>
      </c>
      <c r="BG513" s="105">
        <v>28.556799999999999</v>
      </c>
      <c r="BH513" s="105">
        <v>28.501999999999999</v>
      </c>
      <c r="BI513" s="105">
        <v>28.2972</v>
      </c>
      <c r="BJ513" s="105">
        <v>28.520600000000002</v>
      </c>
      <c r="BK513" s="105">
        <v>28.610900000000001</v>
      </c>
      <c r="BL513" s="116">
        <v>28.247800000000002</v>
      </c>
      <c r="BM513" s="112">
        <v>8.8283899999999998E-2</v>
      </c>
      <c r="BN513" s="112">
        <v>0.76871100000000003</v>
      </c>
      <c r="BO513" s="112">
        <v>0.14655099999999999</v>
      </c>
      <c r="BP513" s="112">
        <v>0.27789599999999998</v>
      </c>
      <c r="BQ513" s="112">
        <v>0.91189500000000001</v>
      </c>
      <c r="BR513" s="112">
        <v>0.20264499999999999</v>
      </c>
      <c r="BS513" s="112">
        <v>0.121821</v>
      </c>
      <c r="BT513" s="112">
        <v>0.27516000000000002</v>
      </c>
      <c r="BU513" s="117">
        <v>0.95686199999999999</v>
      </c>
      <c r="BV513" s="112">
        <v>0.149033</v>
      </c>
      <c r="BW513" s="112">
        <v>0.81508100000000006</v>
      </c>
      <c r="BX513" s="112">
        <v>0.24879799999999999</v>
      </c>
      <c r="BY513" s="112">
        <v>0.36245699999999997</v>
      </c>
      <c r="BZ513" s="112">
        <v>0.95894100000000004</v>
      </c>
      <c r="CA513" s="112">
        <v>0.46222400000000002</v>
      </c>
      <c r="CB513" s="112">
        <v>0.32915899999999998</v>
      </c>
      <c r="CC513" s="112">
        <v>0.47841</v>
      </c>
      <c r="CD513" s="117">
        <v>0.98756900000000003</v>
      </c>
      <c r="CE513" s="105">
        <v>0.33892600000000001</v>
      </c>
      <c r="CF513" s="105">
        <v>5.55801E-2</v>
      </c>
      <c r="CG513" s="105">
        <v>-0.34882000000000002</v>
      </c>
      <c r="CH513" s="105">
        <v>0.17067299999999999</v>
      </c>
      <c r="CI513" s="105">
        <v>1.7760000000000001E-2</v>
      </c>
      <c r="CJ513" s="105">
        <v>0.17106099999999999</v>
      </c>
      <c r="CK513" s="105">
        <v>0.26558700000000002</v>
      </c>
      <c r="CL513" s="105">
        <v>0.17657500000000001</v>
      </c>
      <c r="CM513" s="116">
        <v>-7.7540100000000004E-3</v>
      </c>
    </row>
    <row r="514" spans="1:91">
      <c r="A514" s="104" t="s">
        <v>1571</v>
      </c>
      <c r="B514" s="104" t="s">
        <v>1572</v>
      </c>
      <c r="C514" s="104" t="s">
        <v>1573</v>
      </c>
      <c r="D514" s="105">
        <v>31.505749999999999</v>
      </c>
      <c r="E514" s="108">
        <v>1727703834</v>
      </c>
      <c r="F514" s="108">
        <v>681033891.20000005</v>
      </c>
      <c r="G514" s="108">
        <v>671465527.29999995</v>
      </c>
      <c r="H514" s="108">
        <v>1128081454</v>
      </c>
      <c r="I514" s="108">
        <v>852542639.60000002</v>
      </c>
      <c r="J514" s="108">
        <v>348966625.60000002</v>
      </c>
      <c r="K514" s="108">
        <v>1198436702</v>
      </c>
      <c r="L514" s="108">
        <v>252870829.59999999</v>
      </c>
      <c r="M514" s="108">
        <v>1297321382</v>
      </c>
      <c r="N514" s="108">
        <v>909647170.39999998</v>
      </c>
      <c r="O514" s="108">
        <v>442750980</v>
      </c>
      <c r="P514" s="108">
        <v>594646834.5</v>
      </c>
      <c r="Q514" s="108">
        <v>2670404756</v>
      </c>
      <c r="R514" s="108">
        <v>2591106025</v>
      </c>
      <c r="S514" s="108">
        <v>2336384365</v>
      </c>
      <c r="T514" s="108">
        <v>2573166376</v>
      </c>
      <c r="U514" s="108">
        <v>2473662593</v>
      </c>
      <c r="V514" s="108">
        <v>2463703451</v>
      </c>
      <c r="W514" s="108">
        <v>2931924091</v>
      </c>
      <c r="X514" s="108">
        <v>2863440664</v>
      </c>
      <c r="Y514" s="108">
        <v>2796819662</v>
      </c>
      <c r="Z514" s="108">
        <v>2434414543</v>
      </c>
      <c r="AA514" s="108">
        <v>2294789033</v>
      </c>
      <c r="AB514" s="108">
        <v>2508577954</v>
      </c>
      <c r="AC514" s="108">
        <v>3163524142</v>
      </c>
      <c r="AD514" s="108">
        <v>3245609101</v>
      </c>
      <c r="AE514" s="108">
        <v>3033066658</v>
      </c>
      <c r="AF514" s="108">
        <v>3068899172</v>
      </c>
      <c r="AG514" s="108">
        <v>3387244598</v>
      </c>
      <c r="AH514" s="115">
        <v>2954916520</v>
      </c>
      <c r="AI514" s="105">
        <v>31.069700000000001</v>
      </c>
      <c r="AJ514" s="105">
        <v>29.9282</v>
      </c>
      <c r="AK514" s="105">
        <v>29.904399999999999</v>
      </c>
      <c r="AL514" s="105">
        <v>30.345600000000001</v>
      </c>
      <c r="AM514" s="105">
        <v>30.0977</v>
      </c>
      <c r="AN514" s="105">
        <v>28.905999999999999</v>
      </c>
      <c r="AO514" s="105">
        <v>30.372900000000001</v>
      </c>
      <c r="AP514" s="105">
        <v>28.721299999999999</v>
      </c>
      <c r="AQ514" s="105">
        <v>30.462</v>
      </c>
      <c r="AR514" s="105">
        <v>30.216100000000001</v>
      </c>
      <c r="AS514" s="105">
        <v>29.2895</v>
      </c>
      <c r="AT514" s="105">
        <v>29.7516</v>
      </c>
      <c r="AU514" s="105">
        <v>31.548500000000001</v>
      </c>
      <c r="AV514" s="105">
        <v>31.560600000000001</v>
      </c>
      <c r="AW514" s="105">
        <v>31.4434</v>
      </c>
      <c r="AX514" s="105">
        <v>31.6402</v>
      </c>
      <c r="AY514" s="105">
        <v>31.5276</v>
      </c>
      <c r="AZ514" s="105">
        <v>31.525700000000001</v>
      </c>
      <c r="BA514" s="105">
        <v>31.694099999999999</v>
      </c>
      <c r="BB514" s="105">
        <v>31.736699999999999</v>
      </c>
      <c r="BC514" s="105">
        <v>31.564599999999999</v>
      </c>
      <c r="BD514" s="105">
        <v>31.584299999999999</v>
      </c>
      <c r="BE514" s="105">
        <v>31.499500000000001</v>
      </c>
      <c r="BF514" s="105">
        <v>31.660799999999998</v>
      </c>
      <c r="BG514" s="105">
        <v>31.607099999999999</v>
      </c>
      <c r="BH514" s="105">
        <v>31.622299999999999</v>
      </c>
      <c r="BI514" s="105">
        <v>31.512</v>
      </c>
      <c r="BJ514" s="105">
        <v>31.5701</v>
      </c>
      <c r="BK514" s="105">
        <v>31.5823</v>
      </c>
      <c r="BL514" s="116">
        <v>31.4544</v>
      </c>
      <c r="BM514" s="112">
        <v>3.3106999999999998E-2</v>
      </c>
      <c r="BN514" s="112">
        <v>1.7138500000000001E-2</v>
      </c>
      <c r="BO514" s="112">
        <v>4.1267600000000002E-2</v>
      </c>
      <c r="BP514" s="112">
        <v>2.74522E-3</v>
      </c>
      <c r="BQ514" s="112">
        <v>0.759216</v>
      </c>
      <c r="BR514" s="112">
        <v>0.63098100000000001</v>
      </c>
      <c r="BS514" s="112">
        <v>0.120587</v>
      </c>
      <c r="BT514" s="112">
        <v>0.49912600000000001</v>
      </c>
      <c r="BU514" s="117">
        <v>0.44816400000000001</v>
      </c>
      <c r="BV514" s="112">
        <v>7.8056100000000003E-2</v>
      </c>
      <c r="BW514" s="112">
        <v>5.2878300000000003E-2</v>
      </c>
      <c r="BX514" s="112">
        <v>0.121832</v>
      </c>
      <c r="BY514" s="112">
        <v>1.33838E-2</v>
      </c>
      <c r="BZ514" s="112">
        <v>0.88592099999999996</v>
      </c>
      <c r="CA514" s="112">
        <v>0.819299</v>
      </c>
      <c r="CB514" s="112">
        <v>0.32744000000000001</v>
      </c>
      <c r="CC514" s="112">
        <v>0.67776400000000003</v>
      </c>
      <c r="CD514" s="117">
        <v>0.78158300000000003</v>
      </c>
      <c r="CE514" s="105">
        <v>-1.23485</v>
      </c>
      <c r="CF514" s="105">
        <v>-1.75251</v>
      </c>
      <c r="CG514" s="105">
        <v>-1.6835500000000001</v>
      </c>
      <c r="CH514" s="105">
        <v>-1.7831900000000001</v>
      </c>
      <c r="CI514" s="105">
        <v>-1.8110299999999999E-2</v>
      </c>
      <c r="CJ514" s="105">
        <v>2.8885500000000001E-2</v>
      </c>
      <c r="CK514" s="105">
        <v>0.12955800000000001</v>
      </c>
      <c r="CL514" s="105">
        <v>4.59385E-2</v>
      </c>
      <c r="CM514" s="116">
        <v>4.4858299999999997E-2</v>
      </c>
    </row>
    <row r="515" spans="1:91">
      <c r="A515" s="104" t="s">
        <v>1574</v>
      </c>
      <c r="B515" s="104" t="s">
        <v>1575</v>
      </c>
      <c r="C515" s="104" t="s">
        <v>1576</v>
      </c>
      <c r="D515" s="105">
        <v>24.263349999999999</v>
      </c>
      <c r="E515" s="108"/>
      <c r="F515" s="108"/>
      <c r="G515" s="108"/>
      <c r="H515" s="108"/>
      <c r="I515" s="108"/>
      <c r="J515" s="108"/>
      <c r="K515" s="108"/>
      <c r="L515" s="108"/>
      <c r="M515" s="108"/>
      <c r="N515" s="108"/>
      <c r="O515" s="108"/>
      <c r="P515" s="108"/>
      <c r="Q515" s="108">
        <v>25769527.5</v>
      </c>
      <c r="R515" s="108">
        <v>23583042.5</v>
      </c>
      <c r="S515" s="108"/>
      <c r="T515" s="108">
        <v>14532721</v>
      </c>
      <c r="U515" s="108">
        <v>15114533</v>
      </c>
      <c r="V515" s="108">
        <v>47591881</v>
      </c>
      <c r="W515" s="108">
        <v>25400571.5</v>
      </c>
      <c r="X515" s="108">
        <v>22499164</v>
      </c>
      <c r="Y515" s="108">
        <v>23239910</v>
      </c>
      <c r="Z515" s="108">
        <v>17825862</v>
      </c>
      <c r="AA515" s="108">
        <v>26951826</v>
      </c>
      <c r="AB515" s="108">
        <v>15493687</v>
      </c>
      <c r="AC515" s="108">
        <v>56385118</v>
      </c>
      <c r="AD515" s="108">
        <v>47173112</v>
      </c>
      <c r="AE515" s="108">
        <v>42119027</v>
      </c>
      <c r="AF515" s="108">
        <v>40984535</v>
      </c>
      <c r="AG515" s="108">
        <v>40061740</v>
      </c>
      <c r="AH515" s="115">
        <v>47370509</v>
      </c>
      <c r="AI515" s="105">
        <v>22.3645</v>
      </c>
      <c r="AJ515" s="105">
        <v>22.245000000000001</v>
      </c>
      <c r="AK515" s="105">
        <v>21.507899999999999</v>
      </c>
      <c r="AL515" s="105">
        <v>23.843699999999998</v>
      </c>
      <c r="AM515" s="105">
        <v>22.5426</v>
      </c>
      <c r="AN515" s="105">
        <v>21.5305</v>
      </c>
      <c r="AO515" s="105">
        <v>21.714600000000001</v>
      </c>
      <c r="AP515" s="105">
        <v>22.9084</v>
      </c>
      <c r="AQ515" s="105">
        <v>23.366499999999998</v>
      </c>
      <c r="AR515" s="105">
        <v>20.886399999999998</v>
      </c>
      <c r="AS515" s="105">
        <v>20.241099999999999</v>
      </c>
      <c r="AT515" s="105">
        <v>22.947399999999998</v>
      </c>
      <c r="AU515" s="105">
        <v>24.813400000000001</v>
      </c>
      <c r="AV515" s="105">
        <v>24.780899999999999</v>
      </c>
      <c r="AW515" s="105">
        <v>22.067799999999998</v>
      </c>
      <c r="AX515" s="105">
        <v>24.1721</v>
      </c>
      <c r="AY515" s="105">
        <v>24.204899999999999</v>
      </c>
      <c r="AZ515" s="105">
        <v>25.931699999999999</v>
      </c>
      <c r="BA515" s="105">
        <v>24.843299999999999</v>
      </c>
      <c r="BB515" s="105">
        <v>24.8565</v>
      </c>
      <c r="BC515" s="105">
        <v>24.7606</v>
      </c>
      <c r="BD515" s="105">
        <v>24.362300000000001</v>
      </c>
      <c r="BE515" s="105">
        <v>25.075099999999999</v>
      </c>
      <c r="BF515" s="105">
        <v>24.3218</v>
      </c>
      <c r="BG515" s="105">
        <v>25.776900000000001</v>
      </c>
      <c r="BH515" s="105">
        <v>25.488199999999999</v>
      </c>
      <c r="BI515" s="105">
        <v>25.341799999999999</v>
      </c>
      <c r="BJ515" s="105">
        <v>25.343599999999999</v>
      </c>
      <c r="BK515" s="105">
        <v>25.207899999999999</v>
      </c>
      <c r="BL515" s="116">
        <v>25.523299999999999</v>
      </c>
      <c r="BM515" s="112">
        <v>3.0224499999999998E-4</v>
      </c>
      <c r="BN515" s="112">
        <v>1.5806799999999999E-2</v>
      </c>
      <c r="BO515" s="112">
        <v>5.76226E-3</v>
      </c>
      <c r="BP515" s="112">
        <v>8.2136399999999995E-3</v>
      </c>
      <c r="BQ515" s="112">
        <v>0.18298800000000001</v>
      </c>
      <c r="BR515" s="112">
        <v>0.37359799999999999</v>
      </c>
      <c r="BS515" s="112">
        <v>4.9982400000000001E-3</v>
      </c>
      <c r="BT515" s="112">
        <v>4.1717299999999999E-2</v>
      </c>
      <c r="BU515" s="117">
        <v>0.32204199999999999</v>
      </c>
      <c r="BV515" s="112">
        <v>7.9328999999999997E-3</v>
      </c>
      <c r="BW515" s="112">
        <v>5.0457500000000002E-2</v>
      </c>
      <c r="BX515" s="112">
        <v>4.36835E-2</v>
      </c>
      <c r="BY515" s="112">
        <v>2.4323500000000001E-2</v>
      </c>
      <c r="BZ515" s="112">
        <v>0.55007700000000004</v>
      </c>
      <c r="CA515" s="112">
        <v>0.64356800000000003</v>
      </c>
      <c r="CB515" s="112">
        <v>7.0293800000000004E-2</v>
      </c>
      <c r="CC515" s="112">
        <v>0.164466</v>
      </c>
      <c r="CD515" s="117">
        <v>0.73703799999999997</v>
      </c>
      <c r="CE515" s="105">
        <v>-3.31915</v>
      </c>
      <c r="CF515" s="105">
        <v>-2.7193700000000001</v>
      </c>
      <c r="CG515" s="105">
        <v>-2.6951299999999998</v>
      </c>
      <c r="CH515" s="105">
        <v>-4.0000099999999996</v>
      </c>
      <c r="CI515" s="105">
        <v>-1.47092</v>
      </c>
      <c r="CJ515" s="105">
        <v>-0.58870900000000004</v>
      </c>
      <c r="CK515" s="105">
        <v>-0.53816399999999998</v>
      </c>
      <c r="CL515" s="105">
        <v>-0.77190899999999996</v>
      </c>
      <c r="CM515" s="116">
        <v>0.17735000000000001</v>
      </c>
    </row>
    <row r="516" spans="1:91">
      <c r="A516" s="104" t="s">
        <v>1577</v>
      </c>
      <c r="B516" s="104" t="s">
        <v>1578</v>
      </c>
      <c r="C516" s="104" t="s">
        <v>1579</v>
      </c>
      <c r="D516" s="105">
        <v>34.3566</v>
      </c>
      <c r="E516" s="108">
        <v>11311683884</v>
      </c>
      <c r="F516" s="108">
        <v>6531707412</v>
      </c>
      <c r="G516" s="108">
        <v>5432968444</v>
      </c>
      <c r="H516" s="108">
        <v>13324532782</v>
      </c>
      <c r="I516" s="108">
        <v>10851189517</v>
      </c>
      <c r="J516" s="108">
        <v>6000170759</v>
      </c>
      <c r="K516" s="108">
        <v>12600700810</v>
      </c>
      <c r="L516" s="108">
        <v>5306090829</v>
      </c>
      <c r="M516" s="108">
        <v>13111701047</v>
      </c>
      <c r="N516" s="108">
        <v>8700474196</v>
      </c>
      <c r="O516" s="108">
        <v>6191767852</v>
      </c>
      <c r="P516" s="108">
        <v>7468093452</v>
      </c>
      <c r="Q516" s="108">
        <v>20107542571</v>
      </c>
      <c r="R516" s="108">
        <v>19838091066</v>
      </c>
      <c r="S516" s="108">
        <v>15545762396</v>
      </c>
      <c r="T516" s="108">
        <v>16709970303</v>
      </c>
      <c r="U516" s="108">
        <v>18479675308</v>
      </c>
      <c r="V516" s="108">
        <v>18718776542</v>
      </c>
      <c r="W516" s="108">
        <v>18512744124</v>
      </c>
      <c r="X516" s="108">
        <v>18334150272</v>
      </c>
      <c r="Y516" s="108">
        <v>19958515782</v>
      </c>
      <c r="Z516" s="108">
        <v>16415274497</v>
      </c>
      <c r="AA516" s="108">
        <v>17476500433</v>
      </c>
      <c r="AB516" s="108">
        <v>17115992325</v>
      </c>
      <c r="AC516" s="108">
        <v>21700636370</v>
      </c>
      <c r="AD516" s="108">
        <v>23698789624</v>
      </c>
      <c r="AE516" s="108">
        <v>23152356635</v>
      </c>
      <c r="AF516" s="108">
        <v>22606437851</v>
      </c>
      <c r="AG516" s="108">
        <v>24604107368</v>
      </c>
      <c r="AH516" s="115">
        <v>24891361225</v>
      </c>
      <c r="AI516" s="105">
        <v>33.7806</v>
      </c>
      <c r="AJ516" s="105">
        <v>33.146599999999999</v>
      </c>
      <c r="AK516" s="105">
        <v>32.891800000000003</v>
      </c>
      <c r="AL516" s="105">
        <v>33.907800000000002</v>
      </c>
      <c r="AM516" s="105">
        <v>33.76</v>
      </c>
      <c r="AN516" s="105">
        <v>32.908900000000003</v>
      </c>
      <c r="AO516" s="105">
        <v>33.813800000000001</v>
      </c>
      <c r="AP516" s="105">
        <v>32.971299999999999</v>
      </c>
      <c r="AQ516" s="105">
        <v>33.799199999999999</v>
      </c>
      <c r="AR516" s="105">
        <v>33.470999999999997</v>
      </c>
      <c r="AS516" s="105">
        <v>33.0533</v>
      </c>
      <c r="AT516" s="105">
        <v>33.402299999999997</v>
      </c>
      <c r="AU516" s="105">
        <v>34.430999999999997</v>
      </c>
      <c r="AV516" s="105">
        <v>34.497199999999999</v>
      </c>
      <c r="AW516" s="105">
        <v>34.231999999999999</v>
      </c>
      <c r="AX516" s="105">
        <v>34.339300000000001</v>
      </c>
      <c r="AY516" s="105">
        <v>34.410400000000003</v>
      </c>
      <c r="AZ516" s="105">
        <v>34.459800000000001</v>
      </c>
      <c r="BA516" s="105">
        <v>34.352699999999999</v>
      </c>
      <c r="BB516" s="105">
        <v>34.436100000000003</v>
      </c>
      <c r="BC516" s="105">
        <v>34.436999999999998</v>
      </c>
      <c r="BD516" s="105">
        <v>34.360500000000002</v>
      </c>
      <c r="BE516" s="105">
        <v>34.441099999999999</v>
      </c>
      <c r="BF516" s="105">
        <v>34.431199999999997</v>
      </c>
      <c r="BG516" s="105">
        <v>34.4026</v>
      </c>
      <c r="BH516" s="105">
        <v>34.488999999999997</v>
      </c>
      <c r="BI516" s="105">
        <v>34.444299999999998</v>
      </c>
      <c r="BJ516" s="105">
        <v>34.451099999999997</v>
      </c>
      <c r="BK516" s="105">
        <v>34.443100000000001</v>
      </c>
      <c r="BL516" s="116">
        <v>34.536900000000003</v>
      </c>
      <c r="BM516" s="112">
        <v>1.05965E-2</v>
      </c>
      <c r="BN516" s="112">
        <v>3.8298600000000002E-2</v>
      </c>
      <c r="BO516" s="112">
        <v>2.7574000000000001E-2</v>
      </c>
      <c r="BP516" s="112">
        <v>9.1979200000000001E-4</v>
      </c>
      <c r="BQ516" s="112">
        <v>0.34895199999999998</v>
      </c>
      <c r="BR516" s="112">
        <v>0.184449</v>
      </c>
      <c r="BS516" s="112">
        <v>0.17061100000000001</v>
      </c>
      <c r="BT516" s="112">
        <v>0.16803499999999999</v>
      </c>
      <c r="BU516" s="117">
        <v>0.46213300000000002</v>
      </c>
      <c r="BV516" s="112">
        <v>4.1519199999999999E-2</v>
      </c>
      <c r="BW516" s="112">
        <v>8.8303300000000001E-2</v>
      </c>
      <c r="BX516" s="112">
        <v>9.8566699999999993E-2</v>
      </c>
      <c r="BY516" s="112">
        <v>7.6238699999999996E-3</v>
      </c>
      <c r="BZ516" s="112">
        <v>0.67466300000000001</v>
      </c>
      <c r="CA516" s="112">
        <v>0.444268</v>
      </c>
      <c r="CB516" s="112">
        <v>0.39072699999999999</v>
      </c>
      <c r="CC516" s="112">
        <v>0.36379</v>
      </c>
      <c r="CD516" s="117">
        <v>0.78720299999999999</v>
      </c>
      <c r="CE516" s="105">
        <v>-1.204</v>
      </c>
      <c r="CF516" s="105">
        <v>-0.95148699999999997</v>
      </c>
      <c r="CG516" s="105">
        <v>-0.948905</v>
      </c>
      <c r="CH516" s="105">
        <v>-1.16818</v>
      </c>
      <c r="CI516" s="105">
        <v>-9.0281200000000006E-2</v>
      </c>
      <c r="CJ516" s="105">
        <v>-7.3839799999999997E-2</v>
      </c>
      <c r="CK516" s="105">
        <v>-6.8416599999999994E-2</v>
      </c>
      <c r="CL516" s="105">
        <v>-6.6094700000000006E-2</v>
      </c>
      <c r="CM516" s="116">
        <v>-3.17179E-2</v>
      </c>
    </row>
    <row r="517" spans="1:91">
      <c r="A517" s="104" t="s">
        <v>1580</v>
      </c>
      <c r="B517" s="104" t="s">
        <v>1581</v>
      </c>
      <c r="C517" s="104" t="s">
        <v>912</v>
      </c>
      <c r="D517" s="105">
        <v>31.21715</v>
      </c>
      <c r="E517" s="108">
        <v>2330275120</v>
      </c>
      <c r="F517" s="108">
        <v>1740387086</v>
      </c>
      <c r="G517" s="108">
        <v>1331604094</v>
      </c>
      <c r="H517" s="108">
        <v>2157944720</v>
      </c>
      <c r="I517" s="108">
        <v>1788674168</v>
      </c>
      <c r="J517" s="108">
        <v>1411340192</v>
      </c>
      <c r="K517" s="108">
        <v>2591236862</v>
      </c>
      <c r="L517" s="108">
        <v>1195034531</v>
      </c>
      <c r="M517" s="108">
        <v>2769071525</v>
      </c>
      <c r="N517" s="108">
        <v>2374589590</v>
      </c>
      <c r="O517" s="108">
        <v>1881888885</v>
      </c>
      <c r="P517" s="108">
        <v>2202974921</v>
      </c>
      <c r="Q517" s="108">
        <v>2090519970</v>
      </c>
      <c r="R517" s="108">
        <v>1969124823</v>
      </c>
      <c r="S517" s="108">
        <v>1976361908</v>
      </c>
      <c r="T517" s="108">
        <v>1738816642</v>
      </c>
      <c r="U517" s="108">
        <v>1923105266</v>
      </c>
      <c r="V517" s="108">
        <v>1812587147</v>
      </c>
      <c r="W517" s="108">
        <v>1955074219</v>
      </c>
      <c r="X517" s="108">
        <v>1970304905</v>
      </c>
      <c r="Y517" s="108">
        <v>1922093602</v>
      </c>
      <c r="Z517" s="108">
        <v>1785319569</v>
      </c>
      <c r="AA517" s="108">
        <v>1926185176</v>
      </c>
      <c r="AB517" s="108">
        <v>1782504522</v>
      </c>
      <c r="AC517" s="108">
        <v>2503098019</v>
      </c>
      <c r="AD517" s="108">
        <v>2622722296</v>
      </c>
      <c r="AE517" s="108">
        <v>2487576791</v>
      </c>
      <c r="AF517" s="108">
        <v>2568541702</v>
      </c>
      <c r="AG517" s="108">
        <v>2700360021</v>
      </c>
      <c r="AH517" s="115">
        <v>2517690000</v>
      </c>
      <c r="AI517" s="105">
        <v>31.501300000000001</v>
      </c>
      <c r="AJ517" s="105">
        <v>31.2545</v>
      </c>
      <c r="AK517" s="105">
        <v>30.8674</v>
      </c>
      <c r="AL517" s="105">
        <v>31.281400000000001</v>
      </c>
      <c r="AM517" s="105">
        <v>31.165199999999999</v>
      </c>
      <c r="AN517" s="105">
        <v>30.9359</v>
      </c>
      <c r="AO517" s="105">
        <v>31.5182</v>
      </c>
      <c r="AP517" s="105">
        <v>30.8415</v>
      </c>
      <c r="AQ517" s="105">
        <v>31.555900000000001</v>
      </c>
      <c r="AR517" s="105">
        <v>31.555</v>
      </c>
      <c r="AS517" s="105">
        <v>31.279499999999999</v>
      </c>
      <c r="AT517" s="105">
        <v>31.640999999999998</v>
      </c>
      <c r="AU517" s="105">
        <v>31.195599999999999</v>
      </c>
      <c r="AV517" s="105">
        <v>31.1646</v>
      </c>
      <c r="AW517" s="105">
        <v>31.208300000000001</v>
      </c>
      <c r="AX517" s="105">
        <v>31.0748</v>
      </c>
      <c r="AY517" s="105">
        <v>31.1632</v>
      </c>
      <c r="AZ517" s="105">
        <v>31.0959</v>
      </c>
      <c r="BA517" s="105">
        <v>31.109500000000001</v>
      </c>
      <c r="BB517" s="105">
        <v>31.206199999999999</v>
      </c>
      <c r="BC517" s="105">
        <v>31.031500000000001</v>
      </c>
      <c r="BD517" s="105">
        <v>31.134699999999999</v>
      </c>
      <c r="BE517" s="105">
        <v>31.2562</v>
      </c>
      <c r="BF517" s="105">
        <v>31.1678</v>
      </c>
      <c r="BG517" s="105">
        <v>31.270700000000001</v>
      </c>
      <c r="BH517" s="105">
        <v>31.322600000000001</v>
      </c>
      <c r="BI517" s="105">
        <v>31.225999999999999</v>
      </c>
      <c r="BJ517" s="105">
        <v>31.313300000000002</v>
      </c>
      <c r="BK517" s="105">
        <v>31.259799999999998</v>
      </c>
      <c r="BL517" s="116">
        <v>31.2285</v>
      </c>
      <c r="BM517" s="112">
        <v>0.76533200000000001</v>
      </c>
      <c r="BN517" s="112">
        <v>0.25211800000000001</v>
      </c>
      <c r="BO517" s="112">
        <v>0.87873900000000005</v>
      </c>
      <c r="BP517" s="112">
        <v>0.11489000000000001</v>
      </c>
      <c r="BQ517" s="112">
        <v>4.9909599999999998E-2</v>
      </c>
      <c r="BR517" s="112">
        <v>1.2799899999999999E-2</v>
      </c>
      <c r="BS517" s="112">
        <v>5.4540600000000002E-2</v>
      </c>
      <c r="BT517" s="112">
        <v>0.139047</v>
      </c>
      <c r="BU517" s="117">
        <v>0.88303699999999996</v>
      </c>
      <c r="BV517" s="112">
        <v>0.804817</v>
      </c>
      <c r="BW517" s="112">
        <v>0.34283799999999998</v>
      </c>
      <c r="BX517" s="112">
        <v>0.91603000000000001</v>
      </c>
      <c r="BY517" s="112">
        <v>0.17766699999999999</v>
      </c>
      <c r="BZ517" s="112">
        <v>0.39158300000000001</v>
      </c>
      <c r="CA517" s="112">
        <v>0.108516</v>
      </c>
      <c r="CB517" s="112">
        <v>0.22281400000000001</v>
      </c>
      <c r="CC517" s="112">
        <v>0.323683</v>
      </c>
      <c r="CD517" s="117">
        <v>0.967113</v>
      </c>
      <c r="CE517" s="105">
        <v>-5.9474300000000001E-2</v>
      </c>
      <c r="CF517" s="105">
        <v>-0.13972300000000001</v>
      </c>
      <c r="CG517" s="105">
        <v>3.7948599999999999E-2</v>
      </c>
      <c r="CH517" s="105">
        <v>0.224632</v>
      </c>
      <c r="CI517" s="105">
        <v>-7.7713599999999994E-2</v>
      </c>
      <c r="CJ517" s="105">
        <v>-0.15592700000000001</v>
      </c>
      <c r="CK517" s="105">
        <v>-0.151505</v>
      </c>
      <c r="CL517" s="105">
        <v>-8.0966899999999994E-2</v>
      </c>
      <c r="CM517" s="116">
        <v>5.85047E-3</v>
      </c>
    </row>
    <row r="518" spans="1:91">
      <c r="A518" s="104" t="s">
        <v>1582</v>
      </c>
      <c r="B518" s="104" t="s">
        <v>1583</v>
      </c>
      <c r="C518" s="104" t="s">
        <v>1584</v>
      </c>
      <c r="D518" s="105">
        <v>28.318249999999999</v>
      </c>
      <c r="E518" s="108">
        <v>489200730.5</v>
      </c>
      <c r="F518" s="108">
        <v>397702467</v>
      </c>
      <c r="G518" s="108">
        <v>371166886</v>
      </c>
      <c r="H518" s="108">
        <v>387113914</v>
      </c>
      <c r="I518" s="108">
        <v>309438468</v>
      </c>
      <c r="J518" s="108">
        <v>410587546</v>
      </c>
      <c r="K518" s="108">
        <v>523402091</v>
      </c>
      <c r="L518" s="108">
        <v>298717763.5</v>
      </c>
      <c r="M518" s="108">
        <v>438927505.80000001</v>
      </c>
      <c r="N518" s="108">
        <v>629645128</v>
      </c>
      <c r="O518" s="108">
        <v>501921392.30000001</v>
      </c>
      <c r="P518" s="108">
        <v>547014129.10000002</v>
      </c>
      <c r="Q518" s="108">
        <v>242028586</v>
      </c>
      <c r="R518" s="108">
        <v>264641084.30000001</v>
      </c>
      <c r="S518" s="108">
        <v>299424650</v>
      </c>
      <c r="T518" s="108">
        <v>210370143</v>
      </c>
      <c r="U518" s="108">
        <v>240218105.5</v>
      </c>
      <c r="V518" s="108">
        <v>189469411.80000001</v>
      </c>
      <c r="W518" s="108">
        <v>232557188.09999999</v>
      </c>
      <c r="X518" s="108">
        <v>209702219.59999999</v>
      </c>
      <c r="Y518" s="108">
        <v>232596453</v>
      </c>
      <c r="Z518" s="108">
        <v>248370431</v>
      </c>
      <c r="AA518" s="108">
        <v>281235339</v>
      </c>
      <c r="AB518" s="108">
        <v>246771035.90000001</v>
      </c>
      <c r="AC518" s="108">
        <v>301624418</v>
      </c>
      <c r="AD518" s="108">
        <v>314622047.5</v>
      </c>
      <c r="AE518" s="108">
        <v>308923521</v>
      </c>
      <c r="AF518" s="108">
        <v>310559760.30000001</v>
      </c>
      <c r="AG518" s="108">
        <v>336256252.5</v>
      </c>
      <c r="AH518" s="115">
        <v>287277745.30000001</v>
      </c>
      <c r="AI518" s="105">
        <v>29.249300000000002</v>
      </c>
      <c r="AJ518" s="105">
        <v>29.141100000000002</v>
      </c>
      <c r="AK518" s="105">
        <v>29.0777</v>
      </c>
      <c r="AL518" s="105">
        <v>28.802600000000002</v>
      </c>
      <c r="AM518" s="105">
        <v>28.6707</v>
      </c>
      <c r="AN518" s="105">
        <v>29.151199999999999</v>
      </c>
      <c r="AO518" s="105">
        <v>29.221599999999999</v>
      </c>
      <c r="AP518" s="105">
        <v>28.9846</v>
      </c>
      <c r="AQ518" s="105">
        <v>28.898499999999999</v>
      </c>
      <c r="AR518" s="105">
        <v>29.674700000000001</v>
      </c>
      <c r="AS518" s="105">
        <v>29.4709</v>
      </c>
      <c r="AT518" s="105">
        <v>29.6312</v>
      </c>
      <c r="AU518" s="105">
        <v>28.072500000000002</v>
      </c>
      <c r="AV518" s="105">
        <v>28.269200000000001</v>
      </c>
      <c r="AW518" s="105">
        <v>28.638400000000001</v>
      </c>
      <c r="AX518" s="105">
        <v>28.027699999999999</v>
      </c>
      <c r="AY518" s="105">
        <v>28.147500000000001</v>
      </c>
      <c r="AZ518" s="105">
        <v>27.873699999999999</v>
      </c>
      <c r="BA518" s="105">
        <v>28.0379</v>
      </c>
      <c r="BB518" s="105">
        <v>27.985800000000001</v>
      </c>
      <c r="BC518" s="105">
        <v>28.0077</v>
      </c>
      <c r="BD518" s="105">
        <v>28.321300000000001</v>
      </c>
      <c r="BE518" s="105">
        <v>28.516300000000001</v>
      </c>
      <c r="BF518" s="105">
        <v>28.315200000000001</v>
      </c>
      <c r="BG518" s="105">
        <v>28.206399999999999</v>
      </c>
      <c r="BH518" s="105">
        <v>28.2638</v>
      </c>
      <c r="BI518" s="105">
        <v>28.2166</v>
      </c>
      <c r="BJ518" s="105">
        <v>28.2653</v>
      </c>
      <c r="BK518" s="105">
        <v>28.2789</v>
      </c>
      <c r="BL518" s="116">
        <v>28.116</v>
      </c>
      <c r="BM518" s="112">
        <v>2.05835E-4</v>
      </c>
      <c r="BN518" s="112">
        <v>1.2725500000000001E-2</v>
      </c>
      <c r="BO518" s="112">
        <v>1.7588300000000001E-3</v>
      </c>
      <c r="BP518" s="112">
        <v>7.1212100000000002E-5</v>
      </c>
      <c r="BQ518" s="112">
        <v>0.57288099999999997</v>
      </c>
      <c r="BR518" s="112">
        <v>9.8299499999999998E-2</v>
      </c>
      <c r="BS518" s="112">
        <v>1.8195599999999999E-2</v>
      </c>
      <c r="BT518" s="112">
        <v>0.122845</v>
      </c>
      <c r="BU518" s="117">
        <v>0.87968999999999997</v>
      </c>
      <c r="BV518" s="112">
        <v>6.2600099999999999E-3</v>
      </c>
      <c r="BW518" s="112">
        <v>4.46557E-2</v>
      </c>
      <c r="BX518" s="112">
        <v>2.35613E-2</v>
      </c>
      <c r="BY518" s="112">
        <v>2.9130900000000001E-3</v>
      </c>
      <c r="BZ518" s="112">
        <v>0.78315900000000005</v>
      </c>
      <c r="CA518" s="112">
        <v>0.32030900000000001</v>
      </c>
      <c r="CB518" s="112">
        <v>0.12717000000000001</v>
      </c>
      <c r="CC518" s="112">
        <v>0.30273299999999997</v>
      </c>
      <c r="CD518" s="117">
        <v>0.967113</v>
      </c>
      <c r="CE518" s="105">
        <v>0.93601900000000005</v>
      </c>
      <c r="CF518" s="105">
        <v>0.654748</v>
      </c>
      <c r="CG518" s="105">
        <v>0.81484800000000002</v>
      </c>
      <c r="CH518" s="105">
        <v>1.3722099999999999</v>
      </c>
      <c r="CI518" s="105">
        <v>0.10662199999999999</v>
      </c>
      <c r="CJ518" s="105">
        <v>-0.203759</v>
      </c>
      <c r="CK518" s="105">
        <v>-0.209568</v>
      </c>
      <c r="CL518" s="105">
        <v>0.16419700000000001</v>
      </c>
      <c r="CM518" s="116">
        <v>8.8882400000000004E-3</v>
      </c>
    </row>
    <row r="519" spans="1:91">
      <c r="A519" s="104" t="s">
        <v>1585</v>
      </c>
      <c r="B519" s="104" t="s">
        <v>1586</v>
      </c>
      <c r="C519" s="104" t="s">
        <v>1587</v>
      </c>
      <c r="D519" s="105">
        <v>30.631599999999999</v>
      </c>
      <c r="E519" s="108">
        <v>1119796074</v>
      </c>
      <c r="F519" s="108">
        <v>1181890908</v>
      </c>
      <c r="G519" s="108">
        <v>1197363965</v>
      </c>
      <c r="H519" s="108">
        <v>1691607506</v>
      </c>
      <c r="I519" s="108">
        <v>1407958321</v>
      </c>
      <c r="J519" s="108">
        <v>1837843676</v>
      </c>
      <c r="K519" s="108">
        <v>1564263784</v>
      </c>
      <c r="L519" s="108">
        <v>1470162906</v>
      </c>
      <c r="M519" s="108">
        <v>1737919538</v>
      </c>
      <c r="N519" s="108">
        <v>1673875610</v>
      </c>
      <c r="O519" s="108">
        <v>2067554653</v>
      </c>
      <c r="P519" s="108">
        <v>1568622707</v>
      </c>
      <c r="Q519" s="108">
        <v>1474965024</v>
      </c>
      <c r="R519" s="108">
        <v>1394467063</v>
      </c>
      <c r="S519" s="108">
        <v>1105389840</v>
      </c>
      <c r="T519" s="108">
        <v>1156449050</v>
      </c>
      <c r="U519" s="108">
        <v>1278314452</v>
      </c>
      <c r="V519" s="108">
        <v>923847829</v>
      </c>
      <c r="W519" s="108">
        <v>1311464043</v>
      </c>
      <c r="X519" s="108">
        <v>1253583057</v>
      </c>
      <c r="Y519" s="108">
        <v>1293481347</v>
      </c>
      <c r="Z519" s="108">
        <v>1242711527</v>
      </c>
      <c r="AA519" s="108">
        <v>1279460210</v>
      </c>
      <c r="AB519" s="108">
        <v>1087374855</v>
      </c>
      <c r="AC519" s="108">
        <v>1516185085</v>
      </c>
      <c r="AD519" s="108">
        <v>1641453378</v>
      </c>
      <c r="AE519" s="108">
        <v>1560902291</v>
      </c>
      <c r="AF519" s="108">
        <v>1502216693</v>
      </c>
      <c r="AG519" s="108">
        <v>1505099474</v>
      </c>
      <c r="AH519" s="115">
        <v>1472981279</v>
      </c>
      <c r="AI519" s="105">
        <v>30.444099999999999</v>
      </c>
      <c r="AJ519" s="105">
        <v>30.720500000000001</v>
      </c>
      <c r="AK519" s="105">
        <v>30.7362</v>
      </c>
      <c r="AL519" s="105">
        <v>30.930099999999999</v>
      </c>
      <c r="AM519" s="105">
        <v>30.825099999999999</v>
      </c>
      <c r="AN519" s="105">
        <v>31.3157</v>
      </c>
      <c r="AO519" s="105">
        <v>30.762499999999999</v>
      </c>
      <c r="AP519" s="105">
        <v>31.156300000000002</v>
      </c>
      <c r="AQ519" s="105">
        <v>30.883800000000001</v>
      </c>
      <c r="AR519" s="105">
        <v>31.0518</v>
      </c>
      <c r="AS519" s="105">
        <v>31.4209</v>
      </c>
      <c r="AT519" s="105">
        <v>31.151</v>
      </c>
      <c r="AU519" s="105">
        <v>30.697299999999998</v>
      </c>
      <c r="AV519" s="105">
        <v>30.666799999999999</v>
      </c>
      <c r="AW519" s="105">
        <v>30.378299999999999</v>
      </c>
      <c r="AX519" s="105">
        <v>30.4864</v>
      </c>
      <c r="AY519" s="105">
        <v>30.577000000000002</v>
      </c>
      <c r="AZ519" s="105">
        <v>30.112100000000002</v>
      </c>
      <c r="BA519" s="105">
        <v>30.5335</v>
      </c>
      <c r="BB519" s="105">
        <v>30.563300000000002</v>
      </c>
      <c r="BC519" s="105">
        <v>30.465800000000002</v>
      </c>
      <c r="BD519" s="105">
        <v>30.6111</v>
      </c>
      <c r="BE519" s="105">
        <v>30.6828</v>
      </c>
      <c r="BF519" s="105">
        <v>30.454799999999999</v>
      </c>
      <c r="BG519" s="105">
        <v>30.540400000000002</v>
      </c>
      <c r="BH519" s="105">
        <v>30.652100000000001</v>
      </c>
      <c r="BI519" s="105">
        <v>30.553599999999999</v>
      </c>
      <c r="BJ519" s="105">
        <v>30.5395</v>
      </c>
      <c r="BK519" s="105">
        <v>30.430299999999999</v>
      </c>
      <c r="BL519" s="116">
        <v>30.4649</v>
      </c>
      <c r="BM519" s="112">
        <v>0.19589400000000001</v>
      </c>
      <c r="BN519" s="112">
        <v>2.3280599999999999E-2</v>
      </c>
      <c r="BO519" s="112">
        <v>1.9523800000000001E-2</v>
      </c>
      <c r="BP519" s="112">
        <v>3.1507000000000002E-3</v>
      </c>
      <c r="BQ519" s="112">
        <v>0.39063399999999998</v>
      </c>
      <c r="BR519" s="112">
        <v>0.58557800000000004</v>
      </c>
      <c r="BS519" s="112">
        <v>0.38015500000000002</v>
      </c>
      <c r="BT519" s="112">
        <v>0.233402</v>
      </c>
      <c r="BU519" s="117">
        <v>9.54184E-2</v>
      </c>
      <c r="BV519" s="112">
        <v>0.27456700000000001</v>
      </c>
      <c r="BW519" s="112">
        <v>6.4001100000000005E-2</v>
      </c>
      <c r="BX519" s="112">
        <v>8.1675800000000007E-2</v>
      </c>
      <c r="BY519" s="112">
        <v>1.42376E-2</v>
      </c>
      <c r="BZ519" s="112">
        <v>0.70130700000000001</v>
      </c>
      <c r="CA519" s="112">
        <v>0.79648399999999997</v>
      </c>
      <c r="CB519" s="112">
        <v>0.60698099999999999</v>
      </c>
      <c r="CC519" s="112">
        <v>0.43459500000000001</v>
      </c>
      <c r="CD519" s="117">
        <v>0.617641</v>
      </c>
      <c r="CE519" s="105">
        <v>0.15538299999999999</v>
      </c>
      <c r="CF519" s="105">
        <v>0.54540500000000003</v>
      </c>
      <c r="CG519" s="105">
        <v>0.45597399999999999</v>
      </c>
      <c r="CH519" s="105">
        <v>0.72967899999999997</v>
      </c>
      <c r="CI519" s="105">
        <v>0.102545</v>
      </c>
      <c r="CJ519" s="105">
        <v>-8.6393999999999999E-2</v>
      </c>
      <c r="CK519" s="105">
        <v>4.2619700000000003E-2</v>
      </c>
      <c r="CL519" s="105">
        <v>0.104659</v>
      </c>
      <c r="CM519" s="116">
        <v>0.10381799999999999</v>
      </c>
    </row>
    <row r="520" spans="1:91">
      <c r="A520" s="104" t="s">
        <v>1588</v>
      </c>
      <c r="B520" s="104" t="s">
        <v>1589</v>
      </c>
      <c r="C520" s="104" t="s">
        <v>1590</v>
      </c>
      <c r="D520" s="105">
        <v>27.262799999999999</v>
      </c>
      <c r="E520" s="108">
        <v>115065331.8</v>
      </c>
      <c r="F520" s="108">
        <v>63757862</v>
      </c>
      <c r="G520" s="108">
        <v>40082147.5</v>
      </c>
      <c r="H520" s="108">
        <v>85215773</v>
      </c>
      <c r="I520" s="108">
        <v>69404978</v>
      </c>
      <c r="J520" s="108">
        <v>28604806</v>
      </c>
      <c r="K520" s="108">
        <v>137538856</v>
      </c>
      <c r="L520" s="108">
        <v>36126114</v>
      </c>
      <c r="M520" s="108">
        <v>125521826.5</v>
      </c>
      <c r="N520" s="108">
        <v>65220348</v>
      </c>
      <c r="O520" s="108">
        <v>26662142.5</v>
      </c>
      <c r="P520" s="108">
        <v>35715492.5</v>
      </c>
      <c r="Q520" s="108">
        <v>169115430</v>
      </c>
      <c r="R520" s="108">
        <v>190793183</v>
      </c>
      <c r="S520" s="108">
        <v>145765343.30000001</v>
      </c>
      <c r="T520" s="108">
        <v>145332404.59999999</v>
      </c>
      <c r="U520" s="108">
        <v>167988388</v>
      </c>
      <c r="V520" s="108">
        <v>121209593</v>
      </c>
      <c r="W520" s="108">
        <v>191274986</v>
      </c>
      <c r="X520" s="108">
        <v>176092338</v>
      </c>
      <c r="Y520" s="108">
        <v>142393700.5</v>
      </c>
      <c r="Z520" s="108">
        <v>104297338.8</v>
      </c>
      <c r="AA520" s="108">
        <v>104371339.3</v>
      </c>
      <c r="AB520" s="108">
        <v>116704486.3</v>
      </c>
      <c r="AC520" s="108">
        <v>250711220</v>
      </c>
      <c r="AD520" s="108">
        <v>211385276</v>
      </c>
      <c r="AE520" s="108">
        <v>165262150.80000001</v>
      </c>
      <c r="AF520" s="108">
        <v>231975020</v>
      </c>
      <c r="AG520" s="108">
        <v>223179826</v>
      </c>
      <c r="AH520" s="115">
        <v>169900862.5</v>
      </c>
      <c r="AI520" s="105">
        <v>27.1614</v>
      </c>
      <c r="AJ520" s="105">
        <v>26.6251</v>
      </c>
      <c r="AK520" s="105">
        <v>25.910699999999999</v>
      </c>
      <c r="AL520" s="105">
        <v>26.619</v>
      </c>
      <c r="AM520" s="105">
        <v>26.541</v>
      </c>
      <c r="AN520" s="105">
        <v>25.613600000000002</v>
      </c>
      <c r="AO520" s="105">
        <v>27.308700000000002</v>
      </c>
      <c r="AP520" s="105">
        <v>26.2271</v>
      </c>
      <c r="AQ520" s="105">
        <v>27.092500000000001</v>
      </c>
      <c r="AR520" s="105">
        <v>26.303899999999999</v>
      </c>
      <c r="AS520" s="105">
        <v>25.355599999999999</v>
      </c>
      <c r="AT520" s="105">
        <v>25.694199999999999</v>
      </c>
      <c r="AU520" s="105">
        <v>27.567699999999999</v>
      </c>
      <c r="AV520" s="105">
        <v>27.7971</v>
      </c>
      <c r="AW520" s="105">
        <v>27.5898</v>
      </c>
      <c r="AX520" s="105">
        <v>27.4941</v>
      </c>
      <c r="AY520" s="105">
        <v>27.6432</v>
      </c>
      <c r="AZ520" s="105">
        <v>27.241700000000002</v>
      </c>
      <c r="BA520" s="105">
        <v>27.756</v>
      </c>
      <c r="BB520" s="105">
        <v>27.738900000000001</v>
      </c>
      <c r="BC520" s="105">
        <v>27.283899999999999</v>
      </c>
      <c r="BD520" s="105">
        <v>27.0519</v>
      </c>
      <c r="BE520" s="105">
        <v>27.087299999999999</v>
      </c>
      <c r="BF520" s="105">
        <v>27.2349</v>
      </c>
      <c r="BG520" s="105">
        <v>27.910900000000002</v>
      </c>
      <c r="BH520" s="105">
        <v>27.678000000000001</v>
      </c>
      <c r="BI520" s="105">
        <v>27.3141</v>
      </c>
      <c r="BJ520" s="105">
        <v>27.8444</v>
      </c>
      <c r="BK520" s="105">
        <v>27.706299999999999</v>
      </c>
      <c r="BL520" s="116">
        <v>27.397400000000001</v>
      </c>
      <c r="BM520" s="112">
        <v>4.8305099999999997E-2</v>
      </c>
      <c r="BN520" s="112">
        <v>1.6290700000000002E-2</v>
      </c>
      <c r="BO520" s="112">
        <v>9.5497499999999999E-2</v>
      </c>
      <c r="BP520" s="112">
        <v>3.7251900000000002E-3</v>
      </c>
      <c r="BQ520" s="112">
        <v>0.98920399999999997</v>
      </c>
      <c r="BR520" s="112">
        <v>0.34323500000000001</v>
      </c>
      <c r="BS520" s="112">
        <v>0.79509200000000002</v>
      </c>
      <c r="BT520" s="112">
        <v>2.1669799999999999E-2</v>
      </c>
      <c r="BU520" s="117">
        <v>0.94838999999999996</v>
      </c>
      <c r="BV520" s="112">
        <v>9.74772E-2</v>
      </c>
      <c r="BW520" s="112">
        <v>5.1378500000000001E-2</v>
      </c>
      <c r="BX520" s="112">
        <v>0.18843799999999999</v>
      </c>
      <c r="BY520" s="112">
        <v>1.51539E-2</v>
      </c>
      <c r="BZ520" s="112">
        <v>0.99491600000000002</v>
      </c>
      <c r="CA520" s="112">
        <v>0.611757</v>
      </c>
      <c r="CB520" s="112">
        <v>0.90302199999999999</v>
      </c>
      <c r="CC520" s="112">
        <v>0.117572</v>
      </c>
      <c r="CD520" s="117">
        <v>0.98553800000000003</v>
      </c>
      <c r="CE520" s="105">
        <v>-1.0836300000000001</v>
      </c>
      <c r="CF520" s="105">
        <v>-1.39151</v>
      </c>
      <c r="CG520" s="105">
        <v>-0.77329599999999998</v>
      </c>
      <c r="CH520" s="105">
        <v>-1.8648100000000001</v>
      </c>
      <c r="CI520" s="105">
        <v>2.17374E-3</v>
      </c>
      <c r="CJ520" s="105">
        <v>-0.18969900000000001</v>
      </c>
      <c r="CK520" s="105">
        <v>-5.6454299999999999E-2</v>
      </c>
      <c r="CL520" s="105">
        <v>-0.524675</v>
      </c>
      <c r="CM520" s="116">
        <v>-1.5032500000000001E-2</v>
      </c>
    </row>
    <row r="521" spans="1:91">
      <c r="A521" s="104" t="s">
        <v>5135</v>
      </c>
      <c r="B521" s="104" t="s">
        <v>5136</v>
      </c>
      <c r="C521" s="104" t="s">
        <v>5137</v>
      </c>
      <c r="D521" s="105">
        <v>25.07705</v>
      </c>
      <c r="E521" s="108">
        <v>25586530</v>
      </c>
      <c r="F521" s="108">
        <v>32751578</v>
      </c>
      <c r="G521" s="108">
        <v>41653804</v>
      </c>
      <c r="H521" s="108">
        <v>46377612</v>
      </c>
      <c r="I521" s="108">
        <v>31855458</v>
      </c>
      <c r="J521" s="108">
        <v>50789172</v>
      </c>
      <c r="K521" s="108">
        <v>36860052</v>
      </c>
      <c r="L521" s="108">
        <v>30916048</v>
      </c>
      <c r="M521" s="108">
        <v>41375476</v>
      </c>
      <c r="N521" s="108">
        <v>13287187</v>
      </c>
      <c r="O521" s="108">
        <v>19790042</v>
      </c>
      <c r="P521" s="108">
        <v>27407212</v>
      </c>
      <c r="Q521" s="108">
        <v>35831844</v>
      </c>
      <c r="R521" s="108">
        <v>20583886</v>
      </c>
      <c r="S521" s="108">
        <v>31048884</v>
      </c>
      <c r="T521" s="108">
        <v>25900606</v>
      </c>
      <c r="U521" s="108">
        <v>25837044</v>
      </c>
      <c r="V521" s="108">
        <v>29450940</v>
      </c>
      <c r="W521" s="108">
        <v>23349112</v>
      </c>
      <c r="X521" s="108">
        <v>25539966</v>
      </c>
      <c r="Y521" s="108">
        <v>31121334</v>
      </c>
      <c r="Z521" s="108">
        <v>27528110</v>
      </c>
      <c r="AA521" s="108">
        <v>22630698</v>
      </c>
      <c r="AB521" s="108">
        <v>26881694</v>
      </c>
      <c r="AC521" s="108">
        <v>41102064</v>
      </c>
      <c r="AD521" s="108">
        <v>24949674</v>
      </c>
      <c r="AE521" s="108">
        <v>30138414</v>
      </c>
      <c r="AF521" s="108">
        <v>28603318</v>
      </c>
      <c r="AG521" s="108">
        <v>18612174</v>
      </c>
      <c r="AH521" s="115">
        <v>22855494</v>
      </c>
      <c r="AI521" s="105">
        <v>24.9924</v>
      </c>
      <c r="AJ521" s="105">
        <v>25.703499999999998</v>
      </c>
      <c r="AK521" s="105">
        <v>25.9801</v>
      </c>
      <c r="AL521" s="105">
        <v>25.741299999999999</v>
      </c>
      <c r="AM521" s="105">
        <v>25.444800000000001</v>
      </c>
      <c r="AN521" s="105">
        <v>26.444400000000002</v>
      </c>
      <c r="AO521" s="105">
        <v>25.3506</v>
      </c>
      <c r="AP521" s="105">
        <v>26.005600000000001</v>
      </c>
      <c r="AQ521" s="105">
        <v>25.491399999999999</v>
      </c>
      <c r="AR521" s="105">
        <v>23.9253</v>
      </c>
      <c r="AS521" s="105">
        <v>24.948</v>
      </c>
      <c r="AT521" s="105">
        <v>25.312200000000001</v>
      </c>
      <c r="AU521" s="105">
        <v>25.291799999999999</v>
      </c>
      <c r="AV521" s="105">
        <v>24.584700000000002</v>
      </c>
      <c r="AW521" s="105">
        <v>25.5029</v>
      </c>
      <c r="AX521" s="105">
        <v>25.005800000000001</v>
      </c>
      <c r="AY521" s="105">
        <v>24.962700000000002</v>
      </c>
      <c r="AZ521" s="105">
        <v>25.240100000000002</v>
      </c>
      <c r="BA521" s="105">
        <v>24.721800000000002</v>
      </c>
      <c r="BB521" s="105">
        <v>25.037400000000002</v>
      </c>
      <c r="BC521" s="105">
        <v>25.166899999999998</v>
      </c>
      <c r="BD521" s="105">
        <v>25.025500000000001</v>
      </c>
      <c r="BE521" s="105">
        <v>24.8384</v>
      </c>
      <c r="BF521" s="105">
        <v>25.116700000000002</v>
      </c>
      <c r="BG521" s="105">
        <v>25.314800000000002</v>
      </c>
      <c r="BH521" s="105">
        <v>24.572299999999998</v>
      </c>
      <c r="BI521" s="105">
        <v>24.859000000000002</v>
      </c>
      <c r="BJ521" s="105">
        <v>24.8247</v>
      </c>
      <c r="BK521" s="105">
        <v>24.0838</v>
      </c>
      <c r="BL521" s="116">
        <v>24.477599999999999</v>
      </c>
      <c r="BM521" s="112">
        <v>3.9380900000000003E-2</v>
      </c>
      <c r="BN521" s="112">
        <v>1.7997200000000001E-2</v>
      </c>
      <c r="BO521" s="112">
        <v>1.6853E-2</v>
      </c>
      <c r="BP521" s="112">
        <v>0.59887199999999996</v>
      </c>
      <c r="BQ521" s="112">
        <v>0.130944</v>
      </c>
      <c r="BR521" s="112">
        <v>5.8007299999999998E-2</v>
      </c>
      <c r="BS521" s="112">
        <v>0.11085399999999999</v>
      </c>
      <c r="BT521" s="112">
        <v>8.1205600000000003E-2</v>
      </c>
      <c r="BU521" s="117">
        <v>0.21040600000000001</v>
      </c>
      <c r="BV521" s="112">
        <v>8.5049200000000005E-2</v>
      </c>
      <c r="BW521" s="112">
        <v>5.4554699999999998E-2</v>
      </c>
      <c r="BX521" s="112">
        <v>7.6336600000000004E-2</v>
      </c>
      <c r="BY521" s="112">
        <v>0.66672799999999999</v>
      </c>
      <c r="BZ521" s="112">
        <v>0.51348199999999999</v>
      </c>
      <c r="CA521" s="112">
        <v>0.23850199999999999</v>
      </c>
      <c r="CB521" s="112">
        <v>0.312807</v>
      </c>
      <c r="CC521" s="112">
        <v>0.242614</v>
      </c>
      <c r="CD521" s="117">
        <v>0.70063399999999998</v>
      </c>
      <c r="CE521" s="105">
        <v>1.09663</v>
      </c>
      <c r="CF521" s="105">
        <v>1.41482</v>
      </c>
      <c r="CG521" s="105">
        <v>1.15381</v>
      </c>
      <c r="CH521" s="105">
        <v>0.26645200000000002</v>
      </c>
      <c r="CI521" s="105">
        <v>0.66442199999999996</v>
      </c>
      <c r="CJ521" s="105">
        <v>0.60750000000000004</v>
      </c>
      <c r="CK521" s="105">
        <v>0.51334500000000005</v>
      </c>
      <c r="CL521" s="105">
        <v>0.53149800000000003</v>
      </c>
      <c r="CM521" s="116">
        <v>0.453345</v>
      </c>
    </row>
    <row r="522" spans="1:91">
      <c r="A522" s="104" t="s">
        <v>5138</v>
      </c>
      <c r="B522" s="104" t="s">
        <v>5139</v>
      </c>
      <c r="C522" s="104" t="s">
        <v>5140</v>
      </c>
      <c r="D522" s="105">
        <v>26.77985</v>
      </c>
      <c r="E522" s="108">
        <v>57607654.75</v>
      </c>
      <c r="F522" s="108">
        <v>737238722.60000002</v>
      </c>
      <c r="G522" s="108">
        <v>592779357.10000002</v>
      </c>
      <c r="H522" s="108">
        <v>238862581</v>
      </c>
      <c r="I522" s="108">
        <v>26631193.25</v>
      </c>
      <c r="J522" s="108">
        <v>52958492.159999996</v>
      </c>
      <c r="K522" s="108">
        <v>61397321.969999999</v>
      </c>
      <c r="L522" s="108">
        <v>83614306.980000004</v>
      </c>
      <c r="M522" s="108">
        <v>92207865.560000002</v>
      </c>
      <c r="N522" s="108">
        <v>89523199.129999995</v>
      </c>
      <c r="O522" s="108">
        <v>28766458.129999999</v>
      </c>
      <c r="P522" s="108">
        <v>35261561</v>
      </c>
      <c r="Q522" s="108">
        <v>66749426.950000003</v>
      </c>
      <c r="R522" s="108">
        <v>43497450.869999997</v>
      </c>
      <c r="S522" s="108"/>
      <c r="T522" s="108">
        <v>215298223</v>
      </c>
      <c r="U522" s="108">
        <v>149529328.59999999</v>
      </c>
      <c r="V522" s="108">
        <v>172422330</v>
      </c>
      <c r="W522" s="108">
        <v>74455644.790000007</v>
      </c>
      <c r="X522" s="108">
        <v>71098750</v>
      </c>
      <c r="Y522" s="108">
        <v>80098528.189999998</v>
      </c>
      <c r="Z522" s="108">
        <v>87464765.129999995</v>
      </c>
      <c r="AA522" s="108">
        <v>128489704</v>
      </c>
      <c r="AB522" s="108">
        <v>86130098.379999995</v>
      </c>
      <c r="AC522" s="108">
        <v>9801912</v>
      </c>
      <c r="AD522" s="108">
        <v>284261007.19999999</v>
      </c>
      <c r="AE522" s="108">
        <v>179432374.40000001</v>
      </c>
      <c r="AF522" s="108">
        <v>172722106.59999999</v>
      </c>
      <c r="AG522" s="108">
        <v>133259701.40000001</v>
      </c>
      <c r="AH522" s="115">
        <v>154576037.30000001</v>
      </c>
      <c r="AI522" s="105">
        <v>26.1632</v>
      </c>
      <c r="AJ522" s="105">
        <v>30.134399999999999</v>
      </c>
      <c r="AK522" s="105">
        <v>29.824300000000001</v>
      </c>
      <c r="AL522" s="105">
        <v>28.106000000000002</v>
      </c>
      <c r="AM522" s="105">
        <v>25.1554</v>
      </c>
      <c r="AN522" s="105">
        <v>26.303599999999999</v>
      </c>
      <c r="AO522" s="105">
        <v>26.130800000000001</v>
      </c>
      <c r="AP522" s="105">
        <v>27.432400000000001</v>
      </c>
      <c r="AQ522" s="105">
        <v>26.647500000000001</v>
      </c>
      <c r="AR522" s="105">
        <v>26.771899999999999</v>
      </c>
      <c r="AS522" s="105">
        <v>25.4636</v>
      </c>
      <c r="AT522" s="105">
        <v>25.675799999999999</v>
      </c>
      <c r="AU522" s="105">
        <v>26.205400000000001</v>
      </c>
      <c r="AV522" s="105">
        <v>25.664100000000001</v>
      </c>
      <c r="AW522" s="105">
        <v>23.582599999999999</v>
      </c>
      <c r="AX522" s="105">
        <v>28.0611</v>
      </c>
      <c r="AY522" s="105">
        <v>27.470099999999999</v>
      </c>
      <c r="AZ522" s="105">
        <v>27.736499999999999</v>
      </c>
      <c r="BA522" s="105">
        <v>26.3948</v>
      </c>
      <c r="BB522" s="105">
        <v>26.4389</v>
      </c>
      <c r="BC522" s="105">
        <v>26.425000000000001</v>
      </c>
      <c r="BD522" s="105">
        <v>26.787800000000001</v>
      </c>
      <c r="BE522" s="105">
        <v>27.385000000000002</v>
      </c>
      <c r="BF522" s="105">
        <v>26.796600000000002</v>
      </c>
      <c r="BG522" s="105">
        <v>23.2516</v>
      </c>
      <c r="BH522" s="105">
        <v>28.110199999999999</v>
      </c>
      <c r="BI522" s="105">
        <v>27.432700000000001</v>
      </c>
      <c r="BJ522" s="105">
        <v>27.418900000000001</v>
      </c>
      <c r="BK522" s="105">
        <v>26.9633</v>
      </c>
      <c r="BL522" s="116">
        <v>27.267399999999999</v>
      </c>
      <c r="BM522" s="112">
        <v>0.30960300000000002</v>
      </c>
      <c r="BN522" s="112">
        <v>0.46876000000000001</v>
      </c>
      <c r="BO522" s="112">
        <v>0.298124</v>
      </c>
      <c r="BP522" s="112">
        <v>4.33027E-2</v>
      </c>
      <c r="BQ522" s="112">
        <v>6.3406799999999999E-2</v>
      </c>
      <c r="BR522" s="112">
        <v>6.7906499999999995E-2</v>
      </c>
      <c r="BS522" s="112">
        <v>4.07538E-3</v>
      </c>
      <c r="BT522" s="112">
        <v>0.396069</v>
      </c>
      <c r="BU522" s="117">
        <v>0.56646200000000002</v>
      </c>
      <c r="BV522" s="112">
        <v>0.39362900000000001</v>
      </c>
      <c r="BW522" s="112">
        <v>0.55509500000000001</v>
      </c>
      <c r="BX522" s="112">
        <v>0.41153200000000001</v>
      </c>
      <c r="BY522" s="112">
        <v>8.2555100000000006E-2</v>
      </c>
      <c r="BZ522" s="112">
        <v>0.429284</v>
      </c>
      <c r="CA522" s="112">
        <v>0.26317200000000002</v>
      </c>
      <c r="CB522" s="112">
        <v>6.2126000000000001E-2</v>
      </c>
      <c r="CC522" s="112">
        <v>0.58645199999999997</v>
      </c>
      <c r="CD522" s="117">
        <v>0.84991499999999998</v>
      </c>
      <c r="CE522" s="105">
        <v>1.49075</v>
      </c>
      <c r="CF522" s="105">
        <v>-0.69489900000000004</v>
      </c>
      <c r="CG522" s="105">
        <v>-0.479634</v>
      </c>
      <c r="CH522" s="105">
        <v>-1.2461100000000001</v>
      </c>
      <c r="CI522" s="105">
        <v>-2.0658300000000001</v>
      </c>
      <c r="CJ522" s="105">
        <v>0.53936099999999998</v>
      </c>
      <c r="CK522" s="105">
        <v>-0.79694500000000001</v>
      </c>
      <c r="CL522" s="105">
        <v>-0.22672600000000001</v>
      </c>
      <c r="CM522" s="116">
        <v>-0.95166600000000001</v>
      </c>
    </row>
    <row r="523" spans="1:91">
      <c r="A523" s="104" t="s">
        <v>1591</v>
      </c>
      <c r="B523" s="104" t="s">
        <v>1592</v>
      </c>
      <c r="C523" s="104" t="s">
        <v>1593</v>
      </c>
      <c r="D523" s="105">
        <v>30.909599999999998</v>
      </c>
      <c r="E523" s="108">
        <v>1295793905</v>
      </c>
      <c r="F523" s="108">
        <v>1596277122</v>
      </c>
      <c r="G523" s="108">
        <v>1371871371</v>
      </c>
      <c r="H523" s="108">
        <v>1152906340</v>
      </c>
      <c r="I523" s="108">
        <v>1291464861</v>
      </c>
      <c r="J523" s="108">
        <v>897024236</v>
      </c>
      <c r="K523" s="108">
        <v>1856751051</v>
      </c>
      <c r="L523" s="108">
        <v>1375040040</v>
      </c>
      <c r="M523" s="108">
        <v>2236262114</v>
      </c>
      <c r="N523" s="108">
        <v>706416226.29999995</v>
      </c>
      <c r="O523" s="108">
        <v>902774030.29999995</v>
      </c>
      <c r="P523" s="108">
        <v>927812492.79999995</v>
      </c>
      <c r="Q523" s="108">
        <v>1987672748</v>
      </c>
      <c r="R523" s="108">
        <v>897976641.29999995</v>
      </c>
      <c r="S523" s="108">
        <v>965318588</v>
      </c>
      <c r="T523" s="108">
        <v>1590318921</v>
      </c>
      <c r="U523" s="108">
        <v>1733934543</v>
      </c>
      <c r="V523" s="108">
        <v>924156288.5</v>
      </c>
      <c r="W523" s="108">
        <v>1683507668</v>
      </c>
      <c r="X523" s="108">
        <v>786242801.29999995</v>
      </c>
      <c r="Y523" s="108">
        <v>1717344413</v>
      </c>
      <c r="Z523" s="108">
        <v>1470830565</v>
      </c>
      <c r="AA523" s="108">
        <v>1909521251</v>
      </c>
      <c r="AB523" s="108">
        <v>1328236012</v>
      </c>
      <c r="AC523" s="108">
        <v>3648985610</v>
      </c>
      <c r="AD523" s="108">
        <v>2651122599</v>
      </c>
      <c r="AE523" s="108">
        <v>3720080526</v>
      </c>
      <c r="AF523" s="108">
        <v>3412526180</v>
      </c>
      <c r="AG523" s="108">
        <v>5304052286</v>
      </c>
      <c r="AH523" s="115">
        <v>8182739590</v>
      </c>
      <c r="AI523" s="105">
        <v>30.654699999999998</v>
      </c>
      <c r="AJ523" s="105">
        <v>31.1448</v>
      </c>
      <c r="AK523" s="105">
        <v>30.9254</v>
      </c>
      <c r="AL523" s="105">
        <v>30.376999999999999</v>
      </c>
      <c r="AM523" s="105">
        <v>30.701599999999999</v>
      </c>
      <c r="AN523" s="105">
        <v>30.299299999999999</v>
      </c>
      <c r="AO523" s="105">
        <v>31.0214</v>
      </c>
      <c r="AP523" s="105">
        <v>31.048300000000001</v>
      </c>
      <c r="AQ523" s="105">
        <v>31.247499999999999</v>
      </c>
      <c r="AR523" s="105">
        <v>29.853200000000001</v>
      </c>
      <c r="AS523" s="105">
        <v>30.3245</v>
      </c>
      <c r="AT523" s="105">
        <v>30.3934</v>
      </c>
      <c r="AU523" s="105">
        <v>31.127300000000002</v>
      </c>
      <c r="AV523" s="105">
        <v>30.0318</v>
      </c>
      <c r="AW523" s="105">
        <v>30.203600000000002</v>
      </c>
      <c r="AX523" s="105">
        <v>30.946000000000002</v>
      </c>
      <c r="AY523" s="105">
        <v>31.014500000000002</v>
      </c>
      <c r="AZ523" s="105">
        <v>30.129000000000001</v>
      </c>
      <c r="BA523" s="105">
        <v>30.893799999999999</v>
      </c>
      <c r="BB523" s="105">
        <v>29.892199999999999</v>
      </c>
      <c r="BC523" s="105">
        <v>30.8705</v>
      </c>
      <c r="BD523" s="105">
        <v>30.854600000000001</v>
      </c>
      <c r="BE523" s="105">
        <v>31.249500000000001</v>
      </c>
      <c r="BF523" s="105">
        <v>30.743500000000001</v>
      </c>
      <c r="BG523" s="105">
        <v>31.811399999999999</v>
      </c>
      <c r="BH523" s="105">
        <v>31.330400000000001</v>
      </c>
      <c r="BI523" s="105">
        <v>31.8066</v>
      </c>
      <c r="BJ523" s="105">
        <v>31.723199999999999</v>
      </c>
      <c r="BK523" s="105">
        <v>32.230600000000003</v>
      </c>
      <c r="BL523" s="116">
        <v>32.921599999999998</v>
      </c>
      <c r="BM523" s="112">
        <v>2.1049200000000001E-2</v>
      </c>
      <c r="BN523" s="112">
        <v>7.6348500000000003E-3</v>
      </c>
      <c r="BO523" s="112">
        <v>2.8689300000000001E-2</v>
      </c>
      <c r="BP523" s="112">
        <v>5.5561400000000002E-3</v>
      </c>
      <c r="BQ523" s="112">
        <v>1.9436700000000001E-2</v>
      </c>
      <c r="BR523" s="112">
        <v>2.37179E-2</v>
      </c>
      <c r="BS523" s="112">
        <v>2.2137400000000002E-2</v>
      </c>
      <c r="BT523" s="112">
        <v>2.41041E-2</v>
      </c>
      <c r="BU523" s="117">
        <v>0.1681</v>
      </c>
      <c r="BV523" s="112">
        <v>6.0015300000000001E-2</v>
      </c>
      <c r="BW523" s="112">
        <v>3.3246299999999999E-2</v>
      </c>
      <c r="BX523" s="112">
        <v>0.10012500000000001</v>
      </c>
      <c r="BY523" s="112">
        <v>1.9112299999999999E-2</v>
      </c>
      <c r="BZ523" s="112">
        <v>0.29402299999999998</v>
      </c>
      <c r="CA523" s="112">
        <v>0.144265</v>
      </c>
      <c r="CB523" s="112">
        <v>0.14302200000000001</v>
      </c>
      <c r="CC523" s="112">
        <v>0.12217799999999999</v>
      </c>
      <c r="CD523" s="117">
        <v>0.68399600000000005</v>
      </c>
      <c r="CE523" s="105">
        <v>-1.38347</v>
      </c>
      <c r="CF523" s="105">
        <v>-1.8324800000000001</v>
      </c>
      <c r="CG523" s="105">
        <v>-1.18605</v>
      </c>
      <c r="CH523" s="105">
        <v>-2.1014300000000001</v>
      </c>
      <c r="CI523" s="105">
        <v>-1.83755</v>
      </c>
      <c r="CJ523" s="105">
        <v>-1.59527</v>
      </c>
      <c r="CK523" s="105">
        <v>-1.7396400000000001</v>
      </c>
      <c r="CL523" s="105">
        <v>-1.3425800000000001</v>
      </c>
      <c r="CM523" s="116">
        <v>-0.64233300000000004</v>
      </c>
    </row>
    <row r="524" spans="1:91">
      <c r="A524" s="104" t="s">
        <v>1594</v>
      </c>
      <c r="B524" s="104" t="s">
        <v>1595</v>
      </c>
      <c r="C524" s="104" t="s">
        <v>1596</v>
      </c>
      <c r="D524" s="105">
        <v>31.369399999999999</v>
      </c>
      <c r="E524" s="108">
        <v>1724374148</v>
      </c>
      <c r="F524" s="108">
        <v>1251203879</v>
      </c>
      <c r="G524" s="108">
        <v>964356107.29999995</v>
      </c>
      <c r="H524" s="108">
        <v>1674799991</v>
      </c>
      <c r="I524" s="108">
        <v>1467995199</v>
      </c>
      <c r="J524" s="108">
        <v>990993612.60000002</v>
      </c>
      <c r="K524" s="108">
        <v>1459123172</v>
      </c>
      <c r="L524" s="108">
        <v>669197086.29999995</v>
      </c>
      <c r="M524" s="108">
        <v>1194698246</v>
      </c>
      <c r="N524" s="108">
        <v>1097992323</v>
      </c>
      <c r="O524" s="108">
        <v>698897096.79999995</v>
      </c>
      <c r="P524" s="108">
        <v>770073236.79999995</v>
      </c>
      <c r="Q524" s="108">
        <v>3018028663</v>
      </c>
      <c r="R524" s="108">
        <v>3300510425</v>
      </c>
      <c r="S524" s="108">
        <v>2371904238</v>
      </c>
      <c r="T524" s="108">
        <v>2646315622</v>
      </c>
      <c r="U524" s="108">
        <v>2747171553</v>
      </c>
      <c r="V524" s="108">
        <v>1984721247</v>
      </c>
      <c r="W524" s="108">
        <v>2873761260</v>
      </c>
      <c r="X524" s="108">
        <v>3262206615</v>
      </c>
      <c r="Y524" s="108">
        <v>3150077074</v>
      </c>
      <c r="Z524" s="108">
        <v>1967954182</v>
      </c>
      <c r="AA524" s="108">
        <v>1764532124</v>
      </c>
      <c r="AB524" s="108">
        <v>2632340641</v>
      </c>
      <c r="AC524" s="108">
        <v>3239005857</v>
      </c>
      <c r="AD524" s="108">
        <v>4008780434</v>
      </c>
      <c r="AE524" s="108">
        <v>3413008839</v>
      </c>
      <c r="AF524" s="108">
        <v>3172713575</v>
      </c>
      <c r="AG524" s="108">
        <v>3618308267</v>
      </c>
      <c r="AH524" s="115">
        <v>3161006633</v>
      </c>
      <c r="AI524" s="105">
        <v>31.0669</v>
      </c>
      <c r="AJ524" s="105">
        <v>30.7925</v>
      </c>
      <c r="AK524" s="105">
        <v>30.418800000000001</v>
      </c>
      <c r="AL524" s="105">
        <v>30.915700000000001</v>
      </c>
      <c r="AM524" s="105">
        <v>30.885000000000002</v>
      </c>
      <c r="AN524" s="105">
        <v>30.457799999999999</v>
      </c>
      <c r="AO524" s="105">
        <v>30.656400000000001</v>
      </c>
      <c r="AP524" s="105">
        <v>30.1187</v>
      </c>
      <c r="AQ524" s="105">
        <v>30.3431</v>
      </c>
      <c r="AR524" s="105">
        <v>30.484400000000001</v>
      </c>
      <c r="AS524" s="105">
        <v>29.964600000000001</v>
      </c>
      <c r="AT524" s="105">
        <v>30.124600000000001</v>
      </c>
      <c r="AU524" s="105">
        <v>31.724299999999999</v>
      </c>
      <c r="AV524" s="105">
        <v>31.909700000000001</v>
      </c>
      <c r="AW524" s="105">
        <v>31.462</v>
      </c>
      <c r="AX524" s="105">
        <v>31.680700000000002</v>
      </c>
      <c r="AY524" s="105">
        <v>31.678899999999999</v>
      </c>
      <c r="AZ524" s="105">
        <v>31.2182</v>
      </c>
      <c r="BA524" s="105">
        <v>31.665199999999999</v>
      </c>
      <c r="BB524" s="105">
        <v>31.924299999999999</v>
      </c>
      <c r="BC524" s="105">
        <v>31.7362</v>
      </c>
      <c r="BD524" s="105">
        <v>31.276800000000001</v>
      </c>
      <c r="BE524" s="105">
        <v>31.124400000000001</v>
      </c>
      <c r="BF524" s="105">
        <v>31.7303</v>
      </c>
      <c r="BG524" s="105">
        <v>31.640499999999999</v>
      </c>
      <c r="BH524" s="105">
        <v>31.922899999999998</v>
      </c>
      <c r="BI524" s="105">
        <v>31.682300000000001</v>
      </c>
      <c r="BJ524" s="105">
        <v>31.618099999999998</v>
      </c>
      <c r="BK524" s="105">
        <v>31.677</v>
      </c>
      <c r="BL524" s="116">
        <v>31.5504</v>
      </c>
      <c r="BM524" s="112">
        <v>1.10565E-2</v>
      </c>
      <c r="BN524" s="112">
        <v>4.7913000000000001E-3</v>
      </c>
      <c r="BO524" s="112">
        <v>1.4881300000000001E-3</v>
      </c>
      <c r="BP524" s="112">
        <v>8.3899699999999996E-4</v>
      </c>
      <c r="BQ524" s="112">
        <v>0.56932000000000005</v>
      </c>
      <c r="BR524" s="112">
        <v>0.60268100000000002</v>
      </c>
      <c r="BS524" s="112">
        <v>0.13445599999999999</v>
      </c>
      <c r="BT524" s="112">
        <v>0.268986</v>
      </c>
      <c r="BU524" s="117">
        <v>0.23411000000000001</v>
      </c>
      <c r="BV524" s="112">
        <v>4.1804500000000001E-2</v>
      </c>
      <c r="BW524" s="112">
        <v>2.54297E-2</v>
      </c>
      <c r="BX524" s="112">
        <v>2.35613E-2</v>
      </c>
      <c r="BY524" s="112">
        <v>7.6159799999999996E-3</v>
      </c>
      <c r="BZ524" s="112">
        <v>0.78250900000000001</v>
      </c>
      <c r="CA524" s="112">
        <v>0.80469500000000005</v>
      </c>
      <c r="CB524" s="112">
        <v>0.34603800000000001</v>
      </c>
      <c r="CC524" s="112">
        <v>0.47306100000000001</v>
      </c>
      <c r="CD524" s="117">
        <v>0.709152</v>
      </c>
      <c r="CE524" s="105">
        <v>-0.85575299999999999</v>
      </c>
      <c r="CF524" s="105">
        <v>-0.86233300000000002</v>
      </c>
      <c r="CG524" s="105">
        <v>-1.2423999999999999</v>
      </c>
      <c r="CH524" s="105">
        <v>-1.4239599999999999</v>
      </c>
      <c r="CI524" s="105">
        <v>8.3544999999999994E-2</v>
      </c>
      <c r="CJ524" s="105">
        <v>-8.9238499999999998E-2</v>
      </c>
      <c r="CK524" s="105">
        <v>0.16012100000000001</v>
      </c>
      <c r="CL524" s="105">
        <v>-0.238015</v>
      </c>
      <c r="CM524" s="116">
        <v>0.13341</v>
      </c>
    </row>
    <row r="525" spans="1:91">
      <c r="A525" s="104" t="s">
        <v>1597</v>
      </c>
      <c r="B525" s="104" t="s">
        <v>1598</v>
      </c>
      <c r="C525" s="104" t="s">
        <v>1599</v>
      </c>
      <c r="D525" s="105">
        <v>30.623049999999999</v>
      </c>
      <c r="E525" s="108">
        <v>1044203625</v>
      </c>
      <c r="F525" s="108">
        <v>591221041.29999995</v>
      </c>
      <c r="G525" s="108">
        <v>610506004.79999995</v>
      </c>
      <c r="H525" s="108">
        <v>1281709861</v>
      </c>
      <c r="I525" s="108">
        <v>916661351</v>
      </c>
      <c r="J525" s="108">
        <v>632248978.79999995</v>
      </c>
      <c r="K525" s="108">
        <v>1205904018</v>
      </c>
      <c r="L525" s="108">
        <v>632284091.39999998</v>
      </c>
      <c r="M525" s="108">
        <v>1093838154</v>
      </c>
      <c r="N525" s="108">
        <v>764418516.10000002</v>
      </c>
      <c r="O525" s="108">
        <v>701491533.10000002</v>
      </c>
      <c r="P525" s="108">
        <v>696598367.29999995</v>
      </c>
      <c r="Q525" s="108">
        <v>1417143204</v>
      </c>
      <c r="R525" s="108">
        <v>1585986521</v>
      </c>
      <c r="S525" s="108">
        <v>1243234827</v>
      </c>
      <c r="T525" s="108">
        <v>1344782678</v>
      </c>
      <c r="U525" s="108">
        <v>1372526039</v>
      </c>
      <c r="V525" s="108">
        <v>1315467777</v>
      </c>
      <c r="W525" s="108">
        <v>1543724809</v>
      </c>
      <c r="X525" s="108">
        <v>1662613920</v>
      </c>
      <c r="Y525" s="108">
        <v>1344986898</v>
      </c>
      <c r="Z525" s="108">
        <v>1304663366</v>
      </c>
      <c r="AA525" s="108">
        <v>1274053514</v>
      </c>
      <c r="AB525" s="108">
        <v>1386743720</v>
      </c>
      <c r="AC525" s="108">
        <v>1837109194</v>
      </c>
      <c r="AD525" s="108">
        <v>1880553023</v>
      </c>
      <c r="AE525" s="108">
        <v>1619169465</v>
      </c>
      <c r="AF525" s="108">
        <v>1623509726</v>
      </c>
      <c r="AG525" s="108">
        <v>1837705517</v>
      </c>
      <c r="AH525" s="115">
        <v>1697383623</v>
      </c>
      <c r="AI525" s="105">
        <v>30.3432</v>
      </c>
      <c r="AJ525" s="105">
        <v>29.741299999999999</v>
      </c>
      <c r="AK525" s="105">
        <v>29.776499999999999</v>
      </c>
      <c r="AL525" s="105">
        <v>30.529800000000002</v>
      </c>
      <c r="AM525" s="105">
        <v>30.2043</v>
      </c>
      <c r="AN525" s="105">
        <v>29.778700000000001</v>
      </c>
      <c r="AO525" s="105">
        <v>30.383199999999999</v>
      </c>
      <c r="AP525" s="105">
        <v>30.0488</v>
      </c>
      <c r="AQ525" s="105">
        <v>30.215800000000002</v>
      </c>
      <c r="AR525" s="105">
        <v>29.9648</v>
      </c>
      <c r="AS525" s="105">
        <v>29.9665</v>
      </c>
      <c r="AT525" s="105">
        <v>29.979900000000001</v>
      </c>
      <c r="AU525" s="105">
        <v>30.639600000000002</v>
      </c>
      <c r="AV525" s="105">
        <v>30.852399999999999</v>
      </c>
      <c r="AW525" s="105">
        <v>30.5427</v>
      </c>
      <c r="AX525" s="105">
        <v>30.704000000000001</v>
      </c>
      <c r="AY525" s="105">
        <v>30.679500000000001</v>
      </c>
      <c r="AZ525" s="105">
        <v>30.640999999999998</v>
      </c>
      <c r="BA525" s="105">
        <v>30.768699999999999</v>
      </c>
      <c r="BB525" s="105">
        <v>30.965599999999998</v>
      </c>
      <c r="BC525" s="105">
        <v>30.520399999999999</v>
      </c>
      <c r="BD525" s="105">
        <v>30.6816</v>
      </c>
      <c r="BE525" s="105">
        <v>30.673500000000001</v>
      </c>
      <c r="BF525" s="105">
        <v>30.805599999999998</v>
      </c>
      <c r="BG525" s="105">
        <v>30.8186</v>
      </c>
      <c r="BH525" s="105">
        <v>30.847799999999999</v>
      </c>
      <c r="BI525" s="105">
        <v>30.6065</v>
      </c>
      <c r="BJ525" s="105">
        <v>30.651499999999999</v>
      </c>
      <c r="BK525" s="105">
        <v>30.714600000000001</v>
      </c>
      <c r="BL525" s="116">
        <v>30.666899999999998</v>
      </c>
      <c r="BM525" s="112">
        <v>2.0937000000000001E-2</v>
      </c>
      <c r="BN525" s="112">
        <v>8.1017699999999998E-2</v>
      </c>
      <c r="BO525" s="112">
        <v>9.3606000000000002E-3</v>
      </c>
      <c r="BP525" s="112">
        <v>3.50344E-6</v>
      </c>
      <c r="BQ525" s="112">
        <v>0.99543099999999995</v>
      </c>
      <c r="BR525" s="112">
        <v>0.92024700000000004</v>
      </c>
      <c r="BS525" s="112">
        <v>0.60078100000000001</v>
      </c>
      <c r="BT525" s="112">
        <v>0.41456599999999999</v>
      </c>
      <c r="BU525" s="117">
        <v>0.36535000000000001</v>
      </c>
      <c r="BV525" s="112">
        <v>5.9995300000000001E-2</v>
      </c>
      <c r="BW525" s="112">
        <v>0.14699799999999999</v>
      </c>
      <c r="BX525" s="112">
        <v>5.6399100000000001E-2</v>
      </c>
      <c r="BY525" s="112">
        <v>1.3331199999999999E-3</v>
      </c>
      <c r="BZ525" s="112">
        <v>0.99726499999999996</v>
      </c>
      <c r="CA525" s="112">
        <v>0.96362599999999998</v>
      </c>
      <c r="CB525" s="112">
        <v>0.76785400000000004</v>
      </c>
      <c r="CC525" s="112">
        <v>0.60220600000000002</v>
      </c>
      <c r="CD525" s="117">
        <v>0.75432299999999997</v>
      </c>
      <c r="CE525" s="105">
        <v>-0.72400900000000001</v>
      </c>
      <c r="CF525" s="105">
        <v>-0.506741</v>
      </c>
      <c r="CG525" s="105">
        <v>-0.46173599999999998</v>
      </c>
      <c r="CH525" s="105">
        <v>-0.707256</v>
      </c>
      <c r="CI525" s="105">
        <v>5.6902600000000004E-4</v>
      </c>
      <c r="CJ525" s="105">
        <v>-2.8133400000000001E-3</v>
      </c>
      <c r="CK525" s="105">
        <v>7.3881799999999997E-2</v>
      </c>
      <c r="CL525" s="105">
        <v>4.2553599999999997E-2</v>
      </c>
      <c r="CM525" s="116">
        <v>7.9952200000000001E-2</v>
      </c>
    </row>
    <row r="526" spans="1:91">
      <c r="A526" s="104" t="s">
        <v>1600</v>
      </c>
      <c r="B526" s="104" t="s">
        <v>1601</v>
      </c>
      <c r="C526" s="104" t="s">
        <v>491</v>
      </c>
      <c r="D526" s="105">
        <v>31.212049999999998</v>
      </c>
      <c r="E526" s="108">
        <v>1550512947</v>
      </c>
      <c r="F526" s="108">
        <v>2986670652</v>
      </c>
      <c r="G526" s="108">
        <v>2577988361</v>
      </c>
      <c r="H526" s="108">
        <v>3121359372</v>
      </c>
      <c r="I526" s="108">
        <v>2433428806</v>
      </c>
      <c r="J526" s="108">
        <v>1517270468</v>
      </c>
      <c r="K526" s="108">
        <v>1980942240</v>
      </c>
      <c r="L526" s="108">
        <v>2371496509</v>
      </c>
      <c r="M526" s="108">
        <v>3085004904</v>
      </c>
      <c r="N526" s="108">
        <v>2002215720</v>
      </c>
      <c r="O526" s="108">
        <v>3177814071</v>
      </c>
      <c r="P526" s="108">
        <v>2731007045</v>
      </c>
      <c r="Q526" s="108">
        <v>2471093834</v>
      </c>
      <c r="R526" s="108">
        <v>1474618682</v>
      </c>
      <c r="S526" s="108">
        <v>1015510690</v>
      </c>
      <c r="T526" s="108">
        <v>1947502514</v>
      </c>
      <c r="U526" s="108">
        <v>1762229596</v>
      </c>
      <c r="V526" s="108">
        <v>2412073169</v>
      </c>
      <c r="W526" s="108">
        <v>1120260438</v>
      </c>
      <c r="X526" s="108">
        <v>851069295.60000002</v>
      </c>
      <c r="Y526" s="108">
        <v>2493749730</v>
      </c>
      <c r="Z526" s="108">
        <v>1431411441</v>
      </c>
      <c r="AA526" s="108">
        <v>847383684.89999998</v>
      </c>
      <c r="AB526" s="108">
        <v>975223353.79999995</v>
      </c>
      <c r="AC526" s="108">
        <v>1203079798</v>
      </c>
      <c r="AD526" s="108">
        <v>2611507754</v>
      </c>
      <c r="AE526" s="108">
        <v>2419222516</v>
      </c>
      <c r="AF526" s="108">
        <v>1856766289</v>
      </c>
      <c r="AG526" s="108">
        <v>2557656346</v>
      </c>
      <c r="AH526" s="115">
        <v>2862345644</v>
      </c>
      <c r="AI526" s="105">
        <v>30.913599999999999</v>
      </c>
      <c r="AJ526" s="105">
        <v>32.030099999999997</v>
      </c>
      <c r="AK526" s="105">
        <v>31.811499999999999</v>
      </c>
      <c r="AL526" s="105">
        <v>31.8139</v>
      </c>
      <c r="AM526" s="105">
        <v>31.598600000000001</v>
      </c>
      <c r="AN526" s="105">
        <v>30.998899999999999</v>
      </c>
      <c r="AO526" s="105">
        <v>31.125699999999998</v>
      </c>
      <c r="AP526" s="105">
        <v>31.793099999999999</v>
      </c>
      <c r="AQ526" s="105">
        <v>31.7117</v>
      </c>
      <c r="AR526" s="105">
        <v>31.3093</v>
      </c>
      <c r="AS526" s="105">
        <v>32.043199999999999</v>
      </c>
      <c r="AT526" s="105">
        <v>31.951000000000001</v>
      </c>
      <c r="AU526" s="105">
        <v>31.4375</v>
      </c>
      <c r="AV526" s="105">
        <v>30.747399999999999</v>
      </c>
      <c r="AW526" s="105">
        <v>30.256799999999998</v>
      </c>
      <c r="AX526" s="105">
        <v>31.238299999999999</v>
      </c>
      <c r="AY526" s="105">
        <v>31.037099999999999</v>
      </c>
      <c r="AZ526" s="105">
        <v>31.502300000000002</v>
      </c>
      <c r="BA526" s="105">
        <v>30.306100000000001</v>
      </c>
      <c r="BB526" s="105">
        <v>30.008900000000001</v>
      </c>
      <c r="BC526" s="105">
        <v>31.408799999999999</v>
      </c>
      <c r="BD526" s="105">
        <v>30.815000000000001</v>
      </c>
      <c r="BE526" s="105">
        <v>30.0944</v>
      </c>
      <c r="BF526" s="105">
        <v>30.297699999999999</v>
      </c>
      <c r="BG526" s="105">
        <v>30.207799999999999</v>
      </c>
      <c r="BH526" s="105">
        <v>31.3169</v>
      </c>
      <c r="BI526" s="105">
        <v>31.1858</v>
      </c>
      <c r="BJ526" s="105">
        <v>30.845199999999998</v>
      </c>
      <c r="BK526" s="105">
        <v>31.185700000000001</v>
      </c>
      <c r="BL526" s="116">
        <v>31.415900000000001</v>
      </c>
      <c r="BM526" s="112">
        <v>0.31474600000000003</v>
      </c>
      <c r="BN526" s="112">
        <v>0.33671099999999998</v>
      </c>
      <c r="BO526" s="112">
        <v>0.21449299999999999</v>
      </c>
      <c r="BP526" s="112">
        <v>9.4967899999999994E-2</v>
      </c>
      <c r="BQ526" s="112">
        <v>0.42830699999999999</v>
      </c>
      <c r="BR526" s="112">
        <v>0.632768</v>
      </c>
      <c r="BS526" s="112">
        <v>0.27720899999999998</v>
      </c>
      <c r="BT526" s="112">
        <v>5.1166000000000003E-2</v>
      </c>
      <c r="BU526" s="117">
        <v>0.56055999999999995</v>
      </c>
      <c r="BV526" s="112">
        <v>0.398617</v>
      </c>
      <c r="BW526" s="112">
        <v>0.42951899999999998</v>
      </c>
      <c r="BX526" s="112">
        <v>0.32572899999999999</v>
      </c>
      <c r="BY526" s="112">
        <v>0.153422</v>
      </c>
      <c r="BZ526" s="112">
        <v>0.71733899999999995</v>
      </c>
      <c r="CA526" s="112">
        <v>0.81973200000000002</v>
      </c>
      <c r="CB526" s="112">
        <v>0.51466299999999998</v>
      </c>
      <c r="CC526" s="112">
        <v>0.18709300000000001</v>
      </c>
      <c r="CD526" s="117">
        <v>0.84569499999999997</v>
      </c>
      <c r="CE526" s="105">
        <v>0.43611499999999997</v>
      </c>
      <c r="CF526" s="105">
        <v>0.321577</v>
      </c>
      <c r="CG526" s="105">
        <v>0.394592</v>
      </c>
      <c r="CH526" s="105">
        <v>0.61888900000000002</v>
      </c>
      <c r="CI526" s="105">
        <v>-0.33502199999999999</v>
      </c>
      <c r="CJ526" s="105">
        <v>0.110316</v>
      </c>
      <c r="CK526" s="105">
        <v>-0.57430300000000001</v>
      </c>
      <c r="CL526" s="105">
        <v>-0.74656100000000003</v>
      </c>
      <c r="CM526" s="116">
        <v>-0.24545400000000001</v>
      </c>
    </row>
    <row r="527" spans="1:91">
      <c r="A527" s="104" t="s">
        <v>1602</v>
      </c>
      <c r="B527" s="104" t="s">
        <v>313</v>
      </c>
      <c r="C527" s="104" t="s">
        <v>1603</v>
      </c>
      <c r="D527" s="105">
        <v>31.85145</v>
      </c>
      <c r="E527" s="108">
        <v>2790632755</v>
      </c>
      <c r="F527" s="108">
        <v>1562409436</v>
      </c>
      <c r="G527" s="108">
        <v>1503133749</v>
      </c>
      <c r="H527" s="108">
        <v>2555646453</v>
      </c>
      <c r="I527" s="108">
        <v>2290891168</v>
      </c>
      <c r="J527" s="108">
        <v>1684526118</v>
      </c>
      <c r="K527" s="108">
        <v>3257207366</v>
      </c>
      <c r="L527" s="108">
        <v>1108182465</v>
      </c>
      <c r="M527" s="108">
        <v>2933935250</v>
      </c>
      <c r="N527" s="108">
        <v>2287849414</v>
      </c>
      <c r="O527" s="108">
        <v>1060715772</v>
      </c>
      <c r="P527" s="108">
        <v>1517673156</v>
      </c>
      <c r="Q527" s="108">
        <v>3287852949</v>
      </c>
      <c r="R527" s="108">
        <v>3221411369</v>
      </c>
      <c r="S527" s="108">
        <v>3309286333</v>
      </c>
      <c r="T527" s="108">
        <v>3054714986</v>
      </c>
      <c r="U527" s="108">
        <v>3138413223</v>
      </c>
      <c r="V527" s="108">
        <v>3670059262</v>
      </c>
      <c r="W527" s="108">
        <v>3303634800</v>
      </c>
      <c r="X527" s="108">
        <v>3073878130</v>
      </c>
      <c r="Y527" s="108">
        <v>3192009887</v>
      </c>
      <c r="Z527" s="108">
        <v>3259931857</v>
      </c>
      <c r="AA527" s="108">
        <v>3290912617</v>
      </c>
      <c r="AB527" s="108">
        <v>3022481606</v>
      </c>
      <c r="AC527" s="108">
        <v>4050662782</v>
      </c>
      <c r="AD527" s="108">
        <v>3522336278</v>
      </c>
      <c r="AE527" s="108">
        <v>3918331457</v>
      </c>
      <c r="AF527" s="108">
        <v>3909226709</v>
      </c>
      <c r="AG527" s="108">
        <v>4954788725</v>
      </c>
      <c r="AH527" s="115">
        <v>3961635311</v>
      </c>
      <c r="AI527" s="105">
        <v>31.761399999999998</v>
      </c>
      <c r="AJ527" s="105">
        <v>31.096900000000002</v>
      </c>
      <c r="AK527" s="105">
        <v>31.031199999999998</v>
      </c>
      <c r="AL527" s="105">
        <v>31.525400000000001</v>
      </c>
      <c r="AM527" s="105">
        <v>31.5153</v>
      </c>
      <c r="AN527" s="105">
        <v>31.161300000000001</v>
      </c>
      <c r="AO527" s="105">
        <v>31.855</v>
      </c>
      <c r="AP527" s="105">
        <v>30.733699999999999</v>
      </c>
      <c r="AQ527" s="105">
        <v>31.639299999999999</v>
      </c>
      <c r="AR527" s="105">
        <v>31.499600000000001</v>
      </c>
      <c r="AS527" s="105">
        <v>30.5139</v>
      </c>
      <c r="AT527" s="105">
        <v>31.103400000000001</v>
      </c>
      <c r="AU527" s="105">
        <v>31.847899999999999</v>
      </c>
      <c r="AV527" s="105">
        <v>31.874700000000001</v>
      </c>
      <c r="AW527" s="105">
        <v>31.9392</v>
      </c>
      <c r="AX527" s="105">
        <v>31.887699999999999</v>
      </c>
      <c r="AY527" s="105">
        <v>31.870699999999999</v>
      </c>
      <c r="AZ527" s="105">
        <v>32.098799999999997</v>
      </c>
      <c r="BA527" s="105">
        <v>31.866299999999999</v>
      </c>
      <c r="BB527" s="105">
        <v>31.8383</v>
      </c>
      <c r="BC527" s="105">
        <v>31.755800000000001</v>
      </c>
      <c r="BD527" s="105">
        <v>32.007800000000003</v>
      </c>
      <c r="BE527" s="105">
        <v>32.014800000000001</v>
      </c>
      <c r="BF527" s="105">
        <v>31.9297</v>
      </c>
      <c r="BG527" s="105">
        <v>31.960799999999999</v>
      </c>
      <c r="BH527" s="105">
        <v>31.7362</v>
      </c>
      <c r="BI527" s="105">
        <v>31.881499999999999</v>
      </c>
      <c r="BJ527" s="105">
        <v>31.9193</v>
      </c>
      <c r="BK527" s="105">
        <v>32.132899999999999</v>
      </c>
      <c r="BL527" s="116">
        <v>31.874099999999999</v>
      </c>
      <c r="BM527" s="112">
        <v>5.1152099999999999E-2</v>
      </c>
      <c r="BN527" s="112">
        <v>1.6198899999999999E-2</v>
      </c>
      <c r="BO527" s="112">
        <v>0.18371000000000001</v>
      </c>
      <c r="BP527" s="112">
        <v>3.4516499999999999E-2</v>
      </c>
      <c r="BQ527" s="112">
        <v>0.35442699999999999</v>
      </c>
      <c r="BR527" s="112">
        <v>0.84224600000000005</v>
      </c>
      <c r="BS527" s="112">
        <v>0.146733</v>
      </c>
      <c r="BT527" s="112">
        <v>0.92321299999999995</v>
      </c>
      <c r="BU527" s="117">
        <v>0.324855</v>
      </c>
      <c r="BV527" s="112">
        <v>0.10105600000000001</v>
      </c>
      <c r="BW527" s="112">
        <v>5.1300900000000003E-2</v>
      </c>
      <c r="BX527" s="112">
        <v>0.293323</v>
      </c>
      <c r="BY527" s="112">
        <v>6.8674600000000002E-2</v>
      </c>
      <c r="BZ527" s="112">
        <v>0.67822400000000005</v>
      </c>
      <c r="CA527" s="112">
        <v>0.93082600000000004</v>
      </c>
      <c r="CB527" s="112">
        <v>0.36136299999999999</v>
      </c>
      <c r="CC527" s="112">
        <v>0.95625599999999999</v>
      </c>
      <c r="CD527" s="117">
        <v>0.73983500000000002</v>
      </c>
      <c r="CE527" s="105">
        <v>-0.67890200000000001</v>
      </c>
      <c r="CF527" s="105">
        <v>-0.57476499999999997</v>
      </c>
      <c r="CG527" s="105">
        <v>-0.56610700000000003</v>
      </c>
      <c r="CH527" s="105">
        <v>-0.93645999999999996</v>
      </c>
      <c r="CI527" s="105">
        <v>-8.8171600000000003E-2</v>
      </c>
      <c r="CJ527" s="105">
        <v>-2.30128E-2</v>
      </c>
      <c r="CK527" s="105">
        <v>-0.155275</v>
      </c>
      <c r="CL527" s="105">
        <v>8.6517299999999998E-3</v>
      </c>
      <c r="CM527" s="116">
        <v>-0.115953</v>
      </c>
    </row>
    <row r="528" spans="1:91">
      <c r="A528" s="104" t="s">
        <v>1604</v>
      </c>
      <c r="B528" s="104" t="s">
        <v>1605</v>
      </c>
      <c r="C528" s="104" t="s">
        <v>1606</v>
      </c>
      <c r="D528" s="105">
        <v>28.546599999999998</v>
      </c>
      <c r="E528" s="108">
        <v>67519522.25</v>
      </c>
      <c r="F528" s="108">
        <v>718256279.79999995</v>
      </c>
      <c r="G528" s="108">
        <v>843130997.5</v>
      </c>
      <c r="H528" s="108">
        <v>557381834.29999995</v>
      </c>
      <c r="I528" s="108">
        <v>561949312</v>
      </c>
      <c r="J528" s="108">
        <v>762628067.5</v>
      </c>
      <c r="K528" s="108">
        <v>757388032</v>
      </c>
      <c r="L528" s="108">
        <v>1289397376</v>
      </c>
      <c r="M528" s="108">
        <v>550328916</v>
      </c>
      <c r="N528" s="108">
        <v>742328768</v>
      </c>
      <c r="O528" s="108">
        <v>911485291.5</v>
      </c>
      <c r="P528" s="108">
        <v>604776025.79999995</v>
      </c>
      <c r="Q528" s="108">
        <v>313555392</v>
      </c>
      <c r="R528" s="108">
        <v>311242131</v>
      </c>
      <c r="S528" s="108">
        <v>517718143.80000001</v>
      </c>
      <c r="T528" s="108">
        <v>325125566.5</v>
      </c>
      <c r="U528" s="108">
        <v>514042440</v>
      </c>
      <c r="V528" s="108">
        <v>309392096</v>
      </c>
      <c r="W528" s="108">
        <v>239194185.5</v>
      </c>
      <c r="X528" s="108">
        <v>65513997</v>
      </c>
      <c r="Y528" s="108">
        <v>181686210.30000001</v>
      </c>
      <c r="Z528" s="108">
        <v>100752747</v>
      </c>
      <c r="AA528" s="108">
        <v>69320959.5</v>
      </c>
      <c r="AB528" s="108">
        <v>69800754</v>
      </c>
      <c r="AC528" s="108">
        <v>257096914.5</v>
      </c>
      <c r="AD528" s="108">
        <v>285202540.5</v>
      </c>
      <c r="AE528" s="108">
        <v>314101903</v>
      </c>
      <c r="AF528" s="108">
        <v>311292462.30000001</v>
      </c>
      <c r="AG528" s="108">
        <v>301597685</v>
      </c>
      <c r="AH528" s="115">
        <v>365107123.5</v>
      </c>
      <c r="AI528" s="105">
        <v>26.392299999999999</v>
      </c>
      <c r="AJ528" s="105">
        <v>30.086099999999998</v>
      </c>
      <c r="AK528" s="105">
        <v>30.3109</v>
      </c>
      <c r="AL528" s="105">
        <v>29.328499999999998</v>
      </c>
      <c r="AM528" s="105">
        <v>29.502400000000002</v>
      </c>
      <c r="AN528" s="105">
        <v>30.034400000000002</v>
      </c>
      <c r="AO528" s="105">
        <v>29.741299999999999</v>
      </c>
      <c r="AP528" s="105">
        <v>31.074999999999999</v>
      </c>
      <c r="AQ528" s="105">
        <v>29.224799999999998</v>
      </c>
      <c r="AR528" s="105">
        <v>29.918099999999999</v>
      </c>
      <c r="AS528" s="105">
        <v>30.348400000000002</v>
      </c>
      <c r="AT528" s="105">
        <v>29.776</v>
      </c>
      <c r="AU528" s="105">
        <v>28.431699999999999</v>
      </c>
      <c r="AV528" s="105">
        <v>28.5032</v>
      </c>
      <c r="AW528" s="105">
        <v>29.382100000000001</v>
      </c>
      <c r="AX528" s="105">
        <v>28.6557</v>
      </c>
      <c r="AY528" s="105">
        <v>29.268999999999998</v>
      </c>
      <c r="AZ528" s="105">
        <v>28.59</v>
      </c>
      <c r="BA528" s="105">
        <v>28.078499999999998</v>
      </c>
      <c r="BB528" s="105">
        <v>26.3154</v>
      </c>
      <c r="BC528" s="105">
        <v>27.648399999999999</v>
      </c>
      <c r="BD528" s="105">
        <v>26.990200000000002</v>
      </c>
      <c r="BE528" s="105">
        <v>26.469200000000001</v>
      </c>
      <c r="BF528" s="105">
        <v>26.493300000000001</v>
      </c>
      <c r="BG528" s="105">
        <v>27.970400000000001</v>
      </c>
      <c r="BH528" s="105">
        <v>28.121400000000001</v>
      </c>
      <c r="BI528" s="105">
        <v>28.240500000000001</v>
      </c>
      <c r="BJ528" s="105">
        <v>28.268699999999999</v>
      </c>
      <c r="BK528" s="105">
        <v>28.124300000000002</v>
      </c>
      <c r="BL528" s="116">
        <v>28.449000000000002</v>
      </c>
      <c r="BM528" s="112">
        <v>0.63719499999999996</v>
      </c>
      <c r="BN528" s="112">
        <v>4.4626199999999996E-3</v>
      </c>
      <c r="BO528" s="112">
        <v>3.6239300000000002E-2</v>
      </c>
      <c r="BP528" s="112">
        <v>9.0292900000000001E-4</v>
      </c>
      <c r="BQ528" s="112">
        <v>0.19889899999999999</v>
      </c>
      <c r="BR528" s="112">
        <v>7.7218200000000001E-2</v>
      </c>
      <c r="BS528" s="112">
        <v>0.15842700000000001</v>
      </c>
      <c r="BT528" s="112">
        <v>1.0992700000000001E-3</v>
      </c>
      <c r="BU528" s="117">
        <v>0.23675099999999999</v>
      </c>
      <c r="BV528" s="112">
        <v>0.70153299999999996</v>
      </c>
      <c r="BW528" s="112">
        <v>2.42221E-2</v>
      </c>
      <c r="BX528" s="112">
        <v>0.114014</v>
      </c>
      <c r="BY528" s="112">
        <v>7.6238699999999996E-3</v>
      </c>
      <c r="BZ528" s="112">
        <v>0.57049499999999997</v>
      </c>
      <c r="CA528" s="112">
        <v>0.28073999999999999</v>
      </c>
      <c r="CB528" s="112">
        <v>0.37382500000000002</v>
      </c>
      <c r="CC528" s="112">
        <v>2.5685400000000001E-2</v>
      </c>
      <c r="CD528" s="117">
        <v>0.709152</v>
      </c>
      <c r="CE528" s="105">
        <v>0.64909700000000004</v>
      </c>
      <c r="CF528" s="105">
        <v>1.3410899999999999</v>
      </c>
      <c r="CG528" s="105">
        <v>1.73302</v>
      </c>
      <c r="CH528" s="105">
        <v>1.7334799999999999</v>
      </c>
      <c r="CI528" s="105">
        <v>0.49164600000000003</v>
      </c>
      <c r="CJ528" s="105">
        <v>0.55756600000000001</v>
      </c>
      <c r="CK528" s="105">
        <v>-0.93323800000000001</v>
      </c>
      <c r="CL528" s="105">
        <v>-1.6297699999999999</v>
      </c>
      <c r="CM528" s="116">
        <v>-0.16992699999999999</v>
      </c>
    </row>
    <row r="529" spans="1:91">
      <c r="A529" s="104" t="s">
        <v>5141</v>
      </c>
      <c r="B529" s="104" t="s">
        <v>5142</v>
      </c>
      <c r="C529" s="104" t="s">
        <v>471</v>
      </c>
      <c r="D529" s="105">
        <v>26.667250000000003</v>
      </c>
      <c r="E529" s="108">
        <v>24904784</v>
      </c>
      <c r="F529" s="108">
        <v>62454780.25</v>
      </c>
      <c r="G529" s="108">
        <v>40740754.75</v>
      </c>
      <c r="H529" s="108">
        <v>104430979.5</v>
      </c>
      <c r="I529" s="108">
        <v>48568735.380000003</v>
      </c>
      <c r="J529" s="108">
        <v>20511238.879999999</v>
      </c>
      <c r="K529" s="108">
        <v>63926713.5</v>
      </c>
      <c r="L529" s="108">
        <v>92198259</v>
      </c>
      <c r="M529" s="108">
        <v>106792123.8</v>
      </c>
      <c r="N529" s="108">
        <v>81650098</v>
      </c>
      <c r="O529" s="108">
        <v>78896355.75</v>
      </c>
      <c r="P529" s="108">
        <v>120013014</v>
      </c>
      <c r="Q529" s="108">
        <v>142481171</v>
      </c>
      <c r="R529" s="108">
        <v>45980779.25</v>
      </c>
      <c r="S529" s="108">
        <v>38047838</v>
      </c>
      <c r="T529" s="108">
        <v>62580647</v>
      </c>
      <c r="U529" s="108">
        <v>96106715.25</v>
      </c>
      <c r="V529" s="108">
        <v>55149693</v>
      </c>
      <c r="W529" s="108">
        <v>95397486.129999995</v>
      </c>
      <c r="X529" s="108">
        <v>60389833.5</v>
      </c>
      <c r="Y529" s="108">
        <v>102977143.3</v>
      </c>
      <c r="Z529" s="108">
        <v>107169242</v>
      </c>
      <c r="AA529" s="108">
        <v>151021214</v>
      </c>
      <c r="AB529" s="108">
        <v>89556346.75</v>
      </c>
      <c r="AC529" s="108">
        <v>77028635.25</v>
      </c>
      <c r="AD529" s="108">
        <v>117501774</v>
      </c>
      <c r="AE529" s="108">
        <v>85800113.75</v>
      </c>
      <c r="AF529" s="108">
        <v>80077441.5</v>
      </c>
      <c r="AG529" s="108">
        <v>87151549</v>
      </c>
      <c r="AH529" s="115">
        <v>127462100.3</v>
      </c>
      <c r="AI529" s="105">
        <v>24.953399999999998</v>
      </c>
      <c r="AJ529" s="105">
        <v>26.616900000000001</v>
      </c>
      <c r="AK529" s="105">
        <v>25.949300000000001</v>
      </c>
      <c r="AL529" s="105">
        <v>26.912400000000002</v>
      </c>
      <c r="AM529" s="105">
        <v>26.033000000000001</v>
      </c>
      <c r="AN529" s="105">
        <v>25.1432</v>
      </c>
      <c r="AO529" s="105">
        <v>26.193000000000001</v>
      </c>
      <c r="AP529" s="105">
        <v>27.561</v>
      </c>
      <c r="AQ529" s="105">
        <v>26.859300000000001</v>
      </c>
      <c r="AR529" s="105">
        <v>26.717600000000001</v>
      </c>
      <c r="AS529" s="105">
        <v>26.886099999999999</v>
      </c>
      <c r="AT529" s="105">
        <v>27.442799999999998</v>
      </c>
      <c r="AU529" s="105">
        <v>27.302900000000001</v>
      </c>
      <c r="AV529" s="105">
        <v>25.744199999999999</v>
      </c>
      <c r="AW529" s="105">
        <v>25.745000000000001</v>
      </c>
      <c r="AX529" s="105">
        <v>26.278500000000001</v>
      </c>
      <c r="AY529" s="105">
        <v>26.856100000000001</v>
      </c>
      <c r="AZ529" s="105">
        <v>26.1388</v>
      </c>
      <c r="BA529" s="105">
        <v>26.752400000000002</v>
      </c>
      <c r="BB529" s="105">
        <v>26.201799999999999</v>
      </c>
      <c r="BC529" s="105">
        <v>26.788900000000002</v>
      </c>
      <c r="BD529" s="105">
        <v>27.086300000000001</v>
      </c>
      <c r="BE529" s="105">
        <v>27.623200000000001</v>
      </c>
      <c r="BF529" s="105">
        <v>26.852900000000002</v>
      </c>
      <c r="BG529" s="105">
        <v>26.220500000000001</v>
      </c>
      <c r="BH529" s="105">
        <v>26.819299999999998</v>
      </c>
      <c r="BI529" s="105">
        <v>26.368400000000001</v>
      </c>
      <c r="BJ529" s="105">
        <v>26.309899999999999</v>
      </c>
      <c r="BK529" s="105">
        <v>26.3476</v>
      </c>
      <c r="BL529" s="116">
        <v>26.9819</v>
      </c>
      <c r="BM529" s="112">
        <v>0.25347399999999998</v>
      </c>
      <c r="BN529" s="112">
        <v>0.404561</v>
      </c>
      <c r="BO529" s="112">
        <v>0.511548</v>
      </c>
      <c r="BP529" s="112">
        <v>0.20375399999999999</v>
      </c>
      <c r="BQ529" s="112">
        <v>0.64244800000000002</v>
      </c>
      <c r="BR529" s="112">
        <v>0.713476</v>
      </c>
      <c r="BS529" s="112">
        <v>0.91061800000000004</v>
      </c>
      <c r="BT529" s="112">
        <v>0.111987</v>
      </c>
      <c r="BU529" s="117">
        <v>0.79865399999999998</v>
      </c>
      <c r="BV529" s="112">
        <v>0.33632699999999999</v>
      </c>
      <c r="BW529" s="112">
        <v>0.49246400000000001</v>
      </c>
      <c r="BX529" s="112">
        <v>0.61411400000000005</v>
      </c>
      <c r="BY529" s="112">
        <v>0.28025299999999997</v>
      </c>
      <c r="BZ529" s="112">
        <v>0.82281499999999996</v>
      </c>
      <c r="CA529" s="112">
        <v>0.86247300000000005</v>
      </c>
      <c r="CB529" s="112">
        <v>0.95932300000000004</v>
      </c>
      <c r="CC529" s="112">
        <v>0.28965400000000002</v>
      </c>
      <c r="CD529" s="117">
        <v>0.94145500000000004</v>
      </c>
      <c r="CE529" s="105">
        <v>-0.70660599999999996</v>
      </c>
      <c r="CF529" s="105">
        <v>-0.51697700000000002</v>
      </c>
      <c r="CG529" s="105">
        <v>0.32464700000000002</v>
      </c>
      <c r="CH529" s="105">
        <v>0.46901700000000002</v>
      </c>
      <c r="CI529" s="105">
        <v>-0.28243400000000002</v>
      </c>
      <c r="CJ529" s="105">
        <v>-0.12199699999999999</v>
      </c>
      <c r="CK529" s="105">
        <v>3.4557999999999998E-2</v>
      </c>
      <c r="CL529" s="105">
        <v>0.64097700000000002</v>
      </c>
      <c r="CM529" s="116">
        <v>-7.7082999999999999E-2</v>
      </c>
    </row>
    <row r="530" spans="1:91">
      <c r="A530" s="104" t="s">
        <v>1607</v>
      </c>
      <c r="B530" s="104" t="s">
        <v>1608</v>
      </c>
      <c r="C530" s="104" t="s">
        <v>1609</v>
      </c>
      <c r="D530" s="105">
        <v>30.075499999999998</v>
      </c>
      <c r="E530" s="108">
        <v>961155322.5</v>
      </c>
      <c r="F530" s="108">
        <v>902708619</v>
      </c>
      <c r="G530" s="108">
        <v>979874289</v>
      </c>
      <c r="H530" s="108">
        <v>1434910481</v>
      </c>
      <c r="I530" s="108">
        <v>1153588858</v>
      </c>
      <c r="J530" s="108">
        <v>1232420039</v>
      </c>
      <c r="K530" s="108">
        <v>1193164876</v>
      </c>
      <c r="L530" s="108">
        <v>649760896.79999995</v>
      </c>
      <c r="M530" s="108">
        <v>1161680498</v>
      </c>
      <c r="N530" s="108">
        <v>941176351.60000002</v>
      </c>
      <c r="O530" s="108">
        <v>1081277062</v>
      </c>
      <c r="P530" s="108">
        <v>1088079464</v>
      </c>
      <c r="Q530" s="108">
        <v>939855558</v>
      </c>
      <c r="R530" s="108">
        <v>982697795.39999998</v>
      </c>
      <c r="S530" s="108">
        <v>692243178.79999995</v>
      </c>
      <c r="T530" s="108">
        <v>694985933.79999995</v>
      </c>
      <c r="U530" s="108">
        <v>698516243.5</v>
      </c>
      <c r="V530" s="108">
        <v>693529607.29999995</v>
      </c>
      <c r="W530" s="108">
        <v>806861251.79999995</v>
      </c>
      <c r="X530" s="108">
        <v>781056982.29999995</v>
      </c>
      <c r="Y530" s="108">
        <v>731400649.5</v>
      </c>
      <c r="Z530" s="108">
        <v>747393724</v>
      </c>
      <c r="AA530" s="108">
        <v>774984854.5</v>
      </c>
      <c r="AB530" s="108">
        <v>623218312.29999995</v>
      </c>
      <c r="AC530" s="108">
        <v>1033812071</v>
      </c>
      <c r="AD530" s="108">
        <v>1023018724</v>
      </c>
      <c r="AE530" s="108">
        <v>985888902</v>
      </c>
      <c r="AF530" s="108">
        <v>1138567480</v>
      </c>
      <c r="AG530" s="108">
        <v>1164440030</v>
      </c>
      <c r="AH530" s="115">
        <v>1200962498</v>
      </c>
      <c r="AI530" s="105">
        <v>30.223700000000001</v>
      </c>
      <c r="AJ530" s="105">
        <v>30.344799999999999</v>
      </c>
      <c r="AK530" s="105">
        <v>30.452999999999999</v>
      </c>
      <c r="AL530" s="105">
        <v>30.692699999999999</v>
      </c>
      <c r="AM530" s="105">
        <v>30.539400000000001</v>
      </c>
      <c r="AN530" s="105">
        <v>30.770399999999999</v>
      </c>
      <c r="AO530" s="105">
        <v>30.3674</v>
      </c>
      <c r="AP530" s="105">
        <v>30.081299999999999</v>
      </c>
      <c r="AQ530" s="105">
        <v>30.302700000000002</v>
      </c>
      <c r="AR530" s="105">
        <v>30.255099999999999</v>
      </c>
      <c r="AS530" s="105">
        <v>30.5656</v>
      </c>
      <c r="AT530" s="105">
        <v>30.6233</v>
      </c>
      <c r="AU530" s="105">
        <v>30.041899999999998</v>
      </c>
      <c r="AV530" s="105">
        <v>30.161899999999999</v>
      </c>
      <c r="AW530" s="105">
        <v>29.730799999999999</v>
      </c>
      <c r="AX530" s="105">
        <v>29.7517</v>
      </c>
      <c r="AY530" s="105">
        <v>29.7056</v>
      </c>
      <c r="AZ530" s="105">
        <v>29.674199999999999</v>
      </c>
      <c r="BA530" s="105">
        <v>29.832699999999999</v>
      </c>
      <c r="BB530" s="105">
        <v>29.889800000000001</v>
      </c>
      <c r="BC530" s="105">
        <v>29.657800000000002</v>
      </c>
      <c r="BD530" s="105">
        <v>29.8629</v>
      </c>
      <c r="BE530" s="105">
        <v>29.946400000000001</v>
      </c>
      <c r="BF530" s="105">
        <v>29.651700000000002</v>
      </c>
      <c r="BG530" s="105">
        <v>29.983899999999998</v>
      </c>
      <c r="BH530" s="105">
        <v>29.968</v>
      </c>
      <c r="BI530" s="105">
        <v>29.890699999999999</v>
      </c>
      <c r="BJ530" s="105">
        <v>30.139600000000002</v>
      </c>
      <c r="BK530" s="105">
        <v>30.069700000000001</v>
      </c>
      <c r="BL530" s="116">
        <v>30.178699999999999</v>
      </c>
      <c r="BM530" s="112">
        <v>4.5343700000000001E-2</v>
      </c>
      <c r="BN530" s="112">
        <v>1.9957199999999999E-3</v>
      </c>
      <c r="BO530" s="112">
        <v>0.25961000000000001</v>
      </c>
      <c r="BP530" s="112">
        <v>4.1342900000000002E-2</v>
      </c>
      <c r="BQ530" s="112">
        <v>0.31712800000000002</v>
      </c>
      <c r="BR530" s="112">
        <v>4.2705299999999999E-4</v>
      </c>
      <c r="BS530" s="112">
        <v>1.18897E-2</v>
      </c>
      <c r="BT530" s="112">
        <v>2.9582799999999999E-2</v>
      </c>
      <c r="BU530" s="117">
        <v>1.3317799999999999E-2</v>
      </c>
      <c r="BV530" s="112">
        <v>9.3152399999999996E-2</v>
      </c>
      <c r="BW530" s="112">
        <v>1.90239E-2</v>
      </c>
      <c r="BX530" s="112">
        <v>0.37343300000000001</v>
      </c>
      <c r="BY530" s="112">
        <v>7.9213000000000006E-2</v>
      </c>
      <c r="BZ530" s="112">
        <v>0.65055399999999997</v>
      </c>
      <c r="CA530" s="112">
        <v>2.0658800000000001E-2</v>
      </c>
      <c r="CB530" s="112">
        <v>0.108512</v>
      </c>
      <c r="CC530" s="112">
        <v>0.13824500000000001</v>
      </c>
      <c r="CD530" s="117">
        <v>0.39360400000000001</v>
      </c>
      <c r="CE530" s="105">
        <v>0.21112300000000001</v>
      </c>
      <c r="CF530" s="105">
        <v>0.53816200000000003</v>
      </c>
      <c r="CG530" s="105">
        <v>0.121115</v>
      </c>
      <c r="CH530" s="105">
        <v>0.35198499999999999</v>
      </c>
      <c r="CI530" s="105">
        <v>-0.15116399999999999</v>
      </c>
      <c r="CJ530" s="105">
        <v>-0.41886600000000002</v>
      </c>
      <c r="CK530" s="105">
        <v>-0.33590500000000001</v>
      </c>
      <c r="CL530" s="105">
        <v>-0.30902000000000002</v>
      </c>
      <c r="CM530" s="116">
        <v>-0.18182100000000001</v>
      </c>
    </row>
    <row r="531" spans="1:91">
      <c r="A531" s="104" t="s">
        <v>5143</v>
      </c>
      <c r="B531" s="104" t="s">
        <v>5144</v>
      </c>
      <c r="C531" s="104" t="s">
        <v>536</v>
      </c>
      <c r="D531" s="105">
        <v>25.666249999999998</v>
      </c>
      <c r="E531" s="108">
        <v>27234446</v>
      </c>
      <c r="F531" s="108"/>
      <c r="G531" s="108"/>
      <c r="H531" s="108">
        <v>21719262</v>
      </c>
      <c r="I531" s="108">
        <v>3098017.75</v>
      </c>
      <c r="J531" s="108">
        <v>2579394</v>
      </c>
      <c r="K531" s="108">
        <v>24451528</v>
      </c>
      <c r="L531" s="108">
        <v>38042912</v>
      </c>
      <c r="M531" s="108">
        <v>14148886</v>
      </c>
      <c r="N531" s="108"/>
      <c r="O531" s="108"/>
      <c r="P531" s="108"/>
      <c r="Q531" s="108">
        <v>42916931.5</v>
      </c>
      <c r="R531" s="108">
        <v>67853801.25</v>
      </c>
      <c r="S531" s="108">
        <v>43120321.5</v>
      </c>
      <c r="T531" s="108">
        <v>40302792</v>
      </c>
      <c r="U531" s="108">
        <v>46116512</v>
      </c>
      <c r="V531" s="108">
        <v>9088182</v>
      </c>
      <c r="W531" s="108">
        <v>90125453</v>
      </c>
      <c r="X531" s="108">
        <v>42025523.5</v>
      </c>
      <c r="Y531" s="108">
        <v>40983658</v>
      </c>
      <c r="Z531" s="108">
        <v>66077337</v>
      </c>
      <c r="AA531" s="108">
        <v>45526244</v>
      </c>
      <c r="AB531" s="108">
        <v>44126934</v>
      </c>
      <c r="AC531" s="108">
        <v>112886139</v>
      </c>
      <c r="AD531" s="108">
        <v>73761266</v>
      </c>
      <c r="AE531" s="108">
        <v>60128206.75</v>
      </c>
      <c r="AF531" s="108">
        <v>52794366</v>
      </c>
      <c r="AG531" s="108">
        <v>56051755</v>
      </c>
      <c r="AH531" s="115">
        <v>63958140.5</v>
      </c>
      <c r="AI531" s="105">
        <v>25.0824</v>
      </c>
      <c r="AJ531" s="105">
        <v>22.363900000000001</v>
      </c>
      <c r="AK531" s="105">
        <v>21.835000000000001</v>
      </c>
      <c r="AL531" s="105">
        <v>24.646899999999999</v>
      </c>
      <c r="AM531" s="105">
        <v>21.893899999999999</v>
      </c>
      <c r="AN531" s="105">
        <v>22.052099999999999</v>
      </c>
      <c r="AO531" s="105">
        <v>24.7637</v>
      </c>
      <c r="AP531" s="105">
        <v>26.311599999999999</v>
      </c>
      <c r="AQ531" s="105">
        <v>23.943300000000001</v>
      </c>
      <c r="AR531" s="105">
        <v>21.703199999999999</v>
      </c>
      <c r="AS531" s="105">
        <v>21.763100000000001</v>
      </c>
      <c r="AT531" s="105">
        <v>21.988700000000001</v>
      </c>
      <c r="AU531" s="105">
        <v>25.568200000000001</v>
      </c>
      <c r="AV531" s="105">
        <v>26.305599999999998</v>
      </c>
      <c r="AW531" s="105">
        <v>25.885100000000001</v>
      </c>
      <c r="AX531" s="105">
        <v>25.643699999999999</v>
      </c>
      <c r="AY531" s="105">
        <v>25.794899999999998</v>
      </c>
      <c r="AZ531" s="105">
        <v>23.532399999999999</v>
      </c>
      <c r="BA531" s="105">
        <v>26.670400000000001</v>
      </c>
      <c r="BB531" s="105">
        <v>25.688800000000001</v>
      </c>
      <c r="BC531" s="105">
        <v>25.470199999999998</v>
      </c>
      <c r="BD531" s="105">
        <v>26.3506</v>
      </c>
      <c r="BE531" s="105">
        <v>25.855599999999999</v>
      </c>
      <c r="BF531" s="105">
        <v>25.831700000000001</v>
      </c>
      <c r="BG531" s="105">
        <v>26.771699999999999</v>
      </c>
      <c r="BH531" s="105">
        <v>26.138999999999999</v>
      </c>
      <c r="BI531" s="105">
        <v>25.855399999999999</v>
      </c>
      <c r="BJ531" s="105">
        <v>25.7089</v>
      </c>
      <c r="BK531" s="105">
        <v>25.701499999999999</v>
      </c>
      <c r="BL531" s="116">
        <v>25.965499999999999</v>
      </c>
      <c r="BM531" s="112">
        <v>5.5674700000000001E-2</v>
      </c>
      <c r="BN531" s="112">
        <v>3.0931899999999998E-2</v>
      </c>
      <c r="BO531" s="112">
        <v>0.32430500000000001</v>
      </c>
      <c r="BP531" s="112">
        <v>5.4449199999999999E-6</v>
      </c>
      <c r="BQ531" s="112">
        <v>0.60926499999999995</v>
      </c>
      <c r="BR531" s="112">
        <v>0.33695900000000001</v>
      </c>
      <c r="BS531" s="112">
        <v>0.71048</v>
      </c>
      <c r="BT531" s="112">
        <v>0.31026700000000002</v>
      </c>
      <c r="BU531" s="117">
        <v>0.17856</v>
      </c>
      <c r="BV531" s="112">
        <v>0.106779</v>
      </c>
      <c r="BW531" s="112">
        <v>7.7269099999999993E-2</v>
      </c>
      <c r="BX531" s="112">
        <v>0.43727700000000003</v>
      </c>
      <c r="BY531" s="112">
        <v>1.3331199999999999E-3</v>
      </c>
      <c r="BZ531" s="112">
        <v>0.80451499999999998</v>
      </c>
      <c r="CA531" s="112">
        <v>0.60536699999999999</v>
      </c>
      <c r="CB531" s="112">
        <v>0.84762099999999996</v>
      </c>
      <c r="CC531" s="112">
        <v>0.51094600000000001</v>
      </c>
      <c r="CD531" s="117">
        <v>0.686805</v>
      </c>
      <c r="CE531" s="105">
        <v>-2.6981999999999999</v>
      </c>
      <c r="CF531" s="105">
        <v>-2.9276900000000001</v>
      </c>
      <c r="CG531" s="105">
        <v>-0.78578599999999998</v>
      </c>
      <c r="CH531" s="105">
        <v>-3.9736500000000001</v>
      </c>
      <c r="CI531" s="105">
        <v>0.12765499999999999</v>
      </c>
      <c r="CJ531" s="105">
        <v>-0.80164299999999999</v>
      </c>
      <c r="CK531" s="105">
        <v>0.15115700000000001</v>
      </c>
      <c r="CL531" s="105">
        <v>0.22067999999999999</v>
      </c>
      <c r="CM531" s="116">
        <v>0.46339000000000002</v>
      </c>
    </row>
    <row r="532" spans="1:91">
      <c r="A532" s="104" t="s">
        <v>5145</v>
      </c>
      <c r="B532" s="104" t="s">
        <v>5146</v>
      </c>
      <c r="C532" s="104" t="s">
        <v>5147</v>
      </c>
      <c r="D532" s="105">
        <v>26.60735</v>
      </c>
      <c r="E532" s="108">
        <v>76210269.5</v>
      </c>
      <c r="F532" s="108">
        <v>61926778</v>
      </c>
      <c r="G532" s="108">
        <v>54640289.5</v>
      </c>
      <c r="H532" s="108">
        <v>132193926</v>
      </c>
      <c r="I532" s="108">
        <v>118561007</v>
      </c>
      <c r="J532" s="108">
        <v>128894499.3</v>
      </c>
      <c r="K532" s="108">
        <v>34959949</v>
      </c>
      <c r="L532" s="108">
        <v>81987254</v>
      </c>
      <c r="M532" s="108">
        <v>105333570</v>
      </c>
      <c r="N532" s="108">
        <v>64490780</v>
      </c>
      <c r="O532" s="108">
        <v>42099100.75</v>
      </c>
      <c r="P532" s="108">
        <v>84165253</v>
      </c>
      <c r="Q532" s="108">
        <v>97000887.5</v>
      </c>
      <c r="R532" s="108">
        <v>73973647.25</v>
      </c>
      <c r="S532" s="108">
        <v>72018355.5</v>
      </c>
      <c r="T532" s="108">
        <v>79891554.5</v>
      </c>
      <c r="U532" s="108">
        <v>75858612</v>
      </c>
      <c r="V532" s="108">
        <v>68362623</v>
      </c>
      <c r="W532" s="108">
        <v>103076740</v>
      </c>
      <c r="X532" s="108">
        <v>100391861</v>
      </c>
      <c r="Y532" s="108">
        <v>96308953.5</v>
      </c>
      <c r="Z532" s="108">
        <v>84228084.75</v>
      </c>
      <c r="AA532" s="108">
        <v>130189321</v>
      </c>
      <c r="AB532" s="108">
        <v>67352332</v>
      </c>
      <c r="AC532" s="108">
        <v>108820135.5</v>
      </c>
      <c r="AD532" s="108">
        <v>98963222.5</v>
      </c>
      <c r="AE532" s="108">
        <v>110447457</v>
      </c>
      <c r="AF532" s="108">
        <v>77264767</v>
      </c>
      <c r="AG532" s="108">
        <v>82999738.75</v>
      </c>
      <c r="AH532" s="115">
        <v>32976869.25</v>
      </c>
      <c r="AI532" s="105">
        <v>26.567</v>
      </c>
      <c r="AJ532" s="105">
        <v>26.582699999999999</v>
      </c>
      <c r="AK532" s="105">
        <v>26.356200000000001</v>
      </c>
      <c r="AL532" s="105">
        <v>27.252500000000001</v>
      </c>
      <c r="AM532" s="105">
        <v>27.274899999999999</v>
      </c>
      <c r="AN532" s="105">
        <v>27.549800000000001</v>
      </c>
      <c r="AO532" s="105">
        <v>25.306100000000001</v>
      </c>
      <c r="AP532" s="105">
        <v>27.399699999999999</v>
      </c>
      <c r="AQ532" s="105">
        <v>26.839500000000001</v>
      </c>
      <c r="AR532" s="105">
        <v>26.335100000000001</v>
      </c>
      <c r="AS532" s="105">
        <v>25.994599999999998</v>
      </c>
      <c r="AT532" s="105">
        <v>26.930900000000001</v>
      </c>
      <c r="AU532" s="105">
        <v>26.7486</v>
      </c>
      <c r="AV532" s="105">
        <v>26.430199999999999</v>
      </c>
      <c r="AW532" s="105">
        <v>26.5838</v>
      </c>
      <c r="AX532" s="105">
        <v>26.6309</v>
      </c>
      <c r="AY532" s="105">
        <v>26.514800000000001</v>
      </c>
      <c r="AZ532" s="105">
        <v>26.445399999999999</v>
      </c>
      <c r="BA532" s="105">
        <v>26.864100000000001</v>
      </c>
      <c r="BB532" s="105">
        <v>26.931799999999999</v>
      </c>
      <c r="BC532" s="105">
        <v>26.692499999999999</v>
      </c>
      <c r="BD532" s="105">
        <v>26.725899999999999</v>
      </c>
      <c r="BE532" s="105">
        <v>27.397300000000001</v>
      </c>
      <c r="BF532" s="105">
        <v>26.441800000000001</v>
      </c>
      <c r="BG532" s="105">
        <v>26.7121</v>
      </c>
      <c r="BH532" s="105">
        <v>26.572199999999999</v>
      </c>
      <c r="BI532" s="105">
        <v>26.732700000000001</v>
      </c>
      <c r="BJ532" s="105">
        <v>26.258400000000002</v>
      </c>
      <c r="BK532" s="105">
        <v>26.276499999999999</v>
      </c>
      <c r="BL532" s="116">
        <v>25.004300000000001</v>
      </c>
      <c r="BM532" s="112">
        <v>0.199823</v>
      </c>
      <c r="BN532" s="112">
        <v>2.4823600000000001E-2</v>
      </c>
      <c r="BO532" s="112">
        <v>0.42538399999999998</v>
      </c>
      <c r="BP532" s="112">
        <v>0.31691599999999998</v>
      </c>
      <c r="BQ532" s="112">
        <v>0.16062000000000001</v>
      </c>
      <c r="BR532" s="112">
        <v>0.18245900000000001</v>
      </c>
      <c r="BS532" s="112">
        <v>8.2757700000000003E-2</v>
      </c>
      <c r="BT532" s="112">
        <v>0.117801</v>
      </c>
      <c r="BU532" s="117">
        <v>0.12330199999999999</v>
      </c>
      <c r="BV532" s="112">
        <v>0.27864800000000001</v>
      </c>
      <c r="BW532" s="112">
        <v>6.6706799999999997E-2</v>
      </c>
      <c r="BX532" s="112">
        <v>0.533219</v>
      </c>
      <c r="BY532" s="112">
        <v>0.40346300000000002</v>
      </c>
      <c r="BZ532" s="112">
        <v>0.53836700000000004</v>
      </c>
      <c r="CA532" s="112">
        <v>0.44284000000000001</v>
      </c>
      <c r="CB532" s="112">
        <v>0.27006599999999997</v>
      </c>
      <c r="CC532" s="112">
        <v>0.294657</v>
      </c>
      <c r="CD532" s="117">
        <v>0.64379200000000003</v>
      </c>
      <c r="CE532" s="105">
        <v>0.65554000000000001</v>
      </c>
      <c r="CF532" s="105">
        <v>1.51264</v>
      </c>
      <c r="CG532" s="105">
        <v>0.66869599999999996</v>
      </c>
      <c r="CH532" s="105">
        <v>0.57380200000000003</v>
      </c>
      <c r="CI532" s="105">
        <v>0.74113600000000002</v>
      </c>
      <c r="CJ532" s="105">
        <v>0.68393800000000005</v>
      </c>
      <c r="CK532" s="105">
        <v>0.98305799999999999</v>
      </c>
      <c r="CL532" s="105">
        <v>1.00858</v>
      </c>
      <c r="CM532" s="116">
        <v>0.82591099999999995</v>
      </c>
    </row>
    <row r="533" spans="1:91">
      <c r="A533" s="104" t="s">
        <v>1610</v>
      </c>
      <c r="B533" s="104" t="s">
        <v>1611</v>
      </c>
      <c r="C533" s="104" t="s">
        <v>471</v>
      </c>
      <c r="D533" s="105">
        <v>28.311450000000001</v>
      </c>
      <c r="E533" s="108">
        <v>302817400.5</v>
      </c>
      <c r="F533" s="108">
        <v>408188467.10000002</v>
      </c>
      <c r="G533" s="108">
        <v>481343979</v>
      </c>
      <c r="H533" s="108">
        <v>310556902.30000001</v>
      </c>
      <c r="I533" s="108">
        <v>365064461.80000001</v>
      </c>
      <c r="J533" s="108">
        <v>491306257.89999998</v>
      </c>
      <c r="K533" s="108">
        <v>265881846.09999999</v>
      </c>
      <c r="L533" s="108">
        <v>429177866</v>
      </c>
      <c r="M533" s="108">
        <v>277818066.30000001</v>
      </c>
      <c r="N533" s="108">
        <v>461484038</v>
      </c>
      <c r="O533" s="108">
        <v>620223522.5</v>
      </c>
      <c r="P533" s="108">
        <v>327913546.30000001</v>
      </c>
      <c r="Q533" s="108">
        <v>220505144.59999999</v>
      </c>
      <c r="R533" s="108">
        <v>311222843</v>
      </c>
      <c r="S533" s="108">
        <v>225013168.30000001</v>
      </c>
      <c r="T533" s="108">
        <v>224420450</v>
      </c>
      <c r="U533" s="108">
        <v>388783317.30000001</v>
      </c>
      <c r="V533" s="108">
        <v>201987635.80000001</v>
      </c>
      <c r="W533" s="108">
        <v>223427606.59999999</v>
      </c>
      <c r="X533" s="108">
        <v>187362735</v>
      </c>
      <c r="Y533" s="108">
        <v>239052400.5</v>
      </c>
      <c r="Z533" s="108">
        <v>257355590.5</v>
      </c>
      <c r="AA533" s="108">
        <v>224001138.80000001</v>
      </c>
      <c r="AB533" s="108">
        <v>171451723.80000001</v>
      </c>
      <c r="AC533" s="108">
        <v>182035266.5</v>
      </c>
      <c r="AD533" s="108">
        <v>424706759.30000001</v>
      </c>
      <c r="AE533" s="108">
        <v>415095207.80000001</v>
      </c>
      <c r="AF533" s="108">
        <v>297780275</v>
      </c>
      <c r="AG533" s="108">
        <v>298724333.80000001</v>
      </c>
      <c r="AH533" s="115">
        <v>210056161.80000001</v>
      </c>
      <c r="AI533" s="105">
        <v>28.557400000000001</v>
      </c>
      <c r="AJ533" s="105">
        <v>29.185300000000002</v>
      </c>
      <c r="AK533" s="105">
        <v>29.459499999999998</v>
      </c>
      <c r="AL533" s="105">
        <v>28.4847</v>
      </c>
      <c r="AM533" s="105">
        <v>28.909800000000001</v>
      </c>
      <c r="AN533" s="105">
        <v>29.407599999999999</v>
      </c>
      <c r="AO533" s="105">
        <v>28.247800000000002</v>
      </c>
      <c r="AP533" s="105">
        <v>29.5139</v>
      </c>
      <c r="AQ533" s="105">
        <v>28.238700000000001</v>
      </c>
      <c r="AR533" s="105">
        <v>29.2013</v>
      </c>
      <c r="AS533" s="105">
        <v>29.773099999999999</v>
      </c>
      <c r="AT533" s="105">
        <v>28.892900000000001</v>
      </c>
      <c r="AU533" s="105">
        <v>27.936199999999999</v>
      </c>
      <c r="AV533" s="105">
        <v>28.5031</v>
      </c>
      <c r="AW533" s="105">
        <v>28.232299999999999</v>
      </c>
      <c r="AX533" s="105">
        <v>28.120899999999999</v>
      </c>
      <c r="AY533" s="105">
        <v>28.8491</v>
      </c>
      <c r="AZ533" s="105">
        <v>27.968599999999999</v>
      </c>
      <c r="BA533" s="105">
        <v>27.9802</v>
      </c>
      <c r="BB533" s="105">
        <v>27.825900000000001</v>
      </c>
      <c r="BC533" s="105">
        <v>28.047000000000001</v>
      </c>
      <c r="BD533" s="105">
        <v>28.3751</v>
      </c>
      <c r="BE533" s="105">
        <v>28.205400000000001</v>
      </c>
      <c r="BF533" s="105">
        <v>27.7898</v>
      </c>
      <c r="BG533" s="105">
        <v>27.4693</v>
      </c>
      <c r="BH533" s="105">
        <v>28.7044</v>
      </c>
      <c r="BI533" s="105">
        <v>28.642700000000001</v>
      </c>
      <c r="BJ533" s="105">
        <v>28.204699999999999</v>
      </c>
      <c r="BK533" s="105">
        <v>28.111999999999998</v>
      </c>
      <c r="BL533" s="116">
        <v>27.688800000000001</v>
      </c>
      <c r="BM533" s="112">
        <v>2.6536000000000001E-2</v>
      </c>
      <c r="BN533" s="112">
        <v>3.9812899999999998E-2</v>
      </c>
      <c r="BO533" s="112">
        <v>0.21551600000000001</v>
      </c>
      <c r="BP533" s="112">
        <v>1.3148200000000001E-2</v>
      </c>
      <c r="BQ533" s="112">
        <v>0.38544</v>
      </c>
      <c r="BR533" s="112">
        <v>0.378884</v>
      </c>
      <c r="BS533" s="112">
        <v>0.78204300000000004</v>
      </c>
      <c r="BT533" s="112">
        <v>0.63276299999999996</v>
      </c>
      <c r="BU533" s="117">
        <v>0.565473</v>
      </c>
      <c r="BV533" s="112">
        <v>6.9039299999999998E-2</v>
      </c>
      <c r="BW533" s="112">
        <v>9.0273999999999993E-2</v>
      </c>
      <c r="BX533" s="112">
        <v>0.32616699999999998</v>
      </c>
      <c r="BY533" s="112">
        <v>3.3392699999999997E-2</v>
      </c>
      <c r="BZ533" s="112">
        <v>0.70000300000000004</v>
      </c>
      <c r="CA533" s="112">
        <v>0.64642200000000005</v>
      </c>
      <c r="CB533" s="112">
        <v>0.89580400000000004</v>
      </c>
      <c r="CC533" s="112">
        <v>0.77655799999999997</v>
      </c>
      <c r="CD533" s="117">
        <v>0.84909500000000004</v>
      </c>
      <c r="CE533" s="105">
        <v>1.0655600000000001</v>
      </c>
      <c r="CF533" s="105">
        <v>0.93220000000000003</v>
      </c>
      <c r="CG533" s="105">
        <v>0.66494799999999998</v>
      </c>
      <c r="CH533" s="105">
        <v>1.2872600000000001</v>
      </c>
      <c r="CI533" s="105">
        <v>0.22200300000000001</v>
      </c>
      <c r="CJ533" s="105">
        <v>0.31104599999999999</v>
      </c>
      <c r="CK533" s="105">
        <v>-5.0818799999999997E-2</v>
      </c>
      <c r="CL533" s="105">
        <v>0.121602</v>
      </c>
      <c r="CM533" s="116">
        <v>0.270314</v>
      </c>
    </row>
    <row r="534" spans="1:91">
      <c r="A534" s="104" t="s">
        <v>1612</v>
      </c>
      <c r="B534" s="104" t="s">
        <v>1613</v>
      </c>
      <c r="C534" s="104" t="s">
        <v>1614</v>
      </c>
      <c r="D534" s="105">
        <v>33.2014</v>
      </c>
      <c r="E534" s="108">
        <v>9960704163</v>
      </c>
      <c r="F534" s="108">
        <v>9054262631</v>
      </c>
      <c r="G534" s="108">
        <v>12974118801</v>
      </c>
      <c r="H534" s="108">
        <v>9934412636</v>
      </c>
      <c r="I534" s="108">
        <v>8239232778</v>
      </c>
      <c r="J534" s="108">
        <v>7146323098</v>
      </c>
      <c r="K534" s="108">
        <v>10433214191</v>
      </c>
      <c r="L534" s="108">
        <v>7925488913</v>
      </c>
      <c r="M534" s="108">
        <v>9486199057</v>
      </c>
      <c r="N534" s="108">
        <v>5390296599</v>
      </c>
      <c r="O534" s="108">
        <v>9481345132</v>
      </c>
      <c r="P534" s="108">
        <v>5819909066</v>
      </c>
      <c r="Q534" s="108">
        <v>6938964800</v>
      </c>
      <c r="R534" s="108">
        <v>8077017354</v>
      </c>
      <c r="S534" s="108">
        <v>64903081690</v>
      </c>
      <c r="T534" s="108">
        <v>6379015152</v>
      </c>
      <c r="U534" s="108">
        <v>5957058456</v>
      </c>
      <c r="V534" s="108">
        <v>7413877776</v>
      </c>
      <c r="W534" s="108">
        <v>6914655074</v>
      </c>
      <c r="X534" s="108">
        <v>7871227341</v>
      </c>
      <c r="Y534" s="108">
        <v>8789482617</v>
      </c>
      <c r="Z534" s="108">
        <v>5409325142</v>
      </c>
      <c r="AA534" s="108">
        <v>4828878128</v>
      </c>
      <c r="AB534" s="108">
        <v>6466886245</v>
      </c>
      <c r="AC534" s="108">
        <v>12993763044</v>
      </c>
      <c r="AD534" s="108">
        <v>15385962268</v>
      </c>
      <c r="AE534" s="108">
        <v>13206248127</v>
      </c>
      <c r="AF534" s="108">
        <v>8665512922</v>
      </c>
      <c r="AG534" s="108">
        <v>8505485115</v>
      </c>
      <c r="AH534" s="115">
        <v>6456632958</v>
      </c>
      <c r="AI534" s="105">
        <v>33.597099999999998</v>
      </c>
      <c r="AJ534" s="105">
        <v>33.613999999999997</v>
      </c>
      <c r="AK534" s="105">
        <v>34.127400000000002</v>
      </c>
      <c r="AL534" s="105">
        <v>33.484200000000001</v>
      </c>
      <c r="AM534" s="105">
        <v>33.363</v>
      </c>
      <c r="AN534" s="105">
        <v>33.164099999999998</v>
      </c>
      <c r="AO534" s="105">
        <v>33.543500000000002</v>
      </c>
      <c r="AP534" s="105">
        <v>33.548400000000001</v>
      </c>
      <c r="AQ534" s="105">
        <v>33.332299999999996</v>
      </c>
      <c r="AR534" s="105">
        <v>32.768300000000004</v>
      </c>
      <c r="AS534" s="105">
        <v>33.668500000000002</v>
      </c>
      <c r="AT534" s="105">
        <v>33.042499999999997</v>
      </c>
      <c r="AU534" s="105">
        <v>32.913600000000002</v>
      </c>
      <c r="AV534" s="105">
        <v>33.200899999999997</v>
      </c>
      <c r="AW534" s="105">
        <v>36.297800000000002</v>
      </c>
      <c r="AX534" s="105">
        <v>32.950000000000003</v>
      </c>
      <c r="AY534" s="105">
        <v>32.788699999999999</v>
      </c>
      <c r="AZ534" s="105">
        <v>33.119199999999999</v>
      </c>
      <c r="BA534" s="105">
        <v>32.931899999999999</v>
      </c>
      <c r="BB534" s="105">
        <v>33.201900000000002</v>
      </c>
      <c r="BC534" s="105">
        <v>33.240400000000001</v>
      </c>
      <c r="BD534" s="105">
        <v>32.750399999999999</v>
      </c>
      <c r="BE534" s="105">
        <v>32.571399999999997</v>
      </c>
      <c r="BF534" s="105">
        <v>33.027000000000001</v>
      </c>
      <c r="BG534" s="105">
        <v>33.650700000000001</v>
      </c>
      <c r="BH534" s="105">
        <v>33.860700000000001</v>
      </c>
      <c r="BI534" s="105">
        <v>33.634399999999999</v>
      </c>
      <c r="BJ534" s="105">
        <v>33.067700000000002</v>
      </c>
      <c r="BK534" s="105">
        <v>32.912599999999998</v>
      </c>
      <c r="BL534" s="116">
        <v>32.581099999999999</v>
      </c>
      <c r="BM534" s="112">
        <v>1.48063E-2</v>
      </c>
      <c r="BN534" s="112">
        <v>4.7665399999999997E-2</v>
      </c>
      <c r="BO534" s="112">
        <v>1.7913100000000001E-2</v>
      </c>
      <c r="BP534" s="112">
        <v>0.36914400000000003</v>
      </c>
      <c r="BQ534" s="112">
        <v>0.30530800000000002</v>
      </c>
      <c r="BR534" s="112">
        <v>0.59694000000000003</v>
      </c>
      <c r="BS534" s="112">
        <v>0.192859</v>
      </c>
      <c r="BT534" s="112">
        <v>0.73525099999999999</v>
      </c>
      <c r="BU534" s="117">
        <v>5.8783899999999998E-3</v>
      </c>
      <c r="BV534" s="112">
        <v>4.9915300000000003E-2</v>
      </c>
      <c r="BW534" s="112">
        <v>0.102155</v>
      </c>
      <c r="BX534" s="112">
        <v>7.93402E-2</v>
      </c>
      <c r="BY534" s="112">
        <v>0.45338499999999998</v>
      </c>
      <c r="BZ534" s="112">
        <v>0.63556199999999996</v>
      </c>
      <c r="CA534" s="112">
        <v>0.80149800000000004</v>
      </c>
      <c r="CB534" s="112">
        <v>0.41789700000000002</v>
      </c>
      <c r="CC534" s="112">
        <v>0.84354099999999999</v>
      </c>
      <c r="CD534" s="117">
        <v>0.32179999999999997</v>
      </c>
      <c r="CE534" s="105">
        <v>0.92571300000000001</v>
      </c>
      <c r="CF534" s="105">
        <v>0.48331299999999999</v>
      </c>
      <c r="CG534" s="105">
        <v>0.62093399999999999</v>
      </c>
      <c r="CH534" s="105">
        <v>0.30597099999999999</v>
      </c>
      <c r="CI534" s="105">
        <v>1.28365</v>
      </c>
      <c r="CJ534" s="105">
        <v>9.8855299999999993E-2</v>
      </c>
      <c r="CK534" s="105">
        <v>0.27096900000000002</v>
      </c>
      <c r="CL534" s="105">
        <v>-7.0832599999999996E-2</v>
      </c>
      <c r="CM534" s="116">
        <v>0.86144600000000005</v>
      </c>
    </row>
    <row r="535" spans="1:91">
      <c r="A535" s="104" t="s">
        <v>1615</v>
      </c>
      <c r="B535" s="104" t="s">
        <v>1616</v>
      </c>
      <c r="C535" s="104" t="s">
        <v>1617</v>
      </c>
      <c r="D535" s="105">
        <v>29.326700000000002</v>
      </c>
      <c r="E535" s="108">
        <v>579192640</v>
      </c>
      <c r="F535" s="108">
        <v>518001472</v>
      </c>
      <c r="G535" s="108">
        <v>327362752</v>
      </c>
      <c r="H535" s="108">
        <v>495728384</v>
      </c>
      <c r="I535" s="108">
        <v>394181760</v>
      </c>
      <c r="J535" s="108">
        <v>325103552</v>
      </c>
      <c r="K535" s="108">
        <v>569201088</v>
      </c>
      <c r="L535" s="108">
        <v>278799392</v>
      </c>
      <c r="M535" s="108">
        <v>531547168</v>
      </c>
      <c r="N535" s="108">
        <v>500206880</v>
      </c>
      <c r="O535" s="108">
        <v>397439616</v>
      </c>
      <c r="P535" s="108">
        <v>367542400</v>
      </c>
      <c r="Q535" s="108">
        <v>589064192</v>
      </c>
      <c r="R535" s="108">
        <v>542001728</v>
      </c>
      <c r="S535" s="108">
        <v>597237504</v>
      </c>
      <c r="T535" s="108">
        <v>510182816</v>
      </c>
      <c r="U535" s="108">
        <v>542764224</v>
      </c>
      <c r="V535" s="108">
        <v>533098496</v>
      </c>
      <c r="W535" s="108">
        <v>581544512</v>
      </c>
      <c r="X535" s="108">
        <v>569842048</v>
      </c>
      <c r="Y535" s="108">
        <v>557355392</v>
      </c>
      <c r="Z535" s="108">
        <v>634434688</v>
      </c>
      <c r="AA535" s="108">
        <v>483601184</v>
      </c>
      <c r="AB535" s="108">
        <v>485734912</v>
      </c>
      <c r="AC535" s="108">
        <v>886445632</v>
      </c>
      <c r="AD535" s="108">
        <v>718529920</v>
      </c>
      <c r="AE535" s="108">
        <v>795009024</v>
      </c>
      <c r="AF535" s="108">
        <v>736404800</v>
      </c>
      <c r="AG535" s="108">
        <v>794238336</v>
      </c>
      <c r="AH535" s="115">
        <v>749085824</v>
      </c>
      <c r="AI535" s="105">
        <v>29.492999999999999</v>
      </c>
      <c r="AJ535" s="105">
        <v>29.532399999999999</v>
      </c>
      <c r="AK535" s="105">
        <v>28.895299999999999</v>
      </c>
      <c r="AL535" s="105">
        <v>29.159400000000002</v>
      </c>
      <c r="AM535" s="105">
        <v>29.004899999999999</v>
      </c>
      <c r="AN535" s="105">
        <v>28.815200000000001</v>
      </c>
      <c r="AO535" s="105">
        <v>29.338799999999999</v>
      </c>
      <c r="AP535" s="105">
        <v>28.877099999999999</v>
      </c>
      <c r="AQ535" s="105">
        <v>29.174700000000001</v>
      </c>
      <c r="AR535" s="105">
        <v>29.318300000000001</v>
      </c>
      <c r="AS535" s="105">
        <v>29.1356</v>
      </c>
      <c r="AT535" s="105">
        <v>29.057500000000001</v>
      </c>
      <c r="AU535" s="105">
        <v>29.325600000000001</v>
      </c>
      <c r="AV535" s="105">
        <v>29.3034</v>
      </c>
      <c r="AW535" s="105">
        <v>29.546299999999999</v>
      </c>
      <c r="AX535" s="105">
        <v>29.305800000000001</v>
      </c>
      <c r="AY535" s="105">
        <v>29.349799999999998</v>
      </c>
      <c r="AZ535" s="105">
        <v>29.3278</v>
      </c>
      <c r="BA535" s="105">
        <v>29.360299999999999</v>
      </c>
      <c r="BB535" s="105">
        <v>29.439900000000002</v>
      </c>
      <c r="BC535" s="105">
        <v>29.2729</v>
      </c>
      <c r="BD535" s="105">
        <v>29.6234</v>
      </c>
      <c r="BE535" s="105">
        <v>29.2547</v>
      </c>
      <c r="BF535" s="105">
        <v>29.292200000000001</v>
      </c>
      <c r="BG535" s="105">
        <v>29.760300000000001</v>
      </c>
      <c r="BH535" s="105">
        <v>29.4557</v>
      </c>
      <c r="BI535" s="105">
        <v>29.580300000000001</v>
      </c>
      <c r="BJ535" s="105">
        <v>29.510999999999999</v>
      </c>
      <c r="BK535" s="105">
        <v>29.5124</v>
      </c>
      <c r="BL535" s="116">
        <v>29.481400000000001</v>
      </c>
      <c r="BM535" s="112">
        <v>0.39877400000000002</v>
      </c>
      <c r="BN535" s="112">
        <v>7.0661300000000003E-3</v>
      </c>
      <c r="BO535" s="112">
        <v>5.1859200000000001E-2</v>
      </c>
      <c r="BP535" s="112">
        <v>1.3162E-2</v>
      </c>
      <c r="BQ535" s="112">
        <v>0.23285900000000001</v>
      </c>
      <c r="BR535" s="112">
        <v>4.3129000000000003E-4</v>
      </c>
      <c r="BS535" s="112">
        <v>4.31741E-2</v>
      </c>
      <c r="BT535" s="112">
        <v>0.396646</v>
      </c>
      <c r="BU535" s="117">
        <v>0.33616099999999999</v>
      </c>
      <c r="BV535" s="112">
        <v>0.48205199999999998</v>
      </c>
      <c r="BW535" s="112">
        <v>3.1388800000000001E-2</v>
      </c>
      <c r="BX535" s="112">
        <v>0.13805200000000001</v>
      </c>
      <c r="BY535" s="112">
        <v>3.3392699999999997E-2</v>
      </c>
      <c r="BZ535" s="112">
        <v>0.59282699999999999</v>
      </c>
      <c r="CA535" s="112">
        <v>2.0658800000000001E-2</v>
      </c>
      <c r="CB535" s="112">
        <v>0.196023</v>
      </c>
      <c r="CC535" s="112">
        <v>0.58685200000000004</v>
      </c>
      <c r="CD535" s="117">
        <v>0.74290299999999998</v>
      </c>
      <c r="CE535" s="105">
        <v>-0.194711</v>
      </c>
      <c r="CF535" s="105">
        <v>-0.50841800000000004</v>
      </c>
      <c r="CG535" s="105">
        <v>-0.37138199999999999</v>
      </c>
      <c r="CH535" s="105">
        <v>-0.33114199999999999</v>
      </c>
      <c r="CI535" s="105">
        <v>-0.10981399999999999</v>
      </c>
      <c r="CJ535" s="105">
        <v>-0.173791</v>
      </c>
      <c r="CK535" s="105">
        <v>-0.14393400000000001</v>
      </c>
      <c r="CL535" s="105">
        <v>-0.11151899999999999</v>
      </c>
      <c r="CM535" s="116">
        <v>9.7165399999999999E-2</v>
      </c>
    </row>
    <row r="536" spans="1:91">
      <c r="A536" s="104" t="s">
        <v>1618</v>
      </c>
      <c r="B536" s="104" t="s">
        <v>1619</v>
      </c>
      <c r="C536" s="104" t="s">
        <v>1620</v>
      </c>
      <c r="D536" s="105">
        <v>25.753549999999997</v>
      </c>
      <c r="E536" s="108">
        <v>49921060</v>
      </c>
      <c r="F536" s="108">
        <v>30607773</v>
      </c>
      <c r="G536" s="108">
        <v>67053328</v>
      </c>
      <c r="H536" s="108">
        <v>29922434</v>
      </c>
      <c r="I536" s="108">
        <v>23349642</v>
      </c>
      <c r="J536" s="108">
        <v>18944222</v>
      </c>
      <c r="K536" s="108">
        <v>13223402</v>
      </c>
      <c r="L536" s="108">
        <v>13581155</v>
      </c>
      <c r="M536" s="108">
        <v>21328368</v>
      </c>
      <c r="N536" s="108">
        <v>21927632</v>
      </c>
      <c r="O536" s="108">
        <v>24890742</v>
      </c>
      <c r="P536" s="108">
        <v>12007469</v>
      </c>
      <c r="Q536" s="108">
        <v>49439240</v>
      </c>
      <c r="R536" s="108">
        <v>8173524</v>
      </c>
      <c r="S536" s="108">
        <v>7502717</v>
      </c>
      <c r="T536" s="108">
        <v>66109500</v>
      </c>
      <c r="U536" s="108">
        <v>70113664</v>
      </c>
      <c r="V536" s="108">
        <v>38199668</v>
      </c>
      <c r="W536" s="108">
        <v>76519696</v>
      </c>
      <c r="X536" s="108">
        <v>77058396</v>
      </c>
      <c r="Y536" s="108">
        <v>80320200</v>
      </c>
      <c r="Z536" s="108">
        <v>100593656</v>
      </c>
      <c r="AA536" s="108">
        <v>91832320</v>
      </c>
      <c r="AB536" s="108">
        <v>97004400</v>
      </c>
      <c r="AC536" s="108">
        <v>40389800</v>
      </c>
      <c r="AD536" s="108">
        <v>56780940</v>
      </c>
      <c r="AE536" s="108">
        <v>66592368</v>
      </c>
      <c r="AF536" s="108">
        <v>64662544</v>
      </c>
      <c r="AG536" s="108">
        <v>67221672</v>
      </c>
      <c r="AH536" s="115">
        <v>61149976</v>
      </c>
      <c r="AI536" s="105">
        <v>25.956600000000002</v>
      </c>
      <c r="AJ536" s="105">
        <v>25.5886</v>
      </c>
      <c r="AK536" s="105">
        <v>26.649799999999999</v>
      </c>
      <c r="AL536" s="105">
        <v>25.109100000000002</v>
      </c>
      <c r="AM536" s="105">
        <v>24.9786</v>
      </c>
      <c r="AN536" s="105">
        <v>25.0701</v>
      </c>
      <c r="AO536" s="105">
        <v>23.886399999999998</v>
      </c>
      <c r="AP536" s="105">
        <v>24.826799999999999</v>
      </c>
      <c r="AQ536" s="105">
        <v>24.535399999999999</v>
      </c>
      <c r="AR536" s="105">
        <v>24.6281</v>
      </c>
      <c r="AS536" s="105">
        <v>25.317799999999998</v>
      </c>
      <c r="AT536" s="105">
        <v>24.121600000000001</v>
      </c>
      <c r="AU536" s="105">
        <v>25.747199999999999</v>
      </c>
      <c r="AV536" s="105">
        <v>23.252199999999998</v>
      </c>
      <c r="AW536" s="105">
        <v>23.412700000000001</v>
      </c>
      <c r="AX536" s="105">
        <v>26.357700000000001</v>
      </c>
      <c r="AY536" s="105">
        <v>26.401</v>
      </c>
      <c r="AZ536" s="105">
        <v>25.6113</v>
      </c>
      <c r="BA536" s="105">
        <v>26.4343</v>
      </c>
      <c r="BB536" s="105">
        <v>26.553100000000001</v>
      </c>
      <c r="BC536" s="105">
        <v>26.428599999999999</v>
      </c>
      <c r="BD536" s="105">
        <v>26.9953</v>
      </c>
      <c r="BE536" s="105">
        <v>26.894300000000001</v>
      </c>
      <c r="BF536" s="105">
        <v>26.9681</v>
      </c>
      <c r="BG536" s="105">
        <v>25.295400000000001</v>
      </c>
      <c r="BH536" s="105">
        <v>25.759899999999998</v>
      </c>
      <c r="BI536" s="105">
        <v>26.002700000000001</v>
      </c>
      <c r="BJ536" s="105">
        <v>26.0015</v>
      </c>
      <c r="BK536" s="105">
        <v>25.968599999999999</v>
      </c>
      <c r="BL536" s="116">
        <v>25.904299999999999</v>
      </c>
      <c r="BM536" s="112">
        <v>0.74949699999999997</v>
      </c>
      <c r="BN536" s="112">
        <v>4.6720900000000002E-5</v>
      </c>
      <c r="BO536" s="112">
        <v>5.26436E-3</v>
      </c>
      <c r="BP536" s="112">
        <v>2.1810900000000001E-2</v>
      </c>
      <c r="BQ536" s="112">
        <v>8.6984099999999995E-2</v>
      </c>
      <c r="BR536" s="112">
        <v>0.55659899999999995</v>
      </c>
      <c r="BS536" s="112">
        <v>4.9057300000000001E-4</v>
      </c>
      <c r="BT536" s="112">
        <v>1.80648E-5</v>
      </c>
      <c r="BU536" s="117">
        <v>0.26374900000000001</v>
      </c>
      <c r="BV536" s="112">
        <v>0.79339000000000004</v>
      </c>
      <c r="BW536" s="112">
        <v>4.0689699999999999E-3</v>
      </c>
      <c r="BX536" s="112">
        <v>4.2202999999999997E-2</v>
      </c>
      <c r="BY536" s="112">
        <v>4.8230700000000001E-2</v>
      </c>
      <c r="BZ536" s="112">
        <v>0.46166600000000002</v>
      </c>
      <c r="CA536" s="112">
        <v>0.77615999999999996</v>
      </c>
      <c r="CB536" s="112">
        <v>2.7645200000000002E-2</v>
      </c>
      <c r="CC536" s="112">
        <v>3.4612100000000002E-3</v>
      </c>
      <c r="CD536" s="117">
        <v>0.72584499999999996</v>
      </c>
      <c r="CE536" s="105">
        <v>0.106873</v>
      </c>
      <c r="CF536" s="105">
        <v>-0.905505</v>
      </c>
      <c r="CG536" s="105">
        <v>-1.54192</v>
      </c>
      <c r="CH536" s="105">
        <v>-1.26892</v>
      </c>
      <c r="CI536" s="105">
        <v>-1.82073</v>
      </c>
      <c r="CJ536" s="105">
        <v>0.16523199999999999</v>
      </c>
      <c r="CK536" s="105">
        <v>0.51385599999999998</v>
      </c>
      <c r="CL536" s="105">
        <v>0.99444699999999997</v>
      </c>
      <c r="CM536" s="116">
        <v>-0.272088</v>
      </c>
    </row>
    <row r="537" spans="1:91">
      <c r="A537" s="104" t="s">
        <v>5148</v>
      </c>
      <c r="B537" s="104" t="s">
        <v>5149</v>
      </c>
      <c r="C537" s="104" t="s">
        <v>5150</v>
      </c>
      <c r="D537" s="105">
        <v>25.1358</v>
      </c>
      <c r="E537" s="108">
        <v>40989572</v>
      </c>
      <c r="F537" s="108"/>
      <c r="G537" s="108">
        <v>23280696</v>
      </c>
      <c r="H537" s="108">
        <v>71438304</v>
      </c>
      <c r="I537" s="108">
        <v>7776893</v>
      </c>
      <c r="J537" s="108"/>
      <c r="K537" s="108"/>
      <c r="L537" s="108"/>
      <c r="M537" s="108">
        <v>54643740</v>
      </c>
      <c r="N537" s="108">
        <v>25968643</v>
      </c>
      <c r="O537" s="108">
        <v>59782221</v>
      </c>
      <c r="P537" s="108"/>
      <c r="Q537" s="108">
        <v>49725332</v>
      </c>
      <c r="R537" s="108">
        <v>31857010</v>
      </c>
      <c r="S537" s="108">
        <v>42051848</v>
      </c>
      <c r="T537" s="108">
        <v>2296471.5</v>
      </c>
      <c r="U537" s="108">
        <v>14369572</v>
      </c>
      <c r="V537" s="108">
        <v>37248748</v>
      </c>
      <c r="W537" s="108">
        <v>13484572</v>
      </c>
      <c r="X537" s="108">
        <v>4678317</v>
      </c>
      <c r="Y537" s="108">
        <v>42541572</v>
      </c>
      <c r="Z537" s="108">
        <v>41178180</v>
      </c>
      <c r="AA537" s="108">
        <v>32780760</v>
      </c>
      <c r="AB537" s="108">
        <v>49980856</v>
      </c>
      <c r="AC537" s="108">
        <v>36061904</v>
      </c>
      <c r="AD537" s="108">
        <v>45050473.5</v>
      </c>
      <c r="AE537" s="108">
        <v>38315653.25</v>
      </c>
      <c r="AF537" s="108">
        <v>19522068</v>
      </c>
      <c r="AG537" s="108">
        <v>28638026.5</v>
      </c>
      <c r="AH537" s="115"/>
      <c r="AI537" s="105">
        <v>25.6722</v>
      </c>
      <c r="AJ537" s="105">
        <v>21.893999999999998</v>
      </c>
      <c r="AK537" s="105">
        <v>25.1435</v>
      </c>
      <c r="AL537" s="105">
        <v>26.364599999999999</v>
      </c>
      <c r="AM537" s="105">
        <v>23.3827</v>
      </c>
      <c r="AN537" s="105">
        <v>22.726400000000002</v>
      </c>
      <c r="AO537" s="105">
        <v>22.146699999999999</v>
      </c>
      <c r="AP537" s="105">
        <v>23.147600000000001</v>
      </c>
      <c r="AQ537" s="105">
        <v>25.892600000000002</v>
      </c>
      <c r="AR537" s="105">
        <v>24.9254</v>
      </c>
      <c r="AS537" s="105">
        <v>26.500399999999999</v>
      </c>
      <c r="AT537" s="105">
        <v>21.997699999999998</v>
      </c>
      <c r="AU537" s="105">
        <v>25.774999999999999</v>
      </c>
      <c r="AV537" s="105">
        <v>25.2148</v>
      </c>
      <c r="AW537" s="105">
        <v>25.908100000000001</v>
      </c>
      <c r="AX537" s="105">
        <v>21.510300000000001</v>
      </c>
      <c r="AY537" s="105">
        <v>24.186800000000002</v>
      </c>
      <c r="AZ537" s="105">
        <v>25.506799999999998</v>
      </c>
      <c r="BA537" s="105">
        <v>23.9297</v>
      </c>
      <c r="BB537" s="105">
        <v>22.725100000000001</v>
      </c>
      <c r="BC537" s="105">
        <v>25.635000000000002</v>
      </c>
      <c r="BD537" s="105">
        <v>25.6524</v>
      </c>
      <c r="BE537" s="105">
        <v>25.381399999999999</v>
      </c>
      <c r="BF537" s="105">
        <v>26.011500000000002</v>
      </c>
      <c r="BG537" s="105">
        <v>25.1281</v>
      </c>
      <c r="BH537" s="105">
        <v>25.421600000000002</v>
      </c>
      <c r="BI537" s="105">
        <v>25.205300000000001</v>
      </c>
      <c r="BJ537" s="105">
        <v>24.273599999999998</v>
      </c>
      <c r="BK537" s="105">
        <v>24.706299999999999</v>
      </c>
      <c r="BL537" s="116">
        <v>21.6267</v>
      </c>
      <c r="BM537" s="112">
        <v>0.66934400000000005</v>
      </c>
      <c r="BN537" s="112">
        <v>0.69502600000000003</v>
      </c>
      <c r="BO537" s="112">
        <v>0.90209399999999995</v>
      </c>
      <c r="BP537" s="112">
        <v>0.59609999999999996</v>
      </c>
      <c r="BQ537" s="112">
        <v>0.100495</v>
      </c>
      <c r="BR537" s="112">
        <v>0.90207000000000004</v>
      </c>
      <c r="BS537" s="112">
        <v>0.68384500000000004</v>
      </c>
      <c r="BT537" s="112">
        <v>9.3624200000000005E-2</v>
      </c>
      <c r="BU537" s="117">
        <v>0.150476</v>
      </c>
      <c r="BV537" s="112">
        <v>0.72582400000000002</v>
      </c>
      <c r="BW537" s="112">
        <v>0.75619999999999998</v>
      </c>
      <c r="BX537" s="112">
        <v>0.93226100000000001</v>
      </c>
      <c r="BY537" s="112">
        <v>0.66423500000000002</v>
      </c>
      <c r="BZ537" s="112">
        <v>0.47994500000000001</v>
      </c>
      <c r="CA537" s="112">
        <v>0.95595399999999997</v>
      </c>
      <c r="CB537" s="112">
        <v>0.82717600000000002</v>
      </c>
      <c r="CC537" s="112">
        <v>0.26455899999999999</v>
      </c>
      <c r="CD537" s="117">
        <v>0.67133900000000002</v>
      </c>
      <c r="CE537" s="105">
        <v>0.70106800000000002</v>
      </c>
      <c r="CF537" s="105">
        <v>0.62237299999999995</v>
      </c>
      <c r="CG537" s="105">
        <v>0.19344800000000001</v>
      </c>
      <c r="CH537" s="105">
        <v>0.93897799999999998</v>
      </c>
      <c r="CI537" s="105">
        <v>2.0971000000000002</v>
      </c>
      <c r="CJ537" s="105">
        <v>0.19910600000000001</v>
      </c>
      <c r="CK537" s="105">
        <v>0.56106400000000001</v>
      </c>
      <c r="CL537" s="105">
        <v>2.14622</v>
      </c>
      <c r="CM537" s="116">
        <v>1.7161299999999999</v>
      </c>
    </row>
    <row r="538" spans="1:91">
      <c r="A538" s="104" t="s">
        <v>1621</v>
      </c>
      <c r="B538" s="104" t="s">
        <v>1622</v>
      </c>
      <c r="C538" s="104" t="s">
        <v>1112</v>
      </c>
      <c r="D538" s="105">
        <v>31.268149999999999</v>
      </c>
      <c r="E538" s="108">
        <v>1364136161</v>
      </c>
      <c r="F538" s="108">
        <v>1948812484</v>
      </c>
      <c r="G538" s="108">
        <v>1796440454</v>
      </c>
      <c r="H538" s="108">
        <v>1472324299</v>
      </c>
      <c r="I538" s="108">
        <v>1408409601</v>
      </c>
      <c r="J538" s="108">
        <v>1896271472</v>
      </c>
      <c r="K538" s="108">
        <v>4397573173</v>
      </c>
      <c r="L538" s="108">
        <v>3866599683</v>
      </c>
      <c r="M538" s="108">
        <v>5075633925</v>
      </c>
      <c r="N538" s="108">
        <v>2047922856</v>
      </c>
      <c r="O538" s="108">
        <v>2225142236</v>
      </c>
      <c r="P538" s="108">
        <v>1921377146</v>
      </c>
      <c r="Q538" s="108">
        <v>2138310526</v>
      </c>
      <c r="R538" s="108">
        <v>1357968072</v>
      </c>
      <c r="S538" s="108">
        <v>1393276764</v>
      </c>
      <c r="T538" s="108">
        <v>1464403065</v>
      </c>
      <c r="U538" s="108">
        <v>1402375204</v>
      </c>
      <c r="V538" s="108">
        <v>1289387219</v>
      </c>
      <c r="W538" s="108">
        <v>1818168315</v>
      </c>
      <c r="X538" s="108">
        <v>1404739754</v>
      </c>
      <c r="Y538" s="108">
        <v>1428354050</v>
      </c>
      <c r="Z538" s="108">
        <v>1220366559</v>
      </c>
      <c r="AA538" s="108">
        <v>1206269976</v>
      </c>
      <c r="AB538" s="108">
        <v>1504706941</v>
      </c>
      <c r="AC538" s="108">
        <v>4118997155</v>
      </c>
      <c r="AD538" s="108">
        <v>4228346576</v>
      </c>
      <c r="AE538" s="108">
        <v>4492695155</v>
      </c>
      <c r="AF538" s="108">
        <v>3874243947</v>
      </c>
      <c r="AG538" s="108">
        <v>3877372590</v>
      </c>
      <c r="AH538" s="115">
        <v>4581264927</v>
      </c>
      <c r="AI538" s="105">
        <v>30.7288</v>
      </c>
      <c r="AJ538" s="105">
        <v>31.427299999999999</v>
      </c>
      <c r="AK538" s="105">
        <v>31.305199999999999</v>
      </c>
      <c r="AL538" s="105">
        <v>30.729800000000001</v>
      </c>
      <c r="AM538" s="105">
        <v>30.826799999999999</v>
      </c>
      <c r="AN538" s="105">
        <v>31.3672</v>
      </c>
      <c r="AO538" s="105">
        <v>32.3001</v>
      </c>
      <c r="AP538" s="105">
        <v>32.508899999999997</v>
      </c>
      <c r="AQ538" s="105">
        <v>32.43</v>
      </c>
      <c r="AR538" s="105">
        <v>31.3399</v>
      </c>
      <c r="AS538" s="105">
        <v>31.520800000000001</v>
      </c>
      <c r="AT538" s="105">
        <v>31.4437</v>
      </c>
      <c r="AU538" s="105">
        <v>31.231100000000001</v>
      </c>
      <c r="AV538" s="105">
        <v>30.628499999999999</v>
      </c>
      <c r="AW538" s="105">
        <v>30.707699999999999</v>
      </c>
      <c r="AX538" s="105">
        <v>30.827000000000002</v>
      </c>
      <c r="AY538" s="105">
        <v>30.710100000000001</v>
      </c>
      <c r="AZ538" s="105">
        <v>30.611899999999999</v>
      </c>
      <c r="BA538" s="105">
        <v>31.004799999999999</v>
      </c>
      <c r="BB538" s="105">
        <v>30.7225</v>
      </c>
      <c r="BC538" s="105">
        <v>30.6053</v>
      </c>
      <c r="BD538" s="105">
        <v>30.5852</v>
      </c>
      <c r="BE538" s="105">
        <v>30.594100000000001</v>
      </c>
      <c r="BF538" s="105">
        <v>30.923400000000001</v>
      </c>
      <c r="BG538" s="105">
        <v>31.983599999999999</v>
      </c>
      <c r="BH538" s="105">
        <v>31.995999999999999</v>
      </c>
      <c r="BI538" s="105">
        <v>32.078800000000001</v>
      </c>
      <c r="BJ538" s="105">
        <v>31.906300000000002</v>
      </c>
      <c r="BK538" s="105">
        <v>31.777200000000001</v>
      </c>
      <c r="BL538" s="116">
        <v>32.0839</v>
      </c>
      <c r="BM538" s="112">
        <v>2.9959400000000001E-2</v>
      </c>
      <c r="BN538" s="112">
        <v>1.2042000000000001E-2</v>
      </c>
      <c r="BO538" s="112">
        <v>1.03984E-2</v>
      </c>
      <c r="BP538" s="112">
        <v>9.1338900000000004E-3</v>
      </c>
      <c r="BQ538" s="112">
        <v>6.9544100000000003E-3</v>
      </c>
      <c r="BR538" s="112">
        <v>3.72383E-4</v>
      </c>
      <c r="BS538" s="112">
        <v>1.5110799999999999E-3</v>
      </c>
      <c r="BT538" s="112">
        <v>1.0153199999999999E-3</v>
      </c>
      <c r="BU538" s="117">
        <v>0.35957699999999998</v>
      </c>
      <c r="BV538" s="112">
        <v>7.3722800000000005E-2</v>
      </c>
      <c r="BW538" s="112">
        <v>4.3207000000000002E-2</v>
      </c>
      <c r="BX538" s="112">
        <v>6.0557300000000001E-2</v>
      </c>
      <c r="BY538" s="112">
        <v>2.6386300000000001E-2</v>
      </c>
      <c r="BZ538" s="112">
        <v>0.23836299999999999</v>
      </c>
      <c r="CA538" s="112">
        <v>2.0385299999999999E-2</v>
      </c>
      <c r="CB538" s="112">
        <v>4.7462600000000001E-2</v>
      </c>
      <c r="CC538" s="112">
        <v>2.5685400000000001E-2</v>
      </c>
      <c r="CD538" s="117">
        <v>0.74967399999999995</v>
      </c>
      <c r="CE538" s="105">
        <v>-0.76870899999999998</v>
      </c>
      <c r="CF538" s="105">
        <v>-0.94787900000000003</v>
      </c>
      <c r="CG538" s="105">
        <v>0.49053600000000003</v>
      </c>
      <c r="CH538" s="105">
        <v>-0.48771399999999998</v>
      </c>
      <c r="CI538" s="105">
        <v>-1.0667199999999999</v>
      </c>
      <c r="CJ538" s="105">
        <v>-1.2061299999999999</v>
      </c>
      <c r="CK538" s="105">
        <v>-1.1449400000000001</v>
      </c>
      <c r="CL538" s="105">
        <v>-1.2215400000000001</v>
      </c>
      <c r="CM538" s="116">
        <v>9.6986799999999998E-2</v>
      </c>
    </row>
    <row r="539" spans="1:91">
      <c r="A539" s="104" t="s">
        <v>1623</v>
      </c>
      <c r="B539" s="104" t="s">
        <v>1624</v>
      </c>
      <c r="C539" s="104" t="s">
        <v>564</v>
      </c>
      <c r="D539" s="105">
        <v>29.364800000000002</v>
      </c>
      <c r="E539" s="108">
        <v>872835430</v>
      </c>
      <c r="F539" s="108">
        <v>591671943.29999995</v>
      </c>
      <c r="G539" s="108">
        <v>1112460213</v>
      </c>
      <c r="H539" s="108">
        <v>654884185.29999995</v>
      </c>
      <c r="I539" s="108">
        <v>700208262.79999995</v>
      </c>
      <c r="J539" s="108">
        <v>370189992.30000001</v>
      </c>
      <c r="K539" s="108">
        <v>318599164.30000001</v>
      </c>
      <c r="L539" s="108">
        <v>378697155.5</v>
      </c>
      <c r="M539" s="108">
        <v>455033675</v>
      </c>
      <c r="N539" s="108">
        <v>217449686</v>
      </c>
      <c r="O539" s="108">
        <v>766662011</v>
      </c>
      <c r="P539" s="108">
        <v>566434754.29999995</v>
      </c>
      <c r="Q539" s="108">
        <v>405690934</v>
      </c>
      <c r="R539" s="108">
        <v>554216427</v>
      </c>
      <c r="S539" s="108">
        <v>1384204745</v>
      </c>
      <c r="T539" s="108">
        <v>534023526.5</v>
      </c>
      <c r="U539" s="108">
        <v>1087502632</v>
      </c>
      <c r="V539" s="108">
        <v>785312248</v>
      </c>
      <c r="W539" s="108">
        <v>654264355</v>
      </c>
      <c r="X539" s="108">
        <v>538496163</v>
      </c>
      <c r="Y539" s="108">
        <v>526309398.39999998</v>
      </c>
      <c r="Z539" s="108">
        <v>706042996.5</v>
      </c>
      <c r="AA539" s="108">
        <v>320845826</v>
      </c>
      <c r="AB539" s="108">
        <v>470499457</v>
      </c>
      <c r="AC539" s="108">
        <v>360835360</v>
      </c>
      <c r="AD539" s="108">
        <v>501381556.10000002</v>
      </c>
      <c r="AE539" s="108">
        <v>717794003.5</v>
      </c>
      <c r="AF539" s="108">
        <v>692750259</v>
      </c>
      <c r="AG539" s="108">
        <v>588788052</v>
      </c>
      <c r="AH539" s="115">
        <v>461232469</v>
      </c>
      <c r="AI539" s="105">
        <v>30.084599999999998</v>
      </c>
      <c r="AJ539" s="105">
        <v>29.739699999999999</v>
      </c>
      <c r="AK539" s="105">
        <v>30.6356</v>
      </c>
      <c r="AL539" s="105">
        <v>29.5611</v>
      </c>
      <c r="AM539" s="105">
        <v>29.810099999999998</v>
      </c>
      <c r="AN539" s="105">
        <v>29.011600000000001</v>
      </c>
      <c r="AO539" s="105">
        <v>28.508600000000001</v>
      </c>
      <c r="AP539" s="105">
        <v>29.310500000000001</v>
      </c>
      <c r="AQ539" s="105">
        <v>28.950500000000002</v>
      </c>
      <c r="AR539" s="105">
        <v>28.116900000000001</v>
      </c>
      <c r="AS539" s="105">
        <v>30.089400000000001</v>
      </c>
      <c r="AT539" s="105">
        <v>29.6815</v>
      </c>
      <c r="AU539" s="105">
        <v>28.783999999999999</v>
      </c>
      <c r="AV539" s="105">
        <v>29.335599999999999</v>
      </c>
      <c r="AW539" s="105">
        <v>30.7273</v>
      </c>
      <c r="AX539" s="105">
        <v>29.371600000000001</v>
      </c>
      <c r="AY539" s="105">
        <v>30.343699999999998</v>
      </c>
      <c r="AZ539" s="105">
        <v>29.854199999999999</v>
      </c>
      <c r="BA539" s="105">
        <v>29.530200000000001</v>
      </c>
      <c r="BB539" s="105">
        <v>29.358000000000001</v>
      </c>
      <c r="BC539" s="105">
        <v>29.189800000000002</v>
      </c>
      <c r="BD539" s="105">
        <v>29.777899999999999</v>
      </c>
      <c r="BE539" s="105">
        <v>28.668900000000001</v>
      </c>
      <c r="BF539" s="105">
        <v>29.246200000000002</v>
      </c>
      <c r="BG539" s="105">
        <v>28.4815</v>
      </c>
      <c r="BH539" s="105">
        <v>28.9419</v>
      </c>
      <c r="BI539" s="105">
        <v>29.4329</v>
      </c>
      <c r="BJ539" s="105">
        <v>29.422799999999999</v>
      </c>
      <c r="BK539" s="105">
        <v>29.073399999999999</v>
      </c>
      <c r="BL539" s="116">
        <v>28.773800000000001</v>
      </c>
      <c r="BM539" s="112">
        <v>2.9672299999999999E-2</v>
      </c>
      <c r="BN539" s="112">
        <v>0.28581200000000001</v>
      </c>
      <c r="BO539" s="112">
        <v>0.60582899999999995</v>
      </c>
      <c r="BP539" s="112">
        <v>0.76005400000000001</v>
      </c>
      <c r="BQ539" s="112">
        <v>0.43597999999999998</v>
      </c>
      <c r="BR539" s="112">
        <v>8.5617200000000004E-2</v>
      </c>
      <c r="BS539" s="112">
        <v>0.27228200000000002</v>
      </c>
      <c r="BT539" s="112">
        <v>0.72326699999999999</v>
      </c>
      <c r="BU539" s="117">
        <v>0.69971499999999998</v>
      </c>
      <c r="BV539" s="112">
        <v>7.3502999999999999E-2</v>
      </c>
      <c r="BW539" s="112">
        <v>0.37766699999999997</v>
      </c>
      <c r="BX539" s="112">
        <v>0.695488</v>
      </c>
      <c r="BY539" s="112">
        <v>0.80724200000000002</v>
      </c>
      <c r="BZ539" s="112">
        <v>0.71915799999999996</v>
      </c>
      <c r="CA539" s="112">
        <v>0.29917100000000002</v>
      </c>
      <c r="CB539" s="112">
        <v>0.50797700000000001</v>
      </c>
      <c r="CC539" s="112">
        <v>0.83732899999999999</v>
      </c>
      <c r="CD539" s="117">
        <v>0.90440399999999999</v>
      </c>
      <c r="CE539" s="105">
        <v>1.0632999999999999</v>
      </c>
      <c r="CF539" s="105">
        <v>0.37090200000000001</v>
      </c>
      <c r="CG539" s="105">
        <v>-0.16678200000000001</v>
      </c>
      <c r="CH539" s="105">
        <v>0.20593</v>
      </c>
      <c r="CI539" s="105">
        <v>0.525621</v>
      </c>
      <c r="CJ539" s="105">
        <v>0.76652299999999995</v>
      </c>
      <c r="CK539" s="105">
        <v>0.26933200000000002</v>
      </c>
      <c r="CL539" s="105">
        <v>0.141009</v>
      </c>
      <c r="CM539" s="116">
        <v>-0.13788900000000001</v>
      </c>
    </row>
    <row r="540" spans="1:91">
      <c r="A540" s="104" t="s">
        <v>1625</v>
      </c>
      <c r="B540" s="104" t="s">
        <v>1626</v>
      </c>
      <c r="C540" s="104" t="s">
        <v>1627</v>
      </c>
      <c r="D540" s="105">
        <v>30.725450000000002</v>
      </c>
      <c r="E540" s="108">
        <v>987260653.5</v>
      </c>
      <c r="F540" s="108">
        <v>575298445.60000002</v>
      </c>
      <c r="G540" s="108">
        <v>656149770.89999998</v>
      </c>
      <c r="H540" s="108">
        <v>1294853821</v>
      </c>
      <c r="I540" s="108">
        <v>621784721</v>
      </c>
      <c r="J540" s="108">
        <v>915047638.29999995</v>
      </c>
      <c r="K540" s="108">
        <v>1428753699</v>
      </c>
      <c r="L540" s="108">
        <v>1058850065</v>
      </c>
      <c r="M540" s="108">
        <v>1343450634</v>
      </c>
      <c r="N540" s="108">
        <v>1021155632</v>
      </c>
      <c r="O540" s="108">
        <v>837225012</v>
      </c>
      <c r="P540" s="108">
        <v>924174662.60000002</v>
      </c>
      <c r="Q540" s="108">
        <v>1568631152</v>
      </c>
      <c r="R540" s="108">
        <v>1549417591</v>
      </c>
      <c r="S540" s="108">
        <v>1438809626</v>
      </c>
      <c r="T540" s="108">
        <v>1807222304</v>
      </c>
      <c r="U540" s="108">
        <v>1544087695</v>
      </c>
      <c r="V540" s="108">
        <v>1533554937</v>
      </c>
      <c r="W540" s="108">
        <v>1495075587</v>
      </c>
      <c r="X540" s="108">
        <v>1544543532</v>
      </c>
      <c r="Y540" s="108">
        <v>1630463240</v>
      </c>
      <c r="Z540" s="108">
        <v>1613023759</v>
      </c>
      <c r="AA540" s="108">
        <v>1645860288</v>
      </c>
      <c r="AB540" s="108">
        <v>1500546198</v>
      </c>
      <c r="AC540" s="108">
        <v>1513805403</v>
      </c>
      <c r="AD540" s="108">
        <v>1770253014</v>
      </c>
      <c r="AE540" s="108">
        <v>1870423363</v>
      </c>
      <c r="AF540" s="108">
        <v>1671332727</v>
      </c>
      <c r="AG540" s="108">
        <v>1940047312</v>
      </c>
      <c r="AH540" s="115">
        <v>1619207252</v>
      </c>
      <c r="AI540" s="105">
        <v>30.2623</v>
      </c>
      <c r="AJ540" s="105">
        <v>29.7014</v>
      </c>
      <c r="AK540" s="105">
        <v>29.880199999999999</v>
      </c>
      <c r="AL540" s="105">
        <v>30.544499999999999</v>
      </c>
      <c r="AM540" s="105">
        <v>29.641999999999999</v>
      </c>
      <c r="AN540" s="105">
        <v>30.3368</v>
      </c>
      <c r="AO540" s="105">
        <v>30.626200000000001</v>
      </c>
      <c r="AP540" s="105">
        <v>30.728400000000001</v>
      </c>
      <c r="AQ540" s="105">
        <v>30.5124</v>
      </c>
      <c r="AR540" s="105">
        <v>30.375800000000002</v>
      </c>
      <c r="AS540" s="105">
        <v>30.2194</v>
      </c>
      <c r="AT540" s="105">
        <v>30.387799999999999</v>
      </c>
      <c r="AU540" s="105">
        <v>30.785699999999999</v>
      </c>
      <c r="AV540" s="105">
        <v>30.8188</v>
      </c>
      <c r="AW540" s="105">
        <v>30.752500000000001</v>
      </c>
      <c r="AX540" s="105">
        <v>31.130400000000002</v>
      </c>
      <c r="AY540" s="105">
        <v>30.847200000000001</v>
      </c>
      <c r="AZ540" s="105">
        <v>30.8567</v>
      </c>
      <c r="BA540" s="105">
        <v>30.7225</v>
      </c>
      <c r="BB540" s="105">
        <v>30.860600000000002</v>
      </c>
      <c r="BC540" s="105">
        <v>30.796700000000001</v>
      </c>
      <c r="BD540" s="105">
        <v>30.9879</v>
      </c>
      <c r="BE540" s="105">
        <v>31.035799999999998</v>
      </c>
      <c r="BF540" s="105">
        <v>30.9194</v>
      </c>
      <c r="BG540" s="105">
        <v>30.539000000000001</v>
      </c>
      <c r="BH540" s="105">
        <v>30.760300000000001</v>
      </c>
      <c r="BI540" s="105">
        <v>30.814599999999999</v>
      </c>
      <c r="BJ540" s="105">
        <v>30.6934</v>
      </c>
      <c r="BK540" s="105">
        <v>30.791799999999999</v>
      </c>
      <c r="BL540" s="116">
        <v>30.599</v>
      </c>
      <c r="BM540" s="112">
        <v>1.28664E-2</v>
      </c>
      <c r="BN540" s="112">
        <v>0.13510900000000001</v>
      </c>
      <c r="BO540" s="112">
        <v>0.43519200000000002</v>
      </c>
      <c r="BP540" s="112">
        <v>9.1443199999999992E-3</v>
      </c>
      <c r="BQ540" s="112">
        <v>0.197107</v>
      </c>
      <c r="BR540" s="112">
        <v>8.2084699999999997E-2</v>
      </c>
      <c r="BS540" s="112">
        <v>0.22354599999999999</v>
      </c>
      <c r="BT540" s="112">
        <v>1.1698699999999999E-2</v>
      </c>
      <c r="BU540" s="117">
        <v>0.92656700000000003</v>
      </c>
      <c r="BV540" s="112">
        <v>4.6082600000000001E-2</v>
      </c>
      <c r="BW540" s="112">
        <v>0.21271100000000001</v>
      </c>
      <c r="BX540" s="112">
        <v>0.54109499999999999</v>
      </c>
      <c r="BY540" s="112">
        <v>2.6386300000000001E-2</v>
      </c>
      <c r="BZ540" s="112">
        <v>0.56961899999999999</v>
      </c>
      <c r="CA540" s="112">
        <v>0.29200399999999999</v>
      </c>
      <c r="CB540" s="112">
        <v>0.45500499999999999</v>
      </c>
      <c r="CC540" s="112">
        <v>8.4903900000000004E-2</v>
      </c>
      <c r="CD540" s="117">
        <v>0.98028800000000005</v>
      </c>
      <c r="CE540" s="105">
        <v>-0.74675400000000003</v>
      </c>
      <c r="CF540" s="105">
        <v>-0.52029499999999995</v>
      </c>
      <c r="CG540" s="105">
        <v>-7.2411199999999995E-2</v>
      </c>
      <c r="CH540" s="105">
        <v>-0.367062</v>
      </c>
      <c r="CI540" s="105">
        <v>9.09354E-2</v>
      </c>
      <c r="CJ540" s="105">
        <v>0.25003799999999998</v>
      </c>
      <c r="CK540" s="105">
        <v>9.8526600000000006E-2</v>
      </c>
      <c r="CL540" s="105">
        <v>0.28631299999999998</v>
      </c>
      <c r="CM540" s="116">
        <v>9.9080399999999999E-3</v>
      </c>
    </row>
    <row r="541" spans="1:91">
      <c r="A541" s="104" t="s">
        <v>1628</v>
      </c>
      <c r="B541" s="104" t="s">
        <v>1629</v>
      </c>
      <c r="C541" s="104" t="s">
        <v>1305</v>
      </c>
      <c r="D541" s="105">
        <v>28.073350000000001</v>
      </c>
      <c r="E541" s="108">
        <v>200512724</v>
      </c>
      <c r="F541" s="108">
        <v>179495837</v>
      </c>
      <c r="G541" s="108">
        <v>163421755.5</v>
      </c>
      <c r="H541" s="108">
        <v>333221498</v>
      </c>
      <c r="I541" s="108">
        <v>218903638.40000001</v>
      </c>
      <c r="J541" s="108">
        <v>205625697</v>
      </c>
      <c r="K541" s="108">
        <v>246587618</v>
      </c>
      <c r="L541" s="108">
        <v>139795157.5</v>
      </c>
      <c r="M541" s="108">
        <v>252685555</v>
      </c>
      <c r="N541" s="108">
        <v>154169937</v>
      </c>
      <c r="O541" s="108">
        <v>131453029</v>
      </c>
      <c r="P541" s="108">
        <v>159812898</v>
      </c>
      <c r="Q541" s="108">
        <v>252664294</v>
      </c>
      <c r="R541" s="108">
        <v>195682684</v>
      </c>
      <c r="S541" s="108">
        <v>147039457</v>
      </c>
      <c r="T541" s="108">
        <v>188524901</v>
      </c>
      <c r="U541" s="108">
        <v>238877706</v>
      </c>
      <c r="V541" s="108">
        <v>209546912</v>
      </c>
      <c r="W541" s="108">
        <v>229588768.5</v>
      </c>
      <c r="X541" s="108">
        <v>215677909</v>
      </c>
      <c r="Y541" s="108">
        <v>271767762.30000001</v>
      </c>
      <c r="Z541" s="108">
        <v>195540872</v>
      </c>
      <c r="AA541" s="108">
        <v>206575622</v>
      </c>
      <c r="AB541" s="108">
        <v>206827858</v>
      </c>
      <c r="AC541" s="108">
        <v>283745974</v>
      </c>
      <c r="AD541" s="108">
        <v>242872222</v>
      </c>
      <c r="AE541" s="108">
        <v>285575666.5</v>
      </c>
      <c r="AF541" s="108">
        <v>326729642</v>
      </c>
      <c r="AG541" s="108">
        <v>306311434</v>
      </c>
      <c r="AH541" s="115">
        <v>288736872</v>
      </c>
      <c r="AI541" s="105">
        <v>27.962599999999998</v>
      </c>
      <c r="AJ541" s="105">
        <v>28.110499999999998</v>
      </c>
      <c r="AK541" s="105">
        <v>27.967199999999998</v>
      </c>
      <c r="AL541" s="105">
        <v>28.586300000000001</v>
      </c>
      <c r="AM541" s="105">
        <v>28.170999999999999</v>
      </c>
      <c r="AN541" s="105">
        <v>28.125</v>
      </c>
      <c r="AO541" s="105">
        <v>28.139900000000001</v>
      </c>
      <c r="AP541" s="105">
        <v>27.998000000000001</v>
      </c>
      <c r="AQ541" s="105">
        <v>28.101900000000001</v>
      </c>
      <c r="AR541" s="105">
        <v>27.676100000000002</v>
      </c>
      <c r="AS541" s="105">
        <v>27.6175</v>
      </c>
      <c r="AT541" s="105">
        <v>27.856000000000002</v>
      </c>
      <c r="AU541" s="105">
        <v>28.142299999999999</v>
      </c>
      <c r="AV541" s="105">
        <v>27.833600000000001</v>
      </c>
      <c r="AW541" s="105">
        <v>27.6035</v>
      </c>
      <c r="AX541" s="105">
        <v>27.869499999999999</v>
      </c>
      <c r="AY541" s="105">
        <v>28.140799999999999</v>
      </c>
      <c r="AZ541" s="105">
        <v>28.018799999999999</v>
      </c>
      <c r="BA541" s="105">
        <v>28.019400000000001</v>
      </c>
      <c r="BB541" s="105">
        <v>28.0261</v>
      </c>
      <c r="BC541" s="105">
        <v>28.233799999999999</v>
      </c>
      <c r="BD541" s="105">
        <v>27.9787</v>
      </c>
      <c r="BE541" s="105">
        <v>28.086300000000001</v>
      </c>
      <c r="BF541" s="105">
        <v>28.060400000000001</v>
      </c>
      <c r="BG541" s="105">
        <v>28.1128</v>
      </c>
      <c r="BH541" s="105">
        <v>27.886700000000001</v>
      </c>
      <c r="BI541" s="105">
        <v>28.103200000000001</v>
      </c>
      <c r="BJ541" s="105">
        <v>28.3386</v>
      </c>
      <c r="BK541" s="105">
        <v>28.145099999999999</v>
      </c>
      <c r="BL541" s="116">
        <v>28.119599999999998</v>
      </c>
      <c r="BM541" s="112">
        <v>9.04388E-2</v>
      </c>
      <c r="BN541" s="112">
        <v>0.59703499999999998</v>
      </c>
      <c r="BO541" s="112">
        <v>0.20948700000000001</v>
      </c>
      <c r="BP541" s="112">
        <v>8.2573899999999999E-3</v>
      </c>
      <c r="BQ541" s="112">
        <v>0.116202</v>
      </c>
      <c r="BR541" s="112">
        <v>0.14118700000000001</v>
      </c>
      <c r="BS541" s="112">
        <v>0.33500000000000002</v>
      </c>
      <c r="BT541" s="112">
        <v>0.10530100000000001</v>
      </c>
      <c r="BU541" s="117">
        <v>0.174262</v>
      </c>
      <c r="BV541" s="112">
        <v>0.15173400000000001</v>
      </c>
      <c r="BW541" s="112">
        <v>0.67368700000000004</v>
      </c>
      <c r="BX541" s="112">
        <v>0.31956699999999999</v>
      </c>
      <c r="BY541" s="112">
        <v>2.4377800000000002E-2</v>
      </c>
      <c r="BZ541" s="112">
        <v>0.48912699999999998</v>
      </c>
      <c r="CA541" s="112">
        <v>0.38700099999999998</v>
      </c>
      <c r="CB541" s="112">
        <v>0.56689100000000003</v>
      </c>
      <c r="CC541" s="112">
        <v>0.27944200000000002</v>
      </c>
      <c r="CD541" s="117">
        <v>0.68647800000000003</v>
      </c>
      <c r="CE541" s="105">
        <v>-0.18766099999999999</v>
      </c>
      <c r="CF541" s="105">
        <v>9.2996599999999999E-2</v>
      </c>
      <c r="CG541" s="105">
        <v>-0.12116300000000001</v>
      </c>
      <c r="CH541" s="105">
        <v>-0.48458400000000001</v>
      </c>
      <c r="CI541" s="105">
        <v>-0.34131</v>
      </c>
      <c r="CJ541" s="105">
        <v>-0.191385</v>
      </c>
      <c r="CK541" s="105">
        <v>-0.10800700000000001</v>
      </c>
      <c r="CL541" s="105">
        <v>-0.15929499999999999</v>
      </c>
      <c r="CM541" s="116">
        <v>-0.16689100000000001</v>
      </c>
    </row>
    <row r="542" spans="1:91">
      <c r="A542" s="104" t="s">
        <v>1630</v>
      </c>
      <c r="B542" s="104" t="s">
        <v>1631</v>
      </c>
      <c r="C542" s="104" t="s">
        <v>1632</v>
      </c>
      <c r="D542" s="105">
        <v>34.104900000000001</v>
      </c>
      <c r="E542" s="108">
        <v>15554799683</v>
      </c>
      <c r="F542" s="108">
        <v>11549063021</v>
      </c>
      <c r="G542" s="108">
        <v>11495996164</v>
      </c>
      <c r="H542" s="108">
        <v>12667607673</v>
      </c>
      <c r="I542" s="108">
        <v>11401852389</v>
      </c>
      <c r="J542" s="108">
        <v>7365608630</v>
      </c>
      <c r="K542" s="108">
        <v>13135975330</v>
      </c>
      <c r="L542" s="108">
        <v>5928115155</v>
      </c>
      <c r="M542" s="108">
        <v>13032101964</v>
      </c>
      <c r="N542" s="108">
        <v>7694791690</v>
      </c>
      <c r="O542" s="108">
        <v>5199814241</v>
      </c>
      <c r="P542" s="108">
        <v>6769749041</v>
      </c>
      <c r="Q542" s="108">
        <v>18129331083</v>
      </c>
      <c r="R542" s="108">
        <v>17485520975</v>
      </c>
      <c r="S542" s="108">
        <v>16704403077</v>
      </c>
      <c r="T542" s="108">
        <v>16696225154</v>
      </c>
      <c r="U542" s="108">
        <v>16469612996</v>
      </c>
      <c r="V542" s="108">
        <v>16758130911</v>
      </c>
      <c r="W542" s="108">
        <v>18157255246</v>
      </c>
      <c r="X542" s="108">
        <v>18249178549</v>
      </c>
      <c r="Y542" s="108">
        <v>18385038949</v>
      </c>
      <c r="Z542" s="108">
        <v>17966558099</v>
      </c>
      <c r="AA542" s="108">
        <v>17793111091</v>
      </c>
      <c r="AB542" s="108">
        <v>17245233553</v>
      </c>
      <c r="AC542" s="108">
        <v>17929368475</v>
      </c>
      <c r="AD542" s="108">
        <v>17783008543</v>
      </c>
      <c r="AE542" s="108">
        <v>18077638938</v>
      </c>
      <c r="AF542" s="108">
        <v>18226618175</v>
      </c>
      <c r="AG542" s="108">
        <v>18825624377</v>
      </c>
      <c r="AH542" s="115">
        <v>18120913192</v>
      </c>
      <c r="AI542" s="105">
        <v>34.240099999999998</v>
      </c>
      <c r="AJ542" s="105">
        <v>33.950200000000002</v>
      </c>
      <c r="AK542" s="105">
        <v>33.942900000000002</v>
      </c>
      <c r="AL542" s="105">
        <v>33.834800000000001</v>
      </c>
      <c r="AM542" s="105">
        <v>33.831400000000002</v>
      </c>
      <c r="AN542" s="105">
        <v>33.200699999999998</v>
      </c>
      <c r="AO542" s="105">
        <v>33.873600000000003</v>
      </c>
      <c r="AP542" s="105">
        <v>33.128900000000002</v>
      </c>
      <c r="AQ542" s="105">
        <v>33.790399999999998</v>
      </c>
      <c r="AR542" s="105">
        <v>33.291400000000003</v>
      </c>
      <c r="AS542" s="105">
        <v>32.7973</v>
      </c>
      <c r="AT542" s="105">
        <v>33.260599999999997</v>
      </c>
      <c r="AU542" s="105">
        <v>34.282400000000003</v>
      </c>
      <c r="AV542" s="105">
        <v>34.315100000000001</v>
      </c>
      <c r="AW542" s="105">
        <v>34.334800000000001</v>
      </c>
      <c r="AX542" s="105">
        <v>34.338099999999997</v>
      </c>
      <c r="AY542" s="105">
        <v>34.244599999999998</v>
      </c>
      <c r="AZ542" s="105">
        <v>34.300600000000003</v>
      </c>
      <c r="BA542" s="105">
        <v>34.324800000000003</v>
      </c>
      <c r="BB542" s="105">
        <v>34.429299999999998</v>
      </c>
      <c r="BC542" s="105">
        <v>34.3187</v>
      </c>
      <c r="BD542" s="105">
        <v>34.4908</v>
      </c>
      <c r="BE542" s="105">
        <v>34.466999999999999</v>
      </c>
      <c r="BF542" s="105">
        <v>34.442100000000003</v>
      </c>
      <c r="BG542" s="105">
        <v>34.122399999999999</v>
      </c>
      <c r="BH542" s="105">
        <v>34.072600000000001</v>
      </c>
      <c r="BI542" s="105">
        <v>34.087400000000002</v>
      </c>
      <c r="BJ542" s="105">
        <v>34.1404</v>
      </c>
      <c r="BK542" s="105">
        <v>34.0565</v>
      </c>
      <c r="BL542" s="116">
        <v>34.076099999999997</v>
      </c>
      <c r="BM542" s="112">
        <v>0.66899500000000001</v>
      </c>
      <c r="BN542" s="112">
        <v>9.1885400000000006E-2</v>
      </c>
      <c r="BO542" s="112">
        <v>0.105811</v>
      </c>
      <c r="BP542" s="112">
        <v>3.8290799999999999E-3</v>
      </c>
      <c r="BQ542" s="112">
        <v>1.75194E-3</v>
      </c>
      <c r="BR542" s="112">
        <v>5.4049900000000001E-3</v>
      </c>
      <c r="BS542" s="112">
        <v>3.7257000000000002E-3</v>
      </c>
      <c r="BT542" s="112">
        <v>2.04453E-4</v>
      </c>
      <c r="BU542" s="117">
        <v>0.92034800000000005</v>
      </c>
      <c r="BV542" s="112">
        <v>0.72582400000000002</v>
      </c>
      <c r="BW542" s="112">
        <v>0.16107299999999999</v>
      </c>
      <c r="BX542" s="112">
        <v>0.20032900000000001</v>
      </c>
      <c r="BY542" s="112">
        <v>1.5236299999999999E-2</v>
      </c>
      <c r="BZ542" s="112">
        <v>0.14594399999999999</v>
      </c>
      <c r="CA542" s="112">
        <v>6.9669499999999995E-2</v>
      </c>
      <c r="CB542" s="112">
        <v>6.1141300000000003E-2</v>
      </c>
      <c r="CC542" s="112">
        <v>1.3507999999999999E-2</v>
      </c>
      <c r="CD542" s="117">
        <v>0.97959600000000002</v>
      </c>
      <c r="CE542" s="105">
        <v>-4.65724E-2</v>
      </c>
      <c r="CF542" s="105">
        <v>-0.46868900000000002</v>
      </c>
      <c r="CG542" s="105">
        <v>-0.49332199999999998</v>
      </c>
      <c r="CH542" s="105">
        <v>-0.974522</v>
      </c>
      <c r="CI542" s="105">
        <v>0.21981899999999999</v>
      </c>
      <c r="CJ542" s="105">
        <v>0.203458</v>
      </c>
      <c r="CK542" s="105">
        <v>0.266623</v>
      </c>
      <c r="CL542" s="105">
        <v>0.37564999999999998</v>
      </c>
      <c r="CM542" s="116">
        <v>3.1216899999999999E-3</v>
      </c>
    </row>
    <row r="543" spans="1:91">
      <c r="A543" s="104" t="s">
        <v>1633</v>
      </c>
      <c r="B543" s="104" t="s">
        <v>1634</v>
      </c>
      <c r="C543" s="104" t="s">
        <v>1635</v>
      </c>
      <c r="D543" s="105">
        <v>31.716250000000002</v>
      </c>
      <c r="E543" s="108">
        <v>2685517040</v>
      </c>
      <c r="F543" s="108">
        <v>2296652193</v>
      </c>
      <c r="G543" s="108">
        <v>2129260277</v>
      </c>
      <c r="H543" s="108">
        <v>3724385086</v>
      </c>
      <c r="I543" s="108">
        <v>2812828637</v>
      </c>
      <c r="J543" s="108">
        <v>2945423220</v>
      </c>
      <c r="K543" s="108">
        <v>3393344002</v>
      </c>
      <c r="L543" s="108">
        <v>2546286104</v>
      </c>
      <c r="M543" s="108">
        <v>3758172658</v>
      </c>
      <c r="N543" s="108">
        <v>3148374360</v>
      </c>
      <c r="O543" s="108">
        <v>2976911838</v>
      </c>
      <c r="P543" s="108">
        <v>2597540873</v>
      </c>
      <c r="Q543" s="108">
        <v>3042006139</v>
      </c>
      <c r="R543" s="108">
        <v>3090435995</v>
      </c>
      <c r="S543" s="108">
        <v>2353207150</v>
      </c>
      <c r="T543" s="108">
        <v>2553588516</v>
      </c>
      <c r="U543" s="108">
        <v>2725858355</v>
      </c>
      <c r="V543" s="108">
        <v>2866905498</v>
      </c>
      <c r="W543" s="108">
        <v>2522353366</v>
      </c>
      <c r="X543" s="108">
        <v>2317862957</v>
      </c>
      <c r="Y543" s="108">
        <v>2358924227</v>
      </c>
      <c r="Z543" s="108">
        <v>2229078279</v>
      </c>
      <c r="AA543" s="108">
        <v>2327175635</v>
      </c>
      <c r="AB543" s="108">
        <v>2384655320</v>
      </c>
      <c r="AC543" s="108">
        <v>3348994236</v>
      </c>
      <c r="AD543" s="108">
        <v>3596950668</v>
      </c>
      <c r="AE543" s="108">
        <v>3519142504</v>
      </c>
      <c r="AF543" s="108">
        <v>3547193437</v>
      </c>
      <c r="AG543" s="108">
        <v>3671292653</v>
      </c>
      <c r="AH543" s="115">
        <v>3440545011</v>
      </c>
      <c r="AI543" s="105">
        <v>31.706</v>
      </c>
      <c r="AJ543" s="105">
        <v>31.644600000000001</v>
      </c>
      <c r="AK543" s="105">
        <v>31.523499999999999</v>
      </c>
      <c r="AL543" s="105">
        <v>32.0687</v>
      </c>
      <c r="AM543" s="105">
        <v>31.8064</v>
      </c>
      <c r="AN543" s="105">
        <v>31.897500000000001</v>
      </c>
      <c r="AO543" s="105">
        <v>31.9192</v>
      </c>
      <c r="AP543" s="105">
        <v>31.895800000000001</v>
      </c>
      <c r="AQ543" s="105">
        <v>31.996500000000001</v>
      </c>
      <c r="AR543" s="105">
        <v>31.965900000000001</v>
      </c>
      <c r="AS543" s="105">
        <v>31.943899999999999</v>
      </c>
      <c r="AT543" s="105">
        <v>31.878699999999998</v>
      </c>
      <c r="AU543" s="105">
        <v>31.735900000000001</v>
      </c>
      <c r="AV543" s="105">
        <v>31.814900000000002</v>
      </c>
      <c r="AW543" s="105">
        <v>31.4514</v>
      </c>
      <c r="AX543" s="105">
        <v>31.629200000000001</v>
      </c>
      <c r="AY543" s="105">
        <v>31.6677</v>
      </c>
      <c r="AZ543" s="105">
        <v>31.7422</v>
      </c>
      <c r="BA543" s="105">
        <v>31.4771</v>
      </c>
      <c r="BB543" s="105">
        <v>31.435400000000001</v>
      </c>
      <c r="BC543" s="105">
        <v>31.321899999999999</v>
      </c>
      <c r="BD543" s="105">
        <v>31.456600000000002</v>
      </c>
      <c r="BE543" s="105">
        <v>31.520399999999999</v>
      </c>
      <c r="BF543" s="105">
        <v>31.587700000000002</v>
      </c>
      <c r="BG543" s="105">
        <v>31.688500000000001</v>
      </c>
      <c r="BH543" s="105">
        <v>31.767399999999999</v>
      </c>
      <c r="BI543" s="105">
        <v>31.726500000000001</v>
      </c>
      <c r="BJ543" s="105">
        <v>31.7791</v>
      </c>
      <c r="BK543" s="105">
        <v>31.697800000000001</v>
      </c>
      <c r="BL543" s="116">
        <v>31.671099999999999</v>
      </c>
      <c r="BM543" s="112">
        <v>0.21907399999999999</v>
      </c>
      <c r="BN543" s="112">
        <v>6.7172599999999999E-2</v>
      </c>
      <c r="BO543" s="112">
        <v>7.6425399999999998E-3</v>
      </c>
      <c r="BP543" s="112">
        <v>6.8963100000000001E-3</v>
      </c>
      <c r="BQ543" s="112">
        <v>0.69428199999999995</v>
      </c>
      <c r="BR543" s="112">
        <v>0.47748600000000002</v>
      </c>
      <c r="BS543" s="112">
        <v>5.7708000000000004E-3</v>
      </c>
      <c r="BT543" s="112">
        <v>1.7560200000000002E-2</v>
      </c>
      <c r="BU543" s="117">
        <v>0.78759699999999999</v>
      </c>
      <c r="BV543" s="112">
        <v>0.29926799999999998</v>
      </c>
      <c r="BW543" s="112">
        <v>0.128446</v>
      </c>
      <c r="BX543" s="112">
        <v>5.0722400000000001E-2</v>
      </c>
      <c r="BY543" s="112">
        <v>2.1696799999999999E-2</v>
      </c>
      <c r="BZ543" s="112">
        <v>0.85381499999999999</v>
      </c>
      <c r="CA543" s="112">
        <v>0.72150099999999995</v>
      </c>
      <c r="CB543" s="112">
        <v>7.6783699999999996E-2</v>
      </c>
      <c r="CC543" s="112">
        <v>0.104488</v>
      </c>
      <c r="CD543" s="117">
        <v>0.936774</v>
      </c>
      <c r="CE543" s="105">
        <v>-9.1299699999999998E-2</v>
      </c>
      <c r="CF543" s="105">
        <v>0.208205</v>
      </c>
      <c r="CG543" s="105">
        <v>0.221169</v>
      </c>
      <c r="CH543" s="105">
        <v>0.21348600000000001</v>
      </c>
      <c r="CI543" s="105">
        <v>-4.8621499999999998E-2</v>
      </c>
      <c r="CJ543" s="105">
        <v>-3.6327999999999999E-2</v>
      </c>
      <c r="CK543" s="105">
        <v>-0.30456</v>
      </c>
      <c r="CL543" s="105">
        <v>-0.194437</v>
      </c>
      <c r="CM543" s="116">
        <v>1.14269E-2</v>
      </c>
    </row>
    <row r="544" spans="1:91">
      <c r="A544" s="104" t="s">
        <v>1636</v>
      </c>
      <c r="B544" s="104" t="s">
        <v>1637</v>
      </c>
      <c r="C544" s="104" t="s">
        <v>1638</v>
      </c>
      <c r="D544" s="105">
        <v>28.8324</v>
      </c>
      <c r="E544" s="108">
        <v>547744320</v>
      </c>
      <c r="F544" s="108">
        <v>575542592</v>
      </c>
      <c r="G544" s="108">
        <v>422342848</v>
      </c>
      <c r="H544" s="108">
        <v>434398112</v>
      </c>
      <c r="I544" s="108">
        <v>413150784</v>
      </c>
      <c r="J544" s="108">
        <v>440424404.5</v>
      </c>
      <c r="K544" s="108">
        <v>270874784</v>
      </c>
      <c r="L544" s="108">
        <v>197187424</v>
      </c>
      <c r="M544" s="108">
        <v>323347264</v>
      </c>
      <c r="N544" s="108">
        <v>649813248</v>
      </c>
      <c r="O544" s="108">
        <v>575178854.5</v>
      </c>
      <c r="P544" s="108">
        <v>456841920</v>
      </c>
      <c r="Q544" s="108">
        <v>279239868.5</v>
      </c>
      <c r="R544" s="108">
        <v>256975198</v>
      </c>
      <c r="S544" s="108">
        <v>214862016</v>
      </c>
      <c r="T544" s="108">
        <v>338164944</v>
      </c>
      <c r="U544" s="108">
        <v>342650112</v>
      </c>
      <c r="V544" s="108">
        <v>428557952</v>
      </c>
      <c r="W544" s="108">
        <v>421876800</v>
      </c>
      <c r="X544" s="108">
        <v>450451296</v>
      </c>
      <c r="Y544" s="108">
        <v>446408512</v>
      </c>
      <c r="Z544" s="108">
        <v>346127552</v>
      </c>
      <c r="AA544" s="108">
        <v>376801088</v>
      </c>
      <c r="AB544" s="108">
        <v>377657984</v>
      </c>
      <c r="AC544" s="108">
        <v>287770272</v>
      </c>
      <c r="AD544" s="108">
        <v>283123096</v>
      </c>
      <c r="AE544" s="108">
        <v>307737216</v>
      </c>
      <c r="AF544" s="108">
        <v>267885024</v>
      </c>
      <c r="AG544" s="108">
        <v>275661744</v>
      </c>
      <c r="AH544" s="115">
        <v>284594048</v>
      </c>
      <c r="AI544" s="105">
        <v>29.412400000000002</v>
      </c>
      <c r="AJ544" s="105">
        <v>29.685600000000001</v>
      </c>
      <c r="AK544" s="105">
        <v>29.258600000000001</v>
      </c>
      <c r="AL544" s="105">
        <v>28.968800000000002</v>
      </c>
      <c r="AM544" s="105">
        <v>29.075600000000001</v>
      </c>
      <c r="AN544" s="105">
        <v>29.262</v>
      </c>
      <c r="AO544" s="105">
        <v>28.2746</v>
      </c>
      <c r="AP544" s="105">
        <v>28.4344</v>
      </c>
      <c r="AQ544" s="105">
        <v>28.457599999999999</v>
      </c>
      <c r="AR544" s="105">
        <v>29.715399999999999</v>
      </c>
      <c r="AS544" s="105">
        <v>29.667000000000002</v>
      </c>
      <c r="AT544" s="105">
        <v>29.371300000000002</v>
      </c>
      <c r="AU544" s="105">
        <v>28.275700000000001</v>
      </c>
      <c r="AV544" s="105">
        <v>28.226700000000001</v>
      </c>
      <c r="AW544" s="105">
        <v>28.168199999999999</v>
      </c>
      <c r="AX544" s="105">
        <v>28.712499999999999</v>
      </c>
      <c r="AY544" s="105">
        <v>28.6768</v>
      </c>
      <c r="AZ544" s="105">
        <v>29.0501</v>
      </c>
      <c r="BA544" s="105">
        <v>28.897200000000002</v>
      </c>
      <c r="BB544" s="105">
        <v>29.097300000000001</v>
      </c>
      <c r="BC544" s="105">
        <v>28.9557</v>
      </c>
      <c r="BD544" s="105">
        <v>28.767600000000002</v>
      </c>
      <c r="BE544" s="105">
        <v>28.9025</v>
      </c>
      <c r="BF544" s="105">
        <v>28.929099999999998</v>
      </c>
      <c r="BG544" s="105">
        <v>28.136800000000001</v>
      </c>
      <c r="BH544" s="105">
        <v>28.110499999999998</v>
      </c>
      <c r="BI544" s="105">
        <v>28.210999999999999</v>
      </c>
      <c r="BJ544" s="105">
        <v>28.052099999999999</v>
      </c>
      <c r="BK544" s="105">
        <v>28.001899999999999</v>
      </c>
      <c r="BL544" s="116">
        <v>28.113700000000001</v>
      </c>
      <c r="BM544" s="112">
        <v>4.1293100000000001E-4</v>
      </c>
      <c r="BN544" s="112">
        <v>3.3482199999999997E-4</v>
      </c>
      <c r="BO544" s="112">
        <v>7.2460299999999997E-3</v>
      </c>
      <c r="BP544" s="112">
        <v>1.6862100000000001E-4</v>
      </c>
      <c r="BQ544" s="112">
        <v>2.01532E-2</v>
      </c>
      <c r="BR544" s="112">
        <v>3.5593999999999999E-3</v>
      </c>
      <c r="BS544" s="112">
        <v>1.6384700000000001E-4</v>
      </c>
      <c r="BT544" s="112">
        <v>1.6851299999999999E-4</v>
      </c>
      <c r="BU544" s="117">
        <v>9.3324699999999997E-2</v>
      </c>
      <c r="BV544" s="112">
        <v>8.9659700000000002E-3</v>
      </c>
      <c r="BW544" s="112">
        <v>8.7879199999999994E-3</v>
      </c>
      <c r="BX544" s="112">
        <v>4.8713699999999999E-2</v>
      </c>
      <c r="BY544" s="112">
        <v>3.7760699999999999E-3</v>
      </c>
      <c r="BZ544" s="112">
        <v>0.29402299999999998</v>
      </c>
      <c r="CA544" s="112">
        <v>5.7309400000000003E-2</v>
      </c>
      <c r="CB544" s="112">
        <v>1.7096199999999999E-2</v>
      </c>
      <c r="CC544" s="112">
        <v>1.1531100000000001E-2</v>
      </c>
      <c r="CD544" s="117">
        <v>0.61494599999999999</v>
      </c>
      <c r="CE544" s="105">
        <v>1.39632</v>
      </c>
      <c r="CF544" s="105">
        <v>1.0462499999999999</v>
      </c>
      <c r="CG544" s="105">
        <v>0.33296999999999999</v>
      </c>
      <c r="CH544" s="105">
        <v>1.5286599999999999</v>
      </c>
      <c r="CI544" s="105">
        <v>0.16763600000000001</v>
      </c>
      <c r="CJ544" s="105">
        <v>0.75723099999999999</v>
      </c>
      <c r="CK544" s="105">
        <v>0.92749300000000001</v>
      </c>
      <c r="CL544" s="105">
        <v>0.81051700000000004</v>
      </c>
      <c r="CM544" s="116">
        <v>9.6868499999999996E-2</v>
      </c>
    </row>
    <row r="545" spans="1:91">
      <c r="A545" s="104" t="s">
        <v>1639</v>
      </c>
      <c r="B545" s="104" t="s">
        <v>1640</v>
      </c>
      <c r="C545" s="104" t="s">
        <v>1641</v>
      </c>
      <c r="D545" s="105">
        <v>31.702649999999998</v>
      </c>
      <c r="E545" s="108">
        <v>3412321055</v>
      </c>
      <c r="F545" s="108">
        <v>2797802103</v>
      </c>
      <c r="G545" s="108">
        <v>2578676764</v>
      </c>
      <c r="H545" s="108">
        <v>2813645709</v>
      </c>
      <c r="I545" s="108">
        <v>1762417142</v>
      </c>
      <c r="J545" s="108">
        <v>1898745550</v>
      </c>
      <c r="K545" s="108">
        <v>2779391374</v>
      </c>
      <c r="L545" s="108">
        <v>1374007815</v>
      </c>
      <c r="M545" s="108">
        <v>2709095062</v>
      </c>
      <c r="N545" s="108">
        <v>2699119208</v>
      </c>
      <c r="O545" s="108">
        <v>1993628281</v>
      </c>
      <c r="P545" s="108">
        <v>2556728824</v>
      </c>
      <c r="Q545" s="108">
        <v>2407485599</v>
      </c>
      <c r="R545" s="108">
        <v>3700070919</v>
      </c>
      <c r="S545" s="108">
        <v>3237672151</v>
      </c>
      <c r="T545" s="108">
        <v>2627816966</v>
      </c>
      <c r="U545" s="108">
        <v>2562714909</v>
      </c>
      <c r="V545" s="108">
        <v>2528857809</v>
      </c>
      <c r="W545" s="108">
        <v>2864446395</v>
      </c>
      <c r="X545" s="108">
        <v>3906064266</v>
      </c>
      <c r="Y545" s="108">
        <v>3146822606</v>
      </c>
      <c r="Z545" s="108">
        <v>3031815331</v>
      </c>
      <c r="AA545" s="108">
        <v>3076108465</v>
      </c>
      <c r="AB545" s="108">
        <v>3255731522</v>
      </c>
      <c r="AC545" s="108">
        <v>3671167901</v>
      </c>
      <c r="AD545" s="108">
        <v>3008313230</v>
      </c>
      <c r="AE545" s="108">
        <v>3219213943</v>
      </c>
      <c r="AF545" s="108">
        <v>3808973161</v>
      </c>
      <c r="AG545" s="108">
        <v>2987352335</v>
      </c>
      <c r="AH545" s="115">
        <v>3696048998</v>
      </c>
      <c r="AI545" s="105">
        <v>32.051600000000001</v>
      </c>
      <c r="AJ545" s="105">
        <v>31.924299999999999</v>
      </c>
      <c r="AK545" s="105">
        <v>31.798400000000001</v>
      </c>
      <c r="AL545" s="105">
        <v>31.664200000000001</v>
      </c>
      <c r="AM545" s="105">
        <v>31.139900000000001</v>
      </c>
      <c r="AN545" s="105">
        <v>31.3081</v>
      </c>
      <c r="AO545" s="105">
        <v>31.620699999999999</v>
      </c>
      <c r="AP545" s="105">
        <v>31.035499999999999</v>
      </c>
      <c r="AQ545" s="105">
        <v>31.5243</v>
      </c>
      <c r="AR545" s="105">
        <v>31.741800000000001</v>
      </c>
      <c r="AS545" s="105">
        <v>31.360299999999999</v>
      </c>
      <c r="AT545" s="105">
        <v>31.855799999999999</v>
      </c>
      <c r="AU545" s="105">
        <v>31.398499999999999</v>
      </c>
      <c r="AV545" s="105">
        <v>32.074599999999997</v>
      </c>
      <c r="AW545" s="105">
        <v>31.906300000000002</v>
      </c>
      <c r="AX545" s="105">
        <v>31.670500000000001</v>
      </c>
      <c r="AY545" s="105">
        <v>31.578600000000002</v>
      </c>
      <c r="AZ545" s="105">
        <v>31.5625</v>
      </c>
      <c r="BA545" s="105">
        <v>31.660499999999999</v>
      </c>
      <c r="BB545" s="105">
        <v>32.183599999999998</v>
      </c>
      <c r="BC545" s="105">
        <v>31.7348</v>
      </c>
      <c r="BD545" s="105">
        <v>31.903099999999998</v>
      </c>
      <c r="BE545" s="105">
        <v>31.917400000000001</v>
      </c>
      <c r="BF545" s="105">
        <v>32.036900000000003</v>
      </c>
      <c r="BG545" s="105">
        <v>31.821000000000002</v>
      </c>
      <c r="BH545" s="105">
        <v>31.513100000000001</v>
      </c>
      <c r="BI545" s="105">
        <v>31.597899999999999</v>
      </c>
      <c r="BJ545" s="105">
        <v>31.881799999999998</v>
      </c>
      <c r="BK545" s="105">
        <v>31.400500000000001</v>
      </c>
      <c r="BL545" s="116">
        <v>31.774100000000001</v>
      </c>
      <c r="BM545" s="112">
        <v>0.216279</v>
      </c>
      <c r="BN545" s="112">
        <v>0.21265300000000001</v>
      </c>
      <c r="BO545" s="112">
        <v>0.27760400000000002</v>
      </c>
      <c r="BP545" s="112">
        <v>0.88279399999999997</v>
      </c>
      <c r="BQ545" s="112">
        <v>0.68904900000000002</v>
      </c>
      <c r="BR545" s="112">
        <v>0.61459399999999997</v>
      </c>
      <c r="BS545" s="112">
        <v>0.47098099999999998</v>
      </c>
      <c r="BT545" s="112">
        <v>0.15354699999999999</v>
      </c>
      <c r="BU545" s="117">
        <v>0.82161499999999998</v>
      </c>
      <c r="BV545" s="112">
        <v>0.29705399999999998</v>
      </c>
      <c r="BW545" s="112">
        <v>0.30180899999999999</v>
      </c>
      <c r="BX545" s="112">
        <v>0.39224900000000001</v>
      </c>
      <c r="BY545" s="112">
        <v>0.90644899999999995</v>
      </c>
      <c r="BZ545" s="112">
        <v>0.85123899999999997</v>
      </c>
      <c r="CA545" s="112">
        <v>0.80824300000000004</v>
      </c>
      <c r="CB545" s="112">
        <v>0.67646200000000001</v>
      </c>
      <c r="CC545" s="112">
        <v>0.34344400000000003</v>
      </c>
      <c r="CD545" s="117">
        <v>0.94604299999999997</v>
      </c>
      <c r="CE545" s="105">
        <v>0.23928099999999999</v>
      </c>
      <c r="CF545" s="105">
        <v>-0.314747</v>
      </c>
      <c r="CG545" s="105">
        <v>-0.29198200000000002</v>
      </c>
      <c r="CH545" s="105">
        <v>-3.2839500000000001E-2</v>
      </c>
      <c r="CI545" s="105">
        <v>0.10766000000000001</v>
      </c>
      <c r="CJ545" s="105">
        <v>-8.1589400000000006E-2</v>
      </c>
      <c r="CK545" s="105">
        <v>0.17416300000000001</v>
      </c>
      <c r="CL545" s="105">
        <v>0.26700299999999999</v>
      </c>
      <c r="CM545" s="116">
        <v>-4.1477800000000002E-2</v>
      </c>
    </row>
    <row r="546" spans="1:91">
      <c r="A546" s="104" t="s">
        <v>1642</v>
      </c>
      <c r="B546" s="104" t="s">
        <v>1643</v>
      </c>
      <c r="C546" s="104" t="s">
        <v>451</v>
      </c>
      <c r="D546" s="105">
        <v>36.631950000000003</v>
      </c>
      <c r="E546" s="108">
        <v>77293259429</v>
      </c>
      <c r="F546" s="108">
        <v>87413097593</v>
      </c>
      <c r="G546" s="108">
        <v>83553452561</v>
      </c>
      <c r="H546" s="108">
        <v>84006982389</v>
      </c>
      <c r="I546" s="108">
        <v>95874290695</v>
      </c>
      <c r="J546" s="108">
        <v>107054000000</v>
      </c>
      <c r="K546" s="108">
        <v>89580347125</v>
      </c>
      <c r="L546" s="108">
        <v>135716000000</v>
      </c>
      <c r="M546" s="108">
        <v>83011666439</v>
      </c>
      <c r="N546" s="108">
        <v>83893045902</v>
      </c>
      <c r="O546" s="108">
        <v>87076070246</v>
      </c>
      <c r="P546" s="108">
        <v>84379529144</v>
      </c>
      <c r="Q546" s="108">
        <v>97935668472</v>
      </c>
      <c r="R546" s="108">
        <v>97643624694</v>
      </c>
      <c r="S546" s="108">
        <v>37039929711</v>
      </c>
      <c r="T546" s="108">
        <v>92578525021</v>
      </c>
      <c r="U546" s="108">
        <v>86463798781</v>
      </c>
      <c r="V546" s="108">
        <v>97469280249</v>
      </c>
      <c r="W546" s="108">
        <v>80246892558</v>
      </c>
      <c r="X546" s="108">
        <v>80528612332</v>
      </c>
      <c r="Y546" s="108">
        <v>106365000000</v>
      </c>
      <c r="Z546" s="108">
        <v>78740118439</v>
      </c>
      <c r="AA546" s="108">
        <v>84138025498</v>
      </c>
      <c r="AB546" s="108">
        <v>73856197989</v>
      </c>
      <c r="AC546" s="108">
        <v>63673756729</v>
      </c>
      <c r="AD546" s="108">
        <v>92678579980</v>
      </c>
      <c r="AE546" s="108">
        <v>103859000000</v>
      </c>
      <c r="AF546" s="108">
        <v>93359703233</v>
      </c>
      <c r="AG546" s="108">
        <v>105189000000</v>
      </c>
      <c r="AH546" s="115">
        <v>90983271860</v>
      </c>
      <c r="AI546" s="105">
        <v>36.553100000000001</v>
      </c>
      <c r="AJ546" s="105">
        <v>36.830399999999997</v>
      </c>
      <c r="AK546" s="105">
        <v>36.7532</v>
      </c>
      <c r="AL546" s="105">
        <v>36.5642</v>
      </c>
      <c r="AM546" s="105">
        <v>36.8598</v>
      </c>
      <c r="AN546" s="105">
        <v>36.963999999999999</v>
      </c>
      <c r="AO546" s="105">
        <v>36.619</v>
      </c>
      <c r="AP546" s="105">
        <v>37.4133</v>
      </c>
      <c r="AQ546" s="105">
        <v>36.4617</v>
      </c>
      <c r="AR546" s="105">
        <v>36.7254</v>
      </c>
      <c r="AS546" s="105">
        <v>36.793799999999997</v>
      </c>
      <c r="AT546" s="105">
        <v>36.900300000000001</v>
      </c>
      <c r="AU546" s="105">
        <v>36.731999999999999</v>
      </c>
      <c r="AV546" s="105">
        <v>36.796500000000002</v>
      </c>
      <c r="AW546" s="105">
        <v>35.478499999999997</v>
      </c>
      <c r="AX546" s="105">
        <v>36.8093</v>
      </c>
      <c r="AY546" s="105">
        <v>36.642000000000003</v>
      </c>
      <c r="AZ546" s="105">
        <v>36.817399999999999</v>
      </c>
      <c r="BA546" s="105">
        <v>36.468699999999998</v>
      </c>
      <c r="BB546" s="105">
        <v>36.564599999999999</v>
      </c>
      <c r="BC546" s="105">
        <v>36.834600000000002</v>
      </c>
      <c r="BD546" s="105">
        <v>36.621899999999997</v>
      </c>
      <c r="BE546" s="105">
        <v>36.705199999999998</v>
      </c>
      <c r="BF546" s="105">
        <v>36.540599999999998</v>
      </c>
      <c r="BG546" s="105">
        <v>35.967399999999998</v>
      </c>
      <c r="BH546" s="105">
        <v>36.457799999999999</v>
      </c>
      <c r="BI546" s="105">
        <v>36.609699999999997</v>
      </c>
      <c r="BJ546" s="105">
        <v>36.497100000000003</v>
      </c>
      <c r="BK546" s="105">
        <v>36.557899999999997</v>
      </c>
      <c r="BL546" s="116">
        <v>36.427599999999998</v>
      </c>
      <c r="BM546" s="112">
        <v>7.4242600000000006E-2</v>
      </c>
      <c r="BN546" s="112">
        <v>7.4004200000000006E-2</v>
      </c>
      <c r="BO546" s="112">
        <v>0.31958199999999998</v>
      </c>
      <c r="BP546" s="112">
        <v>7.8583500000000001E-3</v>
      </c>
      <c r="BQ546" s="112">
        <v>0.73146900000000004</v>
      </c>
      <c r="BR546" s="112">
        <v>1.86465E-2</v>
      </c>
      <c r="BS546" s="112">
        <v>0.32975300000000002</v>
      </c>
      <c r="BT546" s="112">
        <v>0.101641</v>
      </c>
      <c r="BU546" s="117">
        <v>0.49179800000000001</v>
      </c>
      <c r="BV546" s="112">
        <v>0.13212099999999999</v>
      </c>
      <c r="BW546" s="112">
        <v>0.137632</v>
      </c>
      <c r="BX546" s="112">
        <v>0.43242900000000001</v>
      </c>
      <c r="BY546" s="112">
        <v>2.3673900000000001E-2</v>
      </c>
      <c r="BZ546" s="112">
        <v>0.87023899999999998</v>
      </c>
      <c r="CA546" s="112">
        <v>0.12823699999999999</v>
      </c>
      <c r="CB546" s="112">
        <v>0.56260600000000005</v>
      </c>
      <c r="CC546" s="112">
        <v>0.27275100000000002</v>
      </c>
      <c r="CD546" s="117">
        <v>0.80537000000000003</v>
      </c>
      <c r="CE546" s="105">
        <v>0.21806700000000001</v>
      </c>
      <c r="CF546" s="105">
        <v>0.301788</v>
      </c>
      <c r="CG546" s="105">
        <v>0.33714</v>
      </c>
      <c r="CH546" s="105">
        <v>0.31230200000000002</v>
      </c>
      <c r="CI546" s="105">
        <v>-0.15850600000000001</v>
      </c>
      <c r="CJ546" s="105">
        <v>0.26201400000000002</v>
      </c>
      <c r="CK546" s="105">
        <v>0.12842400000000001</v>
      </c>
      <c r="CL546" s="105">
        <v>0.12836700000000001</v>
      </c>
      <c r="CM546" s="116">
        <v>-0.14923900000000001</v>
      </c>
    </row>
    <row r="547" spans="1:91">
      <c r="A547" s="104" t="s">
        <v>1644</v>
      </c>
      <c r="B547" s="104" t="s">
        <v>1645</v>
      </c>
      <c r="C547" s="104" t="s">
        <v>1646</v>
      </c>
      <c r="D547" s="105">
        <v>27.854900000000001</v>
      </c>
      <c r="E547" s="108">
        <v>257974293</v>
      </c>
      <c r="F547" s="108">
        <v>129611444</v>
      </c>
      <c r="G547" s="108">
        <v>83757697</v>
      </c>
      <c r="H547" s="108">
        <v>79926144</v>
      </c>
      <c r="I547" s="108">
        <v>115865936</v>
      </c>
      <c r="J547" s="108">
        <v>72878354</v>
      </c>
      <c r="K547" s="108">
        <v>153771332</v>
      </c>
      <c r="L547" s="108">
        <v>39195726</v>
      </c>
      <c r="M547" s="108">
        <v>138468275.5</v>
      </c>
      <c r="N547" s="108">
        <v>115991461.5</v>
      </c>
      <c r="O547" s="108">
        <v>123150268</v>
      </c>
      <c r="P547" s="108">
        <v>166253392</v>
      </c>
      <c r="Q547" s="108">
        <v>58966755</v>
      </c>
      <c r="R547" s="108">
        <v>163015140</v>
      </c>
      <c r="S547" s="108">
        <v>246557562</v>
      </c>
      <c r="T547" s="108">
        <v>153146528</v>
      </c>
      <c r="U547" s="108">
        <v>240307368</v>
      </c>
      <c r="V547" s="108">
        <v>286697232.5</v>
      </c>
      <c r="W547" s="108">
        <v>323816770.80000001</v>
      </c>
      <c r="X547" s="108">
        <v>303534637</v>
      </c>
      <c r="Y547" s="108">
        <v>239442728</v>
      </c>
      <c r="Z547" s="108">
        <v>196612449</v>
      </c>
      <c r="AA547" s="108">
        <v>149794607</v>
      </c>
      <c r="AB547" s="108">
        <v>253965370.5</v>
      </c>
      <c r="AC547" s="108">
        <v>227691040</v>
      </c>
      <c r="AD547" s="108">
        <v>250267189</v>
      </c>
      <c r="AE547" s="108">
        <v>368561716</v>
      </c>
      <c r="AF547" s="108">
        <v>401389355</v>
      </c>
      <c r="AG547" s="108">
        <v>500432000</v>
      </c>
      <c r="AH547" s="115">
        <v>309503362</v>
      </c>
      <c r="AI547" s="105">
        <v>28.3261</v>
      </c>
      <c r="AJ547" s="105">
        <v>27.646799999999999</v>
      </c>
      <c r="AK547" s="105">
        <v>27.011199999999999</v>
      </c>
      <c r="AL547" s="105">
        <v>26.526599999999998</v>
      </c>
      <c r="AM547" s="105">
        <v>27.257000000000001</v>
      </c>
      <c r="AN547" s="105">
        <v>26.8673</v>
      </c>
      <c r="AO547" s="105">
        <v>27.468</v>
      </c>
      <c r="AP547" s="105">
        <v>26.344799999999999</v>
      </c>
      <c r="AQ547" s="105">
        <v>27.234100000000002</v>
      </c>
      <c r="AR547" s="105">
        <v>27.263000000000002</v>
      </c>
      <c r="AS547" s="105">
        <v>27.524000000000001</v>
      </c>
      <c r="AT547" s="105">
        <v>27.913</v>
      </c>
      <c r="AU547" s="105">
        <v>26.0319</v>
      </c>
      <c r="AV547" s="105">
        <v>27.5701</v>
      </c>
      <c r="AW547" s="105">
        <v>28.359500000000001</v>
      </c>
      <c r="AX547" s="105">
        <v>27.569700000000001</v>
      </c>
      <c r="AY547" s="105">
        <v>28.1525</v>
      </c>
      <c r="AZ547" s="105">
        <v>28.473199999999999</v>
      </c>
      <c r="BA547" s="105">
        <v>28.515499999999999</v>
      </c>
      <c r="BB547" s="105">
        <v>28.5184</v>
      </c>
      <c r="BC547" s="105">
        <v>28.0534</v>
      </c>
      <c r="BD547" s="105">
        <v>27.9864</v>
      </c>
      <c r="BE547" s="105">
        <v>27.6251</v>
      </c>
      <c r="BF547" s="105">
        <v>28.3566</v>
      </c>
      <c r="BG547" s="105">
        <v>27.796800000000001</v>
      </c>
      <c r="BH547" s="105">
        <v>27.933199999999999</v>
      </c>
      <c r="BI547" s="105">
        <v>28.4712</v>
      </c>
      <c r="BJ547" s="105">
        <v>28.6355</v>
      </c>
      <c r="BK547" s="105">
        <v>28.8432</v>
      </c>
      <c r="BL547" s="116">
        <v>28.207699999999999</v>
      </c>
      <c r="BM547" s="112">
        <v>0.10041700000000001</v>
      </c>
      <c r="BN547" s="112">
        <v>3.9988200000000002E-3</v>
      </c>
      <c r="BO547" s="112">
        <v>1.6594999999999999E-2</v>
      </c>
      <c r="BP547" s="112">
        <v>2.0036700000000001E-2</v>
      </c>
      <c r="BQ547" s="112">
        <v>0.15461</v>
      </c>
      <c r="BR547" s="112">
        <v>0.199791</v>
      </c>
      <c r="BS547" s="112">
        <v>0.45682200000000001</v>
      </c>
      <c r="BT547" s="112">
        <v>0.11221200000000001</v>
      </c>
      <c r="BU547" s="117">
        <v>0.149754</v>
      </c>
      <c r="BV547" s="112">
        <v>0.162637</v>
      </c>
      <c r="BW547" s="112">
        <v>2.2667900000000001E-2</v>
      </c>
      <c r="BX547" s="112">
        <v>7.5704900000000006E-2</v>
      </c>
      <c r="BY547" s="112">
        <v>4.5540200000000003E-2</v>
      </c>
      <c r="BZ547" s="112">
        <v>0.53422400000000003</v>
      </c>
      <c r="CA547" s="112">
        <v>0.458588</v>
      </c>
      <c r="CB547" s="112">
        <v>0.662582</v>
      </c>
      <c r="CC547" s="112">
        <v>0.28965400000000002</v>
      </c>
      <c r="CD547" s="117">
        <v>0.67133900000000002</v>
      </c>
      <c r="CE547" s="105">
        <v>-0.90071500000000004</v>
      </c>
      <c r="CF547" s="105">
        <v>-1.6785000000000001</v>
      </c>
      <c r="CG547" s="105">
        <v>-1.5464800000000001</v>
      </c>
      <c r="CH547" s="105">
        <v>-0.99546199999999996</v>
      </c>
      <c r="CI547" s="105">
        <v>-1.2416</v>
      </c>
      <c r="CJ547" s="105">
        <v>-0.49696899999999999</v>
      </c>
      <c r="CK547" s="105">
        <v>-0.19966500000000001</v>
      </c>
      <c r="CL547" s="105">
        <v>-0.57274099999999994</v>
      </c>
      <c r="CM547" s="116">
        <v>-0.49505500000000002</v>
      </c>
    </row>
    <row r="548" spans="1:91">
      <c r="A548" s="104" t="s">
        <v>1647</v>
      </c>
      <c r="B548" s="104" t="s">
        <v>1648</v>
      </c>
      <c r="C548" s="104" t="s">
        <v>1649</v>
      </c>
      <c r="D548" s="105">
        <v>26.748750000000001</v>
      </c>
      <c r="E548" s="108">
        <v>264854772</v>
      </c>
      <c r="F548" s="108">
        <v>125604460</v>
      </c>
      <c r="G548" s="108">
        <v>247558481.80000001</v>
      </c>
      <c r="H548" s="108">
        <v>78426608</v>
      </c>
      <c r="I548" s="108">
        <v>76969992.5</v>
      </c>
      <c r="J548" s="108">
        <v>59685500</v>
      </c>
      <c r="K548" s="108">
        <v>48630813.5</v>
      </c>
      <c r="L548" s="108">
        <v>22822181</v>
      </c>
      <c r="M548" s="108">
        <v>4533706.5</v>
      </c>
      <c r="N548" s="108">
        <v>44320865.75</v>
      </c>
      <c r="O548" s="108">
        <v>23346653.25</v>
      </c>
      <c r="P548" s="108">
        <v>132500732</v>
      </c>
      <c r="Q548" s="108">
        <v>92485035</v>
      </c>
      <c r="R548" s="108">
        <v>132102070</v>
      </c>
      <c r="S548" s="108">
        <v>104347741.5</v>
      </c>
      <c r="T548" s="108">
        <v>182548448</v>
      </c>
      <c r="U548" s="108">
        <v>228094156</v>
      </c>
      <c r="V548" s="108">
        <v>79604520</v>
      </c>
      <c r="W548" s="108">
        <v>93422814</v>
      </c>
      <c r="X548" s="108">
        <v>166305112</v>
      </c>
      <c r="Y548" s="108">
        <v>116683012</v>
      </c>
      <c r="Z548" s="108">
        <v>147189174</v>
      </c>
      <c r="AA548" s="108">
        <v>105556859.5</v>
      </c>
      <c r="AB548" s="108">
        <v>119075468</v>
      </c>
      <c r="AC548" s="108">
        <v>88886160</v>
      </c>
      <c r="AD548" s="108">
        <v>106295914</v>
      </c>
      <c r="AE548" s="108">
        <v>94322160</v>
      </c>
      <c r="AF548" s="108">
        <v>86204166.5</v>
      </c>
      <c r="AG548" s="108">
        <v>137498940</v>
      </c>
      <c r="AH548" s="115">
        <v>110543800</v>
      </c>
      <c r="AI548" s="105">
        <v>28.364100000000001</v>
      </c>
      <c r="AJ548" s="105">
        <v>27.601900000000001</v>
      </c>
      <c r="AK548" s="105">
        <v>28.535699999999999</v>
      </c>
      <c r="AL548" s="105">
        <v>26.499199999999998</v>
      </c>
      <c r="AM548" s="105">
        <v>26.6892</v>
      </c>
      <c r="AN548" s="105">
        <v>26.610199999999999</v>
      </c>
      <c r="AO548" s="105">
        <v>25.779399999999999</v>
      </c>
      <c r="AP548" s="105">
        <v>25.561299999999999</v>
      </c>
      <c r="AQ548" s="105">
        <v>22.301400000000001</v>
      </c>
      <c r="AR548" s="105">
        <v>25.8005</v>
      </c>
      <c r="AS548" s="105">
        <v>25.1462</v>
      </c>
      <c r="AT548" s="105">
        <v>27.585599999999999</v>
      </c>
      <c r="AU548" s="105">
        <v>26.682400000000001</v>
      </c>
      <c r="AV548" s="105">
        <v>27.2668</v>
      </c>
      <c r="AW548" s="105">
        <v>27.067299999999999</v>
      </c>
      <c r="AX548" s="105">
        <v>27.823</v>
      </c>
      <c r="AY548" s="105">
        <v>28.075299999999999</v>
      </c>
      <c r="AZ548" s="105">
        <v>26.641200000000001</v>
      </c>
      <c r="BA548" s="105">
        <v>26.722200000000001</v>
      </c>
      <c r="BB548" s="105">
        <v>27.659400000000002</v>
      </c>
      <c r="BC548" s="105">
        <v>26.971</v>
      </c>
      <c r="BD548" s="105">
        <v>27.5578</v>
      </c>
      <c r="BE548" s="105">
        <v>27.104399999999998</v>
      </c>
      <c r="BF548" s="105">
        <v>27.2639</v>
      </c>
      <c r="BG548" s="105">
        <v>26.4253</v>
      </c>
      <c r="BH548" s="105">
        <v>26.674700000000001</v>
      </c>
      <c r="BI548" s="105">
        <v>26.504999999999999</v>
      </c>
      <c r="BJ548" s="105">
        <v>26.4163</v>
      </c>
      <c r="BK548" s="105">
        <v>27.007899999999999</v>
      </c>
      <c r="BL548" s="116">
        <v>26.775300000000001</v>
      </c>
      <c r="BM548" s="112">
        <v>1.2789099999999999E-2</v>
      </c>
      <c r="BN548" s="112">
        <v>0.50066900000000003</v>
      </c>
      <c r="BO548" s="112">
        <v>0.12712599999999999</v>
      </c>
      <c r="BP548" s="112">
        <v>0.49932700000000002</v>
      </c>
      <c r="BQ548" s="112">
        <v>0.32505400000000001</v>
      </c>
      <c r="BR548" s="112">
        <v>0.17544999999999999</v>
      </c>
      <c r="BS548" s="112">
        <v>0.30741200000000002</v>
      </c>
      <c r="BT548" s="112">
        <v>5.7101300000000001E-2</v>
      </c>
      <c r="BU548" s="117">
        <v>0.34934300000000001</v>
      </c>
      <c r="BV548" s="112">
        <v>4.6059999999999997E-2</v>
      </c>
      <c r="BW548" s="112">
        <v>0.58572400000000002</v>
      </c>
      <c r="BX548" s="112">
        <v>0.224907</v>
      </c>
      <c r="BY548" s="112">
        <v>0.58123400000000003</v>
      </c>
      <c r="BZ548" s="112">
        <v>0.65604700000000005</v>
      </c>
      <c r="CA548" s="112">
        <v>0.43467299999999998</v>
      </c>
      <c r="CB548" s="112">
        <v>0.54050299999999996</v>
      </c>
      <c r="CC548" s="112">
        <v>0.19699</v>
      </c>
      <c r="CD548" s="117">
        <v>0.743421</v>
      </c>
      <c r="CE548" s="105">
        <v>1.43407</v>
      </c>
      <c r="CF548" s="105">
        <v>-0.133606</v>
      </c>
      <c r="CG548" s="105">
        <v>-2.1858</v>
      </c>
      <c r="CH548" s="105">
        <v>-0.555705</v>
      </c>
      <c r="CI548" s="105">
        <v>0.27232699999999999</v>
      </c>
      <c r="CJ548" s="105">
        <v>0.78000999999999998</v>
      </c>
      <c r="CK548" s="105">
        <v>0.38437100000000002</v>
      </c>
      <c r="CL548" s="105">
        <v>0.57555999999999996</v>
      </c>
      <c r="CM548" s="116">
        <v>-0.19815099999999999</v>
      </c>
    </row>
    <row r="549" spans="1:91">
      <c r="A549" s="104" t="s">
        <v>1650</v>
      </c>
      <c r="B549" s="104" t="s">
        <v>1651</v>
      </c>
      <c r="C549" s="104" t="s">
        <v>1652</v>
      </c>
      <c r="D549" s="105">
        <v>26.684849999999997</v>
      </c>
      <c r="E549" s="108">
        <v>132915904</v>
      </c>
      <c r="F549" s="108">
        <v>102068308</v>
      </c>
      <c r="G549" s="108">
        <v>73207378</v>
      </c>
      <c r="H549" s="108">
        <v>130560051</v>
      </c>
      <c r="I549" s="108">
        <v>99387250</v>
      </c>
      <c r="J549" s="108">
        <v>114176964</v>
      </c>
      <c r="K549" s="108">
        <v>135439186</v>
      </c>
      <c r="L549" s="108">
        <v>32444119</v>
      </c>
      <c r="M549" s="108">
        <v>101767619</v>
      </c>
      <c r="N549" s="108">
        <v>47113220</v>
      </c>
      <c r="O549" s="108">
        <v>92974326</v>
      </c>
      <c r="P549" s="108">
        <v>45927698</v>
      </c>
      <c r="Q549" s="108">
        <v>83739630</v>
      </c>
      <c r="R549" s="108">
        <v>59347564</v>
      </c>
      <c r="S549" s="108">
        <v>173279888.5</v>
      </c>
      <c r="T549" s="108">
        <v>82150138</v>
      </c>
      <c r="U549" s="108">
        <v>73560811</v>
      </c>
      <c r="V549" s="108">
        <v>78412698</v>
      </c>
      <c r="W549" s="108">
        <v>102312286</v>
      </c>
      <c r="X549" s="108">
        <v>89694066</v>
      </c>
      <c r="Y549" s="108">
        <v>97092458</v>
      </c>
      <c r="Z549" s="108">
        <v>62311304.5</v>
      </c>
      <c r="AA549" s="108">
        <v>51539844</v>
      </c>
      <c r="AB549" s="108">
        <v>78277374.75</v>
      </c>
      <c r="AC549" s="108">
        <v>110684902</v>
      </c>
      <c r="AD549" s="108">
        <v>101055706.5</v>
      </c>
      <c r="AE549" s="108">
        <v>107872464</v>
      </c>
      <c r="AF549" s="108">
        <v>82324348</v>
      </c>
      <c r="AG549" s="108">
        <v>88309296</v>
      </c>
      <c r="AH549" s="115">
        <v>90673337</v>
      </c>
      <c r="AI549" s="105">
        <v>27.369399999999999</v>
      </c>
      <c r="AJ549" s="105">
        <v>27.310099999999998</v>
      </c>
      <c r="AK549" s="105">
        <v>26.791799999999999</v>
      </c>
      <c r="AL549" s="105">
        <v>27.234500000000001</v>
      </c>
      <c r="AM549" s="105">
        <v>27.023800000000001</v>
      </c>
      <c r="AN549" s="105">
        <v>27.391400000000001</v>
      </c>
      <c r="AO549" s="105">
        <v>27.285900000000002</v>
      </c>
      <c r="AP549" s="105">
        <v>26.071200000000001</v>
      </c>
      <c r="AQ549" s="105">
        <v>26.7898</v>
      </c>
      <c r="AR549" s="105">
        <v>25.832100000000001</v>
      </c>
      <c r="AS549" s="105">
        <v>27.134499999999999</v>
      </c>
      <c r="AT549" s="105">
        <v>26.056999999999999</v>
      </c>
      <c r="AU549" s="105">
        <v>26.5351</v>
      </c>
      <c r="AV549" s="105">
        <v>26.112400000000001</v>
      </c>
      <c r="AW549" s="105">
        <v>27.806799999999999</v>
      </c>
      <c r="AX549" s="105">
        <v>26.671099999999999</v>
      </c>
      <c r="AY549" s="105">
        <v>26.470400000000001</v>
      </c>
      <c r="AZ549" s="105">
        <v>26.640599999999999</v>
      </c>
      <c r="BA549" s="105">
        <v>26.853300000000001</v>
      </c>
      <c r="BB549" s="105">
        <v>26.769300000000001</v>
      </c>
      <c r="BC549" s="105">
        <v>26.7042</v>
      </c>
      <c r="BD549" s="105">
        <v>26.286300000000001</v>
      </c>
      <c r="BE549" s="105">
        <v>26.0383</v>
      </c>
      <c r="BF549" s="105">
        <v>26.6587</v>
      </c>
      <c r="BG549" s="105">
        <v>26.736699999999999</v>
      </c>
      <c r="BH549" s="105">
        <v>26.602399999999999</v>
      </c>
      <c r="BI549" s="105">
        <v>26.698599999999999</v>
      </c>
      <c r="BJ549" s="105">
        <v>26.349900000000002</v>
      </c>
      <c r="BK549" s="105">
        <v>26.366900000000001</v>
      </c>
      <c r="BL549" s="116">
        <v>26.485700000000001</v>
      </c>
      <c r="BM549" s="112">
        <v>1.5927799999999999E-2</v>
      </c>
      <c r="BN549" s="112">
        <v>2.06975E-3</v>
      </c>
      <c r="BO549" s="112">
        <v>0.42551800000000001</v>
      </c>
      <c r="BP549" s="112">
        <v>0.88991299999999995</v>
      </c>
      <c r="BQ549" s="112">
        <v>0.45996100000000001</v>
      </c>
      <c r="BR549" s="112">
        <v>6.3001100000000004E-2</v>
      </c>
      <c r="BS549" s="112">
        <v>3.49972E-3</v>
      </c>
      <c r="BT549" s="112">
        <v>0.71353999999999995</v>
      </c>
      <c r="BU549" s="117">
        <v>8.90671E-3</v>
      </c>
      <c r="BV549" s="112">
        <v>5.2006200000000002E-2</v>
      </c>
      <c r="BW549" s="112">
        <v>1.9122799999999999E-2</v>
      </c>
      <c r="BX549" s="112">
        <v>0.533219</v>
      </c>
      <c r="BY549" s="112">
        <v>0.91180399999999995</v>
      </c>
      <c r="BZ549" s="112">
        <v>0.73075000000000001</v>
      </c>
      <c r="CA549" s="112">
        <v>0.25147999999999998</v>
      </c>
      <c r="CB549" s="112">
        <v>5.9678599999999998E-2</v>
      </c>
      <c r="CC549" s="112">
        <v>0.82957099999999995</v>
      </c>
      <c r="CD549" s="117">
        <v>0.37922800000000001</v>
      </c>
      <c r="CE549" s="105">
        <v>0.75631999999999999</v>
      </c>
      <c r="CF549" s="105">
        <v>0.81576800000000005</v>
      </c>
      <c r="CG549" s="105">
        <v>0.31482599999999999</v>
      </c>
      <c r="CH549" s="105">
        <v>-5.9599600000000003E-2</v>
      </c>
      <c r="CI549" s="105">
        <v>0.41730800000000001</v>
      </c>
      <c r="CJ549" s="105">
        <v>0.19322600000000001</v>
      </c>
      <c r="CK549" s="105">
        <v>0.37480200000000002</v>
      </c>
      <c r="CL549" s="105">
        <v>-7.3035600000000006E-2</v>
      </c>
      <c r="CM549" s="116">
        <v>0.27843699999999999</v>
      </c>
    </row>
    <row r="550" spans="1:91">
      <c r="A550" s="104" t="s">
        <v>1653</v>
      </c>
      <c r="B550" s="104" t="s">
        <v>1654</v>
      </c>
      <c r="C550" s="104" t="s">
        <v>1655</v>
      </c>
      <c r="D550" s="105">
        <v>31.330849999999998</v>
      </c>
      <c r="E550" s="108">
        <v>2256731224</v>
      </c>
      <c r="F550" s="108">
        <v>2096018632</v>
      </c>
      <c r="G550" s="108">
        <v>2250128833</v>
      </c>
      <c r="H550" s="108">
        <v>3946132679</v>
      </c>
      <c r="I550" s="108">
        <v>3240220726</v>
      </c>
      <c r="J550" s="108">
        <v>2798301241</v>
      </c>
      <c r="K550" s="108">
        <v>2552046395</v>
      </c>
      <c r="L550" s="108">
        <v>1914584451</v>
      </c>
      <c r="M550" s="108">
        <v>2761978308</v>
      </c>
      <c r="N550" s="108">
        <v>2607452784</v>
      </c>
      <c r="O550" s="108">
        <v>2894986617</v>
      </c>
      <c r="P550" s="108">
        <v>2417907412</v>
      </c>
      <c r="Q550" s="108">
        <v>2283207832</v>
      </c>
      <c r="R550" s="108">
        <v>1990579374</v>
      </c>
      <c r="S550" s="108">
        <v>2721651690</v>
      </c>
      <c r="T550" s="108">
        <v>1622140168</v>
      </c>
      <c r="U550" s="108">
        <v>1959475695</v>
      </c>
      <c r="V550" s="108">
        <v>2260271660</v>
      </c>
      <c r="W550" s="108">
        <v>2072787926</v>
      </c>
      <c r="X550" s="108">
        <v>2162796468</v>
      </c>
      <c r="Y550" s="108">
        <v>2110078998</v>
      </c>
      <c r="Z550" s="108">
        <v>1749521526</v>
      </c>
      <c r="AA550" s="108">
        <v>1828485364</v>
      </c>
      <c r="AB550" s="108">
        <v>1763502307</v>
      </c>
      <c r="AC550" s="108">
        <v>2372243916</v>
      </c>
      <c r="AD550" s="108">
        <v>1745074351</v>
      </c>
      <c r="AE550" s="108">
        <v>2372704851</v>
      </c>
      <c r="AF550" s="108">
        <v>2498841022</v>
      </c>
      <c r="AG550" s="108">
        <v>2694798207</v>
      </c>
      <c r="AH550" s="115">
        <v>2389713190</v>
      </c>
      <c r="AI550" s="105">
        <v>31.455100000000002</v>
      </c>
      <c r="AJ550" s="105">
        <v>31.518599999999999</v>
      </c>
      <c r="AK550" s="105">
        <v>31.606200000000001</v>
      </c>
      <c r="AL550" s="105">
        <v>32.152200000000001</v>
      </c>
      <c r="AM550" s="105">
        <v>32.0107</v>
      </c>
      <c r="AN550" s="105">
        <v>31.8233</v>
      </c>
      <c r="AO550" s="105">
        <v>31.495699999999999</v>
      </c>
      <c r="AP550" s="105">
        <v>31.4941</v>
      </c>
      <c r="AQ550" s="105">
        <v>31.552199999999999</v>
      </c>
      <c r="AR550" s="105">
        <v>31.691299999999998</v>
      </c>
      <c r="AS550" s="105">
        <v>31.900400000000001</v>
      </c>
      <c r="AT550" s="105">
        <v>31.775300000000001</v>
      </c>
      <c r="AU550" s="105">
        <v>31.322700000000001</v>
      </c>
      <c r="AV550" s="105">
        <v>31.180199999999999</v>
      </c>
      <c r="AW550" s="105">
        <v>31.665199999999999</v>
      </c>
      <c r="AX550" s="105">
        <v>30.974599999999999</v>
      </c>
      <c r="AY550" s="105">
        <v>31.190300000000001</v>
      </c>
      <c r="AZ550" s="105">
        <v>31.413</v>
      </c>
      <c r="BA550" s="105">
        <v>31.193899999999999</v>
      </c>
      <c r="BB550" s="105">
        <v>31.338999999999999</v>
      </c>
      <c r="BC550" s="105">
        <v>31.164899999999999</v>
      </c>
      <c r="BD550" s="105">
        <v>31.105399999999999</v>
      </c>
      <c r="BE550" s="105">
        <v>31.182099999999998</v>
      </c>
      <c r="BF550" s="105">
        <v>31.1524</v>
      </c>
      <c r="BG550" s="105">
        <v>31.193200000000001</v>
      </c>
      <c r="BH550" s="105">
        <v>30.738800000000001</v>
      </c>
      <c r="BI550" s="105">
        <v>31.157800000000002</v>
      </c>
      <c r="BJ550" s="105">
        <v>31.273700000000002</v>
      </c>
      <c r="BK550" s="105">
        <v>31.257200000000001</v>
      </c>
      <c r="BL550" s="116">
        <v>31.154299999999999</v>
      </c>
      <c r="BM550" s="112">
        <v>6.6062100000000004E-3</v>
      </c>
      <c r="BN550" s="112">
        <v>1.6932E-3</v>
      </c>
      <c r="BO550" s="112">
        <v>2.4356E-3</v>
      </c>
      <c r="BP550" s="112">
        <v>1.4151700000000001E-3</v>
      </c>
      <c r="BQ550" s="112">
        <v>0.33974100000000002</v>
      </c>
      <c r="BR550" s="112">
        <v>0.79986199999999996</v>
      </c>
      <c r="BS550" s="112">
        <v>0.95192200000000005</v>
      </c>
      <c r="BT550" s="112">
        <v>0.13349900000000001</v>
      </c>
      <c r="BU550" s="117">
        <v>0.25800699999999999</v>
      </c>
      <c r="BV550" s="112">
        <v>3.2593999999999998E-2</v>
      </c>
      <c r="BW550" s="112">
        <v>1.8224000000000001E-2</v>
      </c>
      <c r="BX550" s="112">
        <v>2.7777400000000001E-2</v>
      </c>
      <c r="BY550" s="112">
        <v>9.6838199999999992E-3</v>
      </c>
      <c r="BZ550" s="112">
        <v>0.66354999999999997</v>
      </c>
      <c r="CA550" s="112">
        <v>0.91239199999999998</v>
      </c>
      <c r="CB550" s="112">
        <v>0.97549600000000003</v>
      </c>
      <c r="CC550" s="112">
        <v>0.31703799999999999</v>
      </c>
      <c r="CD550" s="117">
        <v>0.71893099999999999</v>
      </c>
      <c r="CE550" s="105">
        <v>0.29825499999999999</v>
      </c>
      <c r="CF550" s="105">
        <v>0.76701299999999994</v>
      </c>
      <c r="CG550" s="105">
        <v>0.28558699999999998</v>
      </c>
      <c r="CH550" s="105">
        <v>0.56060600000000005</v>
      </c>
      <c r="CI550" s="105">
        <v>0.16101299999999999</v>
      </c>
      <c r="CJ550" s="105">
        <v>-3.57513E-2</v>
      </c>
      <c r="CK550" s="105">
        <v>4.20507E-3</v>
      </c>
      <c r="CL550" s="105">
        <v>-8.1759100000000001E-2</v>
      </c>
      <c r="CM550" s="116">
        <v>-0.19847400000000001</v>
      </c>
    </row>
    <row r="551" spans="1:91">
      <c r="A551" s="104" t="s">
        <v>1656</v>
      </c>
      <c r="B551" s="104" t="s">
        <v>1657</v>
      </c>
      <c r="C551" s="104" t="s">
        <v>1658</v>
      </c>
      <c r="D551" s="105">
        <v>31.955500000000001</v>
      </c>
      <c r="E551" s="108">
        <v>2144715587</v>
      </c>
      <c r="F551" s="108">
        <v>1635585160</v>
      </c>
      <c r="G551" s="108">
        <v>1614153341</v>
      </c>
      <c r="H551" s="108">
        <v>2816498093</v>
      </c>
      <c r="I551" s="108">
        <v>3262544991</v>
      </c>
      <c r="J551" s="108">
        <v>1307015546</v>
      </c>
      <c r="K551" s="108">
        <v>1539839640</v>
      </c>
      <c r="L551" s="108">
        <v>629203526.29999995</v>
      </c>
      <c r="M551" s="108">
        <v>1641423972</v>
      </c>
      <c r="N551" s="108">
        <v>1565712669</v>
      </c>
      <c r="O551" s="108">
        <v>1370623339</v>
      </c>
      <c r="P551" s="108">
        <v>1282801024</v>
      </c>
      <c r="Q551" s="108">
        <v>4537874791</v>
      </c>
      <c r="R551" s="108">
        <v>3745213862</v>
      </c>
      <c r="S551" s="108">
        <v>3027229971</v>
      </c>
      <c r="T551" s="108">
        <v>4517442729</v>
      </c>
      <c r="U551" s="108">
        <v>3748574373</v>
      </c>
      <c r="V551" s="108">
        <v>4000332527</v>
      </c>
      <c r="W551" s="108">
        <v>3546766179</v>
      </c>
      <c r="X551" s="108">
        <v>3781709882</v>
      </c>
      <c r="Y551" s="108">
        <v>4097255287</v>
      </c>
      <c r="Z551" s="108">
        <v>3130054250</v>
      </c>
      <c r="AA551" s="108">
        <v>3446348920</v>
      </c>
      <c r="AB551" s="108">
        <v>3402714809</v>
      </c>
      <c r="AC551" s="108">
        <v>3749827036</v>
      </c>
      <c r="AD551" s="108">
        <v>4382783692</v>
      </c>
      <c r="AE551" s="108">
        <v>4252393705</v>
      </c>
      <c r="AF551" s="108">
        <v>4013827129</v>
      </c>
      <c r="AG551" s="108">
        <v>4632607506</v>
      </c>
      <c r="AH551" s="115">
        <v>4185910280</v>
      </c>
      <c r="AI551" s="105">
        <v>31.381599999999999</v>
      </c>
      <c r="AJ551" s="105">
        <v>31.168600000000001</v>
      </c>
      <c r="AK551" s="105">
        <v>31.141500000000001</v>
      </c>
      <c r="AL551" s="105">
        <v>31.665600000000001</v>
      </c>
      <c r="AM551" s="105">
        <v>32.020600000000002</v>
      </c>
      <c r="AN551" s="105">
        <v>30.812000000000001</v>
      </c>
      <c r="AO551" s="105">
        <v>30.7379</v>
      </c>
      <c r="AP551" s="105">
        <v>30.004100000000001</v>
      </c>
      <c r="AQ551" s="105">
        <v>30.801400000000001</v>
      </c>
      <c r="AR551" s="105">
        <v>30.965299999999999</v>
      </c>
      <c r="AS551" s="105">
        <v>30.874300000000002</v>
      </c>
      <c r="AT551" s="105">
        <v>30.860800000000001</v>
      </c>
      <c r="AU551" s="105">
        <v>32.313299999999998</v>
      </c>
      <c r="AV551" s="105">
        <v>32.092100000000002</v>
      </c>
      <c r="AW551" s="105">
        <v>31.809899999999999</v>
      </c>
      <c r="AX551" s="105">
        <v>32.452199999999998</v>
      </c>
      <c r="AY551" s="105">
        <v>32.125700000000002</v>
      </c>
      <c r="AZ551" s="105">
        <v>32.225099999999998</v>
      </c>
      <c r="BA551" s="105">
        <v>31.968800000000002</v>
      </c>
      <c r="BB551" s="105">
        <v>32.136499999999998</v>
      </c>
      <c r="BC551" s="105">
        <v>32.118099999999998</v>
      </c>
      <c r="BD551" s="105">
        <v>31.9495</v>
      </c>
      <c r="BE551" s="105">
        <v>32.080800000000004</v>
      </c>
      <c r="BF551" s="105">
        <v>32.1006</v>
      </c>
      <c r="BG551" s="105">
        <v>31.849399999999999</v>
      </c>
      <c r="BH551" s="105">
        <v>32.048000000000002</v>
      </c>
      <c r="BI551" s="105">
        <v>31.999500000000001</v>
      </c>
      <c r="BJ551" s="105">
        <v>31.9574</v>
      </c>
      <c r="BK551" s="105">
        <v>32.035499999999999</v>
      </c>
      <c r="BL551" s="116">
        <v>31.953600000000002</v>
      </c>
      <c r="BM551" s="112">
        <v>7.3167800000000004E-4</v>
      </c>
      <c r="BN551" s="112">
        <v>0.25061499999999998</v>
      </c>
      <c r="BO551" s="112">
        <v>4.6642699999999999E-3</v>
      </c>
      <c r="BP551" s="112">
        <v>1.38627E-5</v>
      </c>
      <c r="BQ551" s="112">
        <v>0.57782299999999998</v>
      </c>
      <c r="BR551" s="112">
        <v>4.64976E-2</v>
      </c>
      <c r="BS551" s="112">
        <v>0.19543199999999999</v>
      </c>
      <c r="BT551" s="112">
        <v>0.32160300000000003</v>
      </c>
      <c r="BU551" s="117">
        <v>0.81274800000000003</v>
      </c>
      <c r="BV551" s="112">
        <v>1.0998600000000001E-2</v>
      </c>
      <c r="BW551" s="112">
        <v>0.34127800000000003</v>
      </c>
      <c r="BX551" s="112">
        <v>4.0203799999999998E-2</v>
      </c>
      <c r="BY551" s="112">
        <v>1.7089900000000001E-3</v>
      </c>
      <c r="BZ551" s="112">
        <v>0.78407199999999999</v>
      </c>
      <c r="CA551" s="112">
        <v>0.212118</v>
      </c>
      <c r="CB551" s="112">
        <v>0.41931400000000002</v>
      </c>
      <c r="CC551" s="112">
        <v>0.52043200000000001</v>
      </c>
      <c r="CD551" s="117">
        <v>0.94320199999999998</v>
      </c>
      <c r="CE551" s="105">
        <v>-0.75158000000000003</v>
      </c>
      <c r="CF551" s="105">
        <v>-0.48277799999999998</v>
      </c>
      <c r="CG551" s="105">
        <v>-1.4677100000000001</v>
      </c>
      <c r="CH551" s="105">
        <v>-1.08206</v>
      </c>
      <c r="CI551" s="105">
        <v>8.95894E-2</v>
      </c>
      <c r="CJ551" s="105">
        <v>0.285468</v>
      </c>
      <c r="CK551" s="105">
        <v>9.2274300000000004E-2</v>
      </c>
      <c r="CL551" s="105">
        <v>6.1486600000000002E-2</v>
      </c>
      <c r="CM551" s="116">
        <v>-1.65609E-2</v>
      </c>
    </row>
    <row r="552" spans="1:91">
      <c r="A552" s="104" t="s">
        <v>1659</v>
      </c>
      <c r="B552" s="104" t="s">
        <v>1660</v>
      </c>
      <c r="C552" s="104" t="s">
        <v>1609</v>
      </c>
      <c r="D552" s="105">
        <v>30.650500000000001</v>
      </c>
      <c r="E552" s="108">
        <v>350252973</v>
      </c>
      <c r="F552" s="108">
        <v>1885890713</v>
      </c>
      <c r="G552" s="108">
        <v>988380381.29999995</v>
      </c>
      <c r="H552" s="108">
        <v>1733551305</v>
      </c>
      <c r="I552" s="108">
        <v>1029702494</v>
      </c>
      <c r="J552" s="108">
        <v>1066967894</v>
      </c>
      <c r="K552" s="108">
        <v>1496863233</v>
      </c>
      <c r="L552" s="108">
        <v>668024170.5</v>
      </c>
      <c r="M552" s="108">
        <v>1312901474</v>
      </c>
      <c r="N552" s="108">
        <v>931348422.79999995</v>
      </c>
      <c r="O552" s="108">
        <v>839029261</v>
      </c>
      <c r="P552" s="108">
        <v>600415735.5</v>
      </c>
      <c r="Q552" s="108">
        <v>1774201698</v>
      </c>
      <c r="R552" s="108">
        <v>1968183662</v>
      </c>
      <c r="S552" s="108">
        <v>2014708807</v>
      </c>
      <c r="T552" s="108">
        <v>1257765752</v>
      </c>
      <c r="U552" s="108">
        <v>1968077469</v>
      </c>
      <c r="V552" s="108">
        <v>1012477107</v>
      </c>
      <c r="W552" s="108">
        <v>1653737159</v>
      </c>
      <c r="X552" s="108">
        <v>1894314518</v>
      </c>
      <c r="Y552" s="108">
        <v>1053043045</v>
      </c>
      <c r="Z552" s="108">
        <v>1350921096</v>
      </c>
      <c r="AA552" s="108">
        <v>1039658835</v>
      </c>
      <c r="AB552" s="108">
        <v>1601198812</v>
      </c>
      <c r="AC552" s="108">
        <v>2465889988</v>
      </c>
      <c r="AD552" s="108">
        <v>2462593250</v>
      </c>
      <c r="AE552" s="108">
        <v>2793833291</v>
      </c>
      <c r="AF552" s="108">
        <v>1412015149</v>
      </c>
      <c r="AG552" s="108">
        <v>1380463155</v>
      </c>
      <c r="AH552" s="115">
        <v>2053563175</v>
      </c>
      <c r="AI552" s="105">
        <v>28.767299999999999</v>
      </c>
      <c r="AJ552" s="105">
        <v>31.414200000000001</v>
      </c>
      <c r="AK552" s="105">
        <v>30.4801</v>
      </c>
      <c r="AL552" s="105">
        <v>30.965499999999999</v>
      </c>
      <c r="AM552" s="105">
        <v>30.375599999999999</v>
      </c>
      <c r="AN552" s="105">
        <v>30.5608</v>
      </c>
      <c r="AO552" s="105">
        <v>30.6935</v>
      </c>
      <c r="AP552" s="105">
        <v>30.107199999999999</v>
      </c>
      <c r="AQ552" s="105">
        <v>30.479199999999999</v>
      </c>
      <c r="AR552" s="105">
        <v>30.250699999999998</v>
      </c>
      <c r="AS552" s="105">
        <v>30.226099999999999</v>
      </c>
      <c r="AT552" s="105">
        <v>29.765599999999999</v>
      </c>
      <c r="AU552" s="105">
        <v>30.959900000000001</v>
      </c>
      <c r="AV552" s="105">
        <v>31.163900000000002</v>
      </c>
      <c r="AW552" s="105">
        <v>31.235700000000001</v>
      </c>
      <c r="AX552" s="105">
        <v>30.607500000000002</v>
      </c>
      <c r="AY552" s="105">
        <v>31.197900000000001</v>
      </c>
      <c r="AZ552" s="105">
        <v>30.254000000000001</v>
      </c>
      <c r="BA552" s="105">
        <v>30.867999999999999</v>
      </c>
      <c r="BB552" s="105">
        <v>31.151599999999998</v>
      </c>
      <c r="BC552" s="105">
        <v>30.168900000000001</v>
      </c>
      <c r="BD552" s="105">
        <v>30.731999999999999</v>
      </c>
      <c r="BE552" s="105">
        <v>30.3811</v>
      </c>
      <c r="BF552" s="105">
        <v>31.013100000000001</v>
      </c>
      <c r="BG552" s="105">
        <v>31.248899999999999</v>
      </c>
      <c r="BH552" s="105">
        <v>31.230799999999999</v>
      </c>
      <c r="BI552" s="105">
        <v>31.3935</v>
      </c>
      <c r="BJ552" s="105">
        <v>30.450199999999999</v>
      </c>
      <c r="BK552" s="105">
        <v>30.308700000000002</v>
      </c>
      <c r="BL552" s="116">
        <v>30.941400000000002</v>
      </c>
      <c r="BM552" s="112">
        <v>0.68691800000000003</v>
      </c>
      <c r="BN552" s="112">
        <v>0.80812700000000004</v>
      </c>
      <c r="BO552" s="112">
        <v>0.61468800000000001</v>
      </c>
      <c r="BP552" s="112">
        <v>0.121929</v>
      </c>
      <c r="BQ552" s="112">
        <v>5.7010499999999999E-2</v>
      </c>
      <c r="BR552" s="112">
        <v>0.73919299999999999</v>
      </c>
      <c r="BS552" s="112">
        <v>0.66557200000000005</v>
      </c>
      <c r="BT552" s="112">
        <v>0.62039200000000005</v>
      </c>
      <c r="BU552" s="117">
        <v>2.17948E-2</v>
      </c>
      <c r="BV552" s="112">
        <v>0.74023399999999995</v>
      </c>
      <c r="BW552" s="112">
        <v>0.848441</v>
      </c>
      <c r="BX552" s="112">
        <v>0.70270999999999995</v>
      </c>
      <c r="BY552" s="112">
        <v>0.185889</v>
      </c>
      <c r="BZ552" s="112">
        <v>0.41691600000000001</v>
      </c>
      <c r="CA552" s="112">
        <v>0.87743400000000005</v>
      </c>
      <c r="CB552" s="112">
        <v>0.81328800000000001</v>
      </c>
      <c r="CC552" s="112">
        <v>0.76886900000000002</v>
      </c>
      <c r="CD552" s="117">
        <v>0.43498900000000001</v>
      </c>
      <c r="CE552" s="105">
        <v>-0.34621200000000002</v>
      </c>
      <c r="CF552" s="105">
        <v>6.7188300000000006E-2</v>
      </c>
      <c r="CG552" s="105">
        <v>-0.14011699999999999</v>
      </c>
      <c r="CH552" s="105">
        <v>-0.48597600000000002</v>
      </c>
      <c r="CI552" s="105">
        <v>0.55309699999999995</v>
      </c>
      <c r="CJ552" s="105">
        <v>0.11974</v>
      </c>
      <c r="CK552" s="105">
        <v>0.16272200000000001</v>
      </c>
      <c r="CL552" s="105">
        <v>0.141982</v>
      </c>
      <c r="CM552" s="116">
        <v>0.72428800000000004</v>
      </c>
    </row>
    <row r="553" spans="1:91">
      <c r="A553" s="104" t="s">
        <v>1661</v>
      </c>
      <c r="B553" s="104" t="s">
        <v>1662</v>
      </c>
      <c r="C553" s="104" t="s">
        <v>1663</v>
      </c>
      <c r="D553" s="105">
        <v>27.91535</v>
      </c>
      <c r="E553" s="108">
        <v>96816140</v>
      </c>
      <c r="F553" s="108">
        <v>59280445</v>
      </c>
      <c r="G553" s="108">
        <v>80941641</v>
      </c>
      <c r="H553" s="108">
        <v>128734701</v>
      </c>
      <c r="I553" s="108">
        <v>121086183</v>
      </c>
      <c r="J553" s="108">
        <v>44891252.5</v>
      </c>
      <c r="K553" s="108">
        <v>176986302.5</v>
      </c>
      <c r="L553" s="108">
        <v>66195596</v>
      </c>
      <c r="M553" s="108">
        <v>158348602.5</v>
      </c>
      <c r="N553" s="108">
        <v>116275088</v>
      </c>
      <c r="O553" s="108">
        <v>32364426.5</v>
      </c>
      <c r="P553" s="108">
        <v>43994260</v>
      </c>
      <c r="Q553" s="108">
        <v>196021820</v>
      </c>
      <c r="R553" s="108">
        <v>254525222</v>
      </c>
      <c r="S553" s="108">
        <v>179120908</v>
      </c>
      <c r="T553" s="108">
        <v>246456318.80000001</v>
      </c>
      <c r="U553" s="108">
        <v>268511019</v>
      </c>
      <c r="V553" s="108">
        <v>176141496</v>
      </c>
      <c r="W553" s="108">
        <v>240703000</v>
      </c>
      <c r="X553" s="108">
        <v>283426560</v>
      </c>
      <c r="Y553" s="108">
        <v>352073388</v>
      </c>
      <c r="Z553" s="108">
        <v>211345898</v>
      </c>
      <c r="AA553" s="108">
        <v>273260952</v>
      </c>
      <c r="AB553" s="108">
        <v>191601592</v>
      </c>
      <c r="AC553" s="108">
        <v>272708712</v>
      </c>
      <c r="AD553" s="108">
        <v>317327196</v>
      </c>
      <c r="AE553" s="108">
        <v>253004662</v>
      </c>
      <c r="AF553" s="108">
        <v>290296354</v>
      </c>
      <c r="AG553" s="108">
        <v>345344572</v>
      </c>
      <c r="AH553" s="115">
        <v>340630616</v>
      </c>
      <c r="AI553" s="105">
        <v>26.912199999999999</v>
      </c>
      <c r="AJ553" s="105">
        <v>26.5199</v>
      </c>
      <c r="AK553" s="105">
        <v>26.933900000000001</v>
      </c>
      <c r="AL553" s="105">
        <v>27.214200000000002</v>
      </c>
      <c r="AM553" s="105">
        <v>27.305299999999999</v>
      </c>
      <c r="AN553" s="105">
        <v>26.1694</v>
      </c>
      <c r="AO553" s="105">
        <v>27.6675</v>
      </c>
      <c r="AP553" s="105">
        <v>27.077500000000001</v>
      </c>
      <c r="AQ553" s="105">
        <v>27.427600000000002</v>
      </c>
      <c r="AR553" s="105">
        <v>27.180599999999998</v>
      </c>
      <c r="AS553" s="105">
        <v>25.627300000000002</v>
      </c>
      <c r="AT553" s="105">
        <v>25.995000000000001</v>
      </c>
      <c r="AU553" s="105">
        <v>27.7758</v>
      </c>
      <c r="AV553" s="105">
        <v>28.212900000000001</v>
      </c>
      <c r="AW553" s="105">
        <v>27.902200000000001</v>
      </c>
      <c r="AX553" s="105">
        <v>28.2561</v>
      </c>
      <c r="AY553" s="105">
        <v>28.307500000000001</v>
      </c>
      <c r="AZ553" s="105">
        <v>27.770199999999999</v>
      </c>
      <c r="BA553" s="105">
        <v>28.087599999999998</v>
      </c>
      <c r="BB553" s="105">
        <v>28.416799999999999</v>
      </c>
      <c r="BC553" s="105">
        <v>28.610399999999998</v>
      </c>
      <c r="BD553" s="105">
        <v>28.090800000000002</v>
      </c>
      <c r="BE553" s="105">
        <v>28.4847</v>
      </c>
      <c r="BF553" s="105">
        <v>27.950099999999999</v>
      </c>
      <c r="BG553" s="105">
        <v>28.048200000000001</v>
      </c>
      <c r="BH553" s="105">
        <v>28.274100000000001</v>
      </c>
      <c r="BI553" s="105">
        <v>27.9285</v>
      </c>
      <c r="BJ553" s="105">
        <v>28.167999999999999</v>
      </c>
      <c r="BK553" s="105">
        <v>28.318100000000001</v>
      </c>
      <c r="BL553" s="116">
        <v>28.3552</v>
      </c>
      <c r="BM553" s="112">
        <v>5.1961499999999996E-4</v>
      </c>
      <c r="BN553" s="112">
        <v>1.9909400000000001E-2</v>
      </c>
      <c r="BO553" s="112">
        <v>7.8992699999999999E-3</v>
      </c>
      <c r="BP553" s="112">
        <v>1.3021100000000001E-2</v>
      </c>
      <c r="BQ553" s="112">
        <v>8.9393299999999995E-2</v>
      </c>
      <c r="BR553" s="112">
        <v>0.40166200000000002</v>
      </c>
      <c r="BS553" s="112">
        <v>0.60579799999999995</v>
      </c>
      <c r="BT553" s="112">
        <v>0.56917899999999999</v>
      </c>
      <c r="BU553" s="117">
        <v>0.166051</v>
      </c>
      <c r="BV553" s="112">
        <v>9.42576E-3</v>
      </c>
      <c r="BW553" s="112">
        <v>5.7449300000000002E-2</v>
      </c>
      <c r="BX553" s="112">
        <v>5.14796E-2</v>
      </c>
      <c r="BY553" s="112">
        <v>3.3239999999999999E-2</v>
      </c>
      <c r="BZ553" s="112">
        <v>0.46412799999999999</v>
      </c>
      <c r="CA553" s="112">
        <v>0.66622999999999999</v>
      </c>
      <c r="CB553" s="112">
        <v>0.76939299999999999</v>
      </c>
      <c r="CC553" s="112">
        <v>0.73250999999999999</v>
      </c>
      <c r="CD553" s="117">
        <v>0.68399600000000005</v>
      </c>
      <c r="CE553" s="105">
        <v>-1.49177</v>
      </c>
      <c r="CF553" s="105">
        <v>-1.38415</v>
      </c>
      <c r="CG553" s="105">
        <v>-0.88955899999999999</v>
      </c>
      <c r="CH553" s="105">
        <v>-2.0128200000000001</v>
      </c>
      <c r="CI553" s="105">
        <v>-0.31679299999999999</v>
      </c>
      <c r="CJ553" s="105">
        <v>-0.16918900000000001</v>
      </c>
      <c r="CK553" s="105">
        <v>9.1152200000000003E-2</v>
      </c>
      <c r="CL553" s="105">
        <v>-0.105251</v>
      </c>
      <c r="CM553" s="116">
        <v>-0.19685</v>
      </c>
    </row>
    <row r="554" spans="1:91">
      <c r="A554" s="104" t="s">
        <v>1664</v>
      </c>
      <c r="B554" s="104" t="s">
        <v>1665</v>
      </c>
      <c r="C554" s="104" t="s">
        <v>564</v>
      </c>
      <c r="D554" s="105">
        <v>29.200600000000001</v>
      </c>
      <c r="E554" s="108">
        <v>413088496</v>
      </c>
      <c r="F554" s="108">
        <v>365040899</v>
      </c>
      <c r="G554" s="108">
        <v>334858960.30000001</v>
      </c>
      <c r="H554" s="108">
        <v>701324792</v>
      </c>
      <c r="I554" s="108">
        <v>382814489</v>
      </c>
      <c r="J554" s="108">
        <v>285600737.80000001</v>
      </c>
      <c r="K554" s="108">
        <v>919279312</v>
      </c>
      <c r="L554" s="108">
        <v>356004913</v>
      </c>
      <c r="M554" s="108">
        <v>653923060</v>
      </c>
      <c r="N554" s="108">
        <v>583347090</v>
      </c>
      <c r="O554" s="108">
        <v>552116944</v>
      </c>
      <c r="P554" s="108">
        <v>462246576.5</v>
      </c>
      <c r="Q554" s="108">
        <v>704002608.29999995</v>
      </c>
      <c r="R554" s="108">
        <v>529548804</v>
      </c>
      <c r="S554" s="108">
        <v>465503263.80000001</v>
      </c>
      <c r="T554" s="108">
        <v>412529575.5</v>
      </c>
      <c r="U554" s="108">
        <v>315970557.80000001</v>
      </c>
      <c r="V554" s="108">
        <v>340121274</v>
      </c>
      <c r="W554" s="108">
        <v>225281108</v>
      </c>
      <c r="X554" s="108">
        <v>218104311.5</v>
      </c>
      <c r="Y554" s="108">
        <v>415912028.5</v>
      </c>
      <c r="Z554" s="108">
        <v>602260032</v>
      </c>
      <c r="AA554" s="108">
        <v>918223117.5</v>
      </c>
      <c r="AB554" s="108">
        <v>408245115.5</v>
      </c>
      <c r="AC554" s="108">
        <v>873267283.89999998</v>
      </c>
      <c r="AD554" s="108">
        <v>743280348</v>
      </c>
      <c r="AE554" s="108">
        <v>724012048</v>
      </c>
      <c r="AF554" s="108">
        <v>592670511</v>
      </c>
      <c r="AG554" s="108">
        <v>555321397</v>
      </c>
      <c r="AH554" s="115">
        <v>592543410</v>
      </c>
      <c r="AI554" s="105">
        <v>29.005400000000002</v>
      </c>
      <c r="AJ554" s="105">
        <v>29.020099999999999</v>
      </c>
      <c r="AK554" s="105">
        <v>28.9377</v>
      </c>
      <c r="AL554" s="105">
        <v>29.6599</v>
      </c>
      <c r="AM554" s="105">
        <v>28.9544</v>
      </c>
      <c r="AN554" s="105">
        <v>28.6386</v>
      </c>
      <c r="AO554" s="105">
        <v>30.0105</v>
      </c>
      <c r="AP554" s="105">
        <v>29.213799999999999</v>
      </c>
      <c r="AQ554" s="105">
        <v>29.473600000000001</v>
      </c>
      <c r="AR554" s="105">
        <v>29.555299999999999</v>
      </c>
      <c r="AS554" s="105">
        <v>29.607600000000001</v>
      </c>
      <c r="AT554" s="105">
        <v>29.388300000000001</v>
      </c>
      <c r="AU554" s="105">
        <v>29.587700000000002</v>
      </c>
      <c r="AV554" s="105">
        <v>29.2699</v>
      </c>
      <c r="AW554" s="105">
        <v>29.203499999999998</v>
      </c>
      <c r="AX554" s="105">
        <v>28.999199999999998</v>
      </c>
      <c r="AY554" s="105">
        <v>28.562100000000001</v>
      </c>
      <c r="AZ554" s="105">
        <v>28.718299999999999</v>
      </c>
      <c r="BA554" s="105">
        <v>27.992100000000001</v>
      </c>
      <c r="BB554" s="105">
        <v>28.042400000000001</v>
      </c>
      <c r="BC554" s="105">
        <v>28.851600000000001</v>
      </c>
      <c r="BD554" s="105">
        <v>29.548500000000001</v>
      </c>
      <c r="BE554" s="105">
        <v>30.184799999999999</v>
      </c>
      <c r="BF554" s="105">
        <v>29.041399999999999</v>
      </c>
      <c r="BG554" s="105">
        <v>29.739599999999999</v>
      </c>
      <c r="BH554" s="105">
        <v>29.505299999999998</v>
      </c>
      <c r="BI554" s="105">
        <v>29.4453</v>
      </c>
      <c r="BJ554" s="105">
        <v>29.197700000000001</v>
      </c>
      <c r="BK554" s="105">
        <v>28.988700000000001</v>
      </c>
      <c r="BL554" s="116">
        <v>29.136399999999998</v>
      </c>
      <c r="BM554" s="112">
        <v>0.14819599999999999</v>
      </c>
      <c r="BN554" s="112">
        <v>0.94332099999999997</v>
      </c>
      <c r="BO554" s="112">
        <v>0.131908</v>
      </c>
      <c r="BP554" s="112">
        <v>1.0699999999999999E-2</v>
      </c>
      <c r="BQ554" s="112">
        <v>0.13974700000000001</v>
      </c>
      <c r="BR554" s="112">
        <v>7.0723400000000006E-2</v>
      </c>
      <c r="BS554" s="112">
        <v>4.6540999999999999E-2</v>
      </c>
      <c r="BT554" s="112">
        <v>0.223777</v>
      </c>
      <c r="BU554" s="117">
        <v>1.39519E-2</v>
      </c>
      <c r="BV554" s="112">
        <v>0.22039800000000001</v>
      </c>
      <c r="BW554" s="112">
        <v>0.95377400000000001</v>
      </c>
      <c r="BX554" s="112">
        <v>0.231019</v>
      </c>
      <c r="BY554" s="112">
        <v>2.9091499999999999E-2</v>
      </c>
      <c r="BZ554" s="112">
        <v>0.52193800000000001</v>
      </c>
      <c r="CA554" s="112">
        <v>0.26993200000000001</v>
      </c>
      <c r="CB554" s="112">
        <v>0.202206</v>
      </c>
      <c r="CC554" s="112">
        <v>0.42747400000000002</v>
      </c>
      <c r="CD554" s="117">
        <v>0.39360400000000001</v>
      </c>
      <c r="CE554" s="105">
        <v>-0.11987399999999999</v>
      </c>
      <c r="CF554" s="105">
        <v>-2.3319900000000001E-2</v>
      </c>
      <c r="CG554" s="105">
        <v>0.45835799999999999</v>
      </c>
      <c r="CH554" s="105">
        <v>0.40945199999999998</v>
      </c>
      <c r="CI554" s="105">
        <v>0.24608099999999999</v>
      </c>
      <c r="CJ554" s="105">
        <v>-0.347715</v>
      </c>
      <c r="CK554" s="105">
        <v>-0.81225800000000004</v>
      </c>
      <c r="CL554" s="105">
        <v>0.48399399999999998</v>
      </c>
      <c r="CM554" s="116">
        <v>0.45580300000000001</v>
      </c>
    </row>
    <row r="555" spans="1:91">
      <c r="A555" s="104" t="s">
        <v>1666</v>
      </c>
      <c r="B555" s="104" t="s">
        <v>1667</v>
      </c>
      <c r="C555" s="104" t="s">
        <v>1668</v>
      </c>
      <c r="D555" s="105">
        <v>31.5185</v>
      </c>
      <c r="E555" s="108">
        <v>2753148477</v>
      </c>
      <c r="F555" s="108">
        <v>2192392929</v>
      </c>
      <c r="G555" s="108">
        <v>2419841140</v>
      </c>
      <c r="H555" s="108">
        <v>2966641080</v>
      </c>
      <c r="I555" s="108">
        <v>2086703065</v>
      </c>
      <c r="J555" s="108">
        <v>2962575525</v>
      </c>
      <c r="K555" s="108">
        <v>2531647984</v>
      </c>
      <c r="L555" s="108">
        <v>2160425522</v>
      </c>
      <c r="M555" s="108">
        <v>2847854354</v>
      </c>
      <c r="N555" s="108">
        <v>2554758004</v>
      </c>
      <c r="O555" s="108">
        <v>3182629514</v>
      </c>
      <c r="P555" s="108">
        <v>3720783232</v>
      </c>
      <c r="Q555" s="108">
        <v>2397275530</v>
      </c>
      <c r="R555" s="108">
        <v>1721782795</v>
      </c>
      <c r="S555" s="108">
        <v>1056052321</v>
      </c>
      <c r="T555" s="108">
        <v>2420897410</v>
      </c>
      <c r="U555" s="108">
        <v>2276582228</v>
      </c>
      <c r="V555" s="108">
        <v>2706657867</v>
      </c>
      <c r="W555" s="108">
        <v>1843429307</v>
      </c>
      <c r="X555" s="108">
        <v>1559946399</v>
      </c>
      <c r="Y555" s="108">
        <v>2325870800</v>
      </c>
      <c r="Z555" s="108">
        <v>2005340141</v>
      </c>
      <c r="AA555" s="108">
        <v>2173221282</v>
      </c>
      <c r="AB555" s="108">
        <v>2347475811</v>
      </c>
      <c r="AC555" s="108">
        <v>1978234529</v>
      </c>
      <c r="AD555" s="108">
        <v>3218631288</v>
      </c>
      <c r="AE555" s="108">
        <v>2397024560</v>
      </c>
      <c r="AF555" s="108">
        <v>2317852831</v>
      </c>
      <c r="AG555" s="108">
        <v>3331639309</v>
      </c>
      <c r="AH555" s="115">
        <v>2786469004</v>
      </c>
      <c r="AI555" s="105">
        <v>31.741900000000001</v>
      </c>
      <c r="AJ555" s="105">
        <v>31.577999999999999</v>
      </c>
      <c r="AK555" s="105">
        <v>31.706299999999999</v>
      </c>
      <c r="AL555" s="105">
        <v>31.740600000000001</v>
      </c>
      <c r="AM555" s="105">
        <v>31.3796</v>
      </c>
      <c r="AN555" s="105">
        <v>31.914100000000001</v>
      </c>
      <c r="AO555" s="105">
        <v>31.4848</v>
      </c>
      <c r="AP555" s="105">
        <v>31.662299999999998</v>
      </c>
      <c r="AQ555" s="105">
        <v>31.596299999999999</v>
      </c>
      <c r="AR555" s="105">
        <v>31.666899999999998</v>
      </c>
      <c r="AS555" s="105">
        <v>32.060299999999998</v>
      </c>
      <c r="AT555" s="105">
        <v>32.397100000000002</v>
      </c>
      <c r="AU555" s="105">
        <v>31.3932</v>
      </c>
      <c r="AV555" s="105">
        <v>30.9709</v>
      </c>
      <c r="AW555" s="105">
        <v>30.308499999999999</v>
      </c>
      <c r="AX555" s="105">
        <v>31.552199999999999</v>
      </c>
      <c r="AY555" s="105">
        <v>31.407499999999999</v>
      </c>
      <c r="AZ555" s="105">
        <v>31.660799999999998</v>
      </c>
      <c r="BA555" s="105">
        <v>31.024699999999999</v>
      </c>
      <c r="BB555" s="105">
        <v>30.872299999999999</v>
      </c>
      <c r="BC555" s="105">
        <v>31.305599999999998</v>
      </c>
      <c r="BD555" s="105">
        <v>31.3035</v>
      </c>
      <c r="BE555" s="105">
        <v>31.423100000000002</v>
      </c>
      <c r="BF555" s="105">
        <v>31.565000000000001</v>
      </c>
      <c r="BG555" s="105">
        <v>30.930299999999999</v>
      </c>
      <c r="BH555" s="105">
        <v>31.614899999999999</v>
      </c>
      <c r="BI555" s="105">
        <v>31.172499999999999</v>
      </c>
      <c r="BJ555" s="105">
        <v>31.165199999999999</v>
      </c>
      <c r="BK555" s="105">
        <v>31.561599999999999</v>
      </c>
      <c r="BL555" s="116">
        <v>31.3748</v>
      </c>
      <c r="BM555" s="112">
        <v>6.9037100000000004E-2</v>
      </c>
      <c r="BN555" s="112">
        <v>0.185422</v>
      </c>
      <c r="BO555" s="112">
        <v>0.16387599999999999</v>
      </c>
      <c r="BP555" s="112">
        <v>4.8392900000000003E-2</v>
      </c>
      <c r="BQ555" s="112">
        <v>0.22903100000000001</v>
      </c>
      <c r="BR555" s="112">
        <v>0.27227099999999999</v>
      </c>
      <c r="BS555" s="112">
        <v>0.15440999999999999</v>
      </c>
      <c r="BT555" s="112">
        <v>0.66799699999999995</v>
      </c>
      <c r="BU555" s="117">
        <v>0.60889800000000005</v>
      </c>
      <c r="BV555" s="112">
        <v>0.12467</v>
      </c>
      <c r="BW555" s="112">
        <v>0.27380199999999999</v>
      </c>
      <c r="BX555" s="112">
        <v>0.27184999999999998</v>
      </c>
      <c r="BY555" s="112">
        <v>8.9498800000000003E-2</v>
      </c>
      <c r="BZ555" s="112">
        <v>0.59282699999999999</v>
      </c>
      <c r="CA555" s="112">
        <v>0.54115199999999997</v>
      </c>
      <c r="CB555" s="112">
        <v>0.36894399999999999</v>
      </c>
      <c r="CC555" s="112">
        <v>0.79693800000000004</v>
      </c>
      <c r="CD555" s="117">
        <v>0.86546699999999999</v>
      </c>
      <c r="CE555" s="105">
        <v>0.30819800000000003</v>
      </c>
      <c r="CF555" s="105">
        <v>0.31092599999999998</v>
      </c>
      <c r="CG555" s="105">
        <v>0.21393300000000001</v>
      </c>
      <c r="CH555" s="105">
        <v>0.674238</v>
      </c>
      <c r="CI555" s="105">
        <v>-0.47631600000000002</v>
      </c>
      <c r="CJ555" s="105">
        <v>0.17296700000000001</v>
      </c>
      <c r="CK555" s="105">
        <v>-0.29965000000000003</v>
      </c>
      <c r="CL555" s="105">
        <v>6.3397700000000001E-2</v>
      </c>
      <c r="CM555" s="116">
        <v>-0.127943</v>
      </c>
    </row>
    <row r="556" spans="1:91">
      <c r="A556" s="104" t="s">
        <v>1669</v>
      </c>
      <c r="B556" s="104" t="s">
        <v>1670</v>
      </c>
      <c r="C556" s="104" t="s">
        <v>1671</v>
      </c>
      <c r="D556" s="105">
        <v>28.338450000000002</v>
      </c>
      <c r="E556" s="108">
        <v>265698038</v>
      </c>
      <c r="F556" s="108">
        <v>257320120</v>
      </c>
      <c r="G556" s="108">
        <v>187700678</v>
      </c>
      <c r="H556" s="108">
        <v>292821924</v>
      </c>
      <c r="I556" s="108">
        <v>280118896</v>
      </c>
      <c r="J556" s="108">
        <v>240445422</v>
      </c>
      <c r="K556" s="108">
        <v>224112168</v>
      </c>
      <c r="L556" s="108">
        <v>134656719.5</v>
      </c>
      <c r="M556" s="108">
        <v>193920794</v>
      </c>
      <c r="N556" s="108">
        <v>257441152</v>
      </c>
      <c r="O556" s="108">
        <v>258443556</v>
      </c>
      <c r="P556" s="108">
        <v>239769580</v>
      </c>
      <c r="Q556" s="108">
        <v>319052712</v>
      </c>
      <c r="R556" s="108">
        <v>281226400</v>
      </c>
      <c r="S556" s="108">
        <v>325478718</v>
      </c>
      <c r="T556" s="108">
        <v>261611624</v>
      </c>
      <c r="U556" s="108">
        <v>273371548</v>
      </c>
      <c r="V556" s="108">
        <v>237538092</v>
      </c>
      <c r="W556" s="108">
        <v>294325440</v>
      </c>
      <c r="X556" s="108">
        <v>288812152</v>
      </c>
      <c r="Y556" s="108">
        <v>287887436</v>
      </c>
      <c r="Z556" s="108">
        <v>241272612</v>
      </c>
      <c r="AA556" s="108">
        <v>208908974</v>
      </c>
      <c r="AB556" s="108">
        <v>292594448</v>
      </c>
      <c r="AC556" s="108">
        <v>314003092</v>
      </c>
      <c r="AD556" s="108">
        <v>323659936</v>
      </c>
      <c r="AE556" s="108">
        <v>326139720</v>
      </c>
      <c r="AF556" s="108">
        <v>321838488</v>
      </c>
      <c r="AG556" s="108">
        <v>322568744</v>
      </c>
      <c r="AH556" s="115">
        <v>324010448</v>
      </c>
      <c r="AI556" s="105">
        <v>28.3687</v>
      </c>
      <c r="AJ556" s="105">
        <v>28.572299999999998</v>
      </c>
      <c r="AK556" s="105">
        <v>28.1492</v>
      </c>
      <c r="AL556" s="105">
        <v>28.399799999999999</v>
      </c>
      <c r="AM556" s="105">
        <v>28.5276</v>
      </c>
      <c r="AN556" s="105">
        <v>28.351199999999999</v>
      </c>
      <c r="AO556" s="105">
        <v>28.0045</v>
      </c>
      <c r="AP556" s="105">
        <v>27.9847</v>
      </c>
      <c r="AQ556" s="105">
        <v>27.72</v>
      </c>
      <c r="AR556" s="105">
        <v>28.380299999999998</v>
      </c>
      <c r="AS556" s="105">
        <v>28.5563</v>
      </c>
      <c r="AT556" s="105">
        <v>28.441199999999998</v>
      </c>
      <c r="AU556" s="105">
        <v>28.4605</v>
      </c>
      <c r="AV556" s="105">
        <v>28.3569</v>
      </c>
      <c r="AW556" s="105">
        <v>28.748699999999999</v>
      </c>
      <c r="AX556" s="105">
        <v>28.342199999999998</v>
      </c>
      <c r="AY556" s="105">
        <v>28.334700000000002</v>
      </c>
      <c r="AZ556" s="105">
        <v>28.205500000000001</v>
      </c>
      <c r="BA556" s="105">
        <v>28.377800000000001</v>
      </c>
      <c r="BB556" s="105">
        <v>28.445</v>
      </c>
      <c r="BC556" s="105">
        <v>28.32</v>
      </c>
      <c r="BD556" s="105">
        <v>28.275300000000001</v>
      </c>
      <c r="BE556" s="105">
        <v>28.0929</v>
      </c>
      <c r="BF556" s="105">
        <v>28.5609</v>
      </c>
      <c r="BG556" s="105">
        <v>28.267199999999999</v>
      </c>
      <c r="BH556" s="105">
        <v>28.305499999999999</v>
      </c>
      <c r="BI556" s="105">
        <v>28.294799999999999</v>
      </c>
      <c r="BJ556" s="105">
        <v>28.316800000000001</v>
      </c>
      <c r="BK556" s="105">
        <v>28.219000000000001</v>
      </c>
      <c r="BL556" s="116">
        <v>28.2803</v>
      </c>
      <c r="BM556" s="112">
        <v>0.50670800000000005</v>
      </c>
      <c r="BN556" s="112">
        <v>6.1574499999999997E-2</v>
      </c>
      <c r="BO556" s="112">
        <v>1.8445599999999999E-2</v>
      </c>
      <c r="BP556" s="112">
        <v>3.3650600000000003E-2</v>
      </c>
      <c r="BQ556" s="112">
        <v>0.10696700000000001</v>
      </c>
      <c r="BR556" s="112">
        <v>0.69675399999999998</v>
      </c>
      <c r="BS556" s="112">
        <v>7.7132999999999993E-2</v>
      </c>
      <c r="BT556" s="112">
        <v>0.79984999999999995</v>
      </c>
      <c r="BU556" s="117">
        <v>0.60678799999999999</v>
      </c>
      <c r="BV556" s="112">
        <v>0.58484999999999998</v>
      </c>
      <c r="BW556" s="112">
        <v>0.121152</v>
      </c>
      <c r="BX556" s="112">
        <v>7.95651E-2</v>
      </c>
      <c r="BY556" s="112">
        <v>6.7442000000000002E-2</v>
      </c>
      <c r="BZ556" s="112">
        <v>0.48577700000000001</v>
      </c>
      <c r="CA556" s="112">
        <v>0.85302299999999998</v>
      </c>
      <c r="CB556" s="112">
        <v>0.26286700000000002</v>
      </c>
      <c r="CC556" s="112">
        <v>0.88700100000000004</v>
      </c>
      <c r="CD556" s="117">
        <v>0.86439100000000002</v>
      </c>
      <c r="CE556" s="105">
        <v>9.13741E-2</v>
      </c>
      <c r="CF556" s="105">
        <v>0.154168</v>
      </c>
      <c r="CG556" s="105">
        <v>-0.36894900000000003</v>
      </c>
      <c r="CH556" s="105">
        <v>0.18724099999999999</v>
      </c>
      <c r="CI556" s="105">
        <v>0.249999</v>
      </c>
      <c r="CJ556" s="105">
        <v>2.2103000000000001E-2</v>
      </c>
      <c r="CK556" s="105">
        <v>0.108908</v>
      </c>
      <c r="CL556" s="105">
        <v>3.7698099999999998E-2</v>
      </c>
      <c r="CM556" s="116">
        <v>1.7131799999999999E-2</v>
      </c>
    </row>
    <row r="557" spans="1:91">
      <c r="A557" s="104" t="s">
        <v>1672</v>
      </c>
      <c r="B557" s="104" t="s">
        <v>1673</v>
      </c>
      <c r="C557" s="104" t="s">
        <v>1674</v>
      </c>
      <c r="D557" s="105">
        <v>29.8827</v>
      </c>
      <c r="E557" s="108">
        <v>605887695</v>
      </c>
      <c r="F557" s="108">
        <v>541819011</v>
      </c>
      <c r="G557" s="108">
        <v>653041206</v>
      </c>
      <c r="H557" s="108">
        <v>718035412</v>
      </c>
      <c r="I557" s="108">
        <v>513428413</v>
      </c>
      <c r="J557" s="108">
        <v>335749989.5</v>
      </c>
      <c r="K557" s="108">
        <v>668707798</v>
      </c>
      <c r="L557" s="108">
        <v>221002758.80000001</v>
      </c>
      <c r="M557" s="108">
        <v>593795881</v>
      </c>
      <c r="N557" s="108">
        <v>405017635</v>
      </c>
      <c r="O557" s="108">
        <v>2086351604</v>
      </c>
      <c r="P557" s="108">
        <v>476634236.5</v>
      </c>
      <c r="Q557" s="108">
        <v>1004382880</v>
      </c>
      <c r="R557" s="108">
        <v>859567628</v>
      </c>
      <c r="S557" s="108">
        <v>640311111</v>
      </c>
      <c r="T557" s="108">
        <v>869688624</v>
      </c>
      <c r="U557" s="108">
        <v>875159860</v>
      </c>
      <c r="V557" s="108">
        <v>767508552.79999995</v>
      </c>
      <c r="W557" s="108">
        <v>1019700907</v>
      </c>
      <c r="X557" s="108">
        <v>962581200</v>
      </c>
      <c r="Y557" s="108">
        <v>1304704346</v>
      </c>
      <c r="Z557" s="108">
        <v>818901532</v>
      </c>
      <c r="AA557" s="108">
        <v>829488526</v>
      </c>
      <c r="AB557" s="108">
        <v>1212065956</v>
      </c>
      <c r="AC557" s="108">
        <v>965872384.5</v>
      </c>
      <c r="AD557" s="108">
        <v>1072390788</v>
      </c>
      <c r="AE557" s="108">
        <v>939634633</v>
      </c>
      <c r="AF557" s="108">
        <v>1261585094</v>
      </c>
      <c r="AG557" s="108">
        <v>979633548.79999995</v>
      </c>
      <c r="AH557" s="115">
        <v>1110702733</v>
      </c>
      <c r="AI557" s="105">
        <v>29.558</v>
      </c>
      <c r="AJ557" s="105">
        <v>29.599299999999999</v>
      </c>
      <c r="AK557" s="105">
        <v>29.880600000000001</v>
      </c>
      <c r="AL557" s="105">
        <v>29.693899999999999</v>
      </c>
      <c r="AM557" s="105">
        <v>29.366399999999999</v>
      </c>
      <c r="AN557" s="105">
        <v>28.870899999999999</v>
      </c>
      <c r="AO557" s="105">
        <v>29.563300000000002</v>
      </c>
      <c r="AP557" s="105">
        <v>28.549900000000001</v>
      </c>
      <c r="AQ557" s="105">
        <v>29.334499999999998</v>
      </c>
      <c r="AR557" s="105">
        <v>29.014700000000001</v>
      </c>
      <c r="AS557" s="105">
        <v>31.523700000000002</v>
      </c>
      <c r="AT557" s="105">
        <v>29.432500000000001</v>
      </c>
      <c r="AU557" s="105">
        <v>30.135300000000001</v>
      </c>
      <c r="AV557" s="105">
        <v>29.968699999999998</v>
      </c>
      <c r="AW557" s="105">
        <v>29.6236</v>
      </c>
      <c r="AX557" s="105">
        <v>30.075199999999999</v>
      </c>
      <c r="AY557" s="105">
        <v>30.029599999999999</v>
      </c>
      <c r="AZ557" s="105">
        <v>29.8293</v>
      </c>
      <c r="BA557" s="105">
        <v>30.170400000000001</v>
      </c>
      <c r="BB557" s="105">
        <v>30.186299999999999</v>
      </c>
      <c r="BC557" s="105">
        <v>30.48</v>
      </c>
      <c r="BD557" s="105">
        <v>30.01</v>
      </c>
      <c r="BE557" s="105">
        <v>30.0627</v>
      </c>
      <c r="BF557" s="105">
        <v>30.6114</v>
      </c>
      <c r="BG557" s="105">
        <v>29.884799999999998</v>
      </c>
      <c r="BH557" s="105">
        <v>30.036000000000001</v>
      </c>
      <c r="BI557" s="105">
        <v>29.821400000000001</v>
      </c>
      <c r="BJ557" s="105">
        <v>30.287600000000001</v>
      </c>
      <c r="BK557" s="105">
        <v>29.820699999999999</v>
      </c>
      <c r="BL557" s="116">
        <v>30.065899999999999</v>
      </c>
      <c r="BM557" s="112">
        <v>8.81102E-2</v>
      </c>
      <c r="BN557" s="112">
        <v>5.2831900000000001E-2</v>
      </c>
      <c r="BO557" s="112">
        <v>5.34549E-2</v>
      </c>
      <c r="BP557" s="112">
        <v>0.935558</v>
      </c>
      <c r="BQ557" s="112">
        <v>0.50244100000000003</v>
      </c>
      <c r="BR557" s="112">
        <v>0.63200599999999996</v>
      </c>
      <c r="BS557" s="112">
        <v>0.25958700000000001</v>
      </c>
      <c r="BT557" s="112">
        <v>0.50931000000000004</v>
      </c>
      <c r="BU557" s="117">
        <v>0.38886199999999999</v>
      </c>
      <c r="BV557" s="112">
        <v>0.149002</v>
      </c>
      <c r="BW557" s="112">
        <v>0.10962</v>
      </c>
      <c r="BX557" s="112">
        <v>0.14030100000000001</v>
      </c>
      <c r="BY557" s="112">
        <v>0.94692500000000002</v>
      </c>
      <c r="BZ557" s="112">
        <v>0.74669300000000005</v>
      </c>
      <c r="CA557" s="112">
        <v>0.819299</v>
      </c>
      <c r="CB557" s="112">
        <v>0.49355599999999999</v>
      </c>
      <c r="CC557" s="112">
        <v>0.68431900000000001</v>
      </c>
      <c r="CD557" s="117">
        <v>0.75863000000000003</v>
      </c>
      <c r="CE557" s="105">
        <v>-0.37878499999999998</v>
      </c>
      <c r="CF557" s="105">
        <v>-0.74770400000000004</v>
      </c>
      <c r="CG557" s="105">
        <v>-0.90886199999999995</v>
      </c>
      <c r="CH557" s="105">
        <v>-6.7790299999999998E-2</v>
      </c>
      <c r="CI557" s="105">
        <v>-0.148871</v>
      </c>
      <c r="CJ557" s="105">
        <v>-8.0010700000000004E-2</v>
      </c>
      <c r="CK557" s="105">
        <v>0.220856</v>
      </c>
      <c r="CL557" s="105">
        <v>0.16996600000000001</v>
      </c>
      <c r="CM557" s="116">
        <v>-0.14400499999999999</v>
      </c>
    </row>
    <row r="558" spans="1:91">
      <c r="A558" s="104" t="s">
        <v>1675</v>
      </c>
      <c r="B558" s="104" t="s">
        <v>1676</v>
      </c>
      <c r="C558" s="104" t="s">
        <v>1677</v>
      </c>
      <c r="D558" s="105">
        <v>31.28755</v>
      </c>
      <c r="E558" s="108">
        <v>1542032795</v>
      </c>
      <c r="F558" s="108">
        <v>1216978767</v>
      </c>
      <c r="G558" s="108">
        <v>975044794.10000002</v>
      </c>
      <c r="H558" s="108">
        <v>1738727751</v>
      </c>
      <c r="I558" s="108">
        <v>1273083538</v>
      </c>
      <c r="J558" s="108">
        <v>764273502.39999998</v>
      </c>
      <c r="K558" s="108">
        <v>1760605010</v>
      </c>
      <c r="L558" s="108">
        <v>601310838.10000002</v>
      </c>
      <c r="M558" s="108">
        <v>1577318482</v>
      </c>
      <c r="N558" s="108">
        <v>1042361418</v>
      </c>
      <c r="O558" s="108">
        <v>695211671.29999995</v>
      </c>
      <c r="P558" s="108">
        <v>1250106351</v>
      </c>
      <c r="Q558" s="108">
        <v>2415192658</v>
      </c>
      <c r="R558" s="108">
        <v>2377384744</v>
      </c>
      <c r="S558" s="108">
        <v>1814511170</v>
      </c>
      <c r="T558" s="108">
        <v>2177274271</v>
      </c>
      <c r="U558" s="108">
        <v>2055385647</v>
      </c>
      <c r="V558" s="108">
        <v>2866393517</v>
      </c>
      <c r="W558" s="108">
        <v>2267082351</v>
      </c>
      <c r="X558" s="108">
        <v>2572432473</v>
      </c>
      <c r="Y558" s="108">
        <v>2613074395</v>
      </c>
      <c r="Z558" s="108">
        <v>2023010463</v>
      </c>
      <c r="AA558" s="108">
        <v>2309882953</v>
      </c>
      <c r="AB558" s="108">
        <v>2035958813</v>
      </c>
      <c r="AC558" s="108">
        <v>2716046641</v>
      </c>
      <c r="AD558" s="108">
        <v>2452876927</v>
      </c>
      <c r="AE558" s="108">
        <v>2786560583</v>
      </c>
      <c r="AF558" s="108">
        <v>2803027638</v>
      </c>
      <c r="AG558" s="108">
        <v>3221039485</v>
      </c>
      <c r="AH558" s="115">
        <v>2680960947</v>
      </c>
      <c r="AI558" s="105">
        <v>30.9057</v>
      </c>
      <c r="AJ558" s="105">
        <v>30.755600000000001</v>
      </c>
      <c r="AK558" s="105">
        <v>30.4373</v>
      </c>
      <c r="AL558" s="105">
        <v>30.969799999999999</v>
      </c>
      <c r="AM558" s="105">
        <v>30.680499999999999</v>
      </c>
      <c r="AN558" s="105">
        <v>30.0824</v>
      </c>
      <c r="AO558" s="105">
        <v>30.933700000000002</v>
      </c>
      <c r="AP558" s="105">
        <v>29.947399999999998</v>
      </c>
      <c r="AQ558" s="105">
        <v>30.7439</v>
      </c>
      <c r="AR558" s="105">
        <v>30.394200000000001</v>
      </c>
      <c r="AS558" s="105">
        <v>29.945699999999999</v>
      </c>
      <c r="AT558" s="105">
        <v>30.823599999999999</v>
      </c>
      <c r="AU558" s="105">
        <v>31.403700000000001</v>
      </c>
      <c r="AV558" s="105">
        <v>31.436399999999999</v>
      </c>
      <c r="AW558" s="105">
        <v>31.083600000000001</v>
      </c>
      <c r="AX558" s="105">
        <v>31.3992</v>
      </c>
      <c r="AY558" s="105">
        <v>31.259399999999999</v>
      </c>
      <c r="AZ558" s="105">
        <v>31.744399999999999</v>
      </c>
      <c r="BA558" s="105">
        <v>31.3231</v>
      </c>
      <c r="BB558" s="105">
        <v>31.585799999999999</v>
      </c>
      <c r="BC558" s="105">
        <v>31.4695</v>
      </c>
      <c r="BD558" s="105">
        <v>31.3157</v>
      </c>
      <c r="BE558" s="105">
        <v>31.512699999999999</v>
      </c>
      <c r="BF558" s="105">
        <v>31.3596</v>
      </c>
      <c r="BG558" s="105">
        <v>31.388000000000002</v>
      </c>
      <c r="BH558" s="105">
        <v>31.225200000000001</v>
      </c>
      <c r="BI558" s="105">
        <v>31.389700000000001</v>
      </c>
      <c r="BJ558" s="105">
        <v>31.439399999999999</v>
      </c>
      <c r="BK558" s="105">
        <v>31.510999999999999</v>
      </c>
      <c r="BL558" s="116">
        <v>31.3169</v>
      </c>
      <c r="BM558" s="112">
        <v>8.3802300000000007E-3</v>
      </c>
      <c r="BN558" s="112">
        <v>3.4188900000000001E-2</v>
      </c>
      <c r="BO558" s="112">
        <v>4.5699499999999997E-2</v>
      </c>
      <c r="BP558" s="112">
        <v>1.635E-2</v>
      </c>
      <c r="BQ558" s="112">
        <v>0.41492600000000002</v>
      </c>
      <c r="BR558" s="112">
        <v>0.78458399999999995</v>
      </c>
      <c r="BS558" s="112">
        <v>0.71570699999999998</v>
      </c>
      <c r="BT558" s="112">
        <v>0.76458999999999999</v>
      </c>
      <c r="BU558" s="117">
        <v>0.32546700000000001</v>
      </c>
      <c r="BV558" s="112">
        <v>3.6409400000000001E-2</v>
      </c>
      <c r="BW558" s="112">
        <v>8.20877E-2</v>
      </c>
      <c r="BX558" s="112">
        <v>0.127083</v>
      </c>
      <c r="BY558" s="112">
        <v>3.9038099999999999E-2</v>
      </c>
      <c r="BZ558" s="112">
        <v>0.71442799999999995</v>
      </c>
      <c r="CA558" s="112">
        <v>0.90612599999999999</v>
      </c>
      <c r="CB558" s="112">
        <v>0.85140899999999997</v>
      </c>
      <c r="CC558" s="112">
        <v>0.86468800000000001</v>
      </c>
      <c r="CD558" s="117">
        <v>0.73983500000000002</v>
      </c>
      <c r="CE558" s="105">
        <v>-0.72288200000000002</v>
      </c>
      <c r="CF558" s="105">
        <v>-0.84486499999999998</v>
      </c>
      <c r="CG558" s="105">
        <v>-0.88071999999999995</v>
      </c>
      <c r="CH558" s="105">
        <v>-1.0346</v>
      </c>
      <c r="CI558" s="105">
        <v>-0.11451</v>
      </c>
      <c r="CJ558" s="105">
        <v>4.5273500000000001E-2</v>
      </c>
      <c r="CK558" s="105">
        <v>3.7069299999999999E-2</v>
      </c>
      <c r="CL558" s="105">
        <v>-2.6386300000000001E-2</v>
      </c>
      <c r="CM558" s="116">
        <v>-8.8102299999999995E-2</v>
      </c>
    </row>
    <row r="559" spans="1:91">
      <c r="A559" s="104" t="s">
        <v>1678</v>
      </c>
      <c r="B559" s="104" t="s">
        <v>1679</v>
      </c>
      <c r="C559" s="104" t="s">
        <v>471</v>
      </c>
      <c r="D559" s="105">
        <v>29.96415</v>
      </c>
      <c r="E559" s="108">
        <v>882062224</v>
      </c>
      <c r="F559" s="108">
        <v>320525072</v>
      </c>
      <c r="G559" s="108">
        <v>670183462.5</v>
      </c>
      <c r="H559" s="108">
        <v>807777598.79999995</v>
      </c>
      <c r="I559" s="108">
        <v>796381033</v>
      </c>
      <c r="J559" s="108">
        <v>734038780</v>
      </c>
      <c r="K559" s="108">
        <v>995010174.5</v>
      </c>
      <c r="L559" s="108">
        <v>399706079.80000001</v>
      </c>
      <c r="M559" s="108">
        <v>762370998.5</v>
      </c>
      <c r="N559" s="108">
        <v>783354871.79999995</v>
      </c>
      <c r="O559" s="108">
        <v>766737619</v>
      </c>
      <c r="P559" s="108">
        <v>778142764</v>
      </c>
      <c r="Q559" s="108">
        <v>770550306.5</v>
      </c>
      <c r="R559" s="108">
        <v>839794914.5</v>
      </c>
      <c r="S559" s="108">
        <v>620360452.5</v>
      </c>
      <c r="T559" s="108">
        <v>941402616.5</v>
      </c>
      <c r="U559" s="108">
        <v>978854845.79999995</v>
      </c>
      <c r="V559" s="108">
        <v>724523670</v>
      </c>
      <c r="W559" s="108">
        <v>802498350</v>
      </c>
      <c r="X559" s="108">
        <v>882438704.79999995</v>
      </c>
      <c r="Y559" s="108">
        <v>997366970</v>
      </c>
      <c r="Z559" s="108">
        <v>612308967.5</v>
      </c>
      <c r="AA559" s="108">
        <v>630359039.5</v>
      </c>
      <c r="AB559" s="108">
        <v>1030661918</v>
      </c>
      <c r="AC559" s="108">
        <v>889300914</v>
      </c>
      <c r="AD559" s="108">
        <v>1049349308</v>
      </c>
      <c r="AE559" s="108">
        <v>1021957228</v>
      </c>
      <c r="AF559" s="108">
        <v>951791971</v>
      </c>
      <c r="AG559" s="108">
        <v>1132882543</v>
      </c>
      <c r="AH559" s="115">
        <v>1217272986</v>
      </c>
      <c r="AI559" s="105">
        <v>30.099799999999998</v>
      </c>
      <c r="AJ559" s="105">
        <v>28.838000000000001</v>
      </c>
      <c r="AK559" s="105">
        <v>29.912500000000001</v>
      </c>
      <c r="AL559" s="105">
        <v>29.863800000000001</v>
      </c>
      <c r="AM559" s="105">
        <v>29.997599999999998</v>
      </c>
      <c r="AN559" s="105">
        <v>29.985700000000001</v>
      </c>
      <c r="AO559" s="105">
        <v>30.116900000000001</v>
      </c>
      <c r="AP559" s="105">
        <v>29.382000000000001</v>
      </c>
      <c r="AQ559" s="105">
        <v>29.695</v>
      </c>
      <c r="AR559" s="105">
        <v>30.002199999999998</v>
      </c>
      <c r="AS559" s="105">
        <v>30.099699999999999</v>
      </c>
      <c r="AT559" s="105">
        <v>30.139600000000002</v>
      </c>
      <c r="AU559" s="105">
        <v>29.738800000000001</v>
      </c>
      <c r="AV559" s="105">
        <v>29.935199999999998</v>
      </c>
      <c r="AW559" s="105">
        <v>29.579499999999999</v>
      </c>
      <c r="AX559" s="105">
        <v>30.189599999999999</v>
      </c>
      <c r="AY559" s="105">
        <v>30.190799999999999</v>
      </c>
      <c r="AZ559" s="105">
        <v>29.747</v>
      </c>
      <c r="BA559" s="105">
        <v>29.8249</v>
      </c>
      <c r="BB559" s="105">
        <v>30.064299999999999</v>
      </c>
      <c r="BC559" s="105">
        <v>30.098500000000001</v>
      </c>
      <c r="BD559" s="105">
        <v>29.584700000000002</v>
      </c>
      <c r="BE559" s="105">
        <v>29.6617</v>
      </c>
      <c r="BF559" s="105">
        <v>30.377500000000001</v>
      </c>
      <c r="BG559" s="105">
        <v>29.765699999999999</v>
      </c>
      <c r="BH559" s="105">
        <v>30.005299999999998</v>
      </c>
      <c r="BI559" s="105">
        <v>29.942599999999999</v>
      </c>
      <c r="BJ559" s="105">
        <v>29.8811</v>
      </c>
      <c r="BK559" s="105">
        <v>30.030200000000001</v>
      </c>
      <c r="BL559" s="116">
        <v>30.196999999999999</v>
      </c>
      <c r="BM559" s="112">
        <v>0.35743000000000003</v>
      </c>
      <c r="BN559" s="112">
        <v>0.43622499999999997</v>
      </c>
      <c r="BO559" s="112">
        <v>0.258575</v>
      </c>
      <c r="BP559" s="112">
        <v>0.67990799999999996</v>
      </c>
      <c r="BQ559" s="112">
        <v>0.106922</v>
      </c>
      <c r="BR559" s="112">
        <v>0.97268200000000005</v>
      </c>
      <c r="BS559" s="112">
        <v>0.76456000000000002</v>
      </c>
      <c r="BT559" s="112">
        <v>0.57982900000000004</v>
      </c>
      <c r="BU559" s="117">
        <v>0.32017499999999999</v>
      </c>
      <c r="BV559" s="112">
        <v>0.441413</v>
      </c>
      <c r="BW559" s="112">
        <v>0.52401699999999996</v>
      </c>
      <c r="BX559" s="112">
        <v>0.37254300000000001</v>
      </c>
      <c r="BY559" s="112">
        <v>0.73975199999999997</v>
      </c>
      <c r="BZ559" s="112">
        <v>0.48577700000000001</v>
      </c>
      <c r="CA559" s="112">
        <v>0.98548599999999997</v>
      </c>
      <c r="CB559" s="112">
        <v>0.88513399999999998</v>
      </c>
      <c r="CC559" s="112">
        <v>0.738174</v>
      </c>
      <c r="CD559" s="117">
        <v>0.73703799999999997</v>
      </c>
      <c r="CE559" s="105">
        <v>-0.419346</v>
      </c>
      <c r="CF559" s="105">
        <v>-8.7088299999999993E-2</v>
      </c>
      <c r="CG559" s="105">
        <v>-0.30482700000000001</v>
      </c>
      <c r="CH559" s="105">
        <v>4.4398600000000003E-2</v>
      </c>
      <c r="CI559" s="105">
        <v>-0.28498000000000001</v>
      </c>
      <c r="CJ559" s="105">
        <v>6.3266800000000003E-3</v>
      </c>
      <c r="CK559" s="105">
        <v>-4.0218999999999998E-2</v>
      </c>
      <c r="CL559" s="105">
        <v>-0.161499</v>
      </c>
      <c r="CM559" s="116">
        <v>-0.13161</v>
      </c>
    </row>
    <row r="560" spans="1:91">
      <c r="A560" s="104" t="s">
        <v>1680</v>
      </c>
      <c r="B560" s="104" t="s">
        <v>1681</v>
      </c>
      <c r="C560" s="104" t="s">
        <v>1682</v>
      </c>
      <c r="D560" s="105">
        <v>34.374549999999999</v>
      </c>
      <c r="E560" s="108">
        <v>17037278097</v>
      </c>
      <c r="F560" s="108">
        <v>17666463751</v>
      </c>
      <c r="G560" s="108">
        <v>18464506114</v>
      </c>
      <c r="H560" s="108">
        <v>15676789800</v>
      </c>
      <c r="I560" s="108">
        <v>14365233567</v>
      </c>
      <c r="J560" s="108">
        <v>21651447413</v>
      </c>
      <c r="K560" s="108">
        <v>13760366796</v>
      </c>
      <c r="L560" s="108">
        <v>13044700540</v>
      </c>
      <c r="M560" s="108">
        <v>16818488784</v>
      </c>
      <c r="N560" s="108">
        <v>16719353917</v>
      </c>
      <c r="O560" s="108">
        <v>19926163135</v>
      </c>
      <c r="P560" s="108">
        <v>15560897419</v>
      </c>
      <c r="Q560" s="108">
        <v>19681269721</v>
      </c>
      <c r="R560" s="108">
        <v>18648122777</v>
      </c>
      <c r="S560" s="108">
        <v>15004525261</v>
      </c>
      <c r="T560" s="108">
        <v>17159341896</v>
      </c>
      <c r="U560" s="108">
        <v>17930049367</v>
      </c>
      <c r="V560" s="108">
        <v>16856504827</v>
      </c>
      <c r="W560" s="108">
        <v>18413200992</v>
      </c>
      <c r="X560" s="108">
        <v>18307462331</v>
      </c>
      <c r="Y560" s="108">
        <v>18414797329</v>
      </c>
      <c r="Z560" s="108">
        <v>16707887160</v>
      </c>
      <c r="AA560" s="108">
        <v>16727342087</v>
      </c>
      <c r="AB560" s="108">
        <v>16260858355</v>
      </c>
      <c r="AC560" s="108">
        <v>21097012899</v>
      </c>
      <c r="AD560" s="108">
        <v>22677035597</v>
      </c>
      <c r="AE560" s="108">
        <v>22528655617</v>
      </c>
      <c r="AF560" s="108">
        <v>21651244735</v>
      </c>
      <c r="AG560" s="108">
        <v>23309096931</v>
      </c>
      <c r="AH560" s="115">
        <v>21527461181</v>
      </c>
      <c r="AI560" s="105">
        <v>34.371499999999997</v>
      </c>
      <c r="AJ560" s="105">
        <v>34.553199999999997</v>
      </c>
      <c r="AK560" s="105">
        <v>34.6111</v>
      </c>
      <c r="AL560" s="105">
        <v>34.142299999999999</v>
      </c>
      <c r="AM560" s="105">
        <v>34.163699999999999</v>
      </c>
      <c r="AN560" s="105">
        <v>34.723199999999999</v>
      </c>
      <c r="AO560" s="105">
        <v>33.938800000000001</v>
      </c>
      <c r="AP560" s="105">
        <v>34.2376</v>
      </c>
      <c r="AQ560" s="105">
        <v>34.1584</v>
      </c>
      <c r="AR560" s="105">
        <v>34.420499999999997</v>
      </c>
      <c r="AS560" s="105">
        <v>34.715899999999998</v>
      </c>
      <c r="AT560" s="105">
        <v>34.461399999999998</v>
      </c>
      <c r="AU560" s="105">
        <v>34.400300000000001</v>
      </c>
      <c r="AV560" s="105">
        <v>34.408000000000001</v>
      </c>
      <c r="AW560" s="105">
        <v>34.179299999999998</v>
      </c>
      <c r="AX560" s="105">
        <v>34.377600000000001</v>
      </c>
      <c r="AY560" s="105">
        <v>34.366900000000001</v>
      </c>
      <c r="AZ560" s="105">
        <v>34.308900000000001</v>
      </c>
      <c r="BA560" s="105">
        <v>34.344999999999999</v>
      </c>
      <c r="BB560" s="105">
        <v>34.433999999999997</v>
      </c>
      <c r="BC560" s="105">
        <v>34.320999999999998</v>
      </c>
      <c r="BD560" s="105">
        <v>34.386000000000003</v>
      </c>
      <c r="BE560" s="105">
        <v>34.377699999999997</v>
      </c>
      <c r="BF560" s="105">
        <v>34.357300000000002</v>
      </c>
      <c r="BG560" s="105">
        <v>34.3613</v>
      </c>
      <c r="BH560" s="105">
        <v>34.4253</v>
      </c>
      <c r="BI560" s="105">
        <v>34.404899999999998</v>
      </c>
      <c r="BJ560" s="105">
        <v>34.388800000000003</v>
      </c>
      <c r="BK560" s="105">
        <v>34.364899999999999</v>
      </c>
      <c r="BL560" s="116">
        <v>34.3264</v>
      </c>
      <c r="BM560" s="112">
        <v>0.110902</v>
      </c>
      <c r="BN560" s="112">
        <v>0.93356899999999998</v>
      </c>
      <c r="BO560" s="112">
        <v>5.2756499999999998E-2</v>
      </c>
      <c r="BP560" s="112">
        <v>0.140846</v>
      </c>
      <c r="BQ560" s="112">
        <v>0.70988300000000004</v>
      </c>
      <c r="BR560" s="112">
        <v>0.76661400000000002</v>
      </c>
      <c r="BS560" s="112">
        <v>0.87291700000000005</v>
      </c>
      <c r="BT560" s="112">
        <v>0.53502499999999997</v>
      </c>
      <c r="BU560" s="117">
        <v>0.229184</v>
      </c>
      <c r="BV560" s="112">
        <v>0.17596899999999999</v>
      </c>
      <c r="BW560" s="112">
        <v>0.94591099999999995</v>
      </c>
      <c r="BX560" s="112">
        <v>0.13939399999999999</v>
      </c>
      <c r="BY560" s="112">
        <v>0.20726600000000001</v>
      </c>
      <c r="BZ560" s="112">
        <v>0.86193699999999995</v>
      </c>
      <c r="CA560" s="112">
        <v>0.89650600000000003</v>
      </c>
      <c r="CB560" s="112">
        <v>0.94119799999999998</v>
      </c>
      <c r="CC560" s="112">
        <v>0.704542</v>
      </c>
      <c r="CD560" s="117">
        <v>0.70607299999999995</v>
      </c>
      <c r="CE560" s="105">
        <v>0.151895</v>
      </c>
      <c r="CF560" s="105">
        <v>-1.695E-2</v>
      </c>
      <c r="CG560" s="105">
        <v>-0.24843899999999999</v>
      </c>
      <c r="CH560" s="105">
        <v>0.17257600000000001</v>
      </c>
      <c r="CI560" s="105">
        <v>-3.0836700000000002E-2</v>
      </c>
      <c r="CJ560" s="105">
        <v>-8.9047699999999994E-3</v>
      </c>
      <c r="CK560" s="105">
        <v>6.62613E-3</v>
      </c>
      <c r="CL560" s="105">
        <v>1.36121E-2</v>
      </c>
      <c r="CM560" s="116">
        <v>3.7150099999999998E-2</v>
      </c>
    </row>
    <row r="561" spans="1:91">
      <c r="A561" s="104" t="s">
        <v>1683</v>
      </c>
      <c r="B561" s="104" t="s">
        <v>1684</v>
      </c>
      <c r="C561" s="104" t="s">
        <v>1685</v>
      </c>
      <c r="D561" s="105">
        <v>32.396450000000002</v>
      </c>
      <c r="E561" s="108">
        <v>4290066666</v>
      </c>
      <c r="F561" s="108">
        <v>3068203669</v>
      </c>
      <c r="G561" s="108">
        <v>2839332264</v>
      </c>
      <c r="H561" s="108">
        <v>3925090376</v>
      </c>
      <c r="I561" s="108">
        <v>3637820655</v>
      </c>
      <c r="J561" s="108">
        <v>2932033293</v>
      </c>
      <c r="K561" s="108">
        <v>4572337723</v>
      </c>
      <c r="L561" s="108">
        <v>1720453350</v>
      </c>
      <c r="M561" s="108">
        <v>3816158237</v>
      </c>
      <c r="N561" s="108">
        <v>3483596176</v>
      </c>
      <c r="O561" s="108">
        <v>2889448213</v>
      </c>
      <c r="P561" s="108">
        <v>3138294984</v>
      </c>
      <c r="Q561" s="108">
        <v>5577877759</v>
      </c>
      <c r="R561" s="108">
        <v>4831060967</v>
      </c>
      <c r="S561" s="108">
        <v>5238378649</v>
      </c>
      <c r="T561" s="108">
        <v>4298590028</v>
      </c>
      <c r="U561" s="108">
        <v>4669461016</v>
      </c>
      <c r="V561" s="108">
        <v>4606398079</v>
      </c>
      <c r="W561" s="108">
        <v>5670520149</v>
      </c>
      <c r="X561" s="108">
        <v>4800085378</v>
      </c>
      <c r="Y561" s="108">
        <v>4590617770</v>
      </c>
      <c r="Z561" s="108">
        <v>4842074749</v>
      </c>
      <c r="AA561" s="108">
        <v>5086178807</v>
      </c>
      <c r="AB561" s="108">
        <v>4546078938</v>
      </c>
      <c r="AC561" s="108">
        <v>5889027945</v>
      </c>
      <c r="AD561" s="108">
        <v>5653553960</v>
      </c>
      <c r="AE561" s="108">
        <v>5938837973</v>
      </c>
      <c r="AF561" s="108">
        <v>5329717802</v>
      </c>
      <c r="AG561" s="108">
        <v>6446507137</v>
      </c>
      <c r="AH561" s="115">
        <v>6099646846</v>
      </c>
      <c r="AI561" s="105">
        <v>32.381799999999998</v>
      </c>
      <c r="AJ561" s="105">
        <v>32.056100000000001</v>
      </c>
      <c r="AK561" s="105">
        <v>31.9407</v>
      </c>
      <c r="AL561" s="105">
        <v>32.144500000000001</v>
      </c>
      <c r="AM561" s="105">
        <v>32.177900000000001</v>
      </c>
      <c r="AN561" s="105">
        <v>31.889399999999998</v>
      </c>
      <c r="AO561" s="105">
        <v>32.354199999999999</v>
      </c>
      <c r="AP561" s="105">
        <v>31.331900000000001</v>
      </c>
      <c r="AQ561" s="105">
        <v>32.018599999999999</v>
      </c>
      <c r="AR561" s="105">
        <v>32.116700000000002</v>
      </c>
      <c r="AS561" s="105">
        <v>31.908100000000001</v>
      </c>
      <c r="AT561" s="105">
        <v>32.151499999999999</v>
      </c>
      <c r="AU561" s="105">
        <v>32.6081</v>
      </c>
      <c r="AV561" s="105">
        <v>32.459400000000002</v>
      </c>
      <c r="AW561" s="105">
        <v>32.601799999999997</v>
      </c>
      <c r="AX561" s="105">
        <v>32.380499999999998</v>
      </c>
      <c r="AY561" s="105">
        <v>32.441699999999997</v>
      </c>
      <c r="AZ561" s="105">
        <v>32.428699999999999</v>
      </c>
      <c r="BA561" s="105">
        <v>32.645800000000001</v>
      </c>
      <c r="BB561" s="105">
        <v>32.481900000000003</v>
      </c>
      <c r="BC561" s="105">
        <v>32.288699999999999</v>
      </c>
      <c r="BD561" s="105">
        <v>32.5852</v>
      </c>
      <c r="BE561" s="105">
        <v>32.643799999999999</v>
      </c>
      <c r="BF561" s="105">
        <v>32.518599999999999</v>
      </c>
      <c r="BG561" s="105">
        <v>32.498699999999999</v>
      </c>
      <c r="BH561" s="105">
        <v>32.411099999999998</v>
      </c>
      <c r="BI561" s="105">
        <v>32.481400000000001</v>
      </c>
      <c r="BJ561" s="105">
        <v>32.366500000000002</v>
      </c>
      <c r="BK561" s="105">
        <v>32.514499999999998</v>
      </c>
      <c r="BL561" s="116">
        <v>32.497799999999998</v>
      </c>
      <c r="BM561" s="112">
        <v>7.6065300000000002E-2</v>
      </c>
      <c r="BN561" s="112">
        <v>1.9135200000000002E-2</v>
      </c>
      <c r="BO561" s="112">
        <v>0.14075799999999999</v>
      </c>
      <c r="BP561" s="112">
        <v>1.09055E-2</v>
      </c>
      <c r="BQ561" s="112">
        <v>0.224443</v>
      </c>
      <c r="BR561" s="112">
        <v>0.44524000000000002</v>
      </c>
      <c r="BS561" s="112">
        <v>0.91739400000000004</v>
      </c>
      <c r="BT561" s="112">
        <v>0.106341</v>
      </c>
      <c r="BU561" s="117">
        <v>0.94239300000000004</v>
      </c>
      <c r="BV561" s="112">
        <v>0.134324</v>
      </c>
      <c r="BW561" s="112">
        <v>5.6404599999999999E-2</v>
      </c>
      <c r="BX561" s="112">
        <v>0.242093</v>
      </c>
      <c r="BY561" s="112">
        <v>2.9429500000000001E-2</v>
      </c>
      <c r="BZ561" s="112">
        <v>0.59282699999999999</v>
      </c>
      <c r="CA561" s="112">
        <v>0.69696100000000005</v>
      </c>
      <c r="CB561" s="112">
        <v>0.96208300000000002</v>
      </c>
      <c r="CC561" s="112">
        <v>0.28067399999999998</v>
      </c>
      <c r="CD561" s="117">
        <v>0.98494499999999996</v>
      </c>
      <c r="CE561" s="105">
        <v>-0.33337600000000001</v>
      </c>
      <c r="CF561" s="105">
        <v>-0.38900800000000002</v>
      </c>
      <c r="CG561" s="105">
        <v>-0.55803999999999998</v>
      </c>
      <c r="CH561" s="105">
        <v>-0.40081499999999998</v>
      </c>
      <c r="CI561" s="105">
        <v>9.6843700000000005E-2</v>
      </c>
      <c r="CJ561" s="105">
        <v>-4.26191E-2</v>
      </c>
      <c r="CK561" s="105">
        <v>1.25135E-2</v>
      </c>
      <c r="CL561" s="105">
        <v>0.12289799999999999</v>
      </c>
      <c r="CM561" s="116">
        <v>4.1478499999999998E-3</v>
      </c>
    </row>
    <row r="562" spans="1:91">
      <c r="A562" s="104" t="s">
        <v>1686</v>
      </c>
      <c r="B562" s="104" t="s">
        <v>1687</v>
      </c>
      <c r="C562" s="104" t="s">
        <v>1688</v>
      </c>
      <c r="D562" s="105">
        <v>30.513449999999999</v>
      </c>
      <c r="E562" s="108">
        <v>380709869.80000001</v>
      </c>
      <c r="F562" s="108">
        <v>1644954650</v>
      </c>
      <c r="G562" s="108">
        <v>1018544675</v>
      </c>
      <c r="H562" s="108">
        <v>977272525.29999995</v>
      </c>
      <c r="I562" s="108">
        <v>183127143.5</v>
      </c>
      <c r="J562" s="108">
        <v>1245419002</v>
      </c>
      <c r="K562" s="108">
        <v>357666693.5</v>
      </c>
      <c r="L562" s="108">
        <v>871089321</v>
      </c>
      <c r="M562" s="108">
        <v>419069011</v>
      </c>
      <c r="N562" s="108">
        <v>397712186.5</v>
      </c>
      <c r="O562" s="108">
        <v>597835474.5</v>
      </c>
      <c r="P562" s="108">
        <v>14562696.75</v>
      </c>
      <c r="Q562" s="108">
        <v>2432796095</v>
      </c>
      <c r="R562" s="108">
        <v>2565906550</v>
      </c>
      <c r="S562" s="108">
        <v>1774682272</v>
      </c>
      <c r="T562" s="108">
        <v>2286930417</v>
      </c>
      <c r="U562" s="108">
        <v>2405179655</v>
      </c>
      <c r="V562" s="108">
        <v>2476817932</v>
      </c>
      <c r="W562" s="108">
        <v>2815922096</v>
      </c>
      <c r="X562" s="108">
        <v>453857679.30000001</v>
      </c>
      <c r="Y562" s="108">
        <v>1695324989</v>
      </c>
      <c r="Z562" s="108">
        <v>1068420228</v>
      </c>
      <c r="AA562" s="108">
        <v>1018115904</v>
      </c>
      <c r="AB562" s="108">
        <v>429723201.30000001</v>
      </c>
      <c r="AC562" s="108">
        <v>707447452</v>
      </c>
      <c r="AD562" s="108">
        <v>638129053.79999995</v>
      </c>
      <c r="AE562" s="108">
        <v>3078295805</v>
      </c>
      <c r="AF562" s="108">
        <v>1918095707</v>
      </c>
      <c r="AG562" s="108">
        <v>3236710913</v>
      </c>
      <c r="AH562" s="115">
        <v>2741668214</v>
      </c>
      <c r="AI562" s="105">
        <v>28.887599999999999</v>
      </c>
      <c r="AJ562" s="105">
        <v>31.217500000000001</v>
      </c>
      <c r="AK562" s="105">
        <v>30.522099999999998</v>
      </c>
      <c r="AL562" s="105">
        <v>30.1386</v>
      </c>
      <c r="AM562" s="105">
        <v>27.901800000000001</v>
      </c>
      <c r="AN562" s="105">
        <v>30.783000000000001</v>
      </c>
      <c r="AO562" s="105">
        <v>28.6753</v>
      </c>
      <c r="AP562" s="105">
        <v>30.504799999999999</v>
      </c>
      <c r="AQ562" s="105">
        <v>28.831700000000001</v>
      </c>
      <c r="AR562" s="105">
        <v>28.965</v>
      </c>
      <c r="AS562" s="105">
        <v>29.808399999999999</v>
      </c>
      <c r="AT562" s="105">
        <v>24.399899999999999</v>
      </c>
      <c r="AU562" s="105">
        <v>31.414100000000001</v>
      </c>
      <c r="AV562" s="105">
        <v>31.546500000000002</v>
      </c>
      <c r="AW562" s="105">
        <v>31.050799999999999</v>
      </c>
      <c r="AX562" s="105">
        <v>31.470099999999999</v>
      </c>
      <c r="AY562" s="105">
        <v>31.486699999999999</v>
      </c>
      <c r="AZ562" s="105">
        <v>31.535900000000002</v>
      </c>
      <c r="BA562" s="105">
        <v>31.635899999999999</v>
      </c>
      <c r="BB562" s="105">
        <v>29.099699999999999</v>
      </c>
      <c r="BC562" s="105">
        <v>30.848199999999999</v>
      </c>
      <c r="BD562" s="105">
        <v>30.378</v>
      </c>
      <c r="BE562" s="105">
        <v>30.336500000000001</v>
      </c>
      <c r="BF562" s="105">
        <v>29.115400000000001</v>
      </c>
      <c r="BG562" s="105">
        <v>29.440200000000001</v>
      </c>
      <c r="BH562" s="105">
        <v>29.289400000000001</v>
      </c>
      <c r="BI562" s="105">
        <v>31.5334</v>
      </c>
      <c r="BJ562" s="105">
        <v>30.892099999999999</v>
      </c>
      <c r="BK562" s="105">
        <v>31.522500000000001</v>
      </c>
      <c r="BL562" s="116">
        <v>31.3538</v>
      </c>
      <c r="BM562" s="112">
        <v>0.21735199999999999</v>
      </c>
      <c r="BN562" s="112">
        <v>0.13869600000000001</v>
      </c>
      <c r="BO562" s="112">
        <v>3.5538800000000002E-2</v>
      </c>
      <c r="BP562" s="112">
        <v>0.104935</v>
      </c>
      <c r="BQ562" s="112">
        <v>0.75244800000000001</v>
      </c>
      <c r="BR562" s="112">
        <v>0.27157199999999998</v>
      </c>
      <c r="BS562" s="112">
        <v>0.39937800000000001</v>
      </c>
      <c r="BT562" s="112">
        <v>4.47713E-2</v>
      </c>
      <c r="BU562" s="117">
        <v>0.193416</v>
      </c>
      <c r="BV562" s="112">
        <v>0.29788700000000001</v>
      </c>
      <c r="BW562" s="112">
        <v>0.21728700000000001</v>
      </c>
      <c r="BX562" s="112">
        <v>0.112549</v>
      </c>
      <c r="BY562" s="112">
        <v>0.16469500000000001</v>
      </c>
      <c r="BZ562" s="112">
        <v>0.880691</v>
      </c>
      <c r="CA562" s="112">
        <v>0.54032400000000003</v>
      </c>
      <c r="CB562" s="112">
        <v>0.62105900000000003</v>
      </c>
      <c r="CC562" s="112">
        <v>0.17054</v>
      </c>
      <c r="CD562" s="117">
        <v>0.69455</v>
      </c>
      <c r="CE562" s="105">
        <v>-1.0470699999999999</v>
      </c>
      <c r="CF562" s="105">
        <v>-1.64836</v>
      </c>
      <c r="CG562" s="105">
        <v>-1.91889</v>
      </c>
      <c r="CH562" s="105">
        <v>-3.5316999999999998</v>
      </c>
      <c r="CI562" s="105">
        <v>8.0996200000000004E-2</v>
      </c>
      <c r="CJ562" s="105">
        <v>0.24143200000000001</v>
      </c>
      <c r="CK562" s="105">
        <v>-0.72819599999999995</v>
      </c>
      <c r="CL562" s="105">
        <v>-1.31281</v>
      </c>
      <c r="CM562" s="116">
        <v>-1.1685000000000001</v>
      </c>
    </row>
    <row r="563" spans="1:91">
      <c r="A563" s="104" t="s">
        <v>1689</v>
      </c>
      <c r="B563" s="104" t="s">
        <v>1690</v>
      </c>
      <c r="C563" s="104" t="s">
        <v>791</v>
      </c>
      <c r="D563" s="105">
        <v>31.707349999999998</v>
      </c>
      <c r="E563" s="108">
        <v>2078543489</v>
      </c>
      <c r="F563" s="108">
        <v>3869931890</v>
      </c>
      <c r="G563" s="108">
        <v>4604607588</v>
      </c>
      <c r="H563" s="108">
        <v>6788564097</v>
      </c>
      <c r="I563" s="108">
        <v>5618391904</v>
      </c>
      <c r="J563" s="108">
        <v>6702169004</v>
      </c>
      <c r="K563" s="108">
        <v>3138986169</v>
      </c>
      <c r="L563" s="108">
        <v>6991620380</v>
      </c>
      <c r="M563" s="108">
        <v>9245120932</v>
      </c>
      <c r="N563" s="108">
        <v>2072837611</v>
      </c>
      <c r="O563" s="108">
        <v>6709006640</v>
      </c>
      <c r="P563" s="108">
        <v>6418531024</v>
      </c>
      <c r="Q563" s="108">
        <v>6775077499</v>
      </c>
      <c r="R563" s="108">
        <v>2498738474</v>
      </c>
      <c r="S563" s="108">
        <v>3118079435</v>
      </c>
      <c r="T563" s="108">
        <v>2453206783</v>
      </c>
      <c r="U563" s="108">
        <v>2305510267</v>
      </c>
      <c r="V563" s="108">
        <v>3394686488</v>
      </c>
      <c r="W563" s="108">
        <v>2416394046</v>
      </c>
      <c r="X563" s="108">
        <v>2436988876</v>
      </c>
      <c r="Y563" s="108">
        <v>3692578358</v>
      </c>
      <c r="Z563" s="108">
        <v>2214979561</v>
      </c>
      <c r="AA563" s="108">
        <v>2442726419</v>
      </c>
      <c r="AB563" s="108">
        <v>2259684830</v>
      </c>
      <c r="AC563" s="108">
        <v>3148705850</v>
      </c>
      <c r="AD563" s="108">
        <v>2936994108</v>
      </c>
      <c r="AE563" s="108">
        <v>2901104129</v>
      </c>
      <c r="AF563" s="108">
        <v>2807987891</v>
      </c>
      <c r="AG563" s="108">
        <v>3024322038</v>
      </c>
      <c r="AH563" s="115">
        <v>5498674777</v>
      </c>
      <c r="AI563" s="105">
        <v>31.336400000000001</v>
      </c>
      <c r="AJ563" s="105">
        <v>32.393799999999999</v>
      </c>
      <c r="AK563" s="105">
        <v>32.635599999999997</v>
      </c>
      <c r="AL563" s="105">
        <v>32.934800000000003</v>
      </c>
      <c r="AM563" s="105">
        <v>32.809100000000001</v>
      </c>
      <c r="AN563" s="105">
        <v>33.080399999999997</v>
      </c>
      <c r="AO563" s="105">
        <v>31.8142</v>
      </c>
      <c r="AP563" s="105">
        <v>33.370800000000003</v>
      </c>
      <c r="AQ563" s="105">
        <v>33.295099999999998</v>
      </c>
      <c r="AR563" s="105">
        <v>31.371099999999998</v>
      </c>
      <c r="AS563" s="105">
        <v>33.168300000000002</v>
      </c>
      <c r="AT563" s="105">
        <v>33.183799999999998</v>
      </c>
      <c r="AU563" s="105">
        <v>32.891500000000001</v>
      </c>
      <c r="AV563" s="105">
        <v>31.508199999999999</v>
      </c>
      <c r="AW563" s="105">
        <v>31.8567</v>
      </c>
      <c r="AX563" s="105">
        <v>31.571300000000001</v>
      </c>
      <c r="AY563" s="105">
        <v>31.425799999999999</v>
      </c>
      <c r="AZ563" s="105">
        <v>31.985399999999998</v>
      </c>
      <c r="BA563" s="105">
        <v>31.415099999999999</v>
      </c>
      <c r="BB563" s="105">
        <v>31.5076</v>
      </c>
      <c r="BC563" s="105">
        <v>31.965499999999999</v>
      </c>
      <c r="BD563" s="105">
        <v>31.447199999999999</v>
      </c>
      <c r="BE563" s="105">
        <v>31.590399999999999</v>
      </c>
      <c r="BF563" s="105">
        <v>31.510100000000001</v>
      </c>
      <c r="BG563" s="105">
        <v>31.6005</v>
      </c>
      <c r="BH563" s="105">
        <v>31.480899999999998</v>
      </c>
      <c r="BI563" s="105">
        <v>31.447800000000001</v>
      </c>
      <c r="BJ563" s="105">
        <v>31.4419</v>
      </c>
      <c r="BK563" s="105">
        <v>31.4208</v>
      </c>
      <c r="BL563" s="116">
        <v>32.347099999999998</v>
      </c>
      <c r="BM563" s="112">
        <v>0.48583999999999999</v>
      </c>
      <c r="BN563" s="112">
        <v>1.87441E-2</v>
      </c>
      <c r="BO563" s="112">
        <v>0.13916500000000001</v>
      </c>
      <c r="BP563" s="112">
        <v>0.28216200000000002</v>
      </c>
      <c r="BQ563" s="112">
        <v>0.53568700000000002</v>
      </c>
      <c r="BR563" s="112">
        <v>0.83844200000000002</v>
      </c>
      <c r="BS563" s="112">
        <v>0.77437699999999998</v>
      </c>
      <c r="BT563" s="112">
        <v>0.51336899999999996</v>
      </c>
      <c r="BU563" s="117">
        <v>0.50329500000000005</v>
      </c>
      <c r="BV563" s="112">
        <v>0.56450500000000003</v>
      </c>
      <c r="BW563" s="112">
        <v>5.5935699999999998E-2</v>
      </c>
      <c r="BX563" s="112">
        <v>0.239785</v>
      </c>
      <c r="BY563" s="112">
        <v>0.36677300000000002</v>
      </c>
      <c r="BZ563" s="112">
        <v>0.76767099999999999</v>
      </c>
      <c r="CA563" s="112">
        <v>0.92999799999999999</v>
      </c>
      <c r="CB563" s="112">
        <v>0.892289</v>
      </c>
      <c r="CC563" s="112">
        <v>0.68701900000000005</v>
      </c>
      <c r="CD563" s="117">
        <v>0.81514200000000003</v>
      </c>
      <c r="CE563" s="105">
        <v>0.385301</v>
      </c>
      <c r="CF563" s="105">
        <v>1.2048300000000001</v>
      </c>
      <c r="CG563" s="105">
        <v>1.09013</v>
      </c>
      <c r="CH563" s="105">
        <v>0.83780500000000002</v>
      </c>
      <c r="CI563" s="105">
        <v>0.34886800000000001</v>
      </c>
      <c r="CJ563" s="105">
        <v>-7.5768199999999994E-2</v>
      </c>
      <c r="CK563" s="105">
        <v>-0.107197</v>
      </c>
      <c r="CL563" s="105">
        <v>-0.220722</v>
      </c>
      <c r="CM563" s="116">
        <v>-0.22687599999999999</v>
      </c>
    </row>
    <row r="564" spans="1:91">
      <c r="A564" s="104" t="s">
        <v>1691</v>
      </c>
      <c r="B564" s="104" t="s">
        <v>1692</v>
      </c>
      <c r="C564" s="104" t="s">
        <v>1693</v>
      </c>
      <c r="D564" s="105">
        <v>30.17285</v>
      </c>
      <c r="E564" s="108">
        <v>908190499.29999995</v>
      </c>
      <c r="F564" s="108">
        <v>677063004.5</v>
      </c>
      <c r="G564" s="108">
        <v>844106907.79999995</v>
      </c>
      <c r="H564" s="108">
        <v>1103408899</v>
      </c>
      <c r="I564" s="108">
        <v>873906757.5</v>
      </c>
      <c r="J564" s="108">
        <v>980874108</v>
      </c>
      <c r="K564" s="108">
        <v>1015254321</v>
      </c>
      <c r="L564" s="108">
        <v>887471514.79999995</v>
      </c>
      <c r="M564" s="108">
        <v>1227613541</v>
      </c>
      <c r="N564" s="108">
        <v>891858032.5</v>
      </c>
      <c r="O564" s="108">
        <v>1156126858</v>
      </c>
      <c r="P564" s="108">
        <v>815647550.5</v>
      </c>
      <c r="Q564" s="108">
        <v>1042219535</v>
      </c>
      <c r="R564" s="108">
        <v>876995726</v>
      </c>
      <c r="S564" s="108">
        <v>872300538</v>
      </c>
      <c r="T564" s="108">
        <v>814891693</v>
      </c>
      <c r="U564" s="108">
        <v>811205004.5</v>
      </c>
      <c r="V564" s="108">
        <v>1010462317</v>
      </c>
      <c r="W564" s="108">
        <v>750262564.5</v>
      </c>
      <c r="X564" s="108">
        <v>848650647</v>
      </c>
      <c r="Y564" s="108">
        <v>976429938</v>
      </c>
      <c r="Z564" s="108">
        <v>1057048511</v>
      </c>
      <c r="AA564" s="108">
        <v>939376406.5</v>
      </c>
      <c r="AB564" s="108">
        <v>789807664</v>
      </c>
      <c r="AC564" s="108">
        <v>1172316573</v>
      </c>
      <c r="AD564" s="108">
        <v>1117432399</v>
      </c>
      <c r="AE564" s="108">
        <v>1203536897</v>
      </c>
      <c r="AF564" s="108">
        <v>1276428348</v>
      </c>
      <c r="AG564" s="108">
        <v>1094466631</v>
      </c>
      <c r="AH564" s="115">
        <v>1431862978</v>
      </c>
      <c r="AI564" s="105">
        <v>30.1419</v>
      </c>
      <c r="AJ564" s="105">
        <v>29.936900000000001</v>
      </c>
      <c r="AK564" s="105">
        <v>30.2409</v>
      </c>
      <c r="AL564" s="105">
        <v>30.313700000000001</v>
      </c>
      <c r="AM564" s="105">
        <v>30.133400000000002</v>
      </c>
      <c r="AN564" s="105">
        <v>30.4313</v>
      </c>
      <c r="AO564" s="105">
        <v>30.1356</v>
      </c>
      <c r="AP564" s="105">
        <v>30.495000000000001</v>
      </c>
      <c r="AQ564" s="105">
        <v>30.382300000000001</v>
      </c>
      <c r="AR564" s="105">
        <v>30.188300000000002</v>
      </c>
      <c r="AS564" s="105">
        <v>30.675000000000001</v>
      </c>
      <c r="AT564" s="105">
        <v>30.2075</v>
      </c>
      <c r="AU564" s="105">
        <v>30.1907</v>
      </c>
      <c r="AV564" s="105">
        <v>29.997699999999998</v>
      </c>
      <c r="AW564" s="105">
        <v>30.061299999999999</v>
      </c>
      <c r="AX564" s="105">
        <v>29.981400000000001</v>
      </c>
      <c r="AY564" s="105">
        <v>29.920500000000001</v>
      </c>
      <c r="AZ564" s="105">
        <v>30.233000000000001</v>
      </c>
      <c r="BA564" s="105">
        <v>29.727799999999998</v>
      </c>
      <c r="BB564" s="105">
        <v>30.009399999999999</v>
      </c>
      <c r="BC564" s="105">
        <v>30.069800000000001</v>
      </c>
      <c r="BD564" s="105">
        <v>30.377800000000001</v>
      </c>
      <c r="BE564" s="105">
        <v>30.241599999999998</v>
      </c>
      <c r="BF564" s="105">
        <v>29.993500000000001</v>
      </c>
      <c r="BG564" s="105">
        <v>30.167200000000001</v>
      </c>
      <c r="BH564" s="105">
        <v>30.097100000000001</v>
      </c>
      <c r="BI564" s="105">
        <v>30.1785</v>
      </c>
      <c r="BJ564" s="105">
        <v>30.304500000000001</v>
      </c>
      <c r="BK564" s="105">
        <v>29.979900000000001</v>
      </c>
      <c r="BL564" s="116">
        <v>30.4282</v>
      </c>
      <c r="BM564" s="112">
        <v>0.46119300000000002</v>
      </c>
      <c r="BN564" s="112">
        <v>0.74603399999999997</v>
      </c>
      <c r="BO564" s="112">
        <v>0.58906599999999998</v>
      </c>
      <c r="BP564" s="112">
        <v>0.59628599999999998</v>
      </c>
      <c r="BQ564" s="112">
        <v>0.34790300000000002</v>
      </c>
      <c r="BR564" s="112">
        <v>0.30630200000000002</v>
      </c>
      <c r="BS564" s="112">
        <v>0.150866</v>
      </c>
      <c r="BT564" s="112">
        <v>0.85829900000000003</v>
      </c>
      <c r="BU564" s="117">
        <v>0.54483599999999999</v>
      </c>
      <c r="BV564" s="112">
        <v>0.53979600000000005</v>
      </c>
      <c r="BW564" s="112">
        <v>0.79721200000000003</v>
      </c>
      <c r="BX564" s="112">
        <v>0.67949999999999999</v>
      </c>
      <c r="BY564" s="112">
        <v>0.66423500000000002</v>
      </c>
      <c r="BZ564" s="112">
        <v>0.67399600000000004</v>
      </c>
      <c r="CA564" s="112">
        <v>0.57770100000000002</v>
      </c>
      <c r="CB564" s="112">
        <v>0.36530400000000002</v>
      </c>
      <c r="CC564" s="112">
        <v>0.92335800000000001</v>
      </c>
      <c r="CD564" s="117">
        <v>0.83407799999999999</v>
      </c>
      <c r="CE564" s="105">
        <v>-0.13099</v>
      </c>
      <c r="CF564" s="105">
        <v>5.5282600000000001E-2</v>
      </c>
      <c r="CG564" s="105">
        <v>0.100088</v>
      </c>
      <c r="CH564" s="105">
        <v>0.11942899999999999</v>
      </c>
      <c r="CI564" s="105">
        <v>-0.154306</v>
      </c>
      <c r="CJ564" s="105">
        <v>-0.19259999999999999</v>
      </c>
      <c r="CK564" s="105">
        <v>-0.30185600000000001</v>
      </c>
      <c r="CL564" s="105">
        <v>-3.3253999999999999E-2</v>
      </c>
      <c r="CM564" s="116">
        <v>-8.9918799999999993E-2</v>
      </c>
    </row>
    <row r="565" spans="1:91">
      <c r="A565" s="104" t="s">
        <v>1694</v>
      </c>
      <c r="B565" s="104" t="s">
        <v>1695</v>
      </c>
      <c r="C565" s="104" t="s">
        <v>1696</v>
      </c>
      <c r="D565" s="105">
        <v>30.971150000000002</v>
      </c>
      <c r="E565" s="108">
        <v>1335460310</v>
      </c>
      <c r="F565" s="108">
        <v>763233950.79999995</v>
      </c>
      <c r="G565" s="108">
        <v>727369587.29999995</v>
      </c>
      <c r="H565" s="108">
        <v>1556150180</v>
      </c>
      <c r="I565" s="108">
        <v>1149002790</v>
      </c>
      <c r="J565" s="108">
        <v>678280770</v>
      </c>
      <c r="K565" s="108">
        <v>1352406605</v>
      </c>
      <c r="L565" s="108">
        <v>438826243.80000001</v>
      </c>
      <c r="M565" s="108">
        <v>1400450801</v>
      </c>
      <c r="N565" s="108">
        <v>971454369.20000005</v>
      </c>
      <c r="O565" s="108">
        <v>621497417</v>
      </c>
      <c r="P565" s="108">
        <v>871209132.60000002</v>
      </c>
      <c r="Q565" s="108">
        <v>1958976078</v>
      </c>
      <c r="R565" s="108">
        <v>1698943107</v>
      </c>
      <c r="S565" s="108">
        <v>1665115958</v>
      </c>
      <c r="T565" s="108">
        <v>1605955574</v>
      </c>
      <c r="U565" s="108">
        <v>1692316794</v>
      </c>
      <c r="V565" s="108">
        <v>2008421096</v>
      </c>
      <c r="W565" s="108">
        <v>2002840511</v>
      </c>
      <c r="X565" s="108">
        <v>1945503886</v>
      </c>
      <c r="Y565" s="108">
        <v>1939210385</v>
      </c>
      <c r="Z565" s="108">
        <v>1774773279</v>
      </c>
      <c r="AA565" s="108">
        <v>1805473990</v>
      </c>
      <c r="AB565" s="108">
        <v>1942189512</v>
      </c>
      <c r="AC565" s="108">
        <v>2320776351</v>
      </c>
      <c r="AD565" s="108">
        <v>2220253642</v>
      </c>
      <c r="AE565" s="108">
        <v>2456691273</v>
      </c>
      <c r="AF565" s="108">
        <v>2423745497</v>
      </c>
      <c r="AG565" s="108">
        <v>2562807746</v>
      </c>
      <c r="AH565" s="115">
        <v>2462586201</v>
      </c>
      <c r="AI565" s="105">
        <v>30.6982</v>
      </c>
      <c r="AJ565" s="105">
        <v>30.097200000000001</v>
      </c>
      <c r="AK565" s="105">
        <v>30.022600000000001</v>
      </c>
      <c r="AL565" s="105">
        <v>30.809699999999999</v>
      </c>
      <c r="AM565" s="105">
        <v>30.533799999999999</v>
      </c>
      <c r="AN565" s="105">
        <v>29.897400000000001</v>
      </c>
      <c r="AO565" s="105">
        <v>30.546900000000001</v>
      </c>
      <c r="AP565" s="105">
        <v>29.528300000000002</v>
      </c>
      <c r="AQ565" s="105">
        <v>30.572299999999998</v>
      </c>
      <c r="AR565" s="105">
        <v>30.307700000000001</v>
      </c>
      <c r="AS565" s="105">
        <v>29.795500000000001</v>
      </c>
      <c r="AT565" s="105">
        <v>30.302600000000002</v>
      </c>
      <c r="AU565" s="105">
        <v>31.103300000000001</v>
      </c>
      <c r="AV565" s="105">
        <v>30.951699999999999</v>
      </c>
      <c r="AW565" s="105">
        <v>30.962700000000002</v>
      </c>
      <c r="AX565" s="105">
        <v>30.960100000000001</v>
      </c>
      <c r="AY565" s="105">
        <v>30.979600000000001</v>
      </c>
      <c r="AZ565" s="105">
        <v>31.243600000000001</v>
      </c>
      <c r="BA565" s="105">
        <v>31.144300000000001</v>
      </c>
      <c r="BB565" s="105">
        <v>31.187799999999999</v>
      </c>
      <c r="BC565" s="105">
        <v>31.044</v>
      </c>
      <c r="BD565" s="105">
        <v>31.126300000000001</v>
      </c>
      <c r="BE565" s="105">
        <v>31.162500000000001</v>
      </c>
      <c r="BF565" s="105">
        <v>31.291599999999999</v>
      </c>
      <c r="BG565" s="105">
        <v>31.1615</v>
      </c>
      <c r="BH565" s="105">
        <v>31.084399999999999</v>
      </c>
      <c r="BI565" s="105">
        <v>31.207899999999999</v>
      </c>
      <c r="BJ565" s="105">
        <v>31.229600000000001</v>
      </c>
      <c r="BK565" s="105">
        <v>31.185700000000001</v>
      </c>
      <c r="BL565" s="116">
        <v>31.197600000000001</v>
      </c>
      <c r="BM565" s="112">
        <v>1.2171299999999999E-2</v>
      </c>
      <c r="BN565" s="112">
        <v>4.3080800000000002E-2</v>
      </c>
      <c r="BO565" s="112">
        <v>4.5351900000000001E-2</v>
      </c>
      <c r="BP565" s="112">
        <v>3.2954999999999998E-3</v>
      </c>
      <c r="BQ565" s="112">
        <v>1.7154800000000001E-2</v>
      </c>
      <c r="BR565" s="112">
        <v>0.19599</v>
      </c>
      <c r="BS565" s="112">
        <v>0.151002</v>
      </c>
      <c r="BT565" s="112">
        <v>0.84478799999999998</v>
      </c>
      <c r="BU565" s="117">
        <v>0.23882700000000001</v>
      </c>
      <c r="BV565" s="112">
        <v>4.44366E-2</v>
      </c>
      <c r="BW565" s="112">
        <v>9.5757300000000004E-2</v>
      </c>
      <c r="BX565" s="112">
        <v>0.126999</v>
      </c>
      <c r="BY565" s="112">
        <v>1.4448900000000001E-2</v>
      </c>
      <c r="BZ565" s="112">
        <v>0.28679500000000002</v>
      </c>
      <c r="CA565" s="112">
        <v>0.45575700000000002</v>
      </c>
      <c r="CB565" s="112">
        <v>0.36530400000000002</v>
      </c>
      <c r="CC565" s="112">
        <v>0.91395499999999996</v>
      </c>
      <c r="CD565" s="117">
        <v>0.70968200000000004</v>
      </c>
      <c r="CE565" s="105">
        <v>-0.93167299999999997</v>
      </c>
      <c r="CF565" s="105">
        <v>-0.79068000000000005</v>
      </c>
      <c r="CG565" s="105">
        <v>-0.98845300000000003</v>
      </c>
      <c r="CH565" s="105">
        <v>-1.06907</v>
      </c>
      <c r="CI565" s="105">
        <v>-0.19843</v>
      </c>
      <c r="CJ565" s="105">
        <v>-0.14321500000000001</v>
      </c>
      <c r="CK565" s="105">
        <v>-7.8939400000000007E-2</v>
      </c>
      <c r="CL565" s="105">
        <v>-1.0827399999999999E-2</v>
      </c>
      <c r="CM565" s="116">
        <v>-5.3017300000000003E-2</v>
      </c>
    </row>
    <row r="566" spans="1:91">
      <c r="A566" s="104" t="s">
        <v>1697</v>
      </c>
      <c r="B566" s="104" t="s">
        <v>1698</v>
      </c>
      <c r="C566" s="104" t="s">
        <v>1699</v>
      </c>
      <c r="D566" s="105">
        <v>32.95205</v>
      </c>
      <c r="E566" s="108">
        <v>5429499355</v>
      </c>
      <c r="F566" s="108">
        <v>6513272368</v>
      </c>
      <c r="G566" s="108">
        <v>6818241148</v>
      </c>
      <c r="H566" s="108">
        <v>7834058571</v>
      </c>
      <c r="I566" s="108">
        <v>7206471497</v>
      </c>
      <c r="J566" s="108">
        <v>8739688307</v>
      </c>
      <c r="K566" s="108">
        <v>6200890827</v>
      </c>
      <c r="L566" s="108">
        <v>6106227873</v>
      </c>
      <c r="M566" s="108">
        <v>6618538488</v>
      </c>
      <c r="N566" s="108">
        <v>8352221170</v>
      </c>
      <c r="O566" s="108">
        <v>10290452173</v>
      </c>
      <c r="P566" s="108">
        <v>7575619625</v>
      </c>
      <c r="Q566" s="108">
        <v>7114112425</v>
      </c>
      <c r="R566" s="108">
        <v>6496617676</v>
      </c>
      <c r="S566" s="108">
        <v>5649826738</v>
      </c>
      <c r="T566" s="108">
        <v>5359221325</v>
      </c>
      <c r="U566" s="108">
        <v>5513589272</v>
      </c>
      <c r="V566" s="108">
        <v>5341211683</v>
      </c>
      <c r="W566" s="108">
        <v>7010770631</v>
      </c>
      <c r="X566" s="108">
        <v>6315173149</v>
      </c>
      <c r="Y566" s="108">
        <v>6845183666</v>
      </c>
      <c r="Z566" s="108">
        <v>6348830312</v>
      </c>
      <c r="AA566" s="108">
        <v>6319707173</v>
      </c>
      <c r="AB566" s="108">
        <v>6222276212</v>
      </c>
      <c r="AC566" s="108">
        <v>8226761624</v>
      </c>
      <c r="AD566" s="108">
        <v>8861036248</v>
      </c>
      <c r="AE566" s="108">
        <v>8208553578</v>
      </c>
      <c r="AF566" s="108">
        <v>7538856942</v>
      </c>
      <c r="AG566" s="108">
        <v>7951505708</v>
      </c>
      <c r="AH566" s="115">
        <v>7806992274</v>
      </c>
      <c r="AI566" s="105">
        <v>32.721699999999998</v>
      </c>
      <c r="AJ566" s="105">
        <v>33.148299999999999</v>
      </c>
      <c r="AK566" s="105">
        <v>33.2239</v>
      </c>
      <c r="AL566" s="105">
        <v>33.141500000000001</v>
      </c>
      <c r="AM566" s="105">
        <v>33.169800000000002</v>
      </c>
      <c r="AN566" s="105">
        <v>33.455399999999997</v>
      </c>
      <c r="AO566" s="105">
        <v>32.795400000000001</v>
      </c>
      <c r="AP566" s="105">
        <v>33.182600000000001</v>
      </c>
      <c r="AQ566" s="105">
        <v>32.813000000000002</v>
      </c>
      <c r="AR566" s="105">
        <v>33.411799999999999</v>
      </c>
      <c r="AS566" s="105">
        <v>33.7849</v>
      </c>
      <c r="AT566" s="105">
        <v>33.422899999999998</v>
      </c>
      <c r="AU566" s="105">
        <v>32.952199999999998</v>
      </c>
      <c r="AV566" s="105">
        <v>32.886699999999998</v>
      </c>
      <c r="AW566" s="105">
        <v>32.718499999999999</v>
      </c>
      <c r="AX566" s="105">
        <v>32.698700000000002</v>
      </c>
      <c r="AY566" s="105">
        <v>32.679000000000002</v>
      </c>
      <c r="AZ566" s="105">
        <v>32.6434</v>
      </c>
      <c r="BA566" s="105">
        <v>32.951900000000002</v>
      </c>
      <c r="BB566" s="105">
        <v>32.882100000000001</v>
      </c>
      <c r="BC566" s="105">
        <v>32.875999999999998</v>
      </c>
      <c r="BD566" s="105">
        <v>32.982799999999997</v>
      </c>
      <c r="BE566" s="105">
        <v>32.961799999999997</v>
      </c>
      <c r="BF566" s="105">
        <v>32.971400000000003</v>
      </c>
      <c r="BG566" s="105">
        <v>32.984400000000001</v>
      </c>
      <c r="BH566" s="105">
        <v>33.06</v>
      </c>
      <c r="BI566" s="105">
        <v>32.948399999999999</v>
      </c>
      <c r="BJ566" s="105">
        <v>32.866700000000002</v>
      </c>
      <c r="BK566" s="105">
        <v>32.816000000000003</v>
      </c>
      <c r="BL566" s="116">
        <v>32.855200000000004</v>
      </c>
      <c r="BM566" s="112">
        <v>0.30357099999999998</v>
      </c>
      <c r="BN566" s="112">
        <v>1.56267E-2</v>
      </c>
      <c r="BO566" s="112">
        <v>0.54360299999999995</v>
      </c>
      <c r="BP566" s="112">
        <v>4.9365700000000004E-3</v>
      </c>
      <c r="BQ566" s="112">
        <v>0.93185200000000001</v>
      </c>
      <c r="BR566" s="112">
        <v>1.5104000000000001E-3</v>
      </c>
      <c r="BS566" s="112">
        <v>0.117315</v>
      </c>
      <c r="BT566" s="112">
        <v>1.58056E-3</v>
      </c>
      <c r="BU566" s="117">
        <v>1.3969199999999999E-2</v>
      </c>
      <c r="BV566" s="112">
        <v>0.38883600000000001</v>
      </c>
      <c r="BW566" s="112">
        <v>5.0457500000000002E-2</v>
      </c>
      <c r="BX566" s="112">
        <v>0.64115200000000006</v>
      </c>
      <c r="BY566" s="112">
        <v>1.7680299999999999E-2</v>
      </c>
      <c r="BZ566" s="112">
        <v>0.96575</v>
      </c>
      <c r="CA566" s="112">
        <v>3.8585599999999998E-2</v>
      </c>
      <c r="CB566" s="112">
        <v>0.3236</v>
      </c>
      <c r="CC566" s="112">
        <v>3.0785099999999999E-2</v>
      </c>
      <c r="CD566" s="117">
        <v>0.39360400000000001</v>
      </c>
      <c r="CE566" s="105">
        <v>0.18528500000000001</v>
      </c>
      <c r="CF566" s="105">
        <v>0.40955999999999998</v>
      </c>
      <c r="CG566" s="105">
        <v>8.4307400000000005E-2</v>
      </c>
      <c r="CH566" s="105">
        <v>0.693855</v>
      </c>
      <c r="CI566" s="105">
        <v>6.4862599999999998E-3</v>
      </c>
      <c r="CJ566" s="105">
        <v>-0.172316</v>
      </c>
      <c r="CK566" s="105">
        <v>5.73018E-2</v>
      </c>
      <c r="CL566" s="105">
        <v>0.12599099999999999</v>
      </c>
      <c r="CM566" s="116">
        <v>0.151586</v>
      </c>
    </row>
    <row r="567" spans="1:91">
      <c r="A567" s="104" t="s">
        <v>1700</v>
      </c>
      <c r="B567" s="104" t="s">
        <v>1701</v>
      </c>
      <c r="C567" s="104" t="s">
        <v>1702</v>
      </c>
      <c r="D567" s="105">
        <v>28.928449999999998</v>
      </c>
      <c r="E567" s="108">
        <v>189346614</v>
      </c>
      <c r="F567" s="108">
        <v>105138621.40000001</v>
      </c>
      <c r="G567" s="108">
        <v>276098507.5</v>
      </c>
      <c r="H567" s="108">
        <v>336673451.89999998</v>
      </c>
      <c r="I567" s="108">
        <v>417026764.19999999</v>
      </c>
      <c r="J567" s="108">
        <v>253278642.80000001</v>
      </c>
      <c r="K567" s="108">
        <v>284555873.30000001</v>
      </c>
      <c r="L567" s="108">
        <v>304092860.30000001</v>
      </c>
      <c r="M567" s="108">
        <v>596728086.29999995</v>
      </c>
      <c r="N567" s="108">
        <v>126911379</v>
      </c>
      <c r="O567" s="108">
        <v>1007136199</v>
      </c>
      <c r="P567" s="108">
        <v>3145752365</v>
      </c>
      <c r="Q567" s="108">
        <v>422160949</v>
      </c>
      <c r="R567" s="108">
        <v>402954218.10000002</v>
      </c>
      <c r="S567" s="108">
        <v>1275263532</v>
      </c>
      <c r="T567" s="108">
        <v>399565468.5</v>
      </c>
      <c r="U567" s="108">
        <v>318513734</v>
      </c>
      <c r="V567" s="108">
        <v>530364972.60000002</v>
      </c>
      <c r="W567" s="108">
        <v>814823412.60000002</v>
      </c>
      <c r="X567" s="108">
        <v>996682416</v>
      </c>
      <c r="Y567" s="108">
        <v>403171610.80000001</v>
      </c>
      <c r="Z567" s="108">
        <v>341441454</v>
      </c>
      <c r="AA567" s="108">
        <v>245674116.30000001</v>
      </c>
      <c r="AB567" s="108">
        <v>474146113</v>
      </c>
      <c r="AC567" s="108">
        <v>2087462408</v>
      </c>
      <c r="AD567" s="108">
        <v>274392285</v>
      </c>
      <c r="AE567" s="108">
        <v>1073976294</v>
      </c>
      <c r="AF567" s="108">
        <v>1232307290</v>
      </c>
      <c r="AG567" s="108">
        <v>1069707169</v>
      </c>
      <c r="AH567" s="115">
        <v>501230434.69999999</v>
      </c>
      <c r="AI567" s="105">
        <v>27.879899999999999</v>
      </c>
      <c r="AJ567" s="105">
        <v>27.361899999999999</v>
      </c>
      <c r="AK567" s="105">
        <v>28.7041</v>
      </c>
      <c r="AL567" s="105">
        <v>28.601199999999999</v>
      </c>
      <c r="AM567" s="105">
        <v>29.0974</v>
      </c>
      <c r="AN567" s="105">
        <v>28.432500000000001</v>
      </c>
      <c r="AO567" s="105">
        <v>28.3445</v>
      </c>
      <c r="AP567" s="105">
        <v>28.991599999999998</v>
      </c>
      <c r="AQ567" s="105">
        <v>29.3416</v>
      </c>
      <c r="AR567" s="105">
        <v>27.366800000000001</v>
      </c>
      <c r="AS567" s="105">
        <v>30.383900000000001</v>
      </c>
      <c r="AT567" s="105">
        <v>32.154899999999998</v>
      </c>
      <c r="AU567" s="105">
        <v>28.8443</v>
      </c>
      <c r="AV567" s="105">
        <v>28.875699999999998</v>
      </c>
      <c r="AW567" s="105">
        <v>30.619499999999999</v>
      </c>
      <c r="AX567" s="105">
        <v>28.953199999999999</v>
      </c>
      <c r="AY567" s="105">
        <v>28.5733</v>
      </c>
      <c r="AZ567" s="105">
        <v>29.336400000000001</v>
      </c>
      <c r="BA567" s="105">
        <v>29.846900000000002</v>
      </c>
      <c r="BB567" s="105">
        <v>30.238199999999999</v>
      </c>
      <c r="BC567" s="105">
        <v>28.805599999999998</v>
      </c>
      <c r="BD567" s="105">
        <v>28.7395</v>
      </c>
      <c r="BE567" s="105">
        <v>28.291399999999999</v>
      </c>
      <c r="BF567" s="105">
        <v>29.257300000000001</v>
      </c>
      <c r="BG567" s="105">
        <v>31.0014</v>
      </c>
      <c r="BH567" s="105">
        <v>28.073799999999999</v>
      </c>
      <c r="BI567" s="105">
        <v>30.014199999999999</v>
      </c>
      <c r="BJ567" s="105">
        <v>30.253799999999998</v>
      </c>
      <c r="BK567" s="105">
        <v>29.947399999999998</v>
      </c>
      <c r="BL567" s="116">
        <v>28.903700000000001</v>
      </c>
      <c r="BM567" s="112">
        <v>3.8356599999999998E-2</v>
      </c>
      <c r="BN567" s="112">
        <v>9.4777399999999998E-2</v>
      </c>
      <c r="BO567" s="112">
        <v>0.182531</v>
      </c>
      <c r="BP567" s="112">
        <v>0.86346999999999996</v>
      </c>
      <c r="BQ567" s="112">
        <v>0.73923399999999995</v>
      </c>
      <c r="BR567" s="112">
        <v>0.182731</v>
      </c>
      <c r="BS567" s="112">
        <v>0.90973099999999996</v>
      </c>
      <c r="BT567" s="112">
        <v>0.13064899999999999</v>
      </c>
      <c r="BU567" s="117">
        <v>0.99594400000000005</v>
      </c>
      <c r="BV567" s="112">
        <v>8.36866E-2</v>
      </c>
      <c r="BW567" s="112">
        <v>0.16478499999999999</v>
      </c>
      <c r="BX567" s="112">
        <v>0.29217100000000001</v>
      </c>
      <c r="BY567" s="112">
        <v>0.89128300000000005</v>
      </c>
      <c r="BZ567" s="112">
        <v>0.87322500000000003</v>
      </c>
      <c r="CA567" s="112">
        <v>0.44284000000000001</v>
      </c>
      <c r="CB567" s="112">
        <v>0.95932300000000004</v>
      </c>
      <c r="CC567" s="112">
        <v>0.31173699999999999</v>
      </c>
      <c r="CD567" s="117">
        <v>0.99859100000000001</v>
      </c>
      <c r="CE567" s="105">
        <v>-1.7196199999999999</v>
      </c>
      <c r="CF567" s="105">
        <v>-0.99124999999999996</v>
      </c>
      <c r="CG567" s="105">
        <v>-0.80903199999999997</v>
      </c>
      <c r="CH567" s="105">
        <v>0.26694499999999999</v>
      </c>
      <c r="CI567" s="105">
        <v>-0.255102</v>
      </c>
      <c r="CJ567" s="105">
        <v>-0.747309</v>
      </c>
      <c r="CK567" s="105">
        <v>-7.1395899999999998E-2</v>
      </c>
      <c r="CL567" s="105">
        <v>-0.93885600000000002</v>
      </c>
      <c r="CM567" s="116">
        <v>-5.1485699999999999E-3</v>
      </c>
    </row>
    <row r="568" spans="1:91">
      <c r="A568" s="104" t="s">
        <v>1703</v>
      </c>
      <c r="B568" s="104" t="s">
        <v>1704</v>
      </c>
      <c r="C568" s="104" t="s">
        <v>1705</v>
      </c>
      <c r="D568" s="105">
        <v>30.928799999999999</v>
      </c>
      <c r="E568" s="108">
        <v>1697976581</v>
      </c>
      <c r="F568" s="108">
        <v>1637373364</v>
      </c>
      <c r="G568" s="108">
        <v>1875563942</v>
      </c>
      <c r="H568" s="108">
        <v>1760292016</v>
      </c>
      <c r="I568" s="108">
        <v>1632812111</v>
      </c>
      <c r="J568" s="108">
        <v>1957949422</v>
      </c>
      <c r="K568" s="108">
        <v>1622529890</v>
      </c>
      <c r="L568" s="108">
        <v>1156577936</v>
      </c>
      <c r="M568" s="108">
        <v>1686146476</v>
      </c>
      <c r="N568" s="108">
        <v>1590532843</v>
      </c>
      <c r="O568" s="108">
        <v>1798940528</v>
      </c>
      <c r="P568" s="108">
        <v>1440806303</v>
      </c>
      <c r="Q568" s="108">
        <v>1545228948</v>
      </c>
      <c r="R568" s="108">
        <v>1574074048</v>
      </c>
      <c r="S568" s="108">
        <v>1440685206</v>
      </c>
      <c r="T568" s="108">
        <v>1469269492</v>
      </c>
      <c r="U568" s="108">
        <v>1487141967</v>
      </c>
      <c r="V568" s="108">
        <v>1398370625</v>
      </c>
      <c r="W568" s="108">
        <v>1829864590</v>
      </c>
      <c r="X568" s="108">
        <v>1716457005</v>
      </c>
      <c r="Y568" s="108">
        <v>1914374027</v>
      </c>
      <c r="Z568" s="108">
        <v>1500596395</v>
      </c>
      <c r="AA568" s="108">
        <v>1517165150</v>
      </c>
      <c r="AB568" s="108">
        <v>1767146306</v>
      </c>
      <c r="AC568" s="108">
        <v>1995962743</v>
      </c>
      <c r="AD568" s="108">
        <v>2072231748</v>
      </c>
      <c r="AE568" s="108">
        <v>1937823339</v>
      </c>
      <c r="AF568" s="108">
        <v>1950624325</v>
      </c>
      <c r="AG568" s="108">
        <v>1959246830</v>
      </c>
      <c r="AH568" s="115">
        <v>1835216690</v>
      </c>
      <c r="AI568" s="105">
        <v>31.044699999999999</v>
      </c>
      <c r="AJ568" s="105">
        <v>31.1752</v>
      </c>
      <c r="AK568" s="105">
        <v>31.360800000000001</v>
      </c>
      <c r="AL568" s="105">
        <v>30.9876</v>
      </c>
      <c r="AM568" s="105">
        <v>31.0367</v>
      </c>
      <c r="AN568" s="105">
        <v>31.400600000000001</v>
      </c>
      <c r="AO568" s="105">
        <v>30.8155</v>
      </c>
      <c r="AP568" s="105">
        <v>30.831399999999999</v>
      </c>
      <c r="AQ568" s="105">
        <v>30.840199999999999</v>
      </c>
      <c r="AR568" s="105">
        <v>30.982399999999998</v>
      </c>
      <c r="AS568" s="105">
        <v>31.229099999999999</v>
      </c>
      <c r="AT568" s="105">
        <v>31.028400000000001</v>
      </c>
      <c r="AU568" s="105">
        <v>30.763999999999999</v>
      </c>
      <c r="AV568" s="105">
        <v>30.8416</v>
      </c>
      <c r="AW568" s="105">
        <v>30.754300000000001</v>
      </c>
      <c r="AX568" s="105">
        <v>30.831800000000001</v>
      </c>
      <c r="AY568" s="105">
        <v>30.7944</v>
      </c>
      <c r="AZ568" s="105">
        <v>30.728300000000001</v>
      </c>
      <c r="BA568" s="105">
        <v>31.013999999999999</v>
      </c>
      <c r="BB568" s="105">
        <v>31.0093</v>
      </c>
      <c r="BC568" s="105">
        <v>31.0261</v>
      </c>
      <c r="BD568" s="105">
        <v>30.883800000000001</v>
      </c>
      <c r="BE568" s="105">
        <v>30.916499999999999</v>
      </c>
      <c r="BF568" s="105">
        <v>31.1554</v>
      </c>
      <c r="BG568" s="105">
        <v>30.941099999999999</v>
      </c>
      <c r="BH568" s="105">
        <v>30.986799999999999</v>
      </c>
      <c r="BI568" s="105">
        <v>30.8657</v>
      </c>
      <c r="BJ568" s="105">
        <v>30.9163</v>
      </c>
      <c r="BK568" s="105">
        <v>30.803899999999999</v>
      </c>
      <c r="BL568" s="116">
        <v>30.777699999999999</v>
      </c>
      <c r="BM568" s="112">
        <v>2.3386000000000001E-2</v>
      </c>
      <c r="BN568" s="112">
        <v>8.7189299999999997E-2</v>
      </c>
      <c r="BO568" s="112">
        <v>0.936774</v>
      </c>
      <c r="BP568" s="112">
        <v>4.6497799999999999E-2</v>
      </c>
      <c r="BQ568" s="112">
        <v>0.415294</v>
      </c>
      <c r="BR568" s="112">
        <v>0.41130100000000003</v>
      </c>
      <c r="BS568" s="112">
        <v>1.2710300000000001E-2</v>
      </c>
      <c r="BT568" s="112">
        <v>0.18571799999999999</v>
      </c>
      <c r="BU568" s="117">
        <v>0.14921000000000001</v>
      </c>
      <c r="BV568" s="112">
        <v>6.43788E-2</v>
      </c>
      <c r="BW568" s="112">
        <v>0.155255</v>
      </c>
      <c r="BX568" s="112">
        <v>0.95572900000000005</v>
      </c>
      <c r="BY568" s="112">
        <v>8.7001800000000004E-2</v>
      </c>
      <c r="BZ568" s="112">
        <v>0.71442799999999995</v>
      </c>
      <c r="CA568" s="112">
        <v>0.67470200000000002</v>
      </c>
      <c r="CB568" s="112">
        <v>0.110194</v>
      </c>
      <c r="CC568" s="112">
        <v>0.38776100000000002</v>
      </c>
      <c r="CD568" s="117">
        <v>0.67133900000000002</v>
      </c>
      <c r="CE568" s="105">
        <v>0.36090299999999997</v>
      </c>
      <c r="CF568" s="105">
        <v>0.30897000000000002</v>
      </c>
      <c r="CG568" s="105">
        <v>-3.6411299999999998E-3</v>
      </c>
      <c r="CH568" s="105">
        <v>0.24731800000000001</v>
      </c>
      <c r="CI568" s="105">
        <v>-4.6021800000000002E-2</v>
      </c>
      <c r="CJ568" s="105">
        <v>-4.7824199999999997E-2</v>
      </c>
      <c r="CK568" s="105">
        <v>0.183806</v>
      </c>
      <c r="CL568" s="105">
        <v>0.15254699999999999</v>
      </c>
      <c r="CM568" s="116">
        <v>9.8543800000000001E-2</v>
      </c>
    </row>
    <row r="569" spans="1:91">
      <c r="A569" s="104" t="s">
        <v>1706</v>
      </c>
      <c r="B569" s="104" t="s">
        <v>1707</v>
      </c>
      <c r="C569" s="104" t="s">
        <v>1708</v>
      </c>
      <c r="D569" s="105">
        <v>32.192799999999998</v>
      </c>
      <c r="E569" s="108">
        <v>4276673090</v>
      </c>
      <c r="F569" s="108">
        <v>4620965629</v>
      </c>
      <c r="G569" s="108">
        <v>4873156142</v>
      </c>
      <c r="H569" s="108">
        <v>4956199431</v>
      </c>
      <c r="I569" s="108">
        <v>4691392357</v>
      </c>
      <c r="J569" s="108">
        <v>4679029324</v>
      </c>
      <c r="K569" s="108">
        <v>4625429854</v>
      </c>
      <c r="L569" s="108">
        <v>3240311369</v>
      </c>
      <c r="M569" s="108">
        <v>5209706920</v>
      </c>
      <c r="N569" s="108">
        <v>3368007028</v>
      </c>
      <c r="O569" s="108">
        <v>4460835418</v>
      </c>
      <c r="P569" s="108">
        <v>3548277021</v>
      </c>
      <c r="Q569" s="108">
        <v>4346388617</v>
      </c>
      <c r="R569" s="108">
        <v>3734963658</v>
      </c>
      <c r="S569" s="108">
        <v>3243974885</v>
      </c>
      <c r="T569" s="108">
        <v>3046977846</v>
      </c>
      <c r="U569" s="108">
        <v>3090251341</v>
      </c>
      <c r="V569" s="108">
        <v>4204947544</v>
      </c>
      <c r="W569" s="108">
        <v>3680136322</v>
      </c>
      <c r="X569" s="108">
        <v>3236444434</v>
      </c>
      <c r="Y569" s="108">
        <v>4077063694</v>
      </c>
      <c r="Z569" s="108">
        <v>3841669338</v>
      </c>
      <c r="AA569" s="108">
        <v>3341022930</v>
      </c>
      <c r="AB569" s="108">
        <v>3814854879</v>
      </c>
      <c r="AC569" s="108">
        <v>3752367041</v>
      </c>
      <c r="AD569" s="108">
        <v>4175198314</v>
      </c>
      <c r="AE569" s="108">
        <v>4076407453</v>
      </c>
      <c r="AF569" s="108">
        <v>4550447692</v>
      </c>
      <c r="AG569" s="108">
        <v>4377659840</v>
      </c>
      <c r="AH569" s="115">
        <v>4504716161</v>
      </c>
      <c r="AI569" s="105">
        <v>32.377299999999998</v>
      </c>
      <c r="AJ569" s="105">
        <v>32.648200000000003</v>
      </c>
      <c r="AK569" s="105">
        <v>32.728299999999997</v>
      </c>
      <c r="AL569" s="105">
        <v>32.481000000000002</v>
      </c>
      <c r="AM569" s="105">
        <v>32.546100000000003</v>
      </c>
      <c r="AN569" s="105">
        <v>32.556199999999997</v>
      </c>
      <c r="AO569" s="105">
        <v>32.3733</v>
      </c>
      <c r="AP569" s="105">
        <v>32.250999999999998</v>
      </c>
      <c r="AQ569" s="105">
        <v>32.467700000000001</v>
      </c>
      <c r="AR569" s="105">
        <v>32.069600000000001</v>
      </c>
      <c r="AS569" s="105">
        <v>32.555</v>
      </c>
      <c r="AT569" s="105">
        <v>32.328600000000002</v>
      </c>
      <c r="AU569" s="105">
        <v>32.251100000000001</v>
      </c>
      <c r="AV569" s="105">
        <v>32.088099999999997</v>
      </c>
      <c r="AW569" s="105">
        <v>31.908999999999999</v>
      </c>
      <c r="AX569" s="105">
        <v>31.8841</v>
      </c>
      <c r="AY569" s="105">
        <v>31.848400000000002</v>
      </c>
      <c r="AZ569" s="105">
        <v>32.2958</v>
      </c>
      <c r="BA569" s="105">
        <v>32.022100000000002</v>
      </c>
      <c r="BB569" s="105">
        <v>31.912099999999999</v>
      </c>
      <c r="BC569" s="105">
        <v>32.111199999999997</v>
      </c>
      <c r="BD569" s="105">
        <v>32.247199999999999</v>
      </c>
      <c r="BE569" s="105">
        <v>32.035899999999998</v>
      </c>
      <c r="BF569" s="105">
        <v>32.265599999999999</v>
      </c>
      <c r="BG569" s="105">
        <v>31.8507</v>
      </c>
      <c r="BH569" s="105">
        <v>31.978999999999999</v>
      </c>
      <c r="BI569" s="105">
        <v>31.938500000000001</v>
      </c>
      <c r="BJ569" s="105">
        <v>32.138399999999997</v>
      </c>
      <c r="BK569" s="105">
        <v>31.9544</v>
      </c>
      <c r="BL569" s="116">
        <v>32.059899999999999</v>
      </c>
      <c r="BM569" s="112">
        <v>1.0891899999999999E-2</v>
      </c>
      <c r="BN569" s="112">
        <v>1.2154799999999999E-3</v>
      </c>
      <c r="BO569" s="112">
        <v>1.90531E-2</v>
      </c>
      <c r="BP569" s="112">
        <v>0.14987800000000001</v>
      </c>
      <c r="BQ569" s="112">
        <v>0.790883</v>
      </c>
      <c r="BR569" s="112">
        <v>0.79990099999999997</v>
      </c>
      <c r="BS569" s="112">
        <v>0.67208999999999997</v>
      </c>
      <c r="BT569" s="112">
        <v>0.22031200000000001</v>
      </c>
      <c r="BU569" s="117">
        <v>0.12155000000000001</v>
      </c>
      <c r="BV569" s="112">
        <v>4.1654400000000001E-2</v>
      </c>
      <c r="BW569" s="112">
        <v>1.5321400000000001E-2</v>
      </c>
      <c r="BX569" s="112">
        <v>8.0518500000000007E-2</v>
      </c>
      <c r="BY569" s="112">
        <v>0.21879899999999999</v>
      </c>
      <c r="BZ569" s="112">
        <v>0.901447</v>
      </c>
      <c r="CA569" s="112">
        <v>0.91239199999999998</v>
      </c>
      <c r="CB569" s="112">
        <v>0.81760200000000005</v>
      </c>
      <c r="CC569" s="112">
        <v>0.42296400000000001</v>
      </c>
      <c r="CD569" s="117">
        <v>0.64379200000000003</v>
      </c>
      <c r="CE569" s="105">
        <v>0.53369999999999995</v>
      </c>
      <c r="CF569" s="105">
        <v>0.47684500000000002</v>
      </c>
      <c r="CG569" s="105">
        <v>0.31306099999999998</v>
      </c>
      <c r="CH569" s="105">
        <v>0.26686100000000001</v>
      </c>
      <c r="CI569" s="105">
        <v>3.1821599999999998E-2</v>
      </c>
      <c r="CJ569" s="105">
        <v>-4.1480999999999997E-2</v>
      </c>
      <c r="CK569" s="105">
        <v>-3.5776799999999997E-2</v>
      </c>
      <c r="CL569" s="105">
        <v>0.131995</v>
      </c>
      <c r="CM569" s="116">
        <v>-0.12815299999999999</v>
      </c>
    </row>
    <row r="570" spans="1:91">
      <c r="A570" s="104" t="s">
        <v>1709</v>
      </c>
      <c r="B570" s="104" t="s">
        <v>1710</v>
      </c>
      <c r="C570" s="104" t="s">
        <v>1711</v>
      </c>
      <c r="D570" s="105">
        <v>29.874649999999999</v>
      </c>
      <c r="E570" s="108">
        <v>355466861.10000002</v>
      </c>
      <c r="F570" s="108">
        <v>623764919.5</v>
      </c>
      <c r="G570" s="108">
        <v>198253137</v>
      </c>
      <c r="H570" s="108">
        <v>1044765404</v>
      </c>
      <c r="I570" s="108">
        <v>738838314</v>
      </c>
      <c r="J570" s="108">
        <v>379086953.5</v>
      </c>
      <c r="K570" s="108">
        <v>890185007</v>
      </c>
      <c r="L570" s="108">
        <v>429379269.30000001</v>
      </c>
      <c r="M570" s="108">
        <v>919881401</v>
      </c>
      <c r="N570" s="108">
        <v>774294138</v>
      </c>
      <c r="O570" s="108">
        <v>466438651.30000001</v>
      </c>
      <c r="P570" s="108">
        <v>598760464.70000005</v>
      </c>
      <c r="Q570" s="108">
        <v>559781244.10000002</v>
      </c>
      <c r="R570" s="108">
        <v>473866267.60000002</v>
      </c>
      <c r="S570" s="108">
        <v>461974018.89999998</v>
      </c>
      <c r="T570" s="108">
        <v>795690534.79999995</v>
      </c>
      <c r="U570" s="108">
        <v>636456576.5</v>
      </c>
      <c r="V570" s="108">
        <v>904759378.5</v>
      </c>
      <c r="W570" s="108">
        <v>634101883.79999995</v>
      </c>
      <c r="X570" s="108">
        <v>817797509.20000005</v>
      </c>
      <c r="Y570" s="108">
        <v>839369788.5</v>
      </c>
      <c r="Z570" s="108">
        <v>694201252.39999998</v>
      </c>
      <c r="AA570" s="108">
        <v>549455908.79999995</v>
      </c>
      <c r="AB570" s="108">
        <v>1097406915</v>
      </c>
      <c r="AC570" s="108">
        <v>1110692970</v>
      </c>
      <c r="AD570" s="108">
        <v>1048150327</v>
      </c>
      <c r="AE570" s="108">
        <v>1042870585</v>
      </c>
      <c r="AF570" s="108">
        <v>1006406193</v>
      </c>
      <c r="AG570" s="108">
        <v>1504737658</v>
      </c>
      <c r="AH570" s="115">
        <v>1169979440</v>
      </c>
      <c r="AI570" s="105">
        <v>28.788599999999999</v>
      </c>
      <c r="AJ570" s="105">
        <v>29.7913</v>
      </c>
      <c r="AK570" s="105">
        <v>28.211300000000001</v>
      </c>
      <c r="AL570" s="105">
        <v>30.2349</v>
      </c>
      <c r="AM570" s="105">
        <v>29.890799999999999</v>
      </c>
      <c r="AN570" s="105">
        <v>29.025400000000001</v>
      </c>
      <c r="AO570" s="105">
        <v>29.953800000000001</v>
      </c>
      <c r="AP570" s="105">
        <v>29.485600000000002</v>
      </c>
      <c r="AQ570" s="105">
        <v>29.966000000000001</v>
      </c>
      <c r="AR570" s="105">
        <v>29.979800000000001</v>
      </c>
      <c r="AS570" s="105">
        <v>29.365300000000001</v>
      </c>
      <c r="AT570" s="105">
        <v>29.761600000000001</v>
      </c>
      <c r="AU570" s="105">
        <v>29.2486</v>
      </c>
      <c r="AV570" s="105">
        <v>29.1096</v>
      </c>
      <c r="AW570" s="105">
        <v>29.199200000000001</v>
      </c>
      <c r="AX570" s="105">
        <v>29.946999999999999</v>
      </c>
      <c r="AY570" s="105">
        <v>29.571200000000001</v>
      </c>
      <c r="AZ570" s="105">
        <v>30.069400000000002</v>
      </c>
      <c r="BA570" s="105">
        <v>29.485099999999999</v>
      </c>
      <c r="BB570" s="105">
        <v>29.958500000000001</v>
      </c>
      <c r="BC570" s="105">
        <v>29.858499999999999</v>
      </c>
      <c r="BD570" s="105">
        <v>29.770299999999999</v>
      </c>
      <c r="BE570" s="105">
        <v>29.4603</v>
      </c>
      <c r="BF570" s="105">
        <v>30.468</v>
      </c>
      <c r="BG570" s="105">
        <v>30.0884</v>
      </c>
      <c r="BH570" s="105">
        <v>30.003799999999998</v>
      </c>
      <c r="BI570" s="105">
        <v>29.971800000000002</v>
      </c>
      <c r="BJ570" s="105">
        <v>29.961600000000001</v>
      </c>
      <c r="BK570" s="105">
        <v>30.438199999999998</v>
      </c>
      <c r="BL570" s="116">
        <v>30.1401</v>
      </c>
      <c r="BM570" s="112">
        <v>6.0548200000000003E-2</v>
      </c>
      <c r="BN570" s="112">
        <v>0.29630499999999999</v>
      </c>
      <c r="BO570" s="112">
        <v>0.146899</v>
      </c>
      <c r="BP570" s="112">
        <v>0.10347199999999999</v>
      </c>
      <c r="BQ570" s="112">
        <v>2.3589399999999999E-3</v>
      </c>
      <c r="BR570" s="112">
        <v>0.19542300000000001</v>
      </c>
      <c r="BS570" s="112">
        <v>0.108345</v>
      </c>
      <c r="BT570" s="112">
        <v>0.44182399999999999</v>
      </c>
      <c r="BU570" s="117">
        <v>0.33039800000000003</v>
      </c>
      <c r="BV570" s="112">
        <v>0.113291</v>
      </c>
      <c r="BW570" s="112">
        <v>0.388849</v>
      </c>
      <c r="BX570" s="112">
        <v>0.248858</v>
      </c>
      <c r="BY570" s="112">
        <v>0.16344</v>
      </c>
      <c r="BZ570" s="112">
        <v>0.16561100000000001</v>
      </c>
      <c r="CA570" s="112">
        <v>0.45575700000000002</v>
      </c>
      <c r="CB570" s="112">
        <v>0.30937199999999998</v>
      </c>
      <c r="CC570" s="112">
        <v>0.62428799999999995</v>
      </c>
      <c r="CD570" s="117">
        <v>0.73983500000000002</v>
      </c>
      <c r="CE570" s="105">
        <v>-1.2495400000000001</v>
      </c>
      <c r="CF570" s="105">
        <v>-0.46290700000000001</v>
      </c>
      <c r="CG570" s="105">
        <v>-0.37816699999999998</v>
      </c>
      <c r="CH570" s="105">
        <v>-0.47770499999999999</v>
      </c>
      <c r="CI570" s="105">
        <v>-0.99415100000000001</v>
      </c>
      <c r="CJ570" s="105">
        <v>-0.31743500000000002</v>
      </c>
      <c r="CK570" s="105">
        <v>-0.41257899999999997</v>
      </c>
      <c r="CL570" s="105">
        <v>-0.28042499999999998</v>
      </c>
      <c r="CM570" s="116">
        <v>-0.15861800000000001</v>
      </c>
    </row>
    <row r="571" spans="1:91">
      <c r="A571" s="104" t="s">
        <v>1712</v>
      </c>
      <c r="B571" s="104" t="s">
        <v>1713</v>
      </c>
      <c r="C571" s="104" t="s">
        <v>1714</v>
      </c>
      <c r="D571" s="105">
        <v>33.781950000000002</v>
      </c>
      <c r="E571" s="108">
        <v>12064001477</v>
      </c>
      <c r="F571" s="108">
        <v>13870864692</v>
      </c>
      <c r="G571" s="108">
        <v>14394713058</v>
      </c>
      <c r="H571" s="108">
        <v>13211168340</v>
      </c>
      <c r="I571" s="108">
        <v>12931852264</v>
      </c>
      <c r="J571" s="108">
        <v>16687659522</v>
      </c>
      <c r="K571" s="108">
        <v>14441879563</v>
      </c>
      <c r="L571" s="108">
        <v>12699866363</v>
      </c>
      <c r="M571" s="108">
        <v>15449584808</v>
      </c>
      <c r="N571" s="108">
        <v>12451882018</v>
      </c>
      <c r="O571" s="108">
        <v>16232293654</v>
      </c>
      <c r="P571" s="108">
        <v>13037438020</v>
      </c>
      <c r="Q571" s="108">
        <v>11724572174</v>
      </c>
      <c r="R571" s="108">
        <v>11155837489</v>
      </c>
      <c r="S571" s="108">
        <v>8014841088</v>
      </c>
      <c r="T571" s="108">
        <v>10963940262</v>
      </c>
      <c r="U571" s="108">
        <v>11531949087</v>
      </c>
      <c r="V571" s="108">
        <v>10926912408</v>
      </c>
      <c r="W571" s="108">
        <v>11596658373</v>
      </c>
      <c r="X571" s="108">
        <v>11734916861</v>
      </c>
      <c r="Y571" s="108">
        <v>11537800272</v>
      </c>
      <c r="Z571" s="108">
        <v>10971336553</v>
      </c>
      <c r="AA571" s="108">
        <v>11240050207</v>
      </c>
      <c r="AB571" s="108">
        <v>11031585944</v>
      </c>
      <c r="AC571" s="108">
        <v>13813964027</v>
      </c>
      <c r="AD571" s="108">
        <v>14108575929</v>
      </c>
      <c r="AE571" s="108">
        <v>13713985816</v>
      </c>
      <c r="AF571" s="108">
        <v>13621959429</v>
      </c>
      <c r="AG571" s="108">
        <v>14181309214</v>
      </c>
      <c r="AH571" s="115">
        <v>13048656986</v>
      </c>
      <c r="AI571" s="105">
        <v>33.8735</v>
      </c>
      <c r="AJ571" s="105">
        <v>34.216099999999997</v>
      </c>
      <c r="AK571" s="105">
        <v>34.2682</v>
      </c>
      <c r="AL571" s="105">
        <v>33.895400000000002</v>
      </c>
      <c r="AM571" s="105">
        <v>34.012799999999999</v>
      </c>
      <c r="AN571" s="105">
        <v>34.3581</v>
      </c>
      <c r="AO571" s="105">
        <v>34.008800000000001</v>
      </c>
      <c r="AP571" s="105">
        <v>34.202500000000001</v>
      </c>
      <c r="AQ571" s="105">
        <v>34.035899999999998</v>
      </c>
      <c r="AR571" s="105">
        <v>33.994599999999998</v>
      </c>
      <c r="AS571" s="105">
        <v>34.427599999999998</v>
      </c>
      <c r="AT571" s="105">
        <v>34.206099999999999</v>
      </c>
      <c r="AU571" s="105">
        <v>33.661200000000001</v>
      </c>
      <c r="AV571" s="105">
        <v>33.666800000000002</v>
      </c>
      <c r="AW571" s="105">
        <v>33.244599999999998</v>
      </c>
      <c r="AX571" s="105">
        <v>33.731400000000001</v>
      </c>
      <c r="AY571" s="105">
        <v>33.734299999999998</v>
      </c>
      <c r="AZ571" s="105">
        <v>33.682600000000001</v>
      </c>
      <c r="BA571" s="105">
        <v>33.677900000000001</v>
      </c>
      <c r="BB571" s="105">
        <v>33.786200000000001</v>
      </c>
      <c r="BC571" s="105">
        <v>33.641500000000001</v>
      </c>
      <c r="BD571" s="105">
        <v>33.777700000000003</v>
      </c>
      <c r="BE571" s="105">
        <v>33.8003</v>
      </c>
      <c r="BF571" s="105">
        <v>33.797499999999999</v>
      </c>
      <c r="BG571" s="105">
        <v>33.74</v>
      </c>
      <c r="BH571" s="105">
        <v>33.735300000000002</v>
      </c>
      <c r="BI571" s="105">
        <v>33.688800000000001</v>
      </c>
      <c r="BJ571" s="105">
        <v>33.720300000000002</v>
      </c>
      <c r="BK571" s="105">
        <v>33.648200000000003</v>
      </c>
      <c r="BL571" s="116">
        <v>33.599699999999999</v>
      </c>
      <c r="BM571" s="112">
        <v>2.2757599999999999E-2</v>
      </c>
      <c r="BN571" s="112">
        <v>3.9102900000000003E-2</v>
      </c>
      <c r="BO571" s="112">
        <v>3.6665999999999999E-3</v>
      </c>
      <c r="BP571" s="112">
        <v>1.30288E-2</v>
      </c>
      <c r="BQ571" s="112">
        <v>0.411941</v>
      </c>
      <c r="BR571" s="112">
        <v>0.197182</v>
      </c>
      <c r="BS571" s="112">
        <v>0.45774399999999998</v>
      </c>
      <c r="BT571" s="112">
        <v>1.9108400000000001E-2</v>
      </c>
      <c r="BU571" s="117">
        <v>0.16630500000000001</v>
      </c>
      <c r="BV571" s="112">
        <v>6.3285400000000006E-2</v>
      </c>
      <c r="BW571" s="112">
        <v>8.9434799999999995E-2</v>
      </c>
      <c r="BX571" s="112">
        <v>3.5743799999999999E-2</v>
      </c>
      <c r="BY571" s="112">
        <v>3.3239999999999999E-2</v>
      </c>
      <c r="BZ571" s="112">
        <v>0.71363399999999999</v>
      </c>
      <c r="CA571" s="112">
        <v>0.45575700000000002</v>
      </c>
      <c r="CB571" s="112">
        <v>0.66341700000000003</v>
      </c>
      <c r="CC571" s="112">
        <v>0.109288</v>
      </c>
      <c r="CD571" s="117">
        <v>0.68399600000000005</v>
      </c>
      <c r="CE571" s="105">
        <v>0.46317399999999997</v>
      </c>
      <c r="CF571" s="105">
        <v>0.43268499999999999</v>
      </c>
      <c r="CG571" s="105">
        <v>0.42635000000000001</v>
      </c>
      <c r="CH571" s="105">
        <v>0.55335599999999996</v>
      </c>
      <c r="CI571" s="105">
        <v>-0.13186899999999999</v>
      </c>
      <c r="CJ571" s="105">
        <v>6.0003899999999999E-2</v>
      </c>
      <c r="CK571" s="105">
        <v>4.58234E-2</v>
      </c>
      <c r="CL571" s="105">
        <v>0.13578200000000001</v>
      </c>
      <c r="CM571" s="116">
        <v>6.5310199999999999E-2</v>
      </c>
    </row>
    <row r="572" spans="1:91">
      <c r="A572" s="104" t="s">
        <v>1715</v>
      </c>
      <c r="B572" s="104" t="s">
        <v>1716</v>
      </c>
      <c r="C572" s="104" t="s">
        <v>1717</v>
      </c>
      <c r="D572" s="105">
        <v>27.721600000000002</v>
      </c>
      <c r="E572" s="108">
        <v>151051844</v>
      </c>
      <c r="F572" s="108">
        <v>92167264</v>
      </c>
      <c r="G572" s="108">
        <v>122893344</v>
      </c>
      <c r="H572" s="108">
        <v>105671104.5</v>
      </c>
      <c r="I572" s="108">
        <v>153573824</v>
      </c>
      <c r="J572" s="108">
        <v>62641476</v>
      </c>
      <c r="K572" s="108">
        <v>92785048</v>
      </c>
      <c r="L572" s="108">
        <v>40890814</v>
      </c>
      <c r="M572" s="108">
        <v>154629299</v>
      </c>
      <c r="N572" s="108">
        <v>115182104</v>
      </c>
      <c r="O572" s="108">
        <v>101739738</v>
      </c>
      <c r="P572" s="108">
        <v>65195996</v>
      </c>
      <c r="Q572" s="108">
        <v>322903473</v>
      </c>
      <c r="R572" s="108">
        <v>199956342</v>
      </c>
      <c r="S572" s="108">
        <v>229312804</v>
      </c>
      <c r="T572" s="108">
        <v>190869004</v>
      </c>
      <c r="U572" s="108">
        <v>177193719</v>
      </c>
      <c r="V572" s="108">
        <v>198228342</v>
      </c>
      <c r="W572" s="108">
        <v>231841239</v>
      </c>
      <c r="X572" s="108">
        <v>171514044</v>
      </c>
      <c r="Y572" s="108">
        <v>212660362.80000001</v>
      </c>
      <c r="Z572" s="108">
        <v>170330540</v>
      </c>
      <c r="AA572" s="108">
        <v>161118711</v>
      </c>
      <c r="AB572" s="108">
        <v>172708880</v>
      </c>
      <c r="AC572" s="108">
        <v>201641174</v>
      </c>
      <c r="AD572" s="108">
        <v>230319495.5</v>
      </c>
      <c r="AE572" s="108">
        <v>252256244</v>
      </c>
      <c r="AF572" s="108">
        <v>214117250</v>
      </c>
      <c r="AG572" s="108">
        <v>281586765</v>
      </c>
      <c r="AH572" s="115">
        <v>301789232</v>
      </c>
      <c r="AI572" s="105">
        <v>27.553999999999998</v>
      </c>
      <c r="AJ572" s="105">
        <v>27.163699999999999</v>
      </c>
      <c r="AK572" s="105">
        <v>27.561299999999999</v>
      </c>
      <c r="AL572" s="105">
        <v>26.929400000000001</v>
      </c>
      <c r="AM572" s="105">
        <v>27.6477</v>
      </c>
      <c r="AN572" s="105">
        <v>26.63</v>
      </c>
      <c r="AO572" s="105">
        <v>26.740600000000001</v>
      </c>
      <c r="AP572" s="105">
        <v>26.404699999999998</v>
      </c>
      <c r="AQ572" s="105">
        <v>27.3933</v>
      </c>
      <c r="AR572" s="105">
        <v>27.197700000000001</v>
      </c>
      <c r="AS572" s="105">
        <v>27.257100000000001</v>
      </c>
      <c r="AT572" s="105">
        <v>26.5624</v>
      </c>
      <c r="AU572" s="105">
        <v>28.488199999999999</v>
      </c>
      <c r="AV572" s="105">
        <v>27.864799999999999</v>
      </c>
      <c r="AW572" s="105">
        <v>28.258800000000001</v>
      </c>
      <c r="AX572" s="105">
        <v>27.8873</v>
      </c>
      <c r="AY572" s="105">
        <v>27.714300000000001</v>
      </c>
      <c r="AZ572" s="105">
        <v>27.937999999999999</v>
      </c>
      <c r="BA572" s="105">
        <v>28.0335</v>
      </c>
      <c r="BB572" s="105">
        <v>27.699100000000001</v>
      </c>
      <c r="BC572" s="105">
        <v>27.877300000000002</v>
      </c>
      <c r="BD572" s="105">
        <v>27.7774</v>
      </c>
      <c r="BE572" s="105">
        <v>27.7332</v>
      </c>
      <c r="BF572" s="105">
        <v>27.8004</v>
      </c>
      <c r="BG572" s="105">
        <v>27.6004</v>
      </c>
      <c r="BH572" s="105">
        <v>27.808</v>
      </c>
      <c r="BI572" s="105">
        <v>27.924199999999999</v>
      </c>
      <c r="BJ572" s="105">
        <v>27.728899999999999</v>
      </c>
      <c r="BK572" s="105">
        <v>28.038699999999999</v>
      </c>
      <c r="BL572" s="116">
        <v>28.209700000000002</v>
      </c>
      <c r="BM572" s="112">
        <v>4.2346099999999998E-2</v>
      </c>
      <c r="BN572" s="112">
        <v>5.0249000000000002E-2</v>
      </c>
      <c r="BO572" s="112">
        <v>2.3722099999999999E-2</v>
      </c>
      <c r="BP572" s="112">
        <v>1.9950800000000001E-2</v>
      </c>
      <c r="BQ572" s="112">
        <v>0.40992699999999999</v>
      </c>
      <c r="BR572" s="112">
        <v>0.40310499999999999</v>
      </c>
      <c r="BS572" s="112">
        <v>0.51281600000000005</v>
      </c>
      <c r="BT572" s="112">
        <v>0.19306499999999999</v>
      </c>
      <c r="BU572" s="117">
        <v>0.273976</v>
      </c>
      <c r="BV572" s="112">
        <v>8.8769399999999998E-2</v>
      </c>
      <c r="BW572" s="112">
        <v>0.105451</v>
      </c>
      <c r="BX572" s="112">
        <v>9.02424E-2</v>
      </c>
      <c r="BY572" s="112">
        <v>4.53987E-2</v>
      </c>
      <c r="BZ572" s="112">
        <v>0.71078799999999998</v>
      </c>
      <c r="CA572" s="112">
        <v>0.66696800000000001</v>
      </c>
      <c r="CB572" s="112">
        <v>0.70461499999999999</v>
      </c>
      <c r="CC572" s="112">
        <v>0.39144299999999999</v>
      </c>
      <c r="CD572" s="117">
        <v>0.72864200000000001</v>
      </c>
      <c r="CE572" s="105">
        <v>-0.566083</v>
      </c>
      <c r="CF572" s="105">
        <v>-0.92336799999999997</v>
      </c>
      <c r="CG572" s="105">
        <v>-1.1462000000000001</v>
      </c>
      <c r="CH572" s="105">
        <v>-0.98662099999999997</v>
      </c>
      <c r="CI572" s="105">
        <v>0.21152899999999999</v>
      </c>
      <c r="CJ572" s="105">
        <v>-0.14587</v>
      </c>
      <c r="CK572" s="105">
        <v>-0.122435</v>
      </c>
      <c r="CL572" s="105">
        <v>-0.22208800000000001</v>
      </c>
      <c r="CM572" s="116">
        <v>-0.21485799999999999</v>
      </c>
    </row>
    <row r="573" spans="1:91">
      <c r="A573" s="104" t="s">
        <v>1718</v>
      </c>
      <c r="B573" s="104" t="s">
        <v>1719</v>
      </c>
      <c r="C573" s="104" t="s">
        <v>1720</v>
      </c>
      <c r="D573" s="105">
        <v>30.739650000000001</v>
      </c>
      <c r="E573" s="108">
        <v>1469761116</v>
      </c>
      <c r="F573" s="108">
        <v>535950008</v>
      </c>
      <c r="G573" s="108">
        <v>502629575.5</v>
      </c>
      <c r="H573" s="108">
        <v>665112224</v>
      </c>
      <c r="I573" s="108">
        <v>882436704</v>
      </c>
      <c r="J573" s="108">
        <v>343635471.80000001</v>
      </c>
      <c r="K573" s="108">
        <v>1298801756</v>
      </c>
      <c r="L573" s="108">
        <v>353787858</v>
      </c>
      <c r="M573" s="108">
        <v>1175492048</v>
      </c>
      <c r="N573" s="108">
        <v>1003767640</v>
      </c>
      <c r="O573" s="108">
        <v>512432095.5</v>
      </c>
      <c r="P573" s="108">
        <v>456409600</v>
      </c>
      <c r="Q573" s="108">
        <v>2007418479</v>
      </c>
      <c r="R573" s="108">
        <v>3112308368</v>
      </c>
      <c r="S573" s="108">
        <v>2357235714</v>
      </c>
      <c r="T573" s="108">
        <v>1533879680</v>
      </c>
      <c r="U573" s="108">
        <v>2167618736</v>
      </c>
      <c r="V573" s="108">
        <v>1293224496</v>
      </c>
      <c r="W573" s="108">
        <v>2368231698</v>
      </c>
      <c r="X573" s="108">
        <v>2022138064</v>
      </c>
      <c r="Y573" s="108">
        <v>2120633716</v>
      </c>
      <c r="Z573" s="108">
        <v>1490024400</v>
      </c>
      <c r="AA573" s="108">
        <v>1502924912</v>
      </c>
      <c r="AB573" s="108">
        <v>2222330526</v>
      </c>
      <c r="AC573" s="108">
        <v>2648701328</v>
      </c>
      <c r="AD573" s="108">
        <v>2328121456</v>
      </c>
      <c r="AE573" s="108">
        <v>1282378680</v>
      </c>
      <c r="AF573" s="108">
        <v>1613792684</v>
      </c>
      <c r="AG573" s="108">
        <v>2076101957</v>
      </c>
      <c r="AH573" s="115">
        <v>1443127532</v>
      </c>
      <c r="AI573" s="105">
        <v>30.836400000000001</v>
      </c>
      <c r="AJ573" s="105">
        <v>29.595600000000001</v>
      </c>
      <c r="AK573" s="105">
        <v>29.493500000000001</v>
      </c>
      <c r="AL573" s="105">
        <v>29.583400000000001</v>
      </c>
      <c r="AM573" s="105">
        <v>30.1447</v>
      </c>
      <c r="AN573" s="105">
        <v>28.905799999999999</v>
      </c>
      <c r="AO573" s="105">
        <v>30.489000000000001</v>
      </c>
      <c r="AP573" s="105">
        <v>29.207999999999998</v>
      </c>
      <c r="AQ573" s="105">
        <v>30.319700000000001</v>
      </c>
      <c r="AR573" s="105">
        <v>30.353999999999999</v>
      </c>
      <c r="AS573" s="105">
        <v>29.498999999999999</v>
      </c>
      <c r="AT573" s="105">
        <v>29.369900000000001</v>
      </c>
      <c r="AU573" s="105">
        <v>31.136800000000001</v>
      </c>
      <c r="AV573" s="105">
        <v>31.824999999999999</v>
      </c>
      <c r="AW573" s="105">
        <v>31.453800000000001</v>
      </c>
      <c r="AX573" s="105">
        <v>30.893899999999999</v>
      </c>
      <c r="AY573" s="105">
        <v>31.335899999999999</v>
      </c>
      <c r="AZ573" s="105">
        <v>30.6159</v>
      </c>
      <c r="BA573" s="105">
        <v>31.386099999999999</v>
      </c>
      <c r="BB573" s="105">
        <v>31.241099999999999</v>
      </c>
      <c r="BC573" s="105">
        <v>31.170500000000001</v>
      </c>
      <c r="BD573" s="105">
        <v>30.873899999999999</v>
      </c>
      <c r="BE573" s="105">
        <v>30.898599999999998</v>
      </c>
      <c r="BF573" s="105">
        <v>31.486000000000001</v>
      </c>
      <c r="BG573" s="105">
        <v>31.347799999999999</v>
      </c>
      <c r="BH573" s="105">
        <v>31.155899999999999</v>
      </c>
      <c r="BI573" s="105">
        <v>30.270099999999999</v>
      </c>
      <c r="BJ573" s="105">
        <v>30.642900000000001</v>
      </c>
      <c r="BK573" s="105">
        <v>30.889099999999999</v>
      </c>
      <c r="BL573" s="116">
        <v>30.4344</v>
      </c>
      <c r="BM573" s="112">
        <v>0.20608699999999999</v>
      </c>
      <c r="BN573" s="112">
        <v>4.36099E-2</v>
      </c>
      <c r="BO573" s="112">
        <v>0.19900200000000001</v>
      </c>
      <c r="BP573" s="112">
        <v>5.2699000000000003E-2</v>
      </c>
      <c r="BQ573" s="112">
        <v>2.6658299999999999E-2</v>
      </c>
      <c r="BR573" s="112">
        <v>0.30182599999999998</v>
      </c>
      <c r="BS573" s="112">
        <v>1.3886300000000001E-2</v>
      </c>
      <c r="BT573" s="112">
        <v>0.146312</v>
      </c>
      <c r="BU573" s="117">
        <v>0.49292999999999998</v>
      </c>
      <c r="BV573" s="112">
        <v>0.285827</v>
      </c>
      <c r="BW573" s="112">
        <v>9.6309000000000006E-2</v>
      </c>
      <c r="BX573" s="112">
        <v>0.30848500000000001</v>
      </c>
      <c r="BY573" s="112">
        <v>9.5707399999999998E-2</v>
      </c>
      <c r="BZ573" s="112">
        <v>0.321241</v>
      </c>
      <c r="CA573" s="112">
        <v>0.574044</v>
      </c>
      <c r="CB573" s="112">
        <v>0.112738</v>
      </c>
      <c r="CC573" s="112">
        <v>0.33324300000000001</v>
      </c>
      <c r="CD573" s="117">
        <v>0.80537000000000003</v>
      </c>
      <c r="CE573" s="105">
        <v>-0.68032599999999999</v>
      </c>
      <c r="CF573" s="105">
        <v>-1.11083</v>
      </c>
      <c r="CG573" s="105">
        <v>-0.64990300000000001</v>
      </c>
      <c r="CH573" s="105">
        <v>-0.91452699999999998</v>
      </c>
      <c r="CI573" s="105">
        <v>0.81640100000000004</v>
      </c>
      <c r="CJ573" s="105">
        <v>0.29304000000000002</v>
      </c>
      <c r="CK573" s="105">
        <v>0.61042300000000005</v>
      </c>
      <c r="CL573" s="105">
        <v>0.43070999999999998</v>
      </c>
      <c r="CM573" s="116">
        <v>0.26907900000000001</v>
      </c>
    </row>
    <row r="574" spans="1:91">
      <c r="A574" s="104" t="s">
        <v>1721</v>
      </c>
      <c r="B574" s="104" t="s">
        <v>1722</v>
      </c>
      <c r="C574" s="104" t="s">
        <v>1723</v>
      </c>
      <c r="D574" s="105">
        <v>29.212449999999997</v>
      </c>
      <c r="E574" s="108">
        <v>475881188</v>
      </c>
      <c r="F574" s="108">
        <v>803256350.29999995</v>
      </c>
      <c r="G574" s="108">
        <v>640438502</v>
      </c>
      <c r="H574" s="108">
        <v>497634189</v>
      </c>
      <c r="I574" s="108">
        <v>287028532</v>
      </c>
      <c r="J574" s="108">
        <v>867128108</v>
      </c>
      <c r="K574" s="108">
        <v>596425456.79999995</v>
      </c>
      <c r="L574" s="108">
        <v>410991117</v>
      </c>
      <c r="M574" s="108">
        <v>990752896</v>
      </c>
      <c r="N574" s="108">
        <v>428656580.60000002</v>
      </c>
      <c r="O574" s="108">
        <v>666025369.60000002</v>
      </c>
      <c r="P574" s="108">
        <v>896481121.5</v>
      </c>
      <c r="Q574" s="108">
        <v>498292548</v>
      </c>
      <c r="R574" s="108">
        <v>558023384</v>
      </c>
      <c r="S574" s="108">
        <v>729607294.5</v>
      </c>
      <c r="T574" s="108">
        <v>404478890</v>
      </c>
      <c r="U574" s="108">
        <v>467185901</v>
      </c>
      <c r="V574" s="108">
        <v>486409142.80000001</v>
      </c>
      <c r="W574" s="108">
        <v>534929182</v>
      </c>
      <c r="X574" s="108">
        <v>453614002.80000001</v>
      </c>
      <c r="Y574" s="108">
        <v>480643168</v>
      </c>
      <c r="Z574" s="108">
        <v>468169624</v>
      </c>
      <c r="AA574" s="108">
        <v>462506279.89999998</v>
      </c>
      <c r="AB574" s="108">
        <v>324938636</v>
      </c>
      <c r="AC574" s="108">
        <v>744115100.5</v>
      </c>
      <c r="AD574" s="108">
        <v>542772066</v>
      </c>
      <c r="AE574" s="108">
        <v>651816253.5</v>
      </c>
      <c r="AF574" s="108">
        <v>592025572</v>
      </c>
      <c r="AG574" s="108">
        <v>736365219.79999995</v>
      </c>
      <c r="AH574" s="115">
        <v>604212851.89999998</v>
      </c>
      <c r="AI574" s="105">
        <v>29.209499999999998</v>
      </c>
      <c r="AJ574" s="105">
        <v>30.170200000000001</v>
      </c>
      <c r="AK574" s="105">
        <v>29.855599999999999</v>
      </c>
      <c r="AL574" s="105">
        <v>29.164899999999999</v>
      </c>
      <c r="AM574" s="105">
        <v>28.558</v>
      </c>
      <c r="AN574" s="105">
        <v>30.219899999999999</v>
      </c>
      <c r="AO574" s="105">
        <v>29.386900000000001</v>
      </c>
      <c r="AP574" s="105">
        <v>29.423400000000001</v>
      </c>
      <c r="AQ574" s="105">
        <v>30.073</v>
      </c>
      <c r="AR574" s="105">
        <v>29.1219</v>
      </c>
      <c r="AS574" s="105">
        <v>29.896599999999999</v>
      </c>
      <c r="AT574" s="105">
        <v>30.343900000000001</v>
      </c>
      <c r="AU574" s="105">
        <v>29.081199999999999</v>
      </c>
      <c r="AV574" s="105">
        <v>29.345400000000001</v>
      </c>
      <c r="AW574" s="105">
        <v>29.822600000000001</v>
      </c>
      <c r="AX574" s="105">
        <v>28.970800000000001</v>
      </c>
      <c r="AY574" s="105">
        <v>29.133299999999998</v>
      </c>
      <c r="AZ574" s="105">
        <v>29.215399999999999</v>
      </c>
      <c r="BA574" s="105">
        <v>29.239699999999999</v>
      </c>
      <c r="BB574" s="105">
        <v>29.110900000000001</v>
      </c>
      <c r="BC574" s="105">
        <v>29.0608</v>
      </c>
      <c r="BD574" s="105">
        <v>29.197500000000002</v>
      </c>
      <c r="BE574" s="105">
        <v>29.1967</v>
      </c>
      <c r="BF574" s="105">
        <v>28.712199999999999</v>
      </c>
      <c r="BG574" s="105">
        <v>29.5154</v>
      </c>
      <c r="BH574" s="105">
        <v>29.0565</v>
      </c>
      <c r="BI574" s="105">
        <v>29.293800000000001</v>
      </c>
      <c r="BJ574" s="105">
        <v>29.196100000000001</v>
      </c>
      <c r="BK574" s="105">
        <v>29.396999999999998</v>
      </c>
      <c r="BL574" s="116">
        <v>29.1648</v>
      </c>
      <c r="BM574" s="112">
        <v>0.166966</v>
      </c>
      <c r="BN574" s="112">
        <v>0.90620100000000003</v>
      </c>
      <c r="BO574" s="112">
        <v>0.18486</v>
      </c>
      <c r="BP574" s="112">
        <v>0.21598200000000001</v>
      </c>
      <c r="BQ574" s="112">
        <v>0.51371699999999998</v>
      </c>
      <c r="BR574" s="112">
        <v>0.22625799999999999</v>
      </c>
      <c r="BS574" s="112">
        <v>0.26946199999999998</v>
      </c>
      <c r="BT574" s="112">
        <v>0.28764800000000001</v>
      </c>
      <c r="BU574" s="117">
        <v>0.82391499999999995</v>
      </c>
      <c r="BV574" s="112">
        <v>0.24124200000000001</v>
      </c>
      <c r="BW574" s="112">
        <v>0.92503000000000002</v>
      </c>
      <c r="BX574" s="112">
        <v>0.29438799999999998</v>
      </c>
      <c r="BY574" s="112">
        <v>0.294325</v>
      </c>
      <c r="BZ574" s="112">
        <v>0.75225900000000001</v>
      </c>
      <c r="CA574" s="112">
        <v>0.487259</v>
      </c>
      <c r="CB574" s="112">
        <v>0.50566999999999995</v>
      </c>
      <c r="CC574" s="112">
        <v>0.49287300000000001</v>
      </c>
      <c r="CD574" s="117">
        <v>0.94698300000000002</v>
      </c>
      <c r="CE574" s="105">
        <v>0.49246499999999999</v>
      </c>
      <c r="CF574" s="105">
        <v>6.1602900000000002E-2</v>
      </c>
      <c r="CG574" s="105">
        <v>0.37512699999999999</v>
      </c>
      <c r="CH574" s="105">
        <v>0.53480700000000003</v>
      </c>
      <c r="CI574" s="105">
        <v>0.163775</v>
      </c>
      <c r="CJ574" s="105">
        <v>-0.14613300000000001</v>
      </c>
      <c r="CK574" s="105">
        <v>-0.115518</v>
      </c>
      <c r="CL574" s="105">
        <v>-0.21720800000000001</v>
      </c>
      <c r="CM574" s="116">
        <v>3.59084E-2</v>
      </c>
    </row>
    <row r="575" spans="1:91">
      <c r="A575" s="104" t="s">
        <v>1724</v>
      </c>
      <c r="B575" s="104" t="s">
        <v>1725</v>
      </c>
      <c r="C575" s="104" t="s">
        <v>1726</v>
      </c>
      <c r="D575" s="105">
        <v>24.936199999999999</v>
      </c>
      <c r="E575" s="108">
        <v>10839059.5</v>
      </c>
      <c r="F575" s="108">
        <v>26138020.5</v>
      </c>
      <c r="G575" s="108">
        <v>26373274</v>
      </c>
      <c r="H575" s="108">
        <v>58748924</v>
      </c>
      <c r="I575" s="108">
        <v>43424480</v>
      </c>
      <c r="J575" s="108">
        <v>52501744</v>
      </c>
      <c r="K575" s="108">
        <v>48786412</v>
      </c>
      <c r="L575" s="108">
        <v>33265720</v>
      </c>
      <c r="M575" s="108">
        <v>44752056</v>
      </c>
      <c r="N575" s="108">
        <v>54061504</v>
      </c>
      <c r="O575" s="108">
        <v>76028056</v>
      </c>
      <c r="P575" s="108"/>
      <c r="Q575" s="108">
        <v>22896002</v>
      </c>
      <c r="R575" s="108">
        <v>23225093</v>
      </c>
      <c r="S575" s="108">
        <v>15652055</v>
      </c>
      <c r="T575" s="108">
        <v>19902636</v>
      </c>
      <c r="U575" s="108">
        <v>17566332.25</v>
      </c>
      <c r="V575" s="108">
        <v>11701627</v>
      </c>
      <c r="W575" s="108">
        <v>24909090</v>
      </c>
      <c r="X575" s="108">
        <v>26800059</v>
      </c>
      <c r="Y575" s="108">
        <v>23580540</v>
      </c>
      <c r="Z575" s="108">
        <v>16919140</v>
      </c>
      <c r="AA575" s="108">
        <v>27648404</v>
      </c>
      <c r="AB575" s="108">
        <v>18881836</v>
      </c>
      <c r="AC575" s="108">
        <v>38918888</v>
      </c>
      <c r="AD575" s="108">
        <v>50501694</v>
      </c>
      <c r="AE575" s="108">
        <v>32962358</v>
      </c>
      <c r="AF575" s="108">
        <v>13087521</v>
      </c>
      <c r="AG575" s="108">
        <v>32497314</v>
      </c>
      <c r="AH575" s="115">
        <v>20355424</v>
      </c>
      <c r="AI575" s="105">
        <v>23.7532</v>
      </c>
      <c r="AJ575" s="105">
        <v>25.389199999999999</v>
      </c>
      <c r="AK575" s="105">
        <v>25.364000000000001</v>
      </c>
      <c r="AL575" s="105">
        <v>26.0824</v>
      </c>
      <c r="AM575" s="105">
        <v>25.888200000000001</v>
      </c>
      <c r="AN575" s="105">
        <v>26.470800000000001</v>
      </c>
      <c r="AO575" s="105">
        <v>25.767600000000002</v>
      </c>
      <c r="AP575" s="105">
        <v>26.110800000000001</v>
      </c>
      <c r="AQ575" s="105">
        <v>25.604500000000002</v>
      </c>
      <c r="AR575" s="105">
        <v>26.041399999999999</v>
      </c>
      <c r="AS575" s="105">
        <v>26.839099999999998</v>
      </c>
      <c r="AT575" s="105">
        <v>21.803999999999998</v>
      </c>
      <c r="AU575" s="105">
        <v>24.640799999999999</v>
      </c>
      <c r="AV575" s="105">
        <v>24.758900000000001</v>
      </c>
      <c r="AW575" s="105">
        <v>24.523900000000001</v>
      </c>
      <c r="AX575" s="105">
        <v>24.625800000000002</v>
      </c>
      <c r="AY575" s="105">
        <v>24.413699999999999</v>
      </c>
      <c r="AZ575" s="105">
        <v>23.883400000000002</v>
      </c>
      <c r="BA575" s="105">
        <v>24.815100000000001</v>
      </c>
      <c r="BB575" s="105">
        <v>25.101900000000001</v>
      </c>
      <c r="BC575" s="105">
        <v>24.782</v>
      </c>
      <c r="BD575" s="105">
        <v>24.291899999999998</v>
      </c>
      <c r="BE575" s="105">
        <v>25.122199999999999</v>
      </c>
      <c r="BF575" s="105">
        <v>24.607099999999999</v>
      </c>
      <c r="BG575" s="105">
        <v>25.236799999999999</v>
      </c>
      <c r="BH575" s="105">
        <v>25.586400000000001</v>
      </c>
      <c r="BI575" s="105">
        <v>24.988199999999999</v>
      </c>
      <c r="BJ575" s="105">
        <v>23.6967</v>
      </c>
      <c r="BK575" s="105">
        <v>24.8842</v>
      </c>
      <c r="BL575" s="116">
        <v>24.335899999999999</v>
      </c>
      <c r="BM575" s="112">
        <v>0.45476299999999997</v>
      </c>
      <c r="BN575" s="112">
        <v>8.6353999999999997E-3</v>
      </c>
      <c r="BO575" s="112">
        <v>1.5249E-2</v>
      </c>
      <c r="BP575" s="112">
        <v>0.73128499999999996</v>
      </c>
      <c r="BQ575" s="112">
        <v>0.39164900000000002</v>
      </c>
      <c r="BR575" s="112">
        <v>0.99624800000000002</v>
      </c>
      <c r="BS575" s="112">
        <v>0.17222199999999999</v>
      </c>
      <c r="BT575" s="112">
        <v>0.43009199999999997</v>
      </c>
      <c r="BU575" s="117">
        <v>6.6098799999999999E-2</v>
      </c>
      <c r="BV575" s="112">
        <v>0.53390000000000004</v>
      </c>
      <c r="BW575" s="112">
        <v>3.55585E-2</v>
      </c>
      <c r="BX575" s="112">
        <v>7.3385300000000001E-2</v>
      </c>
      <c r="BY575" s="112">
        <v>0.78407499999999997</v>
      </c>
      <c r="BZ575" s="112">
        <v>0.70130700000000001</v>
      </c>
      <c r="CA575" s="112">
        <v>0.99701600000000001</v>
      </c>
      <c r="CB575" s="112">
        <v>0.39096799999999998</v>
      </c>
      <c r="CC575" s="112">
        <v>0.61531999999999998</v>
      </c>
      <c r="CD575" s="117">
        <v>0.55438699999999996</v>
      </c>
      <c r="CE575" s="105">
        <v>0.529864</v>
      </c>
      <c r="CF575" s="105">
        <v>1.84155</v>
      </c>
      <c r="CG575" s="105">
        <v>1.52206</v>
      </c>
      <c r="CH575" s="105">
        <v>0.58923400000000004</v>
      </c>
      <c r="CI575" s="105">
        <v>0.335594</v>
      </c>
      <c r="CJ575" s="105">
        <v>2.0408599999999998E-3</v>
      </c>
      <c r="CK575" s="105">
        <v>0.59406899999999996</v>
      </c>
      <c r="CL575" s="105">
        <v>0.36813899999999999</v>
      </c>
      <c r="CM575" s="116">
        <v>0.96484800000000004</v>
      </c>
    </row>
    <row r="576" spans="1:91">
      <c r="A576" s="104" t="s">
        <v>1727</v>
      </c>
      <c r="B576" s="104" t="s">
        <v>1728</v>
      </c>
      <c r="C576" s="104" t="s">
        <v>1729</v>
      </c>
      <c r="D576" s="105">
        <v>29.254300000000001</v>
      </c>
      <c r="E576" s="108">
        <v>615190276.5</v>
      </c>
      <c r="F576" s="108">
        <v>581297056</v>
      </c>
      <c r="G576" s="108">
        <v>468551715</v>
      </c>
      <c r="H576" s="108">
        <v>564129899</v>
      </c>
      <c r="I576" s="108">
        <v>470185383.5</v>
      </c>
      <c r="J576" s="108">
        <v>416580406</v>
      </c>
      <c r="K576" s="108">
        <v>518690396</v>
      </c>
      <c r="L576" s="108">
        <v>291330167.30000001</v>
      </c>
      <c r="M576" s="108">
        <v>606394422</v>
      </c>
      <c r="N576" s="108">
        <v>539048391</v>
      </c>
      <c r="O576" s="108">
        <v>571597283</v>
      </c>
      <c r="P576" s="108">
        <v>742967243</v>
      </c>
      <c r="Q576" s="108">
        <v>369285466</v>
      </c>
      <c r="R576" s="108">
        <v>515355128.80000001</v>
      </c>
      <c r="S576" s="108">
        <v>368692748.30000001</v>
      </c>
      <c r="T576" s="108">
        <v>492292683.5</v>
      </c>
      <c r="U576" s="108">
        <v>531953932</v>
      </c>
      <c r="V576" s="108">
        <v>579966667.5</v>
      </c>
      <c r="W576" s="108">
        <v>404509016</v>
      </c>
      <c r="X576" s="108">
        <v>548470676</v>
      </c>
      <c r="Y576" s="108">
        <v>632965544.5</v>
      </c>
      <c r="Z576" s="108">
        <v>468369369</v>
      </c>
      <c r="AA576" s="108">
        <v>492466681</v>
      </c>
      <c r="AB576" s="108">
        <v>661992568</v>
      </c>
      <c r="AC576" s="108">
        <v>563247632</v>
      </c>
      <c r="AD576" s="108">
        <v>496898065</v>
      </c>
      <c r="AE576" s="108">
        <v>634212690.5</v>
      </c>
      <c r="AF576" s="108">
        <v>588805742</v>
      </c>
      <c r="AG576" s="108">
        <v>643738827</v>
      </c>
      <c r="AH576" s="115">
        <v>560177435.89999998</v>
      </c>
      <c r="AI576" s="105">
        <v>29.579899999999999</v>
      </c>
      <c r="AJ576" s="105">
        <v>29.702000000000002</v>
      </c>
      <c r="AK576" s="105">
        <v>29.4054</v>
      </c>
      <c r="AL576" s="105">
        <v>29.345800000000001</v>
      </c>
      <c r="AM576" s="105">
        <v>29.2514</v>
      </c>
      <c r="AN576" s="105">
        <v>29.1829</v>
      </c>
      <c r="AO576" s="105">
        <v>29.203900000000001</v>
      </c>
      <c r="AP576" s="105">
        <v>28.931000000000001</v>
      </c>
      <c r="AQ576" s="105">
        <v>29.364799999999999</v>
      </c>
      <c r="AR576" s="105">
        <v>29.453499999999998</v>
      </c>
      <c r="AS576" s="105">
        <v>29.6648</v>
      </c>
      <c r="AT576" s="105">
        <v>30.072900000000001</v>
      </c>
      <c r="AU576" s="105">
        <v>28.649799999999999</v>
      </c>
      <c r="AV576" s="105">
        <v>29.230699999999999</v>
      </c>
      <c r="AW576" s="105">
        <v>28.881900000000002</v>
      </c>
      <c r="AX576" s="105">
        <v>29.254300000000001</v>
      </c>
      <c r="AY576" s="105">
        <v>29.3217</v>
      </c>
      <c r="AZ576" s="105">
        <v>29.445</v>
      </c>
      <c r="BA576" s="105">
        <v>28.836500000000001</v>
      </c>
      <c r="BB576" s="105">
        <v>29.383900000000001</v>
      </c>
      <c r="BC576" s="105">
        <v>29.457999999999998</v>
      </c>
      <c r="BD576" s="105">
        <v>29.185600000000001</v>
      </c>
      <c r="BE576" s="105">
        <v>29.284199999999998</v>
      </c>
      <c r="BF576" s="105">
        <v>29.738800000000001</v>
      </c>
      <c r="BG576" s="105">
        <v>29.1204</v>
      </c>
      <c r="BH576" s="105">
        <v>28.9299</v>
      </c>
      <c r="BI576" s="105">
        <v>29.254300000000001</v>
      </c>
      <c r="BJ576" s="105">
        <v>29.188300000000002</v>
      </c>
      <c r="BK576" s="105">
        <v>29.201599999999999</v>
      </c>
      <c r="BL576" s="116">
        <v>29.054600000000001</v>
      </c>
      <c r="BM576" s="112">
        <v>1.3404299999999999E-2</v>
      </c>
      <c r="BN576" s="112">
        <v>0.16816300000000001</v>
      </c>
      <c r="BO576" s="112">
        <v>0.89828300000000005</v>
      </c>
      <c r="BP576" s="112">
        <v>3.6180400000000001E-2</v>
      </c>
      <c r="BQ576" s="112">
        <v>0.26418199999999997</v>
      </c>
      <c r="BR576" s="112">
        <v>5.7891100000000001E-2</v>
      </c>
      <c r="BS576" s="112">
        <v>0.718364</v>
      </c>
      <c r="BT576" s="112">
        <v>0.22290099999999999</v>
      </c>
      <c r="BU576" s="117">
        <v>0.68047199999999997</v>
      </c>
      <c r="BV576" s="112">
        <v>4.7124199999999998E-2</v>
      </c>
      <c r="BW576" s="112">
        <v>0.25310500000000002</v>
      </c>
      <c r="BX576" s="112">
        <v>0.93020199999999997</v>
      </c>
      <c r="BY576" s="112">
        <v>7.1172200000000005E-2</v>
      </c>
      <c r="BZ576" s="112">
        <v>0.60614800000000002</v>
      </c>
      <c r="CA576" s="112">
        <v>0.23850199999999999</v>
      </c>
      <c r="CB576" s="112">
        <v>0.85383699999999996</v>
      </c>
      <c r="CC576" s="112">
        <v>0.42622500000000002</v>
      </c>
      <c r="CD576" s="117">
        <v>0.90106900000000001</v>
      </c>
      <c r="CE576" s="105">
        <v>0.414298</v>
      </c>
      <c r="CF576" s="105">
        <v>0.111891</v>
      </c>
      <c r="CG576" s="105">
        <v>1.8383699999999999E-2</v>
      </c>
      <c r="CH576" s="105">
        <v>0.58223999999999998</v>
      </c>
      <c r="CI576" s="105">
        <v>-0.22737399999999999</v>
      </c>
      <c r="CJ576" s="105">
        <v>0.192162</v>
      </c>
      <c r="CK576" s="105">
        <v>7.8018799999999999E-2</v>
      </c>
      <c r="CL576" s="105">
        <v>0.25472800000000001</v>
      </c>
      <c r="CM576" s="116">
        <v>-4.6611800000000002E-2</v>
      </c>
    </row>
    <row r="577" spans="1:91">
      <c r="A577" s="104" t="s">
        <v>1730</v>
      </c>
      <c r="B577" s="104" t="s">
        <v>1731</v>
      </c>
      <c r="C577" s="104" t="s">
        <v>1732</v>
      </c>
      <c r="D577" s="105">
        <v>26.891649999999998</v>
      </c>
      <c r="E577" s="108">
        <v>190562130</v>
      </c>
      <c r="F577" s="108">
        <v>69182703.25</v>
      </c>
      <c r="G577" s="108">
        <v>49045400.439999998</v>
      </c>
      <c r="H577" s="108">
        <v>171189490</v>
      </c>
      <c r="I577" s="108">
        <v>17033346.25</v>
      </c>
      <c r="J577" s="108">
        <v>25697237</v>
      </c>
      <c r="K577" s="108">
        <v>229606851.5</v>
      </c>
      <c r="L577" s="108">
        <v>18686382.879999999</v>
      </c>
      <c r="M577" s="108">
        <v>62048749</v>
      </c>
      <c r="N577" s="108">
        <v>30642761.940000001</v>
      </c>
      <c r="O577" s="108">
        <v>30281946.75</v>
      </c>
      <c r="P577" s="108">
        <v>52640996</v>
      </c>
      <c r="Q577" s="108">
        <v>57252424.880000003</v>
      </c>
      <c r="R577" s="108">
        <v>362258237</v>
      </c>
      <c r="S577" s="108">
        <v>205347083.5</v>
      </c>
      <c r="T577" s="108">
        <v>93540175.5</v>
      </c>
      <c r="U577" s="108">
        <v>162410476</v>
      </c>
      <c r="V577" s="108">
        <v>104551212.8</v>
      </c>
      <c r="W577" s="108">
        <v>95797872</v>
      </c>
      <c r="X577" s="108">
        <v>81715730.5</v>
      </c>
      <c r="Y577" s="108">
        <v>118679033</v>
      </c>
      <c r="Z577" s="108">
        <v>284875774.80000001</v>
      </c>
      <c r="AA577" s="108">
        <v>250681957.5</v>
      </c>
      <c r="AB577" s="108">
        <v>94138357.5</v>
      </c>
      <c r="AC577" s="108">
        <v>143297579.5</v>
      </c>
      <c r="AD577" s="108">
        <v>91160074</v>
      </c>
      <c r="AE577" s="108">
        <v>139349765</v>
      </c>
      <c r="AF577" s="108">
        <v>86916462.379999995</v>
      </c>
      <c r="AG577" s="108">
        <v>151579350.09999999</v>
      </c>
      <c r="AH577" s="115">
        <v>131959790.3</v>
      </c>
      <c r="AI577" s="105">
        <v>27.889199999999999</v>
      </c>
      <c r="AJ577" s="105">
        <v>26.7483</v>
      </c>
      <c r="AK577" s="105">
        <v>26.213100000000001</v>
      </c>
      <c r="AL577" s="105">
        <v>27.625399999999999</v>
      </c>
      <c r="AM577" s="105">
        <v>24.535699999999999</v>
      </c>
      <c r="AN577" s="105">
        <v>25.4026</v>
      </c>
      <c r="AO577" s="105">
        <v>28.047699999999999</v>
      </c>
      <c r="AP577" s="105">
        <v>25.279499999999999</v>
      </c>
      <c r="AQ577" s="105">
        <v>26.076000000000001</v>
      </c>
      <c r="AR577" s="105">
        <v>25.200800000000001</v>
      </c>
      <c r="AS577" s="105">
        <v>25.529900000000001</v>
      </c>
      <c r="AT577" s="105">
        <v>26.253799999999998</v>
      </c>
      <c r="AU577" s="105">
        <v>25.997199999999999</v>
      </c>
      <c r="AV577" s="105">
        <v>28.722100000000001</v>
      </c>
      <c r="AW577" s="105">
        <v>28.0977</v>
      </c>
      <c r="AX577" s="105">
        <v>26.8584</v>
      </c>
      <c r="AY577" s="105">
        <v>27.6081</v>
      </c>
      <c r="AZ577" s="105">
        <v>27.044899999999998</v>
      </c>
      <c r="BA577" s="105">
        <v>26.758400000000002</v>
      </c>
      <c r="BB577" s="105">
        <v>26.635200000000001</v>
      </c>
      <c r="BC577" s="105">
        <v>26.996300000000002</v>
      </c>
      <c r="BD577" s="105">
        <v>28.518599999999999</v>
      </c>
      <c r="BE577" s="105">
        <v>28.369599999999998</v>
      </c>
      <c r="BF577" s="105">
        <v>26.924900000000001</v>
      </c>
      <c r="BG577" s="105">
        <v>27.101199999999999</v>
      </c>
      <c r="BH577" s="105">
        <v>26.454699999999999</v>
      </c>
      <c r="BI577" s="105">
        <v>27.068000000000001</v>
      </c>
      <c r="BJ577" s="105">
        <v>26.4282</v>
      </c>
      <c r="BK577" s="105">
        <v>27.148800000000001</v>
      </c>
      <c r="BL577" s="116">
        <v>27.033899999999999</v>
      </c>
      <c r="BM577" s="112">
        <v>0.89005199999999995</v>
      </c>
      <c r="BN577" s="112">
        <v>0.34379900000000002</v>
      </c>
      <c r="BO577" s="112">
        <v>0.66142100000000004</v>
      </c>
      <c r="BP577" s="112">
        <v>3.4317800000000002E-2</v>
      </c>
      <c r="BQ577" s="112">
        <v>0.43773299999999998</v>
      </c>
      <c r="BR577" s="112">
        <v>0.397866</v>
      </c>
      <c r="BS577" s="112">
        <v>0.78065700000000005</v>
      </c>
      <c r="BT577" s="112">
        <v>0.126917</v>
      </c>
      <c r="BU577" s="117">
        <v>0.98943099999999995</v>
      </c>
      <c r="BV577" s="112">
        <v>0.915126</v>
      </c>
      <c r="BW577" s="112">
        <v>0.43623699999999999</v>
      </c>
      <c r="BX577" s="112">
        <v>0.74066699999999996</v>
      </c>
      <c r="BY577" s="112">
        <v>6.8421300000000004E-2</v>
      </c>
      <c r="BZ577" s="112">
        <v>0.71965999999999997</v>
      </c>
      <c r="CA577" s="112">
        <v>0.66288000000000002</v>
      </c>
      <c r="CB577" s="112">
        <v>0.89568599999999998</v>
      </c>
      <c r="CC577" s="112">
        <v>0.30571799999999999</v>
      </c>
      <c r="CD577" s="117">
        <v>0.99750899999999998</v>
      </c>
      <c r="CE577" s="105">
        <v>7.9880999999999994E-2</v>
      </c>
      <c r="CF577" s="105">
        <v>-1.0157499999999999</v>
      </c>
      <c r="CG577" s="105">
        <v>-0.402559</v>
      </c>
      <c r="CH577" s="105">
        <v>-1.2088000000000001</v>
      </c>
      <c r="CI577" s="105">
        <v>0.735375</v>
      </c>
      <c r="CJ577" s="105">
        <v>0.30017100000000002</v>
      </c>
      <c r="CK577" s="105">
        <v>-7.36821E-2</v>
      </c>
      <c r="CL577" s="105">
        <v>1.0673600000000001</v>
      </c>
      <c r="CM577" s="116">
        <v>4.32396E-3</v>
      </c>
    </row>
    <row r="578" spans="1:91">
      <c r="A578" s="104" t="s">
        <v>1733</v>
      </c>
      <c r="B578" s="104" t="s">
        <v>1734</v>
      </c>
      <c r="C578" s="104" t="s">
        <v>471</v>
      </c>
      <c r="D578" s="105">
        <v>31.520299999999999</v>
      </c>
      <c r="E578" s="108">
        <v>1584388631</v>
      </c>
      <c r="F578" s="108">
        <v>1120073267</v>
      </c>
      <c r="G578" s="108">
        <v>1138432066</v>
      </c>
      <c r="H578" s="108">
        <v>1430775939</v>
      </c>
      <c r="I578" s="108">
        <v>1640456801</v>
      </c>
      <c r="J578" s="108">
        <v>935757079</v>
      </c>
      <c r="K578" s="108">
        <v>1796618707</v>
      </c>
      <c r="L578" s="108">
        <v>839820337.79999995</v>
      </c>
      <c r="M578" s="108">
        <v>1839272873</v>
      </c>
      <c r="N578" s="108">
        <v>930730616.79999995</v>
      </c>
      <c r="O578" s="108">
        <v>685557983</v>
      </c>
      <c r="P578" s="108">
        <v>997251023.10000002</v>
      </c>
      <c r="Q578" s="108">
        <v>2809057766</v>
      </c>
      <c r="R578" s="108">
        <v>2525834182</v>
      </c>
      <c r="S578" s="108">
        <v>2598397669</v>
      </c>
      <c r="T578" s="108">
        <v>2395607979</v>
      </c>
      <c r="U578" s="108">
        <v>2421003988</v>
      </c>
      <c r="V578" s="108">
        <v>2348667521</v>
      </c>
      <c r="W578" s="108">
        <v>2768088981</v>
      </c>
      <c r="X578" s="108">
        <v>2630781796</v>
      </c>
      <c r="Y578" s="108">
        <v>2704757033</v>
      </c>
      <c r="Z578" s="108">
        <v>2362157506</v>
      </c>
      <c r="AA578" s="108">
        <v>2358881906</v>
      </c>
      <c r="AB578" s="108">
        <v>2471895858</v>
      </c>
      <c r="AC578" s="108">
        <v>3318721135</v>
      </c>
      <c r="AD578" s="108">
        <v>3403370237</v>
      </c>
      <c r="AE578" s="108">
        <v>3204571218</v>
      </c>
      <c r="AF578" s="108">
        <v>3201362949</v>
      </c>
      <c r="AG578" s="108">
        <v>3413847129</v>
      </c>
      <c r="AH578" s="115">
        <v>3229753409</v>
      </c>
      <c r="AI578" s="105">
        <v>30.944800000000001</v>
      </c>
      <c r="AJ578" s="105">
        <v>30.6371</v>
      </c>
      <c r="AK578" s="105">
        <v>30.655899999999999</v>
      </c>
      <c r="AL578" s="105">
        <v>30.688500000000001</v>
      </c>
      <c r="AM578" s="105">
        <v>31.0457</v>
      </c>
      <c r="AN578" s="105">
        <v>30.374600000000001</v>
      </c>
      <c r="AO578" s="105">
        <v>30.9682</v>
      </c>
      <c r="AP578" s="105">
        <v>30.388200000000001</v>
      </c>
      <c r="AQ578" s="105">
        <v>30.965599999999998</v>
      </c>
      <c r="AR578" s="105">
        <v>30.242699999999999</v>
      </c>
      <c r="AS578" s="105">
        <v>29.935700000000001</v>
      </c>
      <c r="AT578" s="105">
        <v>30.497499999999999</v>
      </c>
      <c r="AU578" s="105">
        <v>31.621500000000001</v>
      </c>
      <c r="AV578" s="105">
        <v>31.523800000000001</v>
      </c>
      <c r="AW578" s="105">
        <v>31.595700000000001</v>
      </c>
      <c r="AX578" s="105">
        <v>31.537099999999999</v>
      </c>
      <c r="AY578" s="105">
        <v>31.496300000000002</v>
      </c>
      <c r="AZ578" s="105">
        <v>31.459399999999999</v>
      </c>
      <c r="BA578" s="105">
        <v>31.6112</v>
      </c>
      <c r="BB578" s="105">
        <v>31.615600000000001</v>
      </c>
      <c r="BC578" s="105">
        <v>31.5168</v>
      </c>
      <c r="BD578" s="105">
        <v>31.540600000000001</v>
      </c>
      <c r="BE578" s="105">
        <v>31.539100000000001</v>
      </c>
      <c r="BF578" s="105">
        <v>31.639600000000002</v>
      </c>
      <c r="BG578" s="105">
        <v>31.675699999999999</v>
      </c>
      <c r="BH578" s="105">
        <v>31.6892</v>
      </c>
      <c r="BI578" s="105">
        <v>31.5914</v>
      </c>
      <c r="BJ578" s="105">
        <v>31.6311</v>
      </c>
      <c r="BK578" s="105">
        <v>31.593299999999999</v>
      </c>
      <c r="BL578" s="116">
        <v>31.581099999999999</v>
      </c>
      <c r="BM578" s="112">
        <v>1.05076E-3</v>
      </c>
      <c r="BN578" s="112">
        <v>9.8608299999999992E-3</v>
      </c>
      <c r="BO578" s="112">
        <v>1.2858700000000001E-2</v>
      </c>
      <c r="BP578" s="112">
        <v>1.08033E-3</v>
      </c>
      <c r="BQ578" s="112">
        <v>0.54866099999999995</v>
      </c>
      <c r="BR578" s="112">
        <v>1.8171E-2</v>
      </c>
      <c r="BS578" s="112">
        <v>0.59277299999999999</v>
      </c>
      <c r="BT578" s="112">
        <v>0.475107</v>
      </c>
      <c r="BU578" s="117">
        <v>0.21451200000000001</v>
      </c>
      <c r="BV578" s="112">
        <v>1.2988299999999999E-2</v>
      </c>
      <c r="BW578" s="112">
        <v>3.7898899999999999E-2</v>
      </c>
      <c r="BX578" s="112">
        <v>6.7287E-2</v>
      </c>
      <c r="BY578" s="112">
        <v>8.3753600000000001E-3</v>
      </c>
      <c r="BZ578" s="112">
        <v>0.77202099999999996</v>
      </c>
      <c r="CA578" s="112">
        <v>0.12753</v>
      </c>
      <c r="CB578" s="112">
        <v>0.76327500000000004</v>
      </c>
      <c r="CC578" s="112">
        <v>0.65631300000000004</v>
      </c>
      <c r="CD578" s="117">
        <v>0.70063399999999998</v>
      </c>
      <c r="CE578" s="105">
        <v>-0.85588699999999995</v>
      </c>
      <c r="CF578" s="105">
        <v>-0.89884699999999995</v>
      </c>
      <c r="CG578" s="105">
        <v>-0.827816</v>
      </c>
      <c r="CH578" s="105">
        <v>-1.3765099999999999</v>
      </c>
      <c r="CI578" s="105">
        <v>-2.15015E-2</v>
      </c>
      <c r="CJ578" s="105">
        <v>-0.10421</v>
      </c>
      <c r="CK578" s="105">
        <v>-2.0640700000000001E-2</v>
      </c>
      <c r="CL578" s="105">
        <v>-2.8727800000000001E-2</v>
      </c>
      <c r="CM578" s="116">
        <v>5.0286600000000001E-2</v>
      </c>
    </row>
    <row r="579" spans="1:91">
      <c r="A579" s="104" t="s">
        <v>5151</v>
      </c>
      <c r="B579" s="104" t="s">
        <v>5152</v>
      </c>
      <c r="C579" s="104" t="s">
        <v>4025</v>
      </c>
      <c r="D579" s="105">
        <v>28.247299999999999</v>
      </c>
      <c r="E579" s="108">
        <v>91147248</v>
      </c>
      <c r="F579" s="108">
        <v>523670536</v>
      </c>
      <c r="G579" s="108">
        <v>151133160</v>
      </c>
      <c r="H579" s="108">
        <v>685425720</v>
      </c>
      <c r="I579" s="108">
        <v>375386288</v>
      </c>
      <c r="J579" s="108">
        <v>250766480</v>
      </c>
      <c r="K579" s="108">
        <v>602093720</v>
      </c>
      <c r="L579" s="108">
        <v>137711664</v>
      </c>
      <c r="M579" s="108">
        <v>362144408</v>
      </c>
      <c r="N579" s="108">
        <v>188473328</v>
      </c>
      <c r="O579" s="108">
        <v>69689653</v>
      </c>
      <c r="P579" s="108">
        <v>731089614</v>
      </c>
      <c r="Q579" s="108">
        <v>127335136</v>
      </c>
      <c r="R579" s="108">
        <v>28029128</v>
      </c>
      <c r="S579" s="108">
        <v>261657964</v>
      </c>
      <c r="T579" s="108">
        <v>235337816</v>
      </c>
      <c r="U579" s="108"/>
      <c r="V579" s="108">
        <v>376381376</v>
      </c>
      <c r="W579" s="108">
        <v>279871736</v>
      </c>
      <c r="X579" s="108">
        <v>173213320</v>
      </c>
      <c r="Y579" s="108">
        <v>443388708</v>
      </c>
      <c r="Z579" s="108">
        <v>125131648</v>
      </c>
      <c r="AA579" s="108">
        <v>548910576</v>
      </c>
      <c r="AB579" s="108">
        <v>311590672</v>
      </c>
      <c r="AC579" s="108">
        <v>614802048</v>
      </c>
      <c r="AD579" s="108">
        <v>204330128</v>
      </c>
      <c r="AE579" s="108">
        <v>234016152</v>
      </c>
      <c r="AF579" s="108">
        <v>149613488</v>
      </c>
      <c r="AG579" s="108">
        <v>233304424</v>
      </c>
      <c r="AH579" s="115">
        <v>656081440</v>
      </c>
      <c r="AI579" s="105">
        <v>26.825199999999999</v>
      </c>
      <c r="AJ579" s="105">
        <v>29.631499999999999</v>
      </c>
      <c r="AK579" s="105">
        <v>27.8492</v>
      </c>
      <c r="AL579" s="105">
        <v>29.626799999999999</v>
      </c>
      <c r="AM579" s="105">
        <v>28.927499999999998</v>
      </c>
      <c r="AN579" s="105">
        <v>28.444400000000002</v>
      </c>
      <c r="AO579" s="105">
        <v>29.424099999999999</v>
      </c>
      <c r="AP579" s="105">
        <v>27.937100000000001</v>
      </c>
      <c r="AQ579" s="105">
        <v>28.621099999999998</v>
      </c>
      <c r="AR579" s="105">
        <v>27.909700000000001</v>
      </c>
      <c r="AS579" s="105">
        <v>26.6723</v>
      </c>
      <c r="AT579" s="105">
        <v>30.049600000000002</v>
      </c>
      <c r="AU579" s="105">
        <v>27.138400000000001</v>
      </c>
      <c r="AV579" s="105">
        <v>25.030100000000001</v>
      </c>
      <c r="AW579" s="105">
        <v>28.422599999999999</v>
      </c>
      <c r="AX579" s="105">
        <v>28.189499999999999</v>
      </c>
      <c r="AY579" s="105">
        <v>21.808499999999999</v>
      </c>
      <c r="AZ579" s="105">
        <v>28.872199999999999</v>
      </c>
      <c r="BA579" s="105">
        <v>28.305099999999999</v>
      </c>
      <c r="BB579" s="105">
        <v>27.710100000000001</v>
      </c>
      <c r="BC579" s="105">
        <v>28.9453</v>
      </c>
      <c r="BD579" s="105">
        <v>27.334499999999998</v>
      </c>
      <c r="BE579" s="105">
        <v>29.4405</v>
      </c>
      <c r="BF579" s="105">
        <v>28.651700000000002</v>
      </c>
      <c r="BG579" s="105">
        <v>29.244900000000001</v>
      </c>
      <c r="BH579" s="105">
        <v>27.633199999999999</v>
      </c>
      <c r="BI579" s="105">
        <v>27.815899999999999</v>
      </c>
      <c r="BJ579" s="105">
        <v>27.2117</v>
      </c>
      <c r="BK579" s="105">
        <v>27.771899999999999</v>
      </c>
      <c r="BL579" s="116">
        <v>29.301300000000001</v>
      </c>
      <c r="BM579" s="112">
        <v>0.99491700000000005</v>
      </c>
      <c r="BN579" s="112">
        <v>0.273094</v>
      </c>
      <c r="BO579" s="112">
        <v>0.49691600000000002</v>
      </c>
      <c r="BP579" s="112">
        <v>0.92589600000000005</v>
      </c>
      <c r="BQ579" s="112">
        <v>0.35185300000000003</v>
      </c>
      <c r="BR579" s="112">
        <v>0.48258499999999999</v>
      </c>
      <c r="BS579" s="112">
        <v>0.76978199999999997</v>
      </c>
      <c r="BT579" s="112">
        <v>0.68634600000000001</v>
      </c>
      <c r="BU579" s="117">
        <v>0.87384700000000004</v>
      </c>
      <c r="BV579" s="112">
        <v>0.99595599999999995</v>
      </c>
      <c r="BW579" s="112">
        <v>0.36488799999999999</v>
      </c>
      <c r="BX579" s="112">
        <v>0.60068900000000003</v>
      </c>
      <c r="BY579" s="112">
        <v>0.93904799999999999</v>
      </c>
      <c r="BZ579" s="112">
        <v>0.67685700000000004</v>
      </c>
      <c r="CA579" s="112">
        <v>0.72671399999999997</v>
      </c>
      <c r="CB579" s="112">
        <v>0.889567</v>
      </c>
      <c r="CC579" s="112">
        <v>0.80825999999999998</v>
      </c>
      <c r="CD579" s="117">
        <v>0.96529799999999999</v>
      </c>
      <c r="CE579" s="105">
        <v>6.9853500000000004E-3</v>
      </c>
      <c r="CF579" s="105">
        <v>0.90462900000000002</v>
      </c>
      <c r="CG579" s="105">
        <v>0.56578799999999996</v>
      </c>
      <c r="CH579" s="105">
        <v>0.115593</v>
      </c>
      <c r="CI579" s="105">
        <v>-1.23126</v>
      </c>
      <c r="CJ579" s="105">
        <v>-1.8049200000000001</v>
      </c>
      <c r="CK579" s="105">
        <v>0.22523399999999999</v>
      </c>
      <c r="CL579" s="105">
        <v>0.38060300000000002</v>
      </c>
      <c r="CM579" s="116">
        <v>0.13637199999999999</v>
      </c>
    </row>
    <row r="580" spans="1:91">
      <c r="A580" s="104" t="s">
        <v>1735</v>
      </c>
      <c r="B580" s="104" t="s">
        <v>1736</v>
      </c>
      <c r="C580" s="104" t="s">
        <v>1737</v>
      </c>
      <c r="D580" s="105">
        <v>31.290800000000001</v>
      </c>
      <c r="E580" s="108">
        <v>1832658208</v>
      </c>
      <c r="F580" s="108">
        <v>1288001752</v>
      </c>
      <c r="G580" s="108">
        <v>1193491112</v>
      </c>
      <c r="H580" s="108">
        <v>1812610840</v>
      </c>
      <c r="I580" s="108">
        <v>1693821684</v>
      </c>
      <c r="J580" s="108">
        <v>1241980571</v>
      </c>
      <c r="K580" s="108">
        <v>2451726879</v>
      </c>
      <c r="L580" s="108">
        <v>1012381795</v>
      </c>
      <c r="M580" s="108">
        <v>1784768991</v>
      </c>
      <c r="N580" s="108">
        <v>1290324778</v>
      </c>
      <c r="O580" s="108">
        <v>916458998</v>
      </c>
      <c r="P580" s="108">
        <v>1100156287</v>
      </c>
      <c r="Q580" s="108">
        <v>2643400200</v>
      </c>
      <c r="R580" s="108">
        <v>2634163185</v>
      </c>
      <c r="S580" s="108">
        <v>2711836508</v>
      </c>
      <c r="T580" s="108">
        <v>2302232016</v>
      </c>
      <c r="U580" s="108">
        <v>2278560448</v>
      </c>
      <c r="V580" s="108">
        <v>2339259299</v>
      </c>
      <c r="W580" s="108">
        <v>2531114738</v>
      </c>
      <c r="X580" s="108">
        <v>2540276237</v>
      </c>
      <c r="Y580" s="108">
        <v>2394191817</v>
      </c>
      <c r="Z580" s="108">
        <v>2093667155</v>
      </c>
      <c r="AA580" s="108">
        <v>1931453304</v>
      </c>
      <c r="AB580" s="108">
        <v>2116378151</v>
      </c>
      <c r="AC580" s="108">
        <v>2710162841</v>
      </c>
      <c r="AD580" s="108">
        <v>2935417758</v>
      </c>
      <c r="AE580" s="108">
        <v>2495484871</v>
      </c>
      <c r="AF580" s="108">
        <v>2588240269</v>
      </c>
      <c r="AG580" s="108">
        <v>2466935843</v>
      </c>
      <c r="AH580" s="115">
        <v>2438004337</v>
      </c>
      <c r="AI580" s="105">
        <v>31.154800000000002</v>
      </c>
      <c r="AJ580" s="105">
        <v>30.8324</v>
      </c>
      <c r="AK580" s="105">
        <v>30.718399999999999</v>
      </c>
      <c r="AL580" s="105">
        <v>31.029800000000002</v>
      </c>
      <c r="AM580" s="105">
        <v>31.088899999999999</v>
      </c>
      <c r="AN580" s="105">
        <v>30.7699</v>
      </c>
      <c r="AO580" s="105">
        <v>31.4236</v>
      </c>
      <c r="AP580" s="105">
        <v>30.645600000000002</v>
      </c>
      <c r="AQ580" s="105">
        <v>30.9222</v>
      </c>
      <c r="AR580" s="105">
        <v>30.7</v>
      </c>
      <c r="AS580" s="105">
        <v>30.336099999999998</v>
      </c>
      <c r="AT580" s="105">
        <v>30.639199999999999</v>
      </c>
      <c r="AU580" s="105">
        <v>31.533799999999999</v>
      </c>
      <c r="AV580" s="105">
        <v>31.584399999999999</v>
      </c>
      <c r="AW580" s="105">
        <v>31.656300000000002</v>
      </c>
      <c r="AX580" s="105">
        <v>31.479700000000001</v>
      </c>
      <c r="AY580" s="105">
        <v>31.4086</v>
      </c>
      <c r="AZ580" s="105">
        <v>31.454699999999999</v>
      </c>
      <c r="BA580" s="105">
        <v>31.482099999999999</v>
      </c>
      <c r="BB580" s="105">
        <v>31.566400000000002</v>
      </c>
      <c r="BC580" s="105">
        <v>31.343</v>
      </c>
      <c r="BD580" s="105">
        <v>31.365500000000001</v>
      </c>
      <c r="BE580" s="105">
        <v>31.257200000000001</v>
      </c>
      <c r="BF580" s="105">
        <v>31.415500000000002</v>
      </c>
      <c r="BG580" s="105">
        <v>31.385200000000001</v>
      </c>
      <c r="BH580" s="105">
        <v>31.483000000000001</v>
      </c>
      <c r="BI580" s="105">
        <v>31.230499999999999</v>
      </c>
      <c r="BJ580" s="105">
        <v>31.324400000000001</v>
      </c>
      <c r="BK580" s="105">
        <v>31.130400000000002</v>
      </c>
      <c r="BL580" s="116">
        <v>31.182400000000001</v>
      </c>
      <c r="BM580" s="112">
        <v>9.5552799999999993E-2</v>
      </c>
      <c r="BN580" s="112">
        <v>9.3486899999999998E-2</v>
      </c>
      <c r="BO580" s="112">
        <v>0.41137800000000002</v>
      </c>
      <c r="BP580" s="112">
        <v>6.6731200000000003E-3</v>
      </c>
      <c r="BQ580" s="112">
        <v>5.0720499999999998E-3</v>
      </c>
      <c r="BR580" s="112">
        <v>1.8781900000000001E-2</v>
      </c>
      <c r="BS580" s="112">
        <v>4.4835399999999997E-2</v>
      </c>
      <c r="BT580" s="112">
        <v>0.14696799999999999</v>
      </c>
      <c r="BU580" s="117">
        <v>0.175563</v>
      </c>
      <c r="BV580" s="112">
        <v>0.15778200000000001</v>
      </c>
      <c r="BW580" s="112">
        <v>0.16283700000000001</v>
      </c>
      <c r="BX580" s="112">
        <v>0.51992099999999997</v>
      </c>
      <c r="BY580" s="112">
        <v>2.1274100000000001E-2</v>
      </c>
      <c r="BZ580" s="112">
        <v>0.21940899999999999</v>
      </c>
      <c r="CA580" s="112">
        <v>0.12823699999999999</v>
      </c>
      <c r="CB580" s="112">
        <v>0.19931499999999999</v>
      </c>
      <c r="CC580" s="112">
        <v>0.33324300000000001</v>
      </c>
      <c r="CD580" s="117">
        <v>0.68647800000000003</v>
      </c>
      <c r="CE580" s="105">
        <v>-0.31053900000000001</v>
      </c>
      <c r="CF580" s="105">
        <v>-0.24953500000000001</v>
      </c>
      <c r="CG580" s="105">
        <v>-0.215281</v>
      </c>
      <c r="CH580" s="105">
        <v>-0.65397300000000003</v>
      </c>
      <c r="CI580" s="105">
        <v>0.37908999999999998</v>
      </c>
      <c r="CJ580" s="105">
        <v>0.23527600000000001</v>
      </c>
      <c r="CK580" s="105">
        <v>0.251442</v>
      </c>
      <c r="CL580" s="105">
        <v>0.13369800000000001</v>
      </c>
      <c r="CM580" s="116">
        <v>0.15386900000000001</v>
      </c>
    </row>
    <row r="581" spans="1:91">
      <c r="A581" s="104" t="s">
        <v>1738</v>
      </c>
      <c r="B581" s="104" t="s">
        <v>1739</v>
      </c>
      <c r="C581" s="104" t="s">
        <v>1740</v>
      </c>
      <c r="D581" s="105">
        <v>30.853149999999999</v>
      </c>
      <c r="E581" s="108">
        <v>1790129610</v>
      </c>
      <c r="F581" s="108">
        <v>1614475241</v>
      </c>
      <c r="G581" s="108">
        <v>1900013716</v>
      </c>
      <c r="H581" s="108">
        <v>1630974708</v>
      </c>
      <c r="I581" s="108">
        <v>1589649268</v>
      </c>
      <c r="J581" s="108">
        <v>1753860259</v>
      </c>
      <c r="K581" s="108">
        <v>1785707296</v>
      </c>
      <c r="L581" s="108">
        <v>1377589502</v>
      </c>
      <c r="M581" s="108">
        <v>1844245066</v>
      </c>
      <c r="N581" s="108">
        <v>1642021750</v>
      </c>
      <c r="O581" s="108">
        <v>1673471300</v>
      </c>
      <c r="P581" s="108">
        <v>1442988991</v>
      </c>
      <c r="Q581" s="108">
        <v>1425801639</v>
      </c>
      <c r="R581" s="108">
        <v>1470245511</v>
      </c>
      <c r="S581" s="108">
        <v>1109395204</v>
      </c>
      <c r="T581" s="108">
        <v>764499759.5</v>
      </c>
      <c r="U581" s="108">
        <v>1105436151</v>
      </c>
      <c r="V581" s="108">
        <v>1433125419</v>
      </c>
      <c r="W581" s="108">
        <v>1107747093</v>
      </c>
      <c r="X581" s="108">
        <v>1551278924</v>
      </c>
      <c r="Y581" s="108">
        <v>1537031393</v>
      </c>
      <c r="Z581" s="108">
        <v>1503190801</v>
      </c>
      <c r="AA581" s="108">
        <v>1429225179</v>
      </c>
      <c r="AB581" s="108">
        <v>1452493401</v>
      </c>
      <c r="AC581" s="108">
        <v>1491899075</v>
      </c>
      <c r="AD581" s="108">
        <v>1614746014</v>
      </c>
      <c r="AE581" s="108">
        <v>1692996611</v>
      </c>
      <c r="AF581" s="108">
        <v>1732097577</v>
      </c>
      <c r="AG581" s="108">
        <v>1819023855</v>
      </c>
      <c r="AH581" s="115">
        <v>1610331174</v>
      </c>
      <c r="AI581" s="105">
        <v>31.120899999999999</v>
      </c>
      <c r="AJ581" s="105">
        <v>31.1541</v>
      </c>
      <c r="AK581" s="105">
        <v>31.377400000000002</v>
      </c>
      <c r="AL581" s="105">
        <v>30.877500000000001</v>
      </c>
      <c r="AM581" s="105">
        <v>30.999199999999998</v>
      </c>
      <c r="AN581" s="105">
        <v>31.2531</v>
      </c>
      <c r="AO581" s="105">
        <v>30.959299999999999</v>
      </c>
      <c r="AP581" s="105">
        <v>31.062799999999999</v>
      </c>
      <c r="AQ581" s="105">
        <v>30.9695</v>
      </c>
      <c r="AR581" s="105">
        <v>31.027200000000001</v>
      </c>
      <c r="AS581" s="105">
        <v>31.13</v>
      </c>
      <c r="AT581" s="105">
        <v>31.0306</v>
      </c>
      <c r="AU581" s="105">
        <v>30.648399999999999</v>
      </c>
      <c r="AV581" s="105">
        <v>30.743099999999998</v>
      </c>
      <c r="AW581" s="105">
        <v>30.381900000000002</v>
      </c>
      <c r="AX581" s="105">
        <v>29.889299999999999</v>
      </c>
      <c r="AY581" s="105">
        <v>30.366399999999999</v>
      </c>
      <c r="AZ581" s="105">
        <v>30.7469</v>
      </c>
      <c r="BA581" s="105">
        <v>30.289899999999999</v>
      </c>
      <c r="BB581" s="105">
        <v>30.870200000000001</v>
      </c>
      <c r="BC581" s="105">
        <v>30.714600000000001</v>
      </c>
      <c r="BD581" s="105">
        <v>30.886099999999999</v>
      </c>
      <c r="BE581" s="105">
        <v>30.836099999999998</v>
      </c>
      <c r="BF581" s="105">
        <v>30.872499999999999</v>
      </c>
      <c r="BG581" s="105">
        <v>30.517399999999999</v>
      </c>
      <c r="BH581" s="105">
        <v>30.628299999999999</v>
      </c>
      <c r="BI581" s="105">
        <v>30.6708</v>
      </c>
      <c r="BJ581" s="105">
        <v>30.744900000000001</v>
      </c>
      <c r="BK581" s="105">
        <v>30.699200000000001</v>
      </c>
      <c r="BL581" s="116">
        <v>30.590900000000001</v>
      </c>
      <c r="BM581" s="112">
        <v>4.3314199999999999E-3</v>
      </c>
      <c r="BN581" s="112">
        <v>3.8068499999999998E-2</v>
      </c>
      <c r="BO581" s="112">
        <v>4.79687E-3</v>
      </c>
      <c r="BP581" s="112">
        <v>2.4861499999999999E-3</v>
      </c>
      <c r="BQ581" s="112">
        <v>0.49885200000000002</v>
      </c>
      <c r="BR581" s="112">
        <v>0.244202</v>
      </c>
      <c r="BS581" s="112">
        <v>0.78068700000000002</v>
      </c>
      <c r="BT581" s="112">
        <v>1.77964E-2</v>
      </c>
      <c r="BU581" s="117">
        <v>0.322743</v>
      </c>
      <c r="BV581" s="112">
        <v>2.6857599999999999E-2</v>
      </c>
      <c r="BW581" s="112">
        <v>8.8141300000000006E-2</v>
      </c>
      <c r="BX581" s="112">
        <v>4.0667300000000003E-2</v>
      </c>
      <c r="BY581" s="112">
        <v>1.2668799999999999E-2</v>
      </c>
      <c r="BZ581" s="112">
        <v>0.74639100000000003</v>
      </c>
      <c r="CA581" s="112">
        <v>0.50528300000000004</v>
      </c>
      <c r="CB581" s="112">
        <v>0.89568599999999998</v>
      </c>
      <c r="CC581" s="112">
        <v>0.105417</v>
      </c>
      <c r="CD581" s="117">
        <v>0.73703799999999997</v>
      </c>
      <c r="CE581" s="105">
        <v>0.539134</v>
      </c>
      <c r="CF581" s="105">
        <v>0.36492599999999997</v>
      </c>
      <c r="CG581" s="105">
        <v>0.318859</v>
      </c>
      <c r="CH581" s="105">
        <v>0.384245</v>
      </c>
      <c r="CI581" s="105">
        <v>-8.7184899999999996E-2</v>
      </c>
      <c r="CJ581" s="105">
        <v>-0.34415600000000002</v>
      </c>
      <c r="CK581" s="105">
        <v>-5.3405099999999997E-2</v>
      </c>
      <c r="CL581" s="105">
        <v>0.18657199999999999</v>
      </c>
      <c r="CM581" s="116">
        <v>-7.2841600000000006E-2</v>
      </c>
    </row>
    <row r="582" spans="1:91">
      <c r="A582" s="104" t="s">
        <v>1741</v>
      </c>
      <c r="B582" s="104" t="s">
        <v>1742</v>
      </c>
      <c r="C582" s="104" t="s">
        <v>1743</v>
      </c>
      <c r="D582" s="105">
        <v>30.684699999999999</v>
      </c>
      <c r="E582" s="108">
        <v>671155547.60000002</v>
      </c>
      <c r="F582" s="108">
        <v>610950745.29999995</v>
      </c>
      <c r="G582" s="108">
        <v>7698324973</v>
      </c>
      <c r="H582" s="108">
        <v>739994537.29999995</v>
      </c>
      <c r="I582" s="108">
        <v>4112403241</v>
      </c>
      <c r="J582" s="108">
        <v>5022281472</v>
      </c>
      <c r="K582" s="108">
        <v>721126713.5</v>
      </c>
      <c r="L582" s="108">
        <v>3704191529</v>
      </c>
      <c r="M582" s="108">
        <v>852437343.5</v>
      </c>
      <c r="N582" s="108">
        <v>813890523.39999998</v>
      </c>
      <c r="O582" s="108">
        <v>3292429042</v>
      </c>
      <c r="P582" s="108">
        <v>12699763933</v>
      </c>
      <c r="Q582" s="108">
        <v>499884329</v>
      </c>
      <c r="R582" s="108">
        <v>643995276.79999995</v>
      </c>
      <c r="S582" s="108">
        <v>754922935.79999995</v>
      </c>
      <c r="T582" s="108">
        <v>6677407325</v>
      </c>
      <c r="U582" s="108">
        <v>570218396.5</v>
      </c>
      <c r="V582" s="108">
        <v>5184731213</v>
      </c>
      <c r="W582" s="108">
        <v>678096179.29999995</v>
      </c>
      <c r="X582" s="108">
        <v>5160495309</v>
      </c>
      <c r="Y582" s="108">
        <v>488418489.30000001</v>
      </c>
      <c r="Z582" s="108">
        <v>2069127815</v>
      </c>
      <c r="AA582" s="108">
        <v>8612596491</v>
      </c>
      <c r="AB582" s="108">
        <v>4166393203</v>
      </c>
      <c r="AC582" s="108">
        <v>5036687683</v>
      </c>
      <c r="AD582" s="108">
        <v>693201145</v>
      </c>
      <c r="AE582" s="108">
        <v>10503664894</v>
      </c>
      <c r="AF582" s="108">
        <v>678265762</v>
      </c>
      <c r="AG582" s="108">
        <v>737448299.5</v>
      </c>
      <c r="AH582" s="115">
        <v>8010673869</v>
      </c>
      <c r="AI582" s="105">
        <v>29.7056</v>
      </c>
      <c r="AJ582" s="105">
        <v>29.777699999999999</v>
      </c>
      <c r="AK582" s="105">
        <v>33.380200000000002</v>
      </c>
      <c r="AL582" s="105">
        <v>29.737300000000001</v>
      </c>
      <c r="AM582" s="105">
        <v>32.368699999999997</v>
      </c>
      <c r="AN582" s="105">
        <v>32.753100000000003</v>
      </c>
      <c r="AO582" s="105">
        <v>29.659500000000001</v>
      </c>
      <c r="AP582" s="105">
        <v>32.476399999999998</v>
      </c>
      <c r="AQ582" s="105">
        <v>29.856100000000001</v>
      </c>
      <c r="AR582" s="105">
        <v>30.0181</v>
      </c>
      <c r="AS582" s="105">
        <v>32.140999999999998</v>
      </c>
      <c r="AT582" s="105">
        <v>34.168199999999999</v>
      </c>
      <c r="AU582" s="105">
        <v>29.088999999999999</v>
      </c>
      <c r="AV582" s="105">
        <v>29.552199999999999</v>
      </c>
      <c r="AW582" s="105">
        <v>29.864799999999999</v>
      </c>
      <c r="AX582" s="105">
        <v>33.015999999999998</v>
      </c>
      <c r="AY582" s="105">
        <v>29.409300000000002</v>
      </c>
      <c r="AZ582" s="105">
        <v>32.601500000000001</v>
      </c>
      <c r="BA582" s="105">
        <v>29.581900000000001</v>
      </c>
      <c r="BB582" s="105">
        <v>32.596200000000003</v>
      </c>
      <c r="BC582" s="105">
        <v>29.0822</v>
      </c>
      <c r="BD582" s="105">
        <v>31.351299999999998</v>
      </c>
      <c r="BE582" s="105">
        <v>33.407499999999999</v>
      </c>
      <c r="BF582" s="105">
        <v>32.392699999999998</v>
      </c>
      <c r="BG582" s="105">
        <v>32.275100000000002</v>
      </c>
      <c r="BH582" s="105">
        <v>29.4009</v>
      </c>
      <c r="BI582" s="105">
        <v>33.304099999999998</v>
      </c>
      <c r="BJ582" s="105">
        <v>29.392299999999999</v>
      </c>
      <c r="BK582" s="105">
        <v>29.402000000000001</v>
      </c>
      <c r="BL582" s="116">
        <v>32.900399999999998</v>
      </c>
      <c r="BM582" s="112">
        <v>0.82837799999999995</v>
      </c>
      <c r="BN582" s="112">
        <v>0.52173199999999997</v>
      </c>
      <c r="BO582" s="112">
        <v>0.94979499999999994</v>
      </c>
      <c r="BP582" s="112">
        <v>0.40825800000000001</v>
      </c>
      <c r="BQ582" s="112">
        <v>0.42198099999999999</v>
      </c>
      <c r="BR582" s="112">
        <v>0.53339899999999996</v>
      </c>
      <c r="BS582" s="112">
        <v>0.93234499999999998</v>
      </c>
      <c r="BT582" s="112">
        <v>0.237292</v>
      </c>
      <c r="BU582" s="117">
        <v>0.54354100000000005</v>
      </c>
      <c r="BV582" s="112">
        <v>0.86212500000000003</v>
      </c>
      <c r="BW582" s="112">
        <v>0.60547499999999999</v>
      </c>
      <c r="BX582" s="112">
        <v>0.96439200000000003</v>
      </c>
      <c r="BY582" s="112">
        <v>0.49103799999999997</v>
      </c>
      <c r="BZ582" s="112">
        <v>0.71475</v>
      </c>
      <c r="CA582" s="112">
        <v>0.76503699999999997</v>
      </c>
      <c r="CB582" s="112">
        <v>0.96937600000000002</v>
      </c>
      <c r="CC582" s="112">
        <v>0.44012800000000002</v>
      </c>
      <c r="CD582" s="117">
        <v>0.83407799999999999</v>
      </c>
      <c r="CE582" s="105">
        <v>0.38957999999999998</v>
      </c>
      <c r="CF582" s="105">
        <v>1.0548</v>
      </c>
      <c r="CG582" s="105">
        <v>9.9109600000000006E-2</v>
      </c>
      <c r="CH582" s="105">
        <v>1.5442</v>
      </c>
      <c r="CI582" s="105">
        <v>-1.0629</v>
      </c>
      <c r="CJ582" s="105">
        <v>1.11067</v>
      </c>
      <c r="CK582" s="105">
        <v>-0.14480899999999999</v>
      </c>
      <c r="CL582" s="105">
        <v>1.8189299999999999</v>
      </c>
      <c r="CM582" s="116">
        <v>1.0951299999999999</v>
      </c>
    </row>
    <row r="583" spans="1:91">
      <c r="A583" s="104" t="s">
        <v>1744</v>
      </c>
      <c r="B583" s="104" t="s">
        <v>1745</v>
      </c>
      <c r="C583" s="104" t="s">
        <v>1746</v>
      </c>
      <c r="D583" s="105">
        <v>30.168749999999999</v>
      </c>
      <c r="E583" s="108">
        <v>724789440</v>
      </c>
      <c r="F583" s="108">
        <v>620752263.29999995</v>
      </c>
      <c r="G583" s="108">
        <v>551871680</v>
      </c>
      <c r="H583" s="108">
        <v>728988672</v>
      </c>
      <c r="I583" s="108">
        <v>659924541</v>
      </c>
      <c r="J583" s="108">
        <v>577872831</v>
      </c>
      <c r="K583" s="108">
        <v>876589120</v>
      </c>
      <c r="L583" s="108">
        <v>466890208</v>
      </c>
      <c r="M583" s="108">
        <v>873561274</v>
      </c>
      <c r="N583" s="108">
        <v>786396159.5</v>
      </c>
      <c r="O583" s="108">
        <v>578241362.29999995</v>
      </c>
      <c r="P583" s="108">
        <v>766457296.79999995</v>
      </c>
      <c r="Q583" s="108">
        <v>1219628416</v>
      </c>
      <c r="R583" s="108">
        <v>1142757504</v>
      </c>
      <c r="S583" s="108">
        <v>842801024</v>
      </c>
      <c r="T583" s="108">
        <v>955465408</v>
      </c>
      <c r="U583" s="108">
        <v>1095733504</v>
      </c>
      <c r="V583" s="108">
        <v>1030721808</v>
      </c>
      <c r="W583" s="108">
        <v>1126400488</v>
      </c>
      <c r="X583" s="108">
        <v>1191009930</v>
      </c>
      <c r="Y583" s="108">
        <v>1157057792</v>
      </c>
      <c r="Z583" s="108">
        <v>984305134</v>
      </c>
      <c r="AA583" s="108">
        <v>874512860</v>
      </c>
      <c r="AB583" s="108">
        <v>921410242.5</v>
      </c>
      <c r="AC583" s="108">
        <v>1209432960</v>
      </c>
      <c r="AD583" s="108">
        <v>1238365824</v>
      </c>
      <c r="AE583" s="108">
        <v>1211605164</v>
      </c>
      <c r="AF583" s="108">
        <v>1209111841</v>
      </c>
      <c r="AG583" s="108">
        <v>1275992960</v>
      </c>
      <c r="AH583" s="115">
        <v>1176955002</v>
      </c>
      <c r="AI583" s="105">
        <v>29.816500000000001</v>
      </c>
      <c r="AJ583" s="105">
        <v>29.804099999999998</v>
      </c>
      <c r="AK583" s="105">
        <v>29.637699999999999</v>
      </c>
      <c r="AL583" s="105">
        <v>29.715699999999998</v>
      </c>
      <c r="AM583" s="105">
        <v>29.724499999999999</v>
      </c>
      <c r="AN583" s="105">
        <v>29.6341</v>
      </c>
      <c r="AO583" s="105">
        <v>29.933800000000002</v>
      </c>
      <c r="AP583" s="105">
        <v>29.607500000000002</v>
      </c>
      <c r="AQ583" s="105">
        <v>29.891400000000001</v>
      </c>
      <c r="AR583" s="105">
        <v>30.0077</v>
      </c>
      <c r="AS583" s="105">
        <v>29.683399999999999</v>
      </c>
      <c r="AT583" s="105">
        <v>30.117799999999999</v>
      </c>
      <c r="AU583" s="105">
        <v>30.422699999999999</v>
      </c>
      <c r="AV583" s="105">
        <v>30.3796</v>
      </c>
      <c r="AW583" s="105">
        <v>30.004000000000001</v>
      </c>
      <c r="AX583" s="105">
        <v>30.210899999999999</v>
      </c>
      <c r="AY583" s="105">
        <v>30.3536</v>
      </c>
      <c r="AZ583" s="105">
        <v>30.266200000000001</v>
      </c>
      <c r="BA583" s="105">
        <v>30.314</v>
      </c>
      <c r="BB583" s="105">
        <v>30.491199999999999</v>
      </c>
      <c r="BC583" s="105">
        <v>30.306899999999999</v>
      </c>
      <c r="BD583" s="105">
        <v>30.275300000000001</v>
      </c>
      <c r="BE583" s="105">
        <v>30.139700000000001</v>
      </c>
      <c r="BF583" s="105">
        <v>30.215900000000001</v>
      </c>
      <c r="BG583" s="105">
        <v>30.212299999999999</v>
      </c>
      <c r="BH583" s="105">
        <v>30.2456</v>
      </c>
      <c r="BI583" s="105">
        <v>30.188099999999999</v>
      </c>
      <c r="BJ583" s="105">
        <v>30.226299999999998</v>
      </c>
      <c r="BK583" s="105">
        <v>30.2</v>
      </c>
      <c r="BL583" s="116">
        <v>30.1494</v>
      </c>
      <c r="BM583" s="112">
        <v>2.08639E-3</v>
      </c>
      <c r="BN583" s="112">
        <v>1.6516E-4</v>
      </c>
      <c r="BO583" s="112">
        <v>2.2116199999999999E-2</v>
      </c>
      <c r="BP583" s="112">
        <v>0.12556400000000001</v>
      </c>
      <c r="BQ583" s="112">
        <v>0.59928300000000001</v>
      </c>
      <c r="BR583" s="112">
        <v>0.14648900000000001</v>
      </c>
      <c r="BS583" s="112">
        <v>4.9948899999999997E-2</v>
      </c>
      <c r="BT583" s="112">
        <v>0.705847</v>
      </c>
      <c r="BU583" s="117">
        <v>0.45055000000000001</v>
      </c>
      <c r="BV583" s="112">
        <v>1.9089100000000001E-2</v>
      </c>
      <c r="BW583" s="112">
        <v>6.7454100000000003E-3</v>
      </c>
      <c r="BX583" s="112">
        <v>8.6478700000000006E-2</v>
      </c>
      <c r="BY583" s="112">
        <v>0.18929099999999999</v>
      </c>
      <c r="BZ583" s="112">
        <v>0.79793400000000003</v>
      </c>
      <c r="CA583" s="112">
        <v>0.39365</v>
      </c>
      <c r="CB583" s="112">
        <v>0.21033399999999999</v>
      </c>
      <c r="CC583" s="112">
        <v>0.82422899999999999</v>
      </c>
      <c r="CD583" s="117">
        <v>0.78158300000000003</v>
      </c>
      <c r="CE583" s="105">
        <v>-0.43914900000000001</v>
      </c>
      <c r="CF583" s="105">
        <v>-0.50048800000000004</v>
      </c>
      <c r="CG583" s="105">
        <v>-0.38102000000000003</v>
      </c>
      <c r="CH583" s="105">
        <v>-0.25561800000000001</v>
      </c>
      <c r="CI583" s="105">
        <v>7.6847100000000002E-2</v>
      </c>
      <c r="CJ583" s="105">
        <v>8.50302E-2</v>
      </c>
      <c r="CK583" s="105">
        <v>0.178812</v>
      </c>
      <c r="CL583" s="105">
        <v>1.8362E-2</v>
      </c>
      <c r="CM583" s="116">
        <v>2.3425399999999999E-2</v>
      </c>
    </row>
    <row r="584" spans="1:91">
      <c r="A584" s="104" t="s">
        <v>5153</v>
      </c>
      <c r="B584" s="104" t="s">
        <v>5154</v>
      </c>
      <c r="C584" s="104" t="s">
        <v>5155</v>
      </c>
      <c r="D584" s="105">
        <v>27.866700000000002</v>
      </c>
      <c r="E584" s="108">
        <v>7752386.5</v>
      </c>
      <c r="F584" s="108">
        <v>306168368</v>
      </c>
      <c r="G584" s="108">
        <v>326691040</v>
      </c>
      <c r="H584" s="108">
        <v>225886048</v>
      </c>
      <c r="I584" s="108">
        <v>230463012</v>
      </c>
      <c r="J584" s="108">
        <v>229860176</v>
      </c>
      <c r="K584" s="108">
        <v>77720904</v>
      </c>
      <c r="L584" s="108">
        <v>150084764</v>
      </c>
      <c r="M584" s="108">
        <v>221195028</v>
      </c>
      <c r="N584" s="108">
        <v>296799792</v>
      </c>
      <c r="O584" s="108">
        <v>377897320</v>
      </c>
      <c r="P584" s="108">
        <v>324270424</v>
      </c>
      <c r="Q584" s="108">
        <v>222504076</v>
      </c>
      <c r="R584" s="108">
        <v>13155962.75</v>
      </c>
      <c r="S584" s="108"/>
      <c r="T584" s="108">
        <v>167572604</v>
      </c>
      <c r="U584" s="108">
        <v>196019354</v>
      </c>
      <c r="V584" s="108">
        <v>196508804</v>
      </c>
      <c r="W584" s="108">
        <v>96907376</v>
      </c>
      <c r="X584" s="108">
        <v>106491240</v>
      </c>
      <c r="Y584" s="108">
        <v>167847896</v>
      </c>
      <c r="Z584" s="108">
        <v>152131262</v>
      </c>
      <c r="AA584" s="108">
        <v>181882952</v>
      </c>
      <c r="AB584" s="108">
        <v>91580603.5</v>
      </c>
      <c r="AC584" s="108">
        <v>3158637.5</v>
      </c>
      <c r="AD584" s="108">
        <v>241075864</v>
      </c>
      <c r="AE584" s="108">
        <v>221647831</v>
      </c>
      <c r="AF584" s="108">
        <v>202704526</v>
      </c>
      <c r="AG584" s="108">
        <v>233492820</v>
      </c>
      <c r="AH584" s="115">
        <v>287573216</v>
      </c>
      <c r="AI584" s="105">
        <v>23.2697</v>
      </c>
      <c r="AJ584" s="105">
        <v>28.897099999999998</v>
      </c>
      <c r="AK584" s="105">
        <v>28.936199999999999</v>
      </c>
      <c r="AL584" s="105">
        <v>28.025400000000001</v>
      </c>
      <c r="AM584" s="105">
        <v>28.2423</v>
      </c>
      <c r="AN584" s="105">
        <v>28.292000000000002</v>
      </c>
      <c r="AO584" s="105">
        <v>26.485199999999999</v>
      </c>
      <c r="AP584" s="105">
        <v>28.108799999999999</v>
      </c>
      <c r="AQ584" s="105">
        <v>27.909800000000001</v>
      </c>
      <c r="AR584" s="105">
        <v>28.5687</v>
      </c>
      <c r="AS584" s="105">
        <v>29.072600000000001</v>
      </c>
      <c r="AT584" s="105">
        <v>28.876799999999999</v>
      </c>
      <c r="AU584" s="105">
        <v>27.942399999999999</v>
      </c>
      <c r="AV584" s="105">
        <v>23.9389</v>
      </c>
      <c r="AW584" s="105">
        <v>22.4452</v>
      </c>
      <c r="AX584" s="105">
        <v>27.6995</v>
      </c>
      <c r="AY584" s="105">
        <v>27.860399999999998</v>
      </c>
      <c r="AZ584" s="105">
        <v>27.923999999999999</v>
      </c>
      <c r="BA584" s="105">
        <v>26.774999999999999</v>
      </c>
      <c r="BB584" s="105">
        <v>27.0169</v>
      </c>
      <c r="BC584" s="105">
        <v>27.502800000000001</v>
      </c>
      <c r="BD584" s="105">
        <v>27.599699999999999</v>
      </c>
      <c r="BE584" s="105">
        <v>27.8979</v>
      </c>
      <c r="BF584" s="105">
        <v>26.885100000000001</v>
      </c>
      <c r="BG584" s="105">
        <v>21.595099999999999</v>
      </c>
      <c r="BH584" s="105">
        <v>27.873000000000001</v>
      </c>
      <c r="BI584" s="105">
        <v>27.7376</v>
      </c>
      <c r="BJ584" s="105">
        <v>27.649799999999999</v>
      </c>
      <c r="BK584" s="105">
        <v>27.772300000000001</v>
      </c>
      <c r="BL584" s="116">
        <v>28.145700000000001</v>
      </c>
      <c r="BM584" s="112">
        <v>0.68592799999999998</v>
      </c>
      <c r="BN584" s="112">
        <v>0.123844</v>
      </c>
      <c r="BO584" s="112">
        <v>0.54189100000000001</v>
      </c>
      <c r="BP584" s="112">
        <v>9.2949799999999996E-3</v>
      </c>
      <c r="BQ584" s="112">
        <v>0.134938</v>
      </c>
      <c r="BR584" s="112">
        <v>0.87254900000000002</v>
      </c>
      <c r="BS584" s="112">
        <v>4.3902499999999997E-2</v>
      </c>
      <c r="BT584" s="112">
        <v>0.30424400000000001</v>
      </c>
      <c r="BU584" s="117">
        <v>0.36471100000000001</v>
      </c>
      <c r="BV584" s="112">
        <v>0.74002800000000002</v>
      </c>
      <c r="BW584" s="112">
        <v>0.20024</v>
      </c>
      <c r="BX584" s="112">
        <v>0.64011300000000004</v>
      </c>
      <c r="BY584" s="112">
        <v>2.6620600000000001E-2</v>
      </c>
      <c r="BZ584" s="112">
        <v>0.51408200000000004</v>
      </c>
      <c r="CA584" s="112">
        <v>0.94612600000000002</v>
      </c>
      <c r="CB584" s="112">
        <v>0.19722700000000001</v>
      </c>
      <c r="CC584" s="112">
        <v>0.50645700000000005</v>
      </c>
      <c r="CD584" s="117">
        <v>0.75432299999999997</v>
      </c>
      <c r="CE584" s="105">
        <v>-0.8216</v>
      </c>
      <c r="CF584" s="105">
        <v>0.33063500000000001</v>
      </c>
      <c r="CG584" s="105">
        <v>-0.35465600000000003</v>
      </c>
      <c r="CH584" s="105">
        <v>0.98344399999999998</v>
      </c>
      <c r="CI584" s="105">
        <v>-3.0804100000000001</v>
      </c>
      <c r="CJ584" s="105">
        <v>-2.7935700000000001E-2</v>
      </c>
      <c r="CK584" s="105">
        <v>-0.75766900000000004</v>
      </c>
      <c r="CL584" s="105">
        <v>-0.39502100000000001</v>
      </c>
      <c r="CM584" s="116">
        <v>-2.1207099999999999</v>
      </c>
    </row>
    <row r="585" spans="1:91">
      <c r="A585" s="104" t="s">
        <v>1747</v>
      </c>
      <c r="B585" s="104" t="s">
        <v>1748</v>
      </c>
      <c r="C585" s="104" t="s">
        <v>1749</v>
      </c>
      <c r="D585" s="105">
        <v>28.613900000000001</v>
      </c>
      <c r="E585" s="108">
        <v>306268065.30000001</v>
      </c>
      <c r="F585" s="108">
        <v>364499082.5</v>
      </c>
      <c r="G585" s="108">
        <v>227713220.40000001</v>
      </c>
      <c r="H585" s="108">
        <v>471259495.5</v>
      </c>
      <c r="I585" s="108">
        <v>324308192.30000001</v>
      </c>
      <c r="J585" s="108">
        <v>502783878</v>
      </c>
      <c r="K585" s="108">
        <v>302830713</v>
      </c>
      <c r="L585" s="108">
        <v>398705130.80000001</v>
      </c>
      <c r="M585" s="108">
        <v>489464945</v>
      </c>
      <c r="N585" s="108">
        <v>236396127</v>
      </c>
      <c r="O585" s="108">
        <v>580108598</v>
      </c>
      <c r="P585" s="108">
        <v>105692649.5</v>
      </c>
      <c r="Q585" s="108">
        <v>355967944.5</v>
      </c>
      <c r="R585" s="108">
        <v>411662518</v>
      </c>
      <c r="S585" s="108">
        <v>319444859</v>
      </c>
      <c r="T585" s="108">
        <v>344506908.5</v>
      </c>
      <c r="U585" s="108">
        <v>371384288.5</v>
      </c>
      <c r="V585" s="108">
        <v>216110307.59999999</v>
      </c>
      <c r="W585" s="108">
        <v>159098834.59999999</v>
      </c>
      <c r="X585" s="108">
        <v>177840570</v>
      </c>
      <c r="Y585" s="108">
        <v>385508406</v>
      </c>
      <c r="Z585" s="108">
        <v>246124060.40000001</v>
      </c>
      <c r="AA585" s="108">
        <v>337642599</v>
      </c>
      <c r="AB585" s="108">
        <v>149223016.30000001</v>
      </c>
      <c r="AC585" s="108">
        <v>86199817.719999999</v>
      </c>
      <c r="AD585" s="108">
        <v>400383402</v>
      </c>
      <c r="AE585" s="108">
        <v>402870979</v>
      </c>
      <c r="AF585" s="108">
        <v>435904788.69999999</v>
      </c>
      <c r="AG585" s="108">
        <v>290642097.10000002</v>
      </c>
      <c r="AH585" s="115">
        <v>411676826.80000001</v>
      </c>
      <c r="AI585" s="105">
        <v>28.573699999999999</v>
      </c>
      <c r="AJ585" s="105">
        <v>29.0259</v>
      </c>
      <c r="AK585" s="105">
        <v>28.411799999999999</v>
      </c>
      <c r="AL585" s="105">
        <v>29.086300000000001</v>
      </c>
      <c r="AM585" s="105">
        <v>28.7319</v>
      </c>
      <c r="AN585" s="105">
        <v>29.454000000000001</v>
      </c>
      <c r="AO585" s="105">
        <v>28.435199999999998</v>
      </c>
      <c r="AP585" s="105">
        <v>29.3797</v>
      </c>
      <c r="AQ585" s="105">
        <v>29.055700000000002</v>
      </c>
      <c r="AR585" s="105">
        <v>28.2926</v>
      </c>
      <c r="AS585" s="105">
        <v>29.723099999999999</v>
      </c>
      <c r="AT585" s="105">
        <v>27.259499999999999</v>
      </c>
      <c r="AU585" s="105">
        <v>28.600300000000001</v>
      </c>
      <c r="AV585" s="105">
        <v>28.906600000000001</v>
      </c>
      <c r="AW585" s="105">
        <v>28.6983</v>
      </c>
      <c r="AX585" s="105">
        <v>28.7393</v>
      </c>
      <c r="AY585" s="105">
        <v>28.795000000000002</v>
      </c>
      <c r="AZ585" s="105">
        <v>28.069900000000001</v>
      </c>
      <c r="BA585" s="105">
        <v>27.490300000000001</v>
      </c>
      <c r="BB585" s="105">
        <v>27.753900000000002</v>
      </c>
      <c r="BC585" s="105">
        <v>28.738</v>
      </c>
      <c r="BD585" s="105">
        <v>28.310099999999998</v>
      </c>
      <c r="BE585" s="105">
        <v>28.791</v>
      </c>
      <c r="BF585" s="105">
        <v>27.589500000000001</v>
      </c>
      <c r="BG585" s="105">
        <v>26.3687</v>
      </c>
      <c r="BH585" s="105">
        <v>28.618200000000002</v>
      </c>
      <c r="BI585" s="105">
        <v>28.599599999999999</v>
      </c>
      <c r="BJ585" s="105">
        <v>28.7545</v>
      </c>
      <c r="BK585" s="105">
        <v>28.0655</v>
      </c>
      <c r="BL585" s="116">
        <v>28.6096</v>
      </c>
      <c r="BM585" s="112">
        <v>0.52498999999999996</v>
      </c>
      <c r="BN585" s="112">
        <v>0.10635500000000001</v>
      </c>
      <c r="BO585" s="112">
        <v>0.239036</v>
      </c>
      <c r="BP585" s="112">
        <v>0.94819900000000001</v>
      </c>
      <c r="BQ585" s="112">
        <v>0.320774</v>
      </c>
      <c r="BR585" s="112">
        <v>0.86171799999999998</v>
      </c>
      <c r="BS585" s="112">
        <v>0.328345</v>
      </c>
      <c r="BT585" s="112">
        <v>0.57796499999999995</v>
      </c>
      <c r="BU585" s="117">
        <v>0.472659</v>
      </c>
      <c r="BV585" s="112">
        <v>0.601244</v>
      </c>
      <c r="BW585" s="112">
        <v>0.179697</v>
      </c>
      <c r="BX585" s="112">
        <v>0.35122199999999998</v>
      </c>
      <c r="BY585" s="112">
        <v>0.95585200000000003</v>
      </c>
      <c r="BZ585" s="112">
        <v>0.65378199999999997</v>
      </c>
      <c r="CA585" s="112">
        <v>0.941307</v>
      </c>
      <c r="CB585" s="112">
        <v>0.56207099999999999</v>
      </c>
      <c r="CC585" s="112">
        <v>0.73727100000000001</v>
      </c>
      <c r="CD585" s="117">
        <v>0.79107499999999997</v>
      </c>
      <c r="CE585" s="105">
        <v>0.193964</v>
      </c>
      <c r="CF585" s="105">
        <v>0.614236</v>
      </c>
      <c r="CG585" s="105">
        <v>0.48038900000000001</v>
      </c>
      <c r="CH585" s="105">
        <v>-5.1466600000000001E-2</v>
      </c>
      <c r="CI585" s="105">
        <v>0.25855299999999998</v>
      </c>
      <c r="CJ585" s="105">
        <v>5.8207799999999997E-2</v>
      </c>
      <c r="CK585" s="105">
        <v>-0.48244399999999998</v>
      </c>
      <c r="CL585" s="105">
        <v>-0.246311</v>
      </c>
      <c r="CM585" s="116">
        <v>-0.61435700000000004</v>
      </c>
    </row>
    <row r="586" spans="1:91">
      <c r="A586" s="104" t="s">
        <v>5156</v>
      </c>
      <c r="B586" s="104" t="s">
        <v>5157</v>
      </c>
      <c r="C586" s="104" t="s">
        <v>5158</v>
      </c>
      <c r="D586" s="105">
        <v>26.7636</v>
      </c>
      <c r="E586" s="108">
        <v>83163118</v>
      </c>
      <c r="F586" s="108">
        <v>62497941.75</v>
      </c>
      <c r="G586" s="108">
        <v>51188998.5</v>
      </c>
      <c r="H586" s="108">
        <v>61810100</v>
      </c>
      <c r="I586" s="108">
        <v>79089852</v>
      </c>
      <c r="J586" s="108">
        <v>57140103</v>
      </c>
      <c r="K586" s="108">
        <v>73480104</v>
      </c>
      <c r="L586" s="108">
        <v>25752512</v>
      </c>
      <c r="M586" s="108">
        <v>81190522</v>
      </c>
      <c r="N586" s="108">
        <v>53971837.75</v>
      </c>
      <c r="O586" s="108">
        <v>50544204.25</v>
      </c>
      <c r="P586" s="108">
        <v>58751004</v>
      </c>
      <c r="Q586" s="108">
        <v>117530750</v>
      </c>
      <c r="R586" s="108">
        <v>94882728</v>
      </c>
      <c r="S586" s="108">
        <v>62317949</v>
      </c>
      <c r="T586" s="108">
        <v>105570406.5</v>
      </c>
      <c r="U586" s="108">
        <v>101746384.5</v>
      </c>
      <c r="V586" s="108">
        <v>82057207</v>
      </c>
      <c r="W586" s="108">
        <v>121660310.5</v>
      </c>
      <c r="X586" s="108">
        <v>122542496.8</v>
      </c>
      <c r="Y586" s="108">
        <v>111300202.5</v>
      </c>
      <c r="Z586" s="108">
        <v>101443282.8</v>
      </c>
      <c r="AA586" s="108">
        <v>113253539</v>
      </c>
      <c r="AB586" s="108">
        <v>121659408.5</v>
      </c>
      <c r="AC586" s="108">
        <v>119814180.3</v>
      </c>
      <c r="AD586" s="108">
        <v>159086746.5</v>
      </c>
      <c r="AE586" s="108">
        <v>136868966</v>
      </c>
      <c r="AF586" s="108">
        <v>138666460</v>
      </c>
      <c r="AG586" s="108">
        <v>129397954.5</v>
      </c>
      <c r="AH586" s="115">
        <v>106430396</v>
      </c>
      <c r="AI586" s="105">
        <v>26.692900000000002</v>
      </c>
      <c r="AJ586" s="105">
        <v>26.596</v>
      </c>
      <c r="AK586" s="105">
        <v>26.2624</v>
      </c>
      <c r="AL586" s="105">
        <v>26.1557</v>
      </c>
      <c r="AM586" s="105">
        <v>26.7379</v>
      </c>
      <c r="AN586" s="105">
        <v>26.5808</v>
      </c>
      <c r="AO586" s="105">
        <v>26.391200000000001</v>
      </c>
      <c r="AP586" s="105">
        <v>25.740500000000001</v>
      </c>
      <c r="AQ586" s="105">
        <v>26.463899999999999</v>
      </c>
      <c r="AR586" s="105">
        <v>26.042000000000002</v>
      </c>
      <c r="AS586" s="105">
        <v>26.261199999999999</v>
      </c>
      <c r="AT586" s="105">
        <v>26.412299999999998</v>
      </c>
      <c r="AU586" s="105">
        <v>27.027699999999999</v>
      </c>
      <c r="AV586" s="105">
        <v>26.789300000000001</v>
      </c>
      <c r="AW586" s="105">
        <v>26.367999999999999</v>
      </c>
      <c r="AX586" s="105">
        <v>27.032900000000001</v>
      </c>
      <c r="AY586" s="105">
        <v>26.9361</v>
      </c>
      <c r="AZ586" s="105">
        <v>26.698799999999999</v>
      </c>
      <c r="BA586" s="105">
        <v>27.103200000000001</v>
      </c>
      <c r="BB586" s="105">
        <v>27.218900000000001</v>
      </c>
      <c r="BC586" s="105">
        <v>26.907</v>
      </c>
      <c r="BD586" s="105">
        <v>27.0122</v>
      </c>
      <c r="BE586" s="105">
        <v>27.208500000000001</v>
      </c>
      <c r="BF586" s="105">
        <v>27.294899999999998</v>
      </c>
      <c r="BG586" s="105">
        <v>26.845500000000001</v>
      </c>
      <c r="BH586" s="105">
        <v>27.261900000000001</v>
      </c>
      <c r="BI586" s="105">
        <v>27.042100000000001</v>
      </c>
      <c r="BJ586" s="105">
        <v>27.1021</v>
      </c>
      <c r="BK586" s="105">
        <v>26.920999999999999</v>
      </c>
      <c r="BL586" s="116">
        <v>26.727699999999999</v>
      </c>
      <c r="BM586" s="112">
        <v>7.7633999999999995E-2</v>
      </c>
      <c r="BN586" s="112">
        <v>0.106283</v>
      </c>
      <c r="BO586" s="112">
        <v>4.7490999999999998E-2</v>
      </c>
      <c r="BP586" s="112">
        <v>1.12441E-2</v>
      </c>
      <c r="BQ586" s="112">
        <v>0.44175399999999998</v>
      </c>
      <c r="BR586" s="112">
        <v>0.859931</v>
      </c>
      <c r="BS586" s="112">
        <v>0.32220799999999999</v>
      </c>
      <c r="BT586" s="112">
        <v>0.13556699999999999</v>
      </c>
      <c r="BU586" s="117">
        <v>0.45728000000000002</v>
      </c>
      <c r="BV586" s="112">
        <v>0.136465</v>
      </c>
      <c r="BW586" s="112">
        <v>0.179697</v>
      </c>
      <c r="BX586" s="112">
        <v>0.13111400000000001</v>
      </c>
      <c r="BY586" s="112">
        <v>3.0300500000000001E-2</v>
      </c>
      <c r="BZ586" s="112">
        <v>0.72156900000000002</v>
      </c>
      <c r="CA586" s="112">
        <v>0.94042700000000001</v>
      </c>
      <c r="CB586" s="112">
        <v>0.55483899999999997</v>
      </c>
      <c r="CC586" s="112">
        <v>0.31927899999999998</v>
      </c>
      <c r="CD586" s="117">
        <v>0.78367500000000001</v>
      </c>
      <c r="CE586" s="105">
        <v>-0.39980900000000003</v>
      </c>
      <c r="CF586" s="105">
        <v>-0.42543700000000001</v>
      </c>
      <c r="CG586" s="105">
        <v>-0.71839799999999998</v>
      </c>
      <c r="CH586" s="105">
        <v>-0.67841399999999996</v>
      </c>
      <c r="CI586" s="105">
        <v>-0.18857499999999999</v>
      </c>
      <c r="CJ586" s="105">
        <v>-2.7609499999999999E-2</v>
      </c>
      <c r="CK586" s="105">
        <v>0.15948499999999999</v>
      </c>
      <c r="CL586" s="105">
        <v>0.25494600000000001</v>
      </c>
      <c r="CM586" s="116">
        <v>0.13291500000000001</v>
      </c>
    </row>
    <row r="587" spans="1:91">
      <c r="A587" s="104" t="s">
        <v>5159</v>
      </c>
      <c r="B587" s="104" t="s">
        <v>5160</v>
      </c>
      <c r="C587" s="104" t="s">
        <v>5161</v>
      </c>
      <c r="D587" s="105">
        <v>27.407400000000003</v>
      </c>
      <c r="E587" s="108">
        <v>149729552</v>
      </c>
      <c r="F587" s="108">
        <v>167929944</v>
      </c>
      <c r="G587" s="108">
        <v>176931704</v>
      </c>
      <c r="H587" s="108">
        <v>125233336</v>
      </c>
      <c r="I587" s="108">
        <v>132571986</v>
      </c>
      <c r="J587" s="108">
        <v>169066434</v>
      </c>
      <c r="K587" s="108">
        <v>173363944</v>
      </c>
      <c r="L587" s="108">
        <v>135581688</v>
      </c>
      <c r="M587" s="108">
        <v>143715296</v>
      </c>
      <c r="N587" s="108">
        <v>197301912</v>
      </c>
      <c r="O587" s="108">
        <v>209050480</v>
      </c>
      <c r="P587" s="108">
        <v>168877432</v>
      </c>
      <c r="Q587" s="108">
        <v>130352312</v>
      </c>
      <c r="R587" s="108">
        <v>134518712</v>
      </c>
      <c r="S587" s="108">
        <v>95778720</v>
      </c>
      <c r="T587" s="108">
        <v>107039320</v>
      </c>
      <c r="U587" s="108">
        <v>128779058</v>
      </c>
      <c r="V587" s="108">
        <v>91601100</v>
      </c>
      <c r="W587" s="108">
        <v>151745896</v>
      </c>
      <c r="X587" s="108">
        <v>145137160</v>
      </c>
      <c r="Y587" s="108">
        <v>137460584</v>
      </c>
      <c r="Z587" s="108">
        <v>139934560</v>
      </c>
      <c r="AA587" s="108">
        <v>139793624</v>
      </c>
      <c r="AB587" s="108">
        <v>118350438</v>
      </c>
      <c r="AC587" s="108">
        <v>175401296</v>
      </c>
      <c r="AD587" s="108">
        <v>161633852</v>
      </c>
      <c r="AE587" s="108">
        <v>181041480</v>
      </c>
      <c r="AF587" s="108">
        <v>143660348</v>
      </c>
      <c r="AG587" s="108">
        <v>154461928</v>
      </c>
      <c r="AH587" s="115">
        <v>151604844</v>
      </c>
      <c r="AI587" s="105">
        <v>27.5413</v>
      </c>
      <c r="AJ587" s="105">
        <v>28.036300000000001</v>
      </c>
      <c r="AK587" s="105">
        <v>28.089300000000001</v>
      </c>
      <c r="AL587" s="105">
        <v>27.174399999999999</v>
      </c>
      <c r="AM587" s="105">
        <v>27.435300000000002</v>
      </c>
      <c r="AN587" s="105">
        <v>27.916399999999999</v>
      </c>
      <c r="AO587" s="105">
        <v>27.639099999999999</v>
      </c>
      <c r="AP587" s="105">
        <v>28.0307</v>
      </c>
      <c r="AQ587" s="105">
        <v>27.287700000000001</v>
      </c>
      <c r="AR587" s="105">
        <v>28.021799999999999</v>
      </c>
      <c r="AS587" s="105">
        <v>28.27</v>
      </c>
      <c r="AT587" s="105">
        <v>27.935600000000001</v>
      </c>
      <c r="AU587" s="105">
        <v>27.180800000000001</v>
      </c>
      <c r="AV587" s="105">
        <v>27.292899999999999</v>
      </c>
      <c r="AW587" s="105">
        <v>26.9434</v>
      </c>
      <c r="AX587" s="105">
        <v>27.052900000000001</v>
      </c>
      <c r="AY587" s="105">
        <v>27.2745</v>
      </c>
      <c r="AZ587" s="105">
        <v>26.854099999999999</v>
      </c>
      <c r="BA587" s="105">
        <v>27.422000000000001</v>
      </c>
      <c r="BB587" s="105">
        <v>27.4618</v>
      </c>
      <c r="BC587" s="105">
        <v>27.222100000000001</v>
      </c>
      <c r="BD587" s="105">
        <v>27.483499999999999</v>
      </c>
      <c r="BE587" s="105">
        <v>27.518000000000001</v>
      </c>
      <c r="BF587" s="105">
        <v>27.255099999999999</v>
      </c>
      <c r="BG587" s="105">
        <v>27.392800000000001</v>
      </c>
      <c r="BH587" s="105">
        <v>27.2883</v>
      </c>
      <c r="BI587" s="105">
        <v>27.445599999999999</v>
      </c>
      <c r="BJ587" s="105">
        <v>27.153099999999998</v>
      </c>
      <c r="BK587" s="105">
        <v>27.176300000000001</v>
      </c>
      <c r="BL587" s="116">
        <v>27.2407</v>
      </c>
      <c r="BM587" s="112">
        <v>1.66701E-2</v>
      </c>
      <c r="BN587" s="112">
        <v>0.219139</v>
      </c>
      <c r="BO587" s="112">
        <v>9.9162700000000006E-2</v>
      </c>
      <c r="BP587" s="112">
        <v>1.0282100000000001E-3</v>
      </c>
      <c r="BQ587" s="112">
        <v>0.65654299999999999</v>
      </c>
      <c r="BR587" s="112">
        <v>0.35577900000000001</v>
      </c>
      <c r="BS587" s="112">
        <v>8.5711700000000002E-2</v>
      </c>
      <c r="BT587" s="112">
        <v>5.7358899999999997E-2</v>
      </c>
      <c r="BU587" s="117">
        <v>2.50523E-2</v>
      </c>
      <c r="BV587" s="112">
        <v>5.3508300000000002E-2</v>
      </c>
      <c r="BW587" s="112">
        <v>0.31009599999999998</v>
      </c>
      <c r="BX587" s="112">
        <v>0.192498</v>
      </c>
      <c r="BY587" s="112">
        <v>8.0739699999999998E-3</v>
      </c>
      <c r="BZ587" s="112">
        <v>0.83087</v>
      </c>
      <c r="CA587" s="112">
        <v>0.62481500000000001</v>
      </c>
      <c r="CB587" s="112">
        <v>0.27589200000000003</v>
      </c>
      <c r="CC587" s="112">
        <v>0.19699</v>
      </c>
      <c r="CD587" s="117">
        <v>0.44527800000000001</v>
      </c>
      <c r="CE587" s="105">
        <v>0.69890200000000002</v>
      </c>
      <c r="CF587" s="105">
        <v>0.31868400000000002</v>
      </c>
      <c r="CG587" s="105">
        <v>0.46247899999999997</v>
      </c>
      <c r="CH587" s="105">
        <v>0.88576100000000002</v>
      </c>
      <c r="CI587" s="105">
        <v>-5.0988499999999999E-2</v>
      </c>
      <c r="CJ587" s="105">
        <v>-0.12956799999999999</v>
      </c>
      <c r="CK587" s="105">
        <v>0.17856900000000001</v>
      </c>
      <c r="CL587" s="105">
        <v>0.22880700000000001</v>
      </c>
      <c r="CM587" s="116">
        <v>0.18554100000000001</v>
      </c>
    </row>
    <row r="588" spans="1:91">
      <c r="A588" s="104" t="s">
        <v>1750</v>
      </c>
      <c r="B588" s="104" t="s">
        <v>1751</v>
      </c>
      <c r="C588" s="104" t="s">
        <v>1752</v>
      </c>
      <c r="D588" s="105">
        <v>28.2377</v>
      </c>
      <c r="E588" s="108">
        <v>189129881</v>
      </c>
      <c r="F588" s="108">
        <v>87433506.5</v>
      </c>
      <c r="G588" s="108">
        <v>64921718</v>
      </c>
      <c r="H588" s="108">
        <v>256759796</v>
      </c>
      <c r="I588" s="108">
        <v>159780833.09999999</v>
      </c>
      <c r="J588" s="108">
        <v>129795343</v>
      </c>
      <c r="K588" s="108">
        <v>191720894.5</v>
      </c>
      <c r="L588" s="108">
        <v>88303047.75</v>
      </c>
      <c r="M588" s="108">
        <v>254593453.90000001</v>
      </c>
      <c r="N588" s="108">
        <v>138054272</v>
      </c>
      <c r="O588" s="108">
        <v>165275058</v>
      </c>
      <c r="P588" s="108">
        <v>173986840</v>
      </c>
      <c r="Q588" s="108">
        <v>295396340</v>
      </c>
      <c r="R588" s="108">
        <v>234966522.5</v>
      </c>
      <c r="S588" s="108">
        <v>316148755.5</v>
      </c>
      <c r="T588" s="108">
        <v>269596310.5</v>
      </c>
      <c r="U588" s="108">
        <v>260580710</v>
      </c>
      <c r="V588" s="108">
        <v>282605117</v>
      </c>
      <c r="W588" s="108">
        <v>215760204</v>
      </c>
      <c r="X588" s="108">
        <v>330591320</v>
      </c>
      <c r="Y588" s="108">
        <v>319516677</v>
      </c>
      <c r="Z588" s="108">
        <v>286084127</v>
      </c>
      <c r="AA588" s="108">
        <v>245645530</v>
      </c>
      <c r="AB588" s="108">
        <v>302478472</v>
      </c>
      <c r="AC588" s="108">
        <v>300044416.5</v>
      </c>
      <c r="AD588" s="108">
        <v>428260835</v>
      </c>
      <c r="AE588" s="108">
        <v>322933613.80000001</v>
      </c>
      <c r="AF588" s="108">
        <v>367006241</v>
      </c>
      <c r="AG588" s="108">
        <v>365697257.5</v>
      </c>
      <c r="AH588" s="115">
        <v>350115989.89999998</v>
      </c>
      <c r="AI588" s="105">
        <v>27.878299999999999</v>
      </c>
      <c r="AJ588" s="105">
        <v>27.092400000000001</v>
      </c>
      <c r="AK588" s="105">
        <v>26.625699999999998</v>
      </c>
      <c r="AL588" s="105">
        <v>28.2102</v>
      </c>
      <c r="AM588" s="105">
        <v>27.708300000000001</v>
      </c>
      <c r="AN588" s="105">
        <v>27.497299999999999</v>
      </c>
      <c r="AO588" s="105">
        <v>27.778500000000001</v>
      </c>
      <c r="AP588" s="105">
        <v>27.3947</v>
      </c>
      <c r="AQ588" s="105">
        <v>28.1127</v>
      </c>
      <c r="AR588" s="105">
        <v>27.517199999999999</v>
      </c>
      <c r="AS588" s="105">
        <v>27.938300000000002</v>
      </c>
      <c r="AT588" s="105">
        <v>27.9786</v>
      </c>
      <c r="AU588" s="105">
        <v>28.357700000000001</v>
      </c>
      <c r="AV588" s="105">
        <v>28.0976</v>
      </c>
      <c r="AW588" s="105">
        <v>28.720400000000001</v>
      </c>
      <c r="AX588" s="105">
        <v>28.3855</v>
      </c>
      <c r="AY588" s="105">
        <v>28.2652</v>
      </c>
      <c r="AZ588" s="105">
        <v>28.4572</v>
      </c>
      <c r="BA588" s="105">
        <v>27.9298</v>
      </c>
      <c r="BB588" s="105">
        <v>28.6389</v>
      </c>
      <c r="BC588" s="105">
        <v>28.468299999999999</v>
      </c>
      <c r="BD588" s="105">
        <v>28.511099999999999</v>
      </c>
      <c r="BE588" s="105">
        <v>28.317</v>
      </c>
      <c r="BF588" s="105">
        <v>28.608799999999999</v>
      </c>
      <c r="BG588" s="105">
        <v>28.200099999999999</v>
      </c>
      <c r="BH588" s="105">
        <v>28.712900000000001</v>
      </c>
      <c r="BI588" s="105">
        <v>28.2805</v>
      </c>
      <c r="BJ588" s="105">
        <v>28.5063</v>
      </c>
      <c r="BK588" s="105">
        <v>28.396000000000001</v>
      </c>
      <c r="BL588" s="116">
        <v>28.384499999999999</v>
      </c>
      <c r="BM588" s="112">
        <v>2.8650599999999998E-2</v>
      </c>
      <c r="BN588" s="112">
        <v>4.4076200000000003E-2</v>
      </c>
      <c r="BO588" s="112">
        <v>3.4173299999999997E-2</v>
      </c>
      <c r="BP588" s="112">
        <v>1.55049E-2</v>
      </c>
      <c r="BQ588" s="112">
        <v>0.85086099999999998</v>
      </c>
      <c r="BR588" s="112">
        <v>0.43112600000000001</v>
      </c>
      <c r="BS588" s="112">
        <v>0.72098700000000004</v>
      </c>
      <c r="BT588" s="112">
        <v>0.62299599999999999</v>
      </c>
      <c r="BU588" s="117">
        <v>0.85897400000000002</v>
      </c>
      <c r="BV588" s="112">
        <v>7.1757500000000002E-2</v>
      </c>
      <c r="BW588" s="112">
        <v>9.6624699999999994E-2</v>
      </c>
      <c r="BX588" s="112">
        <v>0.109943</v>
      </c>
      <c r="BY588" s="112">
        <v>3.7651999999999998E-2</v>
      </c>
      <c r="BZ588" s="112">
        <v>0.92747000000000002</v>
      </c>
      <c r="CA588" s="112">
        <v>0.68847899999999995</v>
      </c>
      <c r="CB588" s="112">
        <v>0.85642399999999996</v>
      </c>
      <c r="CC588" s="112">
        <v>0.77022800000000002</v>
      </c>
      <c r="CD588" s="117">
        <v>0.96189100000000005</v>
      </c>
      <c r="CE588" s="105">
        <v>-1.2301200000000001</v>
      </c>
      <c r="CF588" s="105">
        <v>-0.62364200000000003</v>
      </c>
      <c r="CG588" s="105">
        <v>-0.66694799999999999</v>
      </c>
      <c r="CH588" s="105">
        <v>-0.61756800000000001</v>
      </c>
      <c r="CI588" s="105">
        <v>-3.70382E-2</v>
      </c>
      <c r="CJ588" s="105">
        <v>-5.9601500000000002E-2</v>
      </c>
      <c r="CK588" s="105">
        <v>-8.3250699999999997E-2</v>
      </c>
      <c r="CL588" s="105">
        <v>5.0065999999999999E-2</v>
      </c>
      <c r="CM588" s="116">
        <v>-3.10491E-2</v>
      </c>
    </row>
    <row r="589" spans="1:91">
      <c r="A589" s="104" t="s">
        <v>1753</v>
      </c>
      <c r="B589" s="104" t="s">
        <v>1754</v>
      </c>
      <c r="C589" s="104" t="s">
        <v>471</v>
      </c>
      <c r="D589" s="105">
        <v>27.969200000000001</v>
      </c>
      <c r="E589" s="108">
        <v>164959264</v>
      </c>
      <c r="F589" s="108">
        <v>173919400.30000001</v>
      </c>
      <c r="G589" s="108">
        <v>204900797</v>
      </c>
      <c r="H589" s="108">
        <v>214880028</v>
      </c>
      <c r="I589" s="108">
        <v>232046543</v>
      </c>
      <c r="J589" s="108">
        <v>179674600</v>
      </c>
      <c r="K589" s="108">
        <v>177903768</v>
      </c>
      <c r="L589" s="108">
        <v>168666575</v>
      </c>
      <c r="M589" s="108">
        <v>275024320</v>
      </c>
      <c r="N589" s="108">
        <v>188178881.30000001</v>
      </c>
      <c r="O589" s="108">
        <v>268624424</v>
      </c>
      <c r="P589" s="108">
        <v>225967123.5</v>
      </c>
      <c r="Q589" s="108">
        <v>263583200</v>
      </c>
      <c r="R589" s="108">
        <v>195134229.30000001</v>
      </c>
      <c r="S589" s="108">
        <v>207415405.30000001</v>
      </c>
      <c r="T589" s="108">
        <v>191507014.80000001</v>
      </c>
      <c r="U589" s="108">
        <v>193351397.5</v>
      </c>
      <c r="V589" s="108">
        <v>202909614.30000001</v>
      </c>
      <c r="W589" s="108">
        <v>207200112</v>
      </c>
      <c r="X589" s="108">
        <v>206576332</v>
      </c>
      <c r="Y589" s="108">
        <v>265145014</v>
      </c>
      <c r="Z589" s="108">
        <v>201873771</v>
      </c>
      <c r="AA589" s="108">
        <v>206865103.30000001</v>
      </c>
      <c r="AB589" s="108">
        <v>191792656.30000001</v>
      </c>
      <c r="AC589" s="108">
        <v>224703616</v>
      </c>
      <c r="AD589" s="108">
        <v>245825333</v>
      </c>
      <c r="AE589" s="108">
        <v>233645019</v>
      </c>
      <c r="AF589" s="108">
        <v>247647370.5</v>
      </c>
      <c r="AG589" s="108">
        <v>275890486</v>
      </c>
      <c r="AH589" s="115">
        <v>297329130.5</v>
      </c>
      <c r="AI589" s="105">
        <v>27.681000000000001</v>
      </c>
      <c r="AJ589" s="105">
        <v>28.081499999999998</v>
      </c>
      <c r="AK589" s="105">
        <v>28.292200000000001</v>
      </c>
      <c r="AL589" s="105">
        <v>27.953299999999999</v>
      </c>
      <c r="AM589" s="105">
        <v>28.251300000000001</v>
      </c>
      <c r="AN589" s="105">
        <v>27.955200000000001</v>
      </c>
      <c r="AO589" s="105">
        <v>27.6706</v>
      </c>
      <c r="AP589" s="105">
        <v>28.236499999999999</v>
      </c>
      <c r="AQ589" s="105">
        <v>28.2241</v>
      </c>
      <c r="AR589" s="105">
        <v>27.943899999999999</v>
      </c>
      <c r="AS589" s="105">
        <v>28.6127</v>
      </c>
      <c r="AT589" s="105">
        <v>28.355699999999999</v>
      </c>
      <c r="AU589" s="105">
        <v>28.202200000000001</v>
      </c>
      <c r="AV589" s="105">
        <v>27.829599999999999</v>
      </c>
      <c r="AW589" s="105">
        <v>28.110299999999999</v>
      </c>
      <c r="AX589" s="105">
        <v>27.892099999999999</v>
      </c>
      <c r="AY589" s="105">
        <v>27.838799999999999</v>
      </c>
      <c r="AZ589" s="105">
        <v>27.972100000000001</v>
      </c>
      <c r="BA589" s="105">
        <v>27.871400000000001</v>
      </c>
      <c r="BB589" s="105">
        <v>27.9663</v>
      </c>
      <c r="BC589" s="105">
        <v>28.1968</v>
      </c>
      <c r="BD589" s="105">
        <v>28.0245</v>
      </c>
      <c r="BE589" s="105">
        <v>28.09</v>
      </c>
      <c r="BF589" s="105">
        <v>27.951599999999999</v>
      </c>
      <c r="BG589" s="105">
        <v>27.7576</v>
      </c>
      <c r="BH589" s="105">
        <v>27.901900000000001</v>
      </c>
      <c r="BI589" s="105">
        <v>27.813600000000001</v>
      </c>
      <c r="BJ589" s="105">
        <v>27.938800000000001</v>
      </c>
      <c r="BK589" s="105">
        <v>28.005600000000001</v>
      </c>
      <c r="BL589" s="116">
        <v>28.179400000000001</v>
      </c>
      <c r="BM589" s="112">
        <v>0.910887</v>
      </c>
      <c r="BN589" s="112">
        <v>0.92618</v>
      </c>
      <c r="BO589" s="112">
        <v>0.99067400000000005</v>
      </c>
      <c r="BP589" s="112">
        <v>0.27413500000000002</v>
      </c>
      <c r="BQ589" s="112">
        <v>0.96537099999999998</v>
      </c>
      <c r="BR589" s="112">
        <v>0.16042400000000001</v>
      </c>
      <c r="BS589" s="112">
        <v>0.81701400000000002</v>
      </c>
      <c r="BT589" s="112">
        <v>0.826206</v>
      </c>
      <c r="BU589" s="117">
        <v>5.9448599999999997E-2</v>
      </c>
      <c r="BV589" s="112">
        <v>0.93030900000000005</v>
      </c>
      <c r="BW589" s="112">
        <v>0.941411</v>
      </c>
      <c r="BX589" s="112">
        <v>0.99378599999999995</v>
      </c>
      <c r="BY589" s="112">
        <v>0.35852699999999998</v>
      </c>
      <c r="BZ589" s="112">
        <v>0.98020700000000005</v>
      </c>
      <c r="CA589" s="112">
        <v>0.41258</v>
      </c>
      <c r="CB589" s="112">
        <v>0.91651000000000005</v>
      </c>
      <c r="CC589" s="112">
        <v>0.905613</v>
      </c>
      <c r="CD589" s="117">
        <v>0.53728100000000001</v>
      </c>
      <c r="CE589" s="105">
        <v>-2.30052E-2</v>
      </c>
      <c r="CF589" s="105">
        <v>1.2057E-2</v>
      </c>
      <c r="CG589" s="105">
        <v>2.48591E-3</v>
      </c>
      <c r="CH589" s="105">
        <v>0.26285399999999998</v>
      </c>
      <c r="CI589" s="105">
        <v>6.1461099999999998E-3</v>
      </c>
      <c r="CJ589" s="105">
        <v>-0.140235</v>
      </c>
      <c r="CK589" s="105">
        <v>-2.9727300000000002E-2</v>
      </c>
      <c r="CL589" s="105">
        <v>-1.92401E-2</v>
      </c>
      <c r="CM589" s="116">
        <v>-0.216861</v>
      </c>
    </row>
    <row r="590" spans="1:91">
      <c r="A590" s="104" t="s">
        <v>1755</v>
      </c>
      <c r="B590" s="104" t="s">
        <v>1756</v>
      </c>
      <c r="C590" s="104" t="s">
        <v>1757</v>
      </c>
      <c r="D590" s="105">
        <v>31.662500000000001</v>
      </c>
      <c r="E590" s="108">
        <v>2275965580</v>
      </c>
      <c r="F590" s="108">
        <v>1528487684</v>
      </c>
      <c r="G590" s="108">
        <v>1554721833</v>
      </c>
      <c r="H590" s="108">
        <v>2276688660</v>
      </c>
      <c r="I590" s="108">
        <v>2088555880</v>
      </c>
      <c r="J590" s="108">
        <v>1405886687</v>
      </c>
      <c r="K590" s="108">
        <v>2272243978</v>
      </c>
      <c r="L590" s="108">
        <v>1063447124</v>
      </c>
      <c r="M590" s="108">
        <v>2282300583</v>
      </c>
      <c r="N590" s="108">
        <v>1832118436</v>
      </c>
      <c r="O590" s="108">
        <v>1526734576</v>
      </c>
      <c r="P590" s="108">
        <v>1615540481</v>
      </c>
      <c r="Q590" s="108">
        <v>3098042979</v>
      </c>
      <c r="R590" s="108">
        <v>3015891086</v>
      </c>
      <c r="S590" s="108">
        <v>3061459521</v>
      </c>
      <c r="T590" s="108">
        <v>2678648631</v>
      </c>
      <c r="U590" s="108">
        <v>3051159034</v>
      </c>
      <c r="V590" s="108">
        <v>3374408012</v>
      </c>
      <c r="W590" s="108">
        <v>2865053045</v>
      </c>
      <c r="X590" s="108">
        <v>2826143920</v>
      </c>
      <c r="Y590" s="108">
        <v>3067042269</v>
      </c>
      <c r="Z590" s="108">
        <v>2624021676</v>
      </c>
      <c r="AA590" s="108">
        <v>2354524418</v>
      </c>
      <c r="AB590" s="108">
        <v>2466775357</v>
      </c>
      <c r="AC590" s="108">
        <v>3300171269</v>
      </c>
      <c r="AD590" s="108">
        <v>3347401409</v>
      </c>
      <c r="AE590" s="108">
        <v>3605958865</v>
      </c>
      <c r="AF590" s="108">
        <v>3326005531</v>
      </c>
      <c r="AG590" s="108">
        <v>4092883818</v>
      </c>
      <c r="AH590" s="115">
        <v>3839187087</v>
      </c>
      <c r="AI590" s="105">
        <v>31.467300000000002</v>
      </c>
      <c r="AJ590" s="105">
        <v>31.071100000000001</v>
      </c>
      <c r="AK590" s="105">
        <v>31.086600000000001</v>
      </c>
      <c r="AL590" s="105">
        <v>31.358699999999999</v>
      </c>
      <c r="AM590" s="105">
        <v>31.3856</v>
      </c>
      <c r="AN590" s="105">
        <v>30.927499999999998</v>
      </c>
      <c r="AO590" s="105">
        <v>31.3185</v>
      </c>
      <c r="AP590" s="105">
        <v>30.692799999999998</v>
      </c>
      <c r="AQ590" s="105">
        <v>31.276900000000001</v>
      </c>
      <c r="AR590" s="105">
        <v>31.180099999999999</v>
      </c>
      <c r="AS590" s="105">
        <v>30.995899999999999</v>
      </c>
      <c r="AT590" s="105">
        <v>31.1935</v>
      </c>
      <c r="AU590" s="105">
        <v>31.7622</v>
      </c>
      <c r="AV590" s="105">
        <v>31.779599999999999</v>
      </c>
      <c r="AW590" s="105">
        <v>31.828499999999998</v>
      </c>
      <c r="AX590" s="105">
        <v>31.6982</v>
      </c>
      <c r="AY590" s="105">
        <v>31.830200000000001</v>
      </c>
      <c r="AZ590" s="105">
        <v>31.976800000000001</v>
      </c>
      <c r="BA590" s="105">
        <v>31.660900000000002</v>
      </c>
      <c r="BB590" s="105">
        <v>31.718</v>
      </c>
      <c r="BC590" s="105">
        <v>31.697700000000001</v>
      </c>
      <c r="BD590" s="105">
        <v>31.692699999999999</v>
      </c>
      <c r="BE590" s="105">
        <v>31.5365</v>
      </c>
      <c r="BF590" s="105">
        <v>31.636600000000001</v>
      </c>
      <c r="BG590" s="105">
        <v>31.667200000000001</v>
      </c>
      <c r="BH590" s="105">
        <v>31.664100000000001</v>
      </c>
      <c r="BI590" s="105">
        <v>31.761600000000001</v>
      </c>
      <c r="BJ590" s="105">
        <v>31.686199999999999</v>
      </c>
      <c r="BK590" s="105">
        <v>31.854800000000001</v>
      </c>
      <c r="BL590" s="116">
        <v>31.8291</v>
      </c>
      <c r="BM590" s="112">
        <v>1.41263E-2</v>
      </c>
      <c r="BN590" s="112">
        <v>2.2829100000000001E-2</v>
      </c>
      <c r="BO590" s="112">
        <v>2.9242400000000002E-2</v>
      </c>
      <c r="BP590" s="112">
        <v>1.27608E-3</v>
      </c>
      <c r="BQ590" s="112">
        <v>0.99863900000000005</v>
      </c>
      <c r="BR590" s="112">
        <v>0.66353799999999996</v>
      </c>
      <c r="BS590" s="112">
        <v>0.15013899999999999</v>
      </c>
      <c r="BT590" s="112">
        <v>7.3043300000000005E-2</v>
      </c>
      <c r="BU590" s="117">
        <v>0.20712700000000001</v>
      </c>
      <c r="BV590" s="112">
        <v>4.8679899999999998E-2</v>
      </c>
      <c r="BW590" s="112">
        <v>6.3026799999999994E-2</v>
      </c>
      <c r="BX590" s="112">
        <v>0.10150099999999999</v>
      </c>
      <c r="BY590" s="112">
        <v>9.1281499999999998E-3</v>
      </c>
      <c r="BZ590" s="112">
        <v>0.99863900000000005</v>
      </c>
      <c r="CA590" s="112">
        <v>0.83983699999999994</v>
      </c>
      <c r="CB590" s="112">
        <v>0.36530400000000002</v>
      </c>
      <c r="CC590" s="112">
        <v>0.227329</v>
      </c>
      <c r="CD590" s="117">
        <v>0.70063399999999998</v>
      </c>
      <c r="CE590" s="105">
        <v>-0.58165999999999995</v>
      </c>
      <c r="CF590" s="105">
        <v>-0.56607600000000002</v>
      </c>
      <c r="CG590" s="105">
        <v>-0.69394599999999995</v>
      </c>
      <c r="CH590" s="105">
        <v>-0.66683099999999995</v>
      </c>
      <c r="CI590" s="105">
        <v>1.0172500000000001E-4</v>
      </c>
      <c r="CJ590" s="105">
        <v>4.5043899999999998E-2</v>
      </c>
      <c r="CK590" s="105">
        <v>-9.7838700000000001E-2</v>
      </c>
      <c r="CL590" s="105">
        <v>-0.168097</v>
      </c>
      <c r="CM590" s="116">
        <v>-9.2361499999999999E-2</v>
      </c>
    </row>
    <row r="591" spans="1:91">
      <c r="A591" s="104" t="s">
        <v>1758</v>
      </c>
      <c r="B591" s="104" t="s">
        <v>1759</v>
      </c>
      <c r="C591" s="104" t="s">
        <v>1760</v>
      </c>
      <c r="D591" s="105">
        <v>29.429549999999999</v>
      </c>
      <c r="E591" s="108">
        <v>471316144</v>
      </c>
      <c r="F591" s="108">
        <v>410447714</v>
      </c>
      <c r="G591" s="108">
        <v>304687827</v>
      </c>
      <c r="H591" s="108">
        <v>402001557</v>
      </c>
      <c r="I591" s="108">
        <v>439076508</v>
      </c>
      <c r="J591" s="108">
        <v>313538991</v>
      </c>
      <c r="K591" s="108">
        <v>1011357952</v>
      </c>
      <c r="L591" s="108">
        <v>319824132</v>
      </c>
      <c r="M591" s="108">
        <v>541242962</v>
      </c>
      <c r="N591" s="108">
        <v>550350655</v>
      </c>
      <c r="O591" s="108">
        <v>611303055</v>
      </c>
      <c r="P591" s="108">
        <v>402612298.30000001</v>
      </c>
      <c r="Q591" s="108">
        <v>730502633</v>
      </c>
      <c r="R591" s="108">
        <v>819850085.5</v>
      </c>
      <c r="S591" s="108">
        <v>761371215.5</v>
      </c>
      <c r="T591" s="108">
        <v>602855395.5</v>
      </c>
      <c r="U591" s="108">
        <v>551173210</v>
      </c>
      <c r="V591" s="108">
        <v>800700344</v>
      </c>
      <c r="W591" s="108">
        <v>754716941</v>
      </c>
      <c r="X591" s="108">
        <v>553625098.5</v>
      </c>
      <c r="Y591" s="108">
        <v>896011252.5</v>
      </c>
      <c r="Z591" s="108">
        <v>532696648</v>
      </c>
      <c r="AA591" s="108">
        <v>520447462</v>
      </c>
      <c r="AB591" s="108">
        <v>687022688</v>
      </c>
      <c r="AC591" s="108">
        <v>1064630207</v>
      </c>
      <c r="AD591" s="108">
        <v>952994806</v>
      </c>
      <c r="AE591" s="108">
        <v>611118549</v>
      </c>
      <c r="AF591" s="108">
        <v>724777154</v>
      </c>
      <c r="AG591" s="108">
        <v>1770817555</v>
      </c>
      <c r="AH591" s="115">
        <v>568668467.5</v>
      </c>
      <c r="AI591" s="105">
        <v>29.195599999999999</v>
      </c>
      <c r="AJ591" s="105">
        <v>29.186699999999998</v>
      </c>
      <c r="AK591" s="105">
        <v>28.8003</v>
      </c>
      <c r="AL591" s="105">
        <v>28.856999999999999</v>
      </c>
      <c r="AM591" s="105">
        <v>29.163900000000002</v>
      </c>
      <c r="AN591" s="105">
        <v>28.749700000000001</v>
      </c>
      <c r="AO591" s="105">
        <v>30.1508</v>
      </c>
      <c r="AP591" s="105">
        <v>29.066500000000001</v>
      </c>
      <c r="AQ591" s="105">
        <v>29.200800000000001</v>
      </c>
      <c r="AR591" s="105">
        <v>29.4619</v>
      </c>
      <c r="AS591" s="105">
        <v>29.754100000000001</v>
      </c>
      <c r="AT591" s="105">
        <v>29.189</v>
      </c>
      <c r="AU591" s="105">
        <v>29.657800000000002</v>
      </c>
      <c r="AV591" s="105">
        <v>29.900500000000001</v>
      </c>
      <c r="AW591" s="105">
        <v>29.870200000000001</v>
      </c>
      <c r="AX591" s="105">
        <v>29.546600000000002</v>
      </c>
      <c r="AY591" s="105">
        <v>29.368099999999998</v>
      </c>
      <c r="AZ591" s="105">
        <v>29.881499999999999</v>
      </c>
      <c r="BA591" s="105">
        <v>29.7363</v>
      </c>
      <c r="BB591" s="105">
        <v>29.397200000000002</v>
      </c>
      <c r="BC591" s="105">
        <v>29.947700000000001</v>
      </c>
      <c r="BD591" s="105">
        <v>29.371700000000001</v>
      </c>
      <c r="BE591" s="105">
        <v>29.365200000000002</v>
      </c>
      <c r="BF591" s="105">
        <v>29.792400000000001</v>
      </c>
      <c r="BG591" s="105">
        <v>30.025099999999998</v>
      </c>
      <c r="BH591" s="105">
        <v>29.863</v>
      </c>
      <c r="BI591" s="105">
        <v>29.200800000000001</v>
      </c>
      <c r="BJ591" s="105">
        <v>29.488</v>
      </c>
      <c r="BK591" s="105">
        <v>30.674700000000001</v>
      </c>
      <c r="BL591" s="116">
        <v>29.078600000000002</v>
      </c>
      <c r="BM591" s="112">
        <v>0.23874000000000001</v>
      </c>
      <c r="BN591" s="112">
        <v>0.17113400000000001</v>
      </c>
      <c r="BO591" s="112">
        <v>0.66496999999999995</v>
      </c>
      <c r="BP591" s="112">
        <v>0.61077700000000001</v>
      </c>
      <c r="BQ591" s="112">
        <v>0.903748</v>
      </c>
      <c r="BR591" s="112">
        <v>0.78215699999999999</v>
      </c>
      <c r="BS591" s="112">
        <v>0.92085399999999995</v>
      </c>
      <c r="BT591" s="112">
        <v>0.65917199999999998</v>
      </c>
      <c r="BU591" s="117">
        <v>0.92965299999999995</v>
      </c>
      <c r="BV591" s="112">
        <v>0.31965500000000002</v>
      </c>
      <c r="BW591" s="112">
        <v>0.25676700000000002</v>
      </c>
      <c r="BX591" s="112">
        <v>0.74247300000000005</v>
      </c>
      <c r="BY591" s="112">
        <v>0.67801199999999995</v>
      </c>
      <c r="BZ591" s="112">
        <v>0.95477400000000001</v>
      </c>
      <c r="CA591" s="112">
        <v>0.90561899999999995</v>
      </c>
      <c r="CB591" s="112">
        <v>0.96418999999999999</v>
      </c>
      <c r="CC591" s="112">
        <v>0.79056099999999996</v>
      </c>
      <c r="CD591" s="117">
        <v>0.98062800000000006</v>
      </c>
      <c r="CE591" s="105">
        <v>-0.68623100000000004</v>
      </c>
      <c r="CF591" s="105">
        <v>-0.82353500000000002</v>
      </c>
      <c r="CG591" s="105">
        <v>-0.274366</v>
      </c>
      <c r="CH591" s="105">
        <v>-0.27877400000000002</v>
      </c>
      <c r="CI591" s="105">
        <v>6.2415400000000003E-2</v>
      </c>
      <c r="CJ591" s="105">
        <v>-0.14837</v>
      </c>
      <c r="CK591" s="105">
        <v>-5.33905E-2</v>
      </c>
      <c r="CL591" s="105">
        <v>-0.237345</v>
      </c>
      <c r="CM591" s="116">
        <v>-5.0833999999999997E-2</v>
      </c>
    </row>
    <row r="592" spans="1:91">
      <c r="A592" s="104" t="s">
        <v>1761</v>
      </c>
      <c r="B592" s="104" t="s">
        <v>1762</v>
      </c>
      <c r="C592" s="104" t="s">
        <v>1763</v>
      </c>
      <c r="D592" s="105">
        <v>33.14</v>
      </c>
      <c r="E592" s="108">
        <v>5237863159</v>
      </c>
      <c r="F592" s="108">
        <v>4390129075</v>
      </c>
      <c r="G592" s="108">
        <v>4840214864</v>
      </c>
      <c r="H592" s="108">
        <v>7785924507</v>
      </c>
      <c r="I592" s="108">
        <v>5143869290</v>
      </c>
      <c r="J592" s="108">
        <v>5652985894</v>
      </c>
      <c r="K592" s="108">
        <v>5731537199</v>
      </c>
      <c r="L592" s="108">
        <v>3854336207</v>
      </c>
      <c r="M592" s="108">
        <v>6464663250</v>
      </c>
      <c r="N592" s="108">
        <v>7857556594</v>
      </c>
      <c r="O592" s="108">
        <v>4397081660</v>
      </c>
      <c r="P592" s="108">
        <v>6258654457</v>
      </c>
      <c r="Q592" s="108">
        <v>7066403019</v>
      </c>
      <c r="R592" s="108">
        <v>7482108835</v>
      </c>
      <c r="S592" s="108">
        <v>7326219597</v>
      </c>
      <c r="T592" s="108">
        <v>6716275582</v>
      </c>
      <c r="U592" s="108">
        <v>8213754170</v>
      </c>
      <c r="V592" s="108">
        <v>7929907857</v>
      </c>
      <c r="W592" s="108">
        <v>9141669508</v>
      </c>
      <c r="X592" s="108">
        <v>9530405675</v>
      </c>
      <c r="Y592" s="108">
        <v>9563990452</v>
      </c>
      <c r="Z592" s="108">
        <v>9083471791</v>
      </c>
      <c r="AA592" s="108">
        <v>8801180703</v>
      </c>
      <c r="AB592" s="108">
        <v>8417443028</v>
      </c>
      <c r="AC592" s="108">
        <v>8297653993</v>
      </c>
      <c r="AD592" s="108">
        <v>10088297366</v>
      </c>
      <c r="AE592" s="108">
        <v>10589754344</v>
      </c>
      <c r="AF592" s="108">
        <v>10226892913</v>
      </c>
      <c r="AG592" s="108">
        <v>11206528512</v>
      </c>
      <c r="AH592" s="115">
        <v>10221855963</v>
      </c>
      <c r="AI592" s="105">
        <v>32.669800000000002</v>
      </c>
      <c r="AJ592" s="105">
        <v>32.575600000000001</v>
      </c>
      <c r="AK592" s="105">
        <v>32.722999999999999</v>
      </c>
      <c r="AL592" s="105">
        <v>33.132599999999996</v>
      </c>
      <c r="AM592" s="105">
        <v>32.682000000000002</v>
      </c>
      <c r="AN592" s="105">
        <v>32.834899999999998</v>
      </c>
      <c r="AO592" s="105">
        <v>32.682299999999998</v>
      </c>
      <c r="AP592" s="105">
        <v>32.510399999999997</v>
      </c>
      <c r="AQ592" s="105">
        <v>32.779000000000003</v>
      </c>
      <c r="AR592" s="105">
        <v>33.320900000000002</v>
      </c>
      <c r="AS592" s="105">
        <v>32.549399999999999</v>
      </c>
      <c r="AT592" s="105">
        <v>33.147399999999998</v>
      </c>
      <c r="AU592" s="105">
        <v>32.940600000000003</v>
      </c>
      <c r="AV592" s="105">
        <v>33.090499999999999</v>
      </c>
      <c r="AW592" s="105">
        <v>33.103099999999998</v>
      </c>
      <c r="AX592" s="105">
        <v>33.024299999999997</v>
      </c>
      <c r="AY592" s="105">
        <v>33.249600000000001</v>
      </c>
      <c r="AZ592" s="105">
        <v>33.216900000000003</v>
      </c>
      <c r="BA592" s="105">
        <v>33.334800000000001</v>
      </c>
      <c r="BB592" s="105">
        <v>33.481900000000003</v>
      </c>
      <c r="BC592" s="105">
        <v>33.366399999999999</v>
      </c>
      <c r="BD592" s="105">
        <v>33.503700000000002</v>
      </c>
      <c r="BE592" s="105">
        <v>33.444000000000003</v>
      </c>
      <c r="BF592" s="105">
        <v>33.407299999999999</v>
      </c>
      <c r="BG592" s="105">
        <v>32.9983</v>
      </c>
      <c r="BH592" s="105">
        <v>33.248199999999997</v>
      </c>
      <c r="BI592" s="105">
        <v>33.315800000000003</v>
      </c>
      <c r="BJ592" s="105">
        <v>33.306699999999999</v>
      </c>
      <c r="BK592" s="105">
        <v>33.3095</v>
      </c>
      <c r="BL592" s="116">
        <v>33.245800000000003</v>
      </c>
      <c r="BM592" s="112">
        <v>1.9101E-4</v>
      </c>
      <c r="BN592" s="112">
        <v>3.9249899999999997E-2</v>
      </c>
      <c r="BO592" s="112">
        <v>1.48997E-3</v>
      </c>
      <c r="BP592" s="112">
        <v>0.29650599999999999</v>
      </c>
      <c r="BQ592" s="112">
        <v>1.2461E-2</v>
      </c>
      <c r="BR592" s="112">
        <v>0.16667799999999999</v>
      </c>
      <c r="BS592" s="112">
        <v>9.5811300000000002E-2</v>
      </c>
      <c r="BT592" s="112">
        <v>9.2843700000000001E-3</v>
      </c>
      <c r="BU592" s="117">
        <v>0.36909799999999998</v>
      </c>
      <c r="BV592" s="112">
        <v>5.99958E-3</v>
      </c>
      <c r="BW592" s="112">
        <v>8.9434799999999995E-2</v>
      </c>
      <c r="BX592" s="112">
        <v>2.35613E-2</v>
      </c>
      <c r="BY592" s="112">
        <v>0.38204700000000003</v>
      </c>
      <c r="BZ592" s="112">
        <v>0.26298199999999999</v>
      </c>
      <c r="CA592" s="112">
        <v>0.42072100000000001</v>
      </c>
      <c r="CB592" s="112">
        <v>0.29257899999999998</v>
      </c>
      <c r="CC592" s="112">
        <v>7.6020799999999999E-2</v>
      </c>
      <c r="CD592" s="117">
        <v>0.75453099999999995</v>
      </c>
      <c r="CE592" s="105">
        <v>-0.63116700000000003</v>
      </c>
      <c r="CF592" s="105">
        <v>-0.40412300000000001</v>
      </c>
      <c r="CG592" s="105">
        <v>-0.63008399999999998</v>
      </c>
      <c r="CH592" s="105">
        <v>-0.28143099999999999</v>
      </c>
      <c r="CI592" s="105">
        <v>-0.242566</v>
      </c>
      <c r="CJ592" s="105">
        <v>-0.12370399999999999</v>
      </c>
      <c r="CK592" s="105">
        <v>0.107039</v>
      </c>
      <c r="CL592" s="105">
        <v>0.16439699999999999</v>
      </c>
      <c r="CM592" s="116">
        <v>-9.9882799999999994E-2</v>
      </c>
    </row>
    <row r="593" spans="1:91">
      <c r="A593" s="104" t="s">
        <v>1764</v>
      </c>
      <c r="B593" s="104" t="s">
        <v>1765</v>
      </c>
      <c r="C593" s="104" t="s">
        <v>1766</v>
      </c>
      <c r="D593" s="105">
        <v>33.7301</v>
      </c>
      <c r="E593" s="108">
        <v>7227156165</v>
      </c>
      <c r="F593" s="108">
        <v>5045256040</v>
      </c>
      <c r="G593" s="108">
        <v>5401729878</v>
      </c>
      <c r="H593" s="108">
        <v>7050085765</v>
      </c>
      <c r="I593" s="108">
        <v>6928034011</v>
      </c>
      <c r="J593" s="108">
        <v>4120475659</v>
      </c>
      <c r="K593" s="108">
        <v>8640440788</v>
      </c>
      <c r="L593" s="108">
        <v>3717837308</v>
      </c>
      <c r="M593" s="108">
        <v>6812785201</v>
      </c>
      <c r="N593" s="108">
        <v>5810270258</v>
      </c>
      <c r="O593" s="108">
        <v>3456084323</v>
      </c>
      <c r="P593" s="108">
        <v>3584303026</v>
      </c>
      <c r="Q593" s="108">
        <v>11738342500</v>
      </c>
      <c r="R593" s="108">
        <v>11862380477</v>
      </c>
      <c r="S593" s="108">
        <v>12341041974</v>
      </c>
      <c r="T593" s="108">
        <v>11454170169</v>
      </c>
      <c r="U593" s="108">
        <v>11540980338</v>
      </c>
      <c r="V593" s="108">
        <v>10551630049</v>
      </c>
      <c r="W593" s="108">
        <v>12637261475</v>
      </c>
      <c r="X593" s="108">
        <v>12464556716</v>
      </c>
      <c r="Y593" s="108">
        <v>12285455048</v>
      </c>
      <c r="Z593" s="108">
        <v>12172700983</v>
      </c>
      <c r="AA593" s="108">
        <v>11515638676</v>
      </c>
      <c r="AB593" s="108">
        <v>12655009452</v>
      </c>
      <c r="AC593" s="108">
        <v>14637040171</v>
      </c>
      <c r="AD593" s="108">
        <v>15259969931</v>
      </c>
      <c r="AE593" s="108">
        <v>14079231926</v>
      </c>
      <c r="AF593" s="108">
        <v>14938887174</v>
      </c>
      <c r="AG593" s="108">
        <v>15709844085</v>
      </c>
      <c r="AH593" s="115">
        <v>14770147129</v>
      </c>
      <c r="AI593" s="105">
        <v>33.134300000000003</v>
      </c>
      <c r="AJ593" s="105">
        <v>32.78</v>
      </c>
      <c r="AK593" s="105">
        <v>32.888300000000001</v>
      </c>
      <c r="AL593" s="105">
        <v>32.989400000000003</v>
      </c>
      <c r="AM593" s="105">
        <v>33.112499999999997</v>
      </c>
      <c r="AN593" s="105">
        <v>32.375500000000002</v>
      </c>
      <c r="AO593" s="105">
        <v>33.272399999999998</v>
      </c>
      <c r="AP593" s="105">
        <v>32.458799999999997</v>
      </c>
      <c r="AQ593" s="105">
        <v>32.854700000000001</v>
      </c>
      <c r="AR593" s="105">
        <v>32.866500000000002</v>
      </c>
      <c r="AS593" s="105">
        <v>32.180900000000001</v>
      </c>
      <c r="AT593" s="105">
        <v>32.343200000000003</v>
      </c>
      <c r="AU593" s="105">
        <v>33.662199999999999</v>
      </c>
      <c r="AV593" s="105">
        <v>33.755400000000002</v>
      </c>
      <c r="AW593" s="105">
        <v>33.881500000000003</v>
      </c>
      <c r="AX593" s="105">
        <v>33.794499999999999</v>
      </c>
      <c r="AY593" s="105">
        <v>33.735100000000003</v>
      </c>
      <c r="AZ593" s="105">
        <v>33.632199999999997</v>
      </c>
      <c r="BA593" s="105">
        <v>33.801900000000003</v>
      </c>
      <c r="BB593" s="105">
        <v>33.874600000000001</v>
      </c>
      <c r="BC593" s="105">
        <v>33.733499999999999</v>
      </c>
      <c r="BD593" s="105">
        <v>33.928199999999997</v>
      </c>
      <c r="BE593" s="105">
        <v>33.836300000000001</v>
      </c>
      <c r="BF593" s="105">
        <v>33.995600000000003</v>
      </c>
      <c r="BG593" s="105">
        <v>33.824399999999997</v>
      </c>
      <c r="BH593" s="105">
        <v>33.849200000000003</v>
      </c>
      <c r="BI593" s="105">
        <v>33.726700000000001</v>
      </c>
      <c r="BJ593" s="105">
        <v>33.853400000000001</v>
      </c>
      <c r="BK593" s="105">
        <v>33.795699999999997</v>
      </c>
      <c r="BL593" s="116">
        <v>33.779299999999999</v>
      </c>
      <c r="BM593" s="112">
        <v>1.22467E-3</v>
      </c>
      <c r="BN593" s="112">
        <v>1.27002E-2</v>
      </c>
      <c r="BO593" s="112">
        <v>1.5920299999999998E-2</v>
      </c>
      <c r="BP593" s="112">
        <v>2.9424400000000002E-3</v>
      </c>
      <c r="BQ593" s="112">
        <v>0.55738399999999999</v>
      </c>
      <c r="BR593" s="112">
        <v>0.165578</v>
      </c>
      <c r="BS593" s="112">
        <v>0.90142599999999995</v>
      </c>
      <c r="BT593" s="112">
        <v>9.76051E-2</v>
      </c>
      <c r="BU593" s="117">
        <v>0.84088399999999996</v>
      </c>
      <c r="BV593" s="112">
        <v>1.4076699999999999E-2</v>
      </c>
      <c r="BW593" s="112">
        <v>4.4648800000000002E-2</v>
      </c>
      <c r="BX593" s="112">
        <v>7.4626499999999998E-2</v>
      </c>
      <c r="BY593" s="112">
        <v>1.38683E-2</v>
      </c>
      <c r="BZ593" s="112">
        <v>0.77668899999999996</v>
      </c>
      <c r="CA593" s="112">
        <v>0.42001100000000002</v>
      </c>
      <c r="CB593" s="112">
        <v>0.956538</v>
      </c>
      <c r="CC593" s="112">
        <v>0.26827299999999998</v>
      </c>
      <c r="CD593" s="117">
        <v>0.95446299999999995</v>
      </c>
      <c r="CE593" s="105">
        <v>-0.87528099999999998</v>
      </c>
      <c r="CF593" s="105">
        <v>-0.98366200000000004</v>
      </c>
      <c r="CG593" s="105">
        <v>-0.94750800000000002</v>
      </c>
      <c r="CH593" s="105">
        <v>-1.34592</v>
      </c>
      <c r="CI593" s="105">
        <v>-4.3092100000000001E-2</v>
      </c>
      <c r="CJ593" s="105">
        <v>-8.8864600000000002E-2</v>
      </c>
      <c r="CK593" s="105">
        <v>-6.1352999999999998E-3</v>
      </c>
      <c r="CL593" s="105">
        <v>0.11057</v>
      </c>
      <c r="CM593" s="116">
        <v>-9.3421900000000002E-3</v>
      </c>
    </row>
    <row r="594" spans="1:91">
      <c r="A594" s="104" t="s">
        <v>1767</v>
      </c>
      <c r="B594" s="104" t="s">
        <v>1768</v>
      </c>
      <c r="C594" s="104" t="s">
        <v>471</v>
      </c>
      <c r="D594" s="105">
        <v>32.036450000000002</v>
      </c>
      <c r="E594" s="108">
        <v>3697535546</v>
      </c>
      <c r="F594" s="108">
        <v>3367433691</v>
      </c>
      <c r="G594" s="108">
        <v>3777478957</v>
      </c>
      <c r="H594" s="108">
        <v>3746178789</v>
      </c>
      <c r="I594" s="108">
        <v>3701939239</v>
      </c>
      <c r="J594" s="108">
        <v>4648224617</v>
      </c>
      <c r="K594" s="108">
        <v>3077374908</v>
      </c>
      <c r="L594" s="108">
        <v>2342330061</v>
      </c>
      <c r="M594" s="108">
        <v>3939358891</v>
      </c>
      <c r="N594" s="108">
        <v>2554662783</v>
      </c>
      <c r="O594" s="108">
        <v>2689646433</v>
      </c>
      <c r="P594" s="108">
        <v>2726774470</v>
      </c>
      <c r="Q594" s="108">
        <v>4082761559</v>
      </c>
      <c r="R594" s="108">
        <v>3689552896</v>
      </c>
      <c r="S594" s="108">
        <v>3575315732</v>
      </c>
      <c r="T594" s="108">
        <v>3836690246</v>
      </c>
      <c r="U594" s="108">
        <v>3770743484</v>
      </c>
      <c r="V594" s="108">
        <v>3778121106</v>
      </c>
      <c r="W594" s="108">
        <v>3292361122</v>
      </c>
      <c r="X594" s="108">
        <v>3204707591</v>
      </c>
      <c r="Y594" s="108">
        <v>4251822114</v>
      </c>
      <c r="Z594" s="108">
        <v>3067843486</v>
      </c>
      <c r="AA594" s="108">
        <v>2986846255</v>
      </c>
      <c r="AB594" s="108">
        <v>2964955825</v>
      </c>
      <c r="AC594" s="108">
        <v>3757703171</v>
      </c>
      <c r="AD594" s="108">
        <v>4508023318</v>
      </c>
      <c r="AE594" s="108">
        <v>3924007485</v>
      </c>
      <c r="AF594" s="108">
        <v>4205100533</v>
      </c>
      <c r="AG594" s="108">
        <v>3851283744</v>
      </c>
      <c r="AH594" s="115">
        <v>4194399353</v>
      </c>
      <c r="AI594" s="105">
        <v>32.167400000000001</v>
      </c>
      <c r="AJ594" s="105">
        <v>32.1905</v>
      </c>
      <c r="AK594" s="105">
        <v>32.354100000000003</v>
      </c>
      <c r="AL594" s="105">
        <v>32.077199999999998</v>
      </c>
      <c r="AM594" s="105">
        <v>32.203000000000003</v>
      </c>
      <c r="AN594" s="105">
        <v>32.546199999999999</v>
      </c>
      <c r="AO594" s="105">
        <v>31.7773</v>
      </c>
      <c r="AP594" s="105">
        <v>31.775099999999998</v>
      </c>
      <c r="AQ594" s="105">
        <v>32.064399999999999</v>
      </c>
      <c r="AR594" s="105">
        <v>31.662500000000001</v>
      </c>
      <c r="AS594" s="105">
        <v>31.7956</v>
      </c>
      <c r="AT594" s="105">
        <v>31.948699999999999</v>
      </c>
      <c r="AU594" s="105">
        <v>32.160800000000002</v>
      </c>
      <c r="AV594" s="105">
        <v>32.070500000000003</v>
      </c>
      <c r="AW594" s="105">
        <v>32.048400000000001</v>
      </c>
      <c r="AX594" s="105">
        <v>32.216500000000003</v>
      </c>
      <c r="AY594" s="105">
        <v>32.134799999999998</v>
      </c>
      <c r="AZ594" s="105">
        <v>32.142000000000003</v>
      </c>
      <c r="BA594" s="105">
        <v>31.8614</v>
      </c>
      <c r="BB594" s="105">
        <v>31.898299999999999</v>
      </c>
      <c r="BC594" s="105">
        <v>32.171199999999999</v>
      </c>
      <c r="BD594" s="105">
        <v>31.919699999999999</v>
      </c>
      <c r="BE594" s="105">
        <v>31.875499999999999</v>
      </c>
      <c r="BF594" s="105">
        <v>31.901900000000001</v>
      </c>
      <c r="BG594" s="105">
        <v>31.853100000000001</v>
      </c>
      <c r="BH594" s="105">
        <v>32.089199999999998</v>
      </c>
      <c r="BI594" s="105">
        <v>31.883600000000001</v>
      </c>
      <c r="BJ594" s="105">
        <v>32.024500000000003</v>
      </c>
      <c r="BK594" s="105">
        <v>31.767900000000001</v>
      </c>
      <c r="BL594" s="116">
        <v>31.956600000000002</v>
      </c>
      <c r="BM594" s="112">
        <v>2.9381299999999999E-2</v>
      </c>
      <c r="BN594" s="112">
        <v>8.7938199999999994E-2</v>
      </c>
      <c r="BO594" s="112">
        <v>0.73795100000000002</v>
      </c>
      <c r="BP594" s="112">
        <v>0.36910300000000001</v>
      </c>
      <c r="BQ594" s="112">
        <v>0.103301</v>
      </c>
      <c r="BR594" s="112">
        <v>3.7678999999999997E-2</v>
      </c>
      <c r="BS594" s="112">
        <v>0.65130900000000003</v>
      </c>
      <c r="BT594" s="112">
        <v>0.83488300000000004</v>
      </c>
      <c r="BU594" s="117">
        <v>0.82236200000000004</v>
      </c>
      <c r="BV594" s="112">
        <v>7.2920499999999999E-2</v>
      </c>
      <c r="BW594" s="112">
        <v>0.15612599999999999</v>
      </c>
      <c r="BX594" s="112">
        <v>0.80244899999999997</v>
      </c>
      <c r="BY594" s="112">
        <v>0.45338499999999998</v>
      </c>
      <c r="BZ594" s="112">
        <v>0.48201699999999997</v>
      </c>
      <c r="CA594" s="112">
        <v>0.184895</v>
      </c>
      <c r="CB594" s="112">
        <v>0.80045999999999995</v>
      </c>
      <c r="CC594" s="112">
        <v>0.90940100000000001</v>
      </c>
      <c r="CD594" s="117">
        <v>0.94633299999999998</v>
      </c>
      <c r="CE594" s="105">
        <v>0.32094699999999998</v>
      </c>
      <c r="CF594" s="105">
        <v>0.35910300000000001</v>
      </c>
      <c r="CG594" s="105">
        <v>-4.41106E-2</v>
      </c>
      <c r="CH594" s="105">
        <v>-0.114098</v>
      </c>
      <c r="CI594" s="105">
        <v>0.17685799999999999</v>
      </c>
      <c r="CJ594" s="105">
        <v>0.24807499999999999</v>
      </c>
      <c r="CK594" s="105">
        <v>6.0593300000000003E-2</v>
      </c>
      <c r="CL594" s="105">
        <v>-1.7310499999999999E-2</v>
      </c>
      <c r="CM594" s="116">
        <v>2.5580100000000001E-2</v>
      </c>
    </row>
    <row r="595" spans="1:91">
      <c r="A595" s="104" t="s">
        <v>5162</v>
      </c>
      <c r="B595" s="104" t="s">
        <v>5163</v>
      </c>
      <c r="C595" s="104" t="s">
        <v>5164</v>
      </c>
      <c r="D595" s="105">
        <v>25.648</v>
      </c>
      <c r="E595" s="108">
        <v>46024168</v>
      </c>
      <c r="F595" s="108"/>
      <c r="G595" s="108">
        <v>10864475</v>
      </c>
      <c r="H595" s="108">
        <v>57239008</v>
      </c>
      <c r="I595" s="108">
        <v>28632216</v>
      </c>
      <c r="J595" s="108">
        <v>36594944</v>
      </c>
      <c r="K595" s="108">
        <v>27861684</v>
      </c>
      <c r="L595" s="108">
        <v>58697764</v>
      </c>
      <c r="M595" s="108">
        <v>31300616</v>
      </c>
      <c r="N595" s="108">
        <v>38771372</v>
      </c>
      <c r="O595" s="108">
        <v>62364276</v>
      </c>
      <c r="P595" s="108">
        <v>4051735.25</v>
      </c>
      <c r="Q595" s="108">
        <v>45388792</v>
      </c>
      <c r="R595" s="108">
        <v>53392600</v>
      </c>
      <c r="S595" s="108">
        <v>35434348</v>
      </c>
      <c r="T595" s="108">
        <v>40116172</v>
      </c>
      <c r="U595" s="108">
        <v>33291606</v>
      </c>
      <c r="V595" s="108">
        <v>44830992</v>
      </c>
      <c r="W595" s="108">
        <v>35478288</v>
      </c>
      <c r="X595" s="108">
        <v>43918872</v>
      </c>
      <c r="Y595" s="108">
        <v>60588940</v>
      </c>
      <c r="Z595" s="108">
        <v>56134476</v>
      </c>
      <c r="AA595" s="108">
        <v>52286972</v>
      </c>
      <c r="AB595" s="108">
        <v>51068320</v>
      </c>
      <c r="AC595" s="108">
        <v>44331752</v>
      </c>
      <c r="AD595" s="108">
        <v>52661568</v>
      </c>
      <c r="AE595" s="108">
        <v>50243504</v>
      </c>
      <c r="AF595" s="108">
        <v>57833224</v>
      </c>
      <c r="AG595" s="108">
        <v>51441188</v>
      </c>
      <c r="AH595" s="115">
        <v>53120604</v>
      </c>
      <c r="AI595" s="105">
        <v>25.839400000000001</v>
      </c>
      <c r="AJ595" s="105">
        <v>22.146599999999999</v>
      </c>
      <c r="AK595" s="105">
        <v>24.0639</v>
      </c>
      <c r="AL595" s="105">
        <v>26.044899999999998</v>
      </c>
      <c r="AM595" s="105">
        <v>25.2911</v>
      </c>
      <c r="AN595" s="105">
        <v>25.98</v>
      </c>
      <c r="AO595" s="105">
        <v>24.935500000000001</v>
      </c>
      <c r="AP595" s="105">
        <v>26.929500000000001</v>
      </c>
      <c r="AQ595" s="105">
        <v>25.088799999999999</v>
      </c>
      <c r="AR595" s="105">
        <v>25.415600000000001</v>
      </c>
      <c r="AS595" s="105">
        <v>26.656700000000001</v>
      </c>
      <c r="AT595" s="105">
        <v>22.554300000000001</v>
      </c>
      <c r="AU595" s="105">
        <v>25.6477</v>
      </c>
      <c r="AV595" s="105">
        <v>25.959800000000001</v>
      </c>
      <c r="AW595" s="105">
        <v>25.636299999999999</v>
      </c>
      <c r="AX595" s="105">
        <v>25.637</v>
      </c>
      <c r="AY595" s="105">
        <v>25.3249</v>
      </c>
      <c r="AZ595" s="105">
        <v>25.8446</v>
      </c>
      <c r="BA595" s="105">
        <v>25.325399999999998</v>
      </c>
      <c r="BB595" s="105">
        <v>25.7821</v>
      </c>
      <c r="BC595" s="105">
        <v>26.057500000000001</v>
      </c>
      <c r="BD595" s="105">
        <v>26.114599999999999</v>
      </c>
      <c r="BE595" s="105">
        <v>26.0562</v>
      </c>
      <c r="BF595" s="105">
        <v>26.0425</v>
      </c>
      <c r="BG595" s="105">
        <v>25.4299</v>
      </c>
      <c r="BH595" s="105">
        <v>25.648299999999999</v>
      </c>
      <c r="BI595" s="105">
        <v>25.596299999999999</v>
      </c>
      <c r="BJ595" s="105">
        <v>25.840399999999999</v>
      </c>
      <c r="BK595" s="105">
        <v>25.5777</v>
      </c>
      <c r="BL595" s="116">
        <v>25.695699999999999</v>
      </c>
      <c r="BM595" s="112">
        <v>0.189468</v>
      </c>
      <c r="BN595" s="112">
        <v>0.80304600000000004</v>
      </c>
      <c r="BO595" s="112">
        <v>0.93809500000000001</v>
      </c>
      <c r="BP595" s="112">
        <v>0.53312199999999998</v>
      </c>
      <c r="BQ595" s="112">
        <v>0.75632999999999995</v>
      </c>
      <c r="BR595" s="112">
        <v>0.57730199999999998</v>
      </c>
      <c r="BS595" s="112">
        <v>0.94365699999999997</v>
      </c>
      <c r="BT595" s="112">
        <v>9.7942299999999993E-3</v>
      </c>
      <c r="BU595" s="117">
        <v>0.21892600000000001</v>
      </c>
      <c r="BV595" s="112">
        <v>0.26791199999999998</v>
      </c>
      <c r="BW595" s="112">
        <v>0.84401300000000001</v>
      </c>
      <c r="BX595" s="112">
        <v>0.95656699999999995</v>
      </c>
      <c r="BY595" s="112">
        <v>0.614228</v>
      </c>
      <c r="BZ595" s="112">
        <v>0.88415299999999997</v>
      </c>
      <c r="CA595" s="112">
        <v>0.79224099999999997</v>
      </c>
      <c r="CB595" s="112">
        <v>0.97206800000000004</v>
      </c>
      <c r="CC595" s="112">
        <v>7.7378000000000002E-2</v>
      </c>
      <c r="CD595" s="117">
        <v>0.70063399999999998</v>
      </c>
      <c r="CE595" s="105">
        <v>-1.68797</v>
      </c>
      <c r="CF595" s="105">
        <v>6.73758E-2</v>
      </c>
      <c r="CG595" s="105">
        <v>-5.3325699999999997E-2</v>
      </c>
      <c r="CH595" s="105">
        <v>-0.82908300000000001</v>
      </c>
      <c r="CI595" s="105">
        <v>4.3336899999999998E-2</v>
      </c>
      <c r="CJ595" s="105">
        <v>-0.102437</v>
      </c>
      <c r="CK595" s="105">
        <v>1.70434E-2</v>
      </c>
      <c r="CL595" s="105">
        <v>0.36648599999999998</v>
      </c>
      <c r="CM595" s="116">
        <v>-0.14646100000000001</v>
      </c>
    </row>
    <row r="596" spans="1:91">
      <c r="A596" s="104" t="s">
        <v>1769</v>
      </c>
      <c r="B596" s="104" t="s">
        <v>1770</v>
      </c>
      <c r="C596" s="104" t="s">
        <v>471</v>
      </c>
      <c r="D596" s="105">
        <v>29.406549999999999</v>
      </c>
      <c r="E596" s="108">
        <v>627783860</v>
      </c>
      <c r="F596" s="108">
        <v>564365609.39999998</v>
      </c>
      <c r="G596" s="108">
        <v>729994799</v>
      </c>
      <c r="H596" s="108">
        <v>755451187.79999995</v>
      </c>
      <c r="I596" s="108">
        <v>605249828</v>
      </c>
      <c r="J596" s="108">
        <v>832976872</v>
      </c>
      <c r="K596" s="108">
        <v>639433212</v>
      </c>
      <c r="L596" s="108">
        <v>556630155</v>
      </c>
      <c r="M596" s="108">
        <v>566776876</v>
      </c>
      <c r="N596" s="108">
        <v>402991234</v>
      </c>
      <c r="O596" s="108">
        <v>674978584</v>
      </c>
      <c r="P596" s="108">
        <v>504335297.60000002</v>
      </c>
      <c r="Q596" s="108">
        <v>438311221</v>
      </c>
      <c r="R596" s="108">
        <v>541847576</v>
      </c>
      <c r="S596" s="108">
        <v>650201771</v>
      </c>
      <c r="T596" s="108">
        <v>531099732</v>
      </c>
      <c r="U596" s="108">
        <v>534743344</v>
      </c>
      <c r="V596" s="108">
        <v>552566194</v>
      </c>
      <c r="W596" s="108">
        <v>618906212</v>
      </c>
      <c r="X596" s="108">
        <v>581991265</v>
      </c>
      <c r="Y596" s="108">
        <v>636996368</v>
      </c>
      <c r="Z596" s="108">
        <v>462252185</v>
      </c>
      <c r="AA596" s="108">
        <v>465941356</v>
      </c>
      <c r="AB596" s="108">
        <v>538332592</v>
      </c>
      <c r="AC596" s="108">
        <v>585774232</v>
      </c>
      <c r="AD596" s="108">
        <v>483589972</v>
      </c>
      <c r="AE596" s="108">
        <v>501594944</v>
      </c>
      <c r="AF596" s="108">
        <v>554995454</v>
      </c>
      <c r="AG596" s="108">
        <v>519739999.80000001</v>
      </c>
      <c r="AH596" s="115">
        <v>549831982</v>
      </c>
      <c r="AI596" s="105">
        <v>29.609200000000001</v>
      </c>
      <c r="AJ596" s="105">
        <v>29.659199999999998</v>
      </c>
      <c r="AK596" s="105">
        <v>30.0396</v>
      </c>
      <c r="AL596" s="105">
        <v>29.767099999999999</v>
      </c>
      <c r="AM596" s="105">
        <v>29.599799999999998</v>
      </c>
      <c r="AN596" s="105">
        <v>30.1692</v>
      </c>
      <c r="AO596" s="105">
        <v>29.5017</v>
      </c>
      <c r="AP596" s="105">
        <v>29.8597</v>
      </c>
      <c r="AQ596" s="105">
        <v>29.267299999999999</v>
      </c>
      <c r="AR596" s="105">
        <v>29.008900000000001</v>
      </c>
      <c r="AS596" s="105">
        <v>29.899000000000001</v>
      </c>
      <c r="AT596" s="105">
        <v>29.513999999999999</v>
      </c>
      <c r="AU596" s="105">
        <v>28.895399999999999</v>
      </c>
      <c r="AV596" s="105">
        <v>29.303000000000001</v>
      </c>
      <c r="AW596" s="105">
        <v>29.663900000000002</v>
      </c>
      <c r="AX596" s="105">
        <v>29.363700000000001</v>
      </c>
      <c r="AY596" s="105">
        <v>29.3279</v>
      </c>
      <c r="AZ596" s="105">
        <v>29.372599999999998</v>
      </c>
      <c r="BA596" s="105">
        <v>29.450099999999999</v>
      </c>
      <c r="BB596" s="105">
        <v>29.47</v>
      </c>
      <c r="BC596" s="105">
        <v>29.464099999999998</v>
      </c>
      <c r="BD596" s="105">
        <v>29.166699999999999</v>
      </c>
      <c r="BE596" s="105">
        <v>29.2013</v>
      </c>
      <c r="BF596" s="105">
        <v>29.4405</v>
      </c>
      <c r="BG596" s="105">
        <v>29.178999999999998</v>
      </c>
      <c r="BH596" s="105">
        <v>28.892700000000001</v>
      </c>
      <c r="BI596" s="105">
        <v>28.915800000000001</v>
      </c>
      <c r="BJ596" s="105">
        <v>29.102900000000002</v>
      </c>
      <c r="BK596" s="105">
        <v>28.894100000000002</v>
      </c>
      <c r="BL596" s="116">
        <v>29.026599999999998</v>
      </c>
      <c r="BM596" s="112">
        <v>6.9305499999999997E-3</v>
      </c>
      <c r="BN596" s="112">
        <v>9.5759799999999996E-3</v>
      </c>
      <c r="BO596" s="112">
        <v>4.2913300000000001E-2</v>
      </c>
      <c r="BP596" s="112">
        <v>0.15323999999999999</v>
      </c>
      <c r="BQ596" s="112">
        <v>0.29147299999999998</v>
      </c>
      <c r="BR596" s="112">
        <v>5.1674900000000003E-3</v>
      </c>
      <c r="BS596" s="112">
        <v>1.78071E-3</v>
      </c>
      <c r="BT596" s="112">
        <v>6.8225499999999994E-2</v>
      </c>
      <c r="BU596" s="117">
        <v>0.91815999999999998</v>
      </c>
      <c r="BV596" s="112">
        <v>3.3122800000000001E-2</v>
      </c>
      <c r="BW596" s="112">
        <v>3.77522E-2</v>
      </c>
      <c r="BX596" s="112">
        <v>0.124579</v>
      </c>
      <c r="BY596" s="112">
        <v>0.222937</v>
      </c>
      <c r="BZ596" s="112">
        <v>0.62838799999999995</v>
      </c>
      <c r="CA596" s="112">
        <v>6.9004999999999997E-2</v>
      </c>
      <c r="CB596" s="112">
        <v>4.80849E-2</v>
      </c>
      <c r="CC596" s="112">
        <v>0.221664</v>
      </c>
      <c r="CD596" s="117">
        <v>0.978962</v>
      </c>
      <c r="CE596" s="105">
        <v>0.76142100000000001</v>
      </c>
      <c r="CF596" s="105">
        <v>0.83751299999999995</v>
      </c>
      <c r="CG596" s="105">
        <v>0.53502700000000003</v>
      </c>
      <c r="CH596" s="105">
        <v>0.46607500000000002</v>
      </c>
      <c r="CI596" s="105">
        <v>0.27954200000000001</v>
      </c>
      <c r="CJ596" s="105">
        <v>0.34682299999999999</v>
      </c>
      <c r="CK596" s="105">
        <v>0.45347999999999999</v>
      </c>
      <c r="CL596" s="105">
        <v>0.261631</v>
      </c>
      <c r="CM596" s="116">
        <v>-1.20608E-2</v>
      </c>
    </row>
    <row r="597" spans="1:91">
      <c r="A597" s="104" t="s">
        <v>1771</v>
      </c>
      <c r="B597" s="104" t="s">
        <v>1772</v>
      </c>
      <c r="C597" s="104" t="s">
        <v>1671</v>
      </c>
      <c r="D597" s="105">
        <v>26.253450000000001</v>
      </c>
      <c r="E597" s="108">
        <v>38876704</v>
      </c>
      <c r="F597" s="108">
        <v>35291788</v>
      </c>
      <c r="G597" s="108">
        <v>30244266</v>
      </c>
      <c r="H597" s="108">
        <v>92161348</v>
      </c>
      <c r="I597" s="108">
        <v>160704771.5</v>
      </c>
      <c r="J597" s="108">
        <v>353388976</v>
      </c>
      <c r="K597" s="108">
        <v>115741436</v>
      </c>
      <c r="L597" s="108">
        <v>30667096</v>
      </c>
      <c r="M597" s="108">
        <v>55779492</v>
      </c>
      <c r="N597" s="108">
        <v>121451964</v>
      </c>
      <c r="O597" s="108">
        <v>81843644</v>
      </c>
      <c r="P597" s="108">
        <v>30514634</v>
      </c>
      <c r="Q597" s="108">
        <v>66579276</v>
      </c>
      <c r="R597" s="108">
        <v>479862124</v>
      </c>
      <c r="S597" s="108">
        <v>407660456</v>
      </c>
      <c r="T597" s="108">
        <v>86071460</v>
      </c>
      <c r="U597" s="108">
        <v>48326552</v>
      </c>
      <c r="V597" s="108">
        <v>57128640</v>
      </c>
      <c r="W597" s="108">
        <v>68569456</v>
      </c>
      <c r="X597" s="108">
        <v>73131088</v>
      </c>
      <c r="Y597" s="108">
        <v>357361496</v>
      </c>
      <c r="Z597" s="108">
        <v>52075636</v>
      </c>
      <c r="AA597" s="108">
        <v>313911864</v>
      </c>
      <c r="AB597" s="108">
        <v>47985656</v>
      </c>
      <c r="AC597" s="108">
        <v>564702576</v>
      </c>
      <c r="AD597" s="108">
        <v>465244452</v>
      </c>
      <c r="AE597" s="108">
        <v>75784376</v>
      </c>
      <c r="AF597" s="108">
        <v>75805992</v>
      </c>
      <c r="AG597" s="108">
        <v>64914084</v>
      </c>
      <c r="AH597" s="115">
        <v>75311616</v>
      </c>
      <c r="AI597" s="105">
        <v>25.5959</v>
      </c>
      <c r="AJ597" s="105">
        <v>25.7974</v>
      </c>
      <c r="AK597" s="105">
        <v>25.515999999999998</v>
      </c>
      <c r="AL597" s="105">
        <v>26.731999999999999</v>
      </c>
      <c r="AM597" s="105">
        <v>27.714500000000001</v>
      </c>
      <c r="AN597" s="105">
        <v>28.944099999999999</v>
      </c>
      <c r="AO597" s="105">
        <v>27.048300000000001</v>
      </c>
      <c r="AP597" s="105">
        <v>25.993099999999998</v>
      </c>
      <c r="AQ597" s="105">
        <v>25.9223</v>
      </c>
      <c r="AR597" s="105">
        <v>27.22</v>
      </c>
      <c r="AS597" s="105">
        <v>26.959</v>
      </c>
      <c r="AT597" s="105">
        <v>25.467199999999998</v>
      </c>
      <c r="AU597" s="105">
        <v>26.2227</v>
      </c>
      <c r="AV597" s="105">
        <v>29.127700000000001</v>
      </c>
      <c r="AW597" s="105">
        <v>29.025099999999998</v>
      </c>
      <c r="AX597" s="105">
        <v>26.738299999999999</v>
      </c>
      <c r="AY597" s="105">
        <v>25.864000000000001</v>
      </c>
      <c r="AZ597" s="105">
        <v>26.1873</v>
      </c>
      <c r="BA597" s="105">
        <v>26.276</v>
      </c>
      <c r="BB597" s="105">
        <v>26.480799999999999</v>
      </c>
      <c r="BC597" s="105">
        <v>28.606999999999999</v>
      </c>
      <c r="BD597" s="105">
        <v>26.0002</v>
      </c>
      <c r="BE597" s="105">
        <v>28.682099999999998</v>
      </c>
      <c r="BF597" s="105">
        <v>25.9527</v>
      </c>
      <c r="BG597" s="105">
        <v>29.082799999999999</v>
      </c>
      <c r="BH597" s="105">
        <v>28.816299999999998</v>
      </c>
      <c r="BI597" s="105">
        <v>26.189299999999999</v>
      </c>
      <c r="BJ597" s="105">
        <v>26.230899999999998</v>
      </c>
      <c r="BK597" s="105">
        <v>25.919499999999999</v>
      </c>
      <c r="BL597" s="116">
        <v>26.213000000000001</v>
      </c>
      <c r="BM597" s="112">
        <v>2.0907200000000001E-2</v>
      </c>
      <c r="BN597" s="112">
        <v>6.08864E-2</v>
      </c>
      <c r="BO597" s="112">
        <v>0.62434599999999996</v>
      </c>
      <c r="BP597" s="112">
        <v>0.48420800000000003</v>
      </c>
      <c r="BQ597" s="112">
        <v>0.104353</v>
      </c>
      <c r="BR597" s="112">
        <v>0.63195500000000004</v>
      </c>
      <c r="BS597" s="112">
        <v>0.254301</v>
      </c>
      <c r="BT597" s="112">
        <v>0.45105800000000001</v>
      </c>
      <c r="BU597" s="117">
        <v>0.109116</v>
      </c>
      <c r="BV597" s="112">
        <v>5.9995300000000001E-2</v>
      </c>
      <c r="BW597" s="112">
        <v>0.120687</v>
      </c>
      <c r="BX597" s="112">
        <v>0.71078300000000005</v>
      </c>
      <c r="BY597" s="112">
        <v>0.56661300000000003</v>
      </c>
      <c r="BZ597" s="112">
        <v>0.48201699999999997</v>
      </c>
      <c r="CA597" s="112">
        <v>0.819299</v>
      </c>
      <c r="CB597" s="112">
        <v>0.49067499999999997</v>
      </c>
      <c r="CC597" s="112">
        <v>0.63220699999999996</v>
      </c>
      <c r="CD597" s="117">
        <v>0.63363999999999998</v>
      </c>
      <c r="CE597" s="105">
        <v>-0.48469200000000001</v>
      </c>
      <c r="CF597" s="105">
        <v>1.6757500000000001</v>
      </c>
      <c r="CG597" s="105">
        <v>0.20014399999999999</v>
      </c>
      <c r="CH597" s="105">
        <v>0.42758099999999999</v>
      </c>
      <c r="CI597" s="105">
        <v>2.0040499999999999</v>
      </c>
      <c r="CJ597" s="105">
        <v>0.14210300000000001</v>
      </c>
      <c r="CK597" s="105">
        <v>1.00014</v>
      </c>
      <c r="CL597" s="105">
        <v>0.757193</v>
      </c>
      <c r="CM597" s="116">
        <v>1.9083399999999999</v>
      </c>
    </row>
    <row r="598" spans="1:91">
      <c r="A598" s="104" t="s">
        <v>1773</v>
      </c>
      <c r="B598" s="104" t="s">
        <v>1774</v>
      </c>
      <c r="C598" s="104" t="s">
        <v>1775</v>
      </c>
      <c r="D598" s="105">
        <v>30.193100000000001</v>
      </c>
      <c r="E598" s="108">
        <v>646859201</v>
      </c>
      <c r="F598" s="108">
        <v>465654966</v>
      </c>
      <c r="G598" s="108">
        <v>313349260.5</v>
      </c>
      <c r="H598" s="108">
        <v>952527977.29999995</v>
      </c>
      <c r="I598" s="108">
        <v>700222051.5</v>
      </c>
      <c r="J598" s="108">
        <v>429775278</v>
      </c>
      <c r="K598" s="108">
        <v>725968995.70000005</v>
      </c>
      <c r="L598" s="108">
        <v>780666415.10000002</v>
      </c>
      <c r="M598" s="108">
        <v>806629169.29999995</v>
      </c>
      <c r="N598" s="108">
        <v>655409424</v>
      </c>
      <c r="O598" s="108">
        <v>366568179.5</v>
      </c>
      <c r="P598" s="108">
        <v>302662856.5</v>
      </c>
      <c r="Q598" s="108">
        <v>964203428.29999995</v>
      </c>
      <c r="R598" s="108">
        <v>1180640619</v>
      </c>
      <c r="S598" s="108">
        <v>953888231</v>
      </c>
      <c r="T598" s="108">
        <v>1526862058</v>
      </c>
      <c r="U598" s="108">
        <v>1138220028</v>
      </c>
      <c r="V598" s="108">
        <v>1258507160</v>
      </c>
      <c r="W598" s="108">
        <v>1039398788</v>
      </c>
      <c r="X598" s="108">
        <v>995667780.5</v>
      </c>
      <c r="Y598" s="108">
        <v>1354509208</v>
      </c>
      <c r="Z598" s="108">
        <v>2351712185</v>
      </c>
      <c r="AA598" s="108">
        <v>1264044811</v>
      </c>
      <c r="AB598" s="108">
        <v>1683292860</v>
      </c>
      <c r="AC598" s="108">
        <v>1189003551</v>
      </c>
      <c r="AD598" s="108">
        <v>1155417930</v>
      </c>
      <c r="AE598" s="108">
        <v>1409399327</v>
      </c>
      <c r="AF598" s="108">
        <v>1356123503</v>
      </c>
      <c r="AG598" s="108">
        <v>1375663350</v>
      </c>
      <c r="AH598" s="115">
        <v>1341597848</v>
      </c>
      <c r="AI598" s="105">
        <v>29.6524</v>
      </c>
      <c r="AJ598" s="105">
        <v>29.378799999999998</v>
      </c>
      <c r="AK598" s="105">
        <v>28.8306</v>
      </c>
      <c r="AL598" s="105">
        <v>30.101600000000001</v>
      </c>
      <c r="AM598" s="105">
        <v>29.8123</v>
      </c>
      <c r="AN598" s="105">
        <v>29.206600000000002</v>
      </c>
      <c r="AO598" s="105">
        <v>29.6707</v>
      </c>
      <c r="AP598" s="105">
        <v>30.3583</v>
      </c>
      <c r="AQ598" s="105">
        <v>29.776399999999999</v>
      </c>
      <c r="AR598" s="105">
        <v>29.709800000000001</v>
      </c>
      <c r="AS598" s="105">
        <v>29.035299999999999</v>
      </c>
      <c r="AT598" s="105">
        <v>28.7773</v>
      </c>
      <c r="AU598" s="105">
        <v>30.082699999999999</v>
      </c>
      <c r="AV598" s="105">
        <v>30.426600000000001</v>
      </c>
      <c r="AW598" s="105">
        <v>30.176600000000001</v>
      </c>
      <c r="AX598" s="105">
        <v>30.8872</v>
      </c>
      <c r="AY598" s="105">
        <v>30.409600000000001</v>
      </c>
      <c r="AZ598" s="105">
        <v>30.576899999999998</v>
      </c>
      <c r="BA598" s="105">
        <v>30.198</v>
      </c>
      <c r="BB598" s="105">
        <v>30.2347</v>
      </c>
      <c r="BC598" s="105">
        <v>30.5337</v>
      </c>
      <c r="BD598" s="105">
        <v>31.532800000000002</v>
      </c>
      <c r="BE598" s="105">
        <v>30.6584</v>
      </c>
      <c r="BF598" s="105">
        <v>31.0852</v>
      </c>
      <c r="BG598" s="105">
        <v>30.188199999999998</v>
      </c>
      <c r="BH598" s="105">
        <v>30.145700000000001</v>
      </c>
      <c r="BI598" s="105">
        <v>30.406300000000002</v>
      </c>
      <c r="BJ598" s="105">
        <v>30.3919</v>
      </c>
      <c r="BK598" s="105">
        <v>30.3047</v>
      </c>
      <c r="BL598" s="116">
        <v>30.334299999999999</v>
      </c>
      <c r="BM598" s="112">
        <v>1.2175999999999999E-2</v>
      </c>
      <c r="BN598" s="112">
        <v>7.4060000000000001E-2</v>
      </c>
      <c r="BO598" s="112">
        <v>0.130664</v>
      </c>
      <c r="BP598" s="112">
        <v>1.3818199999999999E-2</v>
      </c>
      <c r="BQ598" s="112">
        <v>0.33813199999999999</v>
      </c>
      <c r="BR598" s="112">
        <v>0.119493</v>
      </c>
      <c r="BS598" s="112">
        <v>0.85373399999999999</v>
      </c>
      <c r="BT598" s="112">
        <v>4.1976600000000003E-2</v>
      </c>
      <c r="BU598" s="117">
        <v>0.316301</v>
      </c>
      <c r="BV598" s="112">
        <v>4.44366E-2</v>
      </c>
      <c r="BW598" s="112">
        <v>0.137632</v>
      </c>
      <c r="BX598" s="112">
        <v>0.229681</v>
      </c>
      <c r="BY598" s="112">
        <v>3.4415300000000003E-2</v>
      </c>
      <c r="BZ598" s="112">
        <v>0.66257299999999997</v>
      </c>
      <c r="CA598" s="112">
        <v>0.35606399999999999</v>
      </c>
      <c r="CB598" s="112">
        <v>0.93311699999999997</v>
      </c>
      <c r="CC598" s="112">
        <v>0.16447300000000001</v>
      </c>
      <c r="CD598" s="117">
        <v>0.73703799999999997</v>
      </c>
      <c r="CE598" s="105">
        <v>-1.0564</v>
      </c>
      <c r="CF598" s="105">
        <v>-0.63679399999999997</v>
      </c>
      <c r="CG598" s="105">
        <v>-0.40848299999999998</v>
      </c>
      <c r="CH598" s="105">
        <v>-1.1695</v>
      </c>
      <c r="CI598" s="105">
        <v>-0.114985</v>
      </c>
      <c r="CJ598" s="105">
        <v>0.28093499999999999</v>
      </c>
      <c r="CK598" s="105">
        <v>-2.1492000000000001E-2</v>
      </c>
      <c r="CL598" s="105">
        <v>0.74851000000000001</v>
      </c>
      <c r="CM598" s="116">
        <v>-9.6924499999999997E-2</v>
      </c>
    </row>
    <row r="599" spans="1:91">
      <c r="A599" s="104" t="s">
        <v>1776</v>
      </c>
      <c r="B599" s="104" t="s">
        <v>1777</v>
      </c>
      <c r="C599" s="104" t="s">
        <v>1752</v>
      </c>
      <c r="D599" s="105">
        <v>26.556800000000003</v>
      </c>
      <c r="E599" s="108">
        <v>40049337</v>
      </c>
      <c r="F599" s="108">
        <v>19582350</v>
      </c>
      <c r="G599" s="108">
        <v>24170028.5</v>
      </c>
      <c r="H599" s="108">
        <v>151502284</v>
      </c>
      <c r="I599" s="108">
        <v>136263317</v>
      </c>
      <c r="J599" s="108">
        <v>84908545.379999995</v>
      </c>
      <c r="K599" s="108">
        <v>16637535</v>
      </c>
      <c r="L599" s="108">
        <v>42437738.5</v>
      </c>
      <c r="M599" s="108">
        <v>87270848</v>
      </c>
      <c r="N599" s="108">
        <v>21196629</v>
      </c>
      <c r="O599" s="108">
        <v>14651765</v>
      </c>
      <c r="P599" s="108">
        <v>76147939</v>
      </c>
      <c r="Q599" s="108">
        <v>91716266.5</v>
      </c>
      <c r="R599" s="108">
        <v>79647924</v>
      </c>
      <c r="S599" s="108">
        <v>116751661</v>
      </c>
      <c r="T599" s="108">
        <v>71368601</v>
      </c>
      <c r="U599" s="108">
        <v>77487581.5</v>
      </c>
      <c r="V599" s="108">
        <v>110233677</v>
      </c>
      <c r="W599" s="108">
        <v>60725991.5</v>
      </c>
      <c r="X599" s="108">
        <v>86117624</v>
      </c>
      <c r="Y599" s="108">
        <v>98825028</v>
      </c>
      <c r="Z599" s="108">
        <v>62652827</v>
      </c>
      <c r="AA599" s="108">
        <v>43134330.5</v>
      </c>
      <c r="AB599" s="108">
        <v>65399086</v>
      </c>
      <c r="AC599" s="108">
        <v>107296908.3</v>
      </c>
      <c r="AD599" s="108">
        <v>108072593.5</v>
      </c>
      <c r="AE599" s="108">
        <v>91327254.75</v>
      </c>
      <c r="AF599" s="108">
        <v>114228882.5</v>
      </c>
      <c r="AG599" s="108">
        <v>102893851.5</v>
      </c>
      <c r="AH599" s="115">
        <v>151515820</v>
      </c>
      <c r="AI599" s="105">
        <v>25.6388</v>
      </c>
      <c r="AJ599" s="105">
        <v>24.963000000000001</v>
      </c>
      <c r="AK599" s="105">
        <v>25.197299999999998</v>
      </c>
      <c r="AL599" s="105">
        <v>27.449200000000001</v>
      </c>
      <c r="AM599" s="105">
        <v>27.473299999999998</v>
      </c>
      <c r="AN599" s="105">
        <v>26.982500000000002</v>
      </c>
      <c r="AO599" s="105">
        <v>24.201499999999999</v>
      </c>
      <c r="AP599" s="105">
        <v>26.4587</v>
      </c>
      <c r="AQ599" s="105">
        <v>26.568100000000001</v>
      </c>
      <c r="AR599" s="105">
        <v>24.6692</v>
      </c>
      <c r="AS599" s="105">
        <v>24.488199999999999</v>
      </c>
      <c r="AT599" s="105">
        <v>26.7865</v>
      </c>
      <c r="AU599" s="105">
        <v>26.667899999999999</v>
      </c>
      <c r="AV599" s="105">
        <v>26.536799999999999</v>
      </c>
      <c r="AW599" s="105">
        <v>27.242699999999999</v>
      </c>
      <c r="AX599" s="105">
        <v>26.4681</v>
      </c>
      <c r="AY599" s="105">
        <v>26.545500000000001</v>
      </c>
      <c r="AZ599" s="105">
        <v>27.127300000000002</v>
      </c>
      <c r="BA599" s="105">
        <v>26.1007</v>
      </c>
      <c r="BB599" s="105">
        <v>26.715699999999998</v>
      </c>
      <c r="BC599" s="105">
        <v>26.728000000000002</v>
      </c>
      <c r="BD599" s="105">
        <v>26.288</v>
      </c>
      <c r="BE599" s="105">
        <v>25.7788</v>
      </c>
      <c r="BF599" s="105">
        <v>26.3994</v>
      </c>
      <c r="BG599" s="105">
        <v>26.6951</v>
      </c>
      <c r="BH599" s="105">
        <v>26.698499999999999</v>
      </c>
      <c r="BI599" s="105">
        <v>26.458400000000001</v>
      </c>
      <c r="BJ599" s="105">
        <v>26.822399999999998</v>
      </c>
      <c r="BK599" s="105">
        <v>26.589600000000001</v>
      </c>
      <c r="BL599" s="116">
        <v>27.239000000000001</v>
      </c>
      <c r="BM599" s="112">
        <v>4.14767E-3</v>
      </c>
      <c r="BN599" s="112">
        <v>0.167411</v>
      </c>
      <c r="BO599" s="112">
        <v>0.22426699999999999</v>
      </c>
      <c r="BP599" s="112">
        <v>0.10850700000000001</v>
      </c>
      <c r="BQ599" s="112">
        <v>0.82541799999999999</v>
      </c>
      <c r="BR599" s="112">
        <v>0.57865599999999995</v>
      </c>
      <c r="BS599" s="112">
        <v>0.25954500000000003</v>
      </c>
      <c r="BT599" s="112">
        <v>5.3895400000000003E-2</v>
      </c>
      <c r="BU599" s="117">
        <v>0.26549200000000001</v>
      </c>
      <c r="BV599" s="112">
        <v>2.6075299999999999E-2</v>
      </c>
      <c r="BW599" s="112">
        <v>0.25250699999999998</v>
      </c>
      <c r="BX599" s="112">
        <v>0.33648800000000001</v>
      </c>
      <c r="BY599" s="112">
        <v>0.169853</v>
      </c>
      <c r="BZ599" s="112">
        <v>0.91393599999999997</v>
      </c>
      <c r="CA599" s="112">
        <v>0.79306600000000005</v>
      </c>
      <c r="CB599" s="112">
        <v>0.49355599999999999</v>
      </c>
      <c r="CC599" s="112">
        <v>0.19112899999999999</v>
      </c>
      <c r="CD599" s="117">
        <v>0.72584499999999996</v>
      </c>
      <c r="CE599" s="105">
        <v>-1.6173299999999999</v>
      </c>
      <c r="CF599" s="105">
        <v>0.41800900000000002</v>
      </c>
      <c r="CG599" s="105">
        <v>-1.1409100000000001</v>
      </c>
      <c r="CH599" s="105">
        <v>-1.56907</v>
      </c>
      <c r="CI599" s="105">
        <v>-6.7866599999999999E-2</v>
      </c>
      <c r="CJ599" s="105">
        <v>-0.170048</v>
      </c>
      <c r="CK599" s="105">
        <v>-0.36885099999999998</v>
      </c>
      <c r="CL599" s="105">
        <v>-0.72830099999999998</v>
      </c>
      <c r="CM599" s="116">
        <v>-0.26633099999999998</v>
      </c>
    </row>
    <row r="600" spans="1:91">
      <c r="A600" s="104" t="s">
        <v>1778</v>
      </c>
      <c r="B600" s="104" t="s">
        <v>1779</v>
      </c>
      <c r="C600" s="104" t="s">
        <v>1780</v>
      </c>
      <c r="D600" s="105">
        <v>28.442500000000003</v>
      </c>
      <c r="E600" s="108">
        <v>228671056</v>
      </c>
      <c r="F600" s="108">
        <v>119076954</v>
      </c>
      <c r="G600" s="108">
        <v>170602240</v>
      </c>
      <c r="H600" s="108">
        <v>209208096</v>
      </c>
      <c r="I600" s="108">
        <v>200236176</v>
      </c>
      <c r="J600" s="108">
        <v>136034592</v>
      </c>
      <c r="K600" s="108">
        <v>238342432</v>
      </c>
      <c r="L600" s="108">
        <v>100886736</v>
      </c>
      <c r="M600" s="108">
        <v>216835632</v>
      </c>
      <c r="N600" s="108">
        <v>200420336</v>
      </c>
      <c r="O600" s="108">
        <v>181429056</v>
      </c>
      <c r="P600" s="108">
        <v>177447728</v>
      </c>
      <c r="Q600" s="108">
        <v>315155040</v>
      </c>
      <c r="R600" s="108">
        <v>292667200</v>
      </c>
      <c r="S600" s="108">
        <v>286180640</v>
      </c>
      <c r="T600" s="108">
        <v>305383008</v>
      </c>
      <c r="U600" s="108">
        <v>307132160</v>
      </c>
      <c r="V600" s="108">
        <v>314336512</v>
      </c>
      <c r="W600" s="108">
        <v>370666400</v>
      </c>
      <c r="X600" s="108">
        <v>315295968</v>
      </c>
      <c r="Y600" s="108">
        <v>352203136</v>
      </c>
      <c r="Z600" s="108">
        <v>324781376</v>
      </c>
      <c r="AA600" s="108">
        <v>302522592</v>
      </c>
      <c r="AB600" s="108">
        <v>332785280</v>
      </c>
      <c r="AC600" s="108">
        <v>394869856</v>
      </c>
      <c r="AD600" s="108">
        <v>365900416</v>
      </c>
      <c r="AE600" s="108">
        <v>371709792</v>
      </c>
      <c r="AF600" s="108">
        <v>351363136</v>
      </c>
      <c r="AG600" s="108">
        <v>377133056</v>
      </c>
      <c r="AH600" s="115">
        <v>369424064</v>
      </c>
      <c r="AI600" s="105">
        <v>28.152200000000001</v>
      </c>
      <c r="AJ600" s="105">
        <v>27.537600000000001</v>
      </c>
      <c r="AK600" s="105">
        <v>28.021100000000001</v>
      </c>
      <c r="AL600" s="105">
        <v>27.9147</v>
      </c>
      <c r="AM600" s="105">
        <v>28.034500000000001</v>
      </c>
      <c r="AN600" s="105">
        <v>27.577300000000001</v>
      </c>
      <c r="AO600" s="105">
        <v>28.092099999999999</v>
      </c>
      <c r="AP600" s="105">
        <v>27.5901</v>
      </c>
      <c r="AQ600" s="105">
        <v>27.8811</v>
      </c>
      <c r="AR600" s="105">
        <v>28.041599999999999</v>
      </c>
      <c r="AS600" s="105">
        <v>28.068899999999999</v>
      </c>
      <c r="AT600" s="105">
        <v>28.007000000000001</v>
      </c>
      <c r="AU600" s="105">
        <v>28.441600000000001</v>
      </c>
      <c r="AV600" s="105">
        <v>28.414400000000001</v>
      </c>
      <c r="AW600" s="105">
        <v>28.569500000000001</v>
      </c>
      <c r="AX600" s="105">
        <v>28.5654</v>
      </c>
      <c r="AY600" s="105">
        <v>28.511700000000001</v>
      </c>
      <c r="AZ600" s="105">
        <v>28.6128</v>
      </c>
      <c r="BA600" s="105">
        <v>28.7105</v>
      </c>
      <c r="BB600" s="105">
        <v>28.575500000000002</v>
      </c>
      <c r="BC600" s="105">
        <v>28.613399999999999</v>
      </c>
      <c r="BD600" s="105">
        <v>28.682500000000001</v>
      </c>
      <c r="BE600" s="105">
        <v>28.597799999999999</v>
      </c>
      <c r="BF600" s="105">
        <v>28.746600000000001</v>
      </c>
      <c r="BG600" s="105">
        <v>28.6066</v>
      </c>
      <c r="BH600" s="105">
        <v>28.485600000000002</v>
      </c>
      <c r="BI600" s="105">
        <v>28.483499999999999</v>
      </c>
      <c r="BJ600" s="105">
        <v>28.4434</v>
      </c>
      <c r="BK600" s="105">
        <v>28.4406</v>
      </c>
      <c r="BL600" s="116">
        <v>28.461600000000001</v>
      </c>
      <c r="BM600" s="112">
        <v>4.3502800000000001E-2</v>
      </c>
      <c r="BN600" s="112">
        <v>1.1463599999999999E-2</v>
      </c>
      <c r="BO600" s="112">
        <v>1.51235E-2</v>
      </c>
      <c r="BP600" s="112">
        <v>2.7897499999999998E-5</v>
      </c>
      <c r="BQ600" s="112">
        <v>0.61086399999999996</v>
      </c>
      <c r="BR600" s="112">
        <v>1.8558499999999999E-2</v>
      </c>
      <c r="BS600" s="112">
        <v>1.0575299999999999E-2</v>
      </c>
      <c r="BT600" s="112">
        <v>6.4797300000000004E-3</v>
      </c>
      <c r="BU600" s="117">
        <v>0.13627600000000001</v>
      </c>
      <c r="BV600" s="112">
        <v>9.0796699999999994E-2</v>
      </c>
      <c r="BW600" s="112">
        <v>4.2317100000000003E-2</v>
      </c>
      <c r="BX600" s="112">
        <v>7.3173299999999997E-2</v>
      </c>
      <c r="BY600" s="112">
        <v>2.1443E-3</v>
      </c>
      <c r="BZ600" s="112">
        <v>0.80551600000000001</v>
      </c>
      <c r="CA600" s="112">
        <v>0.12823699999999999</v>
      </c>
      <c r="CB600" s="112">
        <v>0.10326100000000001</v>
      </c>
      <c r="CC600" s="112">
        <v>6.3021099999999997E-2</v>
      </c>
      <c r="CD600" s="117">
        <v>0.66105999999999998</v>
      </c>
      <c r="CE600" s="105">
        <v>-0.54491900000000004</v>
      </c>
      <c r="CF600" s="105">
        <v>-0.60638700000000001</v>
      </c>
      <c r="CG600" s="105">
        <v>-0.59411999999999998</v>
      </c>
      <c r="CH600" s="105">
        <v>-0.40939799999999998</v>
      </c>
      <c r="CI600" s="105">
        <v>2.6599899999999999E-2</v>
      </c>
      <c r="CJ600" s="105">
        <v>0.11475399999999999</v>
      </c>
      <c r="CK600" s="105">
        <v>0.184557</v>
      </c>
      <c r="CL600" s="105">
        <v>0.22706100000000001</v>
      </c>
      <c r="CM600" s="116">
        <v>7.6688099999999995E-2</v>
      </c>
    </row>
    <row r="601" spans="1:91">
      <c r="A601" s="104" t="s">
        <v>1781</v>
      </c>
      <c r="B601" s="104" t="s">
        <v>1782</v>
      </c>
      <c r="C601" s="104" t="s">
        <v>1783</v>
      </c>
      <c r="D601" s="105">
        <v>30.473600000000001</v>
      </c>
      <c r="E601" s="108">
        <v>879890405.5</v>
      </c>
      <c r="F601" s="108">
        <v>604445377.79999995</v>
      </c>
      <c r="G601" s="108">
        <v>709249136.89999998</v>
      </c>
      <c r="H601" s="108">
        <v>708776377.39999998</v>
      </c>
      <c r="I601" s="108">
        <v>662053238.39999998</v>
      </c>
      <c r="J601" s="108">
        <v>471657627.80000001</v>
      </c>
      <c r="K601" s="108">
        <v>1043796981</v>
      </c>
      <c r="L601" s="108">
        <v>260300991.30000001</v>
      </c>
      <c r="M601" s="108">
        <v>872861761.60000002</v>
      </c>
      <c r="N601" s="108">
        <v>783218535.5</v>
      </c>
      <c r="O601" s="108">
        <v>653098207.60000002</v>
      </c>
      <c r="P601" s="108">
        <v>802105743</v>
      </c>
      <c r="Q601" s="108">
        <v>1386585322</v>
      </c>
      <c r="R601" s="108">
        <v>1122544724</v>
      </c>
      <c r="S601" s="108">
        <v>1134977560</v>
      </c>
      <c r="T601" s="108">
        <v>1214301676</v>
      </c>
      <c r="U601" s="108">
        <v>1241491462</v>
      </c>
      <c r="V601" s="108">
        <v>1307810002</v>
      </c>
      <c r="W601" s="108">
        <v>1258232439</v>
      </c>
      <c r="X601" s="108">
        <v>1233880228</v>
      </c>
      <c r="Y601" s="108">
        <v>1300136100</v>
      </c>
      <c r="Z601" s="108">
        <v>1183074659</v>
      </c>
      <c r="AA601" s="108">
        <v>1125690481</v>
      </c>
      <c r="AB601" s="108">
        <v>1151189665</v>
      </c>
      <c r="AC601" s="108">
        <v>1473785368</v>
      </c>
      <c r="AD601" s="108">
        <v>1490608074</v>
      </c>
      <c r="AE601" s="108">
        <v>1591936191</v>
      </c>
      <c r="AF601" s="108">
        <v>1678592535</v>
      </c>
      <c r="AG601" s="108">
        <v>1580192344</v>
      </c>
      <c r="AH601" s="115">
        <v>1576693334</v>
      </c>
      <c r="AI601" s="105">
        <v>30.0962</v>
      </c>
      <c r="AJ601" s="105">
        <v>29.7713</v>
      </c>
      <c r="AK601" s="105">
        <v>29.993200000000002</v>
      </c>
      <c r="AL601" s="105">
        <v>29.6751</v>
      </c>
      <c r="AM601" s="105">
        <v>29.729099999999999</v>
      </c>
      <c r="AN601" s="105">
        <v>29.345099999999999</v>
      </c>
      <c r="AO601" s="105">
        <v>30.180499999999999</v>
      </c>
      <c r="AP601" s="105">
        <v>28.7621</v>
      </c>
      <c r="AQ601" s="105">
        <v>29.8903</v>
      </c>
      <c r="AR601" s="105">
        <v>30.002099999999999</v>
      </c>
      <c r="AS601" s="105">
        <v>29.866</v>
      </c>
      <c r="AT601" s="105">
        <v>30.183399999999999</v>
      </c>
      <c r="AU601" s="105">
        <v>30.607800000000001</v>
      </c>
      <c r="AV601" s="105">
        <v>30.3538</v>
      </c>
      <c r="AW601" s="105">
        <v>30.422699999999999</v>
      </c>
      <c r="AX601" s="105">
        <v>30.556799999999999</v>
      </c>
      <c r="AY601" s="105">
        <v>30.5349</v>
      </c>
      <c r="AZ601" s="105">
        <v>30.632000000000001</v>
      </c>
      <c r="BA601" s="105">
        <v>30.473700000000001</v>
      </c>
      <c r="BB601" s="105">
        <v>30.541</v>
      </c>
      <c r="BC601" s="105">
        <v>30.473500000000001</v>
      </c>
      <c r="BD601" s="105">
        <v>30.540099999999999</v>
      </c>
      <c r="BE601" s="105">
        <v>30.499199999999998</v>
      </c>
      <c r="BF601" s="105">
        <v>30.537099999999999</v>
      </c>
      <c r="BG601" s="105">
        <v>30.499400000000001</v>
      </c>
      <c r="BH601" s="105">
        <v>30.513200000000001</v>
      </c>
      <c r="BI601" s="105">
        <v>30.582000000000001</v>
      </c>
      <c r="BJ601" s="105">
        <v>30.6997</v>
      </c>
      <c r="BK601" s="105">
        <v>30.498100000000001</v>
      </c>
      <c r="BL601" s="116">
        <v>30.5608</v>
      </c>
      <c r="BM601" s="112">
        <v>4.9740799999999996E-3</v>
      </c>
      <c r="BN601" s="112">
        <v>1.7025600000000001E-3</v>
      </c>
      <c r="BO601" s="112">
        <v>8.9292099999999999E-2</v>
      </c>
      <c r="BP601" s="112">
        <v>6.5366699999999996E-3</v>
      </c>
      <c r="BQ601" s="112">
        <v>0.26542700000000002</v>
      </c>
      <c r="BR601" s="112">
        <v>0.86945799999999995</v>
      </c>
      <c r="BS601" s="112">
        <v>0.22961500000000001</v>
      </c>
      <c r="BT601" s="112">
        <v>0.37573499999999999</v>
      </c>
      <c r="BU601" s="117">
        <v>0.44658999999999999</v>
      </c>
      <c r="BV601" s="112">
        <v>2.8607E-2</v>
      </c>
      <c r="BW601" s="112">
        <v>1.8224000000000001E-2</v>
      </c>
      <c r="BX601" s="112">
        <v>0.18415899999999999</v>
      </c>
      <c r="BY601" s="112">
        <v>2.09774E-2</v>
      </c>
      <c r="BZ601" s="112">
        <v>0.60614800000000002</v>
      </c>
      <c r="CA601" s="112">
        <v>0.94555599999999995</v>
      </c>
      <c r="CB601" s="112">
        <v>0.45971099999999998</v>
      </c>
      <c r="CC601" s="112">
        <v>0.57187500000000002</v>
      </c>
      <c r="CD601" s="117">
        <v>0.78158300000000003</v>
      </c>
      <c r="CE601" s="105">
        <v>-0.63260799999999995</v>
      </c>
      <c r="CF601" s="105">
        <v>-1.0030600000000001</v>
      </c>
      <c r="CG601" s="105">
        <v>-0.97522799999999998</v>
      </c>
      <c r="CH601" s="105">
        <v>-0.569017</v>
      </c>
      <c r="CI601" s="105">
        <v>-0.124736</v>
      </c>
      <c r="CJ601" s="105">
        <v>-1.1633599999999999E-2</v>
      </c>
      <c r="CK601" s="105">
        <v>-9.0147699999999997E-2</v>
      </c>
      <c r="CL601" s="105">
        <v>-6.0725500000000002E-2</v>
      </c>
      <c r="CM601" s="116">
        <v>-5.4635999999999997E-2</v>
      </c>
    </row>
    <row r="602" spans="1:91">
      <c r="A602" s="104" t="s">
        <v>1784</v>
      </c>
      <c r="B602" s="104" t="s">
        <v>1785</v>
      </c>
      <c r="C602" s="104" t="s">
        <v>1786</v>
      </c>
      <c r="D602" s="105">
        <v>31.779</v>
      </c>
      <c r="E602" s="108">
        <v>2967981760</v>
      </c>
      <c r="F602" s="108">
        <v>2319598072</v>
      </c>
      <c r="G602" s="108">
        <v>2784451156</v>
      </c>
      <c r="H602" s="108">
        <v>2935380429</v>
      </c>
      <c r="I602" s="108">
        <v>2884551463</v>
      </c>
      <c r="J602" s="108">
        <v>2535061104</v>
      </c>
      <c r="K602" s="108">
        <v>2936855568</v>
      </c>
      <c r="L602" s="108">
        <v>1952296575</v>
      </c>
      <c r="M602" s="108">
        <v>3090197054</v>
      </c>
      <c r="N602" s="108">
        <v>3105901164</v>
      </c>
      <c r="O602" s="108">
        <v>2968217568</v>
      </c>
      <c r="P602" s="108">
        <v>3132425108</v>
      </c>
      <c r="Q602" s="108">
        <v>3215368112</v>
      </c>
      <c r="R602" s="108">
        <v>3002635517</v>
      </c>
      <c r="S602" s="108">
        <v>3094931634</v>
      </c>
      <c r="T602" s="108">
        <v>2861557320</v>
      </c>
      <c r="U602" s="108">
        <v>3161652264</v>
      </c>
      <c r="V602" s="108">
        <v>2988711161</v>
      </c>
      <c r="W602" s="108">
        <v>3029178811</v>
      </c>
      <c r="X602" s="108">
        <v>2952314524</v>
      </c>
      <c r="Y602" s="108">
        <v>3234113820</v>
      </c>
      <c r="Z602" s="108">
        <v>3045814220</v>
      </c>
      <c r="AA602" s="108">
        <v>2819616060</v>
      </c>
      <c r="AB602" s="108">
        <v>2833639497</v>
      </c>
      <c r="AC602" s="108">
        <v>3247070307</v>
      </c>
      <c r="AD602" s="108">
        <v>3622665563</v>
      </c>
      <c r="AE602" s="108">
        <v>3559294273</v>
      </c>
      <c r="AF602" s="108">
        <v>3529823958</v>
      </c>
      <c r="AG602" s="108">
        <v>3575904289</v>
      </c>
      <c r="AH602" s="115">
        <v>3422491548</v>
      </c>
      <c r="AI602" s="105">
        <v>31.850300000000001</v>
      </c>
      <c r="AJ602" s="105">
        <v>31.6572</v>
      </c>
      <c r="AK602" s="105">
        <v>31.908799999999999</v>
      </c>
      <c r="AL602" s="105">
        <v>31.725300000000001</v>
      </c>
      <c r="AM602" s="105">
        <v>31.843299999999999</v>
      </c>
      <c r="AN602" s="105">
        <v>31.697199999999999</v>
      </c>
      <c r="AO602" s="105">
        <v>31.704699999999999</v>
      </c>
      <c r="AP602" s="105">
        <v>31.5168</v>
      </c>
      <c r="AQ602" s="105">
        <v>31.714099999999998</v>
      </c>
      <c r="AR602" s="105">
        <v>31.949100000000001</v>
      </c>
      <c r="AS602" s="105">
        <v>31.9482</v>
      </c>
      <c r="AT602" s="105">
        <v>32.148800000000001</v>
      </c>
      <c r="AU602" s="105">
        <v>31.815799999999999</v>
      </c>
      <c r="AV602" s="105">
        <v>31.773299999999999</v>
      </c>
      <c r="AW602" s="105">
        <v>31.844100000000001</v>
      </c>
      <c r="AX602" s="105">
        <v>31.793500000000002</v>
      </c>
      <c r="AY602" s="105">
        <v>31.881399999999999</v>
      </c>
      <c r="AZ602" s="105">
        <v>31.8017</v>
      </c>
      <c r="BA602" s="105">
        <v>31.741199999999999</v>
      </c>
      <c r="BB602" s="105">
        <v>31.7805</v>
      </c>
      <c r="BC602" s="105">
        <v>31.7745</v>
      </c>
      <c r="BD602" s="105">
        <v>31.909099999999999</v>
      </c>
      <c r="BE602" s="105">
        <v>31.792999999999999</v>
      </c>
      <c r="BF602" s="105">
        <v>31.836600000000001</v>
      </c>
      <c r="BG602" s="105">
        <v>31.643999999999998</v>
      </c>
      <c r="BH602" s="105">
        <v>31.7775</v>
      </c>
      <c r="BI602" s="105">
        <v>31.742799999999999</v>
      </c>
      <c r="BJ602" s="105">
        <v>31.771999999999998</v>
      </c>
      <c r="BK602" s="105">
        <v>31.659800000000001</v>
      </c>
      <c r="BL602" s="116">
        <v>31.663499999999999</v>
      </c>
      <c r="BM602" s="112">
        <v>0.27386899999999997</v>
      </c>
      <c r="BN602" s="112">
        <v>0.38233499999999998</v>
      </c>
      <c r="BO602" s="112">
        <v>0.51195999999999997</v>
      </c>
      <c r="BP602" s="112">
        <v>1.41566E-2</v>
      </c>
      <c r="BQ602" s="112">
        <v>5.5741600000000002E-2</v>
      </c>
      <c r="BR602" s="112">
        <v>5.1545399999999998E-2</v>
      </c>
      <c r="BS602" s="112">
        <v>0.159221</v>
      </c>
      <c r="BT602" s="112">
        <v>4.1711100000000001E-2</v>
      </c>
      <c r="BU602" s="117">
        <v>0.69444799999999995</v>
      </c>
      <c r="BV602" s="112">
        <v>0.357935</v>
      </c>
      <c r="BW602" s="112">
        <v>0.47337400000000002</v>
      </c>
      <c r="BX602" s="112">
        <v>0.61422399999999999</v>
      </c>
      <c r="BY602" s="112">
        <v>3.4998700000000001E-2</v>
      </c>
      <c r="BZ602" s="112">
        <v>0.41691600000000001</v>
      </c>
      <c r="CA602" s="112">
        <v>0.22548199999999999</v>
      </c>
      <c r="CB602" s="112">
        <v>0.37468299999999999</v>
      </c>
      <c r="CC602" s="112">
        <v>0.164466</v>
      </c>
      <c r="CD602" s="117">
        <v>0.90440399999999999</v>
      </c>
      <c r="CE602" s="105">
        <v>0.106984</v>
      </c>
      <c r="CF602" s="105">
        <v>5.6796399999999997E-2</v>
      </c>
      <c r="CG602" s="105">
        <v>-5.32392E-2</v>
      </c>
      <c r="CH602" s="105">
        <v>0.31689499999999998</v>
      </c>
      <c r="CI602" s="105">
        <v>0.112605</v>
      </c>
      <c r="CJ602" s="105">
        <v>0.127058</v>
      </c>
      <c r="CK602" s="105">
        <v>6.6946699999999998E-2</v>
      </c>
      <c r="CL602" s="105">
        <v>0.14777899999999999</v>
      </c>
      <c r="CM602" s="116">
        <v>2.29543E-2</v>
      </c>
    </row>
    <row r="603" spans="1:91">
      <c r="A603" s="104" t="s">
        <v>1787</v>
      </c>
      <c r="B603" s="104" t="s">
        <v>1788</v>
      </c>
      <c r="C603" s="104" t="s">
        <v>1789</v>
      </c>
      <c r="D603" s="105">
        <v>29.811350000000001</v>
      </c>
      <c r="E603" s="108">
        <v>838925885</v>
      </c>
      <c r="F603" s="108">
        <v>6759684801</v>
      </c>
      <c r="G603" s="108">
        <v>627768901</v>
      </c>
      <c r="H603" s="108">
        <v>1020020146</v>
      </c>
      <c r="I603" s="108">
        <v>645989318.5</v>
      </c>
      <c r="J603" s="108">
        <v>1059339538</v>
      </c>
      <c r="K603" s="108">
        <v>850636596.5</v>
      </c>
      <c r="L603" s="108">
        <v>5097178356</v>
      </c>
      <c r="M603" s="108">
        <v>764013331.5</v>
      </c>
      <c r="N603" s="108">
        <v>569844384.29999995</v>
      </c>
      <c r="O603" s="108">
        <v>905061170.5</v>
      </c>
      <c r="P603" s="108">
        <v>1070359806</v>
      </c>
      <c r="Q603" s="108">
        <v>789744585.5</v>
      </c>
      <c r="R603" s="108">
        <v>457220618</v>
      </c>
      <c r="S603" s="108">
        <v>4145503738</v>
      </c>
      <c r="T603" s="108">
        <v>782096994.60000002</v>
      </c>
      <c r="U603" s="108">
        <v>596020734.79999995</v>
      </c>
      <c r="V603" s="108">
        <v>866441489.29999995</v>
      </c>
      <c r="W603" s="108">
        <v>6264465687</v>
      </c>
      <c r="X603" s="108">
        <v>577548952</v>
      </c>
      <c r="Y603" s="108">
        <v>626799004</v>
      </c>
      <c r="Z603" s="108">
        <v>634961346</v>
      </c>
      <c r="AA603" s="108">
        <v>969951637</v>
      </c>
      <c r="AB603" s="108">
        <v>691913365.29999995</v>
      </c>
      <c r="AC603" s="108">
        <v>414807190</v>
      </c>
      <c r="AD603" s="108">
        <v>658403666.5</v>
      </c>
      <c r="AE603" s="108">
        <v>629834575.79999995</v>
      </c>
      <c r="AF603" s="108">
        <v>790294350.5</v>
      </c>
      <c r="AG603" s="108">
        <v>1043326479</v>
      </c>
      <c r="AH603" s="115">
        <v>850648042</v>
      </c>
      <c r="AI603" s="105">
        <v>30.0275</v>
      </c>
      <c r="AJ603" s="105">
        <v>33.203600000000002</v>
      </c>
      <c r="AK603" s="105">
        <v>29.8201</v>
      </c>
      <c r="AL603" s="105">
        <v>30.200299999999999</v>
      </c>
      <c r="AM603" s="105">
        <v>29.695900000000002</v>
      </c>
      <c r="AN603" s="105">
        <v>30.542200000000001</v>
      </c>
      <c r="AO603" s="105">
        <v>29.896000000000001</v>
      </c>
      <c r="AP603" s="105">
        <v>32.923999999999999</v>
      </c>
      <c r="AQ603" s="105">
        <v>29.6981</v>
      </c>
      <c r="AR603" s="105">
        <v>29.543099999999999</v>
      </c>
      <c r="AS603" s="105">
        <v>30.3203</v>
      </c>
      <c r="AT603" s="105">
        <v>30.599599999999999</v>
      </c>
      <c r="AU603" s="105">
        <v>29.752400000000002</v>
      </c>
      <c r="AV603" s="105">
        <v>29.058</v>
      </c>
      <c r="AW603" s="105">
        <v>32.280700000000003</v>
      </c>
      <c r="AX603" s="105">
        <v>29.9221</v>
      </c>
      <c r="AY603" s="105">
        <v>29.476800000000001</v>
      </c>
      <c r="AZ603" s="105">
        <v>30.004799999999999</v>
      </c>
      <c r="BA603" s="105">
        <v>32.789499999999997</v>
      </c>
      <c r="BB603" s="105">
        <v>29.436399999999999</v>
      </c>
      <c r="BC603" s="105">
        <v>29.4146</v>
      </c>
      <c r="BD603" s="105">
        <v>29.6264</v>
      </c>
      <c r="BE603" s="105">
        <v>30.284700000000001</v>
      </c>
      <c r="BF603" s="105">
        <v>29.802600000000002</v>
      </c>
      <c r="BG603" s="105">
        <v>28.682500000000001</v>
      </c>
      <c r="BH603" s="105">
        <v>29.334099999999999</v>
      </c>
      <c r="BI603" s="105">
        <v>29.244299999999999</v>
      </c>
      <c r="BJ603" s="105">
        <v>29.6129</v>
      </c>
      <c r="BK603" s="105">
        <v>29.909300000000002</v>
      </c>
      <c r="BL603" s="116">
        <v>29.668099999999999</v>
      </c>
      <c r="BM603" s="112">
        <v>0.30647099999999999</v>
      </c>
      <c r="BN603" s="112">
        <v>0.187616</v>
      </c>
      <c r="BO603" s="112">
        <v>0.34945199999999998</v>
      </c>
      <c r="BP603" s="112">
        <v>0.26663500000000001</v>
      </c>
      <c r="BQ603" s="112">
        <v>0.55447900000000006</v>
      </c>
      <c r="BR603" s="112">
        <v>0.72371700000000005</v>
      </c>
      <c r="BS603" s="112">
        <v>0.50807100000000005</v>
      </c>
      <c r="BT603" s="112">
        <v>0.46602199999999999</v>
      </c>
      <c r="BU603" s="117">
        <v>4.4990700000000002E-2</v>
      </c>
      <c r="BV603" s="112">
        <v>0.39120500000000002</v>
      </c>
      <c r="BW603" s="112">
        <v>0.27630500000000002</v>
      </c>
      <c r="BX603" s="112">
        <v>0.46335700000000002</v>
      </c>
      <c r="BY603" s="112">
        <v>0.35087499999999999</v>
      </c>
      <c r="BZ603" s="112">
        <v>0.77477600000000002</v>
      </c>
      <c r="CA603" s="112">
        <v>0.87088600000000005</v>
      </c>
      <c r="CB603" s="112">
        <v>0.70083799999999996</v>
      </c>
      <c r="CC603" s="112">
        <v>0.64938099999999999</v>
      </c>
      <c r="CD603" s="117">
        <v>0.48352699999999998</v>
      </c>
      <c r="CE603" s="105">
        <v>1.2869699999999999</v>
      </c>
      <c r="CF603" s="105">
        <v>0.41608600000000001</v>
      </c>
      <c r="CG603" s="105">
        <v>1.1093</v>
      </c>
      <c r="CH603" s="105">
        <v>0.42425099999999999</v>
      </c>
      <c r="CI603" s="105">
        <v>0.63362300000000005</v>
      </c>
      <c r="CJ603" s="105">
        <v>7.1138999999999994E-2</v>
      </c>
      <c r="CK603" s="105">
        <v>0.81672199999999995</v>
      </c>
      <c r="CL603" s="105">
        <v>0.17447699999999999</v>
      </c>
      <c r="CM603" s="116">
        <v>-0.64312599999999998</v>
      </c>
    </row>
    <row r="604" spans="1:91">
      <c r="A604" s="104" t="s">
        <v>1790</v>
      </c>
      <c r="B604" s="104" t="s">
        <v>1791</v>
      </c>
      <c r="C604" s="104" t="s">
        <v>1367</v>
      </c>
      <c r="D604" s="105">
        <v>32.545249999999996</v>
      </c>
      <c r="E604" s="108">
        <v>4410846212</v>
      </c>
      <c r="F604" s="108">
        <v>3137265883</v>
      </c>
      <c r="G604" s="108">
        <v>2804849985</v>
      </c>
      <c r="H604" s="108">
        <v>4342993946</v>
      </c>
      <c r="I604" s="108">
        <v>3886162053</v>
      </c>
      <c r="J604" s="108">
        <v>2304704435</v>
      </c>
      <c r="K604" s="108">
        <v>4147615962</v>
      </c>
      <c r="L604" s="108">
        <v>1788091474</v>
      </c>
      <c r="M604" s="108">
        <v>4195362995</v>
      </c>
      <c r="N604" s="108">
        <v>3266292742</v>
      </c>
      <c r="O604" s="108">
        <v>2663106918</v>
      </c>
      <c r="P604" s="108">
        <v>2772805539</v>
      </c>
      <c r="Q604" s="108">
        <v>5692413120</v>
      </c>
      <c r="R604" s="108">
        <v>5246163103</v>
      </c>
      <c r="S604" s="108">
        <v>5178150705</v>
      </c>
      <c r="T604" s="108">
        <v>5536087884</v>
      </c>
      <c r="U604" s="108">
        <v>5673545927</v>
      </c>
      <c r="V604" s="108">
        <v>5332015458</v>
      </c>
      <c r="W604" s="108">
        <v>5567519604</v>
      </c>
      <c r="X604" s="108">
        <v>5857016732</v>
      </c>
      <c r="Y604" s="108">
        <v>5950716777</v>
      </c>
      <c r="Z604" s="108">
        <v>5924108910</v>
      </c>
      <c r="AA604" s="108">
        <v>5024602690</v>
      </c>
      <c r="AB604" s="108">
        <v>5391114378</v>
      </c>
      <c r="AC604" s="108">
        <v>6757801737</v>
      </c>
      <c r="AD604" s="108">
        <v>5764230992</v>
      </c>
      <c r="AE604" s="108">
        <v>6167765709</v>
      </c>
      <c r="AF604" s="108">
        <v>6074888681</v>
      </c>
      <c r="AG604" s="108">
        <v>6628833769</v>
      </c>
      <c r="AH604" s="115">
        <v>5968151215</v>
      </c>
      <c r="AI604" s="105">
        <v>32.421900000000001</v>
      </c>
      <c r="AJ604" s="105">
        <v>32.088200000000001</v>
      </c>
      <c r="AK604" s="105">
        <v>31.923300000000001</v>
      </c>
      <c r="AL604" s="105">
        <v>32.290399999999998</v>
      </c>
      <c r="AM604" s="105">
        <v>32.273499999999999</v>
      </c>
      <c r="AN604" s="105">
        <v>31.546700000000001</v>
      </c>
      <c r="AO604" s="105">
        <v>32.213500000000003</v>
      </c>
      <c r="AP604" s="105">
        <v>31.3855</v>
      </c>
      <c r="AQ604" s="105">
        <v>32.155200000000001</v>
      </c>
      <c r="AR604" s="105">
        <v>32.020499999999998</v>
      </c>
      <c r="AS604" s="105">
        <v>31.781500000000001</v>
      </c>
      <c r="AT604" s="105">
        <v>31.972899999999999</v>
      </c>
      <c r="AU604" s="105">
        <v>32.636299999999999</v>
      </c>
      <c r="AV604" s="105">
        <v>32.578299999999999</v>
      </c>
      <c r="AW604" s="105">
        <v>32.586300000000001</v>
      </c>
      <c r="AX604" s="105">
        <v>32.7455</v>
      </c>
      <c r="AY604" s="105">
        <v>32.719799999999999</v>
      </c>
      <c r="AZ604" s="105">
        <v>32.641100000000002</v>
      </c>
      <c r="BA604" s="105">
        <v>32.619300000000003</v>
      </c>
      <c r="BB604" s="105">
        <v>32.770400000000002</v>
      </c>
      <c r="BC604" s="105">
        <v>32.667200000000001</v>
      </c>
      <c r="BD604" s="105">
        <v>32.880600000000001</v>
      </c>
      <c r="BE604" s="105">
        <v>32.627400000000002</v>
      </c>
      <c r="BF604" s="105">
        <v>32.764499999999998</v>
      </c>
      <c r="BG604" s="105">
        <v>32.698</v>
      </c>
      <c r="BH604" s="105">
        <v>32.439</v>
      </c>
      <c r="BI604" s="105">
        <v>32.536000000000001</v>
      </c>
      <c r="BJ604" s="105">
        <v>32.555300000000003</v>
      </c>
      <c r="BK604" s="105">
        <v>32.554499999999997</v>
      </c>
      <c r="BL604" s="116">
        <v>32.466500000000003</v>
      </c>
      <c r="BM604" s="112">
        <v>6.3516400000000001E-2</v>
      </c>
      <c r="BN604" s="112">
        <v>0.118982</v>
      </c>
      <c r="BO604" s="112">
        <v>8.6442099999999994E-2</v>
      </c>
      <c r="BP604" s="112">
        <v>1.5876200000000001E-3</v>
      </c>
      <c r="BQ604" s="112">
        <v>9.64005E-2</v>
      </c>
      <c r="BR604" s="112">
        <v>1.4831499999999999E-2</v>
      </c>
      <c r="BS604" s="112">
        <v>4.0025699999999997E-2</v>
      </c>
      <c r="BT604" s="112">
        <v>4.2267300000000001E-2</v>
      </c>
      <c r="BU604" s="117">
        <v>0.71137600000000001</v>
      </c>
      <c r="BV604" s="112">
        <v>0.11781</v>
      </c>
      <c r="BW604" s="112">
        <v>0.19484599999999999</v>
      </c>
      <c r="BX604" s="112">
        <v>0.18221499999999999</v>
      </c>
      <c r="BY604" s="112">
        <v>1.0453199999999999E-2</v>
      </c>
      <c r="BZ604" s="112">
        <v>0.47939599999999999</v>
      </c>
      <c r="CA604" s="112">
        <v>0.11458599999999999</v>
      </c>
      <c r="CB604" s="112">
        <v>0.18982499999999999</v>
      </c>
      <c r="CC604" s="112">
        <v>0.16481799999999999</v>
      </c>
      <c r="CD604" s="117">
        <v>0.905806</v>
      </c>
      <c r="CE604" s="105">
        <v>-0.38098900000000002</v>
      </c>
      <c r="CF604" s="105">
        <v>-0.48855500000000002</v>
      </c>
      <c r="CG604" s="105">
        <v>-0.60736500000000004</v>
      </c>
      <c r="CH604" s="105">
        <v>-0.60046100000000002</v>
      </c>
      <c r="CI604" s="105">
        <v>7.4888899999999994E-2</v>
      </c>
      <c r="CJ604" s="105">
        <v>0.17668500000000001</v>
      </c>
      <c r="CK604" s="105">
        <v>0.16021199999999999</v>
      </c>
      <c r="CL604" s="105">
        <v>0.232075</v>
      </c>
      <c r="CM604" s="116">
        <v>3.22227E-2</v>
      </c>
    </row>
    <row r="605" spans="1:91">
      <c r="A605" s="104" t="s">
        <v>1792</v>
      </c>
      <c r="B605" s="104" t="s">
        <v>1793</v>
      </c>
      <c r="C605" s="104" t="s">
        <v>471</v>
      </c>
      <c r="D605" s="105">
        <v>31.6309</v>
      </c>
      <c r="E605" s="108">
        <v>1158040569</v>
      </c>
      <c r="F605" s="108">
        <v>1521495734</v>
      </c>
      <c r="G605" s="108">
        <v>1118703090</v>
      </c>
      <c r="H605" s="108">
        <v>1920587395</v>
      </c>
      <c r="I605" s="108">
        <v>3497148785</v>
      </c>
      <c r="J605" s="108">
        <v>736352947.60000002</v>
      </c>
      <c r="K605" s="108">
        <v>1271625153</v>
      </c>
      <c r="L605" s="108">
        <v>377195919.60000002</v>
      </c>
      <c r="M605" s="108">
        <v>1497008738</v>
      </c>
      <c r="N605" s="108">
        <v>996808470.79999995</v>
      </c>
      <c r="O605" s="108">
        <v>537041486.79999995</v>
      </c>
      <c r="P605" s="108">
        <v>717940878</v>
      </c>
      <c r="Q605" s="108">
        <v>3176406324</v>
      </c>
      <c r="R605" s="108">
        <v>2693005427</v>
      </c>
      <c r="S605" s="108">
        <v>2239213081</v>
      </c>
      <c r="T605" s="108">
        <v>3786978373</v>
      </c>
      <c r="U605" s="108">
        <v>3509745830</v>
      </c>
      <c r="V605" s="108">
        <v>3252276308</v>
      </c>
      <c r="W605" s="108">
        <v>3835516940</v>
      </c>
      <c r="X605" s="108">
        <v>3391633653</v>
      </c>
      <c r="Y605" s="108">
        <v>4058774890</v>
      </c>
      <c r="Z605" s="108">
        <v>3599299149</v>
      </c>
      <c r="AA605" s="108">
        <v>3642608034</v>
      </c>
      <c r="AB605" s="108">
        <v>2655124061</v>
      </c>
      <c r="AC605" s="108">
        <v>3451614477</v>
      </c>
      <c r="AD605" s="108">
        <v>5868743848</v>
      </c>
      <c r="AE605" s="108">
        <v>3283014347</v>
      </c>
      <c r="AF605" s="108">
        <v>3529458851</v>
      </c>
      <c r="AG605" s="108">
        <v>1996128743</v>
      </c>
      <c r="AH605" s="115">
        <v>3356403769</v>
      </c>
      <c r="AI605" s="105">
        <v>30.4925</v>
      </c>
      <c r="AJ605" s="105">
        <v>31.0792</v>
      </c>
      <c r="AK605" s="105">
        <v>30.6389</v>
      </c>
      <c r="AL605" s="105">
        <v>31.113299999999999</v>
      </c>
      <c r="AM605" s="105">
        <v>32.1233</v>
      </c>
      <c r="AN605" s="105">
        <v>30.0303</v>
      </c>
      <c r="AO605" s="105">
        <v>30.458100000000002</v>
      </c>
      <c r="AP605" s="105">
        <v>29.311299999999999</v>
      </c>
      <c r="AQ605" s="105">
        <v>30.668500000000002</v>
      </c>
      <c r="AR605" s="105">
        <v>30.3491</v>
      </c>
      <c r="AS605" s="105">
        <v>29.571100000000001</v>
      </c>
      <c r="AT605" s="105">
        <v>30.023499999999999</v>
      </c>
      <c r="AU605" s="105">
        <v>31.798500000000001</v>
      </c>
      <c r="AV605" s="105">
        <v>31.616299999999999</v>
      </c>
      <c r="AW605" s="105">
        <v>31.382200000000001</v>
      </c>
      <c r="AX605" s="105">
        <v>32.197699999999998</v>
      </c>
      <c r="AY605" s="105">
        <v>32.031500000000001</v>
      </c>
      <c r="AZ605" s="105">
        <v>31.925000000000001</v>
      </c>
      <c r="BA605" s="105">
        <v>32.081699999999998</v>
      </c>
      <c r="BB605" s="105">
        <v>31.979500000000002</v>
      </c>
      <c r="BC605" s="105">
        <v>32.1051</v>
      </c>
      <c r="BD605" s="105">
        <v>32.150500000000001</v>
      </c>
      <c r="BE605" s="105">
        <v>32.1614</v>
      </c>
      <c r="BF605" s="105">
        <v>31.742699999999999</v>
      </c>
      <c r="BG605" s="105">
        <v>31.732199999999999</v>
      </c>
      <c r="BH605" s="105">
        <v>32.468800000000002</v>
      </c>
      <c r="BI605" s="105">
        <v>31.626300000000001</v>
      </c>
      <c r="BJ605" s="105">
        <v>31.771799999999999</v>
      </c>
      <c r="BK605" s="105">
        <v>30.823699999999999</v>
      </c>
      <c r="BL605" s="116">
        <v>31.6355</v>
      </c>
      <c r="BM605" s="112">
        <v>0.122242</v>
      </c>
      <c r="BN605" s="112">
        <v>0.65786199999999995</v>
      </c>
      <c r="BO605" s="112">
        <v>7.0139499999999994E-2</v>
      </c>
      <c r="BP605" s="112">
        <v>1.8451700000000001E-2</v>
      </c>
      <c r="BQ605" s="112">
        <v>0.58672800000000003</v>
      </c>
      <c r="BR605" s="112">
        <v>0.10458000000000001</v>
      </c>
      <c r="BS605" s="112">
        <v>9.6745100000000001E-2</v>
      </c>
      <c r="BT605" s="112">
        <v>0.13608999999999999</v>
      </c>
      <c r="BU605" s="117">
        <v>0.25148700000000002</v>
      </c>
      <c r="BV605" s="112">
        <v>0.190355</v>
      </c>
      <c r="BW605" s="112">
        <v>0.72701300000000002</v>
      </c>
      <c r="BX605" s="112">
        <v>0.16328999999999999</v>
      </c>
      <c r="BY605" s="112">
        <v>4.2800900000000003E-2</v>
      </c>
      <c r="BZ605" s="112">
        <v>0.79038799999999998</v>
      </c>
      <c r="CA605" s="112">
        <v>0.33404699999999998</v>
      </c>
      <c r="CB605" s="112">
        <v>0.29283399999999998</v>
      </c>
      <c r="CC605" s="112">
        <v>0.31927899999999998</v>
      </c>
      <c r="CD605" s="117">
        <v>0.71893099999999999</v>
      </c>
      <c r="CE605" s="105">
        <v>-0.67349499999999995</v>
      </c>
      <c r="CF605" s="105">
        <v>-0.32138100000000003</v>
      </c>
      <c r="CG605" s="105">
        <v>-1.2643599999999999</v>
      </c>
      <c r="CH605" s="105">
        <v>-1.4291199999999999</v>
      </c>
      <c r="CI605" s="105">
        <v>0.18862400000000001</v>
      </c>
      <c r="CJ605" s="105">
        <v>0.64105400000000001</v>
      </c>
      <c r="CK605" s="105">
        <v>0.64507199999999998</v>
      </c>
      <c r="CL605" s="105">
        <v>0.60785199999999995</v>
      </c>
      <c r="CM605" s="116">
        <v>0.53205000000000002</v>
      </c>
    </row>
    <row r="606" spans="1:91">
      <c r="A606" s="104" t="s">
        <v>1794</v>
      </c>
      <c r="B606" s="104" t="s">
        <v>1795</v>
      </c>
      <c r="C606" s="104" t="s">
        <v>1796</v>
      </c>
      <c r="D606" s="105">
        <v>33.070300000000003</v>
      </c>
      <c r="E606" s="108">
        <v>5949104083</v>
      </c>
      <c r="F606" s="108">
        <v>4693968903</v>
      </c>
      <c r="G606" s="108">
        <v>4173782841</v>
      </c>
      <c r="H606" s="108">
        <v>5311981770</v>
      </c>
      <c r="I606" s="108">
        <v>4407497573</v>
      </c>
      <c r="J606" s="108">
        <v>3616900315</v>
      </c>
      <c r="K606" s="108">
        <v>6231111552</v>
      </c>
      <c r="L606" s="108">
        <v>2766805730</v>
      </c>
      <c r="M606" s="108">
        <v>6068348767</v>
      </c>
      <c r="N606" s="108">
        <v>5019054750</v>
      </c>
      <c r="O606" s="108">
        <v>4259241762</v>
      </c>
      <c r="P606" s="108">
        <v>5940605510</v>
      </c>
      <c r="Q606" s="108">
        <v>7903966064</v>
      </c>
      <c r="R606" s="108">
        <v>6881420485</v>
      </c>
      <c r="S606" s="108">
        <v>5537423805</v>
      </c>
      <c r="T606" s="108">
        <v>6925118048</v>
      </c>
      <c r="U606" s="108">
        <v>7569743030</v>
      </c>
      <c r="V606" s="108">
        <v>9306560429</v>
      </c>
      <c r="W606" s="108">
        <v>8125856405</v>
      </c>
      <c r="X606" s="108">
        <v>7794584466</v>
      </c>
      <c r="Y606" s="108">
        <v>7628228455</v>
      </c>
      <c r="Z606" s="108">
        <v>7288636440</v>
      </c>
      <c r="AA606" s="108">
        <v>7072988614</v>
      </c>
      <c r="AB606" s="108">
        <v>6897568261</v>
      </c>
      <c r="AC606" s="108">
        <v>9216933243</v>
      </c>
      <c r="AD606" s="108">
        <v>9093567865</v>
      </c>
      <c r="AE606" s="108">
        <v>9436040103</v>
      </c>
      <c r="AF606" s="108">
        <v>9167912429</v>
      </c>
      <c r="AG606" s="108">
        <v>10857506184</v>
      </c>
      <c r="AH606" s="115">
        <v>9456752094</v>
      </c>
      <c r="AI606" s="105">
        <v>32.853499999999997</v>
      </c>
      <c r="AJ606" s="105">
        <v>32.673999999999999</v>
      </c>
      <c r="AK606" s="105">
        <v>32.508899999999997</v>
      </c>
      <c r="AL606" s="105">
        <v>32.581000000000003</v>
      </c>
      <c r="AM606" s="105">
        <v>32.456099999999999</v>
      </c>
      <c r="AN606" s="105">
        <v>32.183900000000001</v>
      </c>
      <c r="AO606" s="105">
        <v>32.802700000000002</v>
      </c>
      <c r="AP606" s="105">
        <v>32.023000000000003</v>
      </c>
      <c r="AQ606" s="105">
        <v>32.687800000000003</v>
      </c>
      <c r="AR606" s="105">
        <v>32.664099999999998</v>
      </c>
      <c r="AS606" s="105">
        <v>32.501100000000001</v>
      </c>
      <c r="AT606" s="105">
        <v>33.072099999999999</v>
      </c>
      <c r="AU606" s="105">
        <v>33.101900000000001</v>
      </c>
      <c r="AV606" s="105">
        <v>32.969799999999999</v>
      </c>
      <c r="AW606" s="105">
        <v>32.690399999999997</v>
      </c>
      <c r="AX606" s="105">
        <v>33.0685</v>
      </c>
      <c r="AY606" s="105">
        <v>33.132100000000001</v>
      </c>
      <c r="AZ606" s="105">
        <v>33.448599999999999</v>
      </c>
      <c r="BA606" s="105">
        <v>33.1648</v>
      </c>
      <c r="BB606" s="105">
        <v>33.1892</v>
      </c>
      <c r="BC606" s="105">
        <v>33.036299999999997</v>
      </c>
      <c r="BD606" s="105">
        <v>33.184100000000001</v>
      </c>
      <c r="BE606" s="105">
        <v>33.126100000000001</v>
      </c>
      <c r="BF606" s="105">
        <v>33.119999999999997</v>
      </c>
      <c r="BG606" s="105">
        <v>33.149799999999999</v>
      </c>
      <c r="BH606" s="105">
        <v>33.097799999999999</v>
      </c>
      <c r="BI606" s="105">
        <v>33.1494</v>
      </c>
      <c r="BJ606" s="105">
        <v>33.149000000000001</v>
      </c>
      <c r="BK606" s="105">
        <v>33.264099999999999</v>
      </c>
      <c r="BL606" s="116">
        <v>33.133000000000003</v>
      </c>
      <c r="BM606" s="112">
        <v>9.5151200000000002E-3</v>
      </c>
      <c r="BN606" s="112">
        <v>3.37062E-3</v>
      </c>
      <c r="BO606" s="112">
        <v>5.1459499999999998E-2</v>
      </c>
      <c r="BP606" s="112">
        <v>6.7050299999999993E-2</v>
      </c>
      <c r="BQ606" s="112">
        <v>0.110961</v>
      </c>
      <c r="BR606" s="112">
        <v>0.79614200000000002</v>
      </c>
      <c r="BS606" s="112">
        <v>0.455457</v>
      </c>
      <c r="BT606" s="112">
        <v>0.44906000000000001</v>
      </c>
      <c r="BU606" s="117">
        <v>0.32927699999999999</v>
      </c>
      <c r="BV606" s="112">
        <v>3.8871999999999997E-2</v>
      </c>
      <c r="BW606" s="112">
        <v>2.1891899999999999E-2</v>
      </c>
      <c r="BX606" s="112">
        <v>0.137512</v>
      </c>
      <c r="BY606" s="112">
        <v>0.11620800000000001</v>
      </c>
      <c r="BZ606" s="112">
        <v>0.48839500000000002</v>
      </c>
      <c r="CA606" s="112">
        <v>0.91091200000000005</v>
      </c>
      <c r="CB606" s="112">
        <v>0.66174200000000005</v>
      </c>
      <c r="CC606" s="112">
        <v>0.631718</v>
      </c>
      <c r="CD606" s="117">
        <v>0.73983500000000002</v>
      </c>
      <c r="CE606" s="105">
        <v>-0.50324800000000003</v>
      </c>
      <c r="CF606" s="105">
        <v>-0.77505400000000002</v>
      </c>
      <c r="CG606" s="105">
        <v>-0.67754400000000004</v>
      </c>
      <c r="CH606" s="105">
        <v>-0.43625799999999998</v>
      </c>
      <c r="CI606" s="105">
        <v>-0.26134600000000002</v>
      </c>
      <c r="CJ606" s="105">
        <v>3.4402200000000001E-2</v>
      </c>
      <c r="CK606" s="105">
        <v>-5.1926899999999998E-2</v>
      </c>
      <c r="CL606" s="105">
        <v>-3.8616200000000003E-2</v>
      </c>
      <c r="CM606" s="116">
        <v>-4.9683900000000003E-2</v>
      </c>
    </row>
    <row r="607" spans="1:91">
      <c r="A607" s="104" t="s">
        <v>1797</v>
      </c>
      <c r="B607" s="104" t="s">
        <v>1798</v>
      </c>
      <c r="C607" s="104" t="s">
        <v>1799</v>
      </c>
      <c r="D607" s="105">
        <v>29.661999999999999</v>
      </c>
      <c r="E607" s="108">
        <v>728393298.60000002</v>
      </c>
      <c r="F607" s="108">
        <v>624469754.89999998</v>
      </c>
      <c r="G607" s="108">
        <v>576883691.39999998</v>
      </c>
      <c r="H607" s="108">
        <v>784164356.29999995</v>
      </c>
      <c r="I607" s="108">
        <v>559614597</v>
      </c>
      <c r="J607" s="108">
        <v>1098116295</v>
      </c>
      <c r="K607" s="108">
        <v>1012983241</v>
      </c>
      <c r="L607" s="108">
        <v>459679150.39999998</v>
      </c>
      <c r="M607" s="108">
        <v>1134932384</v>
      </c>
      <c r="N607" s="108">
        <v>1131442031</v>
      </c>
      <c r="O607" s="108">
        <v>1577672571</v>
      </c>
      <c r="P607" s="108">
        <v>540201263</v>
      </c>
      <c r="Q607" s="108">
        <v>835667628</v>
      </c>
      <c r="R607" s="108">
        <v>568322072.5</v>
      </c>
      <c r="S607" s="108">
        <v>502741868.80000001</v>
      </c>
      <c r="T607" s="108">
        <v>1308350770</v>
      </c>
      <c r="U607" s="108">
        <v>590978407.39999998</v>
      </c>
      <c r="V607" s="108">
        <v>617806793.89999998</v>
      </c>
      <c r="W607" s="108">
        <v>774909275.39999998</v>
      </c>
      <c r="X607" s="108">
        <v>528445666</v>
      </c>
      <c r="Y607" s="108">
        <v>707669144.29999995</v>
      </c>
      <c r="Z607" s="108">
        <v>681962360</v>
      </c>
      <c r="AA607" s="108">
        <v>622374158.39999998</v>
      </c>
      <c r="AB607" s="108">
        <v>566324844.10000002</v>
      </c>
      <c r="AC607" s="108">
        <v>789462868</v>
      </c>
      <c r="AD607" s="108">
        <v>791176835.79999995</v>
      </c>
      <c r="AE607" s="108">
        <v>663626982.5</v>
      </c>
      <c r="AF607" s="108">
        <v>729335866</v>
      </c>
      <c r="AG607" s="108">
        <v>1057404345</v>
      </c>
      <c r="AH607" s="115">
        <v>1000034778</v>
      </c>
      <c r="AI607" s="105">
        <v>29.823599999999999</v>
      </c>
      <c r="AJ607" s="105">
        <v>29.813199999999998</v>
      </c>
      <c r="AK607" s="105">
        <v>29.701000000000001</v>
      </c>
      <c r="AL607" s="105">
        <v>29.821000000000002</v>
      </c>
      <c r="AM607" s="105">
        <v>29.486999999999998</v>
      </c>
      <c r="AN607" s="105">
        <v>30.578700000000001</v>
      </c>
      <c r="AO607" s="105">
        <v>30.133400000000002</v>
      </c>
      <c r="AP607" s="105">
        <v>29.595300000000002</v>
      </c>
      <c r="AQ607" s="105">
        <v>30.269100000000002</v>
      </c>
      <c r="AR607" s="105">
        <v>30.532599999999999</v>
      </c>
      <c r="AS607" s="105">
        <v>31.129000000000001</v>
      </c>
      <c r="AT607" s="105">
        <v>29.613099999999999</v>
      </c>
      <c r="AU607" s="105">
        <v>29.8429</v>
      </c>
      <c r="AV607" s="105">
        <v>29.3718</v>
      </c>
      <c r="AW607" s="105">
        <v>29.305499999999999</v>
      </c>
      <c r="AX607" s="105">
        <v>30.664400000000001</v>
      </c>
      <c r="AY607" s="105">
        <v>29.463200000000001</v>
      </c>
      <c r="AZ607" s="105">
        <v>29.5227</v>
      </c>
      <c r="BA607" s="105">
        <v>29.7744</v>
      </c>
      <c r="BB607" s="105">
        <v>29.330100000000002</v>
      </c>
      <c r="BC607" s="105">
        <v>29.611699999999999</v>
      </c>
      <c r="BD607" s="105">
        <v>29.728200000000001</v>
      </c>
      <c r="BE607" s="105">
        <v>29.623000000000001</v>
      </c>
      <c r="BF607" s="105">
        <v>29.5136</v>
      </c>
      <c r="BG607" s="105">
        <v>29.598400000000002</v>
      </c>
      <c r="BH607" s="105">
        <v>29.595800000000001</v>
      </c>
      <c r="BI607" s="105">
        <v>29.319700000000001</v>
      </c>
      <c r="BJ607" s="105">
        <v>29.4971</v>
      </c>
      <c r="BK607" s="105">
        <v>29.928000000000001</v>
      </c>
      <c r="BL607" s="116">
        <v>29.903099999999998</v>
      </c>
      <c r="BM607" s="112">
        <v>0.98342200000000002</v>
      </c>
      <c r="BN607" s="112">
        <v>0.62477499999999997</v>
      </c>
      <c r="BO607" s="112">
        <v>0.42021500000000001</v>
      </c>
      <c r="BP607" s="112">
        <v>0.23330799999999999</v>
      </c>
      <c r="BQ607" s="112">
        <v>0.28689300000000001</v>
      </c>
      <c r="BR607" s="112">
        <v>0.80867599999999995</v>
      </c>
      <c r="BS607" s="112">
        <v>0.34493499999999999</v>
      </c>
      <c r="BT607" s="112">
        <v>0.369286</v>
      </c>
      <c r="BU607" s="117">
        <v>0.180504</v>
      </c>
      <c r="BV607" s="112">
        <v>0.98806300000000002</v>
      </c>
      <c r="BW607" s="112">
        <v>0.69799999999999995</v>
      </c>
      <c r="BX607" s="112">
        <v>0.52934300000000001</v>
      </c>
      <c r="BY607" s="112">
        <v>0.31325799999999998</v>
      </c>
      <c r="BZ607" s="112">
        <v>0.62838799999999995</v>
      </c>
      <c r="CA607" s="112">
        <v>0.91520699999999999</v>
      </c>
      <c r="CB607" s="112">
        <v>0.57669800000000004</v>
      </c>
      <c r="CC607" s="112">
        <v>0.567859</v>
      </c>
      <c r="CD607" s="117">
        <v>0.69031100000000001</v>
      </c>
      <c r="CE607" s="105">
        <v>3.2075200000000002E-3</v>
      </c>
      <c r="CF607" s="105">
        <v>0.18615000000000001</v>
      </c>
      <c r="CG607" s="105">
        <v>0.22317999999999999</v>
      </c>
      <c r="CH607" s="105">
        <v>0.64882300000000004</v>
      </c>
      <c r="CI607" s="105">
        <v>-0.26932499999999998</v>
      </c>
      <c r="CJ607" s="105">
        <v>0.107358</v>
      </c>
      <c r="CK607" s="105">
        <v>-0.20399999999999999</v>
      </c>
      <c r="CL607" s="105">
        <v>-0.15445700000000001</v>
      </c>
      <c r="CM607" s="116">
        <v>-0.27143499999999998</v>
      </c>
    </row>
    <row r="608" spans="1:91">
      <c r="A608" s="104" t="s">
        <v>1800</v>
      </c>
      <c r="B608" s="104" t="s">
        <v>1801</v>
      </c>
      <c r="C608" s="104" t="s">
        <v>471</v>
      </c>
      <c r="D608" s="105">
        <v>29.12565</v>
      </c>
      <c r="E608" s="108">
        <v>587435888</v>
      </c>
      <c r="F608" s="108">
        <v>451965536</v>
      </c>
      <c r="G608" s="108">
        <v>482243712</v>
      </c>
      <c r="H608" s="108">
        <v>240093360</v>
      </c>
      <c r="I608" s="108">
        <v>300631160</v>
      </c>
      <c r="J608" s="108">
        <v>437038800</v>
      </c>
      <c r="K608" s="108">
        <v>551435440</v>
      </c>
      <c r="L608" s="108">
        <v>277891404</v>
      </c>
      <c r="M608" s="108">
        <v>578611264</v>
      </c>
      <c r="N608" s="108">
        <v>64515053.5</v>
      </c>
      <c r="O608" s="108">
        <v>63748308</v>
      </c>
      <c r="P608" s="108">
        <v>123705728</v>
      </c>
      <c r="Q608" s="108">
        <v>429073504</v>
      </c>
      <c r="R608" s="108">
        <v>504223744</v>
      </c>
      <c r="S608" s="108">
        <v>35335780</v>
      </c>
      <c r="T608" s="108">
        <v>501110976</v>
      </c>
      <c r="U608" s="108">
        <v>498508640</v>
      </c>
      <c r="V608" s="108">
        <v>399978656</v>
      </c>
      <c r="W608" s="108">
        <v>506084912</v>
      </c>
      <c r="X608" s="108">
        <v>511188336</v>
      </c>
      <c r="Y608" s="108">
        <v>264013580</v>
      </c>
      <c r="Z608" s="108">
        <v>289664784</v>
      </c>
      <c r="AA608" s="108">
        <v>163779434</v>
      </c>
      <c r="AB608" s="108">
        <v>427387184</v>
      </c>
      <c r="AC608" s="108">
        <v>665884080</v>
      </c>
      <c r="AD608" s="108">
        <v>630102848</v>
      </c>
      <c r="AE608" s="108">
        <v>633389904</v>
      </c>
      <c r="AF608" s="108">
        <v>491078640</v>
      </c>
      <c r="AG608" s="108">
        <v>618096096</v>
      </c>
      <c r="AH608" s="115">
        <v>491275720</v>
      </c>
      <c r="AI608" s="105">
        <v>29.513300000000001</v>
      </c>
      <c r="AJ608" s="105">
        <v>29.331700000000001</v>
      </c>
      <c r="AK608" s="105">
        <v>29.447199999999999</v>
      </c>
      <c r="AL608" s="105">
        <v>28.113399999999999</v>
      </c>
      <c r="AM608" s="105">
        <v>28.628599999999999</v>
      </c>
      <c r="AN608" s="105">
        <v>29.225999999999999</v>
      </c>
      <c r="AO608" s="105">
        <v>29.291799999999999</v>
      </c>
      <c r="AP608" s="105">
        <v>28.867599999999999</v>
      </c>
      <c r="AQ608" s="105">
        <v>29.2971</v>
      </c>
      <c r="AR608" s="105">
        <v>26.3658</v>
      </c>
      <c r="AS608" s="105">
        <v>26.580200000000001</v>
      </c>
      <c r="AT608" s="105">
        <v>27.486499999999999</v>
      </c>
      <c r="AU608" s="105">
        <v>28.864999999999998</v>
      </c>
      <c r="AV608" s="105">
        <v>29.199200000000001</v>
      </c>
      <c r="AW608" s="105">
        <v>25.5167</v>
      </c>
      <c r="AX608" s="105">
        <v>29.279900000000001</v>
      </c>
      <c r="AY608" s="105">
        <v>29.2286</v>
      </c>
      <c r="AZ608" s="105">
        <v>28.932200000000002</v>
      </c>
      <c r="BA608" s="105">
        <v>29.159700000000001</v>
      </c>
      <c r="BB608" s="105">
        <v>29.2835</v>
      </c>
      <c r="BC608" s="105">
        <v>28.197700000000001</v>
      </c>
      <c r="BD608" s="105">
        <v>28.5123</v>
      </c>
      <c r="BE608" s="105">
        <v>27.735800000000001</v>
      </c>
      <c r="BF608" s="105">
        <v>29.107600000000001</v>
      </c>
      <c r="BG608" s="105">
        <v>29.359100000000002</v>
      </c>
      <c r="BH608" s="105">
        <v>29.271000000000001</v>
      </c>
      <c r="BI608" s="105">
        <v>29.252400000000002</v>
      </c>
      <c r="BJ608" s="105">
        <v>28.926400000000001</v>
      </c>
      <c r="BK608" s="105">
        <v>29.143699999999999</v>
      </c>
      <c r="BL608" s="116">
        <v>28.861699999999999</v>
      </c>
      <c r="BM608" s="112">
        <v>1.0706E-2</v>
      </c>
      <c r="BN608" s="112">
        <v>0.38874700000000001</v>
      </c>
      <c r="BO608" s="112">
        <v>0.35123900000000002</v>
      </c>
      <c r="BP608" s="112">
        <v>3.6062500000000001E-3</v>
      </c>
      <c r="BQ608" s="112">
        <v>0.39702799999999999</v>
      </c>
      <c r="BR608" s="112">
        <v>0.28618700000000002</v>
      </c>
      <c r="BS608" s="112">
        <v>0.79743200000000003</v>
      </c>
      <c r="BT608" s="112">
        <v>0.26549800000000001</v>
      </c>
      <c r="BU608" s="117">
        <v>2.56604E-2</v>
      </c>
      <c r="BV608" s="112">
        <v>4.15699E-2</v>
      </c>
      <c r="BW608" s="112">
        <v>0.478688</v>
      </c>
      <c r="BX608" s="112">
        <v>0.46476099999999998</v>
      </c>
      <c r="BY608" s="112">
        <v>1.5118100000000001E-2</v>
      </c>
      <c r="BZ608" s="112">
        <v>0.70431999999999995</v>
      </c>
      <c r="CA608" s="112">
        <v>0.55557100000000004</v>
      </c>
      <c r="CB608" s="112">
        <v>0.90446800000000005</v>
      </c>
      <c r="CC608" s="112">
        <v>0.47038400000000002</v>
      </c>
      <c r="CD608" s="117">
        <v>0.44527800000000001</v>
      </c>
      <c r="CE608" s="105">
        <v>0.45344699999999999</v>
      </c>
      <c r="CF608" s="105">
        <v>-0.32128200000000001</v>
      </c>
      <c r="CG608" s="105">
        <v>0.17489099999999999</v>
      </c>
      <c r="CH608" s="105">
        <v>-2.1664599999999998</v>
      </c>
      <c r="CI608" s="105">
        <v>-1.1169899999999999</v>
      </c>
      <c r="CJ608" s="105">
        <v>0.16958100000000001</v>
      </c>
      <c r="CK608" s="105">
        <v>-9.7000100000000006E-2</v>
      </c>
      <c r="CL608" s="105">
        <v>-0.52540200000000004</v>
      </c>
      <c r="CM608" s="116">
        <v>0.31690600000000002</v>
      </c>
    </row>
    <row r="609" spans="1:91">
      <c r="A609" s="104" t="s">
        <v>1802</v>
      </c>
      <c r="B609" s="104" t="s">
        <v>1803</v>
      </c>
      <c r="C609" s="104" t="s">
        <v>1804</v>
      </c>
      <c r="D609" s="105">
        <v>32.728000000000002</v>
      </c>
      <c r="E609" s="108">
        <v>2976282163</v>
      </c>
      <c r="F609" s="108">
        <v>1813794158</v>
      </c>
      <c r="G609" s="108">
        <v>1333988704</v>
      </c>
      <c r="H609" s="108">
        <v>2187905641</v>
      </c>
      <c r="I609" s="108">
        <v>2613993244</v>
      </c>
      <c r="J609" s="108">
        <v>969672071.79999995</v>
      </c>
      <c r="K609" s="108">
        <v>4127080807</v>
      </c>
      <c r="L609" s="108">
        <v>926930200.5</v>
      </c>
      <c r="M609" s="108">
        <v>3106330156</v>
      </c>
      <c r="N609" s="108">
        <v>1693616589</v>
      </c>
      <c r="O609" s="108">
        <v>647593794.10000002</v>
      </c>
      <c r="P609" s="108">
        <v>957648789.79999995</v>
      </c>
      <c r="Q609" s="108">
        <v>6003947432</v>
      </c>
      <c r="R609" s="108">
        <v>5500774047</v>
      </c>
      <c r="S609" s="108">
        <v>5082125409</v>
      </c>
      <c r="T609" s="108">
        <v>6263550421</v>
      </c>
      <c r="U609" s="108">
        <v>6384948171</v>
      </c>
      <c r="V609" s="108">
        <v>6067748671</v>
      </c>
      <c r="W609" s="108">
        <v>6817048794</v>
      </c>
      <c r="X609" s="108">
        <v>6146317735</v>
      </c>
      <c r="Y609" s="108">
        <v>6256643764</v>
      </c>
      <c r="Z609" s="108">
        <v>5533877356</v>
      </c>
      <c r="AA609" s="108">
        <v>5441332437</v>
      </c>
      <c r="AB609" s="108">
        <v>6336939152</v>
      </c>
      <c r="AC609" s="108">
        <v>8920504670</v>
      </c>
      <c r="AD609" s="108">
        <v>7706983078</v>
      </c>
      <c r="AE609" s="108">
        <v>8420419315</v>
      </c>
      <c r="AF609" s="108">
        <v>7511873634</v>
      </c>
      <c r="AG609" s="108">
        <v>7937445933</v>
      </c>
      <c r="AH609" s="115">
        <v>7796427741</v>
      </c>
      <c r="AI609" s="105">
        <v>31.854299999999999</v>
      </c>
      <c r="AJ609" s="105">
        <v>31.306799999999999</v>
      </c>
      <c r="AK609" s="105">
        <v>30.8612</v>
      </c>
      <c r="AL609" s="105">
        <v>31.301300000000001</v>
      </c>
      <c r="AM609" s="105">
        <v>31.706</v>
      </c>
      <c r="AN609" s="105">
        <v>30.4162</v>
      </c>
      <c r="AO609" s="105">
        <v>32.201700000000002</v>
      </c>
      <c r="AP609" s="105">
        <v>30.4831</v>
      </c>
      <c r="AQ609" s="105">
        <v>31.721699999999998</v>
      </c>
      <c r="AR609" s="105">
        <v>31.087900000000001</v>
      </c>
      <c r="AS609" s="105">
        <v>29.855799999999999</v>
      </c>
      <c r="AT609" s="105">
        <v>30.4391</v>
      </c>
      <c r="AU609" s="105">
        <v>32.7119</v>
      </c>
      <c r="AV609" s="105">
        <v>32.646700000000003</v>
      </c>
      <c r="AW609" s="105">
        <v>32.559899999999999</v>
      </c>
      <c r="AX609" s="105">
        <v>32.923699999999997</v>
      </c>
      <c r="AY609" s="105">
        <v>32.888399999999997</v>
      </c>
      <c r="AZ609" s="105">
        <v>32.828899999999997</v>
      </c>
      <c r="BA609" s="105">
        <v>32.9114</v>
      </c>
      <c r="BB609" s="105">
        <v>32.842399999999998</v>
      </c>
      <c r="BC609" s="105">
        <v>32.744100000000003</v>
      </c>
      <c r="BD609" s="105">
        <v>32.783299999999997</v>
      </c>
      <c r="BE609" s="105">
        <v>32.744599999999998</v>
      </c>
      <c r="BF609" s="105">
        <v>32.997700000000002</v>
      </c>
      <c r="BG609" s="105">
        <v>33.101799999999997</v>
      </c>
      <c r="BH609" s="105">
        <v>32.858400000000003</v>
      </c>
      <c r="BI609" s="105">
        <v>32.985100000000003</v>
      </c>
      <c r="BJ609" s="105">
        <v>32.861600000000003</v>
      </c>
      <c r="BK609" s="105">
        <v>32.813499999999998</v>
      </c>
      <c r="BL609" s="116">
        <v>32.853200000000001</v>
      </c>
      <c r="BM609" s="112">
        <v>6.4146400000000001E-3</v>
      </c>
      <c r="BN609" s="112">
        <v>1.1121900000000001E-2</v>
      </c>
      <c r="BO609" s="112">
        <v>5.5082300000000001E-2</v>
      </c>
      <c r="BP609" s="112">
        <v>2.5995599999999999E-3</v>
      </c>
      <c r="BQ609" s="112">
        <v>1.1933600000000001E-2</v>
      </c>
      <c r="BR609" s="112">
        <v>0.29733300000000001</v>
      </c>
      <c r="BS609" s="112">
        <v>0.85189400000000004</v>
      </c>
      <c r="BT609" s="112">
        <v>0.99180900000000005</v>
      </c>
      <c r="BU609" s="117">
        <v>0.12499399999999999</v>
      </c>
      <c r="BV609" s="112">
        <v>3.2174000000000001E-2</v>
      </c>
      <c r="BW609" s="112">
        <v>4.1458500000000002E-2</v>
      </c>
      <c r="BX609" s="112">
        <v>0.14235500000000001</v>
      </c>
      <c r="BY609" s="112">
        <v>1.30046E-2</v>
      </c>
      <c r="BZ609" s="112">
        <v>0.26281500000000002</v>
      </c>
      <c r="CA609" s="112">
        <v>0.57026100000000002</v>
      </c>
      <c r="CB609" s="112">
        <v>0.93289999999999995</v>
      </c>
      <c r="CC609" s="112">
        <v>0.99596700000000005</v>
      </c>
      <c r="CD609" s="117">
        <v>0.64379200000000003</v>
      </c>
      <c r="CE609" s="105">
        <v>-1.5019800000000001</v>
      </c>
      <c r="CF609" s="105">
        <v>-1.7016</v>
      </c>
      <c r="CG609" s="105">
        <v>-1.37395</v>
      </c>
      <c r="CH609" s="105">
        <v>-2.3818600000000001</v>
      </c>
      <c r="CI609" s="105">
        <v>-0.203265</v>
      </c>
      <c r="CJ609" s="105">
        <v>3.7564599999999997E-2</v>
      </c>
      <c r="CK609" s="105">
        <v>-1.0105100000000001E-2</v>
      </c>
      <c r="CL609" s="105">
        <v>-8.7483700000000005E-4</v>
      </c>
      <c r="CM609" s="116">
        <v>0.139018</v>
      </c>
    </row>
    <row r="610" spans="1:91">
      <c r="A610" s="104" t="s">
        <v>1805</v>
      </c>
      <c r="B610" s="104" t="s">
        <v>1806</v>
      </c>
      <c r="C610" s="104" t="s">
        <v>1807</v>
      </c>
      <c r="D610" s="105">
        <v>31.675449999999998</v>
      </c>
      <c r="E610" s="108">
        <v>3713548611</v>
      </c>
      <c r="F610" s="108">
        <v>3080210803</v>
      </c>
      <c r="G610" s="108">
        <v>3278410555</v>
      </c>
      <c r="H610" s="108">
        <v>2879659776</v>
      </c>
      <c r="I610" s="108">
        <v>3427247219</v>
      </c>
      <c r="J610" s="108">
        <v>3262448786</v>
      </c>
      <c r="K610" s="108">
        <v>2897974061</v>
      </c>
      <c r="L610" s="108">
        <v>2167947741</v>
      </c>
      <c r="M610" s="108">
        <v>2748569040</v>
      </c>
      <c r="N610" s="108">
        <v>3369534325</v>
      </c>
      <c r="O610" s="108">
        <v>2690321309</v>
      </c>
      <c r="P610" s="108">
        <v>3153251435</v>
      </c>
      <c r="Q610" s="108">
        <v>2558877713</v>
      </c>
      <c r="R610" s="108">
        <v>2408824486</v>
      </c>
      <c r="S610" s="108">
        <v>1744580133</v>
      </c>
      <c r="T610" s="108">
        <v>2380458826</v>
      </c>
      <c r="U610" s="108">
        <v>2419094146</v>
      </c>
      <c r="V610" s="108">
        <v>2865032912</v>
      </c>
      <c r="W610" s="108">
        <v>2672268289</v>
      </c>
      <c r="X610" s="108">
        <v>2282551381</v>
      </c>
      <c r="Y610" s="108">
        <v>3951461651</v>
      </c>
      <c r="Z610" s="108">
        <v>2610085783</v>
      </c>
      <c r="AA610" s="108">
        <v>2394336084</v>
      </c>
      <c r="AB610" s="108">
        <v>2396981447</v>
      </c>
      <c r="AC610" s="108">
        <v>3217493077</v>
      </c>
      <c r="AD610" s="108">
        <v>2950417884</v>
      </c>
      <c r="AE610" s="108">
        <v>3141368357</v>
      </c>
      <c r="AF610" s="108">
        <v>2971309323</v>
      </c>
      <c r="AG610" s="108">
        <v>4029214062</v>
      </c>
      <c r="AH610" s="115">
        <v>3847721313</v>
      </c>
      <c r="AI610" s="105">
        <v>32.1736</v>
      </c>
      <c r="AJ610" s="105">
        <v>32.062100000000001</v>
      </c>
      <c r="AK610" s="105">
        <v>32.148200000000003</v>
      </c>
      <c r="AL610" s="105">
        <v>31.697600000000001</v>
      </c>
      <c r="AM610" s="105">
        <v>32.091500000000003</v>
      </c>
      <c r="AN610" s="105">
        <v>32.0505</v>
      </c>
      <c r="AO610" s="105">
        <v>31.682500000000001</v>
      </c>
      <c r="AP610" s="105">
        <v>31.668399999999998</v>
      </c>
      <c r="AQ610" s="105">
        <v>31.545100000000001</v>
      </c>
      <c r="AR610" s="105">
        <v>32.068199999999997</v>
      </c>
      <c r="AS610" s="105">
        <v>31.8019</v>
      </c>
      <c r="AT610" s="105">
        <v>32.1584</v>
      </c>
      <c r="AU610" s="105">
        <v>31.486999999999998</v>
      </c>
      <c r="AV610" s="105">
        <v>31.455400000000001</v>
      </c>
      <c r="AW610" s="105">
        <v>31.0273</v>
      </c>
      <c r="AX610" s="105">
        <v>31.527899999999999</v>
      </c>
      <c r="AY610" s="105">
        <v>31.495200000000001</v>
      </c>
      <c r="AZ610" s="105">
        <v>31.742100000000001</v>
      </c>
      <c r="BA610" s="105">
        <v>31.560400000000001</v>
      </c>
      <c r="BB610" s="105">
        <v>31.412700000000001</v>
      </c>
      <c r="BC610" s="105">
        <v>32.063800000000001</v>
      </c>
      <c r="BD610" s="105">
        <v>31.684899999999999</v>
      </c>
      <c r="BE610" s="105">
        <v>31.5608</v>
      </c>
      <c r="BF610" s="105">
        <v>31.595199999999998</v>
      </c>
      <c r="BG610" s="105">
        <v>31.6312</v>
      </c>
      <c r="BH610" s="105">
        <v>31.485800000000001</v>
      </c>
      <c r="BI610" s="105">
        <v>31.5626</v>
      </c>
      <c r="BJ610" s="105">
        <v>31.523499999999999</v>
      </c>
      <c r="BK610" s="105">
        <v>31.832000000000001</v>
      </c>
      <c r="BL610" s="116">
        <v>31.832799999999999</v>
      </c>
      <c r="BM610" s="112">
        <v>2.1249899999999999E-2</v>
      </c>
      <c r="BN610" s="112">
        <v>0.25119399999999997</v>
      </c>
      <c r="BO610" s="112">
        <v>0.43276300000000001</v>
      </c>
      <c r="BP610" s="112">
        <v>0.13241800000000001</v>
      </c>
      <c r="BQ610" s="112">
        <v>8.7604699999999994E-2</v>
      </c>
      <c r="BR610" s="112">
        <v>0.335144</v>
      </c>
      <c r="BS610" s="112">
        <v>0.83146100000000001</v>
      </c>
      <c r="BT610" s="112">
        <v>0.34955199999999997</v>
      </c>
      <c r="BU610" s="117">
        <v>0.20205100000000001</v>
      </c>
      <c r="BV610" s="112">
        <v>6.0318099999999999E-2</v>
      </c>
      <c r="BW610" s="112">
        <v>0.34182400000000002</v>
      </c>
      <c r="BX610" s="112">
        <v>0.53912499999999997</v>
      </c>
      <c r="BY610" s="112">
        <v>0.197135</v>
      </c>
      <c r="BZ610" s="112">
        <v>0.46226299999999998</v>
      </c>
      <c r="CA610" s="112">
        <v>0.60464700000000005</v>
      </c>
      <c r="CB610" s="112">
        <v>0.92245500000000002</v>
      </c>
      <c r="CC610" s="112">
        <v>0.54851899999999998</v>
      </c>
      <c r="CD610" s="117">
        <v>0.70063399999999998</v>
      </c>
      <c r="CE610" s="105">
        <v>0.39851399999999998</v>
      </c>
      <c r="CF610" s="105">
        <v>0.217087</v>
      </c>
      <c r="CG610" s="105">
        <v>-9.7442600000000004E-2</v>
      </c>
      <c r="CH610" s="105">
        <v>0.28003499999999998</v>
      </c>
      <c r="CI610" s="105">
        <v>-0.40623199999999998</v>
      </c>
      <c r="CJ610" s="105">
        <v>-0.141041</v>
      </c>
      <c r="CK610" s="105">
        <v>-5.0502100000000001E-2</v>
      </c>
      <c r="CL610" s="105">
        <v>-0.11580699999999999</v>
      </c>
      <c r="CM610" s="116">
        <v>-0.169546</v>
      </c>
    </row>
    <row r="611" spans="1:91">
      <c r="A611" s="104" t="s">
        <v>5165</v>
      </c>
      <c r="B611" s="104" t="s">
        <v>5166</v>
      </c>
      <c r="C611" s="104" t="s">
        <v>5167</v>
      </c>
      <c r="D611" s="105">
        <v>25.892899999999997</v>
      </c>
      <c r="E611" s="108">
        <v>44980132</v>
      </c>
      <c r="F611" s="108">
        <v>46525700.25</v>
      </c>
      <c r="G611" s="108">
        <v>79778742</v>
      </c>
      <c r="H611" s="108">
        <v>75727530</v>
      </c>
      <c r="I611" s="108">
        <v>49148984.880000003</v>
      </c>
      <c r="J611" s="108">
        <v>85311699.5</v>
      </c>
      <c r="K611" s="108">
        <v>54372356</v>
      </c>
      <c r="L611" s="108">
        <v>32196034</v>
      </c>
      <c r="M611" s="108">
        <v>161032764</v>
      </c>
      <c r="N611" s="108">
        <v>25598886.5</v>
      </c>
      <c r="O611" s="108">
        <v>40808522</v>
      </c>
      <c r="P611" s="108">
        <v>54048437.5</v>
      </c>
      <c r="Q611" s="108">
        <v>45001604</v>
      </c>
      <c r="R611" s="108">
        <v>72789688</v>
      </c>
      <c r="S611" s="108">
        <v>12189249</v>
      </c>
      <c r="T611" s="108">
        <v>37350662.25</v>
      </c>
      <c r="U611" s="108">
        <v>127515990</v>
      </c>
      <c r="V611" s="108">
        <v>157578376</v>
      </c>
      <c r="W611" s="108">
        <v>28744606.5</v>
      </c>
      <c r="X611" s="108">
        <v>38236320</v>
      </c>
      <c r="Y611" s="108">
        <v>42632760</v>
      </c>
      <c r="Z611" s="108">
        <v>39174360</v>
      </c>
      <c r="AA611" s="108">
        <v>42758011</v>
      </c>
      <c r="AB611" s="108">
        <v>29068370.5</v>
      </c>
      <c r="AC611" s="108">
        <v>211291032.30000001</v>
      </c>
      <c r="AD611" s="108">
        <v>55306135</v>
      </c>
      <c r="AE611" s="108">
        <v>207999852</v>
      </c>
      <c r="AF611" s="108">
        <v>57314879</v>
      </c>
      <c r="AG611" s="108">
        <v>53609428</v>
      </c>
      <c r="AH611" s="115">
        <v>58205600</v>
      </c>
      <c r="AI611" s="105">
        <v>25.8063</v>
      </c>
      <c r="AJ611" s="105">
        <v>26.182700000000001</v>
      </c>
      <c r="AK611" s="105">
        <v>26.900700000000001</v>
      </c>
      <c r="AL611" s="105">
        <v>26.448699999999999</v>
      </c>
      <c r="AM611" s="105">
        <v>26.059200000000001</v>
      </c>
      <c r="AN611" s="105">
        <v>27.0792</v>
      </c>
      <c r="AO611" s="105">
        <v>25.963699999999999</v>
      </c>
      <c r="AP611" s="105">
        <v>26.0611</v>
      </c>
      <c r="AQ611" s="105">
        <v>27.451899999999998</v>
      </c>
      <c r="AR611" s="105">
        <v>24.935600000000001</v>
      </c>
      <c r="AS611" s="105">
        <v>25.956499999999998</v>
      </c>
      <c r="AT611" s="105">
        <v>26.291899999999998</v>
      </c>
      <c r="AU611" s="105">
        <v>25.6373</v>
      </c>
      <c r="AV611" s="105">
        <v>26.4069</v>
      </c>
      <c r="AW611" s="105">
        <v>24.142800000000001</v>
      </c>
      <c r="AX611" s="105">
        <v>25.533899999999999</v>
      </c>
      <c r="AY611" s="105">
        <v>27.263999999999999</v>
      </c>
      <c r="AZ611" s="105">
        <v>27.649100000000001</v>
      </c>
      <c r="BA611" s="105">
        <v>25.021699999999999</v>
      </c>
      <c r="BB611" s="105">
        <v>25.5946</v>
      </c>
      <c r="BC611" s="105">
        <v>25.584599999999998</v>
      </c>
      <c r="BD611" s="105">
        <v>25.552800000000001</v>
      </c>
      <c r="BE611" s="105">
        <v>25.764099999999999</v>
      </c>
      <c r="BF611" s="105">
        <v>25.229500000000002</v>
      </c>
      <c r="BG611" s="105">
        <v>27.664899999999999</v>
      </c>
      <c r="BH611" s="105">
        <v>25.7331</v>
      </c>
      <c r="BI611" s="105">
        <v>27.645900000000001</v>
      </c>
      <c r="BJ611" s="105">
        <v>25.827500000000001</v>
      </c>
      <c r="BK611" s="105">
        <v>25.637699999999999</v>
      </c>
      <c r="BL611" s="116">
        <v>25.8293</v>
      </c>
      <c r="BM611" s="112">
        <v>0.17954200000000001</v>
      </c>
      <c r="BN611" s="112">
        <v>6.5734799999999996E-2</v>
      </c>
      <c r="BO611" s="112">
        <v>0.207928</v>
      </c>
      <c r="BP611" s="112">
        <v>0.93322099999999997</v>
      </c>
      <c r="BQ611" s="112">
        <v>0.60979700000000003</v>
      </c>
      <c r="BR611" s="112">
        <v>0.18312600000000001</v>
      </c>
      <c r="BS611" s="112">
        <v>0.14199100000000001</v>
      </c>
      <c r="BT611" s="112">
        <v>0.211703</v>
      </c>
      <c r="BU611" s="117">
        <v>0.124247</v>
      </c>
      <c r="BV611" s="112">
        <v>0.25557400000000002</v>
      </c>
      <c r="BW611" s="112">
        <v>0.126581</v>
      </c>
      <c r="BX611" s="112">
        <v>0.31845600000000002</v>
      </c>
      <c r="BY611" s="112">
        <v>0.94541600000000003</v>
      </c>
      <c r="BZ611" s="112">
        <v>0.80466300000000002</v>
      </c>
      <c r="CA611" s="112">
        <v>0.44284000000000001</v>
      </c>
      <c r="CB611" s="112">
        <v>0.35708699999999999</v>
      </c>
      <c r="CC611" s="112">
        <v>0.412219</v>
      </c>
      <c r="CD611" s="117">
        <v>0.64379200000000003</v>
      </c>
      <c r="CE611" s="105">
        <v>0.53172600000000003</v>
      </c>
      <c r="CF611" s="105">
        <v>0.76419300000000001</v>
      </c>
      <c r="CG611" s="105">
        <v>0.72739200000000004</v>
      </c>
      <c r="CH611" s="105">
        <v>-3.6813100000000001E-2</v>
      </c>
      <c r="CI611" s="105">
        <v>-0.36915199999999998</v>
      </c>
      <c r="CJ611" s="105">
        <v>1.0508599999999999</v>
      </c>
      <c r="CK611" s="105">
        <v>-0.36451600000000001</v>
      </c>
      <c r="CL611" s="105">
        <v>-0.24937400000000001</v>
      </c>
      <c r="CM611" s="116">
        <v>1.2498</v>
      </c>
    </row>
    <row r="612" spans="1:91">
      <c r="A612" s="104" t="s">
        <v>1808</v>
      </c>
      <c r="B612" s="104" t="s">
        <v>1809</v>
      </c>
      <c r="C612" s="104" t="s">
        <v>1810</v>
      </c>
      <c r="D612" s="105">
        <v>34.314399999999999</v>
      </c>
      <c r="E612" s="108">
        <v>19431878759</v>
      </c>
      <c r="F612" s="108">
        <v>20246626354</v>
      </c>
      <c r="G612" s="108">
        <v>20668514465</v>
      </c>
      <c r="H612" s="108">
        <v>22357304208</v>
      </c>
      <c r="I612" s="108">
        <v>20613700331</v>
      </c>
      <c r="J612" s="108">
        <v>26839129504</v>
      </c>
      <c r="K612" s="108">
        <v>18719113875</v>
      </c>
      <c r="L612" s="108">
        <v>17352465667</v>
      </c>
      <c r="M612" s="108">
        <v>21621041830</v>
      </c>
      <c r="N612" s="108">
        <v>25321384819</v>
      </c>
      <c r="O612" s="108">
        <v>30050447910</v>
      </c>
      <c r="P612" s="108">
        <v>22959888012</v>
      </c>
      <c r="Q612" s="108">
        <v>17890369875</v>
      </c>
      <c r="R612" s="108">
        <v>15737117701</v>
      </c>
      <c r="S612" s="108">
        <v>11658489598</v>
      </c>
      <c r="T612" s="108">
        <v>15835317954</v>
      </c>
      <c r="U612" s="108">
        <v>15502193865</v>
      </c>
      <c r="V612" s="108">
        <v>17021732040</v>
      </c>
      <c r="W612" s="108">
        <v>16590928013</v>
      </c>
      <c r="X612" s="108">
        <v>17309246737</v>
      </c>
      <c r="Y612" s="108">
        <v>17020195740</v>
      </c>
      <c r="Z612" s="108">
        <v>14803546984</v>
      </c>
      <c r="AA612" s="108">
        <v>15035532231</v>
      </c>
      <c r="AB612" s="108">
        <v>15689044158</v>
      </c>
      <c r="AC612" s="108">
        <v>20101530834</v>
      </c>
      <c r="AD612" s="108">
        <v>21206632784</v>
      </c>
      <c r="AE612" s="108">
        <v>20419795044</v>
      </c>
      <c r="AF612" s="108">
        <v>18687066659</v>
      </c>
      <c r="AG612" s="108">
        <v>20509280889</v>
      </c>
      <c r="AH612" s="115">
        <v>20194768075</v>
      </c>
      <c r="AI612" s="105">
        <v>34.561199999999999</v>
      </c>
      <c r="AJ612" s="105">
        <v>34.745899999999999</v>
      </c>
      <c r="AK612" s="105">
        <v>34.768900000000002</v>
      </c>
      <c r="AL612" s="105">
        <v>34.654400000000003</v>
      </c>
      <c r="AM612" s="105">
        <v>34.680799999999998</v>
      </c>
      <c r="AN612" s="105">
        <v>35.020600000000002</v>
      </c>
      <c r="AO612" s="105">
        <v>34.378700000000002</v>
      </c>
      <c r="AP612" s="105">
        <v>34.630299999999998</v>
      </c>
      <c r="AQ612" s="105">
        <v>34.520800000000001</v>
      </c>
      <c r="AR612" s="105">
        <v>35.016500000000001</v>
      </c>
      <c r="AS612" s="105">
        <v>35.293799999999997</v>
      </c>
      <c r="AT612" s="105">
        <v>35.022599999999997</v>
      </c>
      <c r="AU612" s="105">
        <v>34.264000000000003</v>
      </c>
      <c r="AV612" s="105">
        <v>34.1631</v>
      </c>
      <c r="AW612" s="105">
        <v>33.805700000000002</v>
      </c>
      <c r="AX612" s="105">
        <v>34.261699999999998</v>
      </c>
      <c r="AY612" s="105">
        <v>34.157699999999998</v>
      </c>
      <c r="AZ612" s="105">
        <v>34.3232</v>
      </c>
      <c r="BA612" s="105">
        <v>34.194600000000001</v>
      </c>
      <c r="BB612" s="105">
        <v>34.352499999999999</v>
      </c>
      <c r="BC612" s="105">
        <v>34.2074</v>
      </c>
      <c r="BD612" s="105">
        <v>34.211199999999998</v>
      </c>
      <c r="BE612" s="105">
        <v>34.223500000000001</v>
      </c>
      <c r="BF612" s="105">
        <v>34.305599999999998</v>
      </c>
      <c r="BG612" s="105">
        <v>34.29</v>
      </c>
      <c r="BH612" s="105">
        <v>34.328099999999999</v>
      </c>
      <c r="BI612" s="105">
        <v>34.263100000000001</v>
      </c>
      <c r="BJ612" s="105">
        <v>34.176400000000001</v>
      </c>
      <c r="BK612" s="105">
        <v>34.180100000000003</v>
      </c>
      <c r="BL612" s="116">
        <v>34.2331</v>
      </c>
      <c r="BM612" s="112">
        <v>1.9109299999999999E-3</v>
      </c>
      <c r="BN612" s="112">
        <v>7.8480100000000007E-3</v>
      </c>
      <c r="BO612" s="112">
        <v>1.39907E-2</v>
      </c>
      <c r="BP612" s="112">
        <v>6.0616900000000004E-4</v>
      </c>
      <c r="BQ612" s="112">
        <v>0.44426900000000002</v>
      </c>
      <c r="BR612" s="112">
        <v>0.378911</v>
      </c>
      <c r="BS612" s="112">
        <v>0.36491000000000001</v>
      </c>
      <c r="BT612" s="112">
        <v>0.222605</v>
      </c>
      <c r="BU612" s="117">
        <v>2.0821099999999999E-2</v>
      </c>
      <c r="BV612" s="112">
        <v>1.8332500000000002E-2</v>
      </c>
      <c r="BW612" s="112">
        <v>3.3866599999999997E-2</v>
      </c>
      <c r="BX612" s="112">
        <v>6.9944000000000006E-2</v>
      </c>
      <c r="BY612" s="112">
        <v>6.4299500000000002E-3</v>
      </c>
      <c r="BZ612" s="112">
        <v>0.72259799999999996</v>
      </c>
      <c r="CA612" s="112">
        <v>0.64642200000000005</v>
      </c>
      <c r="CB612" s="112">
        <v>0.59402500000000003</v>
      </c>
      <c r="CC612" s="112">
        <v>0.42608400000000002</v>
      </c>
      <c r="CD612" s="117">
        <v>0.43498900000000001</v>
      </c>
      <c r="CE612" s="105">
        <v>0.49549399999999999</v>
      </c>
      <c r="CF612" s="105">
        <v>0.58874599999999999</v>
      </c>
      <c r="CG612" s="105">
        <v>0.31342700000000001</v>
      </c>
      <c r="CH612" s="105">
        <v>0.91442000000000001</v>
      </c>
      <c r="CI612" s="105">
        <v>-0.11890199999999999</v>
      </c>
      <c r="CJ612" s="105">
        <v>5.1038100000000003E-2</v>
      </c>
      <c r="CK612" s="105">
        <v>5.4987599999999998E-2</v>
      </c>
      <c r="CL612" s="105">
        <v>5.0262500000000002E-2</v>
      </c>
      <c r="CM612" s="116">
        <v>9.72354E-2</v>
      </c>
    </row>
    <row r="613" spans="1:91">
      <c r="A613" s="104" t="s">
        <v>1811</v>
      </c>
      <c r="B613" s="104" t="s">
        <v>1812</v>
      </c>
      <c r="C613" s="104" t="s">
        <v>1813</v>
      </c>
      <c r="D613" s="105">
        <v>23.760750000000002</v>
      </c>
      <c r="E613" s="108">
        <v>6595340.75</v>
      </c>
      <c r="F613" s="108">
        <v>16487986.029999999</v>
      </c>
      <c r="G613" s="108">
        <v>17913424.23</v>
      </c>
      <c r="H613" s="108">
        <v>10945580.699999999</v>
      </c>
      <c r="I613" s="108">
        <v>13370071.060000001</v>
      </c>
      <c r="J613" s="108">
        <v>18023757.129999999</v>
      </c>
      <c r="K613" s="108">
        <v>14618168.880000001</v>
      </c>
      <c r="L613" s="108">
        <v>6296845.6880000001</v>
      </c>
      <c r="M613" s="108">
        <v>14643309.470000001</v>
      </c>
      <c r="N613" s="108">
        <v>15091202.189999999</v>
      </c>
      <c r="O613" s="108">
        <v>16982330.170000002</v>
      </c>
      <c r="P613" s="108">
        <v>20642820.129999999</v>
      </c>
      <c r="Q613" s="108">
        <v>12142594</v>
      </c>
      <c r="R613" s="108">
        <v>6541390.0549999997</v>
      </c>
      <c r="S613" s="108">
        <v>6195113.1720000003</v>
      </c>
      <c r="T613" s="108">
        <v>10948207.970000001</v>
      </c>
      <c r="U613" s="108">
        <v>10205108.880000001</v>
      </c>
      <c r="V613" s="108">
        <v>10942948.130000001</v>
      </c>
      <c r="W613" s="108">
        <v>7344640.875</v>
      </c>
      <c r="X613" s="108">
        <v>10238288.380000001</v>
      </c>
      <c r="Y613" s="108">
        <v>6789089.25</v>
      </c>
      <c r="Z613" s="108">
        <v>6686463.8830000004</v>
      </c>
      <c r="AA613" s="108">
        <v>9004258.375</v>
      </c>
      <c r="AB613" s="108">
        <v>9668709.25</v>
      </c>
      <c r="AC613" s="108">
        <v>10797583.720000001</v>
      </c>
      <c r="AD613" s="108">
        <v>15346727.59</v>
      </c>
      <c r="AE613" s="108">
        <v>16749901.630000001</v>
      </c>
      <c r="AF613" s="108">
        <v>16470443.880000001</v>
      </c>
      <c r="AG613" s="108">
        <v>11814571.800000001</v>
      </c>
      <c r="AH613" s="115">
        <v>15854949.17</v>
      </c>
      <c r="AI613" s="105">
        <v>23.0365</v>
      </c>
      <c r="AJ613" s="105">
        <v>24.715900000000001</v>
      </c>
      <c r="AK613" s="105">
        <v>24.8446</v>
      </c>
      <c r="AL613" s="105">
        <v>23.658200000000001</v>
      </c>
      <c r="AM613" s="105">
        <v>24.0777</v>
      </c>
      <c r="AN613" s="105">
        <v>24.964400000000001</v>
      </c>
      <c r="AO613" s="105">
        <v>24.0472</v>
      </c>
      <c r="AP613" s="105">
        <v>23.700800000000001</v>
      </c>
      <c r="AQ613" s="105">
        <v>23.992799999999999</v>
      </c>
      <c r="AR613" s="105">
        <v>24.099599999999999</v>
      </c>
      <c r="AS613" s="105">
        <v>24.754300000000001</v>
      </c>
      <c r="AT613" s="105">
        <v>24.903300000000002</v>
      </c>
      <c r="AU613" s="105">
        <v>23.6952</v>
      </c>
      <c r="AV613" s="105">
        <v>22.930900000000001</v>
      </c>
      <c r="AW613" s="105">
        <v>23.1082</v>
      </c>
      <c r="AX613" s="105">
        <v>23.763500000000001</v>
      </c>
      <c r="AY613" s="105">
        <v>23.6538</v>
      </c>
      <c r="AZ613" s="105">
        <v>23.757999999999999</v>
      </c>
      <c r="BA613" s="105">
        <v>23.0532</v>
      </c>
      <c r="BB613" s="105">
        <v>23.841799999999999</v>
      </c>
      <c r="BC613" s="105">
        <v>23.198499999999999</v>
      </c>
      <c r="BD613" s="105">
        <v>22.904599999999999</v>
      </c>
      <c r="BE613" s="105">
        <v>23.33</v>
      </c>
      <c r="BF613" s="105">
        <v>23.641500000000001</v>
      </c>
      <c r="BG613" s="105">
        <v>23.279299999999999</v>
      </c>
      <c r="BH613" s="105">
        <v>23.885400000000001</v>
      </c>
      <c r="BI613" s="105">
        <v>24.011500000000002</v>
      </c>
      <c r="BJ613" s="105">
        <v>24.028400000000001</v>
      </c>
      <c r="BK613" s="105">
        <v>23.411300000000001</v>
      </c>
      <c r="BL613" s="116">
        <v>23.976099999999999</v>
      </c>
      <c r="BM613" s="112">
        <v>0.55691900000000005</v>
      </c>
      <c r="BN613" s="112">
        <v>0.37848799999999999</v>
      </c>
      <c r="BO613" s="112">
        <v>0.65536700000000003</v>
      </c>
      <c r="BP613" s="112">
        <v>6.9067000000000003E-2</v>
      </c>
      <c r="BQ613" s="112">
        <v>0.13888500000000001</v>
      </c>
      <c r="BR613" s="112">
        <v>0.70990900000000001</v>
      </c>
      <c r="BS613" s="112">
        <v>0.23135900000000001</v>
      </c>
      <c r="BT613" s="112">
        <v>0.15244199999999999</v>
      </c>
      <c r="BU613" s="117">
        <v>0.80324099999999998</v>
      </c>
      <c r="BV613" s="112">
        <v>0.62916099999999997</v>
      </c>
      <c r="BW613" s="112">
        <v>0.46967900000000001</v>
      </c>
      <c r="BX613" s="112">
        <v>0.73647099999999999</v>
      </c>
      <c r="BY613" s="112">
        <v>0.118897</v>
      </c>
      <c r="BZ613" s="112">
        <v>0.51973199999999997</v>
      </c>
      <c r="CA613" s="112">
        <v>0.86160899999999996</v>
      </c>
      <c r="CB613" s="112">
        <v>0.46263500000000002</v>
      </c>
      <c r="CC613" s="112">
        <v>0.34241500000000002</v>
      </c>
      <c r="CD613" s="117">
        <v>0.94145500000000004</v>
      </c>
      <c r="CE613" s="105">
        <v>0.39369500000000002</v>
      </c>
      <c r="CF613" s="105">
        <v>0.42814600000000003</v>
      </c>
      <c r="CG613" s="105">
        <v>0.108294</v>
      </c>
      <c r="CH613" s="105">
        <v>0.78043300000000004</v>
      </c>
      <c r="CI613" s="105">
        <v>-0.56057299999999999</v>
      </c>
      <c r="CJ613" s="105">
        <v>-8.0211599999999994E-2</v>
      </c>
      <c r="CK613" s="105">
        <v>-0.44079600000000002</v>
      </c>
      <c r="CL613" s="105">
        <v>-0.51328700000000005</v>
      </c>
      <c r="CM613" s="116">
        <v>-7.9907699999999998E-2</v>
      </c>
    </row>
    <row r="614" spans="1:91">
      <c r="A614" s="104" t="s">
        <v>1814</v>
      </c>
      <c r="B614" s="104" t="s">
        <v>1815</v>
      </c>
      <c r="C614" s="104" t="s">
        <v>636</v>
      </c>
      <c r="D614" s="105">
        <v>30.643900000000002</v>
      </c>
      <c r="E614" s="108">
        <v>728347553.5</v>
      </c>
      <c r="F614" s="108">
        <v>750553331</v>
      </c>
      <c r="G614" s="108">
        <v>984531635</v>
      </c>
      <c r="H614" s="108">
        <v>1564010783</v>
      </c>
      <c r="I614" s="108">
        <v>1183459263</v>
      </c>
      <c r="J614" s="108">
        <v>1225270719</v>
      </c>
      <c r="K614" s="108">
        <v>1048490417</v>
      </c>
      <c r="L614" s="108">
        <v>821190985.29999995</v>
      </c>
      <c r="M614" s="108">
        <v>1137380775</v>
      </c>
      <c r="N614" s="108">
        <v>703999670.79999995</v>
      </c>
      <c r="O614" s="108">
        <v>771971176.5</v>
      </c>
      <c r="P614" s="108">
        <v>931253695</v>
      </c>
      <c r="Q614" s="108">
        <v>1501129148</v>
      </c>
      <c r="R614" s="108">
        <v>1377937531</v>
      </c>
      <c r="S614" s="108">
        <v>268182515</v>
      </c>
      <c r="T614" s="108">
        <v>1391968122</v>
      </c>
      <c r="U614" s="108">
        <v>1463723358</v>
      </c>
      <c r="V614" s="108">
        <v>1797222198</v>
      </c>
      <c r="W614" s="108">
        <v>1367965767</v>
      </c>
      <c r="X614" s="108">
        <v>1321284431</v>
      </c>
      <c r="Y614" s="108">
        <v>1676591395</v>
      </c>
      <c r="Z614" s="108">
        <v>1283449085</v>
      </c>
      <c r="AA614" s="108">
        <v>1391438445</v>
      </c>
      <c r="AB614" s="108">
        <v>1261526977</v>
      </c>
      <c r="AC614" s="108">
        <v>1148636833</v>
      </c>
      <c r="AD614" s="108">
        <v>1534828405</v>
      </c>
      <c r="AE614" s="108">
        <v>1733135387</v>
      </c>
      <c r="AF614" s="108">
        <v>1641950245</v>
      </c>
      <c r="AG614" s="108">
        <v>1912604463</v>
      </c>
      <c r="AH614" s="115">
        <v>1710808678</v>
      </c>
      <c r="AI614" s="105">
        <v>29.823499999999999</v>
      </c>
      <c r="AJ614" s="105">
        <v>30.084299999999999</v>
      </c>
      <c r="AK614" s="105">
        <v>30.463899999999999</v>
      </c>
      <c r="AL614" s="105">
        <v>30.817</v>
      </c>
      <c r="AM614" s="105">
        <v>30.5763</v>
      </c>
      <c r="AN614" s="105">
        <v>30.758800000000001</v>
      </c>
      <c r="AO614" s="105">
        <v>30.182600000000001</v>
      </c>
      <c r="AP614" s="105">
        <v>30.398599999999998</v>
      </c>
      <c r="AQ614" s="105">
        <v>30.272200000000002</v>
      </c>
      <c r="AR614" s="105">
        <v>29.848199999999999</v>
      </c>
      <c r="AS614" s="105">
        <v>30.1053</v>
      </c>
      <c r="AT614" s="105">
        <v>30.398800000000001</v>
      </c>
      <c r="AU614" s="105">
        <v>30.7227</v>
      </c>
      <c r="AV614" s="105">
        <v>30.6496</v>
      </c>
      <c r="AW614" s="105">
        <v>28.383600000000001</v>
      </c>
      <c r="AX614" s="105">
        <v>30.753799999999998</v>
      </c>
      <c r="AY614" s="105">
        <v>30.771899999999999</v>
      </c>
      <c r="AZ614" s="105">
        <v>31.087299999999999</v>
      </c>
      <c r="BA614" s="105">
        <v>30.5943</v>
      </c>
      <c r="BB614" s="105">
        <v>30.638200000000001</v>
      </c>
      <c r="BC614" s="105">
        <v>30.837399999999999</v>
      </c>
      <c r="BD614" s="105">
        <v>30.657699999999998</v>
      </c>
      <c r="BE614" s="105">
        <v>30.800699999999999</v>
      </c>
      <c r="BF614" s="105">
        <v>30.6691</v>
      </c>
      <c r="BG614" s="105">
        <v>30.138999999999999</v>
      </c>
      <c r="BH614" s="105">
        <v>30.555099999999999</v>
      </c>
      <c r="BI614" s="105">
        <v>30.704599999999999</v>
      </c>
      <c r="BJ614" s="105">
        <v>30.6678</v>
      </c>
      <c r="BK614" s="105">
        <v>30.771599999999999</v>
      </c>
      <c r="BL614" s="116">
        <v>30.6782</v>
      </c>
      <c r="BM614" s="112">
        <v>3.6865200000000001E-2</v>
      </c>
      <c r="BN614" s="112">
        <v>0.89201799999999998</v>
      </c>
      <c r="BO614" s="112">
        <v>4.0029899999999997E-3</v>
      </c>
      <c r="BP614" s="112">
        <v>2.2303099999999999E-2</v>
      </c>
      <c r="BQ614" s="112">
        <v>0.36355399999999999</v>
      </c>
      <c r="BR614" s="112">
        <v>0.21835199999999999</v>
      </c>
      <c r="BS614" s="112">
        <v>0.85533700000000001</v>
      </c>
      <c r="BT614" s="112">
        <v>0.95593600000000001</v>
      </c>
      <c r="BU614" s="117">
        <v>0.23694200000000001</v>
      </c>
      <c r="BV614" s="112">
        <v>8.2272999999999999E-2</v>
      </c>
      <c r="BW614" s="112">
        <v>0.91298400000000002</v>
      </c>
      <c r="BX614" s="112">
        <v>3.73765E-2</v>
      </c>
      <c r="BY614" s="112">
        <v>4.8893300000000001E-2</v>
      </c>
      <c r="BZ614" s="112">
        <v>0.684253</v>
      </c>
      <c r="CA614" s="112">
        <v>0.47867500000000002</v>
      </c>
      <c r="CB614" s="112">
        <v>0.93376599999999998</v>
      </c>
      <c r="CC614" s="112">
        <v>0.97527799999999998</v>
      </c>
      <c r="CD614" s="117">
        <v>0.709152</v>
      </c>
      <c r="CE614" s="105">
        <v>-0.58193799999999996</v>
      </c>
      <c r="CF614" s="105">
        <v>1.1519700000000001E-2</v>
      </c>
      <c r="CG614" s="105">
        <v>-0.42139100000000002</v>
      </c>
      <c r="CH614" s="105">
        <v>-0.58843199999999996</v>
      </c>
      <c r="CI614" s="105">
        <v>-0.78724499999999997</v>
      </c>
      <c r="CJ614" s="105">
        <v>0.16516</v>
      </c>
      <c r="CK614" s="105">
        <v>-1.5893299999999999E-2</v>
      </c>
      <c r="CL614" s="105">
        <v>3.32387E-3</v>
      </c>
      <c r="CM614" s="116">
        <v>-0.23959900000000001</v>
      </c>
    </row>
    <row r="615" spans="1:91">
      <c r="A615" s="104" t="s">
        <v>1816</v>
      </c>
      <c r="B615" s="104" t="s">
        <v>1817</v>
      </c>
      <c r="C615" s="104" t="s">
        <v>1818</v>
      </c>
      <c r="D615" s="105">
        <v>33.205500000000001</v>
      </c>
      <c r="E615" s="108">
        <v>7089273914</v>
      </c>
      <c r="F615" s="108">
        <v>5564847345</v>
      </c>
      <c r="G615" s="108">
        <v>5224004487</v>
      </c>
      <c r="H615" s="108">
        <v>4488544309</v>
      </c>
      <c r="I615" s="108">
        <v>4054310047</v>
      </c>
      <c r="J615" s="108">
        <v>4319979184</v>
      </c>
      <c r="K615" s="108">
        <v>6149303032</v>
      </c>
      <c r="L615" s="108">
        <v>3001708474</v>
      </c>
      <c r="M615" s="108">
        <v>5153242866</v>
      </c>
      <c r="N615" s="108">
        <v>6620360215</v>
      </c>
      <c r="O615" s="108">
        <v>5427071359</v>
      </c>
      <c r="P615" s="108">
        <v>6530319904</v>
      </c>
      <c r="Q615" s="108">
        <v>8471018301</v>
      </c>
      <c r="R615" s="108">
        <v>10100142957</v>
      </c>
      <c r="S615" s="108">
        <v>4135184209</v>
      </c>
      <c r="T615" s="108">
        <v>9710089606</v>
      </c>
      <c r="U615" s="108">
        <v>10124672629</v>
      </c>
      <c r="V615" s="108">
        <v>8471124972</v>
      </c>
      <c r="W615" s="108">
        <v>10091898186</v>
      </c>
      <c r="X615" s="108">
        <v>10021656015</v>
      </c>
      <c r="Y615" s="108">
        <v>8839276977</v>
      </c>
      <c r="Z615" s="108">
        <v>9093279194</v>
      </c>
      <c r="AA615" s="108">
        <v>9376910081</v>
      </c>
      <c r="AB615" s="108">
        <v>9556901170</v>
      </c>
      <c r="AC615" s="108">
        <v>9155436684</v>
      </c>
      <c r="AD615" s="108">
        <v>10074531723</v>
      </c>
      <c r="AE615" s="108">
        <v>11088918865</v>
      </c>
      <c r="AF615" s="108">
        <v>11038613051</v>
      </c>
      <c r="AG615" s="108">
        <v>11266842612</v>
      </c>
      <c r="AH615" s="115">
        <v>9917413390</v>
      </c>
      <c r="AI615" s="105">
        <v>33.106499999999997</v>
      </c>
      <c r="AJ615" s="105">
        <v>32.921700000000001</v>
      </c>
      <c r="AK615" s="105">
        <v>32.839599999999997</v>
      </c>
      <c r="AL615" s="105">
        <v>32.338000000000001</v>
      </c>
      <c r="AM615" s="105">
        <v>32.334800000000001</v>
      </c>
      <c r="AN615" s="105">
        <v>32.440100000000001</v>
      </c>
      <c r="AO615" s="105">
        <v>32.784199999999998</v>
      </c>
      <c r="AP615" s="105">
        <v>32.139499999999998</v>
      </c>
      <c r="AQ615" s="105">
        <v>32.451900000000002</v>
      </c>
      <c r="AR615" s="105">
        <v>33.0717</v>
      </c>
      <c r="AS615" s="105">
        <v>32.859200000000001</v>
      </c>
      <c r="AT615" s="105">
        <v>33.2087</v>
      </c>
      <c r="AU615" s="105">
        <v>33.1967</v>
      </c>
      <c r="AV615" s="105">
        <v>33.523299999999999</v>
      </c>
      <c r="AW615" s="105">
        <v>32.2714</v>
      </c>
      <c r="AX615" s="105">
        <v>33.556199999999997</v>
      </c>
      <c r="AY615" s="105">
        <v>33.548000000000002</v>
      </c>
      <c r="AZ615" s="105">
        <v>33.313800000000001</v>
      </c>
      <c r="BA615" s="105">
        <v>33.477400000000003</v>
      </c>
      <c r="BB615" s="105">
        <v>33.555799999999998</v>
      </c>
      <c r="BC615" s="105">
        <v>33.252899999999997</v>
      </c>
      <c r="BD615" s="105">
        <v>33.505800000000001</v>
      </c>
      <c r="BE615" s="105">
        <v>33.536700000000003</v>
      </c>
      <c r="BF615" s="105">
        <v>33.590499999999999</v>
      </c>
      <c r="BG615" s="105">
        <v>33.141100000000002</v>
      </c>
      <c r="BH615" s="105">
        <v>33.246299999999998</v>
      </c>
      <c r="BI615" s="105">
        <v>33.382300000000001</v>
      </c>
      <c r="BJ615" s="105">
        <v>33.416899999999998</v>
      </c>
      <c r="BK615" s="105">
        <v>33.317100000000003</v>
      </c>
      <c r="BL615" s="116">
        <v>33.202300000000001</v>
      </c>
      <c r="BM615" s="112">
        <v>2.3824399999999999E-2</v>
      </c>
      <c r="BN615" s="112">
        <v>1.8722699999999999E-4</v>
      </c>
      <c r="BO615" s="112">
        <v>1.2157100000000001E-2</v>
      </c>
      <c r="BP615" s="112">
        <v>8.9614399999999997E-2</v>
      </c>
      <c r="BQ615" s="112">
        <v>0.45386100000000001</v>
      </c>
      <c r="BR615" s="112">
        <v>0.186275</v>
      </c>
      <c r="BS615" s="112">
        <v>0.34851900000000002</v>
      </c>
      <c r="BT615" s="112">
        <v>2.53777E-2</v>
      </c>
      <c r="BU615" s="117">
        <v>0.584202</v>
      </c>
      <c r="BV615" s="112">
        <v>6.5117700000000001E-2</v>
      </c>
      <c r="BW615" s="112">
        <v>6.7454100000000003E-3</v>
      </c>
      <c r="BX615" s="112">
        <v>6.5636399999999998E-2</v>
      </c>
      <c r="BY615" s="112">
        <v>0.146095</v>
      </c>
      <c r="BZ615" s="112">
        <v>0.72851399999999999</v>
      </c>
      <c r="CA615" s="112">
        <v>0.44527099999999997</v>
      </c>
      <c r="CB615" s="112">
        <v>0.58008700000000002</v>
      </c>
      <c r="CC615" s="112">
        <v>0.125968</v>
      </c>
      <c r="CD615" s="117">
        <v>0.85314900000000005</v>
      </c>
      <c r="CE615" s="105">
        <v>-0.35615000000000002</v>
      </c>
      <c r="CF615" s="105">
        <v>-0.94111299999999998</v>
      </c>
      <c r="CG615" s="105">
        <v>-0.85353699999999999</v>
      </c>
      <c r="CH615" s="105">
        <v>-0.26555499999999999</v>
      </c>
      <c r="CI615" s="105">
        <v>-0.31492700000000001</v>
      </c>
      <c r="CJ615" s="105">
        <v>0.16059200000000001</v>
      </c>
      <c r="CK615" s="105">
        <v>0.11662500000000001</v>
      </c>
      <c r="CL615" s="105">
        <v>0.23224600000000001</v>
      </c>
      <c r="CM615" s="116">
        <v>-5.5506399999999997E-2</v>
      </c>
    </row>
    <row r="616" spans="1:91">
      <c r="A616" s="104" t="s">
        <v>1819</v>
      </c>
      <c r="B616" s="104" t="s">
        <v>1820</v>
      </c>
      <c r="C616" s="104" t="s">
        <v>681</v>
      </c>
      <c r="D616" s="105">
        <v>31.267049999999998</v>
      </c>
      <c r="E616" s="108">
        <v>1329236770</v>
      </c>
      <c r="F616" s="108">
        <v>787244378.29999995</v>
      </c>
      <c r="G616" s="108">
        <v>777807653.79999995</v>
      </c>
      <c r="H616" s="108">
        <v>1117999324</v>
      </c>
      <c r="I616" s="108">
        <v>1012871076</v>
      </c>
      <c r="J616" s="108">
        <v>481606111.5</v>
      </c>
      <c r="K616" s="108">
        <v>1488204000</v>
      </c>
      <c r="L616" s="108">
        <v>433578175</v>
      </c>
      <c r="M616" s="108">
        <v>1247392421</v>
      </c>
      <c r="N616" s="108">
        <v>1883491726</v>
      </c>
      <c r="O616" s="108">
        <v>2416181535</v>
      </c>
      <c r="P616" s="108">
        <v>1676489839</v>
      </c>
      <c r="Q616" s="108">
        <v>2367259107</v>
      </c>
      <c r="R616" s="108">
        <v>2160705298</v>
      </c>
      <c r="S616" s="108">
        <v>1850919866</v>
      </c>
      <c r="T616" s="108">
        <v>1993035806</v>
      </c>
      <c r="U616" s="108">
        <v>2074168398</v>
      </c>
      <c r="V616" s="108">
        <v>2182791141</v>
      </c>
      <c r="W616" s="108">
        <v>2286064428</v>
      </c>
      <c r="X616" s="108">
        <v>2130854320</v>
      </c>
      <c r="Y616" s="108">
        <v>2063689158</v>
      </c>
      <c r="Z616" s="108">
        <v>1841430698</v>
      </c>
      <c r="AA616" s="108">
        <v>1966102237</v>
      </c>
      <c r="AB616" s="108">
        <v>1943210255</v>
      </c>
      <c r="AC616" s="108">
        <v>2722991260</v>
      </c>
      <c r="AD616" s="108">
        <v>2644118946</v>
      </c>
      <c r="AE616" s="108">
        <v>2820707912</v>
      </c>
      <c r="AF616" s="108">
        <v>2576469555</v>
      </c>
      <c r="AG616" s="108">
        <v>2756633941</v>
      </c>
      <c r="AH616" s="115">
        <v>2578442247</v>
      </c>
      <c r="AI616" s="105">
        <v>30.691400000000002</v>
      </c>
      <c r="AJ616" s="105">
        <v>30.140999999999998</v>
      </c>
      <c r="AK616" s="105">
        <v>30.118400000000001</v>
      </c>
      <c r="AL616" s="105">
        <v>30.332699999999999</v>
      </c>
      <c r="AM616" s="105">
        <v>30.347899999999999</v>
      </c>
      <c r="AN616" s="105">
        <v>29.375599999999999</v>
      </c>
      <c r="AO616" s="105">
        <v>30.684899999999999</v>
      </c>
      <c r="AP616" s="105">
        <v>29.511800000000001</v>
      </c>
      <c r="AQ616" s="105">
        <v>30.4054</v>
      </c>
      <c r="AR616" s="105">
        <v>31.2195</v>
      </c>
      <c r="AS616" s="105">
        <v>31.640499999999999</v>
      </c>
      <c r="AT616" s="105">
        <v>31.247</v>
      </c>
      <c r="AU616" s="105">
        <v>31.3748</v>
      </c>
      <c r="AV616" s="105">
        <v>31.298500000000001</v>
      </c>
      <c r="AW616" s="105">
        <v>31.113299999999999</v>
      </c>
      <c r="AX616" s="105">
        <v>31.271599999999999</v>
      </c>
      <c r="AY616" s="105">
        <v>31.272400000000001</v>
      </c>
      <c r="AZ616" s="105">
        <v>31.36</v>
      </c>
      <c r="BA616" s="105">
        <v>31.3352</v>
      </c>
      <c r="BB616" s="105">
        <v>31.316500000000001</v>
      </c>
      <c r="BC616" s="105">
        <v>31.132000000000001</v>
      </c>
      <c r="BD616" s="105">
        <v>31.179600000000001</v>
      </c>
      <c r="BE616" s="105">
        <v>31.284099999999999</v>
      </c>
      <c r="BF616" s="105">
        <v>31.292400000000001</v>
      </c>
      <c r="BG616" s="105">
        <v>31.3916</v>
      </c>
      <c r="BH616" s="105">
        <v>31.331900000000001</v>
      </c>
      <c r="BI616" s="105">
        <v>31.407299999999999</v>
      </c>
      <c r="BJ616" s="105">
        <v>31.317799999999998</v>
      </c>
      <c r="BK616" s="105">
        <v>31.289300000000001</v>
      </c>
      <c r="BL616" s="116">
        <v>31.262499999999999</v>
      </c>
      <c r="BM616" s="112">
        <v>6.63447E-3</v>
      </c>
      <c r="BN616" s="112">
        <v>1.6845599999999999E-2</v>
      </c>
      <c r="BO616" s="112">
        <v>3.7093300000000003E-2</v>
      </c>
      <c r="BP616" s="112">
        <v>0.59432799999999997</v>
      </c>
      <c r="BQ616" s="112">
        <v>0.74510600000000005</v>
      </c>
      <c r="BR616" s="112">
        <v>0.74853400000000003</v>
      </c>
      <c r="BS616" s="112">
        <v>0.68998899999999996</v>
      </c>
      <c r="BT616" s="112">
        <v>0.39406099999999999</v>
      </c>
      <c r="BU616" s="117">
        <v>3.5755599999999998E-2</v>
      </c>
      <c r="BV616" s="112">
        <v>3.2593999999999998E-2</v>
      </c>
      <c r="BW616" s="112">
        <v>5.2614500000000002E-2</v>
      </c>
      <c r="BX616" s="112">
        <v>0.114262</v>
      </c>
      <c r="BY616" s="112">
        <v>0.66400899999999996</v>
      </c>
      <c r="BZ616" s="112">
        <v>0.87799799999999995</v>
      </c>
      <c r="CA616" s="112">
        <v>0.882579</v>
      </c>
      <c r="CB616" s="112">
        <v>0.83343999999999996</v>
      </c>
      <c r="CC616" s="112">
        <v>0.58441500000000002</v>
      </c>
      <c r="CD616" s="117">
        <v>0.45522800000000002</v>
      </c>
      <c r="CE616" s="105">
        <v>-0.97292500000000004</v>
      </c>
      <c r="CF616" s="105">
        <v>-1.2711300000000001</v>
      </c>
      <c r="CG616" s="105">
        <v>-1.08914</v>
      </c>
      <c r="CH616" s="105">
        <v>7.9125100000000004E-2</v>
      </c>
      <c r="CI616" s="105">
        <v>-2.76203E-2</v>
      </c>
      <c r="CJ616" s="105">
        <v>1.1468900000000001E-2</v>
      </c>
      <c r="CK616" s="105">
        <v>-2.8645199999999999E-2</v>
      </c>
      <c r="CL616" s="105">
        <v>-3.7818299999999999E-2</v>
      </c>
      <c r="CM616" s="116">
        <v>8.7096499999999993E-2</v>
      </c>
    </row>
    <row r="617" spans="1:91">
      <c r="A617" s="104" t="s">
        <v>1821</v>
      </c>
      <c r="B617" s="104" t="s">
        <v>1822</v>
      </c>
      <c r="C617" s="104" t="s">
        <v>1823</v>
      </c>
      <c r="D617" s="105">
        <v>31.753450000000001</v>
      </c>
      <c r="E617" s="108">
        <v>2830629582</v>
      </c>
      <c r="F617" s="108">
        <v>1919559003</v>
      </c>
      <c r="G617" s="108">
        <v>1926774681</v>
      </c>
      <c r="H617" s="108">
        <v>3064912567</v>
      </c>
      <c r="I617" s="108">
        <v>2793502430</v>
      </c>
      <c r="J617" s="108">
        <v>1628610855</v>
      </c>
      <c r="K617" s="108">
        <v>3511533971</v>
      </c>
      <c r="L617" s="108">
        <v>1570060739</v>
      </c>
      <c r="M617" s="108">
        <v>3200400591</v>
      </c>
      <c r="N617" s="108">
        <v>2393209611</v>
      </c>
      <c r="O617" s="108">
        <v>1458997977</v>
      </c>
      <c r="P617" s="108">
        <v>1994310512</v>
      </c>
      <c r="Q617" s="108">
        <v>2780047158</v>
      </c>
      <c r="R617" s="108">
        <v>2610739400</v>
      </c>
      <c r="S617" s="108">
        <v>2393194344</v>
      </c>
      <c r="T617" s="108">
        <v>2688512186</v>
      </c>
      <c r="U617" s="108">
        <v>2748011415</v>
      </c>
      <c r="V617" s="108">
        <v>2807709325</v>
      </c>
      <c r="W617" s="108">
        <v>3199425706</v>
      </c>
      <c r="X617" s="108">
        <v>3162013779</v>
      </c>
      <c r="Y617" s="108">
        <v>3222532882</v>
      </c>
      <c r="Z617" s="108">
        <v>3058410707</v>
      </c>
      <c r="AA617" s="108">
        <v>2905920781</v>
      </c>
      <c r="AB617" s="108">
        <v>2935843849</v>
      </c>
      <c r="AC617" s="108">
        <v>3703807522</v>
      </c>
      <c r="AD617" s="108">
        <v>3376254700</v>
      </c>
      <c r="AE617" s="108">
        <v>3557712445</v>
      </c>
      <c r="AF617" s="108">
        <v>3716912770</v>
      </c>
      <c r="AG617" s="108">
        <v>3979700981</v>
      </c>
      <c r="AH617" s="115">
        <v>3739782439</v>
      </c>
      <c r="AI617" s="105">
        <v>31.782</v>
      </c>
      <c r="AJ617" s="105">
        <v>31.388400000000001</v>
      </c>
      <c r="AK617" s="105">
        <v>31.380299999999998</v>
      </c>
      <c r="AL617" s="105">
        <v>31.787600000000001</v>
      </c>
      <c r="AM617" s="105">
        <v>31.796900000000001</v>
      </c>
      <c r="AN617" s="105">
        <v>31.0947</v>
      </c>
      <c r="AO617" s="105">
        <v>31.9663</v>
      </c>
      <c r="AP617" s="105">
        <v>31.2104</v>
      </c>
      <c r="AQ617" s="105">
        <v>31.764700000000001</v>
      </c>
      <c r="AR617" s="105">
        <v>31.5656</v>
      </c>
      <c r="AS617" s="105">
        <v>30.921299999999999</v>
      </c>
      <c r="AT617" s="105">
        <v>31.497399999999999</v>
      </c>
      <c r="AU617" s="105">
        <v>31.606400000000001</v>
      </c>
      <c r="AV617" s="105">
        <v>31.5715</v>
      </c>
      <c r="AW617" s="105">
        <v>31.477599999999999</v>
      </c>
      <c r="AX617" s="105">
        <v>31.703499999999998</v>
      </c>
      <c r="AY617" s="105">
        <v>31.679300000000001</v>
      </c>
      <c r="AZ617" s="105">
        <v>31.7118</v>
      </c>
      <c r="BA617" s="105">
        <v>31.8201</v>
      </c>
      <c r="BB617" s="105">
        <v>31.879100000000001</v>
      </c>
      <c r="BC617" s="105">
        <v>31.769500000000001</v>
      </c>
      <c r="BD617" s="105">
        <v>31.915199999999999</v>
      </c>
      <c r="BE617" s="105">
        <v>31.836099999999998</v>
      </c>
      <c r="BF617" s="105">
        <v>31.887699999999999</v>
      </c>
      <c r="BG617" s="105">
        <v>31.833100000000002</v>
      </c>
      <c r="BH617" s="105">
        <v>31.676600000000001</v>
      </c>
      <c r="BI617" s="105">
        <v>31.7422</v>
      </c>
      <c r="BJ617" s="105">
        <v>31.846499999999999</v>
      </c>
      <c r="BK617" s="105">
        <v>31.814699999999998</v>
      </c>
      <c r="BL617" s="116">
        <v>31.7911</v>
      </c>
      <c r="BM617" s="112">
        <v>8.75774E-2</v>
      </c>
      <c r="BN617" s="112">
        <v>0.33096500000000001</v>
      </c>
      <c r="BO617" s="112">
        <v>0.49415199999999998</v>
      </c>
      <c r="BP617" s="112">
        <v>7.5413099999999997E-2</v>
      </c>
      <c r="BQ617" s="112">
        <v>3.11174E-3</v>
      </c>
      <c r="BR617" s="112">
        <v>3.1608500000000002E-3</v>
      </c>
      <c r="BS617" s="112">
        <v>0.88516300000000003</v>
      </c>
      <c r="BT617" s="112">
        <v>9.1952500000000006E-2</v>
      </c>
      <c r="BU617" s="117">
        <v>0.237618</v>
      </c>
      <c r="BV617" s="112">
        <v>0.148232</v>
      </c>
      <c r="BW617" s="112">
        <v>0.42388300000000001</v>
      </c>
      <c r="BX617" s="112">
        <v>0.59847899999999998</v>
      </c>
      <c r="BY617" s="112">
        <v>0.127417</v>
      </c>
      <c r="BZ617" s="112">
        <v>0.18067</v>
      </c>
      <c r="CA617" s="112">
        <v>5.4425500000000002E-2</v>
      </c>
      <c r="CB617" s="112">
        <v>0.94785399999999997</v>
      </c>
      <c r="CC617" s="112">
        <v>0.26222699999999999</v>
      </c>
      <c r="CD617" s="117">
        <v>0.709152</v>
      </c>
      <c r="CE617" s="105">
        <v>-0.30051699999999998</v>
      </c>
      <c r="CF617" s="105">
        <v>-0.25766800000000001</v>
      </c>
      <c r="CG617" s="105">
        <v>-0.170268</v>
      </c>
      <c r="CH617" s="105">
        <v>-0.48929400000000001</v>
      </c>
      <c r="CI617" s="105">
        <v>-0.26554699999999998</v>
      </c>
      <c r="CJ617" s="105">
        <v>-0.11922000000000001</v>
      </c>
      <c r="CK617" s="105">
        <v>5.4639199999999997E-3</v>
      </c>
      <c r="CL617" s="105">
        <v>6.2264100000000003E-2</v>
      </c>
      <c r="CM617" s="116">
        <v>-6.6797300000000004E-2</v>
      </c>
    </row>
    <row r="618" spans="1:91">
      <c r="A618" s="104" t="s">
        <v>1824</v>
      </c>
      <c r="B618" s="104" t="s">
        <v>1825</v>
      </c>
      <c r="C618" s="104" t="s">
        <v>1826</v>
      </c>
      <c r="D618" s="105">
        <v>31.983550000000001</v>
      </c>
      <c r="E618" s="108">
        <v>3301808952</v>
      </c>
      <c r="F618" s="108">
        <v>3034862368</v>
      </c>
      <c r="G618" s="108">
        <v>2623924868</v>
      </c>
      <c r="H618" s="108">
        <v>6107470920</v>
      </c>
      <c r="I618" s="108">
        <v>5628463090</v>
      </c>
      <c r="J618" s="108">
        <v>4529569022</v>
      </c>
      <c r="K618" s="108">
        <v>4393640892</v>
      </c>
      <c r="L618" s="108">
        <v>3217917646</v>
      </c>
      <c r="M618" s="108">
        <v>6512310156</v>
      </c>
      <c r="N618" s="108">
        <v>2707458977</v>
      </c>
      <c r="O618" s="108">
        <v>3061937852</v>
      </c>
      <c r="P618" s="108">
        <v>3673651484</v>
      </c>
      <c r="Q618" s="108">
        <v>3579588902</v>
      </c>
      <c r="R618" s="108">
        <v>2977060988</v>
      </c>
      <c r="S618" s="108">
        <v>2413695446</v>
      </c>
      <c r="T618" s="108">
        <v>2901515385</v>
      </c>
      <c r="U618" s="108">
        <v>3051300293</v>
      </c>
      <c r="V618" s="108">
        <v>3589377002</v>
      </c>
      <c r="W618" s="108">
        <v>2988941391</v>
      </c>
      <c r="X618" s="108">
        <v>3183995770</v>
      </c>
      <c r="Y618" s="108">
        <v>3770771290</v>
      </c>
      <c r="Z618" s="108">
        <v>3121375527</v>
      </c>
      <c r="AA618" s="108">
        <v>3278794182</v>
      </c>
      <c r="AB618" s="108">
        <v>3104677659</v>
      </c>
      <c r="AC618" s="108">
        <v>3784375395</v>
      </c>
      <c r="AD618" s="108">
        <v>4073829258</v>
      </c>
      <c r="AE618" s="108">
        <v>4124107092</v>
      </c>
      <c r="AF618" s="108">
        <v>3876244564</v>
      </c>
      <c r="AG618" s="108">
        <v>4543921914</v>
      </c>
      <c r="AH618" s="115">
        <v>5329207050</v>
      </c>
      <c r="AI618" s="105">
        <v>32.004100000000001</v>
      </c>
      <c r="AJ618" s="105">
        <v>32.0413</v>
      </c>
      <c r="AK618" s="105">
        <v>31.823399999999999</v>
      </c>
      <c r="AL618" s="105">
        <v>32.782299999999999</v>
      </c>
      <c r="AM618" s="105">
        <v>32.811</v>
      </c>
      <c r="AN618" s="105">
        <v>32.511400000000002</v>
      </c>
      <c r="AO618" s="105">
        <v>32.299399999999999</v>
      </c>
      <c r="AP618" s="105">
        <v>32.2455</v>
      </c>
      <c r="AQ618" s="105">
        <v>32.7896</v>
      </c>
      <c r="AR618" s="105">
        <v>31.7514</v>
      </c>
      <c r="AS618" s="105">
        <v>32.002299999999998</v>
      </c>
      <c r="AT618" s="105">
        <v>32.378700000000002</v>
      </c>
      <c r="AU618" s="105">
        <v>31.970500000000001</v>
      </c>
      <c r="AV618" s="105">
        <v>31.760899999999999</v>
      </c>
      <c r="AW618" s="105">
        <v>31.488199999999999</v>
      </c>
      <c r="AX618" s="105">
        <v>31.813500000000001</v>
      </c>
      <c r="AY618" s="105">
        <v>31.830200000000001</v>
      </c>
      <c r="AZ618" s="105">
        <v>32.066400000000002</v>
      </c>
      <c r="BA618" s="105">
        <v>31.721900000000002</v>
      </c>
      <c r="BB618" s="105">
        <v>31.889299999999999</v>
      </c>
      <c r="BC618" s="105">
        <v>31.996600000000001</v>
      </c>
      <c r="BD618" s="105">
        <v>31.945</v>
      </c>
      <c r="BE618" s="105">
        <v>32.009399999999999</v>
      </c>
      <c r="BF618" s="105">
        <v>31.968399999999999</v>
      </c>
      <c r="BG618" s="105">
        <v>31.8628</v>
      </c>
      <c r="BH618" s="105">
        <v>31.9437</v>
      </c>
      <c r="BI618" s="105">
        <v>31.955300000000001</v>
      </c>
      <c r="BJ618" s="105">
        <v>31.9071</v>
      </c>
      <c r="BK618" s="105">
        <v>32.007199999999997</v>
      </c>
      <c r="BL618" s="116">
        <v>32.302399999999999</v>
      </c>
      <c r="BM618" s="112">
        <v>0.443222</v>
      </c>
      <c r="BN618" s="112">
        <v>1.4461999999999999E-2</v>
      </c>
      <c r="BO618" s="112">
        <v>0.15046100000000001</v>
      </c>
      <c r="BP618" s="112">
        <v>0.903559</v>
      </c>
      <c r="BQ618" s="112">
        <v>0.14393700000000001</v>
      </c>
      <c r="BR618" s="112">
        <v>0.30614999999999998</v>
      </c>
      <c r="BS618" s="112">
        <v>0.228987</v>
      </c>
      <c r="BT618" s="112">
        <v>0.46066200000000002</v>
      </c>
      <c r="BU618" s="117">
        <v>0.28247699999999998</v>
      </c>
      <c r="BV618" s="112">
        <v>0.52131000000000005</v>
      </c>
      <c r="BW618" s="112">
        <v>4.7868800000000003E-2</v>
      </c>
      <c r="BX618" s="112">
        <v>0.25354700000000002</v>
      </c>
      <c r="BY618" s="112">
        <v>0.92135100000000003</v>
      </c>
      <c r="BZ618" s="112">
        <v>0.52508900000000003</v>
      </c>
      <c r="CA618" s="112">
        <v>0.57770100000000002</v>
      </c>
      <c r="CB618" s="112">
        <v>0.45949699999999999</v>
      </c>
      <c r="CC618" s="112">
        <v>0.64378400000000002</v>
      </c>
      <c r="CD618" s="117">
        <v>0.72864200000000001</v>
      </c>
      <c r="CE618" s="105">
        <v>-0.115957</v>
      </c>
      <c r="CF618" s="105">
        <v>0.62936800000000004</v>
      </c>
      <c r="CG618" s="105">
        <v>0.37262099999999998</v>
      </c>
      <c r="CH618" s="105">
        <v>-2.80673E-2</v>
      </c>
      <c r="CI618" s="105">
        <v>-0.332345</v>
      </c>
      <c r="CJ618" s="105">
        <v>-0.16886699999999999</v>
      </c>
      <c r="CK618" s="105">
        <v>-0.202962</v>
      </c>
      <c r="CL618" s="105">
        <v>-9.7957600000000006E-2</v>
      </c>
      <c r="CM618" s="116">
        <v>-0.15160499999999999</v>
      </c>
    </row>
    <row r="619" spans="1:91">
      <c r="A619" s="104" t="s">
        <v>1827</v>
      </c>
      <c r="B619" s="104" t="s">
        <v>1828</v>
      </c>
      <c r="C619" s="104" t="s">
        <v>1829</v>
      </c>
      <c r="D619" s="105">
        <v>34.086799999999997</v>
      </c>
      <c r="E619" s="108">
        <v>14276620100</v>
      </c>
      <c r="F619" s="108">
        <v>9496947358</v>
      </c>
      <c r="G619" s="108">
        <v>9859607115</v>
      </c>
      <c r="H619" s="108">
        <v>12867217151</v>
      </c>
      <c r="I619" s="108">
        <v>10483209927</v>
      </c>
      <c r="J619" s="108">
        <v>7519201383</v>
      </c>
      <c r="K619" s="108">
        <v>15992298061</v>
      </c>
      <c r="L619" s="108">
        <v>7609660372</v>
      </c>
      <c r="M619" s="108">
        <v>16229610442</v>
      </c>
      <c r="N619" s="108">
        <v>9789647688</v>
      </c>
      <c r="O619" s="108">
        <v>6942348764</v>
      </c>
      <c r="P619" s="108">
        <v>9031680477</v>
      </c>
      <c r="Q619" s="108">
        <v>14545102000</v>
      </c>
      <c r="R619" s="108">
        <v>13317338808</v>
      </c>
      <c r="S619" s="108">
        <v>10969279246</v>
      </c>
      <c r="T619" s="108">
        <v>14097636467</v>
      </c>
      <c r="U619" s="108">
        <v>15711065592</v>
      </c>
      <c r="V619" s="108">
        <v>15018423132</v>
      </c>
      <c r="W619" s="108">
        <v>14966060282</v>
      </c>
      <c r="X619" s="108">
        <v>17225674805</v>
      </c>
      <c r="Y619" s="108">
        <v>15010682704</v>
      </c>
      <c r="Z619" s="108">
        <v>20023361286</v>
      </c>
      <c r="AA619" s="108">
        <v>19041608265</v>
      </c>
      <c r="AB619" s="108">
        <v>16752112896</v>
      </c>
      <c r="AC619" s="108">
        <v>17442587634</v>
      </c>
      <c r="AD619" s="108">
        <v>17993181229</v>
      </c>
      <c r="AE619" s="108">
        <v>19930321839</v>
      </c>
      <c r="AF619" s="108">
        <v>20972762868</v>
      </c>
      <c r="AG619" s="108">
        <v>19804863137</v>
      </c>
      <c r="AH619" s="115">
        <v>19040068264</v>
      </c>
      <c r="AI619" s="105">
        <v>34.116399999999999</v>
      </c>
      <c r="AJ619" s="105">
        <v>33.674199999999999</v>
      </c>
      <c r="AK619" s="105">
        <v>33.728700000000003</v>
      </c>
      <c r="AL619" s="105">
        <v>33.857399999999998</v>
      </c>
      <c r="AM619" s="105">
        <v>33.710299999999997</v>
      </c>
      <c r="AN619" s="105">
        <v>33.229500000000002</v>
      </c>
      <c r="AO619" s="105">
        <v>34.154899999999998</v>
      </c>
      <c r="AP619" s="105">
        <v>33.4773</v>
      </c>
      <c r="AQ619" s="105">
        <v>34.106999999999999</v>
      </c>
      <c r="AR619" s="105">
        <v>33.643900000000002</v>
      </c>
      <c r="AS619" s="105">
        <v>33.218499999999999</v>
      </c>
      <c r="AT619" s="105">
        <v>33.676499999999997</v>
      </c>
      <c r="AU619" s="105">
        <v>33.968299999999999</v>
      </c>
      <c r="AV619" s="105">
        <v>33.9223</v>
      </c>
      <c r="AW619" s="105">
        <v>33.711500000000001</v>
      </c>
      <c r="AX619" s="105">
        <v>34.094099999999997</v>
      </c>
      <c r="AY619" s="105">
        <v>34.177500000000002</v>
      </c>
      <c r="AZ619" s="105">
        <v>34.142699999999998</v>
      </c>
      <c r="BA619" s="105">
        <v>34.045900000000003</v>
      </c>
      <c r="BB619" s="105">
        <v>34.344999999999999</v>
      </c>
      <c r="BC619" s="105">
        <v>34.025300000000001</v>
      </c>
      <c r="BD619" s="105">
        <v>34.647199999999998</v>
      </c>
      <c r="BE619" s="105">
        <v>34.564900000000002</v>
      </c>
      <c r="BF619" s="105">
        <v>34.400199999999998</v>
      </c>
      <c r="BG619" s="105">
        <v>34.083500000000001</v>
      </c>
      <c r="BH619" s="105">
        <v>34.0901</v>
      </c>
      <c r="BI619" s="105">
        <v>34.228099999999998</v>
      </c>
      <c r="BJ619" s="105">
        <v>34.342799999999997</v>
      </c>
      <c r="BK619" s="105">
        <v>34.1297</v>
      </c>
      <c r="BL619" s="116">
        <v>34.148400000000002</v>
      </c>
      <c r="BM619" s="112">
        <v>7.6894100000000007E-2</v>
      </c>
      <c r="BN619" s="112">
        <v>3.9253299999999998E-2</v>
      </c>
      <c r="BO619" s="112">
        <v>0.268092</v>
      </c>
      <c r="BP619" s="112">
        <v>1.29485E-2</v>
      </c>
      <c r="BQ619" s="112">
        <v>3.1250899999999998E-2</v>
      </c>
      <c r="BR619" s="112">
        <v>0.39458900000000002</v>
      </c>
      <c r="BS619" s="112">
        <v>0.61053599999999997</v>
      </c>
      <c r="BT619" s="112">
        <v>2.9421800000000001E-2</v>
      </c>
      <c r="BU619" s="117">
        <v>0.42764200000000002</v>
      </c>
      <c r="BV619" s="112">
        <v>0.13562399999999999</v>
      </c>
      <c r="BW619" s="112">
        <v>8.9434799999999995E-2</v>
      </c>
      <c r="BX619" s="112">
        <v>0.382801</v>
      </c>
      <c r="BY619" s="112">
        <v>3.3167500000000003E-2</v>
      </c>
      <c r="BZ619" s="112">
        <v>0.35445500000000002</v>
      </c>
      <c r="CA619" s="112">
        <v>0.66086699999999998</v>
      </c>
      <c r="CB619" s="112">
        <v>0.77162799999999998</v>
      </c>
      <c r="CC619" s="112">
        <v>0.13782900000000001</v>
      </c>
      <c r="CD619" s="117">
        <v>0.78158300000000003</v>
      </c>
      <c r="CE619" s="105">
        <v>-0.367203</v>
      </c>
      <c r="CF619" s="105">
        <v>-0.60793399999999997</v>
      </c>
      <c r="CG619" s="105">
        <v>-0.29391099999999998</v>
      </c>
      <c r="CH619" s="105">
        <v>-0.69402200000000003</v>
      </c>
      <c r="CI619" s="105">
        <v>-0.33965000000000001</v>
      </c>
      <c r="CJ619" s="105">
        <v>-6.8907399999999994E-2</v>
      </c>
      <c r="CK619" s="105">
        <v>-6.8270399999999995E-2</v>
      </c>
      <c r="CL619" s="105">
        <v>0.33044699999999999</v>
      </c>
      <c r="CM619" s="116">
        <v>-7.30769E-2</v>
      </c>
    </row>
    <row r="620" spans="1:91">
      <c r="A620" s="104" t="s">
        <v>5168</v>
      </c>
      <c r="B620" s="104" t="s">
        <v>5169</v>
      </c>
      <c r="C620" s="104" t="s">
        <v>5170</v>
      </c>
      <c r="D620" s="105">
        <v>23.896549999999998</v>
      </c>
      <c r="E620" s="108"/>
      <c r="F620" s="108">
        <v>2079470.25</v>
      </c>
      <c r="G620" s="108"/>
      <c r="H620" s="108">
        <v>111497048</v>
      </c>
      <c r="I620" s="108">
        <v>49938164</v>
      </c>
      <c r="J620" s="108">
        <v>25918630</v>
      </c>
      <c r="K620" s="108">
        <v>107469504.3</v>
      </c>
      <c r="L620" s="108"/>
      <c r="M620" s="108">
        <v>12733770</v>
      </c>
      <c r="N620" s="108">
        <v>28902092</v>
      </c>
      <c r="O620" s="108">
        <v>20352960</v>
      </c>
      <c r="P620" s="108">
        <v>16668789.75</v>
      </c>
      <c r="Q620" s="108">
        <v>10248822</v>
      </c>
      <c r="R620" s="108"/>
      <c r="S620" s="108"/>
      <c r="T620" s="108">
        <v>14714626.5</v>
      </c>
      <c r="U620" s="108">
        <v>11452793</v>
      </c>
      <c r="V620" s="108">
        <v>159166352.5</v>
      </c>
      <c r="W620" s="108">
        <v>5617086.5</v>
      </c>
      <c r="X620" s="108">
        <v>6654704</v>
      </c>
      <c r="Y620" s="108">
        <v>10111424</v>
      </c>
      <c r="Z620" s="108">
        <v>33478366.5</v>
      </c>
      <c r="AA620" s="108">
        <v>181477416.5</v>
      </c>
      <c r="AB620" s="108">
        <v>12615332.25</v>
      </c>
      <c r="AC620" s="108">
        <v>8471185</v>
      </c>
      <c r="AD620" s="108">
        <v>23561522</v>
      </c>
      <c r="AE620" s="108">
        <v>15917846.5</v>
      </c>
      <c r="AF620" s="108">
        <v>14606040</v>
      </c>
      <c r="AG620" s="108">
        <v>12395766</v>
      </c>
      <c r="AH620" s="115">
        <v>168024999.5</v>
      </c>
      <c r="AI620" s="105">
        <v>22.604500000000002</v>
      </c>
      <c r="AJ620" s="105">
        <v>21.587199999999999</v>
      </c>
      <c r="AK620" s="105">
        <v>21.5886</v>
      </c>
      <c r="AL620" s="105">
        <v>27.006799999999998</v>
      </c>
      <c r="AM620" s="105">
        <v>26.068999999999999</v>
      </c>
      <c r="AN620" s="105">
        <v>25.457899999999999</v>
      </c>
      <c r="AO620" s="105">
        <v>26.891200000000001</v>
      </c>
      <c r="AP620" s="105">
        <v>23.2395</v>
      </c>
      <c r="AQ620" s="105">
        <v>23.7913</v>
      </c>
      <c r="AR620" s="105">
        <v>25.0623</v>
      </c>
      <c r="AS620" s="105">
        <v>25.017900000000001</v>
      </c>
      <c r="AT620" s="105">
        <v>24.594799999999999</v>
      </c>
      <c r="AU620" s="105">
        <v>23.455300000000001</v>
      </c>
      <c r="AV620" s="105">
        <v>23.274100000000001</v>
      </c>
      <c r="AW620" s="105">
        <v>22.765599999999999</v>
      </c>
      <c r="AX620" s="105">
        <v>24.190100000000001</v>
      </c>
      <c r="AY620" s="105">
        <v>23.810199999999998</v>
      </c>
      <c r="AZ620" s="105">
        <v>27.6708</v>
      </c>
      <c r="BA620" s="105">
        <v>22.6663</v>
      </c>
      <c r="BB620" s="105">
        <v>23.275400000000001</v>
      </c>
      <c r="BC620" s="105">
        <v>23.76</v>
      </c>
      <c r="BD620" s="105">
        <v>25.2864</v>
      </c>
      <c r="BE620" s="105">
        <v>27.850899999999999</v>
      </c>
      <c r="BF620" s="105">
        <v>24.025300000000001</v>
      </c>
      <c r="BG620" s="105">
        <v>22.901700000000002</v>
      </c>
      <c r="BH620" s="105">
        <v>24.497599999999998</v>
      </c>
      <c r="BI620" s="105">
        <v>23.937999999999999</v>
      </c>
      <c r="BJ620" s="105">
        <v>23.8551</v>
      </c>
      <c r="BK620" s="105">
        <v>23.479399999999998</v>
      </c>
      <c r="BL620" s="116">
        <v>27.352900000000002</v>
      </c>
      <c r="BM620" s="112">
        <v>8.1021200000000002E-2</v>
      </c>
      <c r="BN620" s="112">
        <v>0.38412299999999999</v>
      </c>
      <c r="BO620" s="112">
        <v>0.88644000000000001</v>
      </c>
      <c r="BP620" s="112">
        <v>0.99750499999999998</v>
      </c>
      <c r="BQ620" s="112">
        <v>0.238539</v>
      </c>
      <c r="BR620" s="112">
        <v>0.85976600000000003</v>
      </c>
      <c r="BS620" s="112">
        <v>0.26184000000000002</v>
      </c>
      <c r="BT620" s="112">
        <v>0.64711099999999999</v>
      </c>
      <c r="BU620" s="117">
        <v>0.44487599999999999</v>
      </c>
      <c r="BV620" s="112">
        <v>0.140232</v>
      </c>
      <c r="BW620" s="112">
        <v>0.47480800000000001</v>
      </c>
      <c r="BX620" s="112">
        <v>0.92305400000000004</v>
      </c>
      <c r="BY620" s="112">
        <v>0.99750499999999998</v>
      </c>
      <c r="BZ620" s="112">
        <v>0.59282699999999999</v>
      </c>
      <c r="CA620" s="112">
        <v>0.94042700000000001</v>
      </c>
      <c r="CB620" s="112">
        <v>0.49573600000000001</v>
      </c>
      <c r="CC620" s="112">
        <v>0.78424799999999995</v>
      </c>
      <c r="CD620" s="117">
        <v>0.78158300000000003</v>
      </c>
      <c r="CE620" s="105">
        <v>-2.9690099999999999</v>
      </c>
      <c r="CF620" s="105">
        <v>1.2821100000000001</v>
      </c>
      <c r="CG620" s="105">
        <v>-0.25515900000000002</v>
      </c>
      <c r="CH620" s="105">
        <v>-4.1332199999999999E-3</v>
      </c>
      <c r="CI620" s="105">
        <v>-1.7307999999999999</v>
      </c>
      <c r="CJ620" s="105">
        <v>0.32788299999999998</v>
      </c>
      <c r="CK620" s="105">
        <v>-1.6618599999999999</v>
      </c>
      <c r="CL620" s="105">
        <v>0.82507299999999995</v>
      </c>
      <c r="CM620" s="116">
        <v>-1.1166799999999999</v>
      </c>
    </row>
    <row r="621" spans="1:91">
      <c r="A621" s="104" t="s">
        <v>1830</v>
      </c>
      <c r="B621" s="104" t="s">
        <v>1831</v>
      </c>
      <c r="C621" s="104" t="s">
        <v>1832</v>
      </c>
      <c r="D621" s="105">
        <v>30.894449999999999</v>
      </c>
      <c r="E621" s="108">
        <v>1313802469</v>
      </c>
      <c r="F621" s="108">
        <v>1116758906</v>
      </c>
      <c r="G621" s="108">
        <v>820609400.5</v>
      </c>
      <c r="H621" s="108">
        <v>1243419415</v>
      </c>
      <c r="I621" s="108">
        <v>915493983</v>
      </c>
      <c r="J621" s="108">
        <v>764888460.39999998</v>
      </c>
      <c r="K621" s="108">
        <v>1642586475</v>
      </c>
      <c r="L621" s="108">
        <v>719830015.29999995</v>
      </c>
      <c r="M621" s="108">
        <v>1500968167</v>
      </c>
      <c r="N621" s="108">
        <v>877494374.39999998</v>
      </c>
      <c r="O621" s="108">
        <v>760000964.29999995</v>
      </c>
      <c r="P621" s="108">
        <v>984169148</v>
      </c>
      <c r="Q621" s="108">
        <v>1819954948</v>
      </c>
      <c r="R621" s="108">
        <v>1570485656</v>
      </c>
      <c r="S621" s="108">
        <v>1562494399</v>
      </c>
      <c r="T621" s="108">
        <v>1589919420</v>
      </c>
      <c r="U621" s="108">
        <v>1614267983</v>
      </c>
      <c r="V621" s="108">
        <v>1564979761</v>
      </c>
      <c r="W621" s="108">
        <v>1785181121</v>
      </c>
      <c r="X621" s="108">
        <v>1708315318</v>
      </c>
      <c r="Y621" s="108">
        <v>1754806341</v>
      </c>
      <c r="Z621" s="108">
        <v>1823189719</v>
      </c>
      <c r="AA621" s="108">
        <v>1689637246</v>
      </c>
      <c r="AB621" s="108">
        <v>1814216879</v>
      </c>
      <c r="AC621" s="108">
        <v>2216331388</v>
      </c>
      <c r="AD621" s="108">
        <v>2177543398</v>
      </c>
      <c r="AE621" s="108">
        <v>2323700929</v>
      </c>
      <c r="AF621" s="108">
        <v>2105824280</v>
      </c>
      <c r="AG621" s="108">
        <v>2336922266</v>
      </c>
      <c r="AH621" s="115">
        <v>2202889860</v>
      </c>
      <c r="AI621" s="105">
        <v>30.674600000000002</v>
      </c>
      <c r="AJ621" s="105">
        <v>30.636800000000001</v>
      </c>
      <c r="AK621" s="105">
        <v>30.195</v>
      </c>
      <c r="AL621" s="105">
        <v>30.4861</v>
      </c>
      <c r="AM621" s="105">
        <v>30.202100000000002</v>
      </c>
      <c r="AN621" s="105">
        <v>30.063500000000001</v>
      </c>
      <c r="AO621" s="105">
        <v>30.830500000000001</v>
      </c>
      <c r="AP621" s="105">
        <v>30.1937</v>
      </c>
      <c r="AQ621" s="105">
        <v>30.6723</v>
      </c>
      <c r="AR621" s="105">
        <v>30.160299999999999</v>
      </c>
      <c r="AS621" s="105">
        <v>30.081199999999999</v>
      </c>
      <c r="AT621" s="105">
        <v>30.4785</v>
      </c>
      <c r="AU621" s="105">
        <v>30.998699999999999</v>
      </c>
      <c r="AV621" s="105">
        <v>30.8383</v>
      </c>
      <c r="AW621" s="105">
        <v>30.871099999999998</v>
      </c>
      <c r="AX621" s="105">
        <v>30.945599999999999</v>
      </c>
      <c r="AY621" s="105">
        <v>30.911799999999999</v>
      </c>
      <c r="AZ621" s="105">
        <v>30.887799999999999</v>
      </c>
      <c r="BA621" s="105">
        <v>30.978400000000001</v>
      </c>
      <c r="BB621" s="105">
        <v>31.002700000000001</v>
      </c>
      <c r="BC621" s="105">
        <v>30.9011</v>
      </c>
      <c r="BD621" s="105">
        <v>31.165099999999999</v>
      </c>
      <c r="BE621" s="105">
        <v>31.068999999999999</v>
      </c>
      <c r="BF621" s="105">
        <v>31.193300000000001</v>
      </c>
      <c r="BG621" s="105">
        <v>31.094799999999999</v>
      </c>
      <c r="BH621" s="105">
        <v>31.056999999999999</v>
      </c>
      <c r="BI621" s="105">
        <v>31.127700000000001</v>
      </c>
      <c r="BJ621" s="105">
        <v>31.026800000000001</v>
      </c>
      <c r="BK621" s="105">
        <v>31.055099999999999</v>
      </c>
      <c r="BL621" s="116">
        <v>31.039200000000001</v>
      </c>
      <c r="BM621" s="112">
        <v>2.50925E-2</v>
      </c>
      <c r="BN621" s="112">
        <v>3.17396E-3</v>
      </c>
      <c r="BO621" s="112">
        <v>6.8337599999999998E-2</v>
      </c>
      <c r="BP621" s="112">
        <v>2.7661700000000001E-3</v>
      </c>
      <c r="BQ621" s="112">
        <v>5.0071900000000003E-2</v>
      </c>
      <c r="BR621" s="112">
        <v>2.56281E-3</v>
      </c>
      <c r="BS621" s="112">
        <v>6.5959599999999993E-2</v>
      </c>
      <c r="BT621" s="112">
        <v>5.6834599999999999E-2</v>
      </c>
      <c r="BU621" s="117">
        <v>7.4270500000000003E-2</v>
      </c>
      <c r="BV621" s="112">
        <v>6.6866800000000004E-2</v>
      </c>
      <c r="BW621" s="112">
        <v>2.13379E-2</v>
      </c>
      <c r="BX621" s="112">
        <v>0.16045899999999999</v>
      </c>
      <c r="BY621" s="112">
        <v>1.34517E-2</v>
      </c>
      <c r="BZ621" s="112">
        <v>0.39158300000000001</v>
      </c>
      <c r="CA621" s="112">
        <v>5.1561599999999999E-2</v>
      </c>
      <c r="CB621" s="112">
        <v>0.245395</v>
      </c>
      <c r="CC621" s="112">
        <v>0.19691700000000001</v>
      </c>
      <c r="CD621" s="117">
        <v>0.57846399999999998</v>
      </c>
      <c r="CE621" s="105">
        <v>-0.53824099999999997</v>
      </c>
      <c r="CF621" s="105">
        <v>-0.78980399999999995</v>
      </c>
      <c r="CG621" s="105">
        <v>-0.47483999999999998</v>
      </c>
      <c r="CH621" s="105">
        <v>-0.80036799999999997</v>
      </c>
      <c r="CI621" s="105">
        <v>-0.13767099999999999</v>
      </c>
      <c r="CJ621" s="105">
        <v>-0.12528700000000001</v>
      </c>
      <c r="CK621" s="105">
        <v>-7.9614000000000004E-2</v>
      </c>
      <c r="CL621" s="105">
        <v>0.102094</v>
      </c>
      <c r="CM621" s="116">
        <v>5.2798600000000001E-2</v>
      </c>
    </row>
    <row r="622" spans="1:91">
      <c r="A622" s="104" t="s">
        <v>1833</v>
      </c>
      <c r="B622" s="104" t="s">
        <v>1834</v>
      </c>
      <c r="C622" s="104" t="s">
        <v>1835</v>
      </c>
      <c r="D622" s="105">
        <v>33.478949999999998</v>
      </c>
      <c r="E622" s="108">
        <v>9219922574</v>
      </c>
      <c r="F622" s="108">
        <v>9130695584</v>
      </c>
      <c r="G622" s="108">
        <v>8982951189</v>
      </c>
      <c r="H622" s="108">
        <v>10394901271</v>
      </c>
      <c r="I622" s="108">
        <v>9579453213</v>
      </c>
      <c r="J622" s="108">
        <v>9337468718</v>
      </c>
      <c r="K622" s="108">
        <v>10216245232</v>
      </c>
      <c r="L622" s="108">
        <v>7034550572</v>
      </c>
      <c r="M622" s="108">
        <v>10763879216</v>
      </c>
      <c r="N622" s="108">
        <v>9331252778</v>
      </c>
      <c r="O622" s="108">
        <v>8661121761</v>
      </c>
      <c r="P622" s="108">
        <v>8487778643</v>
      </c>
      <c r="Q622" s="108">
        <v>9740368110</v>
      </c>
      <c r="R622" s="108">
        <v>8720451486</v>
      </c>
      <c r="S622" s="108">
        <v>6257509840</v>
      </c>
      <c r="T622" s="108">
        <v>7790616980</v>
      </c>
      <c r="U622" s="108">
        <v>8995085659</v>
      </c>
      <c r="V622" s="108">
        <v>7770050113</v>
      </c>
      <c r="W622" s="108">
        <v>10390836040</v>
      </c>
      <c r="X622" s="108">
        <v>9377415258</v>
      </c>
      <c r="Y622" s="108">
        <v>9331852775</v>
      </c>
      <c r="Z622" s="108">
        <v>8512936252</v>
      </c>
      <c r="AA622" s="108">
        <v>8985362296</v>
      </c>
      <c r="AB622" s="108">
        <v>8873615441</v>
      </c>
      <c r="AC622" s="108">
        <v>11846517330</v>
      </c>
      <c r="AD622" s="108">
        <v>11612584453</v>
      </c>
      <c r="AE622" s="108">
        <v>11549677882</v>
      </c>
      <c r="AF622" s="108">
        <v>11365990667</v>
      </c>
      <c r="AG622" s="108">
        <v>12542189610</v>
      </c>
      <c r="AH622" s="115">
        <v>12533460218</v>
      </c>
      <c r="AI622" s="105">
        <v>33.485599999999998</v>
      </c>
      <c r="AJ622" s="105">
        <v>33.627499999999998</v>
      </c>
      <c r="AK622" s="105">
        <v>33.610100000000003</v>
      </c>
      <c r="AL622" s="105">
        <v>33.549500000000002</v>
      </c>
      <c r="AM622" s="105">
        <v>33.580399999999997</v>
      </c>
      <c r="AN622" s="105">
        <v>33.541899999999998</v>
      </c>
      <c r="AO622" s="105">
        <v>33.512900000000002</v>
      </c>
      <c r="AP622" s="105">
        <v>33.376199999999997</v>
      </c>
      <c r="AQ622" s="105">
        <v>33.514600000000002</v>
      </c>
      <c r="AR622" s="105">
        <v>33.573799999999999</v>
      </c>
      <c r="AS622" s="105">
        <v>33.536700000000003</v>
      </c>
      <c r="AT622" s="105">
        <v>33.5869</v>
      </c>
      <c r="AU622" s="105">
        <v>33.398200000000003</v>
      </c>
      <c r="AV622" s="105">
        <v>33.311500000000002</v>
      </c>
      <c r="AW622" s="105">
        <v>32.875500000000002</v>
      </c>
      <c r="AX622" s="105">
        <v>33.238399999999999</v>
      </c>
      <c r="AY622" s="105">
        <v>33.379300000000001</v>
      </c>
      <c r="AZ622" s="105">
        <v>33.188099999999999</v>
      </c>
      <c r="BA622" s="105">
        <v>33.519500000000001</v>
      </c>
      <c r="BB622" s="105">
        <v>33.459600000000002</v>
      </c>
      <c r="BC622" s="105">
        <v>33.332000000000001</v>
      </c>
      <c r="BD622" s="105">
        <v>33.4101</v>
      </c>
      <c r="BE622" s="105">
        <v>33.474400000000003</v>
      </c>
      <c r="BF622" s="105">
        <v>33.483499999999999</v>
      </c>
      <c r="BG622" s="105">
        <v>33.515099999999997</v>
      </c>
      <c r="BH622" s="105">
        <v>33.452199999999998</v>
      </c>
      <c r="BI622" s="105">
        <v>33.441000000000003</v>
      </c>
      <c r="BJ622" s="105">
        <v>33.459000000000003</v>
      </c>
      <c r="BK622" s="105">
        <v>33.471499999999999</v>
      </c>
      <c r="BL622" s="116">
        <v>33.540799999999997</v>
      </c>
      <c r="BM622" s="112">
        <v>0.17793600000000001</v>
      </c>
      <c r="BN622" s="112">
        <v>7.56526E-2</v>
      </c>
      <c r="BO622" s="112">
        <v>0.68901500000000004</v>
      </c>
      <c r="BP622" s="112">
        <v>6.3352099999999995E-2</v>
      </c>
      <c r="BQ622" s="112">
        <v>0.14550199999999999</v>
      </c>
      <c r="BR622" s="112">
        <v>2.39434E-2</v>
      </c>
      <c r="BS622" s="112">
        <v>0.42968000000000001</v>
      </c>
      <c r="BT622" s="112">
        <v>0.37234600000000001</v>
      </c>
      <c r="BU622" s="117">
        <v>0.57333100000000004</v>
      </c>
      <c r="BV622" s="112">
        <v>0.253853</v>
      </c>
      <c r="BW622" s="112">
        <v>0.13910800000000001</v>
      </c>
      <c r="BX622" s="112">
        <v>0.76309400000000005</v>
      </c>
      <c r="BY622" s="112">
        <v>0.11085200000000001</v>
      </c>
      <c r="BZ622" s="112">
        <v>0.52600400000000003</v>
      </c>
      <c r="CA622" s="112">
        <v>0.14471800000000001</v>
      </c>
      <c r="CB622" s="112">
        <v>0.64634400000000003</v>
      </c>
      <c r="CC622" s="112">
        <v>0.56995799999999996</v>
      </c>
      <c r="CD622" s="117">
        <v>0.85105299999999995</v>
      </c>
      <c r="CE622" s="105">
        <v>8.3925899999999998E-2</v>
      </c>
      <c r="CF622" s="105">
        <v>6.6822099999999995E-2</v>
      </c>
      <c r="CG622" s="105">
        <v>-2.25665E-2</v>
      </c>
      <c r="CH622" s="105">
        <v>7.5333899999999995E-2</v>
      </c>
      <c r="CI622" s="105">
        <v>-0.29539599999999999</v>
      </c>
      <c r="CJ622" s="105">
        <v>-0.22187000000000001</v>
      </c>
      <c r="CK622" s="105">
        <v>-5.3415900000000002E-2</v>
      </c>
      <c r="CL622" s="105">
        <v>-3.4473400000000001E-2</v>
      </c>
      <c r="CM622" s="116">
        <v>-2.1030400000000001E-2</v>
      </c>
    </row>
    <row r="623" spans="1:91">
      <c r="A623" s="104" t="s">
        <v>1836</v>
      </c>
      <c r="B623" s="104" t="s">
        <v>1837</v>
      </c>
      <c r="C623" s="104" t="s">
        <v>1838</v>
      </c>
      <c r="D623" s="105">
        <v>29.636499999999998</v>
      </c>
      <c r="E623" s="108">
        <v>1038154148</v>
      </c>
      <c r="F623" s="108">
        <v>812564080.5</v>
      </c>
      <c r="G623" s="108">
        <v>757756273</v>
      </c>
      <c r="H623" s="108">
        <v>770948721</v>
      </c>
      <c r="I623" s="108">
        <v>654788631</v>
      </c>
      <c r="J623" s="108">
        <v>737999970</v>
      </c>
      <c r="K623" s="108">
        <v>674081116</v>
      </c>
      <c r="L623" s="108">
        <v>479367093</v>
      </c>
      <c r="M623" s="108">
        <v>653808115.79999995</v>
      </c>
      <c r="N623" s="108">
        <v>493555105</v>
      </c>
      <c r="O623" s="108">
        <v>436089860.5</v>
      </c>
      <c r="P623" s="108">
        <v>488466709.5</v>
      </c>
      <c r="Q623" s="108">
        <v>630555991</v>
      </c>
      <c r="R623" s="108">
        <v>635728650</v>
      </c>
      <c r="S623" s="108">
        <v>440357671.60000002</v>
      </c>
      <c r="T623" s="108">
        <v>615829953</v>
      </c>
      <c r="U623" s="108">
        <v>664315631</v>
      </c>
      <c r="V623" s="108">
        <v>596726741.89999998</v>
      </c>
      <c r="W623" s="108">
        <v>715098454.5</v>
      </c>
      <c r="X623" s="108">
        <v>654989993.5</v>
      </c>
      <c r="Y623" s="108">
        <v>651360815</v>
      </c>
      <c r="Z623" s="108">
        <v>796604686</v>
      </c>
      <c r="AA623" s="108">
        <v>881625518</v>
      </c>
      <c r="AB623" s="108">
        <v>849406026.5</v>
      </c>
      <c r="AC623" s="108">
        <v>693220425</v>
      </c>
      <c r="AD623" s="108">
        <v>723042146</v>
      </c>
      <c r="AE623" s="108">
        <v>710315891.29999995</v>
      </c>
      <c r="AF623" s="108">
        <v>818304205.5</v>
      </c>
      <c r="AG623" s="108">
        <v>955069217.5</v>
      </c>
      <c r="AH623" s="115">
        <v>856491468</v>
      </c>
      <c r="AI623" s="105">
        <v>30.334900000000001</v>
      </c>
      <c r="AJ623" s="105">
        <v>30.193899999999999</v>
      </c>
      <c r="AK623" s="105">
        <v>30.084800000000001</v>
      </c>
      <c r="AL623" s="105">
        <v>29.796399999999998</v>
      </c>
      <c r="AM623" s="105">
        <v>29.713200000000001</v>
      </c>
      <c r="AN623" s="105">
        <v>29.992599999999999</v>
      </c>
      <c r="AO623" s="105">
        <v>29.571400000000001</v>
      </c>
      <c r="AP623" s="105">
        <v>29.644200000000001</v>
      </c>
      <c r="AQ623" s="105">
        <v>29.473400000000002</v>
      </c>
      <c r="AR623" s="105">
        <v>29.308599999999998</v>
      </c>
      <c r="AS623" s="105">
        <v>29.2653</v>
      </c>
      <c r="AT623" s="105">
        <v>29.4679</v>
      </c>
      <c r="AU623" s="105">
        <v>29.4312</v>
      </c>
      <c r="AV623" s="105">
        <v>29.5335</v>
      </c>
      <c r="AW623" s="105">
        <v>29.115600000000001</v>
      </c>
      <c r="AX623" s="105">
        <v>29.577300000000001</v>
      </c>
      <c r="AY623" s="105">
        <v>29.633900000000001</v>
      </c>
      <c r="AZ623" s="105">
        <v>29.464099999999998</v>
      </c>
      <c r="BA623" s="105">
        <v>29.6585</v>
      </c>
      <c r="BB623" s="105">
        <v>29.639099999999999</v>
      </c>
      <c r="BC623" s="105">
        <v>29.494599999999998</v>
      </c>
      <c r="BD623" s="105">
        <v>29.9663</v>
      </c>
      <c r="BE623" s="105">
        <v>30.150200000000002</v>
      </c>
      <c r="BF623" s="105">
        <v>30.098500000000001</v>
      </c>
      <c r="BG623" s="105">
        <v>29.412800000000001</v>
      </c>
      <c r="BH623" s="105">
        <v>29.466200000000001</v>
      </c>
      <c r="BI623" s="105">
        <v>29.4178</v>
      </c>
      <c r="BJ623" s="105">
        <v>29.6631</v>
      </c>
      <c r="BK623" s="105">
        <v>29.781300000000002</v>
      </c>
      <c r="BL623" s="116">
        <v>29.678699999999999</v>
      </c>
      <c r="BM623" s="112">
        <v>3.63555E-3</v>
      </c>
      <c r="BN623" s="112">
        <v>0.23606099999999999</v>
      </c>
      <c r="BO623" s="112">
        <v>7.9285700000000001E-2</v>
      </c>
      <c r="BP623" s="112">
        <v>7.4131600000000002E-3</v>
      </c>
      <c r="BQ623" s="112">
        <v>5.6922300000000002E-2</v>
      </c>
      <c r="BR623" s="112">
        <v>7.4291300000000005E-2</v>
      </c>
      <c r="BS623" s="112">
        <v>0.15801100000000001</v>
      </c>
      <c r="BT623" s="112">
        <v>5.3179200000000003E-3</v>
      </c>
      <c r="BU623" s="117">
        <v>2.5073299999999999E-3</v>
      </c>
      <c r="BV623" s="112">
        <v>2.47011E-2</v>
      </c>
      <c r="BW623" s="112">
        <v>0.327511</v>
      </c>
      <c r="BX623" s="112">
        <v>0.171845</v>
      </c>
      <c r="BY623" s="112">
        <v>2.2835399999999999E-2</v>
      </c>
      <c r="BZ623" s="112">
        <v>0.41691600000000001</v>
      </c>
      <c r="CA623" s="112">
        <v>0.27693000000000001</v>
      </c>
      <c r="CB623" s="112">
        <v>0.37382500000000002</v>
      </c>
      <c r="CC623" s="112">
        <v>5.7892800000000001E-2</v>
      </c>
      <c r="CD623" s="117">
        <v>0.26689099999999999</v>
      </c>
      <c r="CE623" s="105">
        <v>0.49679200000000001</v>
      </c>
      <c r="CF623" s="105">
        <v>0.12637300000000001</v>
      </c>
      <c r="CG623" s="105">
        <v>-0.144733</v>
      </c>
      <c r="CH623" s="105">
        <v>-0.36047000000000001</v>
      </c>
      <c r="CI623" s="105">
        <v>-0.34758899999999998</v>
      </c>
      <c r="CJ623" s="105">
        <v>-0.149284</v>
      </c>
      <c r="CK623" s="105">
        <v>-0.110303</v>
      </c>
      <c r="CL623" s="105">
        <v>0.36393900000000001</v>
      </c>
      <c r="CM623" s="116">
        <v>-0.27548499999999998</v>
      </c>
    </row>
    <row r="624" spans="1:91">
      <c r="A624" s="104" t="s">
        <v>1839</v>
      </c>
      <c r="B624" s="104" t="s">
        <v>1840</v>
      </c>
      <c r="C624" s="104" t="s">
        <v>471</v>
      </c>
      <c r="D624" s="105">
        <v>29.7835</v>
      </c>
      <c r="E624" s="108">
        <v>671626285.5</v>
      </c>
      <c r="F624" s="108">
        <v>755314362.29999995</v>
      </c>
      <c r="G624" s="108">
        <v>764855965</v>
      </c>
      <c r="H624" s="108">
        <v>761462149</v>
      </c>
      <c r="I624" s="108">
        <v>657199301.29999995</v>
      </c>
      <c r="J624" s="108">
        <v>639592642</v>
      </c>
      <c r="K624" s="108">
        <v>982237935.5</v>
      </c>
      <c r="L624" s="108">
        <v>494574325.89999998</v>
      </c>
      <c r="M624" s="108">
        <v>877780642.79999995</v>
      </c>
      <c r="N624" s="108">
        <v>690463854.5</v>
      </c>
      <c r="O624" s="108">
        <v>617365462.79999995</v>
      </c>
      <c r="P624" s="108">
        <v>316698783.80000001</v>
      </c>
      <c r="Q624" s="108">
        <v>758729807.10000002</v>
      </c>
      <c r="R624" s="108">
        <v>935284244</v>
      </c>
      <c r="S624" s="108">
        <v>628979546.5</v>
      </c>
      <c r="T624" s="108">
        <v>741280222</v>
      </c>
      <c r="U624" s="108">
        <v>699386536</v>
      </c>
      <c r="V624" s="108">
        <v>390151908.10000002</v>
      </c>
      <c r="W624" s="108">
        <v>860421398.79999995</v>
      </c>
      <c r="X624" s="108">
        <v>798387964.79999995</v>
      </c>
      <c r="Y624" s="108">
        <v>863663940</v>
      </c>
      <c r="Z624" s="108">
        <v>790697401</v>
      </c>
      <c r="AA624" s="108">
        <v>689295480.5</v>
      </c>
      <c r="AB624" s="108">
        <v>814290677</v>
      </c>
      <c r="AC624" s="108">
        <v>1041696860</v>
      </c>
      <c r="AD624" s="108">
        <v>1228464807</v>
      </c>
      <c r="AE624" s="108">
        <v>829996931.29999995</v>
      </c>
      <c r="AF624" s="108">
        <v>885316479.29999995</v>
      </c>
      <c r="AG624" s="108">
        <v>825036845.29999995</v>
      </c>
      <c r="AH624" s="115">
        <v>828046288</v>
      </c>
      <c r="AI624" s="105">
        <v>29.706600000000002</v>
      </c>
      <c r="AJ624" s="105">
        <v>30.0914</v>
      </c>
      <c r="AK624" s="105">
        <v>30.105399999999999</v>
      </c>
      <c r="AL624" s="105">
        <v>29.778600000000001</v>
      </c>
      <c r="AM624" s="105">
        <v>29.718499999999999</v>
      </c>
      <c r="AN624" s="105">
        <v>29.782900000000001</v>
      </c>
      <c r="AO624" s="105">
        <v>30.094200000000001</v>
      </c>
      <c r="AP624" s="105">
        <v>29.693100000000001</v>
      </c>
      <c r="AQ624" s="105">
        <v>29.898399999999999</v>
      </c>
      <c r="AR624" s="105">
        <v>29.788499999999999</v>
      </c>
      <c r="AS624" s="105">
        <v>29.766300000000001</v>
      </c>
      <c r="AT624" s="105">
        <v>28.842700000000001</v>
      </c>
      <c r="AU624" s="105">
        <v>29.721299999999999</v>
      </c>
      <c r="AV624" s="105">
        <v>30.090499999999999</v>
      </c>
      <c r="AW624" s="105">
        <v>29.5961</v>
      </c>
      <c r="AX624" s="105">
        <v>29.844799999999999</v>
      </c>
      <c r="AY624" s="105">
        <v>29.707100000000001</v>
      </c>
      <c r="AZ624" s="105">
        <v>28.8718</v>
      </c>
      <c r="BA624" s="105">
        <v>29.9254</v>
      </c>
      <c r="BB624" s="105">
        <v>29.920300000000001</v>
      </c>
      <c r="BC624" s="105">
        <v>29.892499999999998</v>
      </c>
      <c r="BD624" s="105">
        <v>29.9541</v>
      </c>
      <c r="BE624" s="105">
        <v>29.784099999999999</v>
      </c>
      <c r="BF624" s="105">
        <v>30.037600000000001</v>
      </c>
      <c r="BG624" s="105">
        <v>29.993500000000001</v>
      </c>
      <c r="BH624" s="105">
        <v>30.232099999999999</v>
      </c>
      <c r="BI624" s="105">
        <v>29.642399999999999</v>
      </c>
      <c r="BJ624" s="105">
        <v>29.776700000000002</v>
      </c>
      <c r="BK624" s="105">
        <v>29.569600000000001</v>
      </c>
      <c r="BL624" s="116">
        <v>29.631</v>
      </c>
      <c r="BM624" s="112">
        <v>9.9287399999999998E-2</v>
      </c>
      <c r="BN624" s="112">
        <v>0.19451599999999999</v>
      </c>
      <c r="BO624" s="112">
        <v>0.14591899999999999</v>
      </c>
      <c r="BP624" s="112">
        <v>0.57579400000000003</v>
      </c>
      <c r="BQ624" s="112">
        <v>0.42186899999999999</v>
      </c>
      <c r="BR624" s="112">
        <v>0.58393899999999999</v>
      </c>
      <c r="BS624" s="112">
        <v>1.5169500000000001E-2</v>
      </c>
      <c r="BT624" s="112">
        <v>5.1090200000000002E-2</v>
      </c>
      <c r="BU624" s="117">
        <v>0.17798800000000001</v>
      </c>
      <c r="BV624" s="112">
        <v>0.16159899999999999</v>
      </c>
      <c r="BW624" s="112">
        <v>0.28319899999999998</v>
      </c>
      <c r="BX624" s="112">
        <v>0.24851699999999999</v>
      </c>
      <c r="BY624" s="112">
        <v>0.64971800000000002</v>
      </c>
      <c r="BZ624" s="112">
        <v>0.71475</v>
      </c>
      <c r="CA624" s="112">
        <v>0.79518599999999995</v>
      </c>
      <c r="CB624" s="112">
        <v>0.118298</v>
      </c>
      <c r="CC624" s="112">
        <v>0.18709300000000001</v>
      </c>
      <c r="CD624" s="117">
        <v>0.686805</v>
      </c>
      <c r="CE624" s="105">
        <v>0.30873400000000001</v>
      </c>
      <c r="CF624" s="105">
        <v>0.100924</v>
      </c>
      <c r="CG624" s="105">
        <v>0.23618700000000001</v>
      </c>
      <c r="CH624" s="105">
        <v>-0.19323299999999999</v>
      </c>
      <c r="CI624" s="105">
        <v>0.14358099999999999</v>
      </c>
      <c r="CJ624" s="105">
        <v>-0.18448800000000001</v>
      </c>
      <c r="CK624" s="105">
        <v>0.25366100000000003</v>
      </c>
      <c r="CL624" s="105">
        <v>0.26619300000000001</v>
      </c>
      <c r="CM624" s="116">
        <v>0.296956</v>
      </c>
    </row>
    <row r="625" spans="1:91">
      <c r="A625" s="104" t="s">
        <v>5171</v>
      </c>
      <c r="B625" s="104" t="s">
        <v>5172</v>
      </c>
      <c r="C625" s="104" t="s">
        <v>5173</v>
      </c>
      <c r="D625" s="105">
        <v>28.103850000000001</v>
      </c>
      <c r="E625" s="108">
        <v>32666914</v>
      </c>
      <c r="F625" s="108">
        <v>376056562</v>
      </c>
      <c r="G625" s="108">
        <v>295853300</v>
      </c>
      <c r="H625" s="108">
        <v>226667052.5</v>
      </c>
      <c r="I625" s="108">
        <v>185746900</v>
      </c>
      <c r="J625" s="108">
        <v>519025867.5</v>
      </c>
      <c r="K625" s="108">
        <v>70942073.5</v>
      </c>
      <c r="L625" s="108">
        <v>75771040</v>
      </c>
      <c r="M625" s="108">
        <v>234698480.5</v>
      </c>
      <c r="N625" s="108">
        <v>326956285</v>
      </c>
      <c r="O625" s="108">
        <v>181969001.30000001</v>
      </c>
      <c r="P625" s="108"/>
      <c r="Q625" s="108">
        <v>508154169.5</v>
      </c>
      <c r="R625" s="108">
        <v>456000469</v>
      </c>
      <c r="S625" s="108">
        <v>63631802</v>
      </c>
      <c r="T625" s="108">
        <v>395592034</v>
      </c>
      <c r="U625" s="108">
        <v>163205074.80000001</v>
      </c>
      <c r="V625" s="108"/>
      <c r="W625" s="108">
        <v>283155193</v>
      </c>
      <c r="X625" s="108">
        <v>140780538</v>
      </c>
      <c r="Y625" s="108">
        <v>194107192</v>
      </c>
      <c r="Z625" s="108">
        <v>455325474.5</v>
      </c>
      <c r="AA625" s="108">
        <v>161052636</v>
      </c>
      <c r="AB625" s="108">
        <v>377687959</v>
      </c>
      <c r="AC625" s="108">
        <v>285717044</v>
      </c>
      <c r="AD625" s="108">
        <v>748225985.5</v>
      </c>
      <c r="AE625" s="108">
        <v>432992075</v>
      </c>
      <c r="AF625" s="108">
        <v>334277125</v>
      </c>
      <c r="AG625" s="108">
        <v>56473958.5</v>
      </c>
      <c r="AH625" s="115">
        <v>789626592</v>
      </c>
      <c r="AI625" s="105">
        <v>25.344799999999999</v>
      </c>
      <c r="AJ625" s="105">
        <v>29.188800000000001</v>
      </c>
      <c r="AK625" s="105">
        <v>28.8065</v>
      </c>
      <c r="AL625" s="105">
        <v>28.0304</v>
      </c>
      <c r="AM625" s="105">
        <v>27.926200000000001</v>
      </c>
      <c r="AN625" s="105">
        <v>29.475000000000001</v>
      </c>
      <c r="AO625" s="105">
        <v>26.3536</v>
      </c>
      <c r="AP625" s="105">
        <v>27.203700000000001</v>
      </c>
      <c r="AQ625" s="105">
        <v>27.9953</v>
      </c>
      <c r="AR625" s="105">
        <v>28.706900000000001</v>
      </c>
      <c r="AS625" s="105">
        <v>28.072199999999999</v>
      </c>
      <c r="AT625" s="105">
        <v>20.549099999999999</v>
      </c>
      <c r="AU625" s="105">
        <v>29.108699999999999</v>
      </c>
      <c r="AV625" s="105">
        <v>29.054200000000002</v>
      </c>
      <c r="AW625" s="105">
        <v>26.395299999999999</v>
      </c>
      <c r="AX625" s="105">
        <v>28.938800000000001</v>
      </c>
      <c r="AY625" s="105">
        <v>27.588999999999999</v>
      </c>
      <c r="AZ625" s="105">
        <v>21.212900000000001</v>
      </c>
      <c r="BA625" s="105">
        <v>28.321999999999999</v>
      </c>
      <c r="BB625" s="105">
        <v>27.414200000000001</v>
      </c>
      <c r="BC625" s="105">
        <v>27.7469</v>
      </c>
      <c r="BD625" s="105">
        <v>29.1524</v>
      </c>
      <c r="BE625" s="105">
        <v>27.717700000000001</v>
      </c>
      <c r="BF625" s="105">
        <v>28.929200000000002</v>
      </c>
      <c r="BG625" s="105">
        <v>28.1355</v>
      </c>
      <c r="BH625" s="105">
        <v>29.520199999999999</v>
      </c>
      <c r="BI625" s="105">
        <v>28.703600000000002</v>
      </c>
      <c r="BJ625" s="105">
        <v>28.371500000000001</v>
      </c>
      <c r="BK625" s="105">
        <v>25.724799999999998</v>
      </c>
      <c r="BL625" s="116">
        <v>29.547000000000001</v>
      </c>
      <c r="BM625" s="112">
        <v>0.954511</v>
      </c>
      <c r="BN625" s="112">
        <v>0.65477700000000005</v>
      </c>
      <c r="BO625" s="112">
        <v>0.60003600000000001</v>
      </c>
      <c r="BP625" s="112">
        <v>0.50160099999999996</v>
      </c>
      <c r="BQ625" s="112">
        <v>0.84285399999999999</v>
      </c>
      <c r="BR625" s="112">
        <v>0.49704199999999998</v>
      </c>
      <c r="BS625" s="112">
        <v>0.96550000000000002</v>
      </c>
      <c r="BT625" s="112">
        <v>0.58599699999999999</v>
      </c>
      <c r="BU625" s="117">
        <v>0.492419</v>
      </c>
      <c r="BV625" s="112">
        <v>0.96787800000000002</v>
      </c>
      <c r="BW625" s="112">
        <v>0.72475599999999996</v>
      </c>
      <c r="BX625" s="112">
        <v>0.69049199999999999</v>
      </c>
      <c r="BY625" s="112">
        <v>0.58281899999999998</v>
      </c>
      <c r="BZ625" s="112">
        <v>0.92280399999999996</v>
      </c>
      <c r="CA625" s="112">
        <v>0.73592299999999999</v>
      </c>
      <c r="CB625" s="112">
        <v>0.97994300000000001</v>
      </c>
      <c r="CC625" s="112">
        <v>0.74110299999999996</v>
      </c>
      <c r="CD625" s="117">
        <v>0.80537000000000003</v>
      </c>
      <c r="CE625" s="105">
        <v>-0.101065</v>
      </c>
      <c r="CF625" s="105">
        <v>0.59609199999999996</v>
      </c>
      <c r="CG625" s="105">
        <v>-0.69689599999999996</v>
      </c>
      <c r="CH625" s="105">
        <v>-2.1050599999999999</v>
      </c>
      <c r="CI625" s="105">
        <v>0.30495800000000001</v>
      </c>
      <c r="CJ625" s="105">
        <v>-1.9675400000000001</v>
      </c>
      <c r="CK625" s="105">
        <v>-5.34274E-2</v>
      </c>
      <c r="CL625" s="105">
        <v>0.71865999999999997</v>
      </c>
      <c r="CM625" s="116">
        <v>0.90536000000000005</v>
      </c>
    </row>
    <row r="626" spans="1:91">
      <c r="A626" s="104" t="s">
        <v>1841</v>
      </c>
      <c r="B626" s="104" t="s">
        <v>1842</v>
      </c>
      <c r="C626" s="104" t="s">
        <v>1843</v>
      </c>
      <c r="D626" s="105">
        <v>31.031199999999998</v>
      </c>
      <c r="E626" s="108">
        <v>1204694457</v>
      </c>
      <c r="F626" s="108">
        <v>652155622.29999995</v>
      </c>
      <c r="G626" s="108">
        <v>667526586.29999995</v>
      </c>
      <c r="H626" s="108">
        <v>1041526849</v>
      </c>
      <c r="I626" s="108">
        <v>1013294467</v>
      </c>
      <c r="J626" s="108">
        <v>571995670.5</v>
      </c>
      <c r="K626" s="108">
        <v>1459646535</v>
      </c>
      <c r="L626" s="108">
        <v>567270366.29999995</v>
      </c>
      <c r="M626" s="108">
        <v>1463410125</v>
      </c>
      <c r="N626" s="108">
        <v>1095523157</v>
      </c>
      <c r="O626" s="108">
        <v>655825647.5</v>
      </c>
      <c r="P626" s="108">
        <v>647839796.79999995</v>
      </c>
      <c r="Q626" s="108">
        <v>1786603382</v>
      </c>
      <c r="R626" s="108">
        <v>1826184406</v>
      </c>
      <c r="S626" s="108">
        <v>1278789927</v>
      </c>
      <c r="T626" s="108">
        <v>1809804371</v>
      </c>
      <c r="U626" s="108">
        <v>1862422019</v>
      </c>
      <c r="V626" s="108">
        <v>1862412322</v>
      </c>
      <c r="W626" s="108">
        <v>2164126996</v>
      </c>
      <c r="X626" s="108">
        <v>1860932869</v>
      </c>
      <c r="Y626" s="108">
        <v>1889923948</v>
      </c>
      <c r="Z626" s="108">
        <v>1849636486</v>
      </c>
      <c r="AA626" s="108">
        <v>1959742632</v>
      </c>
      <c r="AB626" s="108">
        <v>1889196071</v>
      </c>
      <c r="AC626" s="108">
        <v>2565968801</v>
      </c>
      <c r="AD626" s="108">
        <v>2539242955</v>
      </c>
      <c r="AE626" s="108">
        <v>2582988762</v>
      </c>
      <c r="AF626" s="108">
        <v>2497151372</v>
      </c>
      <c r="AG626" s="108">
        <v>2745232091</v>
      </c>
      <c r="AH626" s="115">
        <v>2628233099</v>
      </c>
      <c r="AI626" s="105">
        <v>30.549499999999998</v>
      </c>
      <c r="AJ626" s="105">
        <v>29.878699999999998</v>
      </c>
      <c r="AK626" s="105">
        <v>29.901499999999999</v>
      </c>
      <c r="AL626" s="105">
        <v>30.230399999999999</v>
      </c>
      <c r="AM626" s="105">
        <v>30.3477</v>
      </c>
      <c r="AN626" s="105">
        <v>29.625900000000001</v>
      </c>
      <c r="AO626" s="105">
        <v>30.657800000000002</v>
      </c>
      <c r="AP626" s="105">
        <v>29.876799999999999</v>
      </c>
      <c r="AQ626" s="105">
        <v>30.6358</v>
      </c>
      <c r="AR626" s="105">
        <v>30.485499999999998</v>
      </c>
      <c r="AS626" s="105">
        <v>29.863099999999999</v>
      </c>
      <c r="AT626" s="105">
        <v>29.8752</v>
      </c>
      <c r="AU626" s="105">
        <v>30.970600000000001</v>
      </c>
      <c r="AV626" s="105">
        <v>31.055900000000001</v>
      </c>
      <c r="AW626" s="105">
        <v>30.5822</v>
      </c>
      <c r="AX626" s="105">
        <v>31.1325</v>
      </c>
      <c r="AY626" s="105">
        <v>31.116900000000001</v>
      </c>
      <c r="AZ626" s="105">
        <v>31.1343</v>
      </c>
      <c r="BA626" s="105">
        <v>31.2561</v>
      </c>
      <c r="BB626" s="105">
        <v>31.1233</v>
      </c>
      <c r="BC626" s="105">
        <v>31.006499999999999</v>
      </c>
      <c r="BD626" s="105">
        <v>31.186</v>
      </c>
      <c r="BE626" s="105">
        <v>31.279900000000001</v>
      </c>
      <c r="BF626" s="105">
        <v>31.2517</v>
      </c>
      <c r="BG626" s="105">
        <v>31.3064</v>
      </c>
      <c r="BH626" s="105">
        <v>31.2758</v>
      </c>
      <c r="BI626" s="105">
        <v>31.2803</v>
      </c>
      <c r="BJ626" s="105">
        <v>31.2727</v>
      </c>
      <c r="BK626" s="105">
        <v>31.283799999999999</v>
      </c>
      <c r="BL626" s="116">
        <v>31.290199999999999</v>
      </c>
      <c r="BM626" s="112">
        <v>5.9656700000000002E-3</v>
      </c>
      <c r="BN626" s="112">
        <v>5.5861299999999999E-3</v>
      </c>
      <c r="BO626" s="112">
        <v>2.54898E-2</v>
      </c>
      <c r="BP626" s="112">
        <v>4.1909599999999997E-3</v>
      </c>
      <c r="BQ626" s="112">
        <v>4.7389800000000003E-2</v>
      </c>
      <c r="BR626" s="112">
        <v>3.3584300000000003E-5</v>
      </c>
      <c r="BS626" s="112">
        <v>0.100754</v>
      </c>
      <c r="BT626" s="112">
        <v>0.20317199999999999</v>
      </c>
      <c r="BU626" s="117">
        <v>0.65242999999999995</v>
      </c>
      <c r="BV626" s="112">
        <v>3.09146E-2</v>
      </c>
      <c r="BW626" s="112">
        <v>2.79452E-2</v>
      </c>
      <c r="BX626" s="112">
        <v>9.3920000000000003E-2</v>
      </c>
      <c r="BY626" s="112">
        <v>1.60492E-2</v>
      </c>
      <c r="BZ626" s="112">
        <v>0.386905</v>
      </c>
      <c r="CA626" s="112">
        <v>8.0434400000000007E-3</v>
      </c>
      <c r="CB626" s="112">
        <v>0.29975800000000002</v>
      </c>
      <c r="CC626" s="112">
        <v>0.40240700000000001</v>
      </c>
      <c r="CD626" s="117">
        <v>0.887235</v>
      </c>
      <c r="CE626" s="105">
        <v>-1.1722999999999999</v>
      </c>
      <c r="CF626" s="105">
        <v>-1.21421</v>
      </c>
      <c r="CG626" s="105">
        <v>-0.89210900000000004</v>
      </c>
      <c r="CH626" s="105">
        <v>-1.2076199999999999</v>
      </c>
      <c r="CI626" s="105">
        <v>-0.412657</v>
      </c>
      <c r="CJ626" s="105">
        <v>-0.15432699999999999</v>
      </c>
      <c r="CK626" s="105">
        <v>-0.15357899999999999</v>
      </c>
      <c r="CL626" s="105">
        <v>-4.3013299999999997E-2</v>
      </c>
      <c r="CM626" s="116">
        <v>5.2579200000000001E-3</v>
      </c>
    </row>
    <row r="627" spans="1:91">
      <c r="A627" s="104" t="s">
        <v>1844</v>
      </c>
      <c r="B627" s="104" t="s">
        <v>1845</v>
      </c>
      <c r="C627" s="104" t="s">
        <v>1846</v>
      </c>
      <c r="D627" s="105">
        <v>32.726649999999999</v>
      </c>
      <c r="E627" s="108">
        <v>4643330618</v>
      </c>
      <c r="F627" s="108">
        <v>2799474339</v>
      </c>
      <c r="G627" s="108">
        <v>2656410592</v>
      </c>
      <c r="H627" s="108">
        <v>3853598426</v>
      </c>
      <c r="I627" s="108">
        <v>3365045221</v>
      </c>
      <c r="J627" s="108">
        <v>1877908583</v>
      </c>
      <c r="K627" s="108">
        <v>4524143789</v>
      </c>
      <c r="L627" s="108">
        <v>1886652495</v>
      </c>
      <c r="M627" s="108">
        <v>4479364602</v>
      </c>
      <c r="N627" s="108">
        <v>3269942866</v>
      </c>
      <c r="O627" s="108">
        <v>2339071369</v>
      </c>
      <c r="P627" s="108">
        <v>2656084068</v>
      </c>
      <c r="Q627" s="108">
        <v>6211058493</v>
      </c>
      <c r="R627" s="108">
        <v>6435850608</v>
      </c>
      <c r="S627" s="108">
        <v>5560521525</v>
      </c>
      <c r="T627" s="108">
        <v>6722125274</v>
      </c>
      <c r="U627" s="108">
        <v>6576949334</v>
      </c>
      <c r="V627" s="108">
        <v>5503161471</v>
      </c>
      <c r="W627" s="108">
        <v>8509826562</v>
      </c>
      <c r="X627" s="108">
        <v>7082697097</v>
      </c>
      <c r="Y627" s="108">
        <v>7184262740</v>
      </c>
      <c r="Z627" s="108">
        <v>6297400959</v>
      </c>
      <c r="AA627" s="108">
        <v>6885275096</v>
      </c>
      <c r="AB627" s="108">
        <v>7161028473</v>
      </c>
      <c r="AC627" s="108">
        <v>7477744744</v>
      </c>
      <c r="AD627" s="108">
        <v>6776455775</v>
      </c>
      <c r="AE627" s="108">
        <v>7424671967</v>
      </c>
      <c r="AF627" s="108">
        <v>7347229595</v>
      </c>
      <c r="AG627" s="108">
        <v>7646937932</v>
      </c>
      <c r="AH627" s="115">
        <v>8083213845</v>
      </c>
      <c r="AI627" s="105">
        <v>32.496000000000002</v>
      </c>
      <c r="AJ627" s="105">
        <v>31.9239</v>
      </c>
      <c r="AK627" s="105">
        <v>31.844799999999999</v>
      </c>
      <c r="AL627" s="105">
        <v>32.117899999999999</v>
      </c>
      <c r="AM627" s="105">
        <v>32.065199999999997</v>
      </c>
      <c r="AN627" s="105">
        <v>31.265799999999999</v>
      </c>
      <c r="AO627" s="105">
        <v>32.340400000000002</v>
      </c>
      <c r="AP627" s="105">
        <v>31.462499999999999</v>
      </c>
      <c r="AQ627" s="105">
        <v>32.249699999999997</v>
      </c>
      <c r="AR627" s="105">
        <v>32.0214</v>
      </c>
      <c r="AS627" s="105">
        <v>31.590800000000002</v>
      </c>
      <c r="AT627" s="105">
        <v>31.910799999999998</v>
      </c>
      <c r="AU627" s="105">
        <v>32.758299999999998</v>
      </c>
      <c r="AV627" s="105">
        <v>32.873199999999997</v>
      </c>
      <c r="AW627" s="105">
        <v>32.695</v>
      </c>
      <c r="AX627" s="105">
        <v>33.025599999999997</v>
      </c>
      <c r="AY627" s="105">
        <v>32.930500000000002</v>
      </c>
      <c r="AZ627" s="105">
        <v>32.687800000000003</v>
      </c>
      <c r="BA627" s="105">
        <v>33.231400000000001</v>
      </c>
      <c r="BB627" s="105">
        <v>33.050600000000003</v>
      </c>
      <c r="BC627" s="105">
        <v>32.949599999999997</v>
      </c>
      <c r="BD627" s="105">
        <v>32.972299999999997</v>
      </c>
      <c r="BE627" s="105">
        <v>33.087400000000002</v>
      </c>
      <c r="BF627" s="105">
        <v>33.174100000000003</v>
      </c>
      <c r="BG627" s="105">
        <v>32.845500000000001</v>
      </c>
      <c r="BH627" s="105">
        <v>32.672400000000003</v>
      </c>
      <c r="BI627" s="105">
        <v>32.803600000000003</v>
      </c>
      <c r="BJ627" s="105">
        <v>32.829599999999999</v>
      </c>
      <c r="BK627" s="105">
        <v>32.759900000000002</v>
      </c>
      <c r="BL627" s="116">
        <v>32.9054</v>
      </c>
      <c r="BM627" s="112">
        <v>2.3802799999999999E-2</v>
      </c>
      <c r="BN627" s="112">
        <v>2.1949400000000001E-2</v>
      </c>
      <c r="BO627" s="112">
        <v>4.4662599999999997E-2</v>
      </c>
      <c r="BP627" s="112">
        <v>1.8771899999999999E-3</v>
      </c>
      <c r="BQ627" s="112">
        <v>0.449156</v>
      </c>
      <c r="BR627" s="112">
        <v>0.67212400000000005</v>
      </c>
      <c r="BS627" s="112">
        <v>5.6753499999999998E-2</v>
      </c>
      <c r="BT627" s="112">
        <v>2.6728999999999999E-2</v>
      </c>
      <c r="BU627" s="117">
        <v>0.43679400000000002</v>
      </c>
      <c r="BV627" s="112">
        <v>6.5117700000000001E-2</v>
      </c>
      <c r="BW627" s="112">
        <v>6.1037899999999999E-2</v>
      </c>
      <c r="BX627" s="112">
        <v>0.126029</v>
      </c>
      <c r="BY627" s="112">
        <v>1.12046E-2</v>
      </c>
      <c r="BZ627" s="112">
        <v>0.72500699999999996</v>
      </c>
      <c r="CA627" s="112">
        <v>0.84158999999999995</v>
      </c>
      <c r="CB627" s="112">
        <v>0.227489</v>
      </c>
      <c r="CC627" s="112">
        <v>0.12998199999999999</v>
      </c>
      <c r="CD627" s="117">
        <v>0.78158300000000003</v>
      </c>
      <c r="CE627" s="105">
        <v>-0.74339299999999997</v>
      </c>
      <c r="CF627" s="105">
        <v>-1.0153000000000001</v>
      </c>
      <c r="CG627" s="105">
        <v>-0.81405700000000003</v>
      </c>
      <c r="CH627" s="105">
        <v>-0.99060800000000004</v>
      </c>
      <c r="CI627" s="105">
        <v>-5.6132000000000001E-2</v>
      </c>
      <c r="CJ627" s="105">
        <v>4.9681299999999998E-2</v>
      </c>
      <c r="CK627" s="105">
        <v>0.24557499999999999</v>
      </c>
      <c r="CL627" s="105">
        <v>0.24632000000000001</v>
      </c>
      <c r="CM627" s="116">
        <v>-5.7799000000000003E-2</v>
      </c>
    </row>
    <row r="628" spans="1:91">
      <c r="A628" s="104" t="s">
        <v>1847</v>
      </c>
      <c r="B628" s="104" t="s">
        <v>1848</v>
      </c>
      <c r="C628" s="104" t="s">
        <v>592</v>
      </c>
      <c r="D628" s="105">
        <v>28.359499999999997</v>
      </c>
      <c r="E628" s="108">
        <v>242370216</v>
      </c>
      <c r="F628" s="108">
        <v>134189864</v>
      </c>
      <c r="G628" s="108">
        <v>140600175</v>
      </c>
      <c r="H628" s="108">
        <v>180083889.5</v>
      </c>
      <c r="I628" s="108">
        <v>201425169.5</v>
      </c>
      <c r="J628" s="108">
        <v>162383307.5</v>
      </c>
      <c r="K628" s="108">
        <v>314797530</v>
      </c>
      <c r="L628" s="108">
        <v>56246194.75</v>
      </c>
      <c r="M628" s="108">
        <v>149106126</v>
      </c>
      <c r="N628" s="108">
        <v>82580319.5</v>
      </c>
      <c r="O628" s="108">
        <v>141880900</v>
      </c>
      <c r="P628" s="108">
        <v>59380791</v>
      </c>
      <c r="Q628" s="108">
        <v>327823464</v>
      </c>
      <c r="R628" s="108">
        <v>321610297</v>
      </c>
      <c r="S628" s="108">
        <v>347546268</v>
      </c>
      <c r="T628" s="108">
        <v>295226201.39999998</v>
      </c>
      <c r="U628" s="108">
        <v>339955110</v>
      </c>
      <c r="V628" s="108">
        <v>327905513.30000001</v>
      </c>
      <c r="W628" s="108">
        <v>317221047.5</v>
      </c>
      <c r="X628" s="108">
        <v>417974061.5</v>
      </c>
      <c r="Y628" s="108">
        <v>397859710</v>
      </c>
      <c r="Z628" s="108">
        <v>291623832</v>
      </c>
      <c r="AA628" s="108">
        <v>308636216</v>
      </c>
      <c r="AB628" s="108">
        <v>294210306</v>
      </c>
      <c r="AC628" s="108">
        <v>311502082</v>
      </c>
      <c r="AD628" s="108">
        <v>364316935</v>
      </c>
      <c r="AE628" s="108">
        <v>351108889.5</v>
      </c>
      <c r="AF628" s="108">
        <v>322051649</v>
      </c>
      <c r="AG628" s="108">
        <v>328103382</v>
      </c>
      <c r="AH628" s="115">
        <v>307722864.89999998</v>
      </c>
      <c r="AI628" s="105">
        <v>28.2361</v>
      </c>
      <c r="AJ628" s="105">
        <v>27.699000000000002</v>
      </c>
      <c r="AK628" s="105">
        <v>27.7485</v>
      </c>
      <c r="AL628" s="105">
        <v>27.698499999999999</v>
      </c>
      <c r="AM628" s="105">
        <v>28.0396</v>
      </c>
      <c r="AN628" s="105">
        <v>27.8306</v>
      </c>
      <c r="AO628" s="105">
        <v>28.494199999999999</v>
      </c>
      <c r="AP628" s="105">
        <v>26.857299999999999</v>
      </c>
      <c r="AQ628" s="105">
        <v>27.340900000000001</v>
      </c>
      <c r="AR628" s="105">
        <v>26.683499999999999</v>
      </c>
      <c r="AS628" s="105">
        <v>27.733599999999999</v>
      </c>
      <c r="AT628" s="105">
        <v>26.427700000000002</v>
      </c>
      <c r="AU628" s="105">
        <v>28.4924</v>
      </c>
      <c r="AV628" s="105">
        <v>28.5504</v>
      </c>
      <c r="AW628" s="105">
        <v>28.829000000000001</v>
      </c>
      <c r="AX628" s="105">
        <v>28.5166</v>
      </c>
      <c r="AY628" s="105">
        <v>28.660799999999998</v>
      </c>
      <c r="AZ628" s="105">
        <v>28.6738</v>
      </c>
      <c r="BA628" s="105">
        <v>28.485900000000001</v>
      </c>
      <c r="BB628" s="105">
        <v>28.983599999999999</v>
      </c>
      <c r="BC628" s="105">
        <v>28.789100000000001</v>
      </c>
      <c r="BD628" s="105">
        <v>28.539200000000001</v>
      </c>
      <c r="BE628" s="105">
        <v>28.632899999999999</v>
      </c>
      <c r="BF628" s="105">
        <v>28.568899999999999</v>
      </c>
      <c r="BG628" s="105">
        <v>28.257200000000001</v>
      </c>
      <c r="BH628" s="105">
        <v>28.478400000000001</v>
      </c>
      <c r="BI628" s="105">
        <v>28.401199999999999</v>
      </c>
      <c r="BJ628" s="105">
        <v>28.317799999999998</v>
      </c>
      <c r="BK628" s="105">
        <v>28.243200000000002</v>
      </c>
      <c r="BL628" s="116">
        <v>28.208500000000001</v>
      </c>
      <c r="BM628" s="112">
        <v>0.106542</v>
      </c>
      <c r="BN628" s="112">
        <v>1.8541599999999998E-2</v>
      </c>
      <c r="BO628" s="112">
        <v>0.22783800000000001</v>
      </c>
      <c r="BP628" s="112">
        <v>3.09719E-2</v>
      </c>
      <c r="BQ628" s="112">
        <v>2.7835200000000001E-2</v>
      </c>
      <c r="BR628" s="112">
        <v>3.81592E-3</v>
      </c>
      <c r="BS628" s="112">
        <v>2.8690199999999999E-2</v>
      </c>
      <c r="BT628" s="112">
        <v>1.58734E-3</v>
      </c>
      <c r="BU628" s="117">
        <v>0.16614000000000001</v>
      </c>
      <c r="BV628" s="112">
        <v>0.16997100000000001</v>
      </c>
      <c r="BW628" s="112">
        <v>5.5422199999999998E-2</v>
      </c>
      <c r="BX628" s="112">
        <v>0.34051300000000001</v>
      </c>
      <c r="BY628" s="112">
        <v>6.3467499999999996E-2</v>
      </c>
      <c r="BZ628" s="112">
        <v>0.33125599999999999</v>
      </c>
      <c r="CA628" s="112">
        <v>5.8490399999999998E-2</v>
      </c>
      <c r="CB628" s="112">
        <v>0.16409099999999999</v>
      </c>
      <c r="CC628" s="112">
        <v>3.0785099999999999E-2</v>
      </c>
      <c r="CD628" s="117">
        <v>0.68399600000000005</v>
      </c>
      <c r="CE628" s="105">
        <v>-0.36198599999999997</v>
      </c>
      <c r="CF628" s="105">
        <v>-0.40029500000000001</v>
      </c>
      <c r="CG628" s="105">
        <v>-0.69239200000000001</v>
      </c>
      <c r="CH628" s="105">
        <v>-1.30826</v>
      </c>
      <c r="CI628" s="105">
        <v>0.367456</v>
      </c>
      <c r="CJ628" s="105">
        <v>0.36053299999999999</v>
      </c>
      <c r="CK628" s="105">
        <v>0.49631399999999998</v>
      </c>
      <c r="CL628" s="105">
        <v>0.32381900000000002</v>
      </c>
      <c r="CM628" s="116">
        <v>0.12242599999999999</v>
      </c>
    </row>
    <row r="629" spans="1:91">
      <c r="A629" s="104" t="s">
        <v>1849</v>
      </c>
      <c r="B629" s="104" t="s">
        <v>1850</v>
      </c>
      <c r="C629" s="104" t="s">
        <v>1851</v>
      </c>
      <c r="D629" s="105">
        <v>26.735900000000001</v>
      </c>
      <c r="E629" s="108">
        <v>90767443</v>
      </c>
      <c r="F629" s="108">
        <v>47342062</v>
      </c>
      <c r="G629" s="108">
        <v>25473296</v>
      </c>
      <c r="H629" s="108">
        <v>120392182</v>
      </c>
      <c r="I629" s="108">
        <v>38309950</v>
      </c>
      <c r="J629" s="108">
        <v>40262226.5</v>
      </c>
      <c r="K629" s="108">
        <v>78221139.75</v>
      </c>
      <c r="L629" s="108">
        <v>32028643.5</v>
      </c>
      <c r="M629" s="108">
        <v>103416222</v>
      </c>
      <c r="N629" s="108">
        <v>94087980</v>
      </c>
      <c r="O629" s="108">
        <v>85066073</v>
      </c>
      <c r="P629" s="108">
        <v>32259746</v>
      </c>
      <c r="Q629" s="108">
        <v>160999814</v>
      </c>
      <c r="R629" s="108">
        <v>61929512.5</v>
      </c>
      <c r="S629" s="108">
        <v>63860070.5</v>
      </c>
      <c r="T629" s="108">
        <v>56627538</v>
      </c>
      <c r="U629" s="108">
        <v>83827686</v>
      </c>
      <c r="V629" s="108">
        <v>94309710</v>
      </c>
      <c r="W629" s="108">
        <v>115446426.3</v>
      </c>
      <c r="X629" s="108">
        <v>53758866.5</v>
      </c>
      <c r="Y629" s="108">
        <v>160645892</v>
      </c>
      <c r="Z629" s="108">
        <v>182588784</v>
      </c>
      <c r="AA629" s="108">
        <v>143104665</v>
      </c>
      <c r="AB629" s="108">
        <v>111945088</v>
      </c>
      <c r="AC629" s="108">
        <v>82011050.25</v>
      </c>
      <c r="AD629" s="108">
        <v>148743298.5</v>
      </c>
      <c r="AE629" s="108">
        <v>124755063</v>
      </c>
      <c r="AF629" s="108">
        <v>88184289.5</v>
      </c>
      <c r="AG629" s="108">
        <v>124901633</v>
      </c>
      <c r="AH629" s="115">
        <v>94300148</v>
      </c>
      <c r="AI629" s="105">
        <v>26.819199999999999</v>
      </c>
      <c r="AJ629" s="105">
        <v>26.1953</v>
      </c>
      <c r="AK629" s="105">
        <v>25.256399999999999</v>
      </c>
      <c r="AL629" s="105">
        <v>27.117599999999999</v>
      </c>
      <c r="AM629" s="105">
        <v>25.694099999999999</v>
      </c>
      <c r="AN629" s="105">
        <v>26.037500000000001</v>
      </c>
      <c r="AO629" s="105">
        <v>26.487100000000002</v>
      </c>
      <c r="AP629" s="105">
        <v>26.052600000000002</v>
      </c>
      <c r="AQ629" s="105">
        <v>26.812999999999999</v>
      </c>
      <c r="AR629" s="105">
        <v>26.842199999999998</v>
      </c>
      <c r="AS629" s="105">
        <v>27.013400000000001</v>
      </c>
      <c r="AT629" s="105">
        <v>25.5474</v>
      </c>
      <c r="AU629" s="105">
        <v>27.481100000000001</v>
      </c>
      <c r="AV629" s="105">
        <v>26.1738</v>
      </c>
      <c r="AW629" s="105">
        <v>26.429300000000001</v>
      </c>
      <c r="AX629" s="105">
        <v>26.1343</v>
      </c>
      <c r="AY629" s="105">
        <v>26.658799999999999</v>
      </c>
      <c r="AZ629" s="105">
        <v>26.909800000000001</v>
      </c>
      <c r="BA629" s="105">
        <v>27.0276</v>
      </c>
      <c r="BB629" s="105">
        <v>26.032900000000001</v>
      </c>
      <c r="BC629" s="105">
        <v>27.442799999999998</v>
      </c>
      <c r="BD629" s="105">
        <v>27.872399999999999</v>
      </c>
      <c r="BE629" s="105">
        <v>27.550699999999999</v>
      </c>
      <c r="BF629" s="105">
        <v>27.174800000000001</v>
      </c>
      <c r="BG629" s="105">
        <v>26.306699999999999</v>
      </c>
      <c r="BH629" s="105">
        <v>27.163599999999999</v>
      </c>
      <c r="BI629" s="105">
        <v>26.9084</v>
      </c>
      <c r="BJ629" s="105">
        <v>26.449100000000001</v>
      </c>
      <c r="BK629" s="105">
        <v>26.869</v>
      </c>
      <c r="BL629" s="116">
        <v>26.543800000000001</v>
      </c>
      <c r="BM629" s="112">
        <v>0.32373099999999999</v>
      </c>
      <c r="BN629" s="112">
        <v>0.49244599999999999</v>
      </c>
      <c r="BO629" s="112">
        <v>0.54106500000000002</v>
      </c>
      <c r="BP629" s="112">
        <v>0.76587499999999997</v>
      </c>
      <c r="BQ629" s="112">
        <v>0.86841599999999997</v>
      </c>
      <c r="BR629" s="112">
        <v>0.84932300000000005</v>
      </c>
      <c r="BS629" s="112">
        <v>0.65043600000000001</v>
      </c>
      <c r="BT629" s="112">
        <v>1.8674300000000001E-2</v>
      </c>
      <c r="BU629" s="117">
        <v>0.57695600000000002</v>
      </c>
      <c r="BV629" s="112">
        <v>0.40783399999999997</v>
      </c>
      <c r="BW629" s="112">
        <v>0.57744099999999998</v>
      </c>
      <c r="BX629" s="112">
        <v>0.63959299999999997</v>
      </c>
      <c r="BY629" s="112">
        <v>0.81207300000000004</v>
      </c>
      <c r="BZ629" s="112">
        <v>0.933809</v>
      </c>
      <c r="CA629" s="112">
        <v>0.93362199999999995</v>
      </c>
      <c r="CB629" s="112">
        <v>0.80040800000000001</v>
      </c>
      <c r="CC629" s="112">
        <v>0.10831300000000001</v>
      </c>
      <c r="CD629" s="117">
        <v>0.85170400000000002</v>
      </c>
      <c r="CE629" s="105">
        <v>-0.530331</v>
      </c>
      <c r="CF629" s="105">
        <v>-0.33757300000000001</v>
      </c>
      <c r="CG629" s="105">
        <v>-0.169736</v>
      </c>
      <c r="CH629" s="105">
        <v>-0.152973</v>
      </c>
      <c r="CI629" s="105">
        <v>7.4124700000000002E-2</v>
      </c>
      <c r="CJ629" s="105">
        <v>-5.2979199999999997E-2</v>
      </c>
      <c r="CK629" s="105">
        <v>0.213805</v>
      </c>
      <c r="CL629" s="105">
        <v>0.91200999999999999</v>
      </c>
      <c r="CM629" s="116">
        <v>0.172261</v>
      </c>
    </row>
    <row r="630" spans="1:91">
      <c r="A630" s="104" t="s">
        <v>1855</v>
      </c>
      <c r="B630" s="104" t="s">
        <v>1856</v>
      </c>
      <c r="C630" s="104" t="s">
        <v>1857</v>
      </c>
      <c r="D630" s="105">
        <v>29.339700000000001</v>
      </c>
      <c r="E630" s="108">
        <v>470250751.5</v>
      </c>
      <c r="F630" s="108">
        <v>504957126</v>
      </c>
      <c r="G630" s="108">
        <v>568282635.5</v>
      </c>
      <c r="H630" s="108">
        <v>629412370</v>
      </c>
      <c r="I630" s="108">
        <v>628558135.5</v>
      </c>
      <c r="J630" s="108">
        <v>514527728</v>
      </c>
      <c r="K630" s="108">
        <v>379381140</v>
      </c>
      <c r="L630" s="108">
        <v>306028985</v>
      </c>
      <c r="M630" s="108">
        <v>448604086.30000001</v>
      </c>
      <c r="N630" s="108">
        <v>526246346.30000001</v>
      </c>
      <c r="O630" s="108">
        <v>463094488.5</v>
      </c>
      <c r="P630" s="108">
        <v>340738416</v>
      </c>
      <c r="Q630" s="108">
        <v>581108925.5</v>
      </c>
      <c r="R630" s="108">
        <v>690212140.79999995</v>
      </c>
      <c r="S630" s="108">
        <v>840414150</v>
      </c>
      <c r="T630" s="108">
        <v>542012204</v>
      </c>
      <c r="U630" s="108">
        <v>586556111.5</v>
      </c>
      <c r="V630" s="108">
        <v>608901937.5</v>
      </c>
      <c r="W630" s="108">
        <v>473438495</v>
      </c>
      <c r="X630" s="108">
        <v>612478181.5</v>
      </c>
      <c r="Y630" s="108">
        <v>589372064</v>
      </c>
      <c r="Z630" s="108">
        <v>468038707.80000001</v>
      </c>
      <c r="AA630" s="108">
        <v>516848255.5</v>
      </c>
      <c r="AB630" s="108">
        <v>498040070</v>
      </c>
      <c r="AC630" s="108">
        <v>637900258</v>
      </c>
      <c r="AD630" s="108">
        <v>650207465</v>
      </c>
      <c r="AE630" s="108">
        <v>619152414</v>
      </c>
      <c r="AF630" s="108">
        <v>522953327</v>
      </c>
      <c r="AG630" s="108">
        <v>538946359</v>
      </c>
      <c r="AH630" s="115">
        <v>583497886</v>
      </c>
      <c r="AI630" s="105">
        <v>29.192299999999999</v>
      </c>
      <c r="AJ630" s="105">
        <v>29.488099999999999</v>
      </c>
      <c r="AK630" s="105">
        <v>29.684699999999999</v>
      </c>
      <c r="AL630" s="105">
        <v>29.503799999999998</v>
      </c>
      <c r="AM630" s="105">
        <v>29.656300000000002</v>
      </c>
      <c r="AN630" s="105">
        <v>29.472100000000001</v>
      </c>
      <c r="AO630" s="105">
        <v>28.759399999999999</v>
      </c>
      <c r="AP630" s="105">
        <v>29.016500000000001</v>
      </c>
      <c r="AQ630" s="105">
        <v>28.93</v>
      </c>
      <c r="AR630" s="105">
        <v>29.391200000000001</v>
      </c>
      <c r="AS630" s="105">
        <v>29.3535</v>
      </c>
      <c r="AT630" s="105">
        <v>28.9483</v>
      </c>
      <c r="AU630" s="105">
        <v>29.313400000000001</v>
      </c>
      <c r="AV630" s="105">
        <v>29.652200000000001</v>
      </c>
      <c r="AW630" s="105">
        <v>30.014500000000002</v>
      </c>
      <c r="AX630" s="105">
        <v>29.3931</v>
      </c>
      <c r="AY630" s="105">
        <v>29.4589</v>
      </c>
      <c r="AZ630" s="105">
        <v>29.5017</v>
      </c>
      <c r="BA630" s="105">
        <v>29.063500000000001</v>
      </c>
      <c r="BB630" s="105">
        <v>29.5443</v>
      </c>
      <c r="BC630" s="105">
        <v>29.354500000000002</v>
      </c>
      <c r="BD630" s="105">
        <v>29.185099999999998</v>
      </c>
      <c r="BE630" s="105">
        <v>29.351099999999999</v>
      </c>
      <c r="BF630" s="105">
        <v>29.328299999999999</v>
      </c>
      <c r="BG630" s="105">
        <v>29.2987</v>
      </c>
      <c r="BH630" s="105">
        <v>29.316299999999998</v>
      </c>
      <c r="BI630" s="105">
        <v>29.2196</v>
      </c>
      <c r="BJ630" s="105">
        <v>29.017199999999999</v>
      </c>
      <c r="BK630" s="105">
        <v>28.9467</v>
      </c>
      <c r="BL630" s="116">
        <v>29.112400000000001</v>
      </c>
      <c r="BM630" s="112">
        <v>4.65572E-2</v>
      </c>
      <c r="BN630" s="112">
        <v>2.22807E-3</v>
      </c>
      <c r="BO630" s="112">
        <v>0.23983299999999999</v>
      </c>
      <c r="BP630" s="112">
        <v>0.24157999999999999</v>
      </c>
      <c r="BQ630" s="112">
        <v>3.8010299999999997E-2</v>
      </c>
      <c r="BR630" s="112">
        <v>1.77122E-3</v>
      </c>
      <c r="BS630" s="112">
        <v>0.11634700000000001</v>
      </c>
      <c r="BT630" s="112">
        <v>2.0567700000000001E-2</v>
      </c>
      <c r="BU630" s="117">
        <v>1.10232E-2</v>
      </c>
      <c r="BV630" s="112">
        <v>9.4998600000000002E-2</v>
      </c>
      <c r="BW630" s="112">
        <v>1.9230400000000002E-2</v>
      </c>
      <c r="BX630" s="112">
        <v>0.35185300000000003</v>
      </c>
      <c r="BY630" s="112">
        <v>0.32278000000000001</v>
      </c>
      <c r="BZ630" s="112">
        <v>0.356101</v>
      </c>
      <c r="CA630" s="112">
        <v>4.2420699999999999E-2</v>
      </c>
      <c r="CB630" s="112">
        <v>0.323544</v>
      </c>
      <c r="CC630" s="112">
        <v>0.114091</v>
      </c>
      <c r="CD630" s="117">
        <v>0.39360400000000001</v>
      </c>
      <c r="CE630" s="105">
        <v>0.42965999999999999</v>
      </c>
      <c r="CF630" s="105">
        <v>0.51869500000000002</v>
      </c>
      <c r="CG630" s="105">
        <v>-0.123446</v>
      </c>
      <c r="CH630" s="105">
        <v>0.20558100000000001</v>
      </c>
      <c r="CI630" s="105">
        <v>0.63465099999999997</v>
      </c>
      <c r="CJ630" s="105">
        <v>0.42582300000000001</v>
      </c>
      <c r="CK630" s="105">
        <v>0.295381</v>
      </c>
      <c r="CL630" s="105">
        <v>0.26277200000000001</v>
      </c>
      <c r="CM630" s="116">
        <v>0.25278299999999998</v>
      </c>
    </row>
    <row r="631" spans="1:91">
      <c r="A631" s="104" t="s">
        <v>1858</v>
      </c>
      <c r="B631" s="104" t="s">
        <v>1859</v>
      </c>
      <c r="C631" s="104" t="s">
        <v>471</v>
      </c>
      <c r="D631" s="105">
        <v>26.531849999999999</v>
      </c>
      <c r="E631" s="108">
        <v>112064153</v>
      </c>
      <c r="F631" s="108">
        <v>49058579</v>
      </c>
      <c r="G631" s="108">
        <v>33205711</v>
      </c>
      <c r="H631" s="108">
        <v>147091400</v>
      </c>
      <c r="I631" s="108">
        <v>70665358</v>
      </c>
      <c r="J631" s="108">
        <v>64803112</v>
      </c>
      <c r="K631" s="108">
        <v>43367149.5</v>
      </c>
      <c r="L631" s="108">
        <v>20212788</v>
      </c>
      <c r="M631" s="108">
        <v>93561440</v>
      </c>
      <c r="N631" s="108">
        <v>28602499.5</v>
      </c>
      <c r="O631" s="108">
        <v>118571272</v>
      </c>
      <c r="P631" s="108">
        <v>136945724</v>
      </c>
      <c r="Q631" s="108">
        <v>55938480</v>
      </c>
      <c r="R631" s="108">
        <v>50593600</v>
      </c>
      <c r="S631" s="108"/>
      <c r="T631" s="108">
        <v>96149088</v>
      </c>
      <c r="U631" s="108">
        <v>115857832</v>
      </c>
      <c r="V631" s="108">
        <v>135654020</v>
      </c>
      <c r="W631" s="108">
        <v>48877056</v>
      </c>
      <c r="X631" s="108">
        <v>121178689</v>
      </c>
      <c r="Y631" s="108">
        <v>82581994</v>
      </c>
      <c r="Z631" s="108">
        <v>39496016</v>
      </c>
      <c r="AA631" s="108">
        <v>72283808</v>
      </c>
      <c r="AB631" s="108">
        <v>48991876</v>
      </c>
      <c r="AC631" s="108">
        <v>77713812</v>
      </c>
      <c r="AD631" s="108">
        <v>67551160</v>
      </c>
      <c r="AE631" s="108">
        <v>150715152</v>
      </c>
      <c r="AF631" s="108">
        <v>144887208</v>
      </c>
      <c r="AG631" s="108">
        <v>158683560</v>
      </c>
      <c r="AH631" s="115">
        <v>100363180</v>
      </c>
      <c r="AI631" s="105">
        <v>27.123200000000001</v>
      </c>
      <c r="AJ631" s="105">
        <v>26.2468</v>
      </c>
      <c r="AK631" s="105">
        <v>25.636399999999998</v>
      </c>
      <c r="AL631" s="105">
        <v>27.406500000000001</v>
      </c>
      <c r="AM631" s="105">
        <v>26.538599999999999</v>
      </c>
      <c r="AN631" s="105">
        <v>26.6281</v>
      </c>
      <c r="AO631" s="105">
        <v>25.620200000000001</v>
      </c>
      <c r="AP631" s="105">
        <v>25.391400000000001</v>
      </c>
      <c r="AQ631" s="105">
        <v>26.668500000000002</v>
      </c>
      <c r="AR631" s="105">
        <v>25.1373</v>
      </c>
      <c r="AS631" s="105">
        <v>27.472999999999999</v>
      </c>
      <c r="AT631" s="105">
        <v>27.633199999999999</v>
      </c>
      <c r="AU631" s="105">
        <v>25.950299999999999</v>
      </c>
      <c r="AV631" s="105">
        <v>25.882100000000001</v>
      </c>
      <c r="AW631" s="105">
        <v>21.843900000000001</v>
      </c>
      <c r="AX631" s="105">
        <v>26.898099999999999</v>
      </c>
      <c r="AY631" s="105">
        <v>27.1233</v>
      </c>
      <c r="AZ631" s="105">
        <v>27.413</v>
      </c>
      <c r="BA631" s="105">
        <v>25.787600000000001</v>
      </c>
      <c r="BB631" s="105">
        <v>27.206099999999999</v>
      </c>
      <c r="BC631" s="105">
        <v>26.478100000000001</v>
      </c>
      <c r="BD631" s="105">
        <v>25.589300000000001</v>
      </c>
      <c r="BE631" s="105">
        <v>26.525099999999998</v>
      </c>
      <c r="BF631" s="105">
        <v>25.982600000000001</v>
      </c>
      <c r="BG631" s="105">
        <v>26.226800000000001</v>
      </c>
      <c r="BH631" s="105">
        <v>26.020800000000001</v>
      </c>
      <c r="BI631" s="105">
        <v>27.181100000000001</v>
      </c>
      <c r="BJ631" s="105">
        <v>27.165400000000002</v>
      </c>
      <c r="BK631" s="105">
        <v>27.215199999999999</v>
      </c>
      <c r="BL631" s="116">
        <v>26.642800000000001</v>
      </c>
      <c r="BM631" s="112">
        <v>0.22477800000000001</v>
      </c>
      <c r="BN631" s="112">
        <v>0.67364000000000002</v>
      </c>
      <c r="BO631" s="112">
        <v>6.1999899999999997E-2</v>
      </c>
      <c r="BP631" s="112">
        <v>0.76897800000000005</v>
      </c>
      <c r="BQ631" s="112">
        <v>0.14833499999999999</v>
      </c>
      <c r="BR631" s="112">
        <v>0.59282999999999997</v>
      </c>
      <c r="BS631" s="112">
        <v>0.31314500000000001</v>
      </c>
      <c r="BT631" s="112">
        <v>4.0707699999999999E-2</v>
      </c>
      <c r="BU631" s="117">
        <v>0.256193</v>
      </c>
      <c r="BV631" s="112">
        <v>0.30414799999999997</v>
      </c>
      <c r="BW631" s="112">
        <v>0.74007699999999998</v>
      </c>
      <c r="BX631" s="112">
        <v>0.15210199999999999</v>
      </c>
      <c r="BY631" s="112">
        <v>0.81356300000000004</v>
      </c>
      <c r="BZ631" s="112">
        <v>0.52827199999999996</v>
      </c>
      <c r="CA631" s="112">
        <v>0.80046600000000001</v>
      </c>
      <c r="CB631" s="112">
        <v>0.54544099999999995</v>
      </c>
      <c r="CC631" s="112">
        <v>0.16351299999999999</v>
      </c>
      <c r="CD631" s="117">
        <v>0.71893099999999999</v>
      </c>
      <c r="CE631" s="105">
        <v>-0.67231200000000002</v>
      </c>
      <c r="CF631" s="105">
        <v>-0.15008199999999999</v>
      </c>
      <c r="CG631" s="105">
        <v>-1.11443</v>
      </c>
      <c r="CH631" s="105">
        <v>-0.25999299999999997</v>
      </c>
      <c r="CI631" s="105">
        <v>-2.4490400000000001</v>
      </c>
      <c r="CJ631" s="105">
        <v>0.13698299999999999</v>
      </c>
      <c r="CK631" s="105">
        <v>-0.51719499999999996</v>
      </c>
      <c r="CL631" s="105">
        <v>-0.97546699999999997</v>
      </c>
      <c r="CM631" s="116">
        <v>-0.531555</v>
      </c>
    </row>
    <row r="632" spans="1:91">
      <c r="A632" s="104" t="s">
        <v>1860</v>
      </c>
      <c r="B632" s="104" t="s">
        <v>1861</v>
      </c>
      <c r="C632" s="104" t="s">
        <v>1862</v>
      </c>
      <c r="D632" s="105">
        <v>26.948550000000001</v>
      </c>
      <c r="E632" s="108">
        <v>179462584</v>
      </c>
      <c r="F632" s="108">
        <v>164084344</v>
      </c>
      <c r="G632" s="108">
        <v>131254392</v>
      </c>
      <c r="H632" s="108">
        <v>205063194</v>
      </c>
      <c r="I632" s="108">
        <v>221080141</v>
      </c>
      <c r="J632" s="108">
        <v>206532934</v>
      </c>
      <c r="K632" s="108">
        <v>150551700</v>
      </c>
      <c r="L632" s="108">
        <v>131704112</v>
      </c>
      <c r="M632" s="108">
        <v>175610408</v>
      </c>
      <c r="N632" s="108">
        <v>109301808</v>
      </c>
      <c r="O632" s="108">
        <v>80022864</v>
      </c>
      <c r="P632" s="108">
        <v>126107424</v>
      </c>
      <c r="Q632" s="108">
        <v>76789865</v>
      </c>
      <c r="R632" s="108">
        <v>137984252</v>
      </c>
      <c r="S632" s="108">
        <v>63527484</v>
      </c>
      <c r="T632" s="108">
        <v>129477663</v>
      </c>
      <c r="U632" s="108">
        <v>105779864</v>
      </c>
      <c r="V632" s="108">
        <v>150569781</v>
      </c>
      <c r="W632" s="108">
        <v>59384312</v>
      </c>
      <c r="X632" s="108">
        <v>80044456</v>
      </c>
      <c r="Y632" s="108">
        <v>58628720</v>
      </c>
      <c r="Z632" s="108">
        <v>57694452</v>
      </c>
      <c r="AA632" s="108">
        <v>56391196.5</v>
      </c>
      <c r="AB632" s="108">
        <v>33085050</v>
      </c>
      <c r="AC632" s="108">
        <v>79853328</v>
      </c>
      <c r="AD632" s="108">
        <v>92804179.5</v>
      </c>
      <c r="AE632" s="108">
        <v>100992998.5</v>
      </c>
      <c r="AF632" s="108">
        <v>103360559</v>
      </c>
      <c r="AG632" s="108">
        <v>112120485</v>
      </c>
      <c r="AH632" s="115">
        <v>27992571</v>
      </c>
      <c r="AI632" s="105">
        <v>27.802600000000002</v>
      </c>
      <c r="AJ632" s="105">
        <v>27.995999999999999</v>
      </c>
      <c r="AK632" s="105">
        <v>27.659800000000001</v>
      </c>
      <c r="AL632" s="105">
        <v>27.885899999999999</v>
      </c>
      <c r="AM632" s="105">
        <v>28.179300000000001</v>
      </c>
      <c r="AN632" s="105">
        <v>28.1496</v>
      </c>
      <c r="AO632" s="105">
        <v>27.434799999999999</v>
      </c>
      <c r="AP632" s="105">
        <v>27.9681</v>
      </c>
      <c r="AQ632" s="105">
        <v>27.576899999999998</v>
      </c>
      <c r="AR632" s="105">
        <v>27.159700000000001</v>
      </c>
      <c r="AS632" s="105">
        <v>26.906400000000001</v>
      </c>
      <c r="AT632" s="105">
        <v>27.514199999999999</v>
      </c>
      <c r="AU632" s="105">
        <v>26.413399999999999</v>
      </c>
      <c r="AV632" s="105">
        <v>27.329599999999999</v>
      </c>
      <c r="AW632" s="105">
        <v>26.368400000000001</v>
      </c>
      <c r="AX632" s="105">
        <v>27.327400000000001</v>
      </c>
      <c r="AY632" s="105">
        <v>26.9907</v>
      </c>
      <c r="AZ632" s="105">
        <v>27.551300000000001</v>
      </c>
      <c r="BA632" s="105">
        <v>26.0685</v>
      </c>
      <c r="BB632" s="105">
        <v>26.612400000000001</v>
      </c>
      <c r="BC632" s="105">
        <v>25.988800000000001</v>
      </c>
      <c r="BD632" s="105">
        <v>26.135400000000001</v>
      </c>
      <c r="BE632" s="105">
        <v>26.164200000000001</v>
      </c>
      <c r="BF632" s="105">
        <v>25.4163</v>
      </c>
      <c r="BG632" s="105">
        <v>26.271000000000001</v>
      </c>
      <c r="BH632" s="105">
        <v>26.478300000000001</v>
      </c>
      <c r="BI632" s="105">
        <v>26.6036</v>
      </c>
      <c r="BJ632" s="105">
        <v>26.6782</v>
      </c>
      <c r="BK632" s="105">
        <v>26.7134</v>
      </c>
      <c r="BL632" s="116">
        <v>24.770299999999999</v>
      </c>
      <c r="BM632" s="112">
        <v>5.3030599999999997E-2</v>
      </c>
      <c r="BN632" s="112">
        <v>3.5856300000000001E-2</v>
      </c>
      <c r="BO632" s="112">
        <v>7.2133199999999995E-2</v>
      </c>
      <c r="BP632" s="112">
        <v>0.162109</v>
      </c>
      <c r="BQ632" s="112">
        <v>0.41439199999999998</v>
      </c>
      <c r="BR632" s="112">
        <v>0.13544600000000001</v>
      </c>
      <c r="BS632" s="112">
        <v>0.81330199999999997</v>
      </c>
      <c r="BT632" s="112">
        <v>0.83927700000000005</v>
      </c>
      <c r="BU632" s="117">
        <v>0.57388300000000003</v>
      </c>
      <c r="BV632" s="112">
        <v>0.10346900000000001</v>
      </c>
      <c r="BW632" s="112">
        <v>8.4920399999999993E-2</v>
      </c>
      <c r="BX632" s="112">
        <v>0.16442100000000001</v>
      </c>
      <c r="BY632" s="112">
        <v>0.233711</v>
      </c>
      <c r="BZ632" s="112">
        <v>0.71442799999999995</v>
      </c>
      <c r="CA632" s="112">
        <v>0.37940699999999999</v>
      </c>
      <c r="CB632" s="112">
        <v>0.91341600000000001</v>
      </c>
      <c r="CC632" s="112">
        <v>0.91056300000000001</v>
      </c>
      <c r="CD632" s="117">
        <v>0.85105299999999995</v>
      </c>
      <c r="CE632" s="105">
        <v>1.76552</v>
      </c>
      <c r="CF632" s="105">
        <v>2.0176500000000002</v>
      </c>
      <c r="CG632" s="105">
        <v>1.60599</v>
      </c>
      <c r="CH632" s="105">
        <v>1.1395</v>
      </c>
      <c r="CI632" s="105">
        <v>0.64983100000000005</v>
      </c>
      <c r="CJ632" s="105">
        <v>1.23587</v>
      </c>
      <c r="CK632" s="105">
        <v>0.16928000000000001</v>
      </c>
      <c r="CL632" s="105">
        <v>-0.148649</v>
      </c>
      <c r="CM632" s="116">
        <v>0.39702799999999999</v>
      </c>
    </row>
    <row r="633" spans="1:91">
      <c r="A633" s="104" t="s">
        <v>5174</v>
      </c>
      <c r="B633" s="104" t="s">
        <v>5175</v>
      </c>
      <c r="C633" s="104" t="s">
        <v>5176</v>
      </c>
      <c r="D633" s="105">
        <v>26.932600000000001</v>
      </c>
      <c r="E633" s="108">
        <v>113875308</v>
      </c>
      <c r="F633" s="108">
        <v>183702360</v>
      </c>
      <c r="G633" s="108">
        <v>186709716</v>
      </c>
      <c r="H633" s="108">
        <v>268597364</v>
      </c>
      <c r="I633" s="108">
        <v>257822760</v>
      </c>
      <c r="J633" s="108">
        <v>296189002</v>
      </c>
      <c r="K633" s="108">
        <v>102281256</v>
      </c>
      <c r="L633" s="108">
        <v>146475863</v>
      </c>
      <c r="M633" s="108">
        <v>226640670.5</v>
      </c>
      <c r="N633" s="108">
        <v>87398555</v>
      </c>
      <c r="O633" s="108">
        <v>259311752</v>
      </c>
      <c r="P633" s="108">
        <v>185873949</v>
      </c>
      <c r="Q633" s="108">
        <v>112145236</v>
      </c>
      <c r="R633" s="108">
        <v>115490572</v>
      </c>
      <c r="S633" s="108">
        <v>58561906</v>
      </c>
      <c r="T633" s="108">
        <v>84719130</v>
      </c>
      <c r="U633" s="108">
        <v>60306880</v>
      </c>
      <c r="V633" s="108">
        <v>99429541</v>
      </c>
      <c r="W633" s="108">
        <v>73671448</v>
      </c>
      <c r="X633" s="108">
        <v>87224232</v>
      </c>
      <c r="Y633" s="108">
        <v>103947136</v>
      </c>
      <c r="Z633" s="108">
        <v>80936024</v>
      </c>
      <c r="AA633" s="108">
        <v>74730800</v>
      </c>
      <c r="AB633" s="108">
        <v>92810688</v>
      </c>
      <c r="AC633" s="108">
        <v>134709312</v>
      </c>
      <c r="AD633" s="108">
        <v>104132919</v>
      </c>
      <c r="AE633" s="108">
        <v>108903106</v>
      </c>
      <c r="AF633" s="108">
        <v>107206474</v>
      </c>
      <c r="AG633" s="108">
        <v>104878090</v>
      </c>
      <c r="AH633" s="115">
        <v>160544690</v>
      </c>
      <c r="AI633" s="105">
        <v>27.1464</v>
      </c>
      <c r="AJ633" s="105">
        <v>28.167400000000001</v>
      </c>
      <c r="AK633" s="105">
        <v>28.1675</v>
      </c>
      <c r="AL633" s="105">
        <v>28.275300000000001</v>
      </c>
      <c r="AM633" s="105">
        <v>28.406700000000001</v>
      </c>
      <c r="AN633" s="105">
        <v>28.6556</v>
      </c>
      <c r="AO633" s="105">
        <v>26.878699999999998</v>
      </c>
      <c r="AP633" s="105">
        <v>28.073699999999999</v>
      </c>
      <c r="AQ633" s="105">
        <v>27.944900000000001</v>
      </c>
      <c r="AR633" s="105">
        <v>26.846800000000002</v>
      </c>
      <c r="AS633" s="105">
        <v>28.57</v>
      </c>
      <c r="AT633" s="105">
        <v>28.073899999999998</v>
      </c>
      <c r="AU633" s="105">
        <v>26.960799999999999</v>
      </c>
      <c r="AV633" s="105">
        <v>27.072900000000001</v>
      </c>
      <c r="AW633" s="105">
        <v>26.268799999999999</v>
      </c>
      <c r="AX633" s="105">
        <v>26.715499999999999</v>
      </c>
      <c r="AY633" s="105">
        <v>26.183800000000002</v>
      </c>
      <c r="AZ633" s="105">
        <v>26.976600000000001</v>
      </c>
      <c r="BA633" s="105">
        <v>26.3795</v>
      </c>
      <c r="BB633" s="105">
        <v>26.730699999999999</v>
      </c>
      <c r="BC633" s="105">
        <v>26.799700000000001</v>
      </c>
      <c r="BD633" s="105">
        <v>26.675799999999999</v>
      </c>
      <c r="BE633" s="105">
        <v>26.5885</v>
      </c>
      <c r="BF633" s="105">
        <v>26.904399999999999</v>
      </c>
      <c r="BG633" s="105">
        <v>27.016400000000001</v>
      </c>
      <c r="BH633" s="105">
        <v>26.645900000000001</v>
      </c>
      <c r="BI633" s="105">
        <v>26.712299999999999</v>
      </c>
      <c r="BJ633" s="105">
        <v>26.730899999999998</v>
      </c>
      <c r="BK633" s="105">
        <v>26.617000000000001</v>
      </c>
      <c r="BL633" s="116">
        <v>27.322500000000002</v>
      </c>
      <c r="BM633" s="112">
        <v>8.1483600000000003E-2</v>
      </c>
      <c r="BN633" s="112">
        <v>3.1730299999999999E-3</v>
      </c>
      <c r="BO633" s="112">
        <v>0.16481100000000001</v>
      </c>
      <c r="BP633" s="112">
        <v>0.16663700000000001</v>
      </c>
      <c r="BQ633" s="112">
        <v>0.73149799999999998</v>
      </c>
      <c r="BR633" s="112">
        <v>0.45411000000000001</v>
      </c>
      <c r="BS633" s="112">
        <v>0.37554799999999999</v>
      </c>
      <c r="BT633" s="112">
        <v>0.52118399999999998</v>
      </c>
      <c r="BU633" s="117">
        <v>0.70985299999999996</v>
      </c>
      <c r="BV633" s="112">
        <v>0.14077799999999999</v>
      </c>
      <c r="BW633" s="112">
        <v>2.13379E-2</v>
      </c>
      <c r="BX633" s="112">
        <v>0.27299000000000001</v>
      </c>
      <c r="BY633" s="112">
        <v>0.23929500000000001</v>
      </c>
      <c r="BZ633" s="112">
        <v>0.87023899999999998</v>
      </c>
      <c r="CA633" s="112">
        <v>0.70046900000000001</v>
      </c>
      <c r="CB633" s="112">
        <v>0.60263800000000001</v>
      </c>
      <c r="CC633" s="112">
        <v>0.69442899999999996</v>
      </c>
      <c r="CD633" s="117">
        <v>0.905806</v>
      </c>
      <c r="CE633" s="105">
        <v>0.93697399999999997</v>
      </c>
      <c r="CF633" s="105">
        <v>1.5557399999999999</v>
      </c>
      <c r="CG633" s="105">
        <v>0.74232900000000002</v>
      </c>
      <c r="CH633" s="105">
        <v>0.94011100000000003</v>
      </c>
      <c r="CI633" s="105">
        <v>-0.122638</v>
      </c>
      <c r="CJ633" s="105">
        <v>-0.26480700000000001</v>
      </c>
      <c r="CK633" s="105">
        <v>-0.25345699999999999</v>
      </c>
      <c r="CL633" s="105">
        <v>-0.16721</v>
      </c>
      <c r="CM633" s="116">
        <v>-9.8552100000000004E-2</v>
      </c>
    </row>
    <row r="634" spans="1:91">
      <c r="A634" s="104" t="s">
        <v>1863</v>
      </c>
      <c r="B634" s="104" t="s">
        <v>1864</v>
      </c>
      <c r="C634" s="104" t="s">
        <v>471</v>
      </c>
      <c r="D634" s="105">
        <v>26.1707</v>
      </c>
      <c r="E634" s="108">
        <v>39082396.630000003</v>
      </c>
      <c r="F634" s="108">
        <v>202241073.80000001</v>
      </c>
      <c r="G634" s="108">
        <v>245597653</v>
      </c>
      <c r="H634" s="108">
        <v>128621667.7</v>
      </c>
      <c r="I634" s="108">
        <v>92437686.450000003</v>
      </c>
      <c r="J634" s="108">
        <v>25251497.98</v>
      </c>
      <c r="K634" s="108">
        <v>16766326.970000001</v>
      </c>
      <c r="L634" s="108">
        <v>35394956.200000003</v>
      </c>
      <c r="M634" s="108">
        <v>56191530.840000004</v>
      </c>
      <c r="N634" s="108">
        <v>208942716.80000001</v>
      </c>
      <c r="O634" s="108">
        <v>186652717.80000001</v>
      </c>
      <c r="P634" s="108">
        <v>196567115.80000001</v>
      </c>
      <c r="Q634" s="108">
        <v>192506656.30000001</v>
      </c>
      <c r="R634" s="108">
        <v>19916225</v>
      </c>
      <c r="S634" s="108">
        <v>36991413.75</v>
      </c>
      <c r="T634" s="108">
        <v>56926619.189999998</v>
      </c>
      <c r="U634" s="108">
        <v>53311368.380000003</v>
      </c>
      <c r="V634" s="108">
        <v>180413466.30000001</v>
      </c>
      <c r="W634" s="108">
        <v>5389346.7340000002</v>
      </c>
      <c r="X634" s="108">
        <v>5894893.1880000001</v>
      </c>
      <c r="Y634" s="108">
        <v>150347518.69999999</v>
      </c>
      <c r="Z634" s="108">
        <v>31159566.91</v>
      </c>
      <c r="AA634" s="108">
        <v>97402539.129999995</v>
      </c>
      <c r="AB634" s="108">
        <v>3432222.8130000001</v>
      </c>
      <c r="AC634" s="108">
        <v>4141128.125</v>
      </c>
      <c r="AD634" s="108">
        <v>85397584.810000002</v>
      </c>
      <c r="AE634" s="108">
        <v>38035847.189999998</v>
      </c>
      <c r="AF634" s="108">
        <v>21307186.440000001</v>
      </c>
      <c r="AG634" s="108">
        <v>87948235.189999998</v>
      </c>
      <c r="AH634" s="115">
        <v>173189008.59999999</v>
      </c>
      <c r="AI634" s="105">
        <v>25.6035</v>
      </c>
      <c r="AJ634" s="105">
        <v>28.290299999999998</v>
      </c>
      <c r="AK634" s="105">
        <v>28.537800000000001</v>
      </c>
      <c r="AL634" s="105">
        <v>27.212900000000001</v>
      </c>
      <c r="AM634" s="105">
        <v>26.921399999999998</v>
      </c>
      <c r="AN634" s="105">
        <v>25.410399999999999</v>
      </c>
      <c r="AO634" s="105">
        <v>24.203499999999998</v>
      </c>
      <c r="AP634" s="105">
        <v>26.1995</v>
      </c>
      <c r="AQ634" s="105">
        <v>25.9329</v>
      </c>
      <c r="AR634" s="105">
        <v>28.096</v>
      </c>
      <c r="AS634" s="105">
        <v>28.1052</v>
      </c>
      <c r="AT634" s="105">
        <v>28.154599999999999</v>
      </c>
      <c r="AU634" s="105">
        <v>27.734999999999999</v>
      </c>
      <c r="AV634" s="105">
        <v>24.537099999999999</v>
      </c>
      <c r="AW634" s="105">
        <v>25.751200000000001</v>
      </c>
      <c r="AX634" s="105">
        <v>26.1419</v>
      </c>
      <c r="AY634" s="105">
        <v>26.004999999999999</v>
      </c>
      <c r="AZ634" s="105">
        <v>27.8306</v>
      </c>
      <c r="BA634" s="105">
        <v>22.6066</v>
      </c>
      <c r="BB634" s="105">
        <v>23.1143</v>
      </c>
      <c r="BC634" s="105">
        <v>27.4315</v>
      </c>
      <c r="BD634" s="105">
        <v>25.1386</v>
      </c>
      <c r="BE634" s="105">
        <v>26.915199999999999</v>
      </c>
      <c r="BF634" s="105">
        <v>22.147300000000001</v>
      </c>
      <c r="BG634" s="105">
        <v>21.8841</v>
      </c>
      <c r="BH634" s="105">
        <v>26.347300000000001</v>
      </c>
      <c r="BI634" s="105">
        <v>25.194700000000001</v>
      </c>
      <c r="BJ634" s="105">
        <v>24.399899999999999</v>
      </c>
      <c r="BK634" s="105">
        <v>26.3445</v>
      </c>
      <c r="BL634" s="116">
        <v>27.404599999999999</v>
      </c>
      <c r="BM634" s="112">
        <v>0.32960499999999998</v>
      </c>
      <c r="BN634" s="112">
        <v>0.67839099999999997</v>
      </c>
      <c r="BO634" s="112">
        <v>0.60548599999999997</v>
      </c>
      <c r="BP634" s="112">
        <v>7.8429700000000005E-2</v>
      </c>
      <c r="BQ634" s="112">
        <v>0.975495</v>
      </c>
      <c r="BR634" s="112">
        <v>0.59531299999999998</v>
      </c>
      <c r="BS634" s="112">
        <v>0.39891599999999999</v>
      </c>
      <c r="BT634" s="112">
        <v>0.46879799999999999</v>
      </c>
      <c r="BU634" s="117">
        <v>0.38114500000000001</v>
      </c>
      <c r="BV634" s="112">
        <v>0.41384199999999999</v>
      </c>
      <c r="BW634" s="112">
        <v>0.74401600000000001</v>
      </c>
      <c r="BX634" s="112">
        <v>0.695488</v>
      </c>
      <c r="BY634" s="112">
        <v>0.13181699999999999</v>
      </c>
      <c r="BZ634" s="112">
        <v>0.98630499999999999</v>
      </c>
      <c r="CA634" s="112">
        <v>0.80099799999999999</v>
      </c>
      <c r="CB634" s="112">
        <v>0.62105900000000003</v>
      </c>
      <c r="CC634" s="112">
        <v>0.65087799999999996</v>
      </c>
      <c r="CD634" s="117">
        <v>0.75772600000000001</v>
      </c>
      <c r="CE634" s="105">
        <v>1.42754</v>
      </c>
      <c r="CF634" s="105">
        <v>0.46526499999999998</v>
      </c>
      <c r="CG634" s="105">
        <v>-0.60435700000000003</v>
      </c>
      <c r="CH634" s="105">
        <v>2.0689299999999999</v>
      </c>
      <c r="CI634" s="105">
        <v>-4.1887300000000002E-2</v>
      </c>
      <c r="CJ634" s="105">
        <v>0.60951299999999997</v>
      </c>
      <c r="CK634" s="105">
        <v>-1.6655199999999999</v>
      </c>
      <c r="CL634" s="105">
        <v>-1.3159700000000001</v>
      </c>
      <c r="CM634" s="116">
        <v>-1.5743</v>
      </c>
    </row>
    <row r="635" spans="1:91">
      <c r="A635" s="104" t="s">
        <v>1865</v>
      </c>
      <c r="B635" s="104" t="s">
        <v>1866</v>
      </c>
      <c r="C635" s="104" t="s">
        <v>1867</v>
      </c>
      <c r="D635" s="105">
        <v>29.28295</v>
      </c>
      <c r="E635" s="108">
        <v>669401889</v>
      </c>
      <c r="F635" s="108">
        <v>736882609</v>
      </c>
      <c r="G635" s="108">
        <v>856143440</v>
      </c>
      <c r="H635" s="108">
        <v>708930012</v>
      </c>
      <c r="I635" s="108">
        <v>830574370.5</v>
      </c>
      <c r="J635" s="108">
        <v>921662133.5</v>
      </c>
      <c r="K635" s="108">
        <v>679591530</v>
      </c>
      <c r="L635" s="108">
        <v>821316136</v>
      </c>
      <c r="M635" s="108">
        <v>834527960</v>
      </c>
      <c r="N635" s="108">
        <v>319143828</v>
      </c>
      <c r="O635" s="108">
        <v>566708660</v>
      </c>
      <c r="P635" s="108">
        <v>358528854</v>
      </c>
      <c r="Q635" s="108">
        <v>770495414.5</v>
      </c>
      <c r="R635" s="108">
        <v>624836673</v>
      </c>
      <c r="S635" s="108">
        <v>260195302</v>
      </c>
      <c r="T635" s="108">
        <v>613387632</v>
      </c>
      <c r="U635" s="108">
        <v>361474418.80000001</v>
      </c>
      <c r="V635" s="108">
        <v>217405661</v>
      </c>
      <c r="W635" s="108">
        <v>277324568</v>
      </c>
      <c r="X635" s="108">
        <v>231730706</v>
      </c>
      <c r="Y635" s="108">
        <v>490870647</v>
      </c>
      <c r="Z635" s="108">
        <v>268411392</v>
      </c>
      <c r="AA635" s="108">
        <v>179641606.80000001</v>
      </c>
      <c r="AB635" s="108">
        <v>265295820</v>
      </c>
      <c r="AC635" s="108">
        <v>130408431</v>
      </c>
      <c r="AD635" s="108">
        <v>953983096.79999995</v>
      </c>
      <c r="AE635" s="108">
        <v>263163195</v>
      </c>
      <c r="AF635" s="108">
        <v>355227988</v>
      </c>
      <c r="AG635" s="108">
        <v>243647044</v>
      </c>
      <c r="AH635" s="115">
        <v>750328234.5</v>
      </c>
      <c r="AI635" s="105">
        <v>29.701799999999999</v>
      </c>
      <c r="AJ635" s="105">
        <v>30.0549</v>
      </c>
      <c r="AK635" s="105">
        <v>30.266300000000001</v>
      </c>
      <c r="AL635" s="105">
        <v>29.6755</v>
      </c>
      <c r="AM635" s="105">
        <v>30.057400000000001</v>
      </c>
      <c r="AN635" s="105">
        <v>30.315899999999999</v>
      </c>
      <c r="AO635" s="105">
        <v>29.5764</v>
      </c>
      <c r="AP635" s="105">
        <v>30.4267</v>
      </c>
      <c r="AQ635" s="105">
        <v>29.825500000000002</v>
      </c>
      <c r="AR635" s="105">
        <v>28.671199999999999</v>
      </c>
      <c r="AS635" s="105">
        <v>29.642900000000001</v>
      </c>
      <c r="AT635" s="105">
        <v>29.021699999999999</v>
      </c>
      <c r="AU635" s="105">
        <v>29.726099999999999</v>
      </c>
      <c r="AV635" s="105">
        <v>29.508600000000001</v>
      </c>
      <c r="AW635" s="105">
        <v>28.3889</v>
      </c>
      <c r="AX635" s="105">
        <v>29.5715</v>
      </c>
      <c r="AY635" s="105">
        <v>28.7651</v>
      </c>
      <c r="AZ635" s="105">
        <v>28.074999999999999</v>
      </c>
      <c r="BA635" s="105">
        <v>28.291899999999998</v>
      </c>
      <c r="BB635" s="105">
        <v>28.1265</v>
      </c>
      <c r="BC635" s="105">
        <v>29.092500000000001</v>
      </c>
      <c r="BD635" s="105">
        <v>28.428799999999999</v>
      </c>
      <c r="BE635" s="105">
        <v>27.882100000000001</v>
      </c>
      <c r="BF635" s="105">
        <v>28.419599999999999</v>
      </c>
      <c r="BG635" s="105">
        <v>26.965800000000002</v>
      </c>
      <c r="BH635" s="105">
        <v>29.872699999999998</v>
      </c>
      <c r="BI635" s="105">
        <v>27.985299999999999</v>
      </c>
      <c r="BJ635" s="105">
        <v>28.459199999999999</v>
      </c>
      <c r="BK635" s="105">
        <v>27.8187</v>
      </c>
      <c r="BL635" s="116">
        <v>29.473400000000002</v>
      </c>
      <c r="BM635" s="112">
        <v>4.8964500000000001E-2</v>
      </c>
      <c r="BN635" s="112">
        <v>5.0125000000000003E-2</v>
      </c>
      <c r="BO635" s="112">
        <v>6.68348E-2</v>
      </c>
      <c r="BP635" s="112">
        <v>0.39846399999999998</v>
      </c>
      <c r="BQ635" s="112">
        <v>0.38157200000000002</v>
      </c>
      <c r="BR635" s="112">
        <v>0.75098699999999996</v>
      </c>
      <c r="BS635" s="112">
        <v>0.89432500000000004</v>
      </c>
      <c r="BT635" s="112">
        <v>0.54449000000000003</v>
      </c>
      <c r="BU635" s="117">
        <v>0.76775899999999997</v>
      </c>
      <c r="BV635" s="112">
        <v>9.8442799999999997E-2</v>
      </c>
      <c r="BW635" s="112">
        <v>0.105307</v>
      </c>
      <c r="BX635" s="112">
        <v>0.15828900000000001</v>
      </c>
      <c r="BY635" s="112">
        <v>0.48137200000000002</v>
      </c>
      <c r="BZ635" s="112">
        <v>0.69689299999999998</v>
      </c>
      <c r="CA635" s="112">
        <v>0.88438300000000003</v>
      </c>
      <c r="CB635" s="112">
        <v>0.95354799999999995</v>
      </c>
      <c r="CC635" s="112">
        <v>0.71308400000000005</v>
      </c>
      <c r="CD635" s="117">
        <v>0.92517400000000005</v>
      </c>
      <c r="CE635" s="105">
        <v>1.42387</v>
      </c>
      <c r="CF635" s="105">
        <v>1.4324399999999999</v>
      </c>
      <c r="CG635" s="105">
        <v>1.3590599999999999</v>
      </c>
      <c r="CH635" s="105">
        <v>0.52813299999999996</v>
      </c>
      <c r="CI635" s="105">
        <v>0.62409000000000003</v>
      </c>
      <c r="CJ635" s="105">
        <v>0.22007599999999999</v>
      </c>
      <c r="CK635" s="105">
        <v>-8.0163300000000007E-2</v>
      </c>
      <c r="CL635" s="105">
        <v>-0.34030899999999997</v>
      </c>
      <c r="CM635" s="116">
        <v>-0.30921399999999999</v>
      </c>
    </row>
    <row r="636" spans="1:91">
      <c r="A636" s="104" t="s">
        <v>1868</v>
      </c>
      <c r="B636" s="104" t="s">
        <v>1869</v>
      </c>
      <c r="C636" s="104" t="s">
        <v>791</v>
      </c>
      <c r="D636" s="105">
        <v>27.992899999999999</v>
      </c>
      <c r="E636" s="108">
        <v>170315369.5</v>
      </c>
      <c r="F636" s="108">
        <v>91607566</v>
      </c>
      <c r="G636" s="108">
        <v>88933898.5</v>
      </c>
      <c r="H636" s="108">
        <v>169733066</v>
      </c>
      <c r="I636" s="108">
        <v>196684747</v>
      </c>
      <c r="J636" s="108">
        <v>149056174</v>
      </c>
      <c r="K636" s="108">
        <v>123344878.8</v>
      </c>
      <c r="L636" s="108">
        <v>3914380.25</v>
      </c>
      <c r="M636" s="108">
        <v>148539099</v>
      </c>
      <c r="N636" s="108">
        <v>1931530164</v>
      </c>
      <c r="O636" s="108">
        <v>1757900030</v>
      </c>
      <c r="P636" s="108">
        <v>1059493839</v>
      </c>
      <c r="Q636" s="108">
        <v>271261082</v>
      </c>
      <c r="R636" s="108">
        <v>251511219.30000001</v>
      </c>
      <c r="S636" s="108">
        <v>183696390</v>
      </c>
      <c r="T636" s="108">
        <v>267742018</v>
      </c>
      <c r="U636" s="108">
        <v>175620218.30000001</v>
      </c>
      <c r="V636" s="108">
        <v>243430557</v>
      </c>
      <c r="W636" s="108">
        <v>240853041</v>
      </c>
      <c r="X636" s="108">
        <v>236425510</v>
      </c>
      <c r="Y636" s="108">
        <v>228489308</v>
      </c>
      <c r="Z636" s="108">
        <v>217668721.30000001</v>
      </c>
      <c r="AA636" s="108">
        <v>237080009</v>
      </c>
      <c r="AB636" s="108">
        <v>222110740.30000001</v>
      </c>
      <c r="AC636" s="108">
        <v>317995650</v>
      </c>
      <c r="AD636" s="108">
        <v>249383054.5</v>
      </c>
      <c r="AE636" s="108">
        <v>209858144</v>
      </c>
      <c r="AF636" s="108">
        <v>336375558</v>
      </c>
      <c r="AG636" s="108">
        <v>249029793.5</v>
      </c>
      <c r="AH636" s="115">
        <v>244600236</v>
      </c>
      <c r="AI636" s="105">
        <v>27.7271</v>
      </c>
      <c r="AJ636" s="105">
        <v>27.158100000000001</v>
      </c>
      <c r="AK636" s="105">
        <v>27.087900000000001</v>
      </c>
      <c r="AL636" s="105">
        <v>27.613099999999999</v>
      </c>
      <c r="AM636" s="105">
        <v>28.003599999999999</v>
      </c>
      <c r="AN636" s="105">
        <v>27.7181</v>
      </c>
      <c r="AO636" s="105">
        <v>27.151199999999999</v>
      </c>
      <c r="AP636" s="105">
        <v>23.030200000000001</v>
      </c>
      <c r="AQ636" s="105">
        <v>27.3354</v>
      </c>
      <c r="AR636" s="105">
        <v>31.267399999999999</v>
      </c>
      <c r="AS636" s="105">
        <v>31.227</v>
      </c>
      <c r="AT636" s="105">
        <v>30.584900000000001</v>
      </c>
      <c r="AU636" s="105">
        <v>28.235199999999999</v>
      </c>
      <c r="AV636" s="105">
        <v>28.195699999999999</v>
      </c>
      <c r="AW636" s="105">
        <v>27.939</v>
      </c>
      <c r="AX636" s="105">
        <v>28.375599999999999</v>
      </c>
      <c r="AY636" s="105">
        <v>27.6965</v>
      </c>
      <c r="AZ636" s="105">
        <v>28.2408</v>
      </c>
      <c r="BA636" s="105">
        <v>28.0885</v>
      </c>
      <c r="BB636" s="105">
        <v>28.156600000000001</v>
      </c>
      <c r="BC636" s="105">
        <v>27.982199999999999</v>
      </c>
      <c r="BD636" s="105">
        <v>28.133299999999998</v>
      </c>
      <c r="BE636" s="105">
        <v>28.279599999999999</v>
      </c>
      <c r="BF636" s="105">
        <v>28.1633</v>
      </c>
      <c r="BG636" s="105">
        <v>28.2683</v>
      </c>
      <c r="BH636" s="105">
        <v>27.921600000000002</v>
      </c>
      <c r="BI636" s="105">
        <v>27.6587</v>
      </c>
      <c r="BJ636" s="105">
        <v>28.380500000000001</v>
      </c>
      <c r="BK636" s="105">
        <v>27.851299999999998</v>
      </c>
      <c r="BL636" s="116">
        <v>27.889700000000001</v>
      </c>
      <c r="BM636" s="112">
        <v>5.3717099999999997E-2</v>
      </c>
      <c r="BN636" s="112">
        <v>0.27300999999999997</v>
      </c>
      <c r="BO636" s="112">
        <v>0.19488800000000001</v>
      </c>
      <c r="BP636" s="112">
        <v>4.3258499999999998E-4</v>
      </c>
      <c r="BQ636" s="112">
        <v>0.691492</v>
      </c>
      <c r="BR636" s="112">
        <v>0.82391999999999999</v>
      </c>
      <c r="BS636" s="112">
        <v>0.85244799999999998</v>
      </c>
      <c r="BT636" s="112">
        <v>0.43797000000000003</v>
      </c>
      <c r="BU636" s="117">
        <v>0.72971799999999998</v>
      </c>
      <c r="BV636" s="112">
        <v>0.104383</v>
      </c>
      <c r="BW636" s="112">
        <v>0.36488799999999999</v>
      </c>
      <c r="BX636" s="112">
        <v>0.30481999999999998</v>
      </c>
      <c r="BY636" s="112">
        <v>5.4834000000000003E-3</v>
      </c>
      <c r="BZ636" s="112">
        <v>0.85126900000000005</v>
      </c>
      <c r="CA636" s="112">
        <v>0.92425599999999997</v>
      </c>
      <c r="CB636" s="112">
        <v>0.93289999999999995</v>
      </c>
      <c r="CC636" s="112">
        <v>0.62159299999999995</v>
      </c>
      <c r="CD636" s="117">
        <v>0.91275600000000001</v>
      </c>
      <c r="CE636" s="105">
        <v>-0.716109</v>
      </c>
      <c r="CF636" s="105">
        <v>-0.26222000000000001</v>
      </c>
      <c r="CG636" s="105">
        <v>-2.2015799999999999</v>
      </c>
      <c r="CH636" s="105">
        <v>2.9859300000000002</v>
      </c>
      <c r="CI636" s="105">
        <v>8.2822800000000002E-2</v>
      </c>
      <c r="CJ636" s="105">
        <v>6.3790600000000003E-2</v>
      </c>
      <c r="CK636" s="105">
        <v>3.5263099999999999E-2</v>
      </c>
      <c r="CL636" s="105">
        <v>0.151589</v>
      </c>
      <c r="CM636" s="116">
        <v>-9.0928999999999996E-2</v>
      </c>
    </row>
    <row r="637" spans="1:91">
      <c r="A637" s="104" t="s">
        <v>1870</v>
      </c>
      <c r="B637" s="104" t="s">
        <v>1871</v>
      </c>
      <c r="C637" s="104" t="s">
        <v>1872</v>
      </c>
      <c r="D637" s="105">
        <v>29.103099999999998</v>
      </c>
      <c r="E637" s="108">
        <v>407634708</v>
      </c>
      <c r="F637" s="108">
        <v>253097587.30000001</v>
      </c>
      <c r="G637" s="108">
        <v>273440288.5</v>
      </c>
      <c r="H637" s="108">
        <v>516697588</v>
      </c>
      <c r="I637" s="108">
        <v>517623049</v>
      </c>
      <c r="J637" s="108">
        <v>367468768</v>
      </c>
      <c r="K637" s="108">
        <v>625078309.5</v>
      </c>
      <c r="L637" s="108">
        <v>324487141.5</v>
      </c>
      <c r="M637" s="108">
        <v>699497862</v>
      </c>
      <c r="N637" s="108">
        <v>389502501</v>
      </c>
      <c r="O637" s="108">
        <v>217044160.80000001</v>
      </c>
      <c r="P637" s="108">
        <v>340257309</v>
      </c>
      <c r="Q637" s="108">
        <v>462601560.5</v>
      </c>
      <c r="R637" s="108">
        <v>468880843.60000002</v>
      </c>
      <c r="S637" s="108">
        <v>411083488.5</v>
      </c>
      <c r="T637" s="108">
        <v>476866717.5</v>
      </c>
      <c r="U637" s="108">
        <v>429586912.5</v>
      </c>
      <c r="V637" s="108">
        <v>454247251</v>
      </c>
      <c r="W637" s="108">
        <v>436233496</v>
      </c>
      <c r="X637" s="108">
        <v>445935016</v>
      </c>
      <c r="Y637" s="108">
        <v>504638850</v>
      </c>
      <c r="Z637" s="108">
        <v>461659755.80000001</v>
      </c>
      <c r="AA637" s="108">
        <v>504534174</v>
      </c>
      <c r="AB637" s="108">
        <v>386927064</v>
      </c>
      <c r="AC637" s="108">
        <v>604063703.5</v>
      </c>
      <c r="AD637" s="108">
        <v>617712453</v>
      </c>
      <c r="AE637" s="108">
        <v>580177122.5</v>
      </c>
      <c r="AF637" s="108">
        <v>735155778.5</v>
      </c>
      <c r="AG637" s="108">
        <v>745401219.5</v>
      </c>
      <c r="AH637" s="115">
        <v>679811158</v>
      </c>
      <c r="AI637" s="105">
        <v>28.9862</v>
      </c>
      <c r="AJ637" s="105">
        <v>28.504100000000001</v>
      </c>
      <c r="AK637" s="105">
        <v>28.653099999999998</v>
      </c>
      <c r="AL637" s="105">
        <v>29.219100000000001</v>
      </c>
      <c r="AM637" s="105">
        <v>29.389800000000001</v>
      </c>
      <c r="AN637" s="105">
        <v>29.000499999999999</v>
      </c>
      <c r="AO637" s="105">
        <v>29.462800000000001</v>
      </c>
      <c r="AP637" s="105">
        <v>29.080100000000002</v>
      </c>
      <c r="AQ637" s="105">
        <v>29.570799999999998</v>
      </c>
      <c r="AR637" s="105">
        <v>28.9572</v>
      </c>
      <c r="AS637" s="105">
        <v>28.298400000000001</v>
      </c>
      <c r="AT637" s="105">
        <v>28.946200000000001</v>
      </c>
      <c r="AU637" s="105">
        <v>28.973600000000001</v>
      </c>
      <c r="AV637" s="105">
        <v>29.0943</v>
      </c>
      <c r="AW637" s="105">
        <v>29.038</v>
      </c>
      <c r="AX637" s="105">
        <v>29.208300000000001</v>
      </c>
      <c r="AY637" s="105">
        <v>29.013400000000001</v>
      </c>
      <c r="AZ637" s="105">
        <v>29.111899999999999</v>
      </c>
      <c r="BA637" s="105">
        <v>28.945499999999999</v>
      </c>
      <c r="BB637" s="105">
        <v>29.083200000000001</v>
      </c>
      <c r="BC637" s="105">
        <v>29.132000000000001</v>
      </c>
      <c r="BD637" s="105">
        <v>29.1709</v>
      </c>
      <c r="BE637" s="105">
        <v>29.316600000000001</v>
      </c>
      <c r="BF637" s="105">
        <v>28.964099999999998</v>
      </c>
      <c r="BG637" s="105">
        <v>29.221499999999999</v>
      </c>
      <c r="BH637" s="105">
        <v>29.242999999999999</v>
      </c>
      <c r="BI637" s="105">
        <v>29.125800000000002</v>
      </c>
      <c r="BJ637" s="105">
        <v>29.508500000000002</v>
      </c>
      <c r="BK637" s="105">
        <v>29.419499999999999</v>
      </c>
      <c r="BL637" s="116">
        <v>29.339500000000001</v>
      </c>
      <c r="BM637" s="112">
        <v>9.3049799999999992E-3</v>
      </c>
      <c r="BN637" s="112">
        <v>0.14854500000000001</v>
      </c>
      <c r="BO637" s="112">
        <v>0.75988199999999995</v>
      </c>
      <c r="BP637" s="112">
        <v>3.6759300000000002E-2</v>
      </c>
      <c r="BQ637" s="112">
        <v>2.9696700000000002E-3</v>
      </c>
      <c r="BR637" s="112">
        <v>1.39303E-2</v>
      </c>
      <c r="BS637" s="112">
        <v>7.63125E-3</v>
      </c>
      <c r="BT637" s="112">
        <v>7.4369500000000005E-2</v>
      </c>
      <c r="BU637" s="117">
        <v>2.0454900000000002E-2</v>
      </c>
      <c r="BV637" s="112">
        <v>3.83405E-2</v>
      </c>
      <c r="BW637" s="112">
        <v>0.22980100000000001</v>
      </c>
      <c r="BX637" s="112">
        <v>0.82116999999999996</v>
      </c>
      <c r="BY637" s="112">
        <v>7.1941500000000005E-2</v>
      </c>
      <c r="BZ637" s="112">
        <v>0.17780899999999999</v>
      </c>
      <c r="CA637" s="112">
        <v>0.1124</v>
      </c>
      <c r="CB637" s="112">
        <v>8.6404800000000004E-2</v>
      </c>
      <c r="CC637" s="112">
        <v>0.23019700000000001</v>
      </c>
      <c r="CD637" s="117">
        <v>0.43498900000000001</v>
      </c>
      <c r="CE637" s="105">
        <v>-0.70803199999999999</v>
      </c>
      <c r="CF637" s="105">
        <v>-0.21937699999999999</v>
      </c>
      <c r="CG637" s="105">
        <v>-5.1273300000000001E-2</v>
      </c>
      <c r="CH637" s="105">
        <v>-0.688558</v>
      </c>
      <c r="CI637" s="105">
        <v>-0.38720900000000003</v>
      </c>
      <c r="CJ637" s="105">
        <v>-0.31129899999999999</v>
      </c>
      <c r="CK637" s="105">
        <v>-0.36895</v>
      </c>
      <c r="CL637" s="105">
        <v>-0.27198299999999997</v>
      </c>
      <c r="CM637" s="116">
        <v>-0.22575799999999999</v>
      </c>
    </row>
    <row r="638" spans="1:91">
      <c r="A638" s="104" t="s">
        <v>1873</v>
      </c>
      <c r="B638" s="104" t="s">
        <v>1874</v>
      </c>
      <c r="C638" s="104" t="s">
        <v>1875</v>
      </c>
      <c r="D638" s="105">
        <v>28.357900000000001</v>
      </c>
      <c r="E638" s="108">
        <v>292445106</v>
      </c>
      <c r="F638" s="108">
        <v>352791297</v>
      </c>
      <c r="G638" s="108">
        <v>316823427</v>
      </c>
      <c r="H638" s="108">
        <v>283434422</v>
      </c>
      <c r="I638" s="108">
        <v>293118386</v>
      </c>
      <c r="J638" s="108">
        <v>390685027</v>
      </c>
      <c r="K638" s="108">
        <v>340734156</v>
      </c>
      <c r="L638" s="108">
        <v>378581932</v>
      </c>
      <c r="M638" s="108">
        <v>576066535.79999995</v>
      </c>
      <c r="N638" s="108">
        <v>333403904</v>
      </c>
      <c r="O638" s="108">
        <v>380979504</v>
      </c>
      <c r="P638" s="108">
        <v>260796794</v>
      </c>
      <c r="Q638" s="108">
        <v>215823864.30000001</v>
      </c>
      <c r="R638" s="108">
        <v>281357390.5</v>
      </c>
      <c r="S638" s="108">
        <v>120799996.8</v>
      </c>
      <c r="T638" s="108">
        <v>219040268</v>
      </c>
      <c r="U638" s="108">
        <v>268747026.5</v>
      </c>
      <c r="V638" s="108">
        <v>167244961.30000001</v>
      </c>
      <c r="W638" s="108">
        <v>226543789.5</v>
      </c>
      <c r="X638" s="108">
        <v>339071195.30000001</v>
      </c>
      <c r="Y638" s="108">
        <v>277024563</v>
      </c>
      <c r="Z638" s="108">
        <v>254908171.30000001</v>
      </c>
      <c r="AA638" s="108">
        <v>229717196.5</v>
      </c>
      <c r="AB638" s="108">
        <v>246169268</v>
      </c>
      <c r="AC638" s="108">
        <v>317413190.30000001</v>
      </c>
      <c r="AD638" s="108">
        <v>311907247.5</v>
      </c>
      <c r="AE638" s="108">
        <v>248912160.30000001</v>
      </c>
      <c r="AF638" s="108">
        <v>375021673</v>
      </c>
      <c r="AG638" s="108">
        <v>384411244</v>
      </c>
      <c r="AH638" s="115">
        <v>246005135.80000001</v>
      </c>
      <c r="AI638" s="105">
        <v>28.507100000000001</v>
      </c>
      <c r="AJ638" s="105">
        <v>28.9833</v>
      </c>
      <c r="AK638" s="105">
        <v>28.873200000000001</v>
      </c>
      <c r="AL638" s="105">
        <v>28.352799999999998</v>
      </c>
      <c r="AM638" s="105">
        <v>28.5931</v>
      </c>
      <c r="AN638" s="105">
        <v>29.064699999999998</v>
      </c>
      <c r="AO638" s="105">
        <v>28.6035</v>
      </c>
      <c r="AP638" s="105">
        <v>29.302800000000001</v>
      </c>
      <c r="AQ638" s="105">
        <v>29.290800000000001</v>
      </c>
      <c r="AR638" s="105">
        <v>28.738299999999999</v>
      </c>
      <c r="AS638" s="105">
        <v>29.097899999999999</v>
      </c>
      <c r="AT638" s="105">
        <v>28.5625</v>
      </c>
      <c r="AU638" s="105">
        <v>27.908799999999999</v>
      </c>
      <c r="AV638" s="105">
        <v>28.357500000000002</v>
      </c>
      <c r="AW638" s="105">
        <v>27.3247</v>
      </c>
      <c r="AX638" s="105">
        <v>28.085899999999999</v>
      </c>
      <c r="AY638" s="105">
        <v>28.308499999999999</v>
      </c>
      <c r="AZ638" s="105">
        <v>27.692299999999999</v>
      </c>
      <c r="BA638" s="105">
        <v>28.0002</v>
      </c>
      <c r="BB638" s="105">
        <v>28.675699999999999</v>
      </c>
      <c r="BC638" s="105">
        <v>28.261500000000002</v>
      </c>
      <c r="BD638" s="105">
        <v>28.3583</v>
      </c>
      <c r="BE638" s="105">
        <v>28.232099999999999</v>
      </c>
      <c r="BF638" s="105">
        <v>28.311699999999998</v>
      </c>
      <c r="BG638" s="105">
        <v>28.273499999999999</v>
      </c>
      <c r="BH638" s="105">
        <v>28.248899999999999</v>
      </c>
      <c r="BI638" s="105">
        <v>27.904900000000001</v>
      </c>
      <c r="BJ638" s="105">
        <v>28.537400000000002</v>
      </c>
      <c r="BK638" s="105">
        <v>28.466899999999999</v>
      </c>
      <c r="BL638" s="116">
        <v>27.89</v>
      </c>
      <c r="BM638" s="112">
        <v>0.12230000000000001</v>
      </c>
      <c r="BN638" s="112">
        <v>0.27276400000000001</v>
      </c>
      <c r="BO638" s="112">
        <v>6.7904699999999998E-2</v>
      </c>
      <c r="BP638" s="112">
        <v>0.124518</v>
      </c>
      <c r="BQ638" s="112">
        <v>0.29698799999999997</v>
      </c>
      <c r="BR638" s="112">
        <v>0.379859</v>
      </c>
      <c r="BS638" s="112">
        <v>0.96220799999999995</v>
      </c>
      <c r="BT638" s="112">
        <v>0.99064300000000005</v>
      </c>
      <c r="BU638" s="117">
        <v>0.54727700000000001</v>
      </c>
      <c r="BV638" s="112">
        <v>0.190355</v>
      </c>
      <c r="BW638" s="112">
        <v>0.36488799999999999</v>
      </c>
      <c r="BX638" s="112">
        <v>0.16012100000000001</v>
      </c>
      <c r="BY638" s="112">
        <v>0.1883</v>
      </c>
      <c r="BZ638" s="112">
        <v>0.62983299999999998</v>
      </c>
      <c r="CA638" s="112">
        <v>0.64663999999999999</v>
      </c>
      <c r="CB638" s="112">
        <v>0.97933700000000001</v>
      </c>
      <c r="CC638" s="112">
        <v>0.99596700000000005</v>
      </c>
      <c r="CD638" s="117">
        <v>0.83618999999999999</v>
      </c>
      <c r="CE638" s="105">
        <v>0.48975200000000002</v>
      </c>
      <c r="CF638" s="105">
        <v>0.37211499999999997</v>
      </c>
      <c r="CG638" s="105">
        <v>0.76759200000000005</v>
      </c>
      <c r="CH638" s="105">
        <v>0.50147600000000003</v>
      </c>
      <c r="CI638" s="105">
        <v>-0.43442500000000001</v>
      </c>
      <c r="CJ638" s="105">
        <v>-0.26921</v>
      </c>
      <c r="CK638" s="105">
        <v>1.43255E-2</v>
      </c>
      <c r="CL638" s="105">
        <v>2.5997199999999998E-3</v>
      </c>
      <c r="CM638" s="116">
        <v>-0.15567800000000001</v>
      </c>
    </row>
    <row r="639" spans="1:91">
      <c r="A639" s="104" t="s">
        <v>1876</v>
      </c>
      <c r="B639" s="104" t="s">
        <v>1877</v>
      </c>
      <c r="C639" s="104" t="s">
        <v>858</v>
      </c>
      <c r="D639" s="105">
        <v>31.60915</v>
      </c>
      <c r="E639" s="108">
        <v>3128721260</v>
      </c>
      <c r="F639" s="108">
        <v>3147019045</v>
      </c>
      <c r="G639" s="108">
        <v>2759360704</v>
      </c>
      <c r="H639" s="108">
        <v>3765272341</v>
      </c>
      <c r="I639" s="108">
        <v>3350546121</v>
      </c>
      <c r="J639" s="108">
        <v>3708827194</v>
      </c>
      <c r="K639" s="108">
        <v>3888405972</v>
      </c>
      <c r="L639" s="108">
        <v>2792913068</v>
      </c>
      <c r="M639" s="108">
        <v>4360217756</v>
      </c>
      <c r="N639" s="108">
        <v>2458805058</v>
      </c>
      <c r="O639" s="108">
        <v>2009092668</v>
      </c>
      <c r="P639" s="108">
        <v>2361135464</v>
      </c>
      <c r="Q639" s="108">
        <v>2791301928</v>
      </c>
      <c r="R639" s="108">
        <v>2832228402</v>
      </c>
      <c r="S639" s="108">
        <v>2640331064</v>
      </c>
      <c r="T639" s="108">
        <v>2616291454</v>
      </c>
      <c r="U639" s="108">
        <v>2610482280</v>
      </c>
      <c r="V639" s="108">
        <v>2827994552</v>
      </c>
      <c r="W639" s="108">
        <v>2083894480</v>
      </c>
      <c r="X639" s="108">
        <v>2388047736</v>
      </c>
      <c r="Y639" s="108">
        <v>2693687220</v>
      </c>
      <c r="Z639" s="108">
        <v>2382438769</v>
      </c>
      <c r="AA639" s="108">
        <v>2349302886</v>
      </c>
      <c r="AB639" s="108">
        <v>2247194236</v>
      </c>
      <c r="AC639" s="108">
        <v>2887959694</v>
      </c>
      <c r="AD639" s="108">
        <v>3186601812</v>
      </c>
      <c r="AE639" s="108">
        <v>2889522057</v>
      </c>
      <c r="AF639" s="108">
        <v>2958021440</v>
      </c>
      <c r="AG639" s="108">
        <v>3161893334</v>
      </c>
      <c r="AH639" s="115">
        <v>3093321529</v>
      </c>
      <c r="AI639" s="105">
        <v>31.926400000000001</v>
      </c>
      <c r="AJ639" s="105">
        <v>32.093800000000002</v>
      </c>
      <c r="AK639" s="105">
        <v>31.896000000000001</v>
      </c>
      <c r="AL639" s="105">
        <v>32.084499999999998</v>
      </c>
      <c r="AM639" s="105">
        <v>32.058900000000001</v>
      </c>
      <c r="AN639" s="105">
        <v>32.223700000000001</v>
      </c>
      <c r="AO639" s="105">
        <v>32.120100000000001</v>
      </c>
      <c r="AP639" s="105">
        <v>32.032400000000003</v>
      </c>
      <c r="AQ639" s="105">
        <v>32.210799999999999</v>
      </c>
      <c r="AR639" s="105">
        <v>31.606100000000001</v>
      </c>
      <c r="AS639" s="105">
        <v>31.3721</v>
      </c>
      <c r="AT639" s="105">
        <v>31.741</v>
      </c>
      <c r="AU639" s="105">
        <v>31.612200000000001</v>
      </c>
      <c r="AV639" s="105">
        <v>31.689</v>
      </c>
      <c r="AW639" s="105">
        <v>31.6172</v>
      </c>
      <c r="AX639" s="105">
        <v>31.664200000000001</v>
      </c>
      <c r="AY639" s="105">
        <v>31.6053</v>
      </c>
      <c r="AZ639" s="105">
        <v>31.722300000000001</v>
      </c>
      <c r="BA639" s="105">
        <v>31.201599999999999</v>
      </c>
      <c r="BB639" s="105">
        <v>31.480599999999999</v>
      </c>
      <c r="BC639" s="105">
        <v>31.514099999999999</v>
      </c>
      <c r="BD639" s="105">
        <v>31.552600000000002</v>
      </c>
      <c r="BE639" s="105">
        <v>31.5349</v>
      </c>
      <c r="BF639" s="105">
        <v>31.502099999999999</v>
      </c>
      <c r="BG639" s="105">
        <v>31.476199999999999</v>
      </c>
      <c r="BH639" s="105">
        <v>31.597100000000001</v>
      </c>
      <c r="BI639" s="105">
        <v>31.4421</v>
      </c>
      <c r="BJ639" s="105">
        <v>31.516999999999999</v>
      </c>
      <c r="BK639" s="105">
        <v>31.483899999999998</v>
      </c>
      <c r="BL639" s="116">
        <v>31.520299999999999</v>
      </c>
      <c r="BM639" s="112">
        <v>1.7520400000000001E-3</v>
      </c>
      <c r="BN639" s="112">
        <v>3.0347499999999999E-4</v>
      </c>
      <c r="BO639" s="112">
        <v>3.1262599999999998E-4</v>
      </c>
      <c r="BP639" s="112">
        <v>0.57573300000000005</v>
      </c>
      <c r="BQ639" s="112">
        <v>8.4650899999999998E-3</v>
      </c>
      <c r="BR639" s="112">
        <v>1.17965E-2</v>
      </c>
      <c r="BS639" s="112">
        <v>0.338476</v>
      </c>
      <c r="BT639" s="112">
        <v>0.29300300000000001</v>
      </c>
      <c r="BU639" s="117">
        <v>0.96933800000000003</v>
      </c>
      <c r="BV639" s="112">
        <v>1.7542599999999998E-2</v>
      </c>
      <c r="BW639" s="112">
        <v>8.2657800000000003E-3</v>
      </c>
      <c r="BX639" s="112">
        <v>1.0890800000000001E-2</v>
      </c>
      <c r="BY639" s="112">
        <v>0.64971800000000002</v>
      </c>
      <c r="BZ639" s="112">
        <v>0.241062</v>
      </c>
      <c r="CA639" s="112">
        <v>0.101354</v>
      </c>
      <c r="CB639" s="112">
        <v>0.56905499999999998</v>
      </c>
      <c r="CC639" s="112">
        <v>0.49769000000000002</v>
      </c>
      <c r="CD639" s="117">
        <v>0.99265199999999998</v>
      </c>
      <c r="CE639" s="105">
        <v>0.46496500000000002</v>
      </c>
      <c r="CF639" s="105">
        <v>0.61531400000000003</v>
      </c>
      <c r="CG639" s="105">
        <v>0.61403300000000005</v>
      </c>
      <c r="CH639" s="105">
        <v>6.5960599999999994E-2</v>
      </c>
      <c r="CI639" s="105">
        <v>0.13236100000000001</v>
      </c>
      <c r="CJ639" s="105">
        <v>0.156857</v>
      </c>
      <c r="CK639" s="105">
        <v>-0.108335</v>
      </c>
      <c r="CL639" s="105">
        <v>2.2786500000000001E-2</v>
      </c>
      <c r="CM639" s="116">
        <v>-1.9811E-3</v>
      </c>
    </row>
    <row r="640" spans="1:91">
      <c r="A640" s="104" t="s">
        <v>1878</v>
      </c>
      <c r="B640" s="104" t="s">
        <v>1879</v>
      </c>
      <c r="C640" s="104" t="s">
        <v>471</v>
      </c>
      <c r="D640" s="105">
        <v>29.2789</v>
      </c>
      <c r="E640" s="108">
        <v>409189284</v>
      </c>
      <c r="F640" s="108">
        <v>320455731.5</v>
      </c>
      <c r="G640" s="108">
        <v>277366531.80000001</v>
      </c>
      <c r="H640" s="108">
        <v>614166019</v>
      </c>
      <c r="I640" s="108">
        <v>496721582</v>
      </c>
      <c r="J640" s="108">
        <v>360791606</v>
      </c>
      <c r="K640" s="108">
        <v>545836280</v>
      </c>
      <c r="L640" s="108">
        <v>255119596.5</v>
      </c>
      <c r="M640" s="108">
        <v>735217758</v>
      </c>
      <c r="N640" s="108">
        <v>258647271.5</v>
      </c>
      <c r="O640" s="108">
        <v>251707908</v>
      </c>
      <c r="P640" s="108">
        <v>362319505.89999998</v>
      </c>
      <c r="Q640" s="108">
        <v>613384232</v>
      </c>
      <c r="R640" s="108">
        <v>580685479</v>
      </c>
      <c r="S640" s="108">
        <v>431732188</v>
      </c>
      <c r="T640" s="108">
        <v>533114470.5</v>
      </c>
      <c r="U640" s="108">
        <v>552730356</v>
      </c>
      <c r="V640" s="108">
        <v>522725708.5</v>
      </c>
      <c r="W640" s="108">
        <v>424991225</v>
      </c>
      <c r="X640" s="108">
        <v>514983998</v>
      </c>
      <c r="Y640" s="108">
        <v>527441537</v>
      </c>
      <c r="Z640" s="108">
        <v>522300935.5</v>
      </c>
      <c r="AA640" s="108">
        <v>582335682.79999995</v>
      </c>
      <c r="AB640" s="108">
        <v>431672626.80000001</v>
      </c>
      <c r="AC640" s="108">
        <v>534228586.5</v>
      </c>
      <c r="AD640" s="108">
        <v>637530908.5</v>
      </c>
      <c r="AE640" s="108">
        <v>638423438</v>
      </c>
      <c r="AF640" s="108">
        <v>660446853.5</v>
      </c>
      <c r="AG640" s="108">
        <v>726656846</v>
      </c>
      <c r="AH640" s="115">
        <v>777745642.5</v>
      </c>
      <c r="AI640" s="105">
        <v>28.991700000000002</v>
      </c>
      <c r="AJ640" s="105">
        <v>28.834599999999998</v>
      </c>
      <c r="AK640" s="105">
        <v>28.672999999999998</v>
      </c>
      <c r="AL640" s="105">
        <v>29.468399999999999</v>
      </c>
      <c r="AM640" s="105">
        <v>29.325399999999998</v>
      </c>
      <c r="AN640" s="105">
        <v>28.976500000000001</v>
      </c>
      <c r="AO640" s="105">
        <v>29.27</v>
      </c>
      <c r="AP640" s="105">
        <v>28.736999999999998</v>
      </c>
      <c r="AQ640" s="105">
        <v>29.642700000000001</v>
      </c>
      <c r="AR640" s="105">
        <v>28.3706</v>
      </c>
      <c r="AS640" s="105">
        <v>28.5046</v>
      </c>
      <c r="AT640" s="105">
        <v>29.036899999999999</v>
      </c>
      <c r="AU640" s="105">
        <v>29.3873</v>
      </c>
      <c r="AV640" s="105">
        <v>29.402899999999999</v>
      </c>
      <c r="AW640" s="105">
        <v>29.093800000000002</v>
      </c>
      <c r="AX640" s="105">
        <v>29.369199999999999</v>
      </c>
      <c r="AY640" s="105">
        <v>29.3748</v>
      </c>
      <c r="AZ640" s="105">
        <v>29.2973</v>
      </c>
      <c r="BA640" s="105">
        <v>28.907800000000002</v>
      </c>
      <c r="BB640" s="105">
        <v>29.292899999999999</v>
      </c>
      <c r="BC640" s="105">
        <v>29.195699999999999</v>
      </c>
      <c r="BD640" s="105">
        <v>29.343699999999998</v>
      </c>
      <c r="BE640" s="105">
        <v>29.523</v>
      </c>
      <c r="BF640" s="105">
        <v>29.1219</v>
      </c>
      <c r="BG640" s="105">
        <v>29.0444</v>
      </c>
      <c r="BH640" s="105">
        <v>29.287800000000001</v>
      </c>
      <c r="BI640" s="105">
        <v>29.2638</v>
      </c>
      <c r="BJ640" s="105">
        <v>29.353899999999999</v>
      </c>
      <c r="BK640" s="105">
        <v>29.379799999999999</v>
      </c>
      <c r="BL640" s="116">
        <v>29.534199999999998</v>
      </c>
      <c r="BM640" s="112">
        <v>5.4465800000000003E-3</v>
      </c>
      <c r="BN640" s="112">
        <v>0.34917399999999998</v>
      </c>
      <c r="BO640" s="112">
        <v>0.48599100000000001</v>
      </c>
      <c r="BP640" s="112">
        <v>2.0475500000000001E-2</v>
      </c>
      <c r="BQ640" s="112">
        <v>0.32895999999999997</v>
      </c>
      <c r="BR640" s="112">
        <v>0.287109</v>
      </c>
      <c r="BS640" s="112">
        <v>8.6723499999999995E-2</v>
      </c>
      <c r="BT640" s="112">
        <v>0.51024999999999998</v>
      </c>
      <c r="BU640" s="117">
        <v>7.9397099999999998E-2</v>
      </c>
      <c r="BV640" s="112">
        <v>2.98549E-2</v>
      </c>
      <c r="BW640" s="112">
        <v>0.44101299999999999</v>
      </c>
      <c r="BX640" s="112">
        <v>0.59196300000000002</v>
      </c>
      <c r="BY640" s="112">
        <v>4.6173400000000003E-2</v>
      </c>
      <c r="BZ640" s="112">
        <v>0.65919399999999995</v>
      </c>
      <c r="CA640" s="112">
        <v>0.55621900000000002</v>
      </c>
      <c r="CB640" s="112">
        <v>0.27693699999999999</v>
      </c>
      <c r="CC640" s="112">
        <v>0.68510099999999996</v>
      </c>
      <c r="CD640" s="117">
        <v>0.59891799999999995</v>
      </c>
      <c r="CE640" s="105">
        <v>-0.589557</v>
      </c>
      <c r="CF640" s="105">
        <v>-0.16584099999999999</v>
      </c>
      <c r="CG640" s="105">
        <v>-0.20608099999999999</v>
      </c>
      <c r="CH640" s="105">
        <v>-0.78529599999999999</v>
      </c>
      <c r="CI640" s="105">
        <v>-0.12795799999999999</v>
      </c>
      <c r="CJ640" s="105">
        <v>-7.5535500000000005E-2</v>
      </c>
      <c r="CK640" s="105">
        <v>-0.29053800000000002</v>
      </c>
      <c r="CL640" s="105">
        <v>-9.30869E-2</v>
      </c>
      <c r="CM640" s="116">
        <v>-0.223967</v>
      </c>
    </row>
    <row r="641" spans="1:91">
      <c r="A641" s="104" t="s">
        <v>1880</v>
      </c>
      <c r="B641" s="104" t="s">
        <v>1881</v>
      </c>
      <c r="C641" s="104" t="s">
        <v>858</v>
      </c>
      <c r="D641" s="105">
        <v>29.518900000000002</v>
      </c>
      <c r="E641" s="108">
        <v>607453098.5</v>
      </c>
      <c r="F641" s="108">
        <v>462392041</v>
      </c>
      <c r="G641" s="108">
        <v>475932751.30000001</v>
      </c>
      <c r="H641" s="108">
        <v>601665934.89999998</v>
      </c>
      <c r="I641" s="108">
        <v>641089580.5</v>
      </c>
      <c r="J641" s="108">
        <v>546692251.60000002</v>
      </c>
      <c r="K641" s="108">
        <v>670854543</v>
      </c>
      <c r="L641" s="108">
        <v>327031572.5</v>
      </c>
      <c r="M641" s="108">
        <v>683094315.39999998</v>
      </c>
      <c r="N641" s="108">
        <v>592631294</v>
      </c>
      <c r="O641" s="108">
        <v>294295947</v>
      </c>
      <c r="P641" s="108">
        <v>340867626.5</v>
      </c>
      <c r="Q641" s="108">
        <v>705687485.5</v>
      </c>
      <c r="R641" s="108">
        <v>657608037</v>
      </c>
      <c r="S641" s="108">
        <v>470187999</v>
      </c>
      <c r="T641" s="108">
        <v>679122788</v>
      </c>
      <c r="U641" s="108">
        <v>646357872.79999995</v>
      </c>
      <c r="V641" s="108">
        <v>587208771.29999995</v>
      </c>
      <c r="W641" s="108">
        <v>728845588.29999995</v>
      </c>
      <c r="X641" s="108">
        <v>659463804.5</v>
      </c>
      <c r="Y641" s="108">
        <v>654475808.29999995</v>
      </c>
      <c r="Z641" s="108">
        <v>604805778.5</v>
      </c>
      <c r="AA641" s="108">
        <v>538536092.29999995</v>
      </c>
      <c r="AB641" s="108">
        <v>601373557</v>
      </c>
      <c r="AC641" s="108">
        <v>771436944</v>
      </c>
      <c r="AD641" s="108">
        <v>717127435.5</v>
      </c>
      <c r="AE641" s="108">
        <v>660862648.5</v>
      </c>
      <c r="AF641" s="108">
        <v>657962318</v>
      </c>
      <c r="AG641" s="108">
        <v>733076843</v>
      </c>
      <c r="AH641" s="115">
        <v>634525677.5</v>
      </c>
      <c r="AI641" s="105">
        <v>29.561699999999998</v>
      </c>
      <c r="AJ641" s="105">
        <v>29.366499999999998</v>
      </c>
      <c r="AK641" s="105">
        <v>29.427900000000001</v>
      </c>
      <c r="AL641" s="105">
        <v>29.438800000000001</v>
      </c>
      <c r="AM641" s="105">
        <v>29.685400000000001</v>
      </c>
      <c r="AN641" s="105">
        <v>29.558900000000001</v>
      </c>
      <c r="AO641" s="105">
        <v>29.563300000000002</v>
      </c>
      <c r="AP641" s="105">
        <v>29.0915</v>
      </c>
      <c r="AQ641" s="105">
        <v>29.5366</v>
      </c>
      <c r="AR641" s="105">
        <v>29.565100000000001</v>
      </c>
      <c r="AS641" s="105">
        <v>28.724900000000002</v>
      </c>
      <c r="AT641" s="105">
        <v>28.948799999999999</v>
      </c>
      <c r="AU641" s="105">
        <v>29.598400000000002</v>
      </c>
      <c r="AV641" s="105">
        <v>29.5823</v>
      </c>
      <c r="AW641" s="105">
        <v>29.204000000000001</v>
      </c>
      <c r="AX641" s="105">
        <v>29.718399999999999</v>
      </c>
      <c r="AY641" s="105">
        <v>29.594000000000001</v>
      </c>
      <c r="AZ641" s="105">
        <v>29.436399999999999</v>
      </c>
      <c r="BA641" s="105">
        <v>29.686</v>
      </c>
      <c r="BB641" s="105">
        <v>29.648800000000001</v>
      </c>
      <c r="BC641" s="105">
        <v>29.501200000000001</v>
      </c>
      <c r="BD641" s="105">
        <v>29.5548</v>
      </c>
      <c r="BE641" s="105">
        <v>29.4131</v>
      </c>
      <c r="BF641" s="105">
        <v>29.600300000000001</v>
      </c>
      <c r="BG641" s="105">
        <v>29.565899999999999</v>
      </c>
      <c r="BH641" s="105">
        <v>29.455500000000001</v>
      </c>
      <c r="BI641" s="105">
        <v>29.313700000000001</v>
      </c>
      <c r="BJ641" s="105">
        <v>29.348500000000001</v>
      </c>
      <c r="BK641" s="105">
        <v>29.392600000000002</v>
      </c>
      <c r="BL641" s="116">
        <v>29.236799999999999</v>
      </c>
      <c r="BM641" s="112">
        <v>0.16349</v>
      </c>
      <c r="BN641" s="112">
        <v>5.05332E-2</v>
      </c>
      <c r="BO641" s="112">
        <v>0.67944000000000004</v>
      </c>
      <c r="BP641" s="112">
        <v>0.38945600000000002</v>
      </c>
      <c r="BQ641" s="112">
        <v>0.37811400000000001</v>
      </c>
      <c r="BR641" s="112">
        <v>5.1998999999999997E-2</v>
      </c>
      <c r="BS641" s="112">
        <v>1.72999E-2</v>
      </c>
      <c r="BT641" s="112">
        <v>5.4284199999999998E-2</v>
      </c>
      <c r="BU641" s="117">
        <v>0.24065400000000001</v>
      </c>
      <c r="BV641" s="112">
        <v>0.23760600000000001</v>
      </c>
      <c r="BW641" s="112">
        <v>0.105932</v>
      </c>
      <c r="BX641" s="112">
        <v>0.75554699999999997</v>
      </c>
      <c r="BY641" s="112">
        <v>0.472277</v>
      </c>
      <c r="BZ641" s="112">
        <v>0.69689299999999998</v>
      </c>
      <c r="CA641" s="112">
        <v>0.225989</v>
      </c>
      <c r="CB641" s="112">
        <v>0.124596</v>
      </c>
      <c r="CC641" s="112">
        <v>0.19112899999999999</v>
      </c>
      <c r="CD641" s="117">
        <v>0.71348900000000004</v>
      </c>
      <c r="CE641" s="105">
        <v>0.126055</v>
      </c>
      <c r="CF641" s="105">
        <v>0.235042</v>
      </c>
      <c r="CG641" s="105">
        <v>7.1124999999999994E-2</v>
      </c>
      <c r="CH641" s="105">
        <v>-0.246365</v>
      </c>
      <c r="CI641" s="105">
        <v>0.135601</v>
      </c>
      <c r="CJ641" s="105">
        <v>0.25696400000000003</v>
      </c>
      <c r="CK641" s="105">
        <v>0.28600300000000001</v>
      </c>
      <c r="CL641" s="105">
        <v>0.196772</v>
      </c>
      <c r="CM641" s="116">
        <v>0.11906700000000001</v>
      </c>
    </row>
    <row r="642" spans="1:91">
      <c r="A642" s="104" t="s">
        <v>5177</v>
      </c>
      <c r="B642" s="104" t="s">
        <v>5178</v>
      </c>
      <c r="C642" s="104" t="s">
        <v>5179</v>
      </c>
      <c r="D642" s="105">
        <v>25.23865</v>
      </c>
      <c r="E642" s="108">
        <v>56000612</v>
      </c>
      <c r="F642" s="108">
        <v>29274665</v>
      </c>
      <c r="G642" s="108">
        <v>29459678</v>
      </c>
      <c r="H642" s="108">
        <v>42081836</v>
      </c>
      <c r="I642" s="108">
        <v>16551311</v>
      </c>
      <c r="J642" s="108"/>
      <c r="K642" s="108">
        <v>31025462.5</v>
      </c>
      <c r="L642" s="108">
        <v>25308837</v>
      </c>
      <c r="M642" s="108">
        <v>53312431</v>
      </c>
      <c r="N642" s="108"/>
      <c r="O642" s="108"/>
      <c r="P642" s="108"/>
      <c r="Q642" s="108"/>
      <c r="R642" s="108">
        <v>35542218.5</v>
      </c>
      <c r="S642" s="108"/>
      <c r="T642" s="108">
        <v>37024872</v>
      </c>
      <c r="U642" s="108">
        <v>44261720</v>
      </c>
      <c r="V642" s="108">
        <v>41047960</v>
      </c>
      <c r="W642" s="108">
        <v>8789427</v>
      </c>
      <c r="X642" s="108">
        <v>13993224</v>
      </c>
      <c r="Y642" s="108"/>
      <c r="Z642" s="108">
        <v>58777788</v>
      </c>
      <c r="AA642" s="108">
        <v>49244620</v>
      </c>
      <c r="AB642" s="108">
        <v>25782366</v>
      </c>
      <c r="AC642" s="108">
        <v>3366881.75</v>
      </c>
      <c r="AD642" s="108"/>
      <c r="AE642" s="108">
        <v>52565884</v>
      </c>
      <c r="AF642" s="108">
        <v>46208287.75</v>
      </c>
      <c r="AG642" s="108">
        <v>24587929.5</v>
      </c>
      <c r="AH642" s="115">
        <v>69506000</v>
      </c>
      <c r="AI642" s="105">
        <v>26.122399999999999</v>
      </c>
      <c r="AJ642" s="105">
        <v>25.521999999999998</v>
      </c>
      <c r="AK642" s="105">
        <v>25.471299999999999</v>
      </c>
      <c r="AL642" s="105">
        <v>25.601099999999999</v>
      </c>
      <c r="AM642" s="105">
        <v>24.482099999999999</v>
      </c>
      <c r="AN642" s="105">
        <v>21.393699999999999</v>
      </c>
      <c r="AO642" s="105">
        <v>25.104600000000001</v>
      </c>
      <c r="AP642" s="105">
        <v>25.716699999999999</v>
      </c>
      <c r="AQ642" s="105">
        <v>25.857099999999999</v>
      </c>
      <c r="AR642" s="105">
        <v>23.266200000000001</v>
      </c>
      <c r="AS642" s="105">
        <v>20.5383</v>
      </c>
      <c r="AT642" s="105">
        <v>19.483499999999999</v>
      </c>
      <c r="AU642" s="105">
        <v>22.2562</v>
      </c>
      <c r="AV642" s="105">
        <v>25.372699999999998</v>
      </c>
      <c r="AW642" s="105">
        <v>21.359200000000001</v>
      </c>
      <c r="AX642" s="105">
        <v>25.5213</v>
      </c>
      <c r="AY642" s="105">
        <v>25.735600000000002</v>
      </c>
      <c r="AZ642" s="105">
        <v>25.718499999999999</v>
      </c>
      <c r="BA642" s="105">
        <v>23.3123</v>
      </c>
      <c r="BB642" s="105">
        <v>24.2578</v>
      </c>
      <c r="BC642" s="105">
        <v>21.995899999999999</v>
      </c>
      <c r="BD642" s="105">
        <v>26.151299999999999</v>
      </c>
      <c r="BE642" s="105">
        <v>25.9679</v>
      </c>
      <c r="BF642" s="105">
        <v>25.0565</v>
      </c>
      <c r="BG642" s="105">
        <v>21.5961</v>
      </c>
      <c r="BH642" s="105">
        <v>22.129799999999999</v>
      </c>
      <c r="BI642" s="105">
        <v>25.6615</v>
      </c>
      <c r="BJ642" s="105">
        <v>25.5167</v>
      </c>
      <c r="BK642" s="105">
        <v>24.497800000000002</v>
      </c>
      <c r="BL642" s="116">
        <v>26.084499999999998</v>
      </c>
      <c r="BM642" s="112">
        <v>0.54200300000000001</v>
      </c>
      <c r="BN642" s="112">
        <v>0.31462699999999999</v>
      </c>
      <c r="BO642" s="112">
        <v>0.72840499999999997</v>
      </c>
      <c r="BP642" s="112">
        <v>2.48156E-2</v>
      </c>
      <c r="BQ642" s="112">
        <v>0.14274800000000001</v>
      </c>
      <c r="BR642" s="112">
        <v>0.56726900000000002</v>
      </c>
      <c r="BS642" s="112">
        <v>5.3529800000000002E-2</v>
      </c>
      <c r="BT642" s="112">
        <v>0.56600899999999998</v>
      </c>
      <c r="BU642" s="117">
        <v>0.17465900000000001</v>
      </c>
      <c r="BV642" s="112">
        <v>0.61594199999999999</v>
      </c>
      <c r="BW642" s="112">
        <v>0.40703899999999998</v>
      </c>
      <c r="BX642" s="112">
        <v>0.79568099999999997</v>
      </c>
      <c r="BY642" s="112">
        <v>5.29472E-2</v>
      </c>
      <c r="BZ642" s="112">
        <v>0.52508900000000003</v>
      </c>
      <c r="CA642" s="112">
        <v>0.78249599999999997</v>
      </c>
      <c r="CB642" s="112">
        <v>0.22009200000000001</v>
      </c>
      <c r="CC642" s="112">
        <v>0.72930300000000003</v>
      </c>
      <c r="CD642" s="117">
        <v>0.68647800000000003</v>
      </c>
      <c r="CE642" s="105">
        <v>0.338924</v>
      </c>
      <c r="CF642" s="105">
        <v>-1.5406899999999999</v>
      </c>
      <c r="CG642" s="105">
        <v>0.19314100000000001</v>
      </c>
      <c r="CH642" s="105">
        <v>-4.2703300000000004</v>
      </c>
      <c r="CI642" s="105">
        <v>-2.3702700000000001</v>
      </c>
      <c r="CJ642" s="105">
        <v>0.29215400000000002</v>
      </c>
      <c r="CK642" s="105">
        <v>-2.1776499999999999</v>
      </c>
      <c r="CL642" s="105">
        <v>0.35892400000000002</v>
      </c>
      <c r="CM642" s="116">
        <v>-2.2371599999999998</v>
      </c>
    </row>
    <row r="643" spans="1:91">
      <c r="A643" s="104" t="s">
        <v>1882</v>
      </c>
      <c r="B643" s="104" t="s">
        <v>1883</v>
      </c>
      <c r="C643" s="104" t="s">
        <v>491</v>
      </c>
      <c r="D643" s="105">
        <v>28.245049999999999</v>
      </c>
      <c r="E643" s="108">
        <v>200970380</v>
      </c>
      <c r="F643" s="108">
        <v>281596503.30000001</v>
      </c>
      <c r="G643" s="108">
        <v>290452334.5</v>
      </c>
      <c r="H643" s="108">
        <v>176735273</v>
      </c>
      <c r="I643" s="108">
        <v>304262960</v>
      </c>
      <c r="J643" s="108">
        <v>228402417.90000001</v>
      </c>
      <c r="K643" s="108">
        <v>341745130</v>
      </c>
      <c r="L643" s="108">
        <v>83702690.25</v>
      </c>
      <c r="M643" s="108">
        <v>341799355</v>
      </c>
      <c r="N643" s="108">
        <v>239385792</v>
      </c>
      <c r="O643" s="108">
        <v>379174775</v>
      </c>
      <c r="P643" s="108">
        <v>194485260</v>
      </c>
      <c r="Q643" s="108">
        <v>251906840</v>
      </c>
      <c r="R643" s="108">
        <v>253938526</v>
      </c>
      <c r="S643" s="108">
        <v>209718753</v>
      </c>
      <c r="T643" s="108">
        <v>199784614.80000001</v>
      </c>
      <c r="U643" s="108">
        <v>214812393</v>
      </c>
      <c r="V643" s="108">
        <v>65783890</v>
      </c>
      <c r="W643" s="108">
        <v>255251004</v>
      </c>
      <c r="X643" s="108">
        <v>232286744.5</v>
      </c>
      <c r="Y643" s="108">
        <v>280434091.30000001</v>
      </c>
      <c r="Z643" s="108">
        <v>84803293</v>
      </c>
      <c r="AA643" s="108">
        <v>104238077.5</v>
      </c>
      <c r="AB643" s="108">
        <v>173017241</v>
      </c>
      <c r="AC643" s="108">
        <v>326576864</v>
      </c>
      <c r="AD643" s="108">
        <v>378696122</v>
      </c>
      <c r="AE643" s="108">
        <v>343755985</v>
      </c>
      <c r="AF643" s="108">
        <v>335036741</v>
      </c>
      <c r="AG643" s="108">
        <v>366465939</v>
      </c>
      <c r="AH643" s="115">
        <v>329586514</v>
      </c>
      <c r="AI643" s="105">
        <v>27.965900000000001</v>
      </c>
      <c r="AJ643" s="105">
        <v>28.723299999999998</v>
      </c>
      <c r="AK643" s="105">
        <v>28.772200000000002</v>
      </c>
      <c r="AL643" s="105">
        <v>27.671399999999998</v>
      </c>
      <c r="AM643" s="105">
        <v>28.643599999999999</v>
      </c>
      <c r="AN643" s="105">
        <v>28.298200000000001</v>
      </c>
      <c r="AO643" s="105">
        <v>28.610600000000002</v>
      </c>
      <c r="AP643" s="105">
        <v>27.2866</v>
      </c>
      <c r="AQ643" s="105">
        <v>28.537700000000001</v>
      </c>
      <c r="AR643" s="105">
        <v>28.288499999999999</v>
      </c>
      <c r="AS643" s="105">
        <v>29.103300000000001</v>
      </c>
      <c r="AT643" s="105">
        <v>28.139299999999999</v>
      </c>
      <c r="AU643" s="105">
        <v>28.130299999999998</v>
      </c>
      <c r="AV643" s="105">
        <v>28.209599999999998</v>
      </c>
      <c r="AW643" s="105">
        <v>28.1328</v>
      </c>
      <c r="AX643" s="105">
        <v>27.953199999999999</v>
      </c>
      <c r="AY643" s="105">
        <v>27.988299999999999</v>
      </c>
      <c r="AZ643" s="105">
        <v>26.3687</v>
      </c>
      <c r="BA643" s="105">
        <v>28.1723</v>
      </c>
      <c r="BB643" s="105">
        <v>28.130600000000001</v>
      </c>
      <c r="BC643" s="105">
        <v>28.2805</v>
      </c>
      <c r="BD643" s="105">
        <v>26.757899999999999</v>
      </c>
      <c r="BE643" s="105">
        <v>27.097200000000001</v>
      </c>
      <c r="BF643" s="105">
        <v>27.802900000000001</v>
      </c>
      <c r="BG643" s="105">
        <v>28.326000000000001</v>
      </c>
      <c r="BH643" s="105">
        <v>28.534600000000001</v>
      </c>
      <c r="BI643" s="105">
        <v>28.370699999999999</v>
      </c>
      <c r="BJ643" s="105">
        <v>28.3748</v>
      </c>
      <c r="BK643" s="105">
        <v>28.400400000000001</v>
      </c>
      <c r="BL643" s="116">
        <v>28.302399999999999</v>
      </c>
      <c r="BM643" s="112">
        <v>0.65163599999999999</v>
      </c>
      <c r="BN643" s="112">
        <v>0.61715200000000003</v>
      </c>
      <c r="BO643" s="112">
        <v>0.64497199999999999</v>
      </c>
      <c r="BP643" s="112">
        <v>0.64198599999999995</v>
      </c>
      <c r="BQ643" s="112">
        <v>6.7916399999999998E-3</v>
      </c>
      <c r="BR643" s="112">
        <v>0.15970999999999999</v>
      </c>
      <c r="BS643" s="112">
        <v>3.6841499999999999E-2</v>
      </c>
      <c r="BT643" s="112">
        <v>2.1083000000000001E-2</v>
      </c>
      <c r="BU643" s="117">
        <v>0.50435700000000006</v>
      </c>
      <c r="BV643" s="112">
        <v>0.71467400000000003</v>
      </c>
      <c r="BW643" s="112">
        <v>0.69109500000000001</v>
      </c>
      <c r="BX643" s="112">
        <v>0.72774799999999995</v>
      </c>
      <c r="BY643" s="112">
        <v>0.70855199999999996</v>
      </c>
      <c r="BZ643" s="112">
        <v>0.23836299999999999</v>
      </c>
      <c r="CA643" s="112">
        <v>0.41185699999999997</v>
      </c>
      <c r="CB643" s="112">
        <v>0.18146100000000001</v>
      </c>
      <c r="CC643" s="112">
        <v>0.115415</v>
      </c>
      <c r="CD643" s="117">
        <v>0.81576700000000002</v>
      </c>
      <c r="CE643" s="105">
        <v>0.12795799999999999</v>
      </c>
      <c r="CF643" s="105">
        <v>-0.15479200000000001</v>
      </c>
      <c r="CG643" s="105">
        <v>-0.214258</v>
      </c>
      <c r="CH643" s="105">
        <v>0.151143</v>
      </c>
      <c r="CI643" s="105">
        <v>-0.20163</v>
      </c>
      <c r="CJ643" s="105">
        <v>-0.92247100000000004</v>
      </c>
      <c r="CK643" s="105">
        <v>-0.164738</v>
      </c>
      <c r="CL643" s="105">
        <v>-1.1398699999999999</v>
      </c>
      <c r="CM643" s="116">
        <v>5.1196400000000003E-2</v>
      </c>
    </row>
    <row r="644" spans="1:91">
      <c r="A644" s="104" t="s">
        <v>1884</v>
      </c>
      <c r="B644" s="104" t="s">
        <v>1885</v>
      </c>
      <c r="C644" s="104" t="s">
        <v>1886</v>
      </c>
      <c r="D644" s="105">
        <v>28.46885</v>
      </c>
      <c r="E644" s="108">
        <v>373225533.5</v>
      </c>
      <c r="F644" s="108">
        <v>243366432</v>
      </c>
      <c r="G644" s="108">
        <v>348785234.5</v>
      </c>
      <c r="H644" s="108">
        <v>177758189.80000001</v>
      </c>
      <c r="I644" s="108">
        <v>255488759</v>
      </c>
      <c r="J644" s="108">
        <v>318641253.5</v>
      </c>
      <c r="K644" s="108">
        <v>447230915.5</v>
      </c>
      <c r="L644" s="108">
        <v>416641572</v>
      </c>
      <c r="M644" s="108">
        <v>437632670</v>
      </c>
      <c r="N644" s="108">
        <v>254552444</v>
      </c>
      <c r="O644" s="108">
        <v>272036824</v>
      </c>
      <c r="P644" s="108">
        <v>274540959</v>
      </c>
      <c r="Q644" s="108">
        <v>265390409</v>
      </c>
      <c r="R644" s="108">
        <v>505793112</v>
      </c>
      <c r="S644" s="108">
        <v>283283852</v>
      </c>
      <c r="T644" s="108">
        <v>260676100.5</v>
      </c>
      <c r="U644" s="108">
        <v>273304228.5</v>
      </c>
      <c r="V644" s="108">
        <v>215879787.30000001</v>
      </c>
      <c r="W644" s="108">
        <v>231498031.5</v>
      </c>
      <c r="X644" s="108">
        <v>195211573</v>
      </c>
      <c r="Y644" s="108">
        <v>299290548</v>
      </c>
      <c r="Z644" s="108">
        <v>242638204</v>
      </c>
      <c r="AA644" s="108">
        <v>205289974</v>
      </c>
      <c r="AB644" s="108">
        <v>276487772</v>
      </c>
      <c r="AC644" s="108">
        <v>446748438.5</v>
      </c>
      <c r="AD644" s="108">
        <v>428365549.80000001</v>
      </c>
      <c r="AE644" s="108">
        <v>419947854.5</v>
      </c>
      <c r="AF644" s="108">
        <v>367716743</v>
      </c>
      <c r="AG644" s="108">
        <v>368427307</v>
      </c>
      <c r="AH644" s="115">
        <v>358005532</v>
      </c>
      <c r="AI644" s="105">
        <v>28.859000000000002</v>
      </c>
      <c r="AJ644" s="105">
        <v>28.458500000000001</v>
      </c>
      <c r="AK644" s="105">
        <v>28.9986</v>
      </c>
      <c r="AL644" s="105">
        <v>27.6797</v>
      </c>
      <c r="AM644" s="105">
        <v>28.388000000000002</v>
      </c>
      <c r="AN644" s="105">
        <v>28.759399999999999</v>
      </c>
      <c r="AO644" s="105">
        <v>28.995899999999999</v>
      </c>
      <c r="AP644" s="105">
        <v>29.445699999999999</v>
      </c>
      <c r="AQ644" s="105">
        <v>28.894200000000001</v>
      </c>
      <c r="AR644" s="105">
        <v>28.357600000000001</v>
      </c>
      <c r="AS644" s="105">
        <v>28.623799999999999</v>
      </c>
      <c r="AT644" s="105">
        <v>28.636600000000001</v>
      </c>
      <c r="AU644" s="105">
        <v>28.1785</v>
      </c>
      <c r="AV644" s="105">
        <v>29.203700000000001</v>
      </c>
      <c r="AW644" s="105">
        <v>28.5197</v>
      </c>
      <c r="AX644" s="105">
        <v>28.337</v>
      </c>
      <c r="AY644" s="105">
        <v>28.334299999999999</v>
      </c>
      <c r="AZ644" s="105">
        <v>28.067699999999999</v>
      </c>
      <c r="BA644" s="105">
        <v>28.031400000000001</v>
      </c>
      <c r="BB644" s="105">
        <v>27.883800000000001</v>
      </c>
      <c r="BC644" s="105">
        <v>28.373999999999999</v>
      </c>
      <c r="BD644" s="105">
        <v>28.285299999999999</v>
      </c>
      <c r="BE644" s="105">
        <v>28.069800000000001</v>
      </c>
      <c r="BF644" s="105">
        <v>28.479199999999999</v>
      </c>
      <c r="BG644" s="105">
        <v>28.7895</v>
      </c>
      <c r="BH644" s="105">
        <v>28.716999999999999</v>
      </c>
      <c r="BI644" s="105">
        <v>28.659500000000001</v>
      </c>
      <c r="BJ644" s="105">
        <v>28.5091</v>
      </c>
      <c r="BK644" s="105">
        <v>28.406600000000001</v>
      </c>
      <c r="BL644" s="116">
        <v>28.415900000000001</v>
      </c>
      <c r="BM644" s="112">
        <v>0.117822</v>
      </c>
      <c r="BN644" s="112">
        <v>0.62543099999999996</v>
      </c>
      <c r="BO644" s="112">
        <v>1.7971600000000001E-2</v>
      </c>
      <c r="BP644" s="112">
        <v>0.37899699999999997</v>
      </c>
      <c r="BQ644" s="112">
        <v>0.56462800000000002</v>
      </c>
      <c r="BR644" s="112">
        <v>0.10646899999999999</v>
      </c>
      <c r="BS644" s="112">
        <v>7.9874200000000006E-2</v>
      </c>
      <c r="BT644" s="112">
        <v>0.24815400000000001</v>
      </c>
      <c r="BU644" s="117">
        <v>5.0583599999999996E-3</v>
      </c>
      <c r="BV644" s="112">
        <v>0.184283</v>
      </c>
      <c r="BW644" s="112">
        <v>0.69832499999999997</v>
      </c>
      <c r="BX644" s="112">
        <v>7.93402E-2</v>
      </c>
      <c r="BY644" s="112">
        <v>0.46252100000000002</v>
      </c>
      <c r="BZ644" s="112">
        <v>0.78110299999999999</v>
      </c>
      <c r="CA644" s="112">
        <v>0.33773999999999998</v>
      </c>
      <c r="CB644" s="112">
        <v>0.26714199999999999</v>
      </c>
      <c r="CC644" s="112">
        <v>0.451961</v>
      </c>
      <c r="CD644" s="117">
        <v>0.32133499999999998</v>
      </c>
      <c r="CE644" s="105">
        <v>0.32816400000000001</v>
      </c>
      <c r="CF644" s="105">
        <v>-0.16811000000000001</v>
      </c>
      <c r="CG644" s="105">
        <v>0.66812099999999996</v>
      </c>
      <c r="CH644" s="105">
        <v>9.5511100000000002E-2</v>
      </c>
      <c r="CI644" s="105">
        <v>0.19011500000000001</v>
      </c>
      <c r="CJ644" s="105">
        <v>-0.19750300000000001</v>
      </c>
      <c r="CK644" s="105">
        <v>-0.347441</v>
      </c>
      <c r="CL644" s="105">
        <v>-0.16570699999999999</v>
      </c>
      <c r="CM644" s="116">
        <v>0.27817500000000001</v>
      </c>
    </row>
    <row r="645" spans="1:91">
      <c r="A645" s="104" t="s">
        <v>1887</v>
      </c>
      <c r="B645" s="104" t="s">
        <v>1888</v>
      </c>
      <c r="C645" s="104" t="s">
        <v>1278</v>
      </c>
      <c r="D645" s="105">
        <v>27.97315</v>
      </c>
      <c r="E645" s="108">
        <v>201267096</v>
      </c>
      <c r="F645" s="108">
        <v>126203496</v>
      </c>
      <c r="G645" s="108">
        <v>134282076.5</v>
      </c>
      <c r="H645" s="108">
        <v>219786844</v>
      </c>
      <c r="I645" s="108">
        <v>204365732</v>
      </c>
      <c r="J645" s="108">
        <v>139208037</v>
      </c>
      <c r="K645" s="108">
        <v>243717732</v>
      </c>
      <c r="L645" s="108">
        <v>117384255</v>
      </c>
      <c r="M645" s="108">
        <v>242034340</v>
      </c>
      <c r="N645" s="108">
        <v>148493520</v>
      </c>
      <c r="O645" s="108">
        <v>130058000</v>
      </c>
      <c r="P645" s="108">
        <v>131293584</v>
      </c>
      <c r="Q645" s="108">
        <v>238180500</v>
      </c>
      <c r="R645" s="108">
        <v>194927184</v>
      </c>
      <c r="S645" s="108">
        <v>141550960</v>
      </c>
      <c r="T645" s="108">
        <v>185733440</v>
      </c>
      <c r="U645" s="108">
        <v>217718574</v>
      </c>
      <c r="V645" s="108">
        <v>254534240</v>
      </c>
      <c r="W645" s="108">
        <v>270328744</v>
      </c>
      <c r="X645" s="108">
        <v>199694640</v>
      </c>
      <c r="Y645" s="108">
        <v>210248430</v>
      </c>
      <c r="Z645" s="108">
        <v>221257538</v>
      </c>
      <c r="AA645" s="108">
        <v>186800956.5</v>
      </c>
      <c r="AB645" s="108">
        <v>231541428</v>
      </c>
      <c r="AC645" s="108">
        <v>249914830</v>
      </c>
      <c r="AD645" s="108">
        <v>288803124</v>
      </c>
      <c r="AE645" s="108">
        <v>276467820</v>
      </c>
      <c r="AF645" s="108">
        <v>280145224</v>
      </c>
      <c r="AG645" s="108">
        <v>271357568</v>
      </c>
      <c r="AH645" s="115">
        <v>322927632</v>
      </c>
      <c r="AI645" s="105">
        <v>27.968</v>
      </c>
      <c r="AJ645" s="105">
        <v>27.623899999999999</v>
      </c>
      <c r="AK645" s="105">
        <v>27.690899999999999</v>
      </c>
      <c r="AL645" s="105">
        <v>27.985900000000001</v>
      </c>
      <c r="AM645" s="105">
        <v>28.0656</v>
      </c>
      <c r="AN645" s="105">
        <v>27.605</v>
      </c>
      <c r="AO645" s="105">
        <v>28.1234</v>
      </c>
      <c r="AP645" s="105">
        <v>27.775400000000001</v>
      </c>
      <c r="AQ645" s="105">
        <v>28.0397</v>
      </c>
      <c r="AR645" s="105">
        <v>27.619800000000001</v>
      </c>
      <c r="AS645" s="105">
        <v>27.605899999999998</v>
      </c>
      <c r="AT645" s="105">
        <v>27.572399999999998</v>
      </c>
      <c r="AU645" s="105">
        <v>28.058700000000002</v>
      </c>
      <c r="AV645" s="105">
        <v>27.828099999999999</v>
      </c>
      <c r="AW645" s="105">
        <v>27.5472</v>
      </c>
      <c r="AX645" s="105">
        <v>27.847999999999999</v>
      </c>
      <c r="AY645" s="105">
        <v>28.008600000000001</v>
      </c>
      <c r="AZ645" s="105">
        <v>28.303000000000001</v>
      </c>
      <c r="BA645" s="105">
        <v>28.255099999999999</v>
      </c>
      <c r="BB645" s="105">
        <v>27.913699999999999</v>
      </c>
      <c r="BC645" s="105">
        <v>27.862500000000001</v>
      </c>
      <c r="BD645" s="105">
        <v>28.156600000000001</v>
      </c>
      <c r="BE645" s="105">
        <v>27.940899999999999</v>
      </c>
      <c r="BF645" s="105">
        <v>28.223299999999998</v>
      </c>
      <c r="BG645" s="105">
        <v>27.9224</v>
      </c>
      <c r="BH645" s="105">
        <v>28.138200000000001</v>
      </c>
      <c r="BI645" s="105">
        <v>28.0564</v>
      </c>
      <c r="BJ645" s="105">
        <v>28.116599999999998</v>
      </c>
      <c r="BK645" s="105">
        <v>27.978300000000001</v>
      </c>
      <c r="BL645" s="116">
        <v>28.283799999999999</v>
      </c>
      <c r="BM645" s="112">
        <v>5.6544799999999999E-2</v>
      </c>
      <c r="BN645" s="112">
        <v>0.223716</v>
      </c>
      <c r="BO645" s="112">
        <v>0.34487000000000001</v>
      </c>
      <c r="BP645" s="112">
        <v>4.1522800000000004E-3</v>
      </c>
      <c r="BQ645" s="112">
        <v>0.14154600000000001</v>
      </c>
      <c r="BR645" s="112">
        <v>0.67154999999999998</v>
      </c>
      <c r="BS645" s="112">
        <v>0.48751699999999998</v>
      </c>
      <c r="BT645" s="112">
        <v>0.88259900000000002</v>
      </c>
      <c r="BU645" s="117">
        <v>0.46621499999999999</v>
      </c>
      <c r="BV645" s="112">
        <v>0.107752</v>
      </c>
      <c r="BW645" s="112">
        <v>0.31494499999999997</v>
      </c>
      <c r="BX645" s="112">
        <v>0.45886900000000003</v>
      </c>
      <c r="BY645" s="112">
        <v>1.6029399999999999E-2</v>
      </c>
      <c r="BZ645" s="112">
        <v>0.52508900000000003</v>
      </c>
      <c r="CA645" s="112">
        <v>0.84152400000000005</v>
      </c>
      <c r="CB645" s="112">
        <v>0.68751499999999999</v>
      </c>
      <c r="CC645" s="112">
        <v>0.93739499999999998</v>
      </c>
      <c r="CD645" s="117">
        <v>0.78791</v>
      </c>
      <c r="CE645" s="105">
        <v>-0.36528100000000002</v>
      </c>
      <c r="CF645" s="105">
        <v>-0.24072499999999999</v>
      </c>
      <c r="CG645" s="105">
        <v>-0.14672199999999999</v>
      </c>
      <c r="CH645" s="105">
        <v>-0.52688199999999996</v>
      </c>
      <c r="CI645" s="105">
        <v>-0.31489899999999998</v>
      </c>
      <c r="CJ645" s="105">
        <v>-7.3018399999999997E-2</v>
      </c>
      <c r="CK645" s="105">
        <v>-0.11580799999999999</v>
      </c>
      <c r="CL645" s="105">
        <v>-1.93119E-2</v>
      </c>
      <c r="CM645" s="116">
        <v>-8.7240200000000004E-2</v>
      </c>
    </row>
    <row r="646" spans="1:91">
      <c r="A646" s="104" t="s">
        <v>1889</v>
      </c>
      <c r="B646" s="104" t="s">
        <v>1890</v>
      </c>
      <c r="C646" s="104" t="s">
        <v>832</v>
      </c>
      <c r="D646" s="105">
        <v>28.870750000000001</v>
      </c>
      <c r="E646" s="108">
        <v>361614160.80000001</v>
      </c>
      <c r="F646" s="108">
        <v>508978702.30000001</v>
      </c>
      <c r="G646" s="108">
        <v>574713272.10000002</v>
      </c>
      <c r="H646" s="108">
        <v>828800381.29999995</v>
      </c>
      <c r="I646" s="108">
        <v>794365998.79999995</v>
      </c>
      <c r="J646" s="108">
        <v>956022596.5</v>
      </c>
      <c r="K646" s="108">
        <v>314461372</v>
      </c>
      <c r="L646" s="108">
        <v>947605014.70000005</v>
      </c>
      <c r="M646" s="108">
        <v>254880675.5</v>
      </c>
      <c r="N646" s="108">
        <v>493252162.80000001</v>
      </c>
      <c r="O646" s="108">
        <v>599084756.29999995</v>
      </c>
      <c r="P646" s="108">
        <v>490134932.30000001</v>
      </c>
      <c r="Q646" s="108">
        <v>432743114.89999998</v>
      </c>
      <c r="R646" s="108">
        <v>558826576</v>
      </c>
      <c r="S646" s="108">
        <v>1284690812</v>
      </c>
      <c r="T646" s="108">
        <v>388980653.30000001</v>
      </c>
      <c r="U646" s="108">
        <v>491768255.10000002</v>
      </c>
      <c r="V646" s="108">
        <v>377005637</v>
      </c>
      <c r="W646" s="108">
        <v>634635530.89999998</v>
      </c>
      <c r="X646" s="108">
        <v>336266549.80000001</v>
      </c>
      <c r="Y646" s="108">
        <v>297996441.5</v>
      </c>
      <c r="Z646" s="108">
        <v>95852590.879999995</v>
      </c>
      <c r="AA646" s="108">
        <v>171003513.40000001</v>
      </c>
      <c r="AB646" s="108">
        <v>102593255</v>
      </c>
      <c r="AC646" s="108">
        <v>303858045</v>
      </c>
      <c r="AD646" s="108">
        <v>239393546.90000001</v>
      </c>
      <c r="AE646" s="108">
        <v>347601172</v>
      </c>
      <c r="AF646" s="108">
        <v>192269065.30000001</v>
      </c>
      <c r="AG646" s="108">
        <v>252669135.59999999</v>
      </c>
      <c r="AH646" s="115">
        <v>155319330.30000001</v>
      </c>
      <c r="AI646" s="105">
        <v>28.813400000000001</v>
      </c>
      <c r="AJ646" s="105">
        <v>29.497699999999998</v>
      </c>
      <c r="AK646" s="105">
        <v>29.705100000000002</v>
      </c>
      <c r="AL646" s="105">
        <v>29.9008</v>
      </c>
      <c r="AM646" s="105">
        <v>29.994199999999999</v>
      </c>
      <c r="AN646" s="105">
        <v>30.374099999999999</v>
      </c>
      <c r="AO646" s="105">
        <v>28.489799999999999</v>
      </c>
      <c r="AP646" s="105">
        <v>30.626200000000001</v>
      </c>
      <c r="AQ646" s="105">
        <v>28.1143</v>
      </c>
      <c r="AR646" s="105">
        <v>29.3079</v>
      </c>
      <c r="AS646" s="105">
        <v>29.726800000000001</v>
      </c>
      <c r="AT646" s="105">
        <v>29.472799999999999</v>
      </c>
      <c r="AU646" s="105">
        <v>28.876899999999999</v>
      </c>
      <c r="AV646" s="105">
        <v>29.3475</v>
      </c>
      <c r="AW646" s="105">
        <v>30.621500000000001</v>
      </c>
      <c r="AX646" s="105">
        <v>28.914400000000001</v>
      </c>
      <c r="AY646" s="105">
        <v>29.2075</v>
      </c>
      <c r="AZ646" s="105">
        <v>28.864599999999999</v>
      </c>
      <c r="BA646" s="105">
        <v>29.4863</v>
      </c>
      <c r="BB646" s="105">
        <v>28.677600000000002</v>
      </c>
      <c r="BC646" s="105">
        <v>28.372599999999998</v>
      </c>
      <c r="BD646" s="105">
        <v>26.925799999999999</v>
      </c>
      <c r="BE646" s="105">
        <v>27.810500000000001</v>
      </c>
      <c r="BF646" s="105">
        <v>27.0489</v>
      </c>
      <c r="BG646" s="105">
        <v>28.220500000000001</v>
      </c>
      <c r="BH646" s="105">
        <v>27.867999999999999</v>
      </c>
      <c r="BI646" s="105">
        <v>28.386700000000001</v>
      </c>
      <c r="BJ646" s="105">
        <v>27.573599999999999</v>
      </c>
      <c r="BK646" s="105">
        <v>27.885899999999999</v>
      </c>
      <c r="BL646" s="116">
        <v>27.2729</v>
      </c>
      <c r="BM646" s="112">
        <v>5.4560299999999997E-3</v>
      </c>
      <c r="BN646" s="112">
        <v>3.8967100000000002E-4</v>
      </c>
      <c r="BO646" s="112">
        <v>0.13492799999999999</v>
      </c>
      <c r="BP646" s="112">
        <v>8.5858600000000005E-4</v>
      </c>
      <c r="BQ646" s="112">
        <v>2.07841E-2</v>
      </c>
      <c r="BR646" s="112">
        <v>2.3675699999999998E-3</v>
      </c>
      <c r="BS646" s="112">
        <v>2.8093E-2</v>
      </c>
      <c r="BT646" s="112">
        <v>0.390816</v>
      </c>
      <c r="BU646" s="117">
        <v>6.7947499999999994E-2</v>
      </c>
      <c r="BV646" s="112">
        <v>2.98549E-2</v>
      </c>
      <c r="BW646" s="112">
        <v>9.6962300000000001E-3</v>
      </c>
      <c r="BX646" s="112">
        <v>0.23434199999999999</v>
      </c>
      <c r="BY646" s="112">
        <v>7.6159799999999996E-3</v>
      </c>
      <c r="BZ646" s="112">
        <v>0.29402299999999998</v>
      </c>
      <c r="CA646" s="112">
        <v>4.98491E-2</v>
      </c>
      <c r="CB646" s="112">
        <v>0.16311</v>
      </c>
      <c r="CC646" s="112">
        <v>0.58377699999999999</v>
      </c>
      <c r="CD646" s="117">
        <v>0.55840199999999995</v>
      </c>
      <c r="CE646" s="105">
        <v>1.7612099999999999</v>
      </c>
      <c r="CF646" s="105">
        <v>2.5122200000000001</v>
      </c>
      <c r="CG646" s="105">
        <v>1.49926</v>
      </c>
      <c r="CH646" s="105">
        <v>1.92499</v>
      </c>
      <c r="CI646" s="105">
        <v>2.0378099999999999</v>
      </c>
      <c r="CJ646" s="105">
        <v>1.4180200000000001</v>
      </c>
      <c r="CK646" s="105">
        <v>1.26799</v>
      </c>
      <c r="CL646" s="105">
        <v>-0.31574099999999999</v>
      </c>
      <c r="CM646" s="116">
        <v>0.58091700000000002</v>
      </c>
    </row>
    <row r="647" spans="1:91">
      <c r="A647" s="104" t="s">
        <v>1891</v>
      </c>
      <c r="B647" s="104" t="s">
        <v>1892</v>
      </c>
      <c r="C647" s="104" t="s">
        <v>1893</v>
      </c>
      <c r="D647" s="105">
        <v>24.740400000000001</v>
      </c>
      <c r="E647" s="108">
        <v>20499221</v>
      </c>
      <c r="F647" s="108">
        <v>12594181</v>
      </c>
      <c r="G647" s="108">
        <v>34540524</v>
      </c>
      <c r="H647" s="108">
        <v>52291954</v>
      </c>
      <c r="I647" s="108">
        <v>79288448</v>
      </c>
      <c r="J647" s="108">
        <v>95857828</v>
      </c>
      <c r="K647" s="108">
        <v>137006268</v>
      </c>
      <c r="L647" s="108">
        <v>36818374</v>
      </c>
      <c r="M647" s="108">
        <v>106873694</v>
      </c>
      <c r="N647" s="108">
        <v>3610958.5</v>
      </c>
      <c r="O647" s="108">
        <v>12106617</v>
      </c>
      <c r="P647" s="108">
        <v>16695693</v>
      </c>
      <c r="Q647" s="108">
        <v>35436050.5</v>
      </c>
      <c r="R647" s="108">
        <v>45983560</v>
      </c>
      <c r="S647" s="108">
        <v>19334060</v>
      </c>
      <c r="T647" s="108">
        <v>18173034</v>
      </c>
      <c r="U647" s="108">
        <v>12941473</v>
      </c>
      <c r="V647" s="108">
        <v>75412228</v>
      </c>
      <c r="W647" s="108">
        <v>20364332</v>
      </c>
      <c r="X647" s="108">
        <v>14059990</v>
      </c>
      <c r="Y647" s="108">
        <v>40009040</v>
      </c>
      <c r="Z647" s="108"/>
      <c r="AA647" s="108"/>
      <c r="AB647" s="108">
        <v>14175473</v>
      </c>
      <c r="AC647" s="108">
        <v>19040090</v>
      </c>
      <c r="AD647" s="108">
        <v>39318903</v>
      </c>
      <c r="AE647" s="108">
        <v>37274734</v>
      </c>
      <c r="AF647" s="108">
        <v>49596486</v>
      </c>
      <c r="AG647" s="108">
        <v>9626687</v>
      </c>
      <c r="AH647" s="115"/>
      <c r="AI647" s="105">
        <v>24.672599999999999</v>
      </c>
      <c r="AJ647" s="105">
        <v>24.335699999999999</v>
      </c>
      <c r="AK647" s="105">
        <v>25.721299999999999</v>
      </c>
      <c r="AL647" s="105">
        <v>25.9145</v>
      </c>
      <c r="AM647" s="105">
        <v>26.746500000000001</v>
      </c>
      <c r="AN647" s="105">
        <v>27.284300000000002</v>
      </c>
      <c r="AO647" s="105">
        <v>27.303000000000001</v>
      </c>
      <c r="AP647" s="105">
        <v>26.254000000000001</v>
      </c>
      <c r="AQ647" s="105">
        <v>26.860399999999998</v>
      </c>
      <c r="AR647" s="105">
        <v>21.916499999999999</v>
      </c>
      <c r="AS647" s="105">
        <v>24.311900000000001</v>
      </c>
      <c r="AT647" s="105">
        <v>24.597100000000001</v>
      </c>
      <c r="AU647" s="105">
        <v>25.2866</v>
      </c>
      <c r="AV647" s="105">
        <v>25.744299999999999</v>
      </c>
      <c r="AW647" s="105">
        <v>24.808199999999999</v>
      </c>
      <c r="AX647" s="105">
        <v>24.494599999999998</v>
      </c>
      <c r="AY647" s="105">
        <v>23.979600000000001</v>
      </c>
      <c r="AZ647" s="105">
        <v>26.596499999999999</v>
      </c>
      <c r="BA647" s="105">
        <v>24.5245</v>
      </c>
      <c r="BB647" s="105">
        <v>24.213100000000001</v>
      </c>
      <c r="BC647" s="105">
        <v>25.5212</v>
      </c>
      <c r="BD647" s="105">
        <v>21.851400000000002</v>
      </c>
      <c r="BE647" s="105">
        <v>22.0335</v>
      </c>
      <c r="BF647" s="105">
        <v>24.1935</v>
      </c>
      <c r="BG647" s="105">
        <v>24.1873</v>
      </c>
      <c r="BH647" s="105">
        <v>25.2254</v>
      </c>
      <c r="BI647" s="105">
        <v>25.165600000000001</v>
      </c>
      <c r="BJ647" s="105">
        <v>25.6188</v>
      </c>
      <c r="BK647" s="105">
        <v>23.1309</v>
      </c>
      <c r="BL647" s="116">
        <v>23.584599999999998</v>
      </c>
      <c r="BM647" s="112">
        <v>0.41136200000000001</v>
      </c>
      <c r="BN647" s="112">
        <v>4.2332700000000001E-2</v>
      </c>
      <c r="BO647" s="112">
        <v>3.0698900000000001E-2</v>
      </c>
      <c r="BP647" s="112">
        <v>0.68280200000000002</v>
      </c>
      <c r="BQ647" s="112">
        <v>0.22328400000000001</v>
      </c>
      <c r="BR647" s="112">
        <v>0.45630700000000002</v>
      </c>
      <c r="BS647" s="112">
        <v>0.49751000000000001</v>
      </c>
      <c r="BT647" s="112">
        <v>0.25659900000000002</v>
      </c>
      <c r="BU647" s="117">
        <v>0.42135600000000001</v>
      </c>
      <c r="BV647" s="112">
        <v>0.49322199999999999</v>
      </c>
      <c r="BW647" s="112">
        <v>9.4203800000000004E-2</v>
      </c>
      <c r="BX647" s="112">
        <v>0.104105</v>
      </c>
      <c r="BY647" s="112">
        <v>0.742058</v>
      </c>
      <c r="BZ647" s="112">
        <v>0.59282699999999999</v>
      </c>
      <c r="CA647" s="112">
        <v>0.70218800000000003</v>
      </c>
      <c r="CB647" s="112">
        <v>0.69376199999999999</v>
      </c>
      <c r="CC647" s="112">
        <v>0.461204</v>
      </c>
      <c r="CD647" s="117">
        <v>0.77879299999999996</v>
      </c>
      <c r="CE647" s="105">
        <v>0.79840900000000004</v>
      </c>
      <c r="CF647" s="105">
        <v>2.5369899999999999</v>
      </c>
      <c r="CG647" s="105">
        <v>2.6943700000000002</v>
      </c>
      <c r="CH647" s="105">
        <v>-0.50292599999999998</v>
      </c>
      <c r="CI647" s="105">
        <v>1.1682900000000001</v>
      </c>
      <c r="CJ647" s="105">
        <v>0.91213900000000003</v>
      </c>
      <c r="CK647" s="105">
        <v>0.64147500000000002</v>
      </c>
      <c r="CL647" s="105">
        <v>-1.4186399999999999</v>
      </c>
      <c r="CM647" s="116">
        <v>0.74799400000000005</v>
      </c>
    </row>
    <row r="648" spans="1:91">
      <c r="A648" s="104" t="s">
        <v>1894</v>
      </c>
      <c r="B648" s="104" t="s">
        <v>1895</v>
      </c>
      <c r="C648" s="104" t="s">
        <v>1896</v>
      </c>
      <c r="D648" s="105">
        <v>35.006349999999998</v>
      </c>
      <c r="E648" s="108">
        <v>38374681272</v>
      </c>
      <c r="F648" s="108">
        <v>48566054207</v>
      </c>
      <c r="G648" s="108">
        <v>45255137987</v>
      </c>
      <c r="H648" s="108">
        <v>43082882699</v>
      </c>
      <c r="I648" s="108">
        <v>45865328351</v>
      </c>
      <c r="J648" s="108">
        <v>65994090908</v>
      </c>
      <c r="K648" s="108">
        <v>71365101879</v>
      </c>
      <c r="L648" s="108">
        <v>123868000000</v>
      </c>
      <c r="M648" s="108">
        <v>62874164601</v>
      </c>
      <c r="N648" s="108">
        <v>54928137640</v>
      </c>
      <c r="O648" s="108">
        <v>56685370163</v>
      </c>
      <c r="P648" s="108">
        <v>49581499137</v>
      </c>
      <c r="Q648" s="108">
        <v>30091307877</v>
      </c>
      <c r="R648" s="108">
        <v>27687474886</v>
      </c>
      <c r="S648" s="108">
        <v>20645532046</v>
      </c>
      <c r="T648" s="108">
        <v>26186981039</v>
      </c>
      <c r="U648" s="108">
        <v>34905051388</v>
      </c>
      <c r="V648" s="108">
        <v>21048581577</v>
      </c>
      <c r="W648" s="108">
        <v>27367538304</v>
      </c>
      <c r="X648" s="108">
        <v>22956313464</v>
      </c>
      <c r="Y648" s="108">
        <v>23875593388</v>
      </c>
      <c r="Z648" s="108">
        <v>25554152008</v>
      </c>
      <c r="AA648" s="108">
        <v>15624595153</v>
      </c>
      <c r="AB648" s="108">
        <v>24328140163</v>
      </c>
      <c r="AC648" s="108">
        <v>30868303500</v>
      </c>
      <c r="AD648" s="108">
        <v>19397940552</v>
      </c>
      <c r="AE648" s="108">
        <v>38358200299</v>
      </c>
      <c r="AF648" s="108">
        <v>33064033549</v>
      </c>
      <c r="AG648" s="108">
        <v>33429357535</v>
      </c>
      <c r="AH648" s="115">
        <v>31839586857</v>
      </c>
      <c r="AI648" s="105">
        <v>35.542900000000003</v>
      </c>
      <c r="AJ648" s="105">
        <v>35.991399999999999</v>
      </c>
      <c r="AK648" s="105">
        <v>35.879399999999997</v>
      </c>
      <c r="AL648" s="105">
        <v>35.6008</v>
      </c>
      <c r="AM648" s="105">
        <v>35.819400000000002</v>
      </c>
      <c r="AN648" s="105">
        <v>36.287300000000002</v>
      </c>
      <c r="AO648" s="105">
        <v>36.293599999999998</v>
      </c>
      <c r="AP648" s="105">
        <v>37.307400000000001</v>
      </c>
      <c r="AQ648" s="105">
        <v>36.0608</v>
      </c>
      <c r="AR648" s="105">
        <v>36.123100000000001</v>
      </c>
      <c r="AS648" s="105">
        <v>36.187100000000001</v>
      </c>
      <c r="AT648" s="105">
        <v>36.133200000000002</v>
      </c>
      <c r="AU648" s="105">
        <v>35.013100000000001</v>
      </c>
      <c r="AV648" s="105">
        <v>34.978200000000001</v>
      </c>
      <c r="AW648" s="105">
        <v>34.645699999999998</v>
      </c>
      <c r="AX648" s="105">
        <v>34.987400000000001</v>
      </c>
      <c r="AY648" s="105">
        <v>35.327399999999997</v>
      </c>
      <c r="AZ648" s="105">
        <v>34.6252</v>
      </c>
      <c r="BA648" s="105">
        <v>34.916699999999999</v>
      </c>
      <c r="BB648" s="105">
        <v>34.760100000000001</v>
      </c>
      <c r="BC648" s="105">
        <v>34.692300000000003</v>
      </c>
      <c r="BD648" s="105">
        <v>34.999099999999999</v>
      </c>
      <c r="BE648" s="105">
        <v>34.279499999999999</v>
      </c>
      <c r="BF648" s="105">
        <v>34.938499999999998</v>
      </c>
      <c r="BG648" s="105">
        <v>34.917700000000004</v>
      </c>
      <c r="BH648" s="105">
        <v>34.200299999999999</v>
      </c>
      <c r="BI648" s="105">
        <v>35.172699999999999</v>
      </c>
      <c r="BJ648" s="105">
        <v>34.999600000000001</v>
      </c>
      <c r="BK648" s="105">
        <v>34.887500000000003</v>
      </c>
      <c r="BL648" s="116">
        <v>34.896000000000001</v>
      </c>
      <c r="BM648" s="112">
        <v>3.2715399999999999E-3</v>
      </c>
      <c r="BN648" s="112">
        <v>9.0398900000000001E-3</v>
      </c>
      <c r="BO648" s="112">
        <v>1.3358E-2</v>
      </c>
      <c r="BP648" s="112">
        <v>7.6987800000000002E-6</v>
      </c>
      <c r="BQ648" s="112">
        <v>0.71127600000000002</v>
      </c>
      <c r="BR648" s="112">
        <v>0.81190799999999996</v>
      </c>
      <c r="BS648" s="112">
        <v>0.14194100000000001</v>
      </c>
      <c r="BT648" s="112">
        <v>0.46390900000000002</v>
      </c>
      <c r="BU648" s="117">
        <v>0.605653</v>
      </c>
      <c r="BV648" s="112">
        <v>2.36251E-2</v>
      </c>
      <c r="BW648" s="112">
        <v>3.6235200000000002E-2</v>
      </c>
      <c r="BX648" s="112">
        <v>6.8403900000000004E-2</v>
      </c>
      <c r="BY648" s="112">
        <v>1.6389900000000001E-3</v>
      </c>
      <c r="BZ648" s="112">
        <v>0.86214000000000002</v>
      </c>
      <c r="CA648" s="112">
        <v>0.91722599999999999</v>
      </c>
      <c r="CB648" s="112">
        <v>0.35708699999999999</v>
      </c>
      <c r="CC648" s="112">
        <v>0.64707599999999998</v>
      </c>
      <c r="CD648" s="117">
        <v>0.86439100000000002</v>
      </c>
      <c r="CE648" s="105">
        <v>0.87688999999999995</v>
      </c>
      <c r="CF648" s="105">
        <v>0.97479400000000005</v>
      </c>
      <c r="CG648" s="105">
        <v>1.62626</v>
      </c>
      <c r="CH648" s="105">
        <v>1.2201299999999999</v>
      </c>
      <c r="CI648" s="105">
        <v>-4.8702200000000001E-2</v>
      </c>
      <c r="CJ648" s="105">
        <v>5.2330000000000002E-2</v>
      </c>
      <c r="CK648" s="105">
        <v>-0.13798099999999999</v>
      </c>
      <c r="CL648" s="105">
        <v>-0.18867</v>
      </c>
      <c r="CM648" s="116">
        <v>-0.164107</v>
      </c>
    </row>
    <row r="649" spans="1:91">
      <c r="A649" s="104" t="s">
        <v>1897</v>
      </c>
      <c r="B649" s="104" t="s">
        <v>1898</v>
      </c>
      <c r="C649" s="104" t="s">
        <v>491</v>
      </c>
      <c r="D649" s="105">
        <v>32.972049999999996</v>
      </c>
      <c r="E649" s="108">
        <v>6465659769</v>
      </c>
      <c r="F649" s="108">
        <v>6220026924</v>
      </c>
      <c r="G649" s="108">
        <v>6782987288</v>
      </c>
      <c r="H649" s="108">
        <v>9254658835</v>
      </c>
      <c r="I649" s="108">
        <v>7810274279</v>
      </c>
      <c r="J649" s="108">
        <v>8823080441</v>
      </c>
      <c r="K649" s="108">
        <v>7338204971</v>
      </c>
      <c r="L649" s="108">
        <v>5273598932</v>
      </c>
      <c r="M649" s="108">
        <v>8687694606</v>
      </c>
      <c r="N649" s="108">
        <v>8196557896</v>
      </c>
      <c r="O649" s="108">
        <v>10847613401</v>
      </c>
      <c r="P649" s="108">
        <v>9323622784</v>
      </c>
      <c r="Q649" s="108">
        <v>7506427435</v>
      </c>
      <c r="R649" s="108">
        <v>5870006634</v>
      </c>
      <c r="S649" s="108">
        <v>7120700786</v>
      </c>
      <c r="T649" s="108">
        <v>6352593644</v>
      </c>
      <c r="U649" s="108">
        <v>6659936659</v>
      </c>
      <c r="V649" s="108">
        <v>8635100394</v>
      </c>
      <c r="W649" s="108">
        <v>6124124333</v>
      </c>
      <c r="X649" s="108">
        <v>6558590757</v>
      </c>
      <c r="Y649" s="108">
        <v>7209139975</v>
      </c>
      <c r="Z649" s="108">
        <v>6255534018</v>
      </c>
      <c r="AA649" s="108">
        <v>6652433569</v>
      </c>
      <c r="AB649" s="108">
        <v>5796612550</v>
      </c>
      <c r="AC649" s="108">
        <v>6797405707</v>
      </c>
      <c r="AD649" s="108">
        <v>6783640011</v>
      </c>
      <c r="AE649" s="108">
        <v>7232895296</v>
      </c>
      <c r="AF649" s="108">
        <v>7093753364</v>
      </c>
      <c r="AG649" s="108">
        <v>6711617058</v>
      </c>
      <c r="AH649" s="115">
        <v>6807417855</v>
      </c>
      <c r="AI649" s="105">
        <v>32.973599999999998</v>
      </c>
      <c r="AJ649" s="105">
        <v>33.082299999999996</v>
      </c>
      <c r="AK649" s="105">
        <v>33.216999999999999</v>
      </c>
      <c r="AL649" s="105">
        <v>33.381900000000002</v>
      </c>
      <c r="AM649" s="105">
        <v>33.285899999999998</v>
      </c>
      <c r="AN649" s="105">
        <v>33.464599999999997</v>
      </c>
      <c r="AO649" s="105">
        <v>33.0364</v>
      </c>
      <c r="AP649" s="105">
        <v>32.970500000000001</v>
      </c>
      <c r="AQ649" s="105">
        <v>33.205399999999997</v>
      </c>
      <c r="AR649" s="105">
        <v>33.386400000000002</v>
      </c>
      <c r="AS649" s="105">
        <v>33.858199999999997</v>
      </c>
      <c r="AT649" s="105">
        <v>33.7224</v>
      </c>
      <c r="AU649" s="105">
        <v>33.030299999999997</v>
      </c>
      <c r="AV649" s="105">
        <v>32.740400000000001</v>
      </c>
      <c r="AW649" s="105">
        <v>33.055500000000002</v>
      </c>
      <c r="AX649" s="105">
        <v>32.944000000000003</v>
      </c>
      <c r="AY649" s="105">
        <v>32.948900000000002</v>
      </c>
      <c r="AZ649" s="105">
        <v>33.3399</v>
      </c>
      <c r="BA649" s="105">
        <v>32.756799999999998</v>
      </c>
      <c r="BB649" s="105">
        <v>32.935600000000001</v>
      </c>
      <c r="BC649" s="105">
        <v>32.949199999999998</v>
      </c>
      <c r="BD649" s="105">
        <v>32.960500000000003</v>
      </c>
      <c r="BE649" s="105">
        <v>33.035600000000002</v>
      </c>
      <c r="BF649" s="105">
        <v>32.869100000000003</v>
      </c>
      <c r="BG649" s="105">
        <v>32.707299999999996</v>
      </c>
      <c r="BH649" s="105">
        <v>32.673900000000003</v>
      </c>
      <c r="BI649" s="105">
        <v>32.765799999999999</v>
      </c>
      <c r="BJ649" s="105">
        <v>32.7789</v>
      </c>
      <c r="BK649" s="105">
        <v>32.572099999999999</v>
      </c>
      <c r="BL649" s="116">
        <v>32.656999999999996</v>
      </c>
      <c r="BM649" s="112">
        <v>1.0356600000000001E-2</v>
      </c>
      <c r="BN649" s="112">
        <v>8.64863E-4</v>
      </c>
      <c r="BO649" s="112">
        <v>1.2117899999999999E-2</v>
      </c>
      <c r="BP649" s="112">
        <v>2.9459299999999998E-3</v>
      </c>
      <c r="BQ649" s="112">
        <v>8.1166100000000005E-2</v>
      </c>
      <c r="BR649" s="112">
        <v>4.7336900000000001E-2</v>
      </c>
      <c r="BS649" s="112">
        <v>7.0650699999999997E-2</v>
      </c>
      <c r="BT649" s="112">
        <v>2.0588499999999999E-2</v>
      </c>
      <c r="BU649" s="117">
        <v>0.52019800000000005</v>
      </c>
      <c r="BV649" s="112">
        <v>4.0998600000000003E-2</v>
      </c>
      <c r="BW649" s="112">
        <v>1.32566E-2</v>
      </c>
      <c r="BX649" s="112">
        <v>6.5636399999999998E-2</v>
      </c>
      <c r="BY649" s="112">
        <v>1.38683E-2</v>
      </c>
      <c r="BZ649" s="112">
        <v>0.45749499999999999</v>
      </c>
      <c r="CA649" s="112">
        <v>0.214422</v>
      </c>
      <c r="CB649" s="112">
        <v>0.251498</v>
      </c>
      <c r="CC649" s="112">
        <v>0.114091</v>
      </c>
      <c r="CD649" s="117">
        <v>0.82038100000000003</v>
      </c>
      <c r="CE649" s="105">
        <v>0.421622</v>
      </c>
      <c r="CF649" s="105">
        <v>0.70815499999999998</v>
      </c>
      <c r="CG649" s="105">
        <v>0.40143099999999998</v>
      </c>
      <c r="CH649" s="105">
        <v>0.98636000000000001</v>
      </c>
      <c r="CI649" s="105">
        <v>0.27271899999999999</v>
      </c>
      <c r="CJ649" s="105">
        <v>0.40827799999999997</v>
      </c>
      <c r="CK649" s="105">
        <v>0.21121899999999999</v>
      </c>
      <c r="CL649" s="105">
        <v>0.28576800000000002</v>
      </c>
      <c r="CM649" s="116">
        <v>4.6313E-2</v>
      </c>
    </row>
    <row r="650" spans="1:91">
      <c r="A650" s="104" t="s">
        <v>1899</v>
      </c>
      <c r="B650" s="104" t="s">
        <v>1900</v>
      </c>
      <c r="C650" s="104" t="s">
        <v>1133</v>
      </c>
      <c r="D650" s="105">
        <v>28.021999999999998</v>
      </c>
      <c r="E650" s="108">
        <v>166859088</v>
      </c>
      <c r="F650" s="108">
        <v>214317320</v>
      </c>
      <c r="G650" s="108">
        <v>159241616</v>
      </c>
      <c r="H650" s="108">
        <v>253190224</v>
      </c>
      <c r="I650" s="108">
        <v>186585961</v>
      </c>
      <c r="J650" s="108">
        <v>200163772</v>
      </c>
      <c r="K650" s="108">
        <v>206255616</v>
      </c>
      <c r="L650" s="108">
        <v>154410725</v>
      </c>
      <c r="M650" s="108">
        <v>214455712</v>
      </c>
      <c r="N650" s="108">
        <v>217774396.5</v>
      </c>
      <c r="O650" s="108">
        <v>180882128</v>
      </c>
      <c r="P650" s="108">
        <v>182102184.5</v>
      </c>
      <c r="Q650" s="108">
        <v>243909888</v>
      </c>
      <c r="R650" s="108">
        <v>225046722.5</v>
      </c>
      <c r="S650" s="108">
        <v>170071228</v>
      </c>
      <c r="T650" s="108">
        <v>86968120</v>
      </c>
      <c r="U650" s="108">
        <v>208000384</v>
      </c>
      <c r="V650" s="108">
        <v>217418784</v>
      </c>
      <c r="W650" s="108">
        <v>230646671.5</v>
      </c>
      <c r="X650" s="108">
        <v>228392512</v>
      </c>
      <c r="Y650" s="108"/>
      <c r="Z650" s="108">
        <v>190178992</v>
      </c>
      <c r="AA650" s="108">
        <v>214610416</v>
      </c>
      <c r="AB650" s="108">
        <v>194872048</v>
      </c>
      <c r="AC650" s="108">
        <v>266894007.5</v>
      </c>
      <c r="AD650" s="108">
        <v>280456576</v>
      </c>
      <c r="AE650" s="108">
        <v>263619830.30000001</v>
      </c>
      <c r="AF650" s="108">
        <v>260359223</v>
      </c>
      <c r="AG650" s="108">
        <v>278305376</v>
      </c>
      <c r="AH650" s="115">
        <v>271983200</v>
      </c>
      <c r="AI650" s="105">
        <v>27.697500000000002</v>
      </c>
      <c r="AJ650" s="105">
        <v>28.366800000000001</v>
      </c>
      <c r="AK650" s="105">
        <v>27.937200000000001</v>
      </c>
      <c r="AL650" s="105">
        <v>28.19</v>
      </c>
      <c r="AM650" s="105">
        <v>27.935500000000001</v>
      </c>
      <c r="AN650" s="105">
        <v>28.093599999999999</v>
      </c>
      <c r="AO650" s="105">
        <v>27.884599999999999</v>
      </c>
      <c r="AP650" s="105">
        <v>28.150099999999998</v>
      </c>
      <c r="AQ650" s="105">
        <v>27.865200000000002</v>
      </c>
      <c r="AR650" s="105">
        <v>28.1569</v>
      </c>
      <c r="AS650" s="105">
        <v>28.063700000000001</v>
      </c>
      <c r="AT650" s="105">
        <v>28.0443</v>
      </c>
      <c r="AU650" s="105">
        <v>28.0884</v>
      </c>
      <c r="AV650" s="105">
        <v>28.035299999999999</v>
      </c>
      <c r="AW650" s="105">
        <v>27.822199999999999</v>
      </c>
      <c r="AX650" s="105">
        <v>26.753299999999999</v>
      </c>
      <c r="AY650" s="105">
        <v>27.960799999999999</v>
      </c>
      <c r="AZ650" s="105">
        <v>28.0824</v>
      </c>
      <c r="BA650" s="105">
        <v>28.026</v>
      </c>
      <c r="BB650" s="105">
        <v>28.107800000000001</v>
      </c>
      <c r="BC650" s="105">
        <v>22.890899999999998</v>
      </c>
      <c r="BD650" s="105">
        <v>27.938199999999998</v>
      </c>
      <c r="BE650" s="105">
        <v>28.1419</v>
      </c>
      <c r="BF650" s="105">
        <v>27.974499999999999</v>
      </c>
      <c r="BG650" s="105">
        <v>28.018000000000001</v>
      </c>
      <c r="BH650" s="105">
        <v>28.094999999999999</v>
      </c>
      <c r="BI650" s="105">
        <v>27.9878</v>
      </c>
      <c r="BJ650" s="105">
        <v>28.010999999999999</v>
      </c>
      <c r="BK650" s="105">
        <v>28.016300000000001</v>
      </c>
      <c r="BL650" s="116">
        <v>28.053599999999999</v>
      </c>
      <c r="BM650" s="112">
        <v>0.89943300000000004</v>
      </c>
      <c r="BN650" s="112">
        <v>0.57373499999999999</v>
      </c>
      <c r="BO650" s="112">
        <v>0.55150100000000002</v>
      </c>
      <c r="BP650" s="112">
        <v>0.174758</v>
      </c>
      <c r="BQ650" s="112">
        <v>0.61434299999999997</v>
      </c>
      <c r="BR650" s="112">
        <v>0.37020599999999998</v>
      </c>
      <c r="BS650" s="112">
        <v>0.38401400000000002</v>
      </c>
      <c r="BT650" s="112">
        <v>0.89794200000000002</v>
      </c>
      <c r="BU650" s="117">
        <v>0.85713099999999998</v>
      </c>
      <c r="BV650" s="112">
        <v>0.920574</v>
      </c>
      <c r="BW650" s="112">
        <v>0.65161599999999997</v>
      </c>
      <c r="BX650" s="112">
        <v>0.64713500000000002</v>
      </c>
      <c r="BY650" s="112">
        <v>0.248029</v>
      </c>
      <c r="BZ650" s="112">
        <v>0.80717300000000003</v>
      </c>
      <c r="CA650" s="112">
        <v>0.64114599999999999</v>
      </c>
      <c r="CB650" s="112">
        <v>0.61009199999999997</v>
      </c>
      <c r="CC650" s="112">
        <v>0.94619299999999995</v>
      </c>
      <c r="CD650" s="117">
        <v>0.96125099999999997</v>
      </c>
      <c r="CE650" s="105">
        <v>-2.6412999999999999E-2</v>
      </c>
      <c r="CF650" s="105">
        <v>4.6118399999999997E-2</v>
      </c>
      <c r="CG650" s="105">
        <v>-6.0309700000000001E-2</v>
      </c>
      <c r="CH650" s="105">
        <v>6.13842E-2</v>
      </c>
      <c r="CI650" s="105">
        <v>-4.4988E-2</v>
      </c>
      <c r="CJ650" s="105">
        <v>-0.42810599999999999</v>
      </c>
      <c r="CK650" s="105">
        <v>-1.6853800000000001</v>
      </c>
      <c r="CL650" s="105">
        <v>-8.7617200000000006E-3</v>
      </c>
      <c r="CM650" s="116">
        <v>6.6452000000000004E-3</v>
      </c>
    </row>
    <row r="651" spans="1:91">
      <c r="A651" s="104" t="s">
        <v>1901</v>
      </c>
      <c r="B651" s="104" t="s">
        <v>1902</v>
      </c>
      <c r="C651" s="104" t="s">
        <v>1903</v>
      </c>
      <c r="D651" s="105">
        <v>31.06475</v>
      </c>
      <c r="E651" s="108">
        <v>342963607.5</v>
      </c>
      <c r="F651" s="108">
        <v>171896410</v>
      </c>
      <c r="G651" s="108">
        <v>144671412</v>
      </c>
      <c r="H651" s="108">
        <v>334476741</v>
      </c>
      <c r="I651" s="108">
        <v>346530103.5</v>
      </c>
      <c r="J651" s="108">
        <v>109513570</v>
      </c>
      <c r="K651" s="108">
        <v>494353031.80000001</v>
      </c>
      <c r="L651" s="108">
        <v>41477667</v>
      </c>
      <c r="M651" s="108">
        <v>191403156.5</v>
      </c>
      <c r="N651" s="108">
        <v>218205204</v>
      </c>
      <c r="O651" s="108">
        <v>112677991.8</v>
      </c>
      <c r="P651" s="108">
        <v>250878647.80000001</v>
      </c>
      <c r="Q651" s="108">
        <v>2202727745</v>
      </c>
      <c r="R651" s="108">
        <v>1975874918</v>
      </c>
      <c r="S651" s="108">
        <v>1387280058</v>
      </c>
      <c r="T651" s="108">
        <v>1750509470</v>
      </c>
      <c r="U651" s="108">
        <v>1771675722</v>
      </c>
      <c r="V651" s="108">
        <v>1892899162</v>
      </c>
      <c r="W651" s="108">
        <v>1921869180</v>
      </c>
      <c r="X651" s="108">
        <v>2110092305</v>
      </c>
      <c r="Y651" s="108">
        <v>2372228156</v>
      </c>
      <c r="Z651" s="108">
        <v>1856521744</v>
      </c>
      <c r="AA651" s="108">
        <v>1661199926</v>
      </c>
      <c r="AB651" s="108">
        <v>2063017496</v>
      </c>
      <c r="AC651" s="108">
        <v>2805557781</v>
      </c>
      <c r="AD651" s="108">
        <v>2550706422</v>
      </c>
      <c r="AE651" s="108">
        <v>2793954396</v>
      </c>
      <c r="AF651" s="108">
        <v>2398698399</v>
      </c>
      <c r="AG651" s="108">
        <v>2664664855</v>
      </c>
      <c r="AH651" s="115">
        <v>2413142309</v>
      </c>
      <c r="AI651" s="105">
        <v>28.736999999999998</v>
      </c>
      <c r="AJ651" s="105">
        <v>28.007200000000001</v>
      </c>
      <c r="AK651" s="105">
        <v>27.773800000000001</v>
      </c>
      <c r="AL651" s="105">
        <v>28.591699999999999</v>
      </c>
      <c r="AM651" s="105">
        <v>28.834399999999999</v>
      </c>
      <c r="AN651" s="105">
        <v>27.244900000000001</v>
      </c>
      <c r="AO651" s="105">
        <v>29.142700000000001</v>
      </c>
      <c r="AP651" s="105">
        <v>26.42</v>
      </c>
      <c r="AQ651" s="105">
        <v>27.7011</v>
      </c>
      <c r="AR651" s="105">
        <v>28.148</v>
      </c>
      <c r="AS651" s="105">
        <v>27.386199999999999</v>
      </c>
      <c r="AT651" s="105">
        <v>28.506599999999999</v>
      </c>
      <c r="AU651" s="105">
        <v>31.271000000000001</v>
      </c>
      <c r="AV651" s="105">
        <v>31.169499999999999</v>
      </c>
      <c r="AW651" s="105">
        <v>30.699400000000001</v>
      </c>
      <c r="AX651" s="105">
        <v>31.084399999999999</v>
      </c>
      <c r="AY651" s="105">
        <v>31.045100000000001</v>
      </c>
      <c r="AZ651" s="105">
        <v>31.157900000000001</v>
      </c>
      <c r="BA651" s="105">
        <v>31.084800000000001</v>
      </c>
      <c r="BB651" s="105">
        <v>31.304500000000001</v>
      </c>
      <c r="BC651" s="105">
        <v>31.333400000000001</v>
      </c>
      <c r="BD651" s="105">
        <v>31.191600000000001</v>
      </c>
      <c r="BE651" s="105">
        <v>31.0427</v>
      </c>
      <c r="BF651" s="105">
        <v>31.378699999999998</v>
      </c>
      <c r="BG651" s="105">
        <v>31.434699999999999</v>
      </c>
      <c r="BH651" s="105">
        <v>31.280899999999999</v>
      </c>
      <c r="BI651" s="105">
        <v>31.3935</v>
      </c>
      <c r="BJ651" s="105">
        <v>31.214700000000001</v>
      </c>
      <c r="BK651" s="105">
        <v>31.241599999999998</v>
      </c>
      <c r="BL651" s="116">
        <v>31.168700000000001</v>
      </c>
      <c r="BM651" s="112">
        <v>4.7625199999999998E-4</v>
      </c>
      <c r="BN651" s="112">
        <v>3.8086700000000001E-3</v>
      </c>
      <c r="BO651" s="112">
        <v>1.1783099999999999E-2</v>
      </c>
      <c r="BP651" s="112">
        <v>6.4460400000000001E-4</v>
      </c>
      <c r="BQ651" s="112">
        <v>0.41354400000000002</v>
      </c>
      <c r="BR651" s="112">
        <v>4.5840400000000003E-2</v>
      </c>
      <c r="BS651" s="112">
        <v>0.70914699999999997</v>
      </c>
      <c r="BT651" s="112">
        <v>0.96993499999999999</v>
      </c>
      <c r="BU651" s="117">
        <v>3.3367300000000003E-2</v>
      </c>
      <c r="BV651" s="112">
        <v>9.3963199999999997E-3</v>
      </c>
      <c r="BW651" s="112">
        <v>2.2568399999999999E-2</v>
      </c>
      <c r="BX651" s="112">
        <v>6.4688899999999994E-2</v>
      </c>
      <c r="BY651" s="112">
        <v>6.6760099999999996E-3</v>
      </c>
      <c r="BZ651" s="112">
        <v>0.71442799999999995</v>
      </c>
      <c r="CA651" s="112">
        <v>0.21062400000000001</v>
      </c>
      <c r="CB651" s="112">
        <v>0.84655800000000003</v>
      </c>
      <c r="CC651" s="112">
        <v>0.98515299999999995</v>
      </c>
      <c r="CD651" s="117">
        <v>0.45022299999999998</v>
      </c>
      <c r="CE651" s="105">
        <v>-3.0356900000000002</v>
      </c>
      <c r="CF651" s="105">
        <v>-2.9846599999999999</v>
      </c>
      <c r="CG651" s="105">
        <v>-3.4537</v>
      </c>
      <c r="CH651" s="105">
        <v>-3.1947399999999999</v>
      </c>
      <c r="CI651" s="105">
        <v>-0.161693</v>
      </c>
      <c r="CJ651" s="105">
        <v>-0.11253199999999999</v>
      </c>
      <c r="CK651" s="105">
        <v>3.2588300000000001E-2</v>
      </c>
      <c r="CL651" s="105">
        <v>-3.9901700000000003E-3</v>
      </c>
      <c r="CM651" s="116">
        <v>0.16136300000000001</v>
      </c>
    </row>
    <row r="652" spans="1:91">
      <c r="A652" s="104" t="s">
        <v>1904</v>
      </c>
      <c r="B652" s="104" t="s">
        <v>1905</v>
      </c>
      <c r="C652" s="104" t="s">
        <v>1906</v>
      </c>
      <c r="D652" s="105">
        <v>27.358600000000003</v>
      </c>
      <c r="E652" s="108">
        <v>149004598</v>
      </c>
      <c r="F652" s="108">
        <v>111266226</v>
      </c>
      <c r="G652" s="108">
        <v>90698036</v>
      </c>
      <c r="H652" s="108">
        <v>242657063.5</v>
      </c>
      <c r="I652" s="108">
        <v>152390350</v>
      </c>
      <c r="J652" s="108">
        <v>156355972</v>
      </c>
      <c r="K652" s="108">
        <v>142526511.5</v>
      </c>
      <c r="L652" s="108">
        <v>102720190</v>
      </c>
      <c r="M652" s="108">
        <v>153429485</v>
      </c>
      <c r="N652" s="108">
        <v>125758512</v>
      </c>
      <c r="O652" s="108">
        <v>145330476</v>
      </c>
      <c r="P652" s="108">
        <v>188154804.5</v>
      </c>
      <c r="Q652" s="108">
        <v>73900400</v>
      </c>
      <c r="R652" s="108">
        <v>91132156</v>
      </c>
      <c r="S652" s="108">
        <v>99593352</v>
      </c>
      <c r="T652" s="108">
        <v>113941840</v>
      </c>
      <c r="U652" s="108">
        <v>118097042</v>
      </c>
      <c r="V652" s="108">
        <v>200566021.5</v>
      </c>
      <c r="W652" s="108">
        <v>95349422</v>
      </c>
      <c r="X652" s="108">
        <v>119690992</v>
      </c>
      <c r="Y652" s="108">
        <v>124486762</v>
      </c>
      <c r="Z652" s="108">
        <v>129781368</v>
      </c>
      <c r="AA652" s="108">
        <v>157826290</v>
      </c>
      <c r="AB652" s="108">
        <v>122659414</v>
      </c>
      <c r="AC652" s="108">
        <v>139672561</v>
      </c>
      <c r="AD652" s="108">
        <v>118387284</v>
      </c>
      <c r="AE652" s="108">
        <v>156588590</v>
      </c>
      <c r="AF652" s="108">
        <v>149901644</v>
      </c>
      <c r="AG652" s="108">
        <v>184888072</v>
      </c>
      <c r="AH652" s="115">
        <v>164646092</v>
      </c>
      <c r="AI652" s="105">
        <v>27.534300000000002</v>
      </c>
      <c r="AJ652" s="105">
        <v>27.440200000000001</v>
      </c>
      <c r="AK652" s="105">
        <v>27.111799999999999</v>
      </c>
      <c r="AL652" s="105">
        <v>28.128699999999998</v>
      </c>
      <c r="AM652" s="105">
        <v>27.637499999999999</v>
      </c>
      <c r="AN652" s="105">
        <v>27.756</v>
      </c>
      <c r="AO652" s="105">
        <v>27.3581</v>
      </c>
      <c r="AP652" s="105">
        <v>27.659800000000001</v>
      </c>
      <c r="AQ652" s="105">
        <v>27.382100000000001</v>
      </c>
      <c r="AR652" s="105">
        <v>27.3827</v>
      </c>
      <c r="AS652" s="105">
        <v>27.7545</v>
      </c>
      <c r="AT652" s="105">
        <v>28.0915</v>
      </c>
      <c r="AU652" s="105">
        <v>26.355899999999998</v>
      </c>
      <c r="AV652" s="105">
        <v>26.731200000000001</v>
      </c>
      <c r="AW652" s="105">
        <v>27.014900000000001</v>
      </c>
      <c r="AX652" s="105">
        <v>27.143000000000001</v>
      </c>
      <c r="AY652" s="105">
        <v>27.149699999999999</v>
      </c>
      <c r="AZ652" s="105">
        <v>27.96</v>
      </c>
      <c r="BA652" s="105">
        <v>26.7517</v>
      </c>
      <c r="BB652" s="105">
        <v>27.185500000000001</v>
      </c>
      <c r="BC652" s="105">
        <v>27.065999999999999</v>
      </c>
      <c r="BD652" s="105">
        <v>27.373799999999999</v>
      </c>
      <c r="BE652" s="105">
        <v>27.697700000000001</v>
      </c>
      <c r="BF652" s="105">
        <v>27.306699999999999</v>
      </c>
      <c r="BG652" s="105">
        <v>27.063500000000001</v>
      </c>
      <c r="BH652" s="105">
        <v>26.834199999999999</v>
      </c>
      <c r="BI652" s="105">
        <v>27.2363</v>
      </c>
      <c r="BJ652" s="105">
        <v>27.214500000000001</v>
      </c>
      <c r="BK652" s="105">
        <v>27.4359</v>
      </c>
      <c r="BL652" s="116">
        <v>27.359100000000002</v>
      </c>
      <c r="BM652" s="112">
        <v>0.867259</v>
      </c>
      <c r="BN652" s="112">
        <v>3.5527000000000003E-2</v>
      </c>
      <c r="BO652" s="112">
        <v>0.32665</v>
      </c>
      <c r="BP652" s="112">
        <v>0.13136</v>
      </c>
      <c r="BQ652" s="112">
        <v>3.43638E-2</v>
      </c>
      <c r="BR652" s="112">
        <v>0.78568199999999999</v>
      </c>
      <c r="BS652" s="112">
        <v>8.13749E-2</v>
      </c>
      <c r="BT652" s="112">
        <v>0.42059800000000003</v>
      </c>
      <c r="BU652" s="117">
        <v>9.3798599999999996E-2</v>
      </c>
      <c r="BV652" s="112">
        <v>0.89529499999999995</v>
      </c>
      <c r="BW652" s="112">
        <v>8.4526599999999993E-2</v>
      </c>
      <c r="BX652" s="112">
        <v>0.43971700000000002</v>
      </c>
      <c r="BY652" s="112">
        <v>0.19577</v>
      </c>
      <c r="BZ652" s="112">
        <v>0.35445500000000002</v>
      </c>
      <c r="CA652" s="112">
        <v>0.90635399999999999</v>
      </c>
      <c r="CB652" s="112">
        <v>0.26835500000000001</v>
      </c>
      <c r="CC652" s="112">
        <v>0.60790900000000003</v>
      </c>
      <c r="CD652" s="117">
        <v>0.61494599999999999</v>
      </c>
      <c r="CE652" s="105">
        <v>2.5579500000000002E-2</v>
      </c>
      <c r="CF652" s="105">
        <v>0.50422800000000001</v>
      </c>
      <c r="CG652" s="105">
        <v>0.13015699999999999</v>
      </c>
      <c r="CH652" s="105">
        <v>0.40640300000000001</v>
      </c>
      <c r="CI652" s="105">
        <v>-0.63585999999999998</v>
      </c>
      <c r="CJ652" s="105">
        <v>8.1090899999999994E-2</v>
      </c>
      <c r="CK652" s="105">
        <v>-0.33543800000000001</v>
      </c>
      <c r="CL652" s="105">
        <v>0.12289600000000001</v>
      </c>
      <c r="CM652" s="116">
        <v>-0.29181699999999999</v>
      </c>
    </row>
    <row r="653" spans="1:91">
      <c r="A653" s="104" t="s">
        <v>1907</v>
      </c>
      <c r="B653" s="104" t="s">
        <v>1908</v>
      </c>
      <c r="C653" s="104" t="s">
        <v>1909</v>
      </c>
      <c r="D653" s="105">
        <v>28.094250000000002</v>
      </c>
      <c r="E653" s="108">
        <v>434401670</v>
      </c>
      <c r="F653" s="108">
        <v>341672639.30000001</v>
      </c>
      <c r="G653" s="108">
        <v>386088552.39999998</v>
      </c>
      <c r="H653" s="108">
        <v>309177438.80000001</v>
      </c>
      <c r="I653" s="108">
        <v>199410419</v>
      </c>
      <c r="J653" s="108">
        <v>330820058.5</v>
      </c>
      <c r="K653" s="108">
        <v>372372191</v>
      </c>
      <c r="L653" s="108">
        <v>316075732.5</v>
      </c>
      <c r="M653" s="108">
        <v>463260410.5</v>
      </c>
      <c r="N653" s="108">
        <v>216153320.30000001</v>
      </c>
      <c r="O653" s="108">
        <v>288204499.30000001</v>
      </c>
      <c r="P653" s="108">
        <v>334403959.5</v>
      </c>
      <c r="Q653" s="108">
        <v>134210674</v>
      </c>
      <c r="R653" s="108">
        <v>201331805.80000001</v>
      </c>
      <c r="S653" s="108">
        <v>141722555.80000001</v>
      </c>
      <c r="T653" s="108">
        <v>147386346.5</v>
      </c>
      <c r="U653" s="108">
        <v>179067143.5</v>
      </c>
      <c r="V653" s="108">
        <v>225905959.09999999</v>
      </c>
      <c r="W653" s="108">
        <v>153333891.30000001</v>
      </c>
      <c r="X653" s="108">
        <v>166596752.30000001</v>
      </c>
      <c r="Y653" s="108">
        <v>200220817</v>
      </c>
      <c r="Z653" s="108">
        <v>279270246</v>
      </c>
      <c r="AA653" s="108">
        <v>361078600.5</v>
      </c>
      <c r="AB653" s="108">
        <v>249791565</v>
      </c>
      <c r="AC653" s="108">
        <v>204309176</v>
      </c>
      <c r="AD653" s="108">
        <v>275310530</v>
      </c>
      <c r="AE653" s="108">
        <v>272046184</v>
      </c>
      <c r="AF653" s="108">
        <v>243536672.80000001</v>
      </c>
      <c r="AG653" s="108">
        <v>277887495</v>
      </c>
      <c r="AH653" s="115">
        <v>211095392</v>
      </c>
      <c r="AI653" s="105">
        <v>29.0779</v>
      </c>
      <c r="AJ653" s="105">
        <v>28.924900000000001</v>
      </c>
      <c r="AK653" s="105">
        <v>29.137</v>
      </c>
      <c r="AL653" s="105">
        <v>28.478200000000001</v>
      </c>
      <c r="AM653" s="105">
        <v>28.035399999999999</v>
      </c>
      <c r="AN653" s="105">
        <v>28.823799999999999</v>
      </c>
      <c r="AO653" s="105">
        <v>28.732399999999998</v>
      </c>
      <c r="AP653" s="105">
        <v>29.058900000000001</v>
      </c>
      <c r="AQ653" s="105">
        <v>28.976299999999998</v>
      </c>
      <c r="AR653" s="105">
        <v>28.120100000000001</v>
      </c>
      <c r="AS653" s="105">
        <v>28.697099999999999</v>
      </c>
      <c r="AT653" s="105">
        <v>28.921199999999999</v>
      </c>
      <c r="AU653" s="105">
        <v>27.2318</v>
      </c>
      <c r="AV653" s="105">
        <v>27.874700000000001</v>
      </c>
      <c r="AW653" s="105">
        <v>27.5501</v>
      </c>
      <c r="AX653" s="105">
        <v>27.514299999999999</v>
      </c>
      <c r="AY653" s="105">
        <v>27.7333</v>
      </c>
      <c r="AZ653" s="105">
        <v>28.1252</v>
      </c>
      <c r="BA653" s="105">
        <v>27.437000000000001</v>
      </c>
      <c r="BB653" s="105">
        <v>27.6602</v>
      </c>
      <c r="BC653" s="105">
        <v>27.780200000000001</v>
      </c>
      <c r="BD653" s="105">
        <v>28.486799999999999</v>
      </c>
      <c r="BE653" s="105">
        <v>28.8598</v>
      </c>
      <c r="BF653" s="105">
        <v>28.332699999999999</v>
      </c>
      <c r="BG653" s="105">
        <v>27.622299999999999</v>
      </c>
      <c r="BH653" s="105">
        <v>28.0684</v>
      </c>
      <c r="BI653" s="105">
        <v>28.033200000000001</v>
      </c>
      <c r="BJ653" s="105">
        <v>27.9146</v>
      </c>
      <c r="BK653" s="105">
        <v>28.016300000000001</v>
      </c>
      <c r="BL653" s="116">
        <v>27.704000000000001</v>
      </c>
      <c r="BM653" s="112">
        <v>4.70397E-4</v>
      </c>
      <c r="BN653" s="112">
        <v>8.2304000000000002E-2</v>
      </c>
      <c r="BO653" s="112">
        <v>1.4790000000000001E-3</v>
      </c>
      <c r="BP653" s="112">
        <v>5.1813199999999997E-2</v>
      </c>
      <c r="BQ653" s="112">
        <v>0.19051199999999999</v>
      </c>
      <c r="BR653" s="112">
        <v>0.68621900000000002</v>
      </c>
      <c r="BS653" s="112">
        <v>0.13750999999999999</v>
      </c>
      <c r="BT653" s="112">
        <v>1.98604E-2</v>
      </c>
      <c r="BU653" s="117">
        <v>0.87010200000000004</v>
      </c>
      <c r="BV653" s="112">
        <v>9.3963199999999997E-3</v>
      </c>
      <c r="BW653" s="112">
        <v>0.14890700000000001</v>
      </c>
      <c r="BX653" s="112">
        <v>2.35613E-2</v>
      </c>
      <c r="BY653" s="112">
        <v>9.4367099999999995E-2</v>
      </c>
      <c r="BZ653" s="112">
        <v>0.55663600000000002</v>
      </c>
      <c r="CA653" s="112">
        <v>0.84787100000000004</v>
      </c>
      <c r="CB653" s="112">
        <v>0.35053299999999998</v>
      </c>
      <c r="CC653" s="112">
        <v>0.111919</v>
      </c>
      <c r="CD653" s="117">
        <v>0.96529799999999999</v>
      </c>
      <c r="CE653" s="105">
        <v>1.1682999999999999</v>
      </c>
      <c r="CF653" s="105">
        <v>0.56752800000000003</v>
      </c>
      <c r="CG653" s="105">
        <v>1.04427</v>
      </c>
      <c r="CH653" s="105">
        <v>0.70114299999999996</v>
      </c>
      <c r="CI653" s="105">
        <v>-0.32611499999999999</v>
      </c>
      <c r="CJ653" s="105">
        <v>-8.7348300000000004E-2</v>
      </c>
      <c r="CK653" s="105">
        <v>-0.25249300000000002</v>
      </c>
      <c r="CL653" s="105">
        <v>0.68147199999999997</v>
      </c>
      <c r="CM653" s="116">
        <v>2.9661199999999999E-2</v>
      </c>
    </row>
    <row r="654" spans="1:91">
      <c r="A654" s="104" t="s">
        <v>1910</v>
      </c>
      <c r="B654" s="104" t="s">
        <v>1911</v>
      </c>
      <c r="C654" s="104" t="s">
        <v>1912</v>
      </c>
      <c r="D654" s="105">
        <v>26.215249999999997</v>
      </c>
      <c r="E654" s="108">
        <v>51789142.25</v>
      </c>
      <c r="F654" s="108">
        <v>32517749</v>
      </c>
      <c r="G654" s="108">
        <v>13428415.25</v>
      </c>
      <c r="H654" s="108">
        <v>76127898</v>
      </c>
      <c r="I654" s="108">
        <v>55610512</v>
      </c>
      <c r="J654" s="108">
        <v>36246193</v>
      </c>
      <c r="K654" s="108">
        <v>36582260</v>
      </c>
      <c r="L654" s="108">
        <v>28109248.5</v>
      </c>
      <c r="M654" s="108">
        <v>99088824</v>
      </c>
      <c r="N654" s="108">
        <v>68114730</v>
      </c>
      <c r="O654" s="108">
        <v>68121453</v>
      </c>
      <c r="P654" s="108">
        <v>57866628</v>
      </c>
      <c r="Q654" s="108">
        <v>99032305</v>
      </c>
      <c r="R654" s="108">
        <v>53828534</v>
      </c>
      <c r="S654" s="108">
        <v>60796704</v>
      </c>
      <c r="T654" s="108">
        <v>75173962</v>
      </c>
      <c r="U654" s="108">
        <v>77594546</v>
      </c>
      <c r="V654" s="108">
        <v>52161048</v>
      </c>
      <c r="W654" s="108">
        <v>50668911</v>
      </c>
      <c r="X654" s="108">
        <v>74393971</v>
      </c>
      <c r="Y654" s="108">
        <v>97752250.5</v>
      </c>
      <c r="Z654" s="108">
        <v>56834872</v>
      </c>
      <c r="AA654" s="108">
        <v>67269185.5</v>
      </c>
      <c r="AB654" s="108">
        <v>57690910</v>
      </c>
      <c r="AC654" s="108">
        <v>52240082</v>
      </c>
      <c r="AD654" s="108">
        <v>81754292</v>
      </c>
      <c r="AE654" s="108">
        <v>70920834</v>
      </c>
      <c r="AF654" s="108">
        <v>63075626</v>
      </c>
      <c r="AG654" s="108">
        <v>51610897</v>
      </c>
      <c r="AH654" s="115">
        <v>75472199.5</v>
      </c>
      <c r="AI654" s="105">
        <v>26.009599999999999</v>
      </c>
      <c r="AJ654" s="105">
        <v>25.672799999999999</v>
      </c>
      <c r="AK654" s="105">
        <v>24.358899999999998</v>
      </c>
      <c r="AL654" s="105">
        <v>26.456299999999999</v>
      </c>
      <c r="AM654" s="105">
        <v>26.234200000000001</v>
      </c>
      <c r="AN654" s="105">
        <v>25.945499999999999</v>
      </c>
      <c r="AO654" s="105">
        <v>25.370999999999999</v>
      </c>
      <c r="AP654" s="105">
        <v>25.864999999999998</v>
      </c>
      <c r="AQ654" s="105">
        <v>26.751300000000001</v>
      </c>
      <c r="AR654" s="105">
        <v>26.389500000000002</v>
      </c>
      <c r="AS654" s="105">
        <v>26.687200000000001</v>
      </c>
      <c r="AT654" s="105">
        <v>26.3904</v>
      </c>
      <c r="AU654" s="105">
        <v>26.7774</v>
      </c>
      <c r="AV654" s="105">
        <v>25.971599999999999</v>
      </c>
      <c r="AW654" s="105">
        <v>26.3721</v>
      </c>
      <c r="AX654" s="105">
        <v>26.542999999999999</v>
      </c>
      <c r="AY654" s="105">
        <v>26.547499999999999</v>
      </c>
      <c r="AZ654" s="105">
        <v>26.057500000000001</v>
      </c>
      <c r="BA654" s="105">
        <v>25.839500000000001</v>
      </c>
      <c r="BB654" s="105">
        <v>26.512899999999998</v>
      </c>
      <c r="BC654" s="105">
        <v>26.716000000000001</v>
      </c>
      <c r="BD654" s="105">
        <v>26.138300000000001</v>
      </c>
      <c r="BE654" s="105">
        <v>26.4221</v>
      </c>
      <c r="BF654" s="105">
        <v>26.218399999999999</v>
      </c>
      <c r="BG654" s="105">
        <v>25.664999999999999</v>
      </c>
      <c r="BH654" s="105">
        <v>26.290400000000002</v>
      </c>
      <c r="BI654" s="105">
        <v>26.093599999999999</v>
      </c>
      <c r="BJ654" s="105">
        <v>25.965599999999998</v>
      </c>
      <c r="BK654" s="105">
        <v>25.5837</v>
      </c>
      <c r="BL654" s="116">
        <v>26.2121</v>
      </c>
      <c r="BM654" s="112">
        <v>0.34477400000000002</v>
      </c>
      <c r="BN654" s="112">
        <v>0.28278199999999998</v>
      </c>
      <c r="BO654" s="112">
        <v>0.87332299999999996</v>
      </c>
      <c r="BP654" s="112">
        <v>5.2199599999999999E-2</v>
      </c>
      <c r="BQ654" s="112">
        <v>0.20030600000000001</v>
      </c>
      <c r="BR654" s="112">
        <v>0.13186</v>
      </c>
      <c r="BS654" s="112">
        <v>0.247253</v>
      </c>
      <c r="BT654" s="112">
        <v>0.167408</v>
      </c>
      <c r="BU654" s="117">
        <v>0.73087400000000002</v>
      </c>
      <c r="BV654" s="112">
        <v>0.42839700000000003</v>
      </c>
      <c r="BW654" s="112">
        <v>0.37495499999999998</v>
      </c>
      <c r="BX654" s="112">
        <v>0.91237000000000001</v>
      </c>
      <c r="BY654" s="112">
        <v>9.4980400000000006E-2</v>
      </c>
      <c r="BZ654" s="112">
        <v>0.57049499999999997</v>
      </c>
      <c r="CA654" s="112">
        <v>0.37411499999999998</v>
      </c>
      <c r="CB654" s="112">
        <v>0.48162100000000002</v>
      </c>
      <c r="CC654" s="112">
        <v>0.362844</v>
      </c>
      <c r="CD654" s="117">
        <v>0.91275600000000001</v>
      </c>
      <c r="CE654" s="105">
        <v>-0.57339399999999996</v>
      </c>
      <c r="CF654" s="105">
        <v>0.29152400000000001</v>
      </c>
      <c r="CG654" s="105">
        <v>7.5312299999999999E-2</v>
      </c>
      <c r="CH654" s="105">
        <v>0.56854899999999997</v>
      </c>
      <c r="CI654" s="105">
        <v>0.45321</v>
      </c>
      <c r="CJ654" s="105">
        <v>0.46219199999999999</v>
      </c>
      <c r="CK654" s="105">
        <v>0.435666</v>
      </c>
      <c r="CL654" s="105">
        <v>0.33916400000000002</v>
      </c>
      <c r="CM654" s="116">
        <v>9.5855099999999999E-2</v>
      </c>
    </row>
    <row r="655" spans="1:91">
      <c r="A655" s="104" t="s">
        <v>1913</v>
      </c>
      <c r="B655" s="104" t="s">
        <v>1914</v>
      </c>
      <c r="C655" s="104" t="s">
        <v>1915</v>
      </c>
      <c r="D655" s="105">
        <v>30.773600000000002</v>
      </c>
      <c r="E655" s="108">
        <v>1814421242</v>
      </c>
      <c r="F655" s="108">
        <v>1785750628</v>
      </c>
      <c r="G655" s="108">
        <v>1964925116</v>
      </c>
      <c r="H655" s="108">
        <v>1611944622</v>
      </c>
      <c r="I655" s="108">
        <v>1412670505</v>
      </c>
      <c r="J655" s="108">
        <v>1522605483</v>
      </c>
      <c r="K655" s="108">
        <v>2176604011</v>
      </c>
      <c r="L655" s="108">
        <v>1437914803</v>
      </c>
      <c r="M655" s="108">
        <v>2165953440</v>
      </c>
      <c r="N655" s="108">
        <v>1897892787</v>
      </c>
      <c r="O655" s="108">
        <v>1914942816</v>
      </c>
      <c r="P655" s="108">
        <v>1627615256</v>
      </c>
      <c r="Q655" s="108">
        <v>1456893073</v>
      </c>
      <c r="R655" s="108">
        <v>1363333039</v>
      </c>
      <c r="S655" s="108">
        <v>1058070343</v>
      </c>
      <c r="T655" s="108">
        <v>1484230540</v>
      </c>
      <c r="U655" s="108">
        <v>1282370797</v>
      </c>
      <c r="V655" s="108">
        <v>1353665517</v>
      </c>
      <c r="W655" s="108">
        <v>1659912037</v>
      </c>
      <c r="X655" s="108">
        <v>1498495754</v>
      </c>
      <c r="Y655" s="108">
        <v>1558426104</v>
      </c>
      <c r="Z655" s="108">
        <v>1285104134</v>
      </c>
      <c r="AA655" s="108">
        <v>1292759251</v>
      </c>
      <c r="AB655" s="108">
        <v>1290460688</v>
      </c>
      <c r="AC655" s="108">
        <v>1669234048</v>
      </c>
      <c r="AD655" s="108">
        <v>1702391078</v>
      </c>
      <c r="AE655" s="108">
        <v>1585641778</v>
      </c>
      <c r="AF655" s="108">
        <v>1550593007</v>
      </c>
      <c r="AG655" s="108">
        <v>1734725469</v>
      </c>
      <c r="AH655" s="115">
        <v>1563347977</v>
      </c>
      <c r="AI655" s="105">
        <v>31.1403</v>
      </c>
      <c r="AJ655" s="105">
        <v>31.2972</v>
      </c>
      <c r="AK655" s="105">
        <v>31.424199999999999</v>
      </c>
      <c r="AL655" s="105">
        <v>30.860499999999998</v>
      </c>
      <c r="AM655" s="105">
        <v>30.830300000000001</v>
      </c>
      <c r="AN655" s="105">
        <v>31.058599999999998</v>
      </c>
      <c r="AO655" s="105">
        <v>31.253799999999998</v>
      </c>
      <c r="AP655" s="105">
        <v>31.111999999999998</v>
      </c>
      <c r="AQ655" s="105">
        <v>31.201499999999999</v>
      </c>
      <c r="AR655" s="105">
        <v>31.230599999999999</v>
      </c>
      <c r="AS655" s="105">
        <v>31.311499999999999</v>
      </c>
      <c r="AT655" s="105">
        <v>31.2043</v>
      </c>
      <c r="AU655" s="105">
        <v>30.679400000000001</v>
      </c>
      <c r="AV655" s="105">
        <v>30.6342</v>
      </c>
      <c r="AW655" s="105">
        <v>30.3172</v>
      </c>
      <c r="AX655" s="105">
        <v>30.846399999999999</v>
      </c>
      <c r="AY655" s="105">
        <v>30.581399999999999</v>
      </c>
      <c r="AZ655" s="105">
        <v>30.6816</v>
      </c>
      <c r="BA655" s="105">
        <v>30.8734</v>
      </c>
      <c r="BB655" s="105">
        <v>30.816099999999999</v>
      </c>
      <c r="BC655" s="105">
        <v>30.731100000000001</v>
      </c>
      <c r="BD655" s="105">
        <v>30.659600000000001</v>
      </c>
      <c r="BE655" s="105">
        <v>30.695399999999999</v>
      </c>
      <c r="BF655" s="105">
        <v>30.701799999999999</v>
      </c>
      <c r="BG655" s="105">
        <v>30.6797</v>
      </c>
      <c r="BH655" s="105">
        <v>30.704599999999999</v>
      </c>
      <c r="BI655" s="105">
        <v>30.5763</v>
      </c>
      <c r="BJ655" s="105">
        <v>30.5852</v>
      </c>
      <c r="BK655" s="105">
        <v>30.6326</v>
      </c>
      <c r="BL655" s="116">
        <v>30.549299999999999</v>
      </c>
      <c r="BM655" s="112">
        <v>1.2269399999999999E-3</v>
      </c>
      <c r="BN655" s="112">
        <v>1.22933E-2</v>
      </c>
      <c r="BO655" s="112">
        <v>2.3336099999999999E-4</v>
      </c>
      <c r="BP655" s="112">
        <v>8.1189399999999999E-5</v>
      </c>
      <c r="BQ655" s="112">
        <v>0.71621500000000005</v>
      </c>
      <c r="BR655" s="112">
        <v>0.231348</v>
      </c>
      <c r="BS655" s="112">
        <v>1.0408799999999999E-2</v>
      </c>
      <c r="BT655" s="112">
        <v>2.44779E-2</v>
      </c>
      <c r="BU655" s="117">
        <v>0.23430799999999999</v>
      </c>
      <c r="BV655" s="112">
        <v>1.4076699999999999E-2</v>
      </c>
      <c r="BW655" s="112">
        <v>4.3862100000000001E-2</v>
      </c>
      <c r="BX655" s="112">
        <v>1.00403E-2</v>
      </c>
      <c r="BY655" s="112">
        <v>2.9130900000000001E-3</v>
      </c>
      <c r="BZ655" s="112">
        <v>0.86414899999999994</v>
      </c>
      <c r="CA655" s="112">
        <v>0.491365</v>
      </c>
      <c r="CB655" s="112">
        <v>0.10326100000000001</v>
      </c>
      <c r="CC655" s="112">
        <v>0.12277399999999999</v>
      </c>
      <c r="CD655" s="117">
        <v>0.709152</v>
      </c>
      <c r="CE655" s="105">
        <v>0.698214</v>
      </c>
      <c r="CF655" s="105">
        <v>0.32744800000000002</v>
      </c>
      <c r="CG655" s="105">
        <v>0.60004199999999996</v>
      </c>
      <c r="CH655" s="105">
        <v>0.65975200000000001</v>
      </c>
      <c r="CI655" s="105">
        <v>-4.5457200000000003E-2</v>
      </c>
      <c r="CJ655" s="105">
        <v>0.11410099999999999</v>
      </c>
      <c r="CK655" s="105">
        <v>0.217805</v>
      </c>
      <c r="CL655" s="105">
        <v>9.65805E-2</v>
      </c>
      <c r="CM655" s="116">
        <v>6.4476000000000006E-2</v>
      </c>
    </row>
    <row r="656" spans="1:91">
      <c r="A656" s="104" t="s">
        <v>1916</v>
      </c>
      <c r="B656" s="104" t="s">
        <v>1917</v>
      </c>
      <c r="C656" s="104" t="s">
        <v>1215</v>
      </c>
      <c r="D656" s="105">
        <v>31.880600000000001</v>
      </c>
      <c r="E656" s="108">
        <v>2537578714</v>
      </c>
      <c r="F656" s="108">
        <v>3413701735</v>
      </c>
      <c r="G656" s="108">
        <v>4712269656</v>
      </c>
      <c r="H656" s="108">
        <v>3534301811</v>
      </c>
      <c r="I656" s="108">
        <v>2857720981</v>
      </c>
      <c r="J656" s="108">
        <v>5189905155</v>
      </c>
      <c r="K656" s="108">
        <v>2749149270</v>
      </c>
      <c r="L656" s="108">
        <v>3552484249</v>
      </c>
      <c r="M656" s="108">
        <v>3846994618</v>
      </c>
      <c r="N656" s="108">
        <v>6424016961</v>
      </c>
      <c r="O656" s="108">
        <v>7517149348</v>
      </c>
      <c r="P656" s="108">
        <v>3749606522</v>
      </c>
      <c r="Q656" s="108">
        <v>3373839096</v>
      </c>
      <c r="R656" s="108">
        <v>2529398181</v>
      </c>
      <c r="S656" s="108">
        <v>1975489629</v>
      </c>
      <c r="T656" s="108">
        <v>2307341582</v>
      </c>
      <c r="U656" s="108">
        <v>3148824551</v>
      </c>
      <c r="V656" s="108">
        <v>4296668090</v>
      </c>
      <c r="W656" s="108">
        <v>2425560789</v>
      </c>
      <c r="X656" s="108">
        <v>2471413293</v>
      </c>
      <c r="Y656" s="108">
        <v>3705871831</v>
      </c>
      <c r="Z656" s="108">
        <v>3538013508</v>
      </c>
      <c r="AA656" s="108">
        <v>5557682102</v>
      </c>
      <c r="AB656" s="108">
        <v>2060245153</v>
      </c>
      <c r="AC656" s="108">
        <v>2838923565</v>
      </c>
      <c r="AD656" s="108">
        <v>2961470878</v>
      </c>
      <c r="AE656" s="108">
        <v>2774022859</v>
      </c>
      <c r="AF656" s="108">
        <v>2920960637</v>
      </c>
      <c r="AG656" s="108">
        <v>8910917049</v>
      </c>
      <c r="AH656" s="115">
        <v>3921547448</v>
      </c>
      <c r="AI656" s="105">
        <v>31.624300000000002</v>
      </c>
      <c r="AJ656" s="105">
        <v>32.2121</v>
      </c>
      <c r="AK656" s="105">
        <v>32.671399999999998</v>
      </c>
      <c r="AL656" s="105">
        <v>31.993200000000002</v>
      </c>
      <c r="AM656" s="105">
        <v>31.8293</v>
      </c>
      <c r="AN656" s="105">
        <v>32.704900000000002</v>
      </c>
      <c r="AO656" s="105">
        <v>31.612100000000002</v>
      </c>
      <c r="AP656" s="105">
        <v>32.381100000000004</v>
      </c>
      <c r="AQ656" s="105">
        <v>32.030200000000001</v>
      </c>
      <c r="AR656" s="105">
        <v>33.014899999999997</v>
      </c>
      <c r="AS656" s="105">
        <v>33.323700000000002</v>
      </c>
      <c r="AT656" s="105">
        <v>32.408299999999997</v>
      </c>
      <c r="AU656" s="105">
        <v>31.8855</v>
      </c>
      <c r="AV656" s="105">
        <v>31.5258</v>
      </c>
      <c r="AW656" s="105">
        <v>31.2041</v>
      </c>
      <c r="AX656" s="105">
        <v>31.482900000000001</v>
      </c>
      <c r="AY656" s="105">
        <v>31.875699999999998</v>
      </c>
      <c r="AZ656" s="105">
        <v>32.325699999999998</v>
      </c>
      <c r="BA656" s="105">
        <v>31.4206</v>
      </c>
      <c r="BB656" s="105">
        <v>31.5276</v>
      </c>
      <c r="BC656" s="105">
        <v>31.970700000000001</v>
      </c>
      <c r="BD656" s="105">
        <v>32.124400000000001</v>
      </c>
      <c r="BE656" s="105">
        <v>32.770299999999999</v>
      </c>
      <c r="BF656" s="105">
        <v>31.376799999999999</v>
      </c>
      <c r="BG656" s="105">
        <v>31.451699999999999</v>
      </c>
      <c r="BH656" s="105">
        <v>31.493600000000001</v>
      </c>
      <c r="BI656" s="105">
        <v>31.383199999999999</v>
      </c>
      <c r="BJ656" s="105">
        <v>31.498799999999999</v>
      </c>
      <c r="BK656" s="105">
        <v>32.981499999999997</v>
      </c>
      <c r="BL656" s="116">
        <v>31.860199999999999</v>
      </c>
      <c r="BM656" s="112">
        <v>0.92271400000000003</v>
      </c>
      <c r="BN656" s="112">
        <v>0.910636</v>
      </c>
      <c r="BO656" s="112">
        <v>0.84247300000000003</v>
      </c>
      <c r="BP656" s="112">
        <v>0.19858700000000001</v>
      </c>
      <c r="BQ656" s="112">
        <v>0.30379299999999998</v>
      </c>
      <c r="BR656" s="112">
        <v>0.68919299999999994</v>
      </c>
      <c r="BS656" s="112">
        <v>0.37676100000000001</v>
      </c>
      <c r="BT656" s="112">
        <v>0.971271</v>
      </c>
      <c r="BU656" s="117">
        <v>0.208316</v>
      </c>
      <c r="BV656" s="112">
        <v>0.94088300000000002</v>
      </c>
      <c r="BW656" s="112">
        <v>0.92856799999999995</v>
      </c>
      <c r="BX656" s="112">
        <v>0.88886500000000002</v>
      </c>
      <c r="BY656" s="112">
        <v>0.274922</v>
      </c>
      <c r="BZ656" s="112">
        <v>0.63475300000000001</v>
      </c>
      <c r="CA656" s="112">
        <v>0.84864600000000001</v>
      </c>
      <c r="CB656" s="112">
        <v>0.60357400000000005</v>
      </c>
      <c r="CC656" s="112">
        <v>0.98515299999999995</v>
      </c>
      <c r="CD656" s="117">
        <v>0.70063399999999998</v>
      </c>
      <c r="CE656" s="105">
        <v>5.5718700000000003E-2</v>
      </c>
      <c r="CF656" s="105">
        <v>6.2266700000000001E-2</v>
      </c>
      <c r="CG656" s="105">
        <v>-0.105711</v>
      </c>
      <c r="CH656" s="105">
        <v>0.80206699999999997</v>
      </c>
      <c r="CI656" s="105">
        <v>-0.57506400000000002</v>
      </c>
      <c r="CJ656" s="105">
        <v>-0.218751</v>
      </c>
      <c r="CK656" s="105">
        <v>-0.47389500000000001</v>
      </c>
      <c r="CL656" s="105">
        <v>-2.30338E-2</v>
      </c>
      <c r="CM656" s="116">
        <v>-0.67070600000000002</v>
      </c>
    </row>
    <row r="657" spans="1:91">
      <c r="A657" s="104" t="s">
        <v>1918</v>
      </c>
      <c r="B657" s="104" t="s">
        <v>1919</v>
      </c>
      <c r="C657" s="104" t="s">
        <v>1920</v>
      </c>
      <c r="D657" s="105">
        <v>27.91</v>
      </c>
      <c r="E657" s="108">
        <v>267423646</v>
      </c>
      <c r="F657" s="108">
        <v>194976699.5</v>
      </c>
      <c r="G657" s="108">
        <v>147724282</v>
      </c>
      <c r="H657" s="108">
        <v>437269325.5</v>
      </c>
      <c r="I657" s="108">
        <v>264088039.5</v>
      </c>
      <c r="J657" s="108">
        <v>266691277</v>
      </c>
      <c r="K657" s="108">
        <v>230869639</v>
      </c>
      <c r="L657" s="108">
        <v>89014006.25</v>
      </c>
      <c r="M657" s="108">
        <v>264269807</v>
      </c>
      <c r="N657" s="108">
        <v>140527369.80000001</v>
      </c>
      <c r="O657" s="108">
        <v>173488944</v>
      </c>
      <c r="P657" s="108">
        <v>554719577.79999995</v>
      </c>
      <c r="Q657" s="108">
        <v>85889110</v>
      </c>
      <c r="R657" s="108">
        <v>137512472</v>
      </c>
      <c r="S657" s="108">
        <v>151437315</v>
      </c>
      <c r="T657" s="108">
        <v>64171683.25</v>
      </c>
      <c r="U657" s="108">
        <v>132534536</v>
      </c>
      <c r="V657" s="108">
        <v>549960753.79999995</v>
      </c>
      <c r="W657" s="108">
        <v>353397783.5</v>
      </c>
      <c r="X657" s="108">
        <v>281444768.30000001</v>
      </c>
      <c r="Y657" s="108">
        <v>61074316</v>
      </c>
      <c r="Z657" s="108">
        <v>117877532</v>
      </c>
      <c r="AA657" s="108">
        <v>65347109.5</v>
      </c>
      <c r="AB657" s="108">
        <v>189519811.80000001</v>
      </c>
      <c r="AC657" s="108">
        <v>270030016</v>
      </c>
      <c r="AD657" s="108">
        <v>199981760</v>
      </c>
      <c r="AE657" s="108">
        <v>205509318</v>
      </c>
      <c r="AF657" s="108">
        <v>206070644</v>
      </c>
      <c r="AG657" s="108">
        <v>315683636</v>
      </c>
      <c r="AH657" s="115">
        <v>239227026</v>
      </c>
      <c r="AI657" s="105">
        <v>28.378</v>
      </c>
      <c r="AJ657" s="105">
        <v>28.1999</v>
      </c>
      <c r="AK657" s="105">
        <v>27.812799999999999</v>
      </c>
      <c r="AL657" s="105">
        <v>28.978300000000001</v>
      </c>
      <c r="AM657" s="105">
        <v>28.442499999999999</v>
      </c>
      <c r="AN657" s="105">
        <v>28.514199999999999</v>
      </c>
      <c r="AO657" s="105">
        <v>28.045100000000001</v>
      </c>
      <c r="AP657" s="105">
        <v>27.4008</v>
      </c>
      <c r="AQ657" s="105">
        <v>28.166499999999999</v>
      </c>
      <c r="AR657" s="105">
        <v>27.4955</v>
      </c>
      <c r="AS657" s="105">
        <v>27.9649</v>
      </c>
      <c r="AT657" s="105">
        <v>29.651399999999999</v>
      </c>
      <c r="AU657" s="105">
        <v>26.575500000000002</v>
      </c>
      <c r="AV657" s="105">
        <v>27.3247</v>
      </c>
      <c r="AW657" s="105">
        <v>27.627400000000002</v>
      </c>
      <c r="AX657" s="105">
        <v>26.314800000000002</v>
      </c>
      <c r="AY657" s="105">
        <v>27.3188</v>
      </c>
      <c r="AZ657" s="105">
        <v>29.409199999999998</v>
      </c>
      <c r="BA657" s="105">
        <v>28.6417</v>
      </c>
      <c r="BB657" s="105">
        <v>28.409500000000001</v>
      </c>
      <c r="BC657" s="105">
        <v>26.053000000000001</v>
      </c>
      <c r="BD657" s="105">
        <v>27.242899999999999</v>
      </c>
      <c r="BE657" s="105">
        <v>26.412199999999999</v>
      </c>
      <c r="BF657" s="105">
        <v>27.9344</v>
      </c>
      <c r="BG657" s="105">
        <v>28.0246</v>
      </c>
      <c r="BH657" s="105">
        <v>27.600300000000001</v>
      </c>
      <c r="BI657" s="105">
        <v>27.628499999999999</v>
      </c>
      <c r="BJ657" s="105">
        <v>27.6736</v>
      </c>
      <c r="BK657" s="105">
        <v>28.201499999999999</v>
      </c>
      <c r="BL657" s="116">
        <v>27.8856</v>
      </c>
      <c r="BM657" s="112">
        <v>0.40650799999999998</v>
      </c>
      <c r="BN657" s="112">
        <v>3.33163E-2</v>
      </c>
      <c r="BO657" s="112">
        <v>0.86973999999999996</v>
      </c>
      <c r="BP657" s="112">
        <v>0.53960200000000003</v>
      </c>
      <c r="BQ657" s="112">
        <v>9.9369399999999997E-2</v>
      </c>
      <c r="BR657" s="112">
        <v>0.80847400000000003</v>
      </c>
      <c r="BS657" s="112">
        <v>0.80755500000000002</v>
      </c>
      <c r="BT657" s="112">
        <v>0.19533900000000001</v>
      </c>
      <c r="BU657" s="117">
        <v>0.45710099999999998</v>
      </c>
      <c r="BV657" s="112">
        <v>0.488319</v>
      </c>
      <c r="BW657" s="112">
        <v>8.1213800000000003E-2</v>
      </c>
      <c r="BX657" s="112">
        <v>0.90912199999999999</v>
      </c>
      <c r="BY657" s="112">
        <v>0.619089</v>
      </c>
      <c r="BZ657" s="112">
        <v>0.47994500000000001</v>
      </c>
      <c r="CA657" s="112">
        <v>0.91520699999999999</v>
      </c>
      <c r="CB657" s="112">
        <v>0.90962699999999996</v>
      </c>
      <c r="CC657" s="112">
        <v>0.39266899999999999</v>
      </c>
      <c r="CD657" s="117">
        <v>0.78367500000000001</v>
      </c>
      <c r="CE657" s="105">
        <v>0.21002499999999999</v>
      </c>
      <c r="CF657" s="105">
        <v>0.72477899999999995</v>
      </c>
      <c r="CG657" s="105">
        <v>-4.9426400000000002E-2</v>
      </c>
      <c r="CH657" s="105">
        <v>0.45036599999999999</v>
      </c>
      <c r="CI657" s="105">
        <v>-0.74436400000000003</v>
      </c>
      <c r="CJ657" s="105">
        <v>-0.239312</v>
      </c>
      <c r="CK657" s="105">
        <v>-0.218833</v>
      </c>
      <c r="CL657" s="105">
        <v>-0.72375199999999995</v>
      </c>
      <c r="CM657" s="116">
        <v>-0.16908000000000001</v>
      </c>
    </row>
    <row r="658" spans="1:91">
      <c r="A658" s="104" t="s">
        <v>1921</v>
      </c>
      <c r="B658" s="104" t="s">
        <v>1922</v>
      </c>
      <c r="C658" s="104" t="s">
        <v>1923</v>
      </c>
      <c r="D658" s="105">
        <v>25.490500000000001</v>
      </c>
      <c r="E658" s="108">
        <v>17760218.25</v>
      </c>
      <c r="F658" s="108">
        <v>28366123</v>
      </c>
      <c r="G658" s="108">
        <v>28436745.129999999</v>
      </c>
      <c r="H658" s="108">
        <v>17300312.5</v>
      </c>
      <c r="I658" s="108">
        <v>22537383.5</v>
      </c>
      <c r="J658" s="108">
        <v>13924953.25</v>
      </c>
      <c r="K658" s="108">
        <v>53834106</v>
      </c>
      <c r="L658" s="108">
        <v>17343749.5</v>
      </c>
      <c r="M658" s="108">
        <v>40956453</v>
      </c>
      <c r="N658" s="108">
        <v>27416261.25</v>
      </c>
      <c r="O658" s="108">
        <v>11075637</v>
      </c>
      <c r="P658" s="108">
        <v>17849606</v>
      </c>
      <c r="Q658" s="108">
        <v>35871005.25</v>
      </c>
      <c r="R658" s="108">
        <v>54475250.25</v>
      </c>
      <c r="S658" s="108">
        <v>21422239</v>
      </c>
      <c r="T658" s="108">
        <v>43486939</v>
      </c>
      <c r="U658" s="108">
        <v>36368240.25</v>
      </c>
      <c r="V658" s="108">
        <v>55670183.5</v>
      </c>
      <c r="W658" s="108">
        <v>42294648.5</v>
      </c>
      <c r="X658" s="108">
        <v>23579319.75</v>
      </c>
      <c r="Y658" s="108">
        <v>82270633</v>
      </c>
      <c r="Z658" s="108">
        <v>116339597.5</v>
      </c>
      <c r="AA658" s="108">
        <v>65419327.25</v>
      </c>
      <c r="AB658" s="108">
        <v>48574563</v>
      </c>
      <c r="AC658" s="108">
        <v>72378069.25</v>
      </c>
      <c r="AD658" s="108">
        <v>108903393.3</v>
      </c>
      <c r="AE658" s="108">
        <v>42912356.75</v>
      </c>
      <c r="AF658" s="108">
        <v>79182838</v>
      </c>
      <c r="AG658" s="108">
        <v>65576933.380000003</v>
      </c>
      <c r="AH658" s="115">
        <v>62726746.5</v>
      </c>
      <c r="AI658" s="105">
        <v>24.465599999999998</v>
      </c>
      <c r="AJ658" s="105">
        <v>25.504300000000001</v>
      </c>
      <c r="AK658" s="105">
        <v>25.451699999999999</v>
      </c>
      <c r="AL658" s="105">
        <v>24.3187</v>
      </c>
      <c r="AM658" s="105">
        <v>24.899799999999999</v>
      </c>
      <c r="AN658" s="105">
        <v>24.602499999999999</v>
      </c>
      <c r="AO658" s="105">
        <v>25.91</v>
      </c>
      <c r="AP658" s="105">
        <v>25.1754</v>
      </c>
      <c r="AQ658" s="105">
        <v>25.476700000000001</v>
      </c>
      <c r="AR658" s="105">
        <v>24.986999999999998</v>
      </c>
      <c r="AS658" s="105">
        <v>24.185600000000001</v>
      </c>
      <c r="AT658" s="105">
        <v>24.6936</v>
      </c>
      <c r="AU658" s="105">
        <v>25.3062</v>
      </c>
      <c r="AV658" s="105">
        <v>25.988800000000001</v>
      </c>
      <c r="AW658" s="105">
        <v>24.943300000000001</v>
      </c>
      <c r="AX658" s="105">
        <v>25.753399999999999</v>
      </c>
      <c r="AY658" s="105">
        <v>25.452300000000001</v>
      </c>
      <c r="AZ658" s="105">
        <v>26.155000000000001</v>
      </c>
      <c r="BA658" s="105">
        <v>25.578900000000001</v>
      </c>
      <c r="BB658" s="105">
        <v>24.9008</v>
      </c>
      <c r="BC658" s="105">
        <v>26.477599999999999</v>
      </c>
      <c r="BD658" s="105">
        <v>27.191700000000001</v>
      </c>
      <c r="BE658" s="105">
        <v>26.380299999999998</v>
      </c>
      <c r="BF658" s="105">
        <v>25.970300000000002</v>
      </c>
      <c r="BG658" s="105">
        <v>26.136399999999998</v>
      </c>
      <c r="BH658" s="105">
        <v>26.701699999999999</v>
      </c>
      <c r="BI658" s="105">
        <v>25.3688</v>
      </c>
      <c r="BJ658" s="105">
        <v>26.293700000000001</v>
      </c>
      <c r="BK658" s="105">
        <v>25.934699999999999</v>
      </c>
      <c r="BL658" s="116">
        <v>25.946200000000001</v>
      </c>
      <c r="BM658" s="112">
        <v>6.2302999999999997E-2</v>
      </c>
      <c r="BN658" s="112">
        <v>2.10108E-3</v>
      </c>
      <c r="BO658" s="112">
        <v>9.1948699999999994E-2</v>
      </c>
      <c r="BP658" s="112">
        <v>5.3977000000000001E-3</v>
      </c>
      <c r="BQ658" s="112">
        <v>0.12074799999999999</v>
      </c>
      <c r="BR658" s="112">
        <v>0.31284499999999998</v>
      </c>
      <c r="BS658" s="112">
        <v>0.43808900000000001</v>
      </c>
      <c r="BT658" s="112">
        <v>0.29394700000000001</v>
      </c>
      <c r="BU658" s="117">
        <v>0.98002500000000003</v>
      </c>
      <c r="BV658" s="112">
        <v>0.115896</v>
      </c>
      <c r="BW658" s="112">
        <v>1.9122799999999999E-2</v>
      </c>
      <c r="BX658" s="112">
        <v>0.18620900000000001</v>
      </c>
      <c r="BY658" s="112">
        <v>1.8769500000000001E-2</v>
      </c>
      <c r="BZ658" s="112">
        <v>0.49329000000000001</v>
      </c>
      <c r="CA658" s="112">
        <v>0.58308400000000005</v>
      </c>
      <c r="CB658" s="112">
        <v>0.65017599999999998</v>
      </c>
      <c r="CC658" s="112">
        <v>0.49885000000000002</v>
      </c>
      <c r="CD658" s="117">
        <v>0.99504300000000001</v>
      </c>
      <c r="CE658" s="105">
        <v>-0.91766199999999998</v>
      </c>
      <c r="CF658" s="105">
        <v>-1.4512400000000001</v>
      </c>
      <c r="CG658" s="105">
        <v>-0.537524</v>
      </c>
      <c r="CH658" s="105">
        <v>-1.4361699999999999</v>
      </c>
      <c r="CI658" s="105">
        <v>-0.64542699999999997</v>
      </c>
      <c r="CJ658" s="105">
        <v>-0.27133600000000002</v>
      </c>
      <c r="CK658" s="105">
        <v>-0.40576200000000001</v>
      </c>
      <c r="CL658" s="105">
        <v>0.45589800000000003</v>
      </c>
      <c r="CM658" s="116">
        <v>1.07568E-2</v>
      </c>
    </row>
    <row r="659" spans="1:91">
      <c r="A659" s="104" t="s">
        <v>1924</v>
      </c>
      <c r="B659" s="104" t="s">
        <v>1925</v>
      </c>
      <c r="C659" s="104" t="s">
        <v>1926</v>
      </c>
      <c r="D659" s="105">
        <v>28.726649999999999</v>
      </c>
      <c r="E659" s="108">
        <v>8501036</v>
      </c>
      <c r="F659" s="108">
        <v>13713885</v>
      </c>
      <c r="G659" s="108">
        <v>307250144</v>
      </c>
      <c r="H659" s="108">
        <v>207107120</v>
      </c>
      <c r="I659" s="108">
        <v>163403746</v>
      </c>
      <c r="J659" s="108">
        <v>1208650062</v>
      </c>
      <c r="K659" s="108">
        <v>15874967</v>
      </c>
      <c r="L659" s="108">
        <v>764564760</v>
      </c>
      <c r="M659" s="108">
        <v>701630224</v>
      </c>
      <c r="N659" s="108">
        <v>243607696</v>
      </c>
      <c r="O659" s="108">
        <v>241840528</v>
      </c>
      <c r="P659" s="108">
        <v>556629632</v>
      </c>
      <c r="Q659" s="108">
        <v>603268524</v>
      </c>
      <c r="R659" s="108">
        <v>827152442</v>
      </c>
      <c r="S659" s="108">
        <v>15718591</v>
      </c>
      <c r="T659" s="108">
        <v>40737048</v>
      </c>
      <c r="U659" s="108">
        <v>38568888</v>
      </c>
      <c r="V659" s="108">
        <v>58157388</v>
      </c>
      <c r="W659" s="108">
        <v>29438808</v>
      </c>
      <c r="X659" s="108">
        <v>28805368</v>
      </c>
      <c r="Y659" s="108">
        <v>588000840</v>
      </c>
      <c r="Z659" s="108">
        <v>309027292</v>
      </c>
      <c r="AA659" s="108">
        <v>389534552</v>
      </c>
      <c r="AB659" s="108">
        <v>21800734</v>
      </c>
      <c r="AC659" s="108">
        <v>601672120</v>
      </c>
      <c r="AD659" s="108">
        <v>984637480</v>
      </c>
      <c r="AE659" s="108">
        <v>938368408</v>
      </c>
      <c r="AF659" s="108">
        <v>817855126</v>
      </c>
      <c r="AG659" s="108">
        <v>574803196</v>
      </c>
      <c r="AH659" s="115">
        <v>734711206</v>
      </c>
      <c r="AI659" s="105">
        <v>23.402699999999999</v>
      </c>
      <c r="AJ659" s="105">
        <v>24.4512</v>
      </c>
      <c r="AK659" s="105">
        <v>28.847300000000001</v>
      </c>
      <c r="AL659" s="105">
        <v>27.900200000000002</v>
      </c>
      <c r="AM659" s="105">
        <v>27.7364</v>
      </c>
      <c r="AN659" s="105">
        <v>30.717400000000001</v>
      </c>
      <c r="AO659" s="105">
        <v>24.190799999999999</v>
      </c>
      <c r="AP659" s="105">
        <v>30.33</v>
      </c>
      <c r="AQ659" s="105">
        <v>29.575199999999999</v>
      </c>
      <c r="AR659" s="105">
        <v>28.28</v>
      </c>
      <c r="AS659" s="105">
        <v>28.422999999999998</v>
      </c>
      <c r="AT659" s="105">
        <v>29.656300000000002</v>
      </c>
      <c r="AU659" s="105">
        <v>29.374199999999998</v>
      </c>
      <c r="AV659" s="105">
        <v>29.9133</v>
      </c>
      <c r="AW659" s="105">
        <v>24.336099999999998</v>
      </c>
      <c r="AX659" s="105">
        <v>25.659199999999998</v>
      </c>
      <c r="AY659" s="105">
        <v>25.536999999999999</v>
      </c>
      <c r="AZ659" s="105">
        <v>26.2182</v>
      </c>
      <c r="BA659" s="105">
        <v>25.0562</v>
      </c>
      <c r="BB659" s="105">
        <v>25.196000000000002</v>
      </c>
      <c r="BC659" s="105">
        <v>29.312799999999999</v>
      </c>
      <c r="BD659" s="105">
        <v>28.606000000000002</v>
      </c>
      <c r="BE659" s="105">
        <v>28.977399999999999</v>
      </c>
      <c r="BF659" s="105">
        <v>24.814499999999999</v>
      </c>
      <c r="BG659" s="105">
        <v>29.204499999999999</v>
      </c>
      <c r="BH659" s="105">
        <v>29.911899999999999</v>
      </c>
      <c r="BI659" s="105">
        <v>29.819500000000001</v>
      </c>
      <c r="BJ659" s="105">
        <v>29.662299999999998</v>
      </c>
      <c r="BK659" s="105">
        <v>29.0412</v>
      </c>
      <c r="BL659" s="116">
        <v>29.454999999999998</v>
      </c>
      <c r="BM659" s="112">
        <v>8.5138000000000005E-2</v>
      </c>
      <c r="BN659" s="112">
        <v>0.57428400000000002</v>
      </c>
      <c r="BO659" s="112">
        <v>0.52392399999999995</v>
      </c>
      <c r="BP659" s="112">
        <v>0.27404200000000001</v>
      </c>
      <c r="BQ659" s="112">
        <v>0.444859</v>
      </c>
      <c r="BR659" s="112">
        <v>2.09459E-4</v>
      </c>
      <c r="BS659" s="112">
        <v>0.11165799999999999</v>
      </c>
      <c r="BT659" s="112">
        <v>0.22586600000000001</v>
      </c>
      <c r="BU659" s="117">
        <v>0.41833300000000001</v>
      </c>
      <c r="BV659" s="112">
        <v>0.14538699999999999</v>
      </c>
      <c r="BW659" s="112">
        <v>0.65185300000000002</v>
      </c>
      <c r="BX659" s="112">
        <v>0.62505500000000003</v>
      </c>
      <c r="BY659" s="112">
        <v>0.35852699999999998</v>
      </c>
      <c r="BZ659" s="112">
        <v>0.72278799999999999</v>
      </c>
      <c r="CA659" s="112">
        <v>1.6052899999999998E-2</v>
      </c>
      <c r="CB659" s="112">
        <v>0.314612</v>
      </c>
      <c r="CC659" s="112">
        <v>0.42850100000000002</v>
      </c>
      <c r="CD659" s="117">
        <v>0.77742500000000003</v>
      </c>
      <c r="CE659" s="105">
        <v>-3.81907</v>
      </c>
      <c r="CF659" s="105">
        <v>-0.60148900000000005</v>
      </c>
      <c r="CG659" s="105">
        <v>-1.35416</v>
      </c>
      <c r="CH659" s="105">
        <v>-0.59972800000000004</v>
      </c>
      <c r="CI659" s="105">
        <v>-1.5116400000000001</v>
      </c>
      <c r="CJ659" s="105">
        <v>-3.5813799999999998</v>
      </c>
      <c r="CK659" s="105">
        <v>-2.8645</v>
      </c>
      <c r="CL659" s="105">
        <v>-1.92022</v>
      </c>
      <c r="CM659" s="116">
        <v>0.259104</v>
      </c>
    </row>
    <row r="660" spans="1:91">
      <c r="A660" s="104" t="s">
        <v>1927</v>
      </c>
      <c r="B660" s="104" t="s">
        <v>1928</v>
      </c>
      <c r="C660" s="104" t="s">
        <v>1926</v>
      </c>
      <c r="D660" s="105">
        <v>29.38505</v>
      </c>
      <c r="E660" s="108">
        <v>1015863543</v>
      </c>
      <c r="F660" s="108">
        <v>249057032</v>
      </c>
      <c r="G660" s="108">
        <v>353312738</v>
      </c>
      <c r="H660" s="108">
        <v>194441296</v>
      </c>
      <c r="I660" s="108">
        <v>277072720</v>
      </c>
      <c r="J660" s="108">
        <v>162875504</v>
      </c>
      <c r="K660" s="108">
        <v>797462464</v>
      </c>
      <c r="L660" s="108">
        <v>832228589.5</v>
      </c>
      <c r="M660" s="108">
        <v>231085728</v>
      </c>
      <c r="N660" s="108">
        <v>110403802</v>
      </c>
      <c r="O660" s="108">
        <v>4387113</v>
      </c>
      <c r="P660" s="108">
        <v>135634712.80000001</v>
      </c>
      <c r="Q660" s="108">
        <v>1703347448</v>
      </c>
      <c r="R660" s="108">
        <v>1577892597</v>
      </c>
      <c r="S660" s="108">
        <v>804145240</v>
      </c>
      <c r="T660" s="108">
        <v>659473975</v>
      </c>
      <c r="U660" s="108">
        <v>428364448</v>
      </c>
      <c r="V660" s="108">
        <v>196533683</v>
      </c>
      <c r="W660" s="108">
        <v>435501914</v>
      </c>
      <c r="X660" s="108">
        <v>652415704</v>
      </c>
      <c r="Y660" s="108">
        <v>1017844796</v>
      </c>
      <c r="Z660" s="108">
        <v>811369176</v>
      </c>
      <c r="AA660" s="108">
        <v>602405078</v>
      </c>
      <c r="AB660" s="108">
        <v>749572431.5</v>
      </c>
      <c r="AC660" s="108">
        <v>604555840</v>
      </c>
      <c r="AD660" s="108">
        <v>1553557888</v>
      </c>
      <c r="AE660" s="108">
        <v>756879720</v>
      </c>
      <c r="AF660" s="108">
        <v>670313123</v>
      </c>
      <c r="AG660" s="108">
        <v>441673660.5</v>
      </c>
      <c r="AH660" s="115">
        <v>706895538.5</v>
      </c>
      <c r="AI660" s="105">
        <v>30.3035</v>
      </c>
      <c r="AJ660" s="105">
        <v>28.470300000000002</v>
      </c>
      <c r="AK660" s="105">
        <v>28.9955</v>
      </c>
      <c r="AL660" s="105">
        <v>27.809100000000001</v>
      </c>
      <c r="AM660" s="105">
        <v>28.508600000000001</v>
      </c>
      <c r="AN660" s="105">
        <v>27.828800000000001</v>
      </c>
      <c r="AO660" s="105">
        <v>29.8307</v>
      </c>
      <c r="AP660" s="105">
        <v>30.4419</v>
      </c>
      <c r="AQ660" s="105">
        <v>27.972899999999999</v>
      </c>
      <c r="AR660" s="105">
        <v>27.179300000000001</v>
      </c>
      <c r="AS660" s="105">
        <v>22.7698</v>
      </c>
      <c r="AT660" s="105">
        <v>27.619299999999999</v>
      </c>
      <c r="AU660" s="105">
        <v>30.9038</v>
      </c>
      <c r="AV660" s="105">
        <v>30.844999999999999</v>
      </c>
      <c r="AW660" s="105">
        <v>29.925699999999999</v>
      </c>
      <c r="AX660" s="105">
        <v>29.676100000000002</v>
      </c>
      <c r="AY660" s="105">
        <v>29.007999999999999</v>
      </c>
      <c r="AZ660" s="105">
        <v>27.930499999999999</v>
      </c>
      <c r="BA660" s="105">
        <v>28.943000000000001</v>
      </c>
      <c r="BB660" s="105">
        <v>29.6355</v>
      </c>
      <c r="BC660" s="105">
        <v>30.139099999999999</v>
      </c>
      <c r="BD660" s="105">
        <v>29.989599999999999</v>
      </c>
      <c r="BE660" s="105">
        <v>29.580400000000001</v>
      </c>
      <c r="BF660" s="105">
        <v>29.918099999999999</v>
      </c>
      <c r="BG660" s="105">
        <v>29.217500000000001</v>
      </c>
      <c r="BH660" s="105">
        <v>30.572099999999999</v>
      </c>
      <c r="BI660" s="105">
        <v>29.509399999999999</v>
      </c>
      <c r="BJ660" s="105">
        <v>29.375299999999999</v>
      </c>
      <c r="BK660" s="105">
        <v>28.659099999999999</v>
      </c>
      <c r="BL660" s="116">
        <v>29.3948</v>
      </c>
      <c r="BM660" s="112">
        <v>0.85841699999999999</v>
      </c>
      <c r="BN660" s="112">
        <v>3.05776E-2</v>
      </c>
      <c r="BO660" s="112">
        <v>0.74503799999999998</v>
      </c>
      <c r="BP660" s="112">
        <v>0.103966</v>
      </c>
      <c r="BQ660" s="112">
        <v>2.3791400000000001E-2</v>
      </c>
      <c r="BR660" s="112">
        <v>0.65488999999999997</v>
      </c>
      <c r="BS660" s="112">
        <v>0.36720900000000001</v>
      </c>
      <c r="BT660" s="112">
        <v>6.5754099999999996E-2</v>
      </c>
      <c r="BU660" s="117">
        <v>0.26181300000000002</v>
      </c>
      <c r="BV660" s="112">
        <v>0.88952299999999995</v>
      </c>
      <c r="BW660" s="112">
        <v>7.6700400000000002E-2</v>
      </c>
      <c r="BX660" s="112">
        <v>0.80877699999999997</v>
      </c>
      <c r="BY660" s="112">
        <v>0.16381399999999999</v>
      </c>
      <c r="BZ660" s="112">
        <v>0.30909999999999999</v>
      </c>
      <c r="CA660" s="112">
        <v>0.83353100000000002</v>
      </c>
      <c r="CB660" s="112">
        <v>0.59561900000000001</v>
      </c>
      <c r="CC660" s="112">
        <v>0.21646899999999999</v>
      </c>
      <c r="CD660" s="117">
        <v>0.72177500000000006</v>
      </c>
      <c r="CE660" s="105">
        <v>0.113429</v>
      </c>
      <c r="CF660" s="105">
        <v>-1.0942099999999999</v>
      </c>
      <c r="CG660" s="105">
        <v>0.27212199999999998</v>
      </c>
      <c r="CH660" s="105">
        <v>-3.2869100000000002</v>
      </c>
      <c r="CI660" s="105">
        <v>1.4151400000000001</v>
      </c>
      <c r="CJ660" s="105">
        <v>-0.27153300000000002</v>
      </c>
      <c r="CK660" s="105">
        <v>0.42949199999999998</v>
      </c>
      <c r="CL660" s="105">
        <v>0.68631900000000001</v>
      </c>
      <c r="CM660" s="116">
        <v>0.62326199999999998</v>
      </c>
    </row>
    <row r="661" spans="1:91">
      <c r="A661" s="104" t="s">
        <v>1929</v>
      </c>
      <c r="B661" s="104" t="s">
        <v>1930</v>
      </c>
      <c r="C661" s="104" t="s">
        <v>1931</v>
      </c>
      <c r="D661" s="105">
        <v>31.857150000000001</v>
      </c>
      <c r="E661" s="108">
        <v>2982704077</v>
      </c>
      <c r="F661" s="108">
        <v>3658699719</v>
      </c>
      <c r="G661" s="108">
        <v>3356067633</v>
      </c>
      <c r="H661" s="108">
        <v>1083146280</v>
      </c>
      <c r="I661" s="108">
        <v>4727727152</v>
      </c>
      <c r="J661" s="108">
        <v>2953233758</v>
      </c>
      <c r="K661" s="108">
        <v>3996945948</v>
      </c>
      <c r="L661" s="108">
        <v>2968824186</v>
      </c>
      <c r="M661" s="108">
        <v>2189602922</v>
      </c>
      <c r="N661" s="108">
        <v>5132832364</v>
      </c>
      <c r="O661" s="108">
        <v>1931224381</v>
      </c>
      <c r="P661" s="108">
        <v>4651331235</v>
      </c>
      <c r="Q661" s="108">
        <v>674286032</v>
      </c>
      <c r="R661" s="108">
        <v>453168175</v>
      </c>
      <c r="S661" s="108">
        <v>4159127522</v>
      </c>
      <c r="T661" s="108">
        <v>3301189468</v>
      </c>
      <c r="U661" s="108">
        <v>3356210087</v>
      </c>
      <c r="V661" s="108">
        <v>2554740480</v>
      </c>
      <c r="W661" s="108">
        <v>3235577074</v>
      </c>
      <c r="X661" s="108">
        <v>3113660293</v>
      </c>
      <c r="Y661" s="108">
        <v>3130408136</v>
      </c>
      <c r="Z661" s="108">
        <v>2953515271</v>
      </c>
      <c r="AA661" s="108">
        <v>4431170952</v>
      </c>
      <c r="AB661" s="108">
        <v>2760749857</v>
      </c>
      <c r="AC661" s="108">
        <v>3821370341</v>
      </c>
      <c r="AD661" s="108">
        <v>511405523.5</v>
      </c>
      <c r="AE661" s="108">
        <v>1346461042</v>
      </c>
      <c r="AF661" s="108">
        <v>1026181045</v>
      </c>
      <c r="AG661" s="108">
        <v>532588664.5</v>
      </c>
      <c r="AH661" s="115">
        <v>1525887918</v>
      </c>
      <c r="AI661" s="105">
        <v>31.857500000000002</v>
      </c>
      <c r="AJ661" s="105">
        <v>32.310600000000001</v>
      </c>
      <c r="AK661" s="105">
        <v>32.179699999999997</v>
      </c>
      <c r="AL661" s="105">
        <v>30.286999999999999</v>
      </c>
      <c r="AM661" s="105">
        <v>32.562899999999999</v>
      </c>
      <c r="AN661" s="105">
        <v>31.9984</v>
      </c>
      <c r="AO661" s="105">
        <v>32.148600000000002</v>
      </c>
      <c r="AP661" s="105">
        <v>32.119300000000003</v>
      </c>
      <c r="AQ661" s="105">
        <v>31.217099999999999</v>
      </c>
      <c r="AR661" s="105">
        <v>32.690899999999999</v>
      </c>
      <c r="AS661" s="105">
        <v>31.3264</v>
      </c>
      <c r="AT661" s="105">
        <v>32.719200000000001</v>
      </c>
      <c r="AU661" s="105">
        <v>29.519400000000001</v>
      </c>
      <c r="AV661" s="105">
        <v>29.045200000000001</v>
      </c>
      <c r="AW661" s="105">
        <v>32.285499999999999</v>
      </c>
      <c r="AX661" s="105">
        <v>31.999700000000001</v>
      </c>
      <c r="AY661" s="105">
        <v>31.967300000000002</v>
      </c>
      <c r="AZ661" s="105">
        <v>31.575299999999999</v>
      </c>
      <c r="BA661" s="105">
        <v>31.836300000000001</v>
      </c>
      <c r="BB661" s="105">
        <v>31.8568</v>
      </c>
      <c r="BC661" s="105">
        <v>31.727599999999999</v>
      </c>
      <c r="BD661" s="105">
        <v>31.8644</v>
      </c>
      <c r="BE661" s="105">
        <v>32.443399999999997</v>
      </c>
      <c r="BF661" s="105">
        <v>31.798999999999999</v>
      </c>
      <c r="BG661" s="105">
        <v>31.880700000000001</v>
      </c>
      <c r="BH661" s="105">
        <v>28.964400000000001</v>
      </c>
      <c r="BI661" s="105">
        <v>30.340399999999999</v>
      </c>
      <c r="BJ661" s="105">
        <v>29.989699999999999</v>
      </c>
      <c r="BK661" s="105">
        <v>28.9345</v>
      </c>
      <c r="BL661" s="116">
        <v>30.5229</v>
      </c>
      <c r="BM661" s="112">
        <v>9.0685100000000001E-3</v>
      </c>
      <c r="BN661" s="112">
        <v>9.5416799999999996E-2</v>
      </c>
      <c r="BO661" s="112">
        <v>2.2612199999999999E-2</v>
      </c>
      <c r="BP661" s="112">
        <v>2.0666899999999998E-2</v>
      </c>
      <c r="BQ661" s="112">
        <v>0.69593300000000002</v>
      </c>
      <c r="BR661" s="112">
        <v>1.39361E-2</v>
      </c>
      <c r="BS661" s="112">
        <v>1.3151299999999999E-2</v>
      </c>
      <c r="BT661" s="112">
        <v>1.2104E-2</v>
      </c>
      <c r="BU661" s="117">
        <v>0.57978799999999997</v>
      </c>
      <c r="BV661" s="112">
        <v>3.8035100000000002E-2</v>
      </c>
      <c r="BW661" s="112">
        <v>0.16559699999999999</v>
      </c>
      <c r="BX661" s="112">
        <v>8.7348599999999998E-2</v>
      </c>
      <c r="BY661" s="112">
        <v>4.6367499999999999E-2</v>
      </c>
      <c r="BZ661" s="112">
        <v>0.85474799999999995</v>
      </c>
      <c r="CA661" s="112">
        <v>0.1124</v>
      </c>
      <c r="CB661" s="112">
        <v>0.11199099999999999</v>
      </c>
      <c r="CC661" s="112">
        <v>8.6534299999999995E-2</v>
      </c>
      <c r="CD661" s="117">
        <v>0.85189700000000002</v>
      </c>
      <c r="CE661" s="105">
        <v>2.3002099999999999</v>
      </c>
      <c r="CF661" s="105">
        <v>1.8004</v>
      </c>
      <c r="CG661" s="105">
        <v>2.0126300000000001</v>
      </c>
      <c r="CH661" s="105">
        <v>2.4297900000000001</v>
      </c>
      <c r="CI661" s="105">
        <v>0.467671</v>
      </c>
      <c r="CJ661" s="105">
        <v>2.03173</v>
      </c>
      <c r="CK661" s="105">
        <v>1.9912099999999999</v>
      </c>
      <c r="CL661" s="105">
        <v>2.2199</v>
      </c>
      <c r="CM661" s="116">
        <v>0.57947199999999999</v>
      </c>
    </row>
    <row r="662" spans="1:91">
      <c r="A662" s="104" t="s">
        <v>1932</v>
      </c>
      <c r="B662" s="104" t="s">
        <v>1933</v>
      </c>
      <c r="C662" s="104" t="s">
        <v>1934</v>
      </c>
      <c r="D662" s="105">
        <v>29.772500000000001</v>
      </c>
      <c r="E662" s="108">
        <v>663372560</v>
      </c>
      <c r="F662" s="108">
        <v>586811856</v>
      </c>
      <c r="G662" s="108">
        <v>517475728</v>
      </c>
      <c r="H662" s="108">
        <v>582002512</v>
      </c>
      <c r="I662" s="108">
        <v>440800605.80000001</v>
      </c>
      <c r="J662" s="108">
        <v>370220160</v>
      </c>
      <c r="K662" s="108">
        <v>606840112</v>
      </c>
      <c r="L662" s="108">
        <v>217165800</v>
      </c>
      <c r="M662" s="108">
        <v>703863291</v>
      </c>
      <c r="N662" s="108">
        <v>597310520.5</v>
      </c>
      <c r="O662" s="108">
        <v>578221220</v>
      </c>
      <c r="P662" s="108">
        <v>588792567</v>
      </c>
      <c r="Q662" s="108">
        <v>920394865.5</v>
      </c>
      <c r="R662" s="108">
        <v>812148286</v>
      </c>
      <c r="S662" s="108">
        <v>638171636</v>
      </c>
      <c r="T662" s="108">
        <v>743949684</v>
      </c>
      <c r="U662" s="108">
        <v>823109036</v>
      </c>
      <c r="V662" s="108">
        <v>802923350</v>
      </c>
      <c r="W662" s="108">
        <v>809751776</v>
      </c>
      <c r="X662" s="108">
        <v>721008120</v>
      </c>
      <c r="Y662" s="108">
        <v>791285579.79999995</v>
      </c>
      <c r="Z662" s="108">
        <v>721262072.29999995</v>
      </c>
      <c r="AA662" s="108">
        <v>718351144</v>
      </c>
      <c r="AB662" s="108">
        <v>752092700.29999995</v>
      </c>
      <c r="AC662" s="108">
        <v>749361096.29999995</v>
      </c>
      <c r="AD662" s="108">
        <v>956843014.29999995</v>
      </c>
      <c r="AE662" s="108">
        <v>919905790.5</v>
      </c>
      <c r="AF662" s="108">
        <v>928313830</v>
      </c>
      <c r="AG662" s="108">
        <v>956365177.5</v>
      </c>
      <c r="AH662" s="115">
        <v>1018271955</v>
      </c>
      <c r="AI662" s="105">
        <v>29.688700000000001</v>
      </c>
      <c r="AJ662" s="105">
        <v>29.7178</v>
      </c>
      <c r="AK662" s="105">
        <v>29.546600000000002</v>
      </c>
      <c r="AL662" s="105">
        <v>29.390799999999999</v>
      </c>
      <c r="AM662" s="105">
        <v>29.159400000000002</v>
      </c>
      <c r="AN662" s="105">
        <v>29.0139</v>
      </c>
      <c r="AO662" s="105">
        <v>29.4208</v>
      </c>
      <c r="AP662" s="105">
        <v>28.514800000000001</v>
      </c>
      <c r="AQ662" s="105">
        <v>29.579799999999999</v>
      </c>
      <c r="AR662" s="105">
        <v>29.599</v>
      </c>
      <c r="AS662" s="105">
        <v>29.675799999999999</v>
      </c>
      <c r="AT662" s="105">
        <v>29.737400000000001</v>
      </c>
      <c r="AU662" s="105">
        <v>30.002700000000001</v>
      </c>
      <c r="AV662" s="105">
        <v>29.886900000000001</v>
      </c>
      <c r="AW662" s="105">
        <v>29.6205</v>
      </c>
      <c r="AX662" s="105">
        <v>29.849900000000002</v>
      </c>
      <c r="AY662" s="105">
        <v>29.941700000000001</v>
      </c>
      <c r="AZ662" s="105">
        <v>29.8904</v>
      </c>
      <c r="BA662" s="105">
        <v>29.837800000000001</v>
      </c>
      <c r="BB662" s="105">
        <v>29.775400000000001</v>
      </c>
      <c r="BC662" s="105">
        <v>29.769600000000001</v>
      </c>
      <c r="BD662" s="105">
        <v>29.815999999999999</v>
      </c>
      <c r="BE662" s="105">
        <v>29.841899999999999</v>
      </c>
      <c r="BF662" s="105">
        <v>29.922899999999998</v>
      </c>
      <c r="BG662" s="105">
        <v>29.518000000000001</v>
      </c>
      <c r="BH662" s="105">
        <v>29.87</v>
      </c>
      <c r="BI662" s="105">
        <v>29.790800000000001</v>
      </c>
      <c r="BJ662" s="105">
        <v>29.845099999999999</v>
      </c>
      <c r="BK662" s="105">
        <v>29.784400000000002</v>
      </c>
      <c r="BL662" s="116">
        <v>29.935500000000001</v>
      </c>
      <c r="BM662" s="112">
        <v>4.1239600000000001E-2</v>
      </c>
      <c r="BN662" s="112">
        <v>4.85703E-3</v>
      </c>
      <c r="BO662" s="112">
        <v>0.110704</v>
      </c>
      <c r="BP662" s="112">
        <v>3.61147E-2</v>
      </c>
      <c r="BQ662" s="112">
        <v>0.887235</v>
      </c>
      <c r="BR662" s="112">
        <v>0.48916799999999999</v>
      </c>
      <c r="BS662" s="112">
        <v>0.28322700000000001</v>
      </c>
      <c r="BT662" s="112">
        <v>0.92765900000000001</v>
      </c>
      <c r="BU662" s="117">
        <v>0.32675900000000002</v>
      </c>
      <c r="BV662" s="112">
        <v>8.7529099999999999E-2</v>
      </c>
      <c r="BW662" s="112">
        <v>2.5521599999999998E-2</v>
      </c>
      <c r="BX662" s="112">
        <v>0.20493600000000001</v>
      </c>
      <c r="BY662" s="112">
        <v>7.1115899999999996E-2</v>
      </c>
      <c r="BZ662" s="112">
        <v>0.94441200000000003</v>
      </c>
      <c r="CA662" s="112">
        <v>0.72994300000000001</v>
      </c>
      <c r="CB662" s="112">
        <v>0.52029099999999995</v>
      </c>
      <c r="CC662" s="112">
        <v>0.95841500000000002</v>
      </c>
      <c r="CD662" s="117">
        <v>0.73983500000000002</v>
      </c>
      <c r="CE662" s="105">
        <v>-0.20394000000000001</v>
      </c>
      <c r="CF662" s="105">
        <v>-0.66695700000000002</v>
      </c>
      <c r="CG662" s="105">
        <v>-0.68318699999999999</v>
      </c>
      <c r="CH662" s="105">
        <v>-0.184284</v>
      </c>
      <c r="CI662" s="105">
        <v>-1.8334099999999999E-2</v>
      </c>
      <c r="CJ662" s="105">
        <v>3.9017999999999997E-2</v>
      </c>
      <c r="CK662" s="105">
        <v>-6.0719200000000001E-2</v>
      </c>
      <c r="CL662" s="105">
        <v>5.2611000000000003E-3</v>
      </c>
      <c r="CM662" s="116">
        <v>-0.12872600000000001</v>
      </c>
    </row>
    <row r="663" spans="1:91">
      <c r="A663" s="104" t="s">
        <v>1935</v>
      </c>
      <c r="B663" s="104" t="s">
        <v>1936</v>
      </c>
      <c r="C663" s="104" t="s">
        <v>1015</v>
      </c>
      <c r="D663" s="105">
        <v>27.789149999999999</v>
      </c>
      <c r="E663" s="108">
        <v>196765998</v>
      </c>
      <c r="F663" s="108">
        <v>235930656</v>
      </c>
      <c r="G663" s="108">
        <v>168762966.5</v>
      </c>
      <c r="H663" s="108">
        <v>151676213</v>
      </c>
      <c r="I663" s="108">
        <v>107627496</v>
      </c>
      <c r="J663" s="108">
        <v>120651067</v>
      </c>
      <c r="K663" s="108">
        <v>138075860</v>
      </c>
      <c r="L663" s="108">
        <v>96661872</v>
      </c>
      <c r="M663" s="108">
        <v>145099942</v>
      </c>
      <c r="N663" s="108">
        <v>118697235</v>
      </c>
      <c r="O663" s="108">
        <v>145184793</v>
      </c>
      <c r="P663" s="108">
        <v>155271235</v>
      </c>
      <c r="Q663" s="108">
        <v>149374305</v>
      </c>
      <c r="R663" s="108">
        <v>261659118</v>
      </c>
      <c r="S663" s="108">
        <v>166633804</v>
      </c>
      <c r="T663" s="108">
        <v>147204172.5</v>
      </c>
      <c r="U663" s="108">
        <v>185240183</v>
      </c>
      <c r="V663" s="108">
        <v>206653052</v>
      </c>
      <c r="W663" s="108">
        <v>205750127</v>
      </c>
      <c r="X663" s="108">
        <v>265175091</v>
      </c>
      <c r="Y663" s="108">
        <v>277416156</v>
      </c>
      <c r="Z663" s="108">
        <v>272203654.5</v>
      </c>
      <c r="AA663" s="108">
        <v>202095770.5</v>
      </c>
      <c r="AB663" s="108">
        <v>275811940</v>
      </c>
      <c r="AC663" s="108">
        <v>207621184</v>
      </c>
      <c r="AD663" s="108">
        <v>269096894</v>
      </c>
      <c r="AE663" s="108">
        <v>216725887.80000001</v>
      </c>
      <c r="AF663" s="108">
        <v>166484349</v>
      </c>
      <c r="AG663" s="108">
        <v>218067488.30000001</v>
      </c>
      <c r="AH663" s="115">
        <v>254346018.5</v>
      </c>
      <c r="AI663" s="105">
        <v>27.935400000000001</v>
      </c>
      <c r="AJ663" s="105">
        <v>28.4833</v>
      </c>
      <c r="AK663" s="105">
        <v>28.013000000000002</v>
      </c>
      <c r="AL663" s="105">
        <v>27.450800000000001</v>
      </c>
      <c r="AM663" s="105">
        <v>27.134799999999998</v>
      </c>
      <c r="AN663" s="105">
        <v>27.445900000000002</v>
      </c>
      <c r="AO663" s="105">
        <v>27.313300000000002</v>
      </c>
      <c r="AP663" s="105">
        <v>27.5886</v>
      </c>
      <c r="AQ663" s="105">
        <v>27.301600000000001</v>
      </c>
      <c r="AR663" s="105">
        <v>27.294499999999999</v>
      </c>
      <c r="AS663" s="105">
        <v>27.759</v>
      </c>
      <c r="AT663" s="105">
        <v>27.814399999999999</v>
      </c>
      <c r="AU663" s="105">
        <v>27.3886</v>
      </c>
      <c r="AV663" s="105">
        <v>28.252800000000001</v>
      </c>
      <c r="AW663" s="105">
        <v>27.796800000000001</v>
      </c>
      <c r="AX663" s="105">
        <v>27.512599999999999</v>
      </c>
      <c r="AY663" s="105">
        <v>27.781500000000001</v>
      </c>
      <c r="AZ663" s="105">
        <v>27.9969</v>
      </c>
      <c r="BA663" s="105">
        <v>27.8613</v>
      </c>
      <c r="BB663" s="105">
        <v>28.322700000000001</v>
      </c>
      <c r="BC663" s="105">
        <v>28.262499999999999</v>
      </c>
      <c r="BD663" s="105">
        <v>28.4467</v>
      </c>
      <c r="BE663" s="105">
        <v>28.047699999999999</v>
      </c>
      <c r="BF663" s="105">
        <v>28.4757</v>
      </c>
      <c r="BG663" s="105">
        <v>27.639900000000001</v>
      </c>
      <c r="BH663" s="105">
        <v>28.032599999999999</v>
      </c>
      <c r="BI663" s="105">
        <v>27.705200000000001</v>
      </c>
      <c r="BJ663" s="105">
        <v>27.3659</v>
      </c>
      <c r="BK663" s="105">
        <v>27.674399999999999</v>
      </c>
      <c r="BL663" s="116">
        <v>27.977900000000002</v>
      </c>
      <c r="BM663" s="112">
        <v>0.127937</v>
      </c>
      <c r="BN663" s="112">
        <v>0.18440500000000001</v>
      </c>
      <c r="BO663" s="112">
        <v>0.246063</v>
      </c>
      <c r="BP663" s="112">
        <v>0.84586799999999995</v>
      </c>
      <c r="BQ663" s="112">
        <v>0.67085399999999995</v>
      </c>
      <c r="BR663" s="112">
        <v>0.70729299999999995</v>
      </c>
      <c r="BS663" s="112">
        <v>0.10553700000000001</v>
      </c>
      <c r="BT663" s="112">
        <v>4.4044399999999997E-2</v>
      </c>
      <c r="BU663" s="117">
        <v>0.60599800000000004</v>
      </c>
      <c r="BV663" s="112">
        <v>0.19784299999999999</v>
      </c>
      <c r="BW663" s="112">
        <v>0.272623</v>
      </c>
      <c r="BX663" s="112">
        <v>0.35770600000000002</v>
      </c>
      <c r="BY663" s="112">
        <v>0.87699300000000002</v>
      </c>
      <c r="BZ663" s="112">
        <v>0.839005</v>
      </c>
      <c r="CA663" s="112">
        <v>0.86160899999999996</v>
      </c>
      <c r="CB663" s="112">
        <v>0.306037</v>
      </c>
      <c r="CC663" s="112">
        <v>0.16911599999999999</v>
      </c>
      <c r="CD663" s="117">
        <v>0.86439100000000002</v>
      </c>
      <c r="CE663" s="105">
        <v>0.47119100000000003</v>
      </c>
      <c r="CF663" s="105">
        <v>-0.32887699999999997</v>
      </c>
      <c r="CG663" s="105">
        <v>-0.27159100000000003</v>
      </c>
      <c r="CH663" s="105">
        <v>-5.0101E-2</v>
      </c>
      <c r="CI663" s="105">
        <v>0.14000099999999999</v>
      </c>
      <c r="CJ663" s="105">
        <v>9.0960200000000005E-2</v>
      </c>
      <c r="CK663" s="105">
        <v>0.47609499999999999</v>
      </c>
      <c r="CL663" s="105">
        <v>0.65064200000000005</v>
      </c>
      <c r="CM663" s="116">
        <v>0.11984499999999999</v>
      </c>
    </row>
    <row r="664" spans="1:91">
      <c r="A664" s="104" t="s">
        <v>1937</v>
      </c>
      <c r="B664" s="104" t="s">
        <v>1938</v>
      </c>
      <c r="C664" s="104" t="s">
        <v>1939</v>
      </c>
      <c r="D664" s="105">
        <v>28.874749999999999</v>
      </c>
      <c r="E664" s="108">
        <v>538100594.29999995</v>
      </c>
      <c r="F664" s="108">
        <v>303626912</v>
      </c>
      <c r="G664" s="108">
        <v>305869344</v>
      </c>
      <c r="H664" s="108">
        <v>352986047.80000001</v>
      </c>
      <c r="I664" s="108">
        <v>293389248</v>
      </c>
      <c r="J664" s="108">
        <v>342887453.5</v>
      </c>
      <c r="K664" s="108">
        <v>363512184</v>
      </c>
      <c r="L664" s="108">
        <v>332951579</v>
      </c>
      <c r="M664" s="108">
        <v>771463504</v>
      </c>
      <c r="N664" s="108">
        <v>360955151</v>
      </c>
      <c r="O664" s="108">
        <v>318243200</v>
      </c>
      <c r="P664" s="108">
        <v>309225432</v>
      </c>
      <c r="Q664" s="108">
        <v>469182070</v>
      </c>
      <c r="R664" s="108">
        <v>564006582</v>
      </c>
      <c r="S664" s="108">
        <v>354635198</v>
      </c>
      <c r="T664" s="108">
        <v>350108636</v>
      </c>
      <c r="U664" s="108">
        <v>398902554</v>
      </c>
      <c r="V664" s="108">
        <v>378916144.5</v>
      </c>
      <c r="W664" s="108">
        <v>414801799.39999998</v>
      </c>
      <c r="X664" s="108">
        <v>394995506.30000001</v>
      </c>
      <c r="Y664" s="108">
        <v>403154228</v>
      </c>
      <c r="Z664" s="108">
        <v>368640573.10000002</v>
      </c>
      <c r="AA664" s="108">
        <v>355967032.5</v>
      </c>
      <c r="AB664" s="108">
        <v>350672517.60000002</v>
      </c>
      <c r="AC664" s="108">
        <v>589826398.5</v>
      </c>
      <c r="AD664" s="108">
        <v>572864320.5</v>
      </c>
      <c r="AE664" s="108">
        <v>512898856</v>
      </c>
      <c r="AF664" s="108">
        <v>521325140.5</v>
      </c>
      <c r="AG664" s="108">
        <v>595003774</v>
      </c>
      <c r="AH664" s="115">
        <v>515670724.80000001</v>
      </c>
      <c r="AI664" s="105">
        <v>29.386800000000001</v>
      </c>
      <c r="AJ664" s="105">
        <v>28.753499999999999</v>
      </c>
      <c r="AK664" s="105">
        <v>28.801500000000001</v>
      </c>
      <c r="AL664" s="105">
        <v>28.6694</v>
      </c>
      <c r="AM664" s="105">
        <v>28.594999999999999</v>
      </c>
      <c r="AN664" s="105">
        <v>28.877500000000001</v>
      </c>
      <c r="AO664" s="105">
        <v>28.693200000000001</v>
      </c>
      <c r="AP664" s="105">
        <v>29.1174</v>
      </c>
      <c r="AQ664" s="105">
        <v>29.7121</v>
      </c>
      <c r="AR664" s="105">
        <v>28.8491</v>
      </c>
      <c r="AS664" s="105">
        <v>28.838899999999999</v>
      </c>
      <c r="AT664" s="105">
        <v>28.808299999999999</v>
      </c>
      <c r="AU664" s="105">
        <v>28.9938</v>
      </c>
      <c r="AV664" s="105">
        <v>29.360800000000001</v>
      </c>
      <c r="AW664" s="105">
        <v>28.822700000000001</v>
      </c>
      <c r="AX664" s="105">
        <v>28.762499999999999</v>
      </c>
      <c r="AY664" s="105">
        <v>28.8996</v>
      </c>
      <c r="AZ664" s="105">
        <v>28.8767</v>
      </c>
      <c r="BA664" s="105">
        <v>28.872800000000002</v>
      </c>
      <c r="BB664" s="105">
        <v>28.904900000000001</v>
      </c>
      <c r="BC664" s="105">
        <v>28.808800000000002</v>
      </c>
      <c r="BD664" s="105">
        <v>28.858899999999998</v>
      </c>
      <c r="BE664" s="105">
        <v>28.824400000000001</v>
      </c>
      <c r="BF664" s="105">
        <v>28.822099999999999</v>
      </c>
      <c r="BG664" s="105">
        <v>29.188600000000001</v>
      </c>
      <c r="BH664" s="105">
        <v>29.1358</v>
      </c>
      <c r="BI664" s="105">
        <v>28.948</v>
      </c>
      <c r="BJ664" s="105">
        <v>29.012699999999999</v>
      </c>
      <c r="BK664" s="105">
        <v>29.0886</v>
      </c>
      <c r="BL664" s="116">
        <v>28.932500000000001</v>
      </c>
      <c r="BM664" s="112">
        <v>0.89029000000000003</v>
      </c>
      <c r="BN664" s="112">
        <v>3.6141399999999997E-2</v>
      </c>
      <c r="BO664" s="112">
        <v>0.61449100000000001</v>
      </c>
      <c r="BP664" s="112">
        <v>1.8554600000000001E-2</v>
      </c>
      <c r="BQ664" s="112">
        <v>0.78609099999999998</v>
      </c>
      <c r="BR664" s="112">
        <v>5.6042000000000002E-2</v>
      </c>
      <c r="BS664" s="112">
        <v>4.8712999999999999E-2</v>
      </c>
      <c r="BT664" s="112">
        <v>1.9487299999999999E-2</v>
      </c>
      <c r="BU664" s="117">
        <v>0.406472</v>
      </c>
      <c r="BV664" s="112">
        <v>0.915126</v>
      </c>
      <c r="BW664" s="112">
        <v>8.5384500000000002E-2</v>
      </c>
      <c r="BX664" s="112">
        <v>0.70270999999999995</v>
      </c>
      <c r="BY664" s="112">
        <v>4.2935500000000001E-2</v>
      </c>
      <c r="BZ664" s="112">
        <v>0.89705199999999996</v>
      </c>
      <c r="CA664" s="112">
        <v>0.235372</v>
      </c>
      <c r="CB664" s="112">
        <v>0.20740900000000001</v>
      </c>
      <c r="CC664" s="112">
        <v>0.110794</v>
      </c>
      <c r="CD664" s="117">
        <v>0.77210100000000004</v>
      </c>
      <c r="CE664" s="105">
        <v>-3.0635800000000001E-2</v>
      </c>
      <c r="CF664" s="105">
        <v>-0.29725099999999999</v>
      </c>
      <c r="CG664" s="105">
        <v>0.16301499999999999</v>
      </c>
      <c r="CH664" s="105">
        <v>-0.17915500000000001</v>
      </c>
      <c r="CI664" s="105">
        <v>4.7885299999999999E-2</v>
      </c>
      <c r="CJ664" s="105">
        <v>-0.164968</v>
      </c>
      <c r="CK664" s="105">
        <v>-0.149085</v>
      </c>
      <c r="CL664" s="105">
        <v>-0.176118</v>
      </c>
      <c r="CM664" s="116">
        <v>7.9531400000000002E-2</v>
      </c>
    </row>
    <row r="665" spans="1:91">
      <c r="A665" s="104" t="s">
        <v>1940</v>
      </c>
      <c r="B665" s="104" t="s">
        <v>1941</v>
      </c>
      <c r="C665" s="104" t="s">
        <v>1942</v>
      </c>
      <c r="D665" s="105">
        <v>28.677799999999998</v>
      </c>
      <c r="E665" s="108">
        <v>643312008</v>
      </c>
      <c r="F665" s="108">
        <v>256665452.5</v>
      </c>
      <c r="G665" s="108">
        <v>260390495.5</v>
      </c>
      <c r="H665" s="108">
        <v>586352490</v>
      </c>
      <c r="I665" s="108">
        <v>328343604.5</v>
      </c>
      <c r="J665" s="108">
        <v>465256561.30000001</v>
      </c>
      <c r="K665" s="108">
        <v>403510779</v>
      </c>
      <c r="L665" s="108">
        <v>232134133.09999999</v>
      </c>
      <c r="M665" s="108">
        <v>387271612</v>
      </c>
      <c r="N665" s="108">
        <v>373384219.5</v>
      </c>
      <c r="O665" s="108">
        <v>474543868.5</v>
      </c>
      <c r="P665" s="108">
        <v>308033211</v>
      </c>
      <c r="Q665" s="108">
        <v>339156229.10000002</v>
      </c>
      <c r="R665" s="108">
        <v>262172546</v>
      </c>
      <c r="S665" s="108">
        <v>239960956.5</v>
      </c>
      <c r="T665" s="108">
        <v>564963597.5</v>
      </c>
      <c r="U665" s="108">
        <v>657690741</v>
      </c>
      <c r="V665" s="108">
        <v>250167877.5</v>
      </c>
      <c r="W665" s="108">
        <v>311042350</v>
      </c>
      <c r="X665" s="108">
        <v>476179529</v>
      </c>
      <c r="Y665" s="108">
        <v>484159082</v>
      </c>
      <c r="Z665" s="108">
        <v>323161669.5</v>
      </c>
      <c r="AA665" s="108">
        <v>349458942.5</v>
      </c>
      <c r="AB665" s="108">
        <v>312543194</v>
      </c>
      <c r="AC665" s="108">
        <v>265278683</v>
      </c>
      <c r="AD665" s="108">
        <v>397979566.80000001</v>
      </c>
      <c r="AE665" s="108">
        <v>398453734</v>
      </c>
      <c r="AF665" s="108">
        <v>350259969.5</v>
      </c>
      <c r="AG665" s="108">
        <v>341465870</v>
      </c>
      <c r="AH665" s="115">
        <v>430212614.80000001</v>
      </c>
      <c r="AI665" s="105">
        <v>29.644400000000001</v>
      </c>
      <c r="AJ665" s="105">
        <v>28.510999999999999</v>
      </c>
      <c r="AK665" s="105">
        <v>28.5688</v>
      </c>
      <c r="AL665" s="105">
        <v>29.401599999999998</v>
      </c>
      <c r="AM665" s="105">
        <v>28.741800000000001</v>
      </c>
      <c r="AN665" s="105">
        <v>29.336099999999998</v>
      </c>
      <c r="AO665" s="105">
        <v>28.8489</v>
      </c>
      <c r="AP665" s="105">
        <v>28.645800000000001</v>
      </c>
      <c r="AQ665" s="105">
        <v>28.7179</v>
      </c>
      <c r="AR665" s="105">
        <v>28.897600000000001</v>
      </c>
      <c r="AS665" s="105">
        <v>29.391400000000001</v>
      </c>
      <c r="AT665" s="105">
        <v>28.802700000000002</v>
      </c>
      <c r="AU665" s="105">
        <v>28.549099999999999</v>
      </c>
      <c r="AV665" s="105">
        <v>28.255600000000001</v>
      </c>
      <c r="AW665" s="105">
        <v>28.327400000000001</v>
      </c>
      <c r="AX665" s="105">
        <v>29.4529</v>
      </c>
      <c r="AY665" s="105">
        <v>29.620799999999999</v>
      </c>
      <c r="AZ665" s="105">
        <v>28.274799999999999</v>
      </c>
      <c r="BA665" s="105">
        <v>28.4575</v>
      </c>
      <c r="BB665" s="105">
        <v>29.172899999999998</v>
      </c>
      <c r="BC665" s="105">
        <v>29.072900000000001</v>
      </c>
      <c r="BD665" s="105">
        <v>28.6785</v>
      </c>
      <c r="BE665" s="105">
        <v>28.8019</v>
      </c>
      <c r="BF665" s="105">
        <v>28.656099999999999</v>
      </c>
      <c r="BG665" s="105">
        <v>28.024699999999999</v>
      </c>
      <c r="BH665" s="105">
        <v>28.609300000000001</v>
      </c>
      <c r="BI665" s="105">
        <v>28.5837</v>
      </c>
      <c r="BJ665" s="105">
        <v>28.4389</v>
      </c>
      <c r="BK665" s="105">
        <v>28.2989</v>
      </c>
      <c r="BL665" s="116">
        <v>28.677099999999999</v>
      </c>
      <c r="BM665" s="112">
        <v>0.32000400000000001</v>
      </c>
      <c r="BN665" s="112">
        <v>4.4026999999999997E-2</v>
      </c>
      <c r="BO665" s="112">
        <v>0.101253</v>
      </c>
      <c r="BP665" s="112">
        <v>5.8753E-2</v>
      </c>
      <c r="BQ665" s="112">
        <v>0.54141600000000001</v>
      </c>
      <c r="BR665" s="112">
        <v>0.214786</v>
      </c>
      <c r="BS665" s="112">
        <v>0.160217</v>
      </c>
      <c r="BT665" s="112">
        <v>0.114035</v>
      </c>
      <c r="BU665" s="117">
        <v>0.78033200000000003</v>
      </c>
      <c r="BV665" s="112">
        <v>0.404171</v>
      </c>
      <c r="BW665" s="112">
        <v>9.6624699999999994E-2</v>
      </c>
      <c r="BX665" s="112">
        <v>0.19482099999999999</v>
      </c>
      <c r="BY665" s="112">
        <v>0.10474</v>
      </c>
      <c r="BZ665" s="112">
        <v>0.77000900000000005</v>
      </c>
      <c r="CA665" s="112">
        <v>0.47282400000000002</v>
      </c>
      <c r="CB665" s="112">
        <v>0.37593100000000002</v>
      </c>
      <c r="CC665" s="112">
        <v>0.29258600000000001</v>
      </c>
      <c r="CD665" s="117">
        <v>0.93211699999999997</v>
      </c>
      <c r="CE665" s="105">
        <v>0.43644100000000002</v>
      </c>
      <c r="CF665" s="105">
        <v>0.68818999999999997</v>
      </c>
      <c r="CG665" s="105">
        <v>0.26591300000000001</v>
      </c>
      <c r="CH665" s="105">
        <v>0.55893400000000004</v>
      </c>
      <c r="CI665" s="105">
        <v>-9.4256699999999999E-2</v>
      </c>
      <c r="CJ665" s="105">
        <v>0.644536</v>
      </c>
      <c r="CK665" s="105">
        <v>0.42945499999999998</v>
      </c>
      <c r="CL665" s="105">
        <v>0.240565</v>
      </c>
      <c r="CM665" s="116">
        <v>-6.5739900000000004E-2</v>
      </c>
    </row>
    <row r="666" spans="1:91">
      <c r="A666" s="104" t="s">
        <v>1943</v>
      </c>
      <c r="B666" s="104" t="s">
        <v>1944</v>
      </c>
      <c r="C666" s="104" t="s">
        <v>1945</v>
      </c>
      <c r="D666" s="105">
        <v>28.963700000000003</v>
      </c>
      <c r="E666" s="108">
        <v>499571778.5</v>
      </c>
      <c r="F666" s="108">
        <v>501078700</v>
      </c>
      <c r="G666" s="108">
        <v>478315642</v>
      </c>
      <c r="H666" s="108">
        <v>530970305.5</v>
      </c>
      <c r="I666" s="108">
        <v>594872063</v>
      </c>
      <c r="J666" s="108">
        <v>571557096</v>
      </c>
      <c r="K666" s="108">
        <v>565814657</v>
      </c>
      <c r="L666" s="108">
        <v>356605215</v>
      </c>
      <c r="M666" s="108">
        <v>604685464</v>
      </c>
      <c r="N666" s="108">
        <v>658448418</v>
      </c>
      <c r="O666" s="108">
        <v>721020181</v>
      </c>
      <c r="P666" s="108">
        <v>697046259.5</v>
      </c>
      <c r="Q666" s="108">
        <v>315407541</v>
      </c>
      <c r="R666" s="108">
        <v>487655831</v>
      </c>
      <c r="S666" s="108">
        <v>276288803.30000001</v>
      </c>
      <c r="T666" s="108">
        <v>317335374</v>
      </c>
      <c r="U666" s="108">
        <v>399118950</v>
      </c>
      <c r="V666" s="108">
        <v>306941958.30000001</v>
      </c>
      <c r="W666" s="108">
        <v>498795617</v>
      </c>
      <c r="X666" s="108">
        <v>369033040</v>
      </c>
      <c r="Y666" s="108">
        <v>298335257</v>
      </c>
      <c r="Z666" s="108">
        <v>235452200</v>
      </c>
      <c r="AA666" s="108">
        <v>212659679</v>
      </c>
      <c r="AB666" s="108">
        <v>359058482</v>
      </c>
      <c r="AC666" s="108">
        <v>526939164</v>
      </c>
      <c r="AD666" s="108">
        <v>353075300</v>
      </c>
      <c r="AE666" s="108">
        <v>393796456</v>
      </c>
      <c r="AF666" s="108">
        <v>378806288</v>
      </c>
      <c r="AG666" s="108">
        <v>329807078</v>
      </c>
      <c r="AH666" s="115">
        <v>416829158.5</v>
      </c>
      <c r="AI666" s="105">
        <v>29.279599999999999</v>
      </c>
      <c r="AJ666" s="105">
        <v>29.4786</v>
      </c>
      <c r="AK666" s="105">
        <v>29.4377</v>
      </c>
      <c r="AL666" s="105">
        <v>29.258400000000002</v>
      </c>
      <c r="AM666" s="105">
        <v>29.584199999999999</v>
      </c>
      <c r="AN666" s="105">
        <v>29.627199999999998</v>
      </c>
      <c r="AO666" s="105">
        <v>29.327000000000002</v>
      </c>
      <c r="AP666" s="105">
        <v>29.216699999999999</v>
      </c>
      <c r="AQ666" s="105">
        <v>29.360700000000001</v>
      </c>
      <c r="AR666" s="105">
        <v>29.745799999999999</v>
      </c>
      <c r="AS666" s="105">
        <v>30.007300000000001</v>
      </c>
      <c r="AT666" s="105">
        <v>29.980799999999999</v>
      </c>
      <c r="AU666" s="105">
        <v>28.4251</v>
      </c>
      <c r="AV666" s="105">
        <v>29.151</v>
      </c>
      <c r="AW666" s="105">
        <v>28.487400000000001</v>
      </c>
      <c r="AX666" s="105">
        <v>28.620799999999999</v>
      </c>
      <c r="AY666" s="105">
        <v>28.898700000000002</v>
      </c>
      <c r="AZ666" s="105">
        <v>28.578499999999998</v>
      </c>
      <c r="BA666" s="105">
        <v>29.1388</v>
      </c>
      <c r="BB666" s="105">
        <v>28.809100000000001</v>
      </c>
      <c r="BC666" s="105">
        <v>28.374300000000002</v>
      </c>
      <c r="BD666" s="105">
        <v>28.231300000000001</v>
      </c>
      <c r="BE666" s="105">
        <v>28.107199999999999</v>
      </c>
      <c r="BF666" s="105">
        <v>28.856200000000001</v>
      </c>
      <c r="BG666" s="105">
        <v>29.028700000000001</v>
      </c>
      <c r="BH666" s="105">
        <v>28.4345</v>
      </c>
      <c r="BI666" s="105">
        <v>28.566800000000001</v>
      </c>
      <c r="BJ666" s="105">
        <v>28.5519</v>
      </c>
      <c r="BK666" s="105">
        <v>28.248100000000001</v>
      </c>
      <c r="BL666" s="116">
        <v>28.630299999999998</v>
      </c>
      <c r="BM666" s="112">
        <v>2.1737499999999999E-3</v>
      </c>
      <c r="BN666" s="112">
        <v>3.5450600000000001E-3</v>
      </c>
      <c r="BO666" s="112">
        <v>2.6863099999999999E-3</v>
      </c>
      <c r="BP666" s="112">
        <v>5.5753499999999995E-4</v>
      </c>
      <c r="BQ666" s="112">
        <v>0.462198</v>
      </c>
      <c r="BR666" s="112">
        <v>0.22156400000000001</v>
      </c>
      <c r="BS666" s="112">
        <v>0.30046299999999998</v>
      </c>
      <c r="BT666" s="112">
        <v>0.77729599999999999</v>
      </c>
      <c r="BU666" s="117">
        <v>0.40423399999999998</v>
      </c>
      <c r="BV666" s="112">
        <v>1.9520599999999999E-2</v>
      </c>
      <c r="BW666" s="112">
        <v>2.1965800000000001E-2</v>
      </c>
      <c r="BX666" s="112">
        <v>2.9411300000000001E-2</v>
      </c>
      <c r="BY666" s="112">
        <v>6.1747800000000004E-3</v>
      </c>
      <c r="BZ666" s="112">
        <v>0.731931</v>
      </c>
      <c r="CA666" s="112">
        <v>0.48218699999999998</v>
      </c>
      <c r="CB666" s="112">
        <v>0.534528</v>
      </c>
      <c r="CC666" s="112">
        <v>0.87144500000000003</v>
      </c>
      <c r="CD666" s="117">
        <v>0.77192899999999998</v>
      </c>
      <c r="CE666" s="105">
        <v>0.92183700000000002</v>
      </c>
      <c r="CF666" s="105">
        <v>1.01318</v>
      </c>
      <c r="CG666" s="105">
        <v>0.82469899999999996</v>
      </c>
      <c r="CH666" s="105">
        <v>1.4345300000000001</v>
      </c>
      <c r="CI666" s="105">
        <v>0.211088</v>
      </c>
      <c r="CJ666" s="105">
        <v>0.22256300000000001</v>
      </c>
      <c r="CK666" s="105">
        <v>0.29729699999999998</v>
      </c>
      <c r="CL666" s="105">
        <v>-7.8494400000000006E-2</v>
      </c>
      <c r="CM666" s="116">
        <v>0.199877</v>
      </c>
    </row>
    <row r="667" spans="1:91">
      <c r="A667" s="104" t="s">
        <v>1946</v>
      </c>
      <c r="B667" s="104" t="s">
        <v>1947</v>
      </c>
      <c r="C667" s="104" t="s">
        <v>1948</v>
      </c>
      <c r="D667" s="105">
        <v>31.837949999999999</v>
      </c>
      <c r="E667" s="108">
        <v>2693389237</v>
      </c>
      <c r="F667" s="108">
        <v>1417975205</v>
      </c>
      <c r="G667" s="108">
        <v>1294867291</v>
      </c>
      <c r="H667" s="108">
        <v>2188328747</v>
      </c>
      <c r="I667" s="108">
        <v>1682535382</v>
      </c>
      <c r="J667" s="108">
        <v>707636074.10000002</v>
      </c>
      <c r="K667" s="108">
        <v>2662277748</v>
      </c>
      <c r="L667" s="108">
        <v>895500713.60000002</v>
      </c>
      <c r="M667" s="108">
        <v>2322836899</v>
      </c>
      <c r="N667" s="108">
        <v>2020233739</v>
      </c>
      <c r="O667" s="108">
        <v>1302239364</v>
      </c>
      <c r="P667" s="108">
        <v>1123851705</v>
      </c>
      <c r="Q667" s="108">
        <v>3496132015</v>
      </c>
      <c r="R667" s="108">
        <v>3209558586</v>
      </c>
      <c r="S667" s="108">
        <v>2700978097</v>
      </c>
      <c r="T667" s="108">
        <v>3145896722</v>
      </c>
      <c r="U667" s="108">
        <v>3253906829</v>
      </c>
      <c r="V667" s="108">
        <v>3074937595</v>
      </c>
      <c r="W667" s="108">
        <v>3509334954</v>
      </c>
      <c r="X667" s="108">
        <v>3357844889</v>
      </c>
      <c r="Y667" s="108">
        <v>3555520428</v>
      </c>
      <c r="Z667" s="108">
        <v>3524646199</v>
      </c>
      <c r="AA667" s="108">
        <v>3192960176</v>
      </c>
      <c r="AB667" s="108">
        <v>3241794005</v>
      </c>
      <c r="AC667" s="108">
        <v>3872652991</v>
      </c>
      <c r="AD667" s="108">
        <v>4131274644</v>
      </c>
      <c r="AE667" s="108">
        <v>4003659873</v>
      </c>
      <c r="AF667" s="108">
        <v>3687297474</v>
      </c>
      <c r="AG667" s="108">
        <v>4035871393</v>
      </c>
      <c r="AH667" s="115">
        <v>3871277748</v>
      </c>
      <c r="AI667" s="105">
        <v>31.7103</v>
      </c>
      <c r="AJ667" s="105">
        <v>30.9605</v>
      </c>
      <c r="AK667" s="105">
        <v>30.8233</v>
      </c>
      <c r="AL667" s="105">
        <v>31.301600000000001</v>
      </c>
      <c r="AM667" s="105">
        <v>31.077400000000001</v>
      </c>
      <c r="AN667" s="105">
        <v>29.973099999999999</v>
      </c>
      <c r="AO667" s="105">
        <v>31.552600000000002</v>
      </c>
      <c r="AP667" s="105">
        <v>30.457000000000001</v>
      </c>
      <c r="AQ667" s="105">
        <v>31.302299999999999</v>
      </c>
      <c r="AR667" s="105">
        <v>31.3278</v>
      </c>
      <c r="AS667" s="105">
        <v>30.818999999999999</v>
      </c>
      <c r="AT667" s="105">
        <v>30.67</v>
      </c>
      <c r="AU667" s="105">
        <v>31.936499999999999</v>
      </c>
      <c r="AV667" s="105">
        <v>31.869399999999999</v>
      </c>
      <c r="AW667" s="105">
        <v>31.648499999999999</v>
      </c>
      <c r="AX667" s="105">
        <v>31.930099999999999</v>
      </c>
      <c r="AY667" s="105">
        <v>31.922799999999999</v>
      </c>
      <c r="AZ667" s="105">
        <v>31.8429</v>
      </c>
      <c r="BA667" s="105">
        <v>31.953499999999998</v>
      </c>
      <c r="BB667" s="105">
        <v>31.965299999999999</v>
      </c>
      <c r="BC667" s="105">
        <v>31.912400000000002</v>
      </c>
      <c r="BD667" s="105">
        <v>32.121200000000002</v>
      </c>
      <c r="BE667" s="105">
        <v>31.971</v>
      </c>
      <c r="BF667" s="105">
        <v>32.030700000000003</v>
      </c>
      <c r="BG667" s="105">
        <v>31.896100000000001</v>
      </c>
      <c r="BH667" s="105">
        <v>31.964099999999998</v>
      </c>
      <c r="BI667" s="105">
        <v>31.912500000000001</v>
      </c>
      <c r="BJ667" s="105">
        <v>31.835000000000001</v>
      </c>
      <c r="BK667" s="105">
        <v>31.834900000000001</v>
      </c>
      <c r="BL667" s="116">
        <v>31.840900000000001</v>
      </c>
      <c r="BM667" s="112">
        <v>7.1307400000000007E-2</v>
      </c>
      <c r="BN667" s="112">
        <v>6.2353499999999999E-2</v>
      </c>
      <c r="BO667" s="112">
        <v>9.1497300000000004E-2</v>
      </c>
      <c r="BP667" s="112">
        <v>1.07476E-2</v>
      </c>
      <c r="BQ667" s="112">
        <v>0.83952099999999996</v>
      </c>
      <c r="BR667" s="112">
        <v>9.2251799999999995E-2</v>
      </c>
      <c r="BS667" s="112">
        <v>2.71798E-3</v>
      </c>
      <c r="BT667" s="112">
        <v>9.5228299999999995E-3</v>
      </c>
      <c r="BU667" s="117">
        <v>1.3204799999999999E-2</v>
      </c>
      <c r="BV667" s="112">
        <v>0.12812000000000001</v>
      </c>
      <c r="BW667" s="112">
        <v>0.122407</v>
      </c>
      <c r="BX667" s="112">
        <v>0.18590499999999999</v>
      </c>
      <c r="BY667" s="112">
        <v>2.9167700000000001E-2</v>
      </c>
      <c r="BZ667" s="112">
        <v>0.92100899999999997</v>
      </c>
      <c r="CA667" s="112">
        <v>0.31009599999999998</v>
      </c>
      <c r="CB667" s="112">
        <v>5.4246299999999997E-2</v>
      </c>
      <c r="CC667" s="112">
        <v>7.6239199999999993E-2</v>
      </c>
      <c r="CD667" s="117">
        <v>0.39360400000000001</v>
      </c>
      <c r="CE667" s="105">
        <v>-0.67224200000000001</v>
      </c>
      <c r="CF667" s="105">
        <v>-1.05287</v>
      </c>
      <c r="CG667" s="105">
        <v>-0.732962</v>
      </c>
      <c r="CH667" s="105">
        <v>-0.89799099999999998</v>
      </c>
      <c r="CI667" s="105">
        <v>-1.8804600000000001E-2</v>
      </c>
      <c r="CJ667" s="105">
        <v>6.1687499999999999E-2</v>
      </c>
      <c r="CK667" s="105">
        <v>0.10678</v>
      </c>
      <c r="CL667" s="105">
        <v>0.20407800000000001</v>
      </c>
      <c r="CM667" s="116">
        <v>8.7332999999999994E-2</v>
      </c>
    </row>
    <row r="668" spans="1:91">
      <c r="A668" s="104" t="s">
        <v>1949</v>
      </c>
      <c r="B668" s="104" t="s">
        <v>1950</v>
      </c>
      <c r="C668" s="104" t="s">
        <v>1951</v>
      </c>
      <c r="D668" s="105">
        <v>34.860150000000004</v>
      </c>
      <c r="E668" s="108">
        <v>26595273658</v>
      </c>
      <c r="F668" s="108">
        <v>23759793157</v>
      </c>
      <c r="G668" s="108">
        <v>26578327438</v>
      </c>
      <c r="H668" s="108">
        <v>30625503863</v>
      </c>
      <c r="I668" s="108">
        <v>28058690960</v>
      </c>
      <c r="J668" s="108">
        <v>24401790299</v>
      </c>
      <c r="K668" s="108">
        <v>26740373041</v>
      </c>
      <c r="L668" s="108">
        <v>14909170617</v>
      </c>
      <c r="M668" s="108">
        <v>27292854649</v>
      </c>
      <c r="N668" s="108">
        <v>18500114670</v>
      </c>
      <c r="O668" s="108">
        <v>20876841413</v>
      </c>
      <c r="P668" s="108">
        <v>19079045691</v>
      </c>
      <c r="Q668" s="108">
        <v>23628876666</v>
      </c>
      <c r="R668" s="108">
        <v>23079858920</v>
      </c>
      <c r="S668" s="108">
        <v>23733648292</v>
      </c>
      <c r="T668" s="108">
        <v>25848270408</v>
      </c>
      <c r="U668" s="108">
        <v>26259319240</v>
      </c>
      <c r="V668" s="108">
        <v>23600909361</v>
      </c>
      <c r="W668" s="108">
        <v>26679283546</v>
      </c>
      <c r="X668" s="108">
        <v>27726820150</v>
      </c>
      <c r="Y668" s="108">
        <v>25874497672</v>
      </c>
      <c r="Z668" s="108">
        <v>24767530880</v>
      </c>
      <c r="AA668" s="108">
        <v>24518792568</v>
      </c>
      <c r="AB668" s="108">
        <v>24938775978</v>
      </c>
      <c r="AC668" s="108">
        <v>28796090760</v>
      </c>
      <c r="AD668" s="108">
        <v>25193864337</v>
      </c>
      <c r="AE668" s="108">
        <v>27621783761</v>
      </c>
      <c r="AF668" s="108">
        <v>30085184423</v>
      </c>
      <c r="AG668" s="108">
        <v>28322778313</v>
      </c>
      <c r="AH668" s="115">
        <v>30960951742</v>
      </c>
      <c r="AI668" s="105">
        <v>35.0139</v>
      </c>
      <c r="AJ668" s="105">
        <v>34.9709</v>
      </c>
      <c r="AK668" s="105">
        <v>35.122799999999998</v>
      </c>
      <c r="AL668" s="105">
        <v>35.108400000000003</v>
      </c>
      <c r="AM668" s="105">
        <v>35.120199999999997</v>
      </c>
      <c r="AN668" s="105">
        <v>34.878599999999999</v>
      </c>
      <c r="AO668" s="105">
        <v>34.888800000000003</v>
      </c>
      <c r="AP668" s="105">
        <v>34.408299999999997</v>
      </c>
      <c r="AQ668" s="105">
        <v>34.856900000000003</v>
      </c>
      <c r="AR668" s="105">
        <v>34.566000000000003</v>
      </c>
      <c r="AS668" s="105">
        <v>34.778300000000002</v>
      </c>
      <c r="AT668" s="105">
        <v>34.755400000000002</v>
      </c>
      <c r="AU668" s="105">
        <v>34.663699999999999</v>
      </c>
      <c r="AV668" s="105">
        <v>34.715600000000002</v>
      </c>
      <c r="AW668" s="105">
        <v>34.846600000000002</v>
      </c>
      <c r="AX668" s="105">
        <v>34.968699999999998</v>
      </c>
      <c r="AY668" s="105">
        <v>34.916600000000003</v>
      </c>
      <c r="AZ668" s="105">
        <v>34.7896</v>
      </c>
      <c r="BA668" s="105">
        <v>34.879899999999999</v>
      </c>
      <c r="BB668" s="105">
        <v>35.032200000000003</v>
      </c>
      <c r="BC668" s="105">
        <v>34.808</v>
      </c>
      <c r="BD668" s="105">
        <v>34.953899999999997</v>
      </c>
      <c r="BE668" s="105">
        <v>34.929200000000002</v>
      </c>
      <c r="BF668" s="105">
        <v>34.974299999999999</v>
      </c>
      <c r="BG668" s="105">
        <v>34.814700000000002</v>
      </c>
      <c r="BH668" s="105">
        <v>34.577500000000001</v>
      </c>
      <c r="BI668" s="105">
        <v>34.698999999999998</v>
      </c>
      <c r="BJ668" s="105">
        <v>34.863399999999999</v>
      </c>
      <c r="BK668" s="105">
        <v>34.647300000000001</v>
      </c>
      <c r="BL668" s="116">
        <v>34.854799999999997</v>
      </c>
      <c r="BM668" s="112">
        <v>4.1987299999999998E-2</v>
      </c>
      <c r="BN668" s="112">
        <v>7.9513600000000004E-2</v>
      </c>
      <c r="BO668" s="112">
        <v>0.70023000000000002</v>
      </c>
      <c r="BP668" s="112">
        <v>0.41516199999999998</v>
      </c>
      <c r="BQ668" s="112">
        <v>0.62936400000000003</v>
      </c>
      <c r="BR668" s="112">
        <v>0.30828299999999997</v>
      </c>
      <c r="BS668" s="112">
        <v>0.28876200000000002</v>
      </c>
      <c r="BT668" s="112">
        <v>8.45558E-2</v>
      </c>
      <c r="BU668" s="117">
        <v>0.40519899999999998</v>
      </c>
      <c r="BV668" s="112">
        <v>8.8573399999999997E-2</v>
      </c>
      <c r="BW668" s="112">
        <v>0.14468</v>
      </c>
      <c r="BX668" s="112">
        <v>0.77283400000000002</v>
      </c>
      <c r="BY668" s="112">
        <v>0.49704199999999998</v>
      </c>
      <c r="BZ668" s="112">
        <v>0.81453699999999996</v>
      </c>
      <c r="CA668" s="112">
        <v>0.57996999999999999</v>
      </c>
      <c r="CB668" s="112">
        <v>0.52678100000000005</v>
      </c>
      <c r="CC668" s="112">
        <v>0.24771000000000001</v>
      </c>
      <c r="CD668" s="117">
        <v>0.77192899999999998</v>
      </c>
      <c r="CE668" s="105">
        <v>0.247363</v>
      </c>
      <c r="CF668" s="105">
        <v>0.24721299999999999</v>
      </c>
      <c r="CG668" s="105">
        <v>-7.0537600000000006E-2</v>
      </c>
      <c r="CH668" s="105">
        <v>-8.8597599999999999E-2</v>
      </c>
      <c r="CI668" s="105">
        <v>-4.6534199999999998E-2</v>
      </c>
      <c r="CJ668" s="105">
        <v>0.10312399999999999</v>
      </c>
      <c r="CK668" s="105">
        <v>0.1182</v>
      </c>
      <c r="CL668" s="105">
        <v>0.16394700000000001</v>
      </c>
      <c r="CM668" s="116">
        <v>-9.1462500000000002E-2</v>
      </c>
    </row>
    <row r="669" spans="1:91">
      <c r="A669" s="104" t="s">
        <v>1952</v>
      </c>
      <c r="B669" s="104" t="s">
        <v>1953</v>
      </c>
      <c r="C669" s="104" t="s">
        <v>1614</v>
      </c>
      <c r="D669" s="105">
        <v>34.084000000000003</v>
      </c>
      <c r="E669" s="108">
        <v>12192815547</v>
      </c>
      <c r="F669" s="108">
        <v>12580191862</v>
      </c>
      <c r="G669" s="108">
        <v>12699144574</v>
      </c>
      <c r="H669" s="108">
        <v>20233621071</v>
      </c>
      <c r="I669" s="108">
        <v>12056028702</v>
      </c>
      <c r="J669" s="108">
        <v>12538788799</v>
      </c>
      <c r="K669" s="108">
        <v>26137600420</v>
      </c>
      <c r="L669" s="108">
        <v>8973357120</v>
      </c>
      <c r="M669" s="108">
        <v>24535933028</v>
      </c>
      <c r="N669" s="108">
        <v>11865608819</v>
      </c>
      <c r="O669" s="108">
        <v>13767379258</v>
      </c>
      <c r="P669" s="108">
        <v>11485191134</v>
      </c>
      <c r="Q669" s="108">
        <v>11477242493</v>
      </c>
      <c r="R669" s="108">
        <v>15759167450</v>
      </c>
      <c r="S669" s="108">
        <v>13063261885</v>
      </c>
      <c r="T669" s="108">
        <v>18005245710</v>
      </c>
      <c r="U669" s="108">
        <v>11129541204</v>
      </c>
      <c r="V669" s="108">
        <v>19259712671</v>
      </c>
      <c r="W669" s="108">
        <v>11292883258</v>
      </c>
      <c r="X669" s="108">
        <v>21291460674</v>
      </c>
      <c r="Y669" s="108">
        <v>11265933848</v>
      </c>
      <c r="Z669" s="108">
        <v>10877008462</v>
      </c>
      <c r="AA669" s="108">
        <v>10756154764</v>
      </c>
      <c r="AB669" s="108">
        <v>14767921375</v>
      </c>
      <c r="AC669" s="108">
        <v>13890217438</v>
      </c>
      <c r="AD669" s="108">
        <v>18690922187</v>
      </c>
      <c r="AE669" s="108">
        <v>19636809329</v>
      </c>
      <c r="AF669" s="108">
        <v>24844296335</v>
      </c>
      <c r="AG669" s="108">
        <v>26549590532</v>
      </c>
      <c r="AH669" s="115">
        <v>19807830660</v>
      </c>
      <c r="AI669" s="105">
        <v>33.888800000000003</v>
      </c>
      <c r="AJ669" s="105">
        <v>34.077100000000002</v>
      </c>
      <c r="AK669" s="105">
        <v>34.090899999999998</v>
      </c>
      <c r="AL669" s="105">
        <v>34.510399999999997</v>
      </c>
      <c r="AM669" s="105">
        <v>33.910600000000002</v>
      </c>
      <c r="AN669" s="105">
        <v>33.9422</v>
      </c>
      <c r="AO669" s="105">
        <v>34.8568</v>
      </c>
      <c r="AP669" s="105">
        <v>33.697699999999998</v>
      </c>
      <c r="AQ669" s="105">
        <v>34.703299999999999</v>
      </c>
      <c r="AR669" s="105">
        <v>33.924199999999999</v>
      </c>
      <c r="AS669" s="105">
        <v>34.195300000000003</v>
      </c>
      <c r="AT669" s="105">
        <v>34.023200000000003</v>
      </c>
      <c r="AU669" s="105">
        <v>33.627099999999999</v>
      </c>
      <c r="AV669" s="105">
        <v>34.165199999999999</v>
      </c>
      <c r="AW669" s="105">
        <v>33.972799999999999</v>
      </c>
      <c r="AX669" s="105">
        <v>34.447000000000003</v>
      </c>
      <c r="AY669" s="105">
        <v>33.680500000000002</v>
      </c>
      <c r="AZ669" s="105">
        <v>34.500399999999999</v>
      </c>
      <c r="BA669" s="105">
        <v>33.639600000000002</v>
      </c>
      <c r="BB669" s="105">
        <v>34.650300000000001</v>
      </c>
      <c r="BC669" s="105">
        <v>33.6066</v>
      </c>
      <c r="BD669" s="105">
        <v>33.765999999999998</v>
      </c>
      <c r="BE669" s="105">
        <v>33.738399999999999</v>
      </c>
      <c r="BF669" s="105">
        <v>34.218299999999999</v>
      </c>
      <c r="BG669" s="105">
        <v>33.752099999999999</v>
      </c>
      <c r="BH669" s="105">
        <v>34.145099999999999</v>
      </c>
      <c r="BI669" s="105">
        <v>34.206699999999998</v>
      </c>
      <c r="BJ669" s="105">
        <v>34.587200000000003</v>
      </c>
      <c r="BK669" s="105">
        <v>34.5533</v>
      </c>
      <c r="BL669" s="116">
        <v>34.206600000000002</v>
      </c>
      <c r="BM669" s="112">
        <v>3.5635600000000003E-2</v>
      </c>
      <c r="BN669" s="112">
        <v>0.226577</v>
      </c>
      <c r="BO669" s="112">
        <v>0.94182100000000002</v>
      </c>
      <c r="BP669" s="112">
        <v>5.0544600000000002E-2</v>
      </c>
      <c r="BQ669" s="112">
        <v>5.69198E-2</v>
      </c>
      <c r="BR669" s="112">
        <v>0.457009</v>
      </c>
      <c r="BS669" s="112">
        <v>0.25419399999999998</v>
      </c>
      <c r="BT669" s="112">
        <v>5.18104E-2</v>
      </c>
      <c r="BU669" s="117">
        <v>9.1342699999999999E-2</v>
      </c>
      <c r="BV669" s="112">
        <v>8.1283099999999997E-2</v>
      </c>
      <c r="BW669" s="112">
        <v>0.31803700000000001</v>
      </c>
      <c r="BX669" s="112">
        <v>0.95985500000000001</v>
      </c>
      <c r="BY669" s="112">
        <v>9.2673099999999994E-2</v>
      </c>
      <c r="BZ669" s="112">
        <v>0.41691600000000001</v>
      </c>
      <c r="CA669" s="112">
        <v>0.70218800000000003</v>
      </c>
      <c r="CB669" s="112">
        <v>0.49067499999999997</v>
      </c>
      <c r="CC669" s="112">
        <v>0.187613</v>
      </c>
      <c r="CD669" s="117">
        <v>0.61494599999999999</v>
      </c>
      <c r="CE669" s="105">
        <v>-0.43010199999999998</v>
      </c>
      <c r="CF669" s="105">
        <v>-0.32797500000000002</v>
      </c>
      <c r="CG669" s="105">
        <v>-2.9771200000000001E-2</v>
      </c>
      <c r="CH669" s="105">
        <v>-0.40143699999999999</v>
      </c>
      <c r="CI669" s="105">
        <v>-0.52733399999999997</v>
      </c>
      <c r="CJ669" s="105">
        <v>-0.23969799999999999</v>
      </c>
      <c r="CK669" s="105">
        <v>-0.48352699999999998</v>
      </c>
      <c r="CL669" s="105">
        <v>-0.54147599999999996</v>
      </c>
      <c r="CM669" s="116">
        <v>-0.41437299999999999</v>
      </c>
    </row>
    <row r="670" spans="1:91">
      <c r="A670" s="104" t="s">
        <v>1954</v>
      </c>
      <c r="B670" s="104" t="s">
        <v>1955</v>
      </c>
      <c r="C670" s="104" t="s">
        <v>1956</v>
      </c>
      <c r="D670" s="105">
        <v>35.852899999999998</v>
      </c>
      <c r="E670" s="108">
        <v>49958959444</v>
      </c>
      <c r="F670" s="108">
        <v>45806649189</v>
      </c>
      <c r="G670" s="108">
        <v>44490009641</v>
      </c>
      <c r="H670" s="108">
        <v>59102198436</v>
      </c>
      <c r="I670" s="108">
        <v>53597071061</v>
      </c>
      <c r="J670" s="108">
        <v>50314826997</v>
      </c>
      <c r="K670" s="108">
        <v>50834394596</v>
      </c>
      <c r="L670" s="108">
        <v>34164948270</v>
      </c>
      <c r="M670" s="108">
        <v>114275000000</v>
      </c>
      <c r="N670" s="108">
        <v>46962331498</v>
      </c>
      <c r="O670" s="108">
        <v>46864577548</v>
      </c>
      <c r="P670" s="108">
        <v>44081591730</v>
      </c>
      <c r="Q670" s="108">
        <v>53525486239</v>
      </c>
      <c r="R670" s="108">
        <v>50315487290</v>
      </c>
      <c r="S670" s="108">
        <v>45531118181</v>
      </c>
      <c r="T670" s="108">
        <v>47730583963</v>
      </c>
      <c r="U670" s="108">
        <v>49892426008</v>
      </c>
      <c r="V670" s="108">
        <v>50105444993</v>
      </c>
      <c r="W670" s="108">
        <v>53798142584</v>
      </c>
      <c r="X670" s="108">
        <v>52590505565</v>
      </c>
      <c r="Y670" s="108">
        <v>50238021476</v>
      </c>
      <c r="Z670" s="108">
        <v>46604591306</v>
      </c>
      <c r="AA670" s="108">
        <v>46256237953</v>
      </c>
      <c r="AB670" s="108">
        <v>46975523817</v>
      </c>
      <c r="AC670" s="108">
        <v>56068363366</v>
      </c>
      <c r="AD670" s="108">
        <v>56669018217</v>
      </c>
      <c r="AE670" s="108">
        <v>58451131267</v>
      </c>
      <c r="AF670" s="108">
        <v>57317769294</v>
      </c>
      <c r="AG670" s="108">
        <v>62158232421</v>
      </c>
      <c r="AH670" s="115">
        <v>57422916154</v>
      </c>
      <c r="AI670" s="105">
        <v>35.923499999999997</v>
      </c>
      <c r="AJ670" s="105">
        <v>35.905299999999997</v>
      </c>
      <c r="AK670" s="105">
        <v>35.8523</v>
      </c>
      <c r="AL670" s="105">
        <v>36.056899999999999</v>
      </c>
      <c r="AM670" s="105">
        <v>36.037199999999999</v>
      </c>
      <c r="AN670" s="105">
        <v>35.895099999999999</v>
      </c>
      <c r="AO670" s="105">
        <v>35.802799999999998</v>
      </c>
      <c r="AP670" s="105">
        <v>35.493499999999997</v>
      </c>
      <c r="AQ670" s="105">
        <v>36.922800000000002</v>
      </c>
      <c r="AR670" s="105">
        <v>35.899299999999997</v>
      </c>
      <c r="AS670" s="105">
        <v>35.917099999999998</v>
      </c>
      <c r="AT670" s="105">
        <v>35.9636</v>
      </c>
      <c r="AU670" s="105">
        <v>35.849200000000003</v>
      </c>
      <c r="AV670" s="105">
        <v>35.840000000000003</v>
      </c>
      <c r="AW670" s="105">
        <v>35.781700000000001</v>
      </c>
      <c r="AX670" s="105">
        <v>35.853499999999997</v>
      </c>
      <c r="AY670" s="105">
        <v>35.844200000000001</v>
      </c>
      <c r="AZ670" s="105">
        <v>35.865900000000003</v>
      </c>
      <c r="BA670" s="105">
        <v>35.891800000000003</v>
      </c>
      <c r="BB670" s="105">
        <v>35.952500000000001</v>
      </c>
      <c r="BC670" s="105">
        <v>35.757899999999999</v>
      </c>
      <c r="BD670" s="105">
        <v>35.865699999999997</v>
      </c>
      <c r="BE670" s="105">
        <v>35.843499999999999</v>
      </c>
      <c r="BF670" s="105">
        <v>35.887799999999999</v>
      </c>
      <c r="BG670" s="105">
        <v>35.783000000000001</v>
      </c>
      <c r="BH670" s="105">
        <v>35.747799999999998</v>
      </c>
      <c r="BI670" s="105">
        <v>35.7804</v>
      </c>
      <c r="BJ670" s="105">
        <v>35.793300000000002</v>
      </c>
      <c r="BK670" s="105">
        <v>35.789299999999997</v>
      </c>
      <c r="BL670" s="116">
        <v>35.755299999999998</v>
      </c>
      <c r="BM670" s="112">
        <v>9.5940599999999997E-3</v>
      </c>
      <c r="BN670" s="112">
        <v>1.4327299999999999E-2</v>
      </c>
      <c r="BO670" s="112">
        <v>0.53593500000000005</v>
      </c>
      <c r="BP670" s="112">
        <v>2.8890700000000001E-3</v>
      </c>
      <c r="BQ670" s="112">
        <v>0.14269499999999999</v>
      </c>
      <c r="BR670" s="112">
        <v>5.2221899999999998E-3</v>
      </c>
      <c r="BS670" s="112">
        <v>0.208061</v>
      </c>
      <c r="BT670" s="112">
        <v>7.9589099999999996E-3</v>
      </c>
      <c r="BU670" s="117">
        <v>0.619869</v>
      </c>
      <c r="BV670" s="112">
        <v>3.9028100000000003E-2</v>
      </c>
      <c r="BW670" s="112">
        <v>4.7824100000000001E-2</v>
      </c>
      <c r="BX670" s="112">
        <v>0.63567700000000005</v>
      </c>
      <c r="BY670" s="112">
        <v>1.3735600000000001E-2</v>
      </c>
      <c r="BZ670" s="112">
        <v>0.52508900000000003</v>
      </c>
      <c r="CA670" s="112">
        <v>6.9004999999999997E-2</v>
      </c>
      <c r="CB670" s="112">
        <v>0.43425399999999997</v>
      </c>
      <c r="CC670" s="112">
        <v>7.1265499999999996E-2</v>
      </c>
      <c r="CD670" s="117">
        <v>0.86860300000000001</v>
      </c>
      <c r="CE670" s="105">
        <v>0.114399</v>
      </c>
      <c r="CF670" s="105">
        <v>0.21709800000000001</v>
      </c>
      <c r="CG670" s="105">
        <v>0.29374299999999998</v>
      </c>
      <c r="CH670" s="105">
        <v>0.14735500000000001</v>
      </c>
      <c r="CI670" s="105">
        <v>4.4320400000000003E-2</v>
      </c>
      <c r="CJ670" s="105">
        <v>7.5241100000000005E-2</v>
      </c>
      <c r="CK670" s="105">
        <v>8.8076299999999996E-2</v>
      </c>
      <c r="CL670" s="105">
        <v>8.6371100000000006E-2</v>
      </c>
      <c r="CM670" s="116">
        <v>-8.8882400000000004E-3</v>
      </c>
    </row>
    <row r="671" spans="1:91">
      <c r="A671" s="104" t="s">
        <v>5180</v>
      </c>
      <c r="B671" s="104" t="s">
        <v>5181</v>
      </c>
      <c r="C671" s="104" t="s">
        <v>829</v>
      </c>
      <c r="D671" s="105">
        <v>28.815449999999998</v>
      </c>
      <c r="E671" s="108">
        <v>237949720</v>
      </c>
      <c r="F671" s="108">
        <v>247410200</v>
      </c>
      <c r="G671" s="108">
        <v>152575848</v>
      </c>
      <c r="H671" s="108">
        <v>227350728</v>
      </c>
      <c r="I671" s="108">
        <v>107121592</v>
      </c>
      <c r="J671" s="108">
        <v>73256224</v>
      </c>
      <c r="K671" s="108">
        <v>291864008</v>
      </c>
      <c r="L671" s="108">
        <v>115274551</v>
      </c>
      <c r="M671" s="108">
        <v>300304488</v>
      </c>
      <c r="N671" s="108">
        <v>106027356</v>
      </c>
      <c r="O671" s="108">
        <v>62416525</v>
      </c>
      <c r="P671" s="108">
        <v>143905238</v>
      </c>
      <c r="Q671" s="108">
        <v>563227808</v>
      </c>
      <c r="R671" s="108">
        <v>388691683</v>
      </c>
      <c r="S671" s="108">
        <v>359922336</v>
      </c>
      <c r="T671" s="108">
        <v>580003376</v>
      </c>
      <c r="U671" s="108">
        <v>453017956</v>
      </c>
      <c r="V671" s="108">
        <v>367588096</v>
      </c>
      <c r="W671" s="108">
        <v>344248352</v>
      </c>
      <c r="X671" s="108">
        <v>393055024</v>
      </c>
      <c r="Y671" s="108">
        <v>422039552</v>
      </c>
      <c r="Z671" s="108">
        <v>460441184</v>
      </c>
      <c r="AA671" s="108">
        <v>376996840</v>
      </c>
      <c r="AB671" s="108">
        <v>459205972</v>
      </c>
      <c r="AC671" s="108">
        <v>584651252</v>
      </c>
      <c r="AD671" s="108">
        <v>760341894</v>
      </c>
      <c r="AE671" s="108">
        <v>532950320</v>
      </c>
      <c r="AF671" s="108">
        <v>389778400</v>
      </c>
      <c r="AG671" s="108">
        <v>672417824</v>
      </c>
      <c r="AH671" s="115">
        <v>486818120</v>
      </c>
      <c r="AI671" s="105">
        <v>28.209599999999998</v>
      </c>
      <c r="AJ671" s="105">
        <v>28.532699999999998</v>
      </c>
      <c r="AK671" s="105">
        <v>27.863399999999999</v>
      </c>
      <c r="AL671" s="105">
        <v>28.034700000000001</v>
      </c>
      <c r="AM671" s="105">
        <v>27.125699999999998</v>
      </c>
      <c r="AN671" s="105">
        <v>26.737400000000001</v>
      </c>
      <c r="AO671" s="105">
        <v>28.382300000000001</v>
      </c>
      <c r="AP671" s="105">
        <v>27.7224</v>
      </c>
      <c r="AQ671" s="105">
        <v>28.350899999999999</v>
      </c>
      <c r="AR671" s="105">
        <v>27.122</v>
      </c>
      <c r="AS671" s="105">
        <v>26.548400000000001</v>
      </c>
      <c r="AT671" s="105">
        <v>27.704699999999999</v>
      </c>
      <c r="AU671" s="105">
        <v>29.257400000000001</v>
      </c>
      <c r="AV671" s="105">
        <v>28.823699999999999</v>
      </c>
      <c r="AW671" s="105">
        <v>28.866700000000002</v>
      </c>
      <c r="AX671" s="105">
        <v>29.4908</v>
      </c>
      <c r="AY671" s="105">
        <v>29.0899</v>
      </c>
      <c r="AZ671" s="105">
        <v>28.807200000000002</v>
      </c>
      <c r="BA671" s="105">
        <v>28.6038</v>
      </c>
      <c r="BB671" s="105">
        <v>28.895099999999999</v>
      </c>
      <c r="BC671" s="105">
        <v>28.874700000000001</v>
      </c>
      <c r="BD671" s="105">
        <v>29.162600000000001</v>
      </c>
      <c r="BE671" s="105">
        <v>28.898299999999999</v>
      </c>
      <c r="BF671" s="105">
        <v>29.211200000000002</v>
      </c>
      <c r="BG671" s="105">
        <v>29.1755</v>
      </c>
      <c r="BH671" s="105">
        <v>29.542000000000002</v>
      </c>
      <c r="BI671" s="105">
        <v>29.003299999999999</v>
      </c>
      <c r="BJ671" s="105">
        <v>28.5931</v>
      </c>
      <c r="BK671" s="105">
        <v>29.2666</v>
      </c>
      <c r="BL671" s="116">
        <v>28.8504</v>
      </c>
      <c r="BM671" s="112">
        <v>6.34908E-2</v>
      </c>
      <c r="BN671" s="112">
        <v>2.0534699999999999E-2</v>
      </c>
      <c r="BO671" s="112">
        <v>6.1174199999999998E-2</v>
      </c>
      <c r="BP671" s="112">
        <v>1.00853E-2</v>
      </c>
      <c r="BQ671" s="112">
        <v>0.75775000000000003</v>
      </c>
      <c r="BR671" s="112">
        <v>0.46345599999999998</v>
      </c>
      <c r="BS671" s="112">
        <v>0.63315299999999997</v>
      </c>
      <c r="BT671" s="112">
        <v>0.44056899999999999</v>
      </c>
      <c r="BU671" s="117">
        <v>0.25294899999999998</v>
      </c>
      <c r="BV671" s="112">
        <v>0.11781</v>
      </c>
      <c r="BW671" s="112">
        <v>5.8288199999999998E-2</v>
      </c>
      <c r="BX671" s="112">
        <v>0.15096000000000001</v>
      </c>
      <c r="BY671" s="112">
        <v>2.80865E-2</v>
      </c>
      <c r="BZ671" s="112">
        <v>0.88527400000000001</v>
      </c>
      <c r="CA671" s="112">
        <v>0.70811900000000005</v>
      </c>
      <c r="CB671" s="112">
        <v>0.78733799999999998</v>
      </c>
      <c r="CC671" s="112">
        <v>0.62343099999999996</v>
      </c>
      <c r="CD671" s="117">
        <v>0.71893099999999999</v>
      </c>
      <c r="CE671" s="105">
        <v>-0.70149899999999998</v>
      </c>
      <c r="CF671" s="105">
        <v>-1.60409</v>
      </c>
      <c r="CG671" s="105">
        <v>-0.75149200000000005</v>
      </c>
      <c r="CH671" s="105">
        <v>-1.7783500000000001</v>
      </c>
      <c r="CI671" s="105">
        <v>7.9226199999999997E-2</v>
      </c>
      <c r="CJ671" s="105">
        <v>0.22592499999999999</v>
      </c>
      <c r="CK671" s="105">
        <v>-0.112204</v>
      </c>
      <c r="CL671" s="105">
        <v>0.18729999999999999</v>
      </c>
      <c r="CM671" s="116">
        <v>0.33687699999999998</v>
      </c>
    </row>
    <row r="672" spans="1:91">
      <c r="A672" s="104" t="s">
        <v>1957</v>
      </c>
      <c r="B672" s="104" t="s">
        <v>1958</v>
      </c>
      <c r="C672" s="104" t="s">
        <v>471</v>
      </c>
      <c r="D672" s="105">
        <v>31.894950000000001</v>
      </c>
      <c r="E672" s="108">
        <v>4263289593</v>
      </c>
      <c r="F672" s="108">
        <v>3049254624</v>
      </c>
      <c r="G672" s="108">
        <v>3293118177</v>
      </c>
      <c r="H672" s="108">
        <v>2371833181</v>
      </c>
      <c r="I672" s="108">
        <v>3063098623</v>
      </c>
      <c r="J672" s="108">
        <v>3139858080</v>
      </c>
      <c r="K672" s="108">
        <v>3364515983</v>
      </c>
      <c r="L672" s="108">
        <v>1524375143</v>
      </c>
      <c r="M672" s="108">
        <v>2378054159</v>
      </c>
      <c r="N672" s="108">
        <v>2535083191</v>
      </c>
      <c r="O672" s="108">
        <v>2897420949</v>
      </c>
      <c r="P672" s="108">
        <v>2979539706</v>
      </c>
      <c r="Q672" s="108">
        <v>2378402924</v>
      </c>
      <c r="R672" s="108">
        <v>3485900719</v>
      </c>
      <c r="S672" s="108">
        <v>2460393888</v>
      </c>
      <c r="T672" s="108">
        <v>3063702765</v>
      </c>
      <c r="U672" s="108">
        <v>3329027176</v>
      </c>
      <c r="V672" s="108">
        <v>3745433598</v>
      </c>
      <c r="W672" s="108">
        <v>3633253860</v>
      </c>
      <c r="X672" s="108">
        <v>3571175957</v>
      </c>
      <c r="Y672" s="108">
        <v>3257254477</v>
      </c>
      <c r="Z672" s="108">
        <v>3113307892</v>
      </c>
      <c r="AA672" s="108">
        <v>2819890146</v>
      </c>
      <c r="AB672" s="108">
        <v>3120583111</v>
      </c>
      <c r="AC672" s="108">
        <v>2452668687</v>
      </c>
      <c r="AD672" s="108">
        <v>1984243036</v>
      </c>
      <c r="AE672" s="108">
        <v>2389872327</v>
      </c>
      <c r="AF672" s="108">
        <v>2275144907</v>
      </c>
      <c r="AG672" s="108">
        <v>2109633379</v>
      </c>
      <c r="AH672" s="115">
        <v>2272698182</v>
      </c>
      <c r="AI672" s="105">
        <v>32.372799999999998</v>
      </c>
      <c r="AJ672" s="105">
        <v>32.047199999999997</v>
      </c>
      <c r="AK672" s="105">
        <v>32.156199999999998</v>
      </c>
      <c r="AL672" s="105">
        <v>31.4177</v>
      </c>
      <c r="AM672" s="105">
        <v>31.931100000000001</v>
      </c>
      <c r="AN672" s="105">
        <v>32.005800000000001</v>
      </c>
      <c r="AO672" s="105">
        <v>31.898</v>
      </c>
      <c r="AP672" s="105">
        <v>31.187000000000001</v>
      </c>
      <c r="AQ672" s="105">
        <v>31.336200000000002</v>
      </c>
      <c r="AR672" s="105">
        <v>31.652200000000001</v>
      </c>
      <c r="AS672" s="105">
        <v>31.909700000000001</v>
      </c>
      <c r="AT672" s="105">
        <v>32.076599999999999</v>
      </c>
      <c r="AU672" s="105">
        <v>31.3811</v>
      </c>
      <c r="AV672" s="105">
        <v>31.988600000000002</v>
      </c>
      <c r="AW672" s="105">
        <v>31.513999999999999</v>
      </c>
      <c r="AX672" s="105">
        <v>31.8919</v>
      </c>
      <c r="AY672" s="105">
        <v>31.9557</v>
      </c>
      <c r="AZ672" s="105">
        <v>32.128300000000003</v>
      </c>
      <c r="BA672" s="105">
        <v>32.003599999999999</v>
      </c>
      <c r="BB672" s="105">
        <v>32.053899999999999</v>
      </c>
      <c r="BC672" s="105">
        <v>31.785599999999999</v>
      </c>
      <c r="BD672" s="105">
        <v>31.941299999999998</v>
      </c>
      <c r="BE672" s="105">
        <v>31.7926</v>
      </c>
      <c r="BF672" s="105">
        <v>31.9758</v>
      </c>
      <c r="BG672" s="105">
        <v>31.241299999999999</v>
      </c>
      <c r="BH672" s="105">
        <v>30.923400000000001</v>
      </c>
      <c r="BI672" s="105">
        <v>31.168199999999999</v>
      </c>
      <c r="BJ672" s="105">
        <v>31.138400000000001</v>
      </c>
      <c r="BK672" s="105">
        <v>30.907800000000002</v>
      </c>
      <c r="BL672" s="116">
        <v>31.083300000000001</v>
      </c>
      <c r="BM672" s="112">
        <v>6.29062E-4</v>
      </c>
      <c r="BN672" s="112">
        <v>1.9844400000000002E-2</v>
      </c>
      <c r="BO672" s="112">
        <v>0.13115499999999999</v>
      </c>
      <c r="BP672" s="112">
        <v>4.1195700000000003E-3</v>
      </c>
      <c r="BQ672" s="112">
        <v>4.12485E-2</v>
      </c>
      <c r="BR672" s="112">
        <v>6.6453400000000004E-4</v>
      </c>
      <c r="BS672" s="112">
        <v>1.1022E-3</v>
      </c>
      <c r="BT672" s="112">
        <v>6.5306299999999995E-4</v>
      </c>
      <c r="BU672" s="117">
        <v>0.59831699999999999</v>
      </c>
      <c r="BV672" s="112">
        <v>1.06328E-2</v>
      </c>
      <c r="BW672" s="112">
        <v>5.7434899999999997E-2</v>
      </c>
      <c r="BX672" s="112">
        <v>0.229911</v>
      </c>
      <c r="BY672" s="112">
        <v>1.59779E-2</v>
      </c>
      <c r="BZ672" s="112">
        <v>0.36588900000000002</v>
      </c>
      <c r="CA672" s="112">
        <v>2.7782500000000002E-2</v>
      </c>
      <c r="CB672" s="112">
        <v>4.0868500000000002E-2</v>
      </c>
      <c r="CC672" s="112">
        <v>2.2344099999999999E-2</v>
      </c>
      <c r="CD672" s="117">
        <v>0.85873500000000003</v>
      </c>
      <c r="CE672" s="105">
        <v>1.1489100000000001</v>
      </c>
      <c r="CF672" s="105">
        <v>0.74175800000000003</v>
      </c>
      <c r="CG672" s="105">
        <v>0.430585</v>
      </c>
      <c r="CH672" s="105">
        <v>0.83636900000000003</v>
      </c>
      <c r="CI672" s="105">
        <v>0.58474499999999996</v>
      </c>
      <c r="CJ672" s="105">
        <v>0.948828</v>
      </c>
      <c r="CK672" s="105">
        <v>0.90454900000000005</v>
      </c>
      <c r="CL672" s="105">
        <v>0.86005699999999996</v>
      </c>
      <c r="CM672" s="116">
        <v>6.7793500000000007E-2</v>
      </c>
    </row>
    <row r="673" spans="1:91">
      <c r="A673" s="104" t="s">
        <v>1959</v>
      </c>
      <c r="B673" s="104" t="s">
        <v>1960</v>
      </c>
      <c r="C673" s="104" t="s">
        <v>1961</v>
      </c>
      <c r="D673" s="105">
        <v>32.485849999999999</v>
      </c>
      <c r="E673" s="108">
        <v>4396371032</v>
      </c>
      <c r="F673" s="108">
        <v>4514419147</v>
      </c>
      <c r="G673" s="108">
        <v>3311124248</v>
      </c>
      <c r="H673" s="108">
        <v>1140967631</v>
      </c>
      <c r="I673" s="108">
        <v>804705774.29999995</v>
      </c>
      <c r="J673" s="108">
        <v>3597059215</v>
      </c>
      <c r="K673" s="108">
        <v>6666592252</v>
      </c>
      <c r="L673" s="108">
        <v>3691317373</v>
      </c>
      <c r="M673" s="108">
        <v>6305184071</v>
      </c>
      <c r="N673" s="108">
        <v>5597982178</v>
      </c>
      <c r="O673" s="108">
        <v>703647264</v>
      </c>
      <c r="P673" s="108">
        <v>5478205463</v>
      </c>
      <c r="Q673" s="108">
        <v>5979434747</v>
      </c>
      <c r="R673" s="108">
        <v>6200431234</v>
      </c>
      <c r="S673" s="108">
        <v>367316171.80000001</v>
      </c>
      <c r="T673" s="108">
        <v>2699159193</v>
      </c>
      <c r="U673" s="108">
        <v>3652554036</v>
      </c>
      <c r="V673" s="108">
        <v>3757241526</v>
      </c>
      <c r="W673" s="108">
        <v>5794988246</v>
      </c>
      <c r="X673" s="108">
        <v>6120449680</v>
      </c>
      <c r="Y673" s="108">
        <v>5287422926</v>
      </c>
      <c r="Z673" s="108">
        <v>4178304873</v>
      </c>
      <c r="AA673" s="108">
        <v>4185097197</v>
      </c>
      <c r="AB673" s="108">
        <v>4821399868</v>
      </c>
      <c r="AC673" s="108">
        <v>5797877077</v>
      </c>
      <c r="AD673" s="108">
        <v>7335406275</v>
      </c>
      <c r="AE673" s="108">
        <v>6339485535</v>
      </c>
      <c r="AF673" s="108">
        <v>5310725804</v>
      </c>
      <c r="AG673" s="108">
        <v>7312950276</v>
      </c>
      <c r="AH673" s="115">
        <v>7370204716</v>
      </c>
      <c r="AI673" s="105">
        <v>32.417099999999998</v>
      </c>
      <c r="AJ673" s="105">
        <v>32.614600000000003</v>
      </c>
      <c r="AK673" s="105">
        <v>32.164400000000001</v>
      </c>
      <c r="AL673" s="105">
        <v>30.361999999999998</v>
      </c>
      <c r="AM673" s="105">
        <v>30.014099999999999</v>
      </c>
      <c r="AN673" s="105">
        <v>32.261200000000002</v>
      </c>
      <c r="AO673" s="105">
        <v>32.899700000000003</v>
      </c>
      <c r="AP673" s="105">
        <v>32.446300000000001</v>
      </c>
      <c r="AQ673" s="105">
        <v>32.743000000000002</v>
      </c>
      <c r="AR673" s="105">
        <v>32.822299999999998</v>
      </c>
      <c r="AS673" s="105">
        <v>29.861699999999999</v>
      </c>
      <c r="AT673" s="105">
        <v>32.955199999999998</v>
      </c>
      <c r="AU673" s="105">
        <v>32.704500000000003</v>
      </c>
      <c r="AV673" s="105">
        <v>32.819400000000002</v>
      </c>
      <c r="AW673" s="105">
        <v>28.782599999999999</v>
      </c>
      <c r="AX673" s="105">
        <v>31.709199999999999</v>
      </c>
      <c r="AY673" s="105">
        <v>32.089500000000001</v>
      </c>
      <c r="AZ673" s="105">
        <v>32.132199999999997</v>
      </c>
      <c r="BA673" s="105">
        <v>32.677100000000003</v>
      </c>
      <c r="BB673" s="105">
        <v>32.834699999999998</v>
      </c>
      <c r="BC673" s="105">
        <v>32.4953</v>
      </c>
      <c r="BD673" s="105">
        <v>32.371499999999997</v>
      </c>
      <c r="BE673" s="105">
        <v>32.361600000000003</v>
      </c>
      <c r="BF673" s="105">
        <v>32.603400000000001</v>
      </c>
      <c r="BG673" s="105">
        <v>32.476399999999998</v>
      </c>
      <c r="BH673" s="105">
        <v>32.786700000000003</v>
      </c>
      <c r="BI673" s="105">
        <v>32.575600000000001</v>
      </c>
      <c r="BJ673" s="105">
        <v>32.3613</v>
      </c>
      <c r="BK673" s="105">
        <v>32.696300000000001</v>
      </c>
      <c r="BL673" s="116">
        <v>32.771099999999997</v>
      </c>
      <c r="BM673" s="112">
        <v>0.30930999999999997</v>
      </c>
      <c r="BN673" s="112">
        <v>7.1314500000000003E-2</v>
      </c>
      <c r="BO673" s="112">
        <v>0.66042800000000002</v>
      </c>
      <c r="BP673" s="112">
        <v>0.51288900000000004</v>
      </c>
      <c r="BQ673" s="112">
        <v>0.42814000000000002</v>
      </c>
      <c r="BR673" s="112">
        <v>2.6464100000000001E-2</v>
      </c>
      <c r="BS673" s="112">
        <v>0.72845800000000005</v>
      </c>
      <c r="BT673" s="112">
        <v>0.33178999999999997</v>
      </c>
      <c r="BU673" s="117">
        <v>0.98399700000000001</v>
      </c>
      <c r="BV673" s="112">
        <v>0.39362900000000001</v>
      </c>
      <c r="BW673" s="112">
        <v>0.13422200000000001</v>
      </c>
      <c r="BX673" s="112">
        <v>0.740421</v>
      </c>
      <c r="BY673" s="112">
        <v>0.59413300000000002</v>
      </c>
      <c r="BZ673" s="112">
        <v>0.71733899999999995</v>
      </c>
      <c r="CA673" s="112">
        <v>0.14782899999999999</v>
      </c>
      <c r="CB673" s="112">
        <v>0.86155999999999999</v>
      </c>
      <c r="CC673" s="112">
        <v>0.52887700000000004</v>
      </c>
      <c r="CD673" s="117">
        <v>0.99595199999999995</v>
      </c>
      <c r="CE673" s="105">
        <v>-0.21085699999999999</v>
      </c>
      <c r="CF673" s="105">
        <v>-1.73044</v>
      </c>
      <c r="CG673" s="105">
        <v>8.6766599999999999E-2</v>
      </c>
      <c r="CH673" s="105">
        <v>-0.72983799999999999</v>
      </c>
      <c r="CI673" s="105">
        <v>-1.17404</v>
      </c>
      <c r="CJ673" s="105">
        <v>-0.63257799999999997</v>
      </c>
      <c r="CK673" s="105">
        <v>5.9461E-2</v>
      </c>
      <c r="CL673" s="105">
        <v>-0.16408</v>
      </c>
      <c r="CM673" s="116">
        <v>3.3226000000000002E-3</v>
      </c>
    </row>
    <row r="674" spans="1:91">
      <c r="A674" s="104" t="s">
        <v>1962</v>
      </c>
      <c r="B674" s="104" t="s">
        <v>1963</v>
      </c>
      <c r="C674" s="104" t="s">
        <v>1964</v>
      </c>
      <c r="D674" s="105">
        <v>28.9831</v>
      </c>
      <c r="E674" s="108">
        <v>211445978</v>
      </c>
      <c r="F674" s="108">
        <v>253218289.80000001</v>
      </c>
      <c r="G674" s="108">
        <v>170918907</v>
      </c>
      <c r="H674" s="108">
        <v>20714431</v>
      </c>
      <c r="I674" s="108">
        <v>28066271.25</v>
      </c>
      <c r="J674" s="108">
        <v>88566496</v>
      </c>
      <c r="K674" s="108">
        <v>288353016</v>
      </c>
      <c r="L674" s="108">
        <v>120083852</v>
      </c>
      <c r="M674" s="108">
        <v>315607376</v>
      </c>
      <c r="N674" s="108">
        <v>453315096</v>
      </c>
      <c r="O674" s="108">
        <v>141347834</v>
      </c>
      <c r="P674" s="108">
        <v>311747011.80000001</v>
      </c>
      <c r="Q674" s="108">
        <v>479756377</v>
      </c>
      <c r="R674" s="108">
        <v>566773643.60000002</v>
      </c>
      <c r="S674" s="108">
        <v>4974549461</v>
      </c>
      <c r="T674" s="108">
        <v>413478128</v>
      </c>
      <c r="U674" s="108">
        <v>486176136</v>
      </c>
      <c r="V674" s="108">
        <v>472849072.5</v>
      </c>
      <c r="W674" s="108">
        <v>450014936</v>
      </c>
      <c r="X674" s="108">
        <v>461122869</v>
      </c>
      <c r="Y674" s="108">
        <v>622180048</v>
      </c>
      <c r="Z674" s="108">
        <v>275793752</v>
      </c>
      <c r="AA674" s="108">
        <v>395668052</v>
      </c>
      <c r="AB674" s="108">
        <v>326670996</v>
      </c>
      <c r="AC674" s="108">
        <v>625518480</v>
      </c>
      <c r="AD674" s="108">
        <v>758172654</v>
      </c>
      <c r="AE674" s="108">
        <v>517168924.5</v>
      </c>
      <c r="AF674" s="108">
        <v>599169710</v>
      </c>
      <c r="AG674" s="108">
        <v>577910201</v>
      </c>
      <c r="AH674" s="115">
        <v>562087323</v>
      </c>
      <c r="AI674" s="105">
        <v>28.039200000000001</v>
      </c>
      <c r="AJ674" s="105">
        <v>28.574999999999999</v>
      </c>
      <c r="AK674" s="105">
        <v>28.0274</v>
      </c>
      <c r="AL674" s="105">
        <v>24.578499999999998</v>
      </c>
      <c r="AM674" s="105">
        <v>25.2364</v>
      </c>
      <c r="AN674" s="105">
        <v>27.2638</v>
      </c>
      <c r="AO674" s="105">
        <v>28.364899999999999</v>
      </c>
      <c r="AP674" s="105">
        <v>27.769600000000001</v>
      </c>
      <c r="AQ674" s="105">
        <v>28.422699999999999</v>
      </c>
      <c r="AR674" s="105">
        <v>29.175699999999999</v>
      </c>
      <c r="AS674" s="105">
        <v>27.697700000000001</v>
      </c>
      <c r="AT674" s="105">
        <v>28.82</v>
      </c>
      <c r="AU674" s="105">
        <v>29.026199999999999</v>
      </c>
      <c r="AV674" s="105">
        <v>29.367899999999999</v>
      </c>
      <c r="AW674" s="105">
        <v>32.541600000000003</v>
      </c>
      <c r="AX674" s="105">
        <v>29.002600000000001</v>
      </c>
      <c r="AY674" s="105">
        <v>29.191700000000001</v>
      </c>
      <c r="AZ674" s="105">
        <v>29.175000000000001</v>
      </c>
      <c r="BA674" s="105">
        <v>28.990300000000001</v>
      </c>
      <c r="BB674" s="105">
        <v>29.1327</v>
      </c>
      <c r="BC674" s="105">
        <v>29.432600000000001</v>
      </c>
      <c r="BD674" s="105">
        <v>28.456</v>
      </c>
      <c r="BE674" s="105">
        <v>28.975899999999999</v>
      </c>
      <c r="BF674" s="105">
        <v>28.719799999999999</v>
      </c>
      <c r="BG674" s="105">
        <v>29.272600000000001</v>
      </c>
      <c r="BH674" s="105">
        <v>29.5381</v>
      </c>
      <c r="BI674" s="105">
        <v>28.959900000000001</v>
      </c>
      <c r="BJ674" s="105">
        <v>29.2134</v>
      </c>
      <c r="BK674" s="105">
        <v>29.045999999999999</v>
      </c>
      <c r="BL674" s="116">
        <v>29.059799999999999</v>
      </c>
      <c r="BM674" s="112">
        <v>9.0530200000000002E-3</v>
      </c>
      <c r="BN674" s="112">
        <v>1.3532600000000001E-2</v>
      </c>
      <c r="BO674" s="112">
        <v>1.29283E-2</v>
      </c>
      <c r="BP674" s="112">
        <v>0.29356700000000002</v>
      </c>
      <c r="BQ674" s="112">
        <v>0.34254899999999999</v>
      </c>
      <c r="BR674" s="112">
        <v>0.84671099999999999</v>
      </c>
      <c r="BS674" s="112">
        <v>0.60595699999999997</v>
      </c>
      <c r="BT674" s="112">
        <v>7.1068199999999998E-2</v>
      </c>
      <c r="BU674" s="117">
        <v>0.43958599999999998</v>
      </c>
      <c r="BV674" s="112">
        <v>3.8035100000000002E-2</v>
      </c>
      <c r="BW674" s="112">
        <v>4.6218200000000001E-2</v>
      </c>
      <c r="BX674" s="112">
        <v>6.7287E-2</v>
      </c>
      <c r="BY674" s="112">
        <v>0.37853900000000001</v>
      </c>
      <c r="BZ674" s="112">
        <v>0.66767399999999999</v>
      </c>
      <c r="CA674" s="112">
        <v>0.93289200000000005</v>
      </c>
      <c r="CB674" s="112">
        <v>0.76939299999999999</v>
      </c>
      <c r="CC674" s="112">
        <v>0.22506899999999999</v>
      </c>
      <c r="CD674" s="117">
        <v>0.78158300000000003</v>
      </c>
      <c r="CE674" s="105">
        <v>-0.89255099999999998</v>
      </c>
      <c r="CF674" s="105">
        <v>-3.41351</v>
      </c>
      <c r="CG674" s="105">
        <v>-0.92067699999999997</v>
      </c>
      <c r="CH674" s="105">
        <v>-0.54194900000000001</v>
      </c>
      <c r="CI674" s="105">
        <v>1.2055100000000001</v>
      </c>
      <c r="CJ674" s="105">
        <v>1.6667700000000001E-2</v>
      </c>
      <c r="CK674" s="105">
        <v>7.88021E-2</v>
      </c>
      <c r="CL674" s="105">
        <v>-0.38917099999999999</v>
      </c>
      <c r="CM674" s="116">
        <v>0.15046100000000001</v>
      </c>
    </row>
    <row r="675" spans="1:91">
      <c r="A675" s="104" t="s">
        <v>1965</v>
      </c>
      <c r="B675" s="104" t="s">
        <v>1966</v>
      </c>
      <c r="C675" s="104" t="s">
        <v>1967</v>
      </c>
      <c r="D675" s="105">
        <v>29.154600000000002</v>
      </c>
      <c r="E675" s="108">
        <v>341355044</v>
      </c>
      <c r="F675" s="108">
        <v>658821833.5</v>
      </c>
      <c r="G675" s="108">
        <v>326217500</v>
      </c>
      <c r="H675" s="108">
        <v>24903098</v>
      </c>
      <c r="I675" s="108">
        <v>23872276.5</v>
      </c>
      <c r="J675" s="108">
        <v>346727873.5</v>
      </c>
      <c r="K675" s="108">
        <v>218230502.30000001</v>
      </c>
      <c r="L675" s="108">
        <v>449593241</v>
      </c>
      <c r="M675" s="108">
        <v>703434127.5</v>
      </c>
      <c r="N675" s="108">
        <v>1115407236</v>
      </c>
      <c r="O675" s="108">
        <v>23543170.5</v>
      </c>
      <c r="P675" s="108">
        <v>387963548.80000001</v>
      </c>
      <c r="Q675" s="108">
        <v>666486852</v>
      </c>
      <c r="R675" s="108">
        <v>314710280</v>
      </c>
      <c r="S675" s="108">
        <v>20585449</v>
      </c>
      <c r="T675" s="108">
        <v>624866231</v>
      </c>
      <c r="U675" s="108">
        <v>176175524.59999999</v>
      </c>
      <c r="V675" s="108">
        <v>590129083.29999995</v>
      </c>
      <c r="W675" s="108">
        <v>880510126.5</v>
      </c>
      <c r="X675" s="108">
        <v>714292404.5</v>
      </c>
      <c r="Y675" s="108">
        <v>1022096607</v>
      </c>
      <c r="Z675" s="108">
        <v>967335164</v>
      </c>
      <c r="AA675" s="108">
        <v>1113482380</v>
      </c>
      <c r="AB675" s="108">
        <v>599792319.29999995</v>
      </c>
      <c r="AC675" s="108">
        <v>585830849.5</v>
      </c>
      <c r="AD675" s="108">
        <v>203535212</v>
      </c>
      <c r="AE675" s="108">
        <v>737571256.79999995</v>
      </c>
      <c r="AF675" s="108">
        <v>480021630.30000001</v>
      </c>
      <c r="AG675" s="108">
        <v>160449476</v>
      </c>
      <c r="AH675" s="115">
        <v>548762778</v>
      </c>
      <c r="AI675" s="105">
        <v>28.7302</v>
      </c>
      <c r="AJ675" s="105">
        <v>29.8705</v>
      </c>
      <c r="AK675" s="105">
        <v>28.907800000000002</v>
      </c>
      <c r="AL675" s="105">
        <v>24.844200000000001</v>
      </c>
      <c r="AM675" s="105">
        <v>25.003900000000002</v>
      </c>
      <c r="AN675" s="105">
        <v>29.060600000000001</v>
      </c>
      <c r="AO675" s="105">
        <v>27.962299999999999</v>
      </c>
      <c r="AP675" s="105">
        <v>29.551600000000001</v>
      </c>
      <c r="AQ675" s="105">
        <v>29.578900000000001</v>
      </c>
      <c r="AR675" s="105">
        <v>30.5046</v>
      </c>
      <c r="AS675" s="105">
        <v>25.1417</v>
      </c>
      <c r="AT675" s="105">
        <v>29.1355</v>
      </c>
      <c r="AU675" s="105">
        <v>29.500599999999999</v>
      </c>
      <c r="AV675" s="105">
        <v>28.519100000000002</v>
      </c>
      <c r="AW675" s="105">
        <v>24.763500000000001</v>
      </c>
      <c r="AX675" s="105">
        <v>29.598299999999998</v>
      </c>
      <c r="AY675" s="105">
        <v>27.715599999999998</v>
      </c>
      <c r="AZ675" s="105">
        <v>29.447800000000001</v>
      </c>
      <c r="BA675" s="105">
        <v>29.9587</v>
      </c>
      <c r="BB675" s="105">
        <v>29.760899999999999</v>
      </c>
      <c r="BC675" s="105">
        <v>30.131699999999999</v>
      </c>
      <c r="BD675" s="105">
        <v>30.241700000000002</v>
      </c>
      <c r="BE675" s="105">
        <v>30.483599999999999</v>
      </c>
      <c r="BF675" s="105">
        <v>29.596499999999999</v>
      </c>
      <c r="BG675" s="105">
        <v>29.1737</v>
      </c>
      <c r="BH675" s="105">
        <v>27.640999999999998</v>
      </c>
      <c r="BI675" s="105">
        <v>29.472100000000001</v>
      </c>
      <c r="BJ675" s="105">
        <v>28.893599999999999</v>
      </c>
      <c r="BK675" s="105">
        <v>27.219799999999999</v>
      </c>
      <c r="BL675" s="116">
        <v>29.021999999999998</v>
      </c>
      <c r="BM675" s="112">
        <v>0.309417</v>
      </c>
      <c r="BN675" s="112">
        <v>0.237821</v>
      </c>
      <c r="BO675" s="112">
        <v>0.45471600000000001</v>
      </c>
      <c r="BP675" s="112">
        <v>0.94836799999999999</v>
      </c>
      <c r="BQ675" s="112">
        <v>0.64081900000000003</v>
      </c>
      <c r="BR675" s="112">
        <v>0.55282500000000001</v>
      </c>
      <c r="BS675" s="112">
        <v>5.6216299999999997E-2</v>
      </c>
      <c r="BT675" s="112">
        <v>5.3563100000000002E-2</v>
      </c>
      <c r="BU675" s="117">
        <v>0.660914</v>
      </c>
      <c r="BV675" s="112">
        <v>0.39362900000000001</v>
      </c>
      <c r="BW675" s="112">
        <v>0.32903300000000002</v>
      </c>
      <c r="BX675" s="112">
        <v>0.55956099999999998</v>
      </c>
      <c r="BY675" s="112">
        <v>0.95585200000000003</v>
      </c>
      <c r="BZ675" s="112">
        <v>0.82182699999999997</v>
      </c>
      <c r="CA675" s="112">
        <v>0.77371299999999998</v>
      </c>
      <c r="CB675" s="112">
        <v>0.22628200000000001</v>
      </c>
      <c r="CC675" s="112">
        <v>0.19075600000000001</v>
      </c>
      <c r="CD675" s="117">
        <v>0.89189600000000002</v>
      </c>
      <c r="CE675" s="105">
        <v>0.79103400000000001</v>
      </c>
      <c r="CF675" s="105">
        <v>-2.0755400000000002</v>
      </c>
      <c r="CG675" s="105">
        <v>0.652532</v>
      </c>
      <c r="CH675" s="105">
        <v>-0.117857</v>
      </c>
      <c r="CI675" s="105">
        <v>-0.78401600000000005</v>
      </c>
      <c r="CJ675" s="105">
        <v>0.54213699999999998</v>
      </c>
      <c r="CK675" s="105">
        <v>1.5720000000000001</v>
      </c>
      <c r="CL675" s="105">
        <v>1.72882</v>
      </c>
      <c r="CM675" s="116">
        <v>0.38384200000000002</v>
      </c>
    </row>
    <row r="676" spans="1:91">
      <c r="A676" s="104" t="s">
        <v>1968</v>
      </c>
      <c r="B676" s="104" t="s">
        <v>1969</v>
      </c>
      <c r="C676" s="104" t="s">
        <v>1970</v>
      </c>
      <c r="D676" s="105">
        <v>31.09545</v>
      </c>
      <c r="E676" s="108">
        <v>1302617218</v>
      </c>
      <c r="F676" s="108">
        <v>1305323106</v>
      </c>
      <c r="G676" s="108">
        <v>1038787117</v>
      </c>
      <c r="H676" s="108">
        <v>272793919.5</v>
      </c>
      <c r="I676" s="108">
        <v>258774812</v>
      </c>
      <c r="J676" s="108">
        <v>824360337.5</v>
      </c>
      <c r="K676" s="108">
        <v>1581976591</v>
      </c>
      <c r="L676" s="108">
        <v>787876033.5</v>
      </c>
      <c r="M676" s="108">
        <v>1672747652</v>
      </c>
      <c r="N676" s="108">
        <v>959100164.5</v>
      </c>
      <c r="O676" s="108">
        <v>234054651.90000001</v>
      </c>
      <c r="P676" s="108">
        <v>1049090417</v>
      </c>
      <c r="Q676" s="108">
        <v>2178702820</v>
      </c>
      <c r="R676" s="108">
        <v>2232998456</v>
      </c>
      <c r="S676" s="108">
        <v>379096713</v>
      </c>
      <c r="T676" s="108">
        <v>2069489270</v>
      </c>
      <c r="U676" s="108">
        <v>2165532028</v>
      </c>
      <c r="V676" s="108">
        <v>2528258277</v>
      </c>
      <c r="W676" s="108">
        <v>2192908224</v>
      </c>
      <c r="X676" s="108">
        <v>2407423828</v>
      </c>
      <c r="Y676" s="108">
        <v>2362121574</v>
      </c>
      <c r="Z676" s="108">
        <v>1887277012</v>
      </c>
      <c r="AA676" s="108">
        <v>2012375344</v>
      </c>
      <c r="AB676" s="108">
        <v>1960756169</v>
      </c>
      <c r="AC676" s="108">
        <v>2211366126</v>
      </c>
      <c r="AD676" s="108">
        <v>2246568549</v>
      </c>
      <c r="AE676" s="108">
        <v>2277657690</v>
      </c>
      <c r="AF676" s="108">
        <v>2203323540</v>
      </c>
      <c r="AG676" s="108">
        <v>2528288842</v>
      </c>
      <c r="AH676" s="115">
        <v>2319303348</v>
      </c>
      <c r="AI676" s="105">
        <v>30.662299999999998</v>
      </c>
      <c r="AJ676" s="105">
        <v>30.858799999999999</v>
      </c>
      <c r="AK676" s="105">
        <v>30.531099999999999</v>
      </c>
      <c r="AL676" s="105">
        <v>28.297599999999999</v>
      </c>
      <c r="AM676" s="105">
        <v>28.412199999999999</v>
      </c>
      <c r="AN676" s="105">
        <v>30.168500000000002</v>
      </c>
      <c r="AO676" s="105">
        <v>30.777999999999999</v>
      </c>
      <c r="AP676" s="105">
        <v>30.306899999999999</v>
      </c>
      <c r="AQ676" s="105">
        <v>30.828700000000001</v>
      </c>
      <c r="AR676" s="105">
        <v>30.283000000000001</v>
      </c>
      <c r="AS676" s="105">
        <v>28.369</v>
      </c>
      <c r="AT676" s="105">
        <v>30.570699999999999</v>
      </c>
      <c r="AU676" s="105">
        <v>31.255099999999999</v>
      </c>
      <c r="AV676" s="105">
        <v>31.346</v>
      </c>
      <c r="AW676" s="105">
        <v>28.855899999999998</v>
      </c>
      <c r="AX676" s="105">
        <v>31.325900000000001</v>
      </c>
      <c r="AY676" s="105">
        <v>31.334700000000002</v>
      </c>
      <c r="AZ676" s="105">
        <v>31.567499999999999</v>
      </c>
      <c r="BA676" s="105">
        <v>31.275099999999998</v>
      </c>
      <c r="BB676" s="105">
        <v>31.491499999999998</v>
      </c>
      <c r="BC676" s="105">
        <v>31.325700000000001</v>
      </c>
      <c r="BD676" s="105">
        <v>31.215199999999999</v>
      </c>
      <c r="BE676" s="105">
        <v>31.3171</v>
      </c>
      <c r="BF676" s="105">
        <v>31.305299999999999</v>
      </c>
      <c r="BG676" s="105">
        <v>31.0915</v>
      </c>
      <c r="BH676" s="105">
        <v>31.102</v>
      </c>
      <c r="BI676" s="105">
        <v>31.098800000000001</v>
      </c>
      <c r="BJ676" s="105">
        <v>31.092099999999999</v>
      </c>
      <c r="BK676" s="105">
        <v>31.167300000000001</v>
      </c>
      <c r="BL676" s="116">
        <v>31.1127</v>
      </c>
      <c r="BM676" s="112">
        <v>1.0851599999999999E-2</v>
      </c>
      <c r="BN676" s="112">
        <v>2.3315700000000002E-2</v>
      </c>
      <c r="BO676" s="112">
        <v>4.4118400000000002E-2</v>
      </c>
      <c r="BP676" s="112">
        <v>0.11601300000000001</v>
      </c>
      <c r="BQ676" s="112">
        <v>0.47757500000000003</v>
      </c>
      <c r="BR676" s="112">
        <v>2.5564799999999999E-2</v>
      </c>
      <c r="BS676" s="112">
        <v>2.5463900000000001E-2</v>
      </c>
      <c r="BT676" s="112">
        <v>1.6735199999999999E-2</v>
      </c>
      <c r="BU676" s="117">
        <v>0.30501299999999998</v>
      </c>
      <c r="BV676" s="112">
        <v>4.1654400000000001E-2</v>
      </c>
      <c r="BW676" s="112">
        <v>6.4001100000000005E-2</v>
      </c>
      <c r="BX676" s="112">
        <v>0.126029</v>
      </c>
      <c r="BY676" s="112">
        <v>0.178894</v>
      </c>
      <c r="BZ676" s="112">
        <v>0.74000900000000003</v>
      </c>
      <c r="CA676" s="112">
        <v>0.14746899999999999</v>
      </c>
      <c r="CB676" s="112">
        <v>0.15462300000000001</v>
      </c>
      <c r="CC676" s="112">
        <v>0.102132</v>
      </c>
      <c r="CD676" s="117">
        <v>0.73386399999999996</v>
      </c>
      <c r="CE676" s="105">
        <v>-0.439969</v>
      </c>
      <c r="CF676" s="105">
        <v>-2.1646100000000001</v>
      </c>
      <c r="CG676" s="105">
        <v>-0.48617300000000002</v>
      </c>
      <c r="CH676" s="105">
        <v>-1.38314</v>
      </c>
      <c r="CI676" s="105">
        <v>-0.63833600000000001</v>
      </c>
      <c r="CJ676" s="105">
        <v>0.28537499999999999</v>
      </c>
      <c r="CK676" s="105">
        <v>0.24005799999999999</v>
      </c>
      <c r="CL676" s="105">
        <v>0.15518299999999999</v>
      </c>
      <c r="CM676" s="116">
        <v>-2.66266E-2</v>
      </c>
    </row>
    <row r="677" spans="1:91">
      <c r="A677" s="104" t="s">
        <v>1971</v>
      </c>
      <c r="B677" s="104" t="s">
        <v>1972</v>
      </c>
      <c r="C677" s="104" t="s">
        <v>1973</v>
      </c>
      <c r="D677" s="105">
        <v>32.233750000000001</v>
      </c>
      <c r="E677" s="108">
        <v>3454745695</v>
      </c>
      <c r="F677" s="108">
        <v>4066342386</v>
      </c>
      <c r="G677" s="108">
        <v>3293451016</v>
      </c>
      <c r="H677" s="108">
        <v>86517356</v>
      </c>
      <c r="I677" s="108">
        <v>150625152</v>
      </c>
      <c r="J677" s="108">
        <v>3101049312</v>
      </c>
      <c r="K677" s="108">
        <v>4176571972</v>
      </c>
      <c r="L677" s="108">
        <v>3225653930</v>
      </c>
      <c r="M677" s="108">
        <v>4612013757</v>
      </c>
      <c r="N677" s="108">
        <v>4754850738</v>
      </c>
      <c r="O677" s="108">
        <v>1290201788</v>
      </c>
      <c r="P677" s="108">
        <v>4209725588</v>
      </c>
      <c r="Q677" s="108">
        <v>4615216519</v>
      </c>
      <c r="R677" s="108">
        <v>4715127589</v>
      </c>
      <c r="S677" s="108">
        <v>19803591</v>
      </c>
      <c r="T677" s="108">
        <v>4106322124</v>
      </c>
      <c r="U677" s="108">
        <v>4329727974</v>
      </c>
      <c r="V677" s="108">
        <v>4081560112</v>
      </c>
      <c r="W677" s="108">
        <v>4402945202</v>
      </c>
      <c r="X677" s="108">
        <v>4564091121</v>
      </c>
      <c r="Y677" s="108">
        <v>4857537958</v>
      </c>
      <c r="Z677" s="108">
        <v>3874822472</v>
      </c>
      <c r="AA677" s="108">
        <v>3997309471</v>
      </c>
      <c r="AB677" s="108">
        <v>3693144518</v>
      </c>
      <c r="AC677" s="108">
        <v>4633061474</v>
      </c>
      <c r="AD677" s="108">
        <v>4892757050</v>
      </c>
      <c r="AE677" s="108">
        <v>4368668266</v>
      </c>
      <c r="AF677" s="108">
        <v>4388960938</v>
      </c>
      <c r="AG677" s="108">
        <v>4855849157</v>
      </c>
      <c r="AH677" s="115">
        <v>4189017512</v>
      </c>
      <c r="AI677" s="105">
        <v>32.069400000000002</v>
      </c>
      <c r="AJ677" s="105">
        <v>32.462400000000002</v>
      </c>
      <c r="AK677" s="105">
        <v>32.154000000000003</v>
      </c>
      <c r="AL677" s="105">
        <v>26.640899999999998</v>
      </c>
      <c r="AM677" s="105">
        <v>27.6235</v>
      </c>
      <c r="AN677" s="105">
        <v>32.073599999999999</v>
      </c>
      <c r="AO677" s="105">
        <v>32.224600000000002</v>
      </c>
      <c r="AP677" s="105">
        <v>32.242899999999999</v>
      </c>
      <c r="AQ677" s="105">
        <v>32.291800000000002</v>
      </c>
      <c r="AR677" s="105">
        <v>32.5764</v>
      </c>
      <c r="AS677" s="105">
        <v>30.732199999999999</v>
      </c>
      <c r="AT677" s="105">
        <v>32.575200000000002</v>
      </c>
      <c r="AU677" s="105">
        <v>32.336799999999997</v>
      </c>
      <c r="AV677" s="105">
        <v>32.424300000000002</v>
      </c>
      <c r="AW677" s="105">
        <v>24.708500000000001</v>
      </c>
      <c r="AX677" s="105">
        <v>32.314500000000002</v>
      </c>
      <c r="AY677" s="105">
        <v>32.333399999999997</v>
      </c>
      <c r="AZ677" s="105">
        <v>32.253999999999998</v>
      </c>
      <c r="BA677" s="105">
        <v>32.280799999999999</v>
      </c>
      <c r="BB677" s="105">
        <v>32.407699999999998</v>
      </c>
      <c r="BC677" s="105">
        <v>32.3675</v>
      </c>
      <c r="BD677" s="105">
        <v>32.259399999999999</v>
      </c>
      <c r="BE677" s="105">
        <v>32.294600000000003</v>
      </c>
      <c r="BF677" s="105">
        <v>32.218800000000002</v>
      </c>
      <c r="BG677" s="105">
        <v>32.1526</v>
      </c>
      <c r="BH677" s="105">
        <v>32.205300000000001</v>
      </c>
      <c r="BI677" s="105">
        <v>32.038400000000003</v>
      </c>
      <c r="BJ677" s="105">
        <v>32.086300000000001</v>
      </c>
      <c r="BK677" s="105">
        <v>32.104500000000002</v>
      </c>
      <c r="BL677" s="116">
        <v>31.954899999999999</v>
      </c>
      <c r="BM677" s="112">
        <v>0.23344500000000001</v>
      </c>
      <c r="BN677" s="112">
        <v>0.122223</v>
      </c>
      <c r="BO677" s="112">
        <v>1.6224200000000001E-2</v>
      </c>
      <c r="BP677" s="112">
        <v>0.89425900000000003</v>
      </c>
      <c r="BQ677" s="112">
        <v>0.43340000000000001</v>
      </c>
      <c r="BR677" s="112">
        <v>8.8588999999999994E-3</v>
      </c>
      <c r="BS677" s="112">
        <v>7.2858999999999997E-3</v>
      </c>
      <c r="BT677" s="112">
        <v>1.5840300000000002E-2</v>
      </c>
      <c r="BU677" s="117">
        <v>0.28758899999999998</v>
      </c>
      <c r="BV677" s="112">
        <v>0.31344100000000003</v>
      </c>
      <c r="BW677" s="112">
        <v>0.198794</v>
      </c>
      <c r="BX677" s="112">
        <v>7.4659100000000006E-2</v>
      </c>
      <c r="BY677" s="112">
        <v>0.91478899999999996</v>
      </c>
      <c r="BZ677" s="112">
        <v>0.71915799999999996</v>
      </c>
      <c r="CA677" s="112">
        <v>8.5175000000000001E-2</v>
      </c>
      <c r="CB677" s="112">
        <v>8.5642800000000005E-2</v>
      </c>
      <c r="CC677" s="112">
        <v>9.9831100000000006E-2</v>
      </c>
      <c r="CD677" s="117">
        <v>0.72864200000000001</v>
      </c>
      <c r="CE677" s="105">
        <v>0.18004200000000001</v>
      </c>
      <c r="CF677" s="105">
        <v>-3.2692299999999999</v>
      </c>
      <c r="CG677" s="105">
        <v>0.20457900000000001</v>
      </c>
      <c r="CH677" s="105">
        <v>-8.7257399999999999E-2</v>
      </c>
      <c r="CI677" s="105">
        <v>-2.2253500000000002</v>
      </c>
      <c r="CJ677" s="105">
        <v>0.25209100000000001</v>
      </c>
      <c r="CK677" s="105">
        <v>0.30343399999999998</v>
      </c>
      <c r="CL677" s="105">
        <v>0.20905099999999999</v>
      </c>
      <c r="CM677" s="116">
        <v>8.3550100000000002E-2</v>
      </c>
    </row>
    <row r="678" spans="1:91">
      <c r="A678" s="104" t="s">
        <v>1974</v>
      </c>
      <c r="B678" s="104" t="s">
        <v>1975</v>
      </c>
      <c r="C678" s="104" t="s">
        <v>1976</v>
      </c>
      <c r="D678" s="105">
        <v>33.578249999999997</v>
      </c>
      <c r="E678" s="108">
        <v>5820227764</v>
      </c>
      <c r="F678" s="108">
        <v>5107427607</v>
      </c>
      <c r="G678" s="108">
        <v>3303462453</v>
      </c>
      <c r="H678" s="108">
        <v>106682638.3</v>
      </c>
      <c r="I678" s="108">
        <v>58212765.75</v>
      </c>
      <c r="J678" s="108">
        <v>2733076578</v>
      </c>
      <c r="K678" s="108">
        <v>9452920191</v>
      </c>
      <c r="L678" s="108">
        <v>4085808100</v>
      </c>
      <c r="M678" s="108">
        <v>9478901491</v>
      </c>
      <c r="N678" s="108">
        <v>6796551186</v>
      </c>
      <c r="O678" s="108">
        <v>1408552142</v>
      </c>
      <c r="P678" s="108">
        <v>6673782214</v>
      </c>
      <c r="Q678" s="108">
        <v>12157024860</v>
      </c>
      <c r="R678" s="108">
        <v>12323984531</v>
      </c>
      <c r="S678" s="108">
        <v>51074161.5</v>
      </c>
      <c r="T678" s="108">
        <v>11879500771</v>
      </c>
      <c r="U678" s="108">
        <v>11503264350</v>
      </c>
      <c r="V678" s="108">
        <v>13306635511</v>
      </c>
      <c r="W678" s="108">
        <v>12486715160</v>
      </c>
      <c r="X678" s="108">
        <v>14149776489</v>
      </c>
      <c r="Y678" s="108">
        <v>14863199244</v>
      </c>
      <c r="Z678" s="108">
        <v>10773471425</v>
      </c>
      <c r="AA678" s="108">
        <v>12103204803</v>
      </c>
      <c r="AB678" s="108">
        <v>11944331787</v>
      </c>
      <c r="AC678" s="108">
        <v>12386124558</v>
      </c>
      <c r="AD678" s="108">
        <v>12517634051</v>
      </c>
      <c r="AE678" s="108">
        <v>12863864815</v>
      </c>
      <c r="AF678" s="108">
        <v>12323168726</v>
      </c>
      <c r="AG678" s="108">
        <v>13873717086</v>
      </c>
      <c r="AH678" s="115">
        <v>13288510977</v>
      </c>
      <c r="AI678" s="105">
        <v>32.821899999999999</v>
      </c>
      <c r="AJ678" s="105">
        <v>32.796300000000002</v>
      </c>
      <c r="AK678" s="105">
        <v>32.165700000000001</v>
      </c>
      <c r="AL678" s="105">
        <v>26.943100000000001</v>
      </c>
      <c r="AM678" s="105">
        <v>26.284800000000001</v>
      </c>
      <c r="AN678" s="105">
        <v>31.886900000000001</v>
      </c>
      <c r="AO678" s="105">
        <v>33.401299999999999</v>
      </c>
      <c r="AP678" s="105">
        <v>32.602800000000002</v>
      </c>
      <c r="AQ678" s="105">
        <v>33.331200000000003</v>
      </c>
      <c r="AR678" s="105">
        <v>33.110399999999998</v>
      </c>
      <c r="AS678" s="105">
        <v>30.8733</v>
      </c>
      <c r="AT678" s="105">
        <v>33.24</v>
      </c>
      <c r="AU678" s="105">
        <v>33.712000000000003</v>
      </c>
      <c r="AV678" s="105">
        <v>33.810400000000001</v>
      </c>
      <c r="AW678" s="105">
        <v>25.972100000000001</v>
      </c>
      <c r="AX678" s="105">
        <v>33.847099999999998</v>
      </c>
      <c r="AY678" s="105">
        <v>33.730200000000004</v>
      </c>
      <c r="AZ678" s="105">
        <v>33.967700000000001</v>
      </c>
      <c r="BA678" s="105">
        <v>33.784599999999998</v>
      </c>
      <c r="BB678" s="105">
        <v>34.058500000000002</v>
      </c>
      <c r="BC678" s="105">
        <v>34.009799999999998</v>
      </c>
      <c r="BD678" s="105">
        <v>33.751600000000003</v>
      </c>
      <c r="BE678" s="105">
        <v>33.908000000000001</v>
      </c>
      <c r="BF678" s="105">
        <v>33.912199999999999</v>
      </c>
      <c r="BG678" s="105">
        <v>33.580800000000004</v>
      </c>
      <c r="BH678" s="105">
        <v>33.561500000000002</v>
      </c>
      <c r="BI678" s="105">
        <v>33.596499999999999</v>
      </c>
      <c r="BJ678" s="105">
        <v>33.575699999999998</v>
      </c>
      <c r="BK678" s="105">
        <v>33.616799999999998</v>
      </c>
      <c r="BL678" s="116">
        <v>33.625700000000002</v>
      </c>
      <c r="BM678" s="112">
        <v>9.3024900000000001E-3</v>
      </c>
      <c r="BN678" s="112">
        <v>4.1524899999999997E-2</v>
      </c>
      <c r="BO678" s="112">
        <v>0.125418</v>
      </c>
      <c r="BP678" s="112">
        <v>0.19392699999999999</v>
      </c>
      <c r="BQ678" s="112">
        <v>0.40036699999999997</v>
      </c>
      <c r="BR678" s="112">
        <v>2.6091799999999998E-2</v>
      </c>
      <c r="BS678" s="112">
        <v>1.5833799999999999E-2</v>
      </c>
      <c r="BT678" s="112">
        <v>1.02988E-2</v>
      </c>
      <c r="BU678" s="117">
        <v>0.22429399999999999</v>
      </c>
      <c r="BV678" s="112">
        <v>3.83405E-2</v>
      </c>
      <c r="BW678" s="112">
        <v>9.28374E-2</v>
      </c>
      <c r="BX678" s="112">
        <v>0.222913</v>
      </c>
      <c r="BY678" s="112">
        <v>0.26964100000000002</v>
      </c>
      <c r="BZ678" s="112">
        <v>0.70454499999999998</v>
      </c>
      <c r="CA678" s="112">
        <v>0.14746899999999999</v>
      </c>
      <c r="CB678" s="112">
        <v>0.12038699999999999</v>
      </c>
      <c r="CC678" s="112">
        <v>7.9246899999999995E-2</v>
      </c>
      <c r="CD678" s="117">
        <v>0.70395700000000005</v>
      </c>
      <c r="CE678" s="105">
        <v>-1.01142</v>
      </c>
      <c r="CF678" s="105">
        <v>-5.2344299999999997</v>
      </c>
      <c r="CG678" s="105">
        <v>-0.494311</v>
      </c>
      <c r="CH678" s="105">
        <v>-1.19814</v>
      </c>
      <c r="CI678" s="105">
        <v>-2.4412099999999999</v>
      </c>
      <c r="CJ678" s="105">
        <v>0.24228</v>
      </c>
      <c r="CK678" s="105">
        <v>0.34491500000000003</v>
      </c>
      <c r="CL678" s="105">
        <v>0.25123099999999998</v>
      </c>
      <c r="CM678" s="116">
        <v>-2.6456199999999999E-2</v>
      </c>
    </row>
    <row r="679" spans="1:91">
      <c r="A679" s="104" t="s">
        <v>1977</v>
      </c>
      <c r="B679" s="104" t="s">
        <v>1978</v>
      </c>
      <c r="C679" s="104" t="s">
        <v>1979</v>
      </c>
      <c r="D679" s="105">
        <v>26.529199999999999</v>
      </c>
      <c r="E679" s="108"/>
      <c r="F679" s="108"/>
      <c r="G679" s="108"/>
      <c r="H679" s="108">
        <v>36306906</v>
      </c>
      <c r="I679" s="108"/>
      <c r="J679" s="108"/>
      <c r="K679" s="108">
        <v>88767848</v>
      </c>
      <c r="L679" s="108">
        <v>41638856</v>
      </c>
      <c r="M679" s="108">
        <v>93284984</v>
      </c>
      <c r="N679" s="108">
        <v>45110567</v>
      </c>
      <c r="O679" s="108">
        <v>28939976</v>
      </c>
      <c r="P679" s="108">
        <v>18946460</v>
      </c>
      <c r="Q679" s="108">
        <v>104305112</v>
      </c>
      <c r="R679" s="108">
        <v>101033568</v>
      </c>
      <c r="S679" s="108">
        <v>37196300</v>
      </c>
      <c r="T679" s="108">
        <v>76546288</v>
      </c>
      <c r="U679" s="108">
        <v>89772668</v>
      </c>
      <c r="V679" s="108">
        <v>62762656</v>
      </c>
      <c r="W679" s="108">
        <v>93863552</v>
      </c>
      <c r="X679" s="108">
        <v>87719976</v>
      </c>
      <c r="Y679" s="108">
        <v>94659152</v>
      </c>
      <c r="Z679" s="108">
        <v>80487388</v>
      </c>
      <c r="AA679" s="108">
        <v>83485308</v>
      </c>
      <c r="AB679" s="108">
        <v>77528092</v>
      </c>
      <c r="AC679" s="108">
        <v>88257608</v>
      </c>
      <c r="AD679" s="108">
        <v>104854692</v>
      </c>
      <c r="AE679" s="108">
        <v>98918976</v>
      </c>
      <c r="AF679" s="108">
        <v>91346068</v>
      </c>
      <c r="AG679" s="108">
        <v>100761440</v>
      </c>
      <c r="AH679" s="115">
        <v>90604256</v>
      </c>
      <c r="AI679" s="105">
        <v>22.8383</v>
      </c>
      <c r="AJ679" s="105">
        <v>22.283899999999999</v>
      </c>
      <c r="AK679" s="105">
        <v>22.2532</v>
      </c>
      <c r="AL679" s="105">
        <v>25.388100000000001</v>
      </c>
      <c r="AM679" s="105">
        <v>22.890899999999998</v>
      </c>
      <c r="AN679" s="105">
        <v>21.3781</v>
      </c>
      <c r="AO679" s="105">
        <v>26.67</v>
      </c>
      <c r="AP679" s="105">
        <v>26.4315</v>
      </c>
      <c r="AQ679" s="105">
        <v>26.664200000000001</v>
      </c>
      <c r="AR679" s="105">
        <v>25.7333</v>
      </c>
      <c r="AS679" s="105">
        <v>25.495699999999999</v>
      </c>
      <c r="AT679" s="105">
        <v>24.779599999999999</v>
      </c>
      <c r="AU679" s="105">
        <v>26.8552</v>
      </c>
      <c r="AV679" s="105">
        <v>26.88</v>
      </c>
      <c r="AW679" s="105">
        <v>25.653099999999998</v>
      </c>
      <c r="AX679" s="105">
        <v>26.569099999999999</v>
      </c>
      <c r="AY679" s="105">
        <v>26.7576</v>
      </c>
      <c r="AZ679" s="105">
        <v>26.3231</v>
      </c>
      <c r="BA679" s="105">
        <v>26.728999999999999</v>
      </c>
      <c r="BB679" s="105">
        <v>26.737300000000001</v>
      </c>
      <c r="BC679" s="105">
        <v>26.666</v>
      </c>
      <c r="BD679" s="105">
        <v>26.663</v>
      </c>
      <c r="BE679" s="105">
        <v>26.745999999999999</v>
      </c>
      <c r="BF679" s="105">
        <v>26.6448</v>
      </c>
      <c r="BG679" s="105">
        <v>26.4147</v>
      </c>
      <c r="BH679" s="105">
        <v>26.6553</v>
      </c>
      <c r="BI679" s="105">
        <v>26.573599999999999</v>
      </c>
      <c r="BJ679" s="105">
        <v>26.4999</v>
      </c>
      <c r="BK679" s="105">
        <v>26.558499999999999</v>
      </c>
      <c r="BL679" s="116">
        <v>26.4861</v>
      </c>
      <c r="BM679" s="112">
        <v>2.9306899999999999E-5</v>
      </c>
      <c r="BN679" s="112">
        <v>4.7906499999999998E-2</v>
      </c>
      <c r="BO679" s="112">
        <v>0.41739799999999999</v>
      </c>
      <c r="BP679" s="112">
        <v>1.48553E-2</v>
      </c>
      <c r="BQ679" s="112">
        <v>0.90404899999999999</v>
      </c>
      <c r="BR679" s="112">
        <v>0.79678700000000002</v>
      </c>
      <c r="BS679" s="112">
        <v>3.4464399999999998E-3</v>
      </c>
      <c r="BT679" s="112">
        <v>1.1326900000000001E-2</v>
      </c>
      <c r="BU679" s="117">
        <v>0.67825199999999997</v>
      </c>
      <c r="BV679" s="112">
        <v>2.4413999999999998E-3</v>
      </c>
      <c r="BW679" s="112">
        <v>0.10240299999999999</v>
      </c>
      <c r="BX679" s="112">
        <v>0.52683500000000005</v>
      </c>
      <c r="BY679" s="112">
        <v>3.6443999999999997E-2</v>
      </c>
      <c r="BZ679" s="112">
        <v>0.95477400000000001</v>
      </c>
      <c r="CA679" s="112">
        <v>0.91091200000000005</v>
      </c>
      <c r="CB679" s="112">
        <v>5.9678599999999998E-2</v>
      </c>
      <c r="CC679" s="112">
        <v>8.2518599999999998E-2</v>
      </c>
      <c r="CD679" s="117">
        <v>0.90057600000000004</v>
      </c>
      <c r="CE679" s="105">
        <v>-4.0563500000000001</v>
      </c>
      <c r="CF679" s="105">
        <v>-3.29575</v>
      </c>
      <c r="CG679" s="105">
        <v>7.3759099999999994E-2</v>
      </c>
      <c r="CH679" s="105">
        <v>-1.17862</v>
      </c>
      <c r="CI679" s="105">
        <v>-5.2052800000000003E-2</v>
      </c>
      <c r="CJ679" s="105">
        <v>3.5149300000000001E-2</v>
      </c>
      <c r="CK679" s="105">
        <v>0.19595799999999999</v>
      </c>
      <c r="CL679" s="105">
        <v>0.16981499999999999</v>
      </c>
      <c r="CM679" s="116">
        <v>3.3064499999999997E-2</v>
      </c>
    </row>
    <row r="680" spans="1:91">
      <c r="A680" s="104" t="s">
        <v>1980</v>
      </c>
      <c r="B680" s="104" t="s">
        <v>1981</v>
      </c>
      <c r="C680" s="104" t="s">
        <v>1982</v>
      </c>
      <c r="D680" s="105">
        <v>29.684100000000001</v>
      </c>
      <c r="E680" s="108">
        <v>680943357.60000002</v>
      </c>
      <c r="F680" s="108">
        <v>345104620</v>
      </c>
      <c r="G680" s="108">
        <v>331973117</v>
      </c>
      <c r="H680" s="108">
        <v>704473477.79999995</v>
      </c>
      <c r="I680" s="108">
        <v>470900357.80000001</v>
      </c>
      <c r="J680" s="108">
        <v>422503392</v>
      </c>
      <c r="K680" s="108">
        <v>674656252.79999995</v>
      </c>
      <c r="L680" s="108">
        <v>433856440</v>
      </c>
      <c r="M680" s="108">
        <v>1005878694</v>
      </c>
      <c r="N680" s="108">
        <v>609179570.5</v>
      </c>
      <c r="O680" s="108">
        <v>523962087</v>
      </c>
      <c r="P680" s="108">
        <v>494432420.5</v>
      </c>
      <c r="Q680" s="108">
        <v>737513679.89999998</v>
      </c>
      <c r="R680" s="108">
        <v>838698533.79999995</v>
      </c>
      <c r="S680" s="108">
        <v>515368153.5</v>
      </c>
      <c r="T680" s="108">
        <v>827604161.79999995</v>
      </c>
      <c r="U680" s="108">
        <v>634720151.5</v>
      </c>
      <c r="V680" s="108">
        <v>751940239</v>
      </c>
      <c r="W680" s="108">
        <v>624538106.5</v>
      </c>
      <c r="X680" s="108">
        <v>621040963.10000002</v>
      </c>
      <c r="Y680" s="108">
        <v>748444172.39999998</v>
      </c>
      <c r="Z680" s="108">
        <v>787104523.5</v>
      </c>
      <c r="AA680" s="108">
        <v>872385305</v>
      </c>
      <c r="AB680" s="108">
        <v>881743200.89999998</v>
      </c>
      <c r="AC680" s="108">
        <v>1347734249</v>
      </c>
      <c r="AD680" s="108">
        <v>1034319789</v>
      </c>
      <c r="AE680" s="108">
        <v>1074920456</v>
      </c>
      <c r="AF680" s="108">
        <v>923185073.5</v>
      </c>
      <c r="AG680" s="108">
        <v>999614433.39999998</v>
      </c>
      <c r="AH680" s="115">
        <v>1116914492</v>
      </c>
      <c r="AI680" s="105">
        <v>29.726400000000002</v>
      </c>
      <c r="AJ680" s="105">
        <v>28.938700000000001</v>
      </c>
      <c r="AK680" s="105">
        <v>28.9117</v>
      </c>
      <c r="AL680" s="105">
        <v>29.666399999999999</v>
      </c>
      <c r="AM680" s="105">
        <v>29.245200000000001</v>
      </c>
      <c r="AN680" s="105">
        <v>29.192299999999999</v>
      </c>
      <c r="AO680" s="105">
        <v>29.560199999999998</v>
      </c>
      <c r="AP680" s="105">
        <v>29.5044</v>
      </c>
      <c r="AQ680" s="105">
        <v>30.094899999999999</v>
      </c>
      <c r="AR680" s="105">
        <v>29.622800000000002</v>
      </c>
      <c r="AS680" s="105">
        <v>29.532299999999999</v>
      </c>
      <c r="AT680" s="105">
        <v>29.485399999999998</v>
      </c>
      <c r="AU680" s="105">
        <v>29.673200000000001</v>
      </c>
      <c r="AV680" s="105">
        <v>29.933299999999999</v>
      </c>
      <c r="AW680" s="105">
        <v>29.3185</v>
      </c>
      <c r="AX680" s="105">
        <v>30.003699999999998</v>
      </c>
      <c r="AY680" s="105">
        <v>29.5671</v>
      </c>
      <c r="AZ680" s="105">
        <v>29.7972</v>
      </c>
      <c r="BA680" s="105">
        <v>29.463200000000001</v>
      </c>
      <c r="BB680" s="105">
        <v>29.563300000000002</v>
      </c>
      <c r="BC680" s="105">
        <v>29.695</v>
      </c>
      <c r="BD680" s="105">
        <v>29.9496</v>
      </c>
      <c r="BE680" s="105">
        <v>30.1356</v>
      </c>
      <c r="BF680" s="105">
        <v>30.1524</v>
      </c>
      <c r="BG680" s="105">
        <v>30.368500000000001</v>
      </c>
      <c r="BH680" s="105">
        <v>29.9848</v>
      </c>
      <c r="BI680" s="105">
        <v>30.015499999999999</v>
      </c>
      <c r="BJ680" s="105">
        <v>29.8371</v>
      </c>
      <c r="BK680" s="105">
        <v>29.848600000000001</v>
      </c>
      <c r="BL680" s="116">
        <v>30.070799999999998</v>
      </c>
      <c r="BM680" s="112">
        <v>5.9094000000000001E-2</v>
      </c>
      <c r="BN680" s="112">
        <v>3.0624100000000001E-2</v>
      </c>
      <c r="BO680" s="112">
        <v>0.38245800000000002</v>
      </c>
      <c r="BP680" s="112">
        <v>1.24444E-2</v>
      </c>
      <c r="BQ680" s="112">
        <v>0.22576099999999999</v>
      </c>
      <c r="BR680" s="112">
        <v>0.428846</v>
      </c>
      <c r="BS680" s="112">
        <v>2.7262600000000001E-2</v>
      </c>
      <c r="BT680" s="112">
        <v>0.18424199999999999</v>
      </c>
      <c r="BU680" s="117">
        <v>0.23132900000000001</v>
      </c>
      <c r="BV680" s="112">
        <v>0.111113</v>
      </c>
      <c r="BW680" s="112">
        <v>7.6700400000000002E-2</v>
      </c>
      <c r="BX680" s="112">
        <v>0.49279699999999999</v>
      </c>
      <c r="BY680" s="112">
        <v>3.2308099999999999E-2</v>
      </c>
      <c r="BZ680" s="112">
        <v>0.59282699999999999</v>
      </c>
      <c r="CA680" s="112">
        <v>0.68847899999999995</v>
      </c>
      <c r="CB680" s="112">
        <v>0.15974099999999999</v>
      </c>
      <c r="CC680" s="112">
        <v>0.38715100000000002</v>
      </c>
      <c r="CD680" s="117">
        <v>0.70800099999999999</v>
      </c>
      <c r="CE680" s="105">
        <v>-0.72657099999999997</v>
      </c>
      <c r="CF680" s="105">
        <v>-0.55087600000000003</v>
      </c>
      <c r="CG680" s="105">
        <v>-0.199017</v>
      </c>
      <c r="CH680" s="105">
        <v>-0.37201200000000001</v>
      </c>
      <c r="CI680" s="105">
        <v>-0.27718700000000002</v>
      </c>
      <c r="CJ680" s="105">
        <v>-0.129496</v>
      </c>
      <c r="CK680" s="105">
        <v>-0.345024</v>
      </c>
      <c r="CL680" s="105">
        <v>0.16034399999999999</v>
      </c>
      <c r="CM680" s="116">
        <v>0.20405899999999999</v>
      </c>
    </row>
    <row r="681" spans="1:91">
      <c r="A681" s="104" t="s">
        <v>1983</v>
      </c>
      <c r="B681" s="104" t="s">
        <v>1984</v>
      </c>
      <c r="C681" s="104" t="s">
        <v>1004</v>
      </c>
      <c r="D681" s="105">
        <v>23.21125</v>
      </c>
      <c r="E681" s="108">
        <v>21527524</v>
      </c>
      <c r="F681" s="108">
        <v>5478396.5</v>
      </c>
      <c r="G681" s="108"/>
      <c r="H681" s="108">
        <v>4942769.5</v>
      </c>
      <c r="I681" s="108"/>
      <c r="J681" s="108"/>
      <c r="K681" s="108"/>
      <c r="L681" s="108"/>
      <c r="M681" s="108">
        <v>12609843</v>
      </c>
      <c r="N681" s="108">
        <v>14178022</v>
      </c>
      <c r="O681" s="108">
        <v>22852646</v>
      </c>
      <c r="P681" s="108"/>
      <c r="Q681" s="108">
        <v>13008864</v>
      </c>
      <c r="R681" s="108"/>
      <c r="S681" s="108"/>
      <c r="T681" s="108"/>
      <c r="U681" s="108">
        <v>11996880</v>
      </c>
      <c r="V681" s="108">
        <v>5633460.5</v>
      </c>
      <c r="W681" s="108"/>
      <c r="X681" s="108">
        <v>39499608</v>
      </c>
      <c r="Y681" s="108">
        <v>9031718</v>
      </c>
      <c r="Z681" s="108">
        <v>18758696</v>
      </c>
      <c r="AA681" s="108">
        <v>22216568</v>
      </c>
      <c r="AB681" s="108">
        <v>42368272</v>
      </c>
      <c r="AC681" s="108"/>
      <c r="AD681" s="108">
        <v>8004259</v>
      </c>
      <c r="AE681" s="108">
        <v>16730567</v>
      </c>
      <c r="AF681" s="108">
        <v>61107272</v>
      </c>
      <c r="AG681" s="108">
        <v>33835232</v>
      </c>
      <c r="AH681" s="115"/>
      <c r="AI681" s="105">
        <v>24.743200000000002</v>
      </c>
      <c r="AJ681" s="105">
        <v>23.127600000000001</v>
      </c>
      <c r="AK681" s="105">
        <v>22.123200000000001</v>
      </c>
      <c r="AL681" s="105">
        <v>22.511299999999999</v>
      </c>
      <c r="AM681" s="105">
        <v>22.935099999999998</v>
      </c>
      <c r="AN681" s="105">
        <v>22.100200000000001</v>
      </c>
      <c r="AO681" s="105">
        <v>22.493300000000001</v>
      </c>
      <c r="AP681" s="105">
        <v>20.810500000000001</v>
      </c>
      <c r="AQ681" s="105">
        <v>23.777100000000001</v>
      </c>
      <c r="AR681" s="105">
        <v>23.981400000000001</v>
      </c>
      <c r="AS681" s="105">
        <v>25.157599999999999</v>
      </c>
      <c r="AT681" s="105">
        <v>20.6463</v>
      </c>
      <c r="AU681" s="105">
        <v>23.807200000000002</v>
      </c>
      <c r="AV681" s="105">
        <v>23.294899999999998</v>
      </c>
      <c r="AW681" s="105">
        <v>20.892299999999999</v>
      </c>
      <c r="AX681" s="105">
        <v>22.2422</v>
      </c>
      <c r="AY681" s="105">
        <v>23.880800000000001</v>
      </c>
      <c r="AZ681" s="105">
        <v>22.713100000000001</v>
      </c>
      <c r="BA681" s="105">
        <v>19.788399999999999</v>
      </c>
      <c r="BB681" s="105">
        <v>25.629100000000001</v>
      </c>
      <c r="BC681" s="105">
        <v>23.561800000000002</v>
      </c>
      <c r="BD681" s="105">
        <v>24.475000000000001</v>
      </c>
      <c r="BE681" s="105">
        <v>24.818200000000001</v>
      </c>
      <c r="BF681" s="105">
        <v>25.773099999999999</v>
      </c>
      <c r="BG681" s="105">
        <v>22.430399999999999</v>
      </c>
      <c r="BH681" s="105">
        <v>22.960100000000001</v>
      </c>
      <c r="BI681" s="105">
        <v>24.009899999999998</v>
      </c>
      <c r="BJ681" s="105">
        <v>25.919899999999998</v>
      </c>
      <c r="BK681" s="105">
        <v>24.9679</v>
      </c>
      <c r="BL681" s="116">
        <v>22.601700000000001</v>
      </c>
      <c r="BM681" s="112">
        <v>0.40306999999999998</v>
      </c>
      <c r="BN681" s="112">
        <v>0.12284100000000001</v>
      </c>
      <c r="BO681" s="112">
        <v>0.17777799999999999</v>
      </c>
      <c r="BP681" s="112">
        <v>0.501413</v>
      </c>
      <c r="BQ681" s="112">
        <v>0.24176400000000001</v>
      </c>
      <c r="BR681" s="112">
        <v>0.23135900000000001</v>
      </c>
      <c r="BS681" s="112">
        <v>0.48872399999999999</v>
      </c>
      <c r="BT681" s="112">
        <v>0.64604499999999998</v>
      </c>
      <c r="BU681" s="117">
        <v>0.27934300000000001</v>
      </c>
      <c r="BV681" s="112">
        <v>0.48571300000000001</v>
      </c>
      <c r="BW681" s="112">
        <v>0.19895499999999999</v>
      </c>
      <c r="BX681" s="112">
        <v>0.28870200000000001</v>
      </c>
      <c r="BY681" s="112">
        <v>0.58281899999999998</v>
      </c>
      <c r="BZ681" s="112">
        <v>0.59342600000000001</v>
      </c>
      <c r="CA681" s="112">
        <v>0.491365</v>
      </c>
      <c r="CB681" s="112">
        <v>0.68751499999999999</v>
      </c>
      <c r="CC681" s="112">
        <v>0.78392799999999996</v>
      </c>
      <c r="CD681" s="117">
        <v>0.72864200000000001</v>
      </c>
      <c r="CE681" s="105">
        <v>-1.16516</v>
      </c>
      <c r="CF681" s="105">
        <v>-1.98099</v>
      </c>
      <c r="CG681" s="105">
        <v>-2.1361599999999998</v>
      </c>
      <c r="CH681" s="105">
        <v>-1.23475</v>
      </c>
      <c r="CI681" s="105">
        <v>-1.83169</v>
      </c>
      <c r="CJ681" s="105">
        <v>-1.5511600000000001</v>
      </c>
      <c r="CK681" s="105">
        <v>-1.50342</v>
      </c>
      <c r="CL681" s="105">
        <v>0.52560499999999999</v>
      </c>
      <c r="CM681" s="116">
        <v>-1.36304</v>
      </c>
    </row>
    <row r="682" spans="1:91">
      <c r="A682" s="104" t="s">
        <v>1985</v>
      </c>
      <c r="B682" s="104" t="s">
        <v>1986</v>
      </c>
      <c r="C682" s="104" t="s">
        <v>1987</v>
      </c>
      <c r="D682" s="105">
        <v>22.9026</v>
      </c>
      <c r="E682" s="108"/>
      <c r="F682" s="108"/>
      <c r="G682" s="108"/>
      <c r="H682" s="108"/>
      <c r="I682" s="108"/>
      <c r="J682" s="108"/>
      <c r="K682" s="108"/>
      <c r="L682" s="108"/>
      <c r="M682" s="108"/>
      <c r="N682" s="108">
        <v>25596356</v>
      </c>
      <c r="O682" s="108">
        <v>29984648</v>
      </c>
      <c r="P682" s="108">
        <v>27112056</v>
      </c>
      <c r="Q682" s="108"/>
      <c r="R682" s="108"/>
      <c r="S682" s="108"/>
      <c r="T682" s="108"/>
      <c r="U682" s="108"/>
      <c r="V682" s="108"/>
      <c r="W682" s="108"/>
      <c r="X682" s="108"/>
      <c r="Y682" s="108"/>
      <c r="Z682" s="108"/>
      <c r="AA682" s="108"/>
      <c r="AB682" s="108"/>
      <c r="AC682" s="108"/>
      <c r="AD682" s="108"/>
      <c r="AE682" s="108"/>
      <c r="AF682" s="108"/>
      <c r="AG682" s="108"/>
      <c r="AH682" s="115"/>
      <c r="AI682" s="105">
        <v>22.136900000000001</v>
      </c>
      <c r="AJ682" s="105">
        <v>21.978400000000001</v>
      </c>
      <c r="AK682" s="105">
        <v>23.4375</v>
      </c>
      <c r="AL682" s="105">
        <v>23.1129</v>
      </c>
      <c r="AM682" s="105">
        <v>21.295300000000001</v>
      </c>
      <c r="AN682" s="105">
        <v>21.7881</v>
      </c>
      <c r="AO682" s="105">
        <v>21.792999999999999</v>
      </c>
      <c r="AP682" s="105">
        <v>22.958200000000001</v>
      </c>
      <c r="AQ682" s="105">
        <v>22.621700000000001</v>
      </c>
      <c r="AR682" s="105">
        <v>24.905999999999999</v>
      </c>
      <c r="AS682" s="105">
        <v>25.529699999999998</v>
      </c>
      <c r="AT682" s="105">
        <v>25.296600000000002</v>
      </c>
      <c r="AU682" s="105">
        <v>22.886199999999999</v>
      </c>
      <c r="AV682" s="105">
        <v>23.1615</v>
      </c>
      <c r="AW682" s="105">
        <v>21.395099999999999</v>
      </c>
      <c r="AX682" s="105">
        <v>22.997399999999999</v>
      </c>
      <c r="AY682" s="105">
        <v>22.058800000000002</v>
      </c>
      <c r="AZ682" s="105">
        <v>23.334199999999999</v>
      </c>
      <c r="BA682" s="105">
        <v>23.921900000000001</v>
      </c>
      <c r="BB682" s="105">
        <v>22.987100000000002</v>
      </c>
      <c r="BC682" s="105">
        <v>22.363</v>
      </c>
      <c r="BD682" s="105">
        <v>21.367000000000001</v>
      </c>
      <c r="BE682" s="105">
        <v>23.084599999999998</v>
      </c>
      <c r="BF682" s="105">
        <v>23.772400000000001</v>
      </c>
      <c r="BG682" s="105">
        <v>22.795999999999999</v>
      </c>
      <c r="BH682" s="105">
        <v>22.0854</v>
      </c>
      <c r="BI682" s="105">
        <v>22.8432</v>
      </c>
      <c r="BJ682" s="105">
        <v>20.610700000000001</v>
      </c>
      <c r="BK682" s="105">
        <v>22.919</v>
      </c>
      <c r="BL682" s="116">
        <v>23.927700000000002</v>
      </c>
      <c r="BM682" s="112">
        <v>0.97803099999999998</v>
      </c>
      <c r="BN682" s="112">
        <v>0.726881</v>
      </c>
      <c r="BO682" s="112">
        <v>0.97974499999999998</v>
      </c>
      <c r="BP682" s="112">
        <v>5.0714799999999997E-2</v>
      </c>
      <c r="BQ682" s="112">
        <v>0.996749</v>
      </c>
      <c r="BR682" s="112">
        <v>0.78247800000000001</v>
      </c>
      <c r="BS682" s="112">
        <v>0.60569099999999998</v>
      </c>
      <c r="BT682" s="112">
        <v>0.84363699999999997</v>
      </c>
      <c r="BU682" s="117">
        <v>0.93407899999999999</v>
      </c>
      <c r="BV682" s="112">
        <v>0.98471200000000003</v>
      </c>
      <c r="BW682" s="112">
        <v>0.78197899999999998</v>
      </c>
      <c r="BX682" s="112">
        <v>0.98488500000000001</v>
      </c>
      <c r="BY682" s="112">
        <v>9.2807700000000007E-2</v>
      </c>
      <c r="BZ682" s="112">
        <v>0.99726899999999996</v>
      </c>
      <c r="CA682" s="112">
        <v>0.90561899999999995</v>
      </c>
      <c r="CB682" s="112">
        <v>0.76939299999999999</v>
      </c>
      <c r="CC682" s="112">
        <v>0.91326700000000005</v>
      </c>
      <c r="CD682" s="117">
        <v>0.98136100000000004</v>
      </c>
      <c r="CE682" s="105">
        <v>3.1790400000000003E-2</v>
      </c>
      <c r="CF682" s="105">
        <v>-0.42035699999999998</v>
      </c>
      <c r="CG682" s="105">
        <v>-2.81181E-2</v>
      </c>
      <c r="CH682" s="105">
        <v>2.7583299999999999</v>
      </c>
      <c r="CI682" s="105">
        <v>-4.8751799999999998E-3</v>
      </c>
      <c r="CJ682" s="105">
        <v>0.31100800000000001</v>
      </c>
      <c r="CK682" s="105">
        <v>0.60489300000000001</v>
      </c>
      <c r="CL682" s="105">
        <v>0.25557000000000002</v>
      </c>
      <c r="CM682" s="116">
        <v>8.9082700000000001E-2</v>
      </c>
    </row>
    <row r="683" spans="1:91">
      <c r="A683" s="104" t="s">
        <v>1988</v>
      </c>
      <c r="B683" s="104" t="s">
        <v>1989</v>
      </c>
      <c r="C683" s="104" t="s">
        <v>1990</v>
      </c>
      <c r="D683" s="105">
        <v>30.68805</v>
      </c>
      <c r="E683" s="108">
        <v>702033151</v>
      </c>
      <c r="F683" s="108">
        <v>404156559.5</v>
      </c>
      <c r="G683" s="108">
        <v>247950147.5</v>
      </c>
      <c r="H683" s="108">
        <v>707861591</v>
      </c>
      <c r="I683" s="108">
        <v>725900137</v>
      </c>
      <c r="J683" s="108">
        <v>823345260.89999998</v>
      </c>
      <c r="K683" s="108">
        <v>754731074</v>
      </c>
      <c r="L683" s="108">
        <v>391209454.5</v>
      </c>
      <c r="M683" s="108">
        <v>863921822</v>
      </c>
      <c r="N683" s="108">
        <v>39578624</v>
      </c>
      <c r="O683" s="108">
        <v>6483818.75</v>
      </c>
      <c r="P683" s="108">
        <v>92766070</v>
      </c>
      <c r="Q683" s="108">
        <v>1696768108</v>
      </c>
      <c r="R683" s="108">
        <v>1595176396</v>
      </c>
      <c r="S683" s="108">
        <v>9529133</v>
      </c>
      <c r="T683" s="108">
        <v>1750661625</v>
      </c>
      <c r="U683" s="108">
        <v>1847046450</v>
      </c>
      <c r="V683" s="108">
        <v>1478335579</v>
      </c>
      <c r="W683" s="108">
        <v>1715808620</v>
      </c>
      <c r="X683" s="108">
        <v>1346520585</v>
      </c>
      <c r="Y683" s="108">
        <v>1233806694</v>
      </c>
      <c r="Z683" s="108">
        <v>1333571232</v>
      </c>
      <c r="AA683" s="108">
        <v>1679605086</v>
      </c>
      <c r="AB683" s="108">
        <v>1800224520</v>
      </c>
      <c r="AC683" s="108">
        <v>2148358820</v>
      </c>
      <c r="AD683" s="108">
        <v>2413030352</v>
      </c>
      <c r="AE683" s="108">
        <v>2142296250</v>
      </c>
      <c r="AF683" s="108">
        <v>2168002310</v>
      </c>
      <c r="AG683" s="108">
        <v>2394780266</v>
      </c>
      <c r="AH683" s="115">
        <v>2119421402</v>
      </c>
      <c r="AI683" s="105">
        <v>29.770399999999999</v>
      </c>
      <c r="AJ683" s="105">
        <v>29.172599999999999</v>
      </c>
      <c r="AK683" s="105">
        <v>28.497</v>
      </c>
      <c r="AL683" s="105">
        <v>29.673300000000001</v>
      </c>
      <c r="AM683" s="105">
        <v>29.861999999999998</v>
      </c>
      <c r="AN683" s="105">
        <v>30.151</v>
      </c>
      <c r="AO683" s="105">
        <v>29.723299999999998</v>
      </c>
      <c r="AP683" s="105">
        <v>29.3506</v>
      </c>
      <c r="AQ683" s="105">
        <v>29.875399999999999</v>
      </c>
      <c r="AR683" s="105">
        <v>25.601800000000001</v>
      </c>
      <c r="AS683" s="105">
        <v>23.332899999999999</v>
      </c>
      <c r="AT683" s="105">
        <v>27.071300000000001</v>
      </c>
      <c r="AU683" s="105">
        <v>30.898099999999999</v>
      </c>
      <c r="AV683" s="105">
        <v>30.860800000000001</v>
      </c>
      <c r="AW683" s="105">
        <v>23.617100000000001</v>
      </c>
      <c r="AX683" s="105">
        <v>31.084599999999998</v>
      </c>
      <c r="AY683" s="105">
        <v>31.105</v>
      </c>
      <c r="AZ683" s="105">
        <v>30.805</v>
      </c>
      <c r="BA683" s="105">
        <v>30.921199999999999</v>
      </c>
      <c r="BB683" s="105">
        <v>30.662600000000001</v>
      </c>
      <c r="BC683" s="105">
        <v>30.395700000000001</v>
      </c>
      <c r="BD683" s="105">
        <v>30.7135</v>
      </c>
      <c r="BE683" s="105">
        <v>31.060700000000001</v>
      </c>
      <c r="BF683" s="105">
        <v>31.182099999999998</v>
      </c>
      <c r="BG683" s="105">
        <v>31.049099999999999</v>
      </c>
      <c r="BH683" s="105">
        <v>31.204999999999998</v>
      </c>
      <c r="BI683" s="105">
        <v>31.010400000000001</v>
      </c>
      <c r="BJ683" s="105">
        <v>31.0688</v>
      </c>
      <c r="BK683" s="105">
        <v>31.0898</v>
      </c>
      <c r="BL683" s="116">
        <v>30.983599999999999</v>
      </c>
      <c r="BM683" s="112">
        <v>6.75832E-3</v>
      </c>
      <c r="BN683" s="112">
        <v>1.27739E-3</v>
      </c>
      <c r="BO683" s="112">
        <v>9.2938799999999996E-4</v>
      </c>
      <c r="BP683" s="112">
        <v>6.2941100000000003E-3</v>
      </c>
      <c r="BQ683" s="112">
        <v>0.34518500000000002</v>
      </c>
      <c r="BR683" s="112">
        <v>0.65516600000000003</v>
      </c>
      <c r="BS683" s="112">
        <v>6.6911799999999994E-2</v>
      </c>
      <c r="BT683" s="112">
        <v>0.68949499999999997</v>
      </c>
      <c r="BU683" s="117">
        <v>0.57964700000000002</v>
      </c>
      <c r="BV683" s="112">
        <v>3.2767699999999997E-2</v>
      </c>
      <c r="BW683" s="112">
        <v>1.5892699999999999E-2</v>
      </c>
      <c r="BX683" s="112">
        <v>1.8943700000000001E-2</v>
      </c>
      <c r="BY683" s="112">
        <v>2.0439800000000001E-2</v>
      </c>
      <c r="BZ683" s="112">
        <v>0.66940699999999997</v>
      </c>
      <c r="CA683" s="112">
        <v>0.83353100000000002</v>
      </c>
      <c r="CB683" s="112">
        <v>0.24652499999999999</v>
      </c>
      <c r="CC683" s="112">
        <v>0.80986899999999995</v>
      </c>
      <c r="CD683" s="117">
        <v>0.85189700000000002</v>
      </c>
      <c r="CE683" s="105">
        <v>-1.90069</v>
      </c>
      <c r="CF683" s="105">
        <v>-1.15194</v>
      </c>
      <c r="CG683" s="105">
        <v>-1.3975900000000001</v>
      </c>
      <c r="CH683" s="105">
        <v>-5.7120600000000001</v>
      </c>
      <c r="CI683" s="105">
        <v>-2.5886999999999998</v>
      </c>
      <c r="CJ683" s="105">
        <v>-4.9182299999999998E-2</v>
      </c>
      <c r="CK683" s="105">
        <v>-0.38752900000000001</v>
      </c>
      <c r="CL683" s="105">
        <v>-6.1943699999999997E-2</v>
      </c>
      <c r="CM683" s="116">
        <v>4.0791800000000003E-2</v>
      </c>
    </row>
    <row r="684" spans="1:91">
      <c r="A684" s="104" t="s">
        <v>1991</v>
      </c>
      <c r="B684" s="104" t="s">
        <v>1992</v>
      </c>
      <c r="C684" s="104" t="s">
        <v>1993</v>
      </c>
      <c r="D684" s="105">
        <v>29.309249999999999</v>
      </c>
      <c r="E684" s="108">
        <v>132088571.5</v>
      </c>
      <c r="F684" s="108">
        <v>70748198.25</v>
      </c>
      <c r="G684" s="108">
        <v>94960261.5</v>
      </c>
      <c r="H684" s="108">
        <v>666535066</v>
      </c>
      <c r="I684" s="108">
        <v>488578210</v>
      </c>
      <c r="J684" s="108">
        <v>465820081.5</v>
      </c>
      <c r="K684" s="108">
        <v>548795233.79999995</v>
      </c>
      <c r="L684" s="108">
        <v>632411201</v>
      </c>
      <c r="M684" s="108">
        <v>549396251.5</v>
      </c>
      <c r="N684" s="108">
        <v>70985683</v>
      </c>
      <c r="O684" s="108">
        <v>121064231.8</v>
      </c>
      <c r="P684" s="108">
        <v>12459344.25</v>
      </c>
      <c r="Q684" s="108">
        <v>723219083</v>
      </c>
      <c r="R684" s="108">
        <v>645746768</v>
      </c>
      <c r="S684" s="108">
        <v>62424372</v>
      </c>
      <c r="T684" s="108">
        <v>993791762</v>
      </c>
      <c r="U684" s="108">
        <v>691622973</v>
      </c>
      <c r="V684" s="108">
        <v>663884495</v>
      </c>
      <c r="W684" s="108">
        <v>503722031.5</v>
      </c>
      <c r="X684" s="108">
        <v>420445575</v>
      </c>
      <c r="Y684" s="108">
        <v>451444237</v>
      </c>
      <c r="Z684" s="108">
        <v>513259723</v>
      </c>
      <c r="AA684" s="108">
        <v>490832830</v>
      </c>
      <c r="AB684" s="108">
        <v>410807199</v>
      </c>
      <c r="AC684" s="108">
        <v>831814407</v>
      </c>
      <c r="AD684" s="108">
        <v>1042076025</v>
      </c>
      <c r="AE684" s="108">
        <v>856112808</v>
      </c>
      <c r="AF684" s="108">
        <v>881957542</v>
      </c>
      <c r="AG684" s="108">
        <v>804049226</v>
      </c>
      <c r="AH684" s="115">
        <v>915279225</v>
      </c>
      <c r="AI684" s="105">
        <v>27.360399999999998</v>
      </c>
      <c r="AJ684" s="105">
        <v>26.7743</v>
      </c>
      <c r="AK684" s="105">
        <v>27.1751</v>
      </c>
      <c r="AL684" s="105">
        <v>29.586500000000001</v>
      </c>
      <c r="AM684" s="105">
        <v>29.299099999999999</v>
      </c>
      <c r="AN684" s="105">
        <v>29.3308</v>
      </c>
      <c r="AO684" s="105">
        <v>29.286200000000001</v>
      </c>
      <c r="AP684" s="105">
        <v>30.043199999999999</v>
      </c>
      <c r="AQ684" s="105">
        <v>29.2224</v>
      </c>
      <c r="AR684" s="105">
        <v>26.3889</v>
      </c>
      <c r="AS684" s="105">
        <v>27.529800000000002</v>
      </c>
      <c r="AT684" s="105">
        <v>24.174900000000001</v>
      </c>
      <c r="AU684" s="105">
        <v>29.633900000000001</v>
      </c>
      <c r="AV684" s="105">
        <v>29.556100000000001</v>
      </c>
      <c r="AW684" s="105">
        <v>26.3779</v>
      </c>
      <c r="AX684" s="105">
        <v>30.267700000000001</v>
      </c>
      <c r="AY684" s="105">
        <v>29.690300000000001</v>
      </c>
      <c r="AZ684" s="105">
        <v>29.619599999999998</v>
      </c>
      <c r="BA684" s="105">
        <v>29.152999999999999</v>
      </c>
      <c r="BB684" s="105">
        <v>28.9998</v>
      </c>
      <c r="BC684" s="105">
        <v>28.9711</v>
      </c>
      <c r="BD684" s="105">
        <v>29.319400000000002</v>
      </c>
      <c r="BE684" s="105">
        <v>29.276499999999999</v>
      </c>
      <c r="BF684" s="105">
        <v>29.0505</v>
      </c>
      <c r="BG684" s="105">
        <v>29.668500000000002</v>
      </c>
      <c r="BH684" s="105">
        <v>29.993300000000001</v>
      </c>
      <c r="BI684" s="105">
        <v>29.687100000000001</v>
      </c>
      <c r="BJ684" s="105">
        <v>29.7712</v>
      </c>
      <c r="BK684" s="105">
        <v>29.5322</v>
      </c>
      <c r="BL684" s="116">
        <v>29.777699999999999</v>
      </c>
      <c r="BM684" s="112">
        <v>1.7073699999999999E-4</v>
      </c>
      <c r="BN684" s="112">
        <v>7.6906600000000006E-2</v>
      </c>
      <c r="BO684" s="112">
        <v>0.55704799999999999</v>
      </c>
      <c r="BP684" s="112">
        <v>2.07198E-2</v>
      </c>
      <c r="BQ684" s="112">
        <v>0.33748899999999998</v>
      </c>
      <c r="BR684" s="112">
        <v>0.49475599999999997</v>
      </c>
      <c r="BS684" s="112">
        <v>2.70097E-3</v>
      </c>
      <c r="BT684" s="112">
        <v>1.4631399999999999E-2</v>
      </c>
      <c r="BU684" s="117">
        <v>0.53807799999999995</v>
      </c>
      <c r="BV684" s="112">
        <v>5.7523799999999996E-3</v>
      </c>
      <c r="BW684" s="112">
        <v>0.14100799999999999</v>
      </c>
      <c r="BX684" s="112">
        <v>0.64981900000000004</v>
      </c>
      <c r="BY684" s="112">
        <v>4.6377599999999998E-2</v>
      </c>
      <c r="BZ684" s="112">
        <v>0.66252999999999995</v>
      </c>
      <c r="CA684" s="112">
        <v>0.73372400000000004</v>
      </c>
      <c r="CB684" s="112">
        <v>5.4246299999999997E-2</v>
      </c>
      <c r="CC684" s="112">
        <v>9.5353099999999996E-2</v>
      </c>
      <c r="CD684" s="117">
        <v>0.83116299999999999</v>
      </c>
      <c r="CE684" s="105">
        <v>-2.5903999999999998</v>
      </c>
      <c r="CF684" s="105">
        <v>-0.28822599999999998</v>
      </c>
      <c r="CG684" s="105">
        <v>-0.17643200000000001</v>
      </c>
      <c r="CH684" s="105">
        <v>-3.6625000000000001</v>
      </c>
      <c r="CI684" s="105">
        <v>-1.17106</v>
      </c>
      <c r="CJ684" s="105">
        <v>0.165518</v>
      </c>
      <c r="CK684" s="105">
        <v>-0.652393</v>
      </c>
      <c r="CL684" s="105">
        <v>-0.47823300000000002</v>
      </c>
      <c r="CM684" s="116">
        <v>8.9261999999999994E-2</v>
      </c>
    </row>
    <row r="685" spans="1:91">
      <c r="A685" s="104" t="s">
        <v>1994</v>
      </c>
      <c r="B685" s="104" t="s">
        <v>1995</v>
      </c>
      <c r="C685" s="104" t="s">
        <v>1996</v>
      </c>
      <c r="D685" s="105">
        <v>28.592750000000002</v>
      </c>
      <c r="E685" s="108">
        <v>178322676</v>
      </c>
      <c r="F685" s="108">
        <v>42543140</v>
      </c>
      <c r="G685" s="108">
        <v>11627265.699999999</v>
      </c>
      <c r="H685" s="108">
        <v>169663640.90000001</v>
      </c>
      <c r="I685" s="108">
        <v>235957956.59999999</v>
      </c>
      <c r="J685" s="108">
        <v>103240198.7</v>
      </c>
      <c r="K685" s="108">
        <v>197478056</v>
      </c>
      <c r="L685" s="108"/>
      <c r="M685" s="108">
        <v>170438231.30000001</v>
      </c>
      <c r="N685" s="108">
        <v>94762222.75</v>
      </c>
      <c r="O685" s="108">
        <v>63600026</v>
      </c>
      <c r="P685" s="108">
        <v>5183830.5310000004</v>
      </c>
      <c r="Q685" s="108">
        <v>373528815</v>
      </c>
      <c r="R685" s="108">
        <v>488541520.60000002</v>
      </c>
      <c r="S685" s="108">
        <v>4527536.5</v>
      </c>
      <c r="T685" s="108">
        <v>411695884</v>
      </c>
      <c r="U685" s="108">
        <v>473978352.5</v>
      </c>
      <c r="V685" s="108">
        <v>585493304.60000002</v>
      </c>
      <c r="W685" s="108">
        <v>427186209.30000001</v>
      </c>
      <c r="X685" s="108">
        <v>397013269</v>
      </c>
      <c r="Y685" s="108">
        <v>321859010.89999998</v>
      </c>
      <c r="Z685" s="108">
        <v>314503774.60000002</v>
      </c>
      <c r="AA685" s="108">
        <v>329030045.5</v>
      </c>
      <c r="AB685" s="108">
        <v>288470592</v>
      </c>
      <c r="AC685" s="108">
        <v>451426096</v>
      </c>
      <c r="AD685" s="108">
        <v>480680109.80000001</v>
      </c>
      <c r="AE685" s="108">
        <v>576227075.29999995</v>
      </c>
      <c r="AF685" s="108">
        <v>420561816</v>
      </c>
      <c r="AG685" s="108">
        <v>510672782</v>
      </c>
      <c r="AH685" s="115">
        <v>441417381</v>
      </c>
      <c r="AI685" s="105">
        <v>27.793399999999998</v>
      </c>
      <c r="AJ685" s="105">
        <v>26.041399999999999</v>
      </c>
      <c r="AK685" s="105">
        <v>24.1264</v>
      </c>
      <c r="AL685" s="105">
        <v>27.612500000000001</v>
      </c>
      <c r="AM685" s="105">
        <v>28.270099999999999</v>
      </c>
      <c r="AN685" s="105">
        <v>27.226299999999998</v>
      </c>
      <c r="AO685" s="105">
        <v>27.823799999999999</v>
      </c>
      <c r="AP685" s="105">
        <v>22.507300000000001</v>
      </c>
      <c r="AQ685" s="105">
        <v>27.533799999999999</v>
      </c>
      <c r="AR685" s="105">
        <v>26.776499999999999</v>
      </c>
      <c r="AS685" s="105">
        <v>26.663799999999998</v>
      </c>
      <c r="AT685" s="105">
        <v>22.909800000000001</v>
      </c>
      <c r="AU685" s="105">
        <v>28.666799999999999</v>
      </c>
      <c r="AV685" s="105">
        <v>29.153600000000001</v>
      </c>
      <c r="AW685" s="105">
        <v>22.6557</v>
      </c>
      <c r="AX685" s="105">
        <v>28.996300000000002</v>
      </c>
      <c r="AY685" s="105">
        <v>29.154699999999998</v>
      </c>
      <c r="AZ685" s="105">
        <v>29.4726</v>
      </c>
      <c r="BA685" s="105">
        <v>28.915199999999999</v>
      </c>
      <c r="BB685" s="105">
        <v>28.9129</v>
      </c>
      <c r="BC685" s="105">
        <v>28.483599999999999</v>
      </c>
      <c r="BD685" s="105">
        <v>28.645099999999999</v>
      </c>
      <c r="BE685" s="105">
        <v>28.7224</v>
      </c>
      <c r="BF685" s="105">
        <v>28.540400000000002</v>
      </c>
      <c r="BG685" s="105">
        <v>28.804600000000001</v>
      </c>
      <c r="BH685" s="105">
        <v>28.883099999999999</v>
      </c>
      <c r="BI685" s="105">
        <v>29.1159</v>
      </c>
      <c r="BJ685" s="105">
        <v>28.7028</v>
      </c>
      <c r="BK685" s="105">
        <v>28.871700000000001</v>
      </c>
      <c r="BL685" s="116">
        <v>28.709599999999998</v>
      </c>
      <c r="BM685" s="112">
        <v>5.9022600000000001E-2</v>
      </c>
      <c r="BN685" s="112">
        <v>2.6834799999999999E-2</v>
      </c>
      <c r="BO685" s="112">
        <v>0.17943300000000001</v>
      </c>
      <c r="BP685" s="112">
        <v>5.9807899999999997E-2</v>
      </c>
      <c r="BQ685" s="112">
        <v>0.40676899999999999</v>
      </c>
      <c r="BR685" s="112">
        <v>4.13064E-2</v>
      </c>
      <c r="BS685" s="112">
        <v>0.95513099999999995</v>
      </c>
      <c r="BT685" s="112">
        <v>0.17590600000000001</v>
      </c>
      <c r="BU685" s="117">
        <v>0.18590899999999999</v>
      </c>
      <c r="BV685" s="112">
        <v>0.11108800000000001</v>
      </c>
      <c r="BW685" s="112">
        <v>7.0562299999999994E-2</v>
      </c>
      <c r="BX685" s="112">
        <v>0.28967900000000002</v>
      </c>
      <c r="BY685" s="112">
        <v>0.10581</v>
      </c>
      <c r="BZ685" s="112">
        <v>0.70966600000000002</v>
      </c>
      <c r="CA685" s="112">
        <v>0.19589899999999999</v>
      </c>
      <c r="CB685" s="112">
        <v>0.97549600000000003</v>
      </c>
      <c r="CC685" s="112">
        <v>0.37690099999999999</v>
      </c>
      <c r="CD685" s="117">
        <v>0.69417600000000002</v>
      </c>
      <c r="CE685" s="105">
        <v>-2.7742900000000001</v>
      </c>
      <c r="CF685" s="105">
        <v>-1.0583899999999999</v>
      </c>
      <c r="CG685" s="105">
        <v>-2.8064</v>
      </c>
      <c r="CH685" s="105">
        <v>-3.3113700000000001</v>
      </c>
      <c r="CI685" s="105">
        <v>-1.9359999999999999</v>
      </c>
      <c r="CJ685" s="105">
        <v>0.44649499999999998</v>
      </c>
      <c r="CK685" s="105">
        <v>9.2055000000000001E-3</v>
      </c>
      <c r="CL685" s="105">
        <v>-0.12537999999999999</v>
      </c>
      <c r="CM685" s="116">
        <v>0.17318800000000001</v>
      </c>
    </row>
    <row r="686" spans="1:91">
      <c r="A686" s="104" t="s">
        <v>1997</v>
      </c>
      <c r="B686" s="104" t="s">
        <v>1998</v>
      </c>
      <c r="C686" s="104" t="s">
        <v>471</v>
      </c>
      <c r="D686" s="105">
        <v>28.7926</v>
      </c>
      <c r="E686" s="108">
        <v>7647003.5</v>
      </c>
      <c r="F686" s="108">
        <v>11629203</v>
      </c>
      <c r="G686" s="108">
        <v>153237532</v>
      </c>
      <c r="H686" s="108">
        <v>37928374.25</v>
      </c>
      <c r="I686" s="108">
        <v>62917807</v>
      </c>
      <c r="J686" s="108">
        <v>25501142.25</v>
      </c>
      <c r="K686" s="108">
        <v>6240068</v>
      </c>
      <c r="L686" s="108">
        <v>48353441</v>
      </c>
      <c r="M686" s="108"/>
      <c r="N686" s="108">
        <v>22098989.5</v>
      </c>
      <c r="O686" s="108">
        <v>50415161</v>
      </c>
      <c r="P686" s="108">
        <v>35068160.75</v>
      </c>
      <c r="Q686" s="108">
        <v>765160404</v>
      </c>
      <c r="R686" s="108">
        <v>284368566.5</v>
      </c>
      <c r="S686" s="108">
        <v>1761513919</v>
      </c>
      <c r="T686" s="108">
        <v>415891057.30000001</v>
      </c>
      <c r="U686" s="108">
        <v>351990531</v>
      </c>
      <c r="V686" s="108">
        <v>662010242</v>
      </c>
      <c r="W686" s="108">
        <v>1285195309</v>
      </c>
      <c r="X686" s="108">
        <v>571296071.29999995</v>
      </c>
      <c r="Y686" s="108">
        <v>1286434524</v>
      </c>
      <c r="Z686" s="108">
        <v>1207510648</v>
      </c>
      <c r="AA686" s="108">
        <v>685064549</v>
      </c>
      <c r="AB686" s="108">
        <v>671709187</v>
      </c>
      <c r="AC686" s="108">
        <v>887030008.5</v>
      </c>
      <c r="AD686" s="108">
        <v>241149444.5</v>
      </c>
      <c r="AE686" s="108">
        <v>484308652.5</v>
      </c>
      <c r="AF686" s="108">
        <v>752726787.5</v>
      </c>
      <c r="AG686" s="108">
        <v>794755303</v>
      </c>
      <c r="AH686" s="115">
        <v>740260965.5</v>
      </c>
      <c r="AI686" s="105">
        <v>23.2499</v>
      </c>
      <c r="AJ686" s="105">
        <v>24.208300000000001</v>
      </c>
      <c r="AK686" s="105">
        <v>27.857099999999999</v>
      </c>
      <c r="AL686" s="105">
        <v>25.4512</v>
      </c>
      <c r="AM686" s="105">
        <v>26.424099999999999</v>
      </c>
      <c r="AN686" s="105">
        <v>25.495899999999999</v>
      </c>
      <c r="AO686" s="105">
        <v>22.999600000000001</v>
      </c>
      <c r="AP686" s="105">
        <v>26.648800000000001</v>
      </c>
      <c r="AQ686" s="105">
        <v>21.367000000000001</v>
      </c>
      <c r="AR686" s="105">
        <v>24.699300000000001</v>
      </c>
      <c r="AS686" s="105">
        <v>26.263999999999999</v>
      </c>
      <c r="AT686" s="105">
        <v>25.6678</v>
      </c>
      <c r="AU686" s="105">
        <v>29.6995</v>
      </c>
      <c r="AV686" s="105">
        <v>28.372900000000001</v>
      </c>
      <c r="AW686" s="105">
        <v>31.086300000000001</v>
      </c>
      <c r="AX686" s="105">
        <v>29.010899999999999</v>
      </c>
      <c r="AY686" s="105">
        <v>28.72</v>
      </c>
      <c r="AZ686" s="105">
        <v>29.639199999999999</v>
      </c>
      <c r="BA686" s="105">
        <v>30.504300000000001</v>
      </c>
      <c r="BB686" s="105">
        <v>29.436599999999999</v>
      </c>
      <c r="BC686" s="105">
        <v>30.458100000000002</v>
      </c>
      <c r="BD686" s="105">
        <v>30.569500000000001</v>
      </c>
      <c r="BE686" s="105">
        <v>29.7666</v>
      </c>
      <c r="BF686" s="105">
        <v>29.759799999999998</v>
      </c>
      <c r="BG686" s="105">
        <v>29.772400000000001</v>
      </c>
      <c r="BH686" s="105">
        <v>27.881900000000002</v>
      </c>
      <c r="BI686" s="105">
        <v>28.865200000000002</v>
      </c>
      <c r="BJ686" s="105">
        <v>29.5426</v>
      </c>
      <c r="BK686" s="105">
        <v>29.5137</v>
      </c>
      <c r="BL686" s="116">
        <v>29.464500000000001</v>
      </c>
      <c r="BM686" s="112">
        <v>3.49866E-2</v>
      </c>
      <c r="BN686" s="112">
        <v>3.0630000000000002E-4</v>
      </c>
      <c r="BO686" s="112">
        <v>2.0175700000000001E-2</v>
      </c>
      <c r="BP686" s="112">
        <v>9.6880800000000004E-4</v>
      </c>
      <c r="BQ686" s="112">
        <v>0.79958399999999996</v>
      </c>
      <c r="BR686" s="112">
        <v>0.23157800000000001</v>
      </c>
      <c r="BS686" s="112">
        <v>0.14748600000000001</v>
      </c>
      <c r="BT686" s="112">
        <v>0.12345200000000001</v>
      </c>
      <c r="BU686" s="117">
        <v>0.28912700000000002</v>
      </c>
      <c r="BV686" s="112">
        <v>8.0710699999999996E-2</v>
      </c>
      <c r="BW686" s="112">
        <v>8.2657800000000003E-3</v>
      </c>
      <c r="BX686" s="112">
        <v>8.3613599999999996E-2</v>
      </c>
      <c r="BY686" s="112">
        <v>7.8322200000000008E-3</v>
      </c>
      <c r="BZ686" s="112">
        <v>0.90223900000000001</v>
      </c>
      <c r="CA686" s="112">
        <v>0.491365</v>
      </c>
      <c r="CB686" s="112">
        <v>0.362286</v>
      </c>
      <c r="CC686" s="112">
        <v>0.30291400000000002</v>
      </c>
      <c r="CD686" s="117">
        <v>0.72864200000000001</v>
      </c>
      <c r="CE686" s="105">
        <v>-4.4018300000000004</v>
      </c>
      <c r="CF686" s="105">
        <v>-3.7165599999999999</v>
      </c>
      <c r="CG686" s="105">
        <v>-5.8351300000000004</v>
      </c>
      <c r="CH686" s="105">
        <v>-3.9632299999999998</v>
      </c>
      <c r="CI686" s="105">
        <v>0.212618</v>
      </c>
      <c r="CJ686" s="105">
        <v>-0.38356899999999999</v>
      </c>
      <c r="CK686" s="105">
        <v>0.626027</v>
      </c>
      <c r="CL686" s="105">
        <v>0.52504799999999996</v>
      </c>
      <c r="CM686" s="116">
        <v>-0.66710000000000003</v>
      </c>
    </row>
    <row r="687" spans="1:91">
      <c r="A687" s="104" t="s">
        <v>1999</v>
      </c>
      <c r="B687" s="104" t="s">
        <v>2000</v>
      </c>
      <c r="C687" s="104" t="s">
        <v>2001</v>
      </c>
      <c r="D687" s="105">
        <v>27.9069</v>
      </c>
      <c r="E687" s="108">
        <v>234814225</v>
      </c>
      <c r="F687" s="108">
        <v>193238859</v>
      </c>
      <c r="G687" s="108">
        <v>210532542.5</v>
      </c>
      <c r="H687" s="108">
        <v>193652522</v>
      </c>
      <c r="I687" s="108">
        <v>160693082.80000001</v>
      </c>
      <c r="J687" s="108">
        <v>139708485</v>
      </c>
      <c r="K687" s="108">
        <v>223630062.5</v>
      </c>
      <c r="L687" s="108">
        <v>152750701.30000001</v>
      </c>
      <c r="M687" s="108">
        <v>218832580</v>
      </c>
      <c r="N687" s="108">
        <v>177984374</v>
      </c>
      <c r="O687" s="108">
        <v>194334171</v>
      </c>
      <c r="P687" s="108">
        <v>170000940.80000001</v>
      </c>
      <c r="Q687" s="108">
        <v>264700503.80000001</v>
      </c>
      <c r="R687" s="108">
        <v>165608576</v>
      </c>
      <c r="S687" s="108">
        <v>180926304</v>
      </c>
      <c r="T687" s="108">
        <v>193906670.80000001</v>
      </c>
      <c r="U687" s="108">
        <v>154797610</v>
      </c>
      <c r="V687" s="108">
        <v>276667463</v>
      </c>
      <c r="W687" s="108">
        <v>182900403.80000001</v>
      </c>
      <c r="X687" s="108">
        <v>198802388</v>
      </c>
      <c r="Y687" s="108">
        <v>186944130</v>
      </c>
      <c r="Z687" s="108">
        <v>190349152</v>
      </c>
      <c r="AA687" s="108">
        <v>201867857</v>
      </c>
      <c r="AB687" s="108">
        <v>190205151</v>
      </c>
      <c r="AC687" s="108">
        <v>189436483.5</v>
      </c>
      <c r="AD687" s="108">
        <v>222053484.5</v>
      </c>
      <c r="AE687" s="108">
        <v>197440258</v>
      </c>
      <c r="AF687" s="108">
        <v>218860084</v>
      </c>
      <c r="AG687" s="108">
        <v>186031633.80000001</v>
      </c>
      <c r="AH687" s="115">
        <v>255082649</v>
      </c>
      <c r="AI687" s="105">
        <v>28.1904</v>
      </c>
      <c r="AJ687" s="105">
        <v>28.197099999999999</v>
      </c>
      <c r="AK687" s="105">
        <v>28.315200000000001</v>
      </c>
      <c r="AL687" s="105">
        <v>27.8033</v>
      </c>
      <c r="AM687" s="105">
        <v>27.711099999999998</v>
      </c>
      <c r="AN687" s="105">
        <v>27.619599999999998</v>
      </c>
      <c r="AO687" s="105">
        <v>28.000599999999999</v>
      </c>
      <c r="AP687" s="105">
        <v>28.133199999999999</v>
      </c>
      <c r="AQ687" s="105">
        <v>27.894300000000001</v>
      </c>
      <c r="AR687" s="105">
        <v>27.877199999999998</v>
      </c>
      <c r="AS687" s="105">
        <v>28.167100000000001</v>
      </c>
      <c r="AT687" s="105">
        <v>27.9451</v>
      </c>
      <c r="AU687" s="105">
        <v>28.212299999999999</v>
      </c>
      <c r="AV687" s="105">
        <v>27.5929</v>
      </c>
      <c r="AW687" s="105">
        <v>27.903700000000001</v>
      </c>
      <c r="AX687" s="105">
        <v>27.9101</v>
      </c>
      <c r="AY687" s="105">
        <v>27.521100000000001</v>
      </c>
      <c r="AZ687" s="105">
        <v>28.4253</v>
      </c>
      <c r="BA687" s="105">
        <v>27.691400000000002</v>
      </c>
      <c r="BB687" s="105">
        <v>27.9132</v>
      </c>
      <c r="BC687" s="105">
        <v>27.684699999999999</v>
      </c>
      <c r="BD687" s="105">
        <v>27.939299999999999</v>
      </c>
      <c r="BE687" s="105">
        <v>28.055299999999999</v>
      </c>
      <c r="BF687" s="105">
        <v>27.939599999999999</v>
      </c>
      <c r="BG687" s="105">
        <v>27.505400000000002</v>
      </c>
      <c r="BH687" s="105">
        <v>27.752199999999998</v>
      </c>
      <c r="BI687" s="105">
        <v>27.570699999999999</v>
      </c>
      <c r="BJ687" s="105">
        <v>27.7605</v>
      </c>
      <c r="BK687" s="105">
        <v>27.4451</v>
      </c>
      <c r="BL687" s="116">
        <v>27.974499999999999</v>
      </c>
      <c r="BM687" s="112">
        <v>3.3155799999999999E-2</v>
      </c>
      <c r="BN687" s="112">
        <v>0.92915899999999996</v>
      </c>
      <c r="BO687" s="112">
        <v>0.16886899999999999</v>
      </c>
      <c r="BP687" s="112">
        <v>0.201988</v>
      </c>
      <c r="BQ687" s="112">
        <v>0.49635200000000002</v>
      </c>
      <c r="BR687" s="112">
        <v>0.49907200000000002</v>
      </c>
      <c r="BS687" s="112">
        <v>0.84183300000000005</v>
      </c>
      <c r="BT687" s="112">
        <v>0.188032</v>
      </c>
      <c r="BU687" s="117">
        <v>0.52956899999999996</v>
      </c>
      <c r="BV687" s="112">
        <v>7.8056100000000003E-2</v>
      </c>
      <c r="BW687" s="112">
        <v>0.94293800000000005</v>
      </c>
      <c r="BX687" s="112">
        <v>0.27748899999999999</v>
      </c>
      <c r="BY687" s="112">
        <v>0.27842299999999998</v>
      </c>
      <c r="BZ687" s="112">
        <v>0.74639100000000003</v>
      </c>
      <c r="CA687" s="112">
        <v>0.73725600000000002</v>
      </c>
      <c r="CB687" s="112">
        <v>0.928782</v>
      </c>
      <c r="CC687" s="112">
        <v>0.38776100000000002</v>
      </c>
      <c r="CD687" s="117">
        <v>0.82567000000000002</v>
      </c>
      <c r="CE687" s="105">
        <v>0.50753499999999996</v>
      </c>
      <c r="CF687" s="105">
        <v>-1.5391699999999999E-2</v>
      </c>
      <c r="CG687" s="105">
        <v>0.28268300000000002</v>
      </c>
      <c r="CH687" s="105">
        <v>0.26978600000000003</v>
      </c>
      <c r="CI687" s="105">
        <v>0.176258</v>
      </c>
      <c r="CJ687" s="105">
        <v>0.22544600000000001</v>
      </c>
      <c r="CK687" s="105">
        <v>3.6425300000000001E-2</v>
      </c>
      <c r="CL687" s="105">
        <v>0.25136399999999998</v>
      </c>
      <c r="CM687" s="116">
        <v>-0.117266</v>
      </c>
    </row>
    <row r="688" spans="1:91">
      <c r="A688" s="104" t="s">
        <v>2002</v>
      </c>
      <c r="B688" s="104" t="s">
        <v>2003</v>
      </c>
      <c r="C688" s="104" t="s">
        <v>755</v>
      </c>
      <c r="D688" s="105">
        <v>25.389099999999999</v>
      </c>
      <c r="E688" s="108">
        <v>41017545.25</v>
      </c>
      <c r="F688" s="108">
        <v>34572414.5</v>
      </c>
      <c r="G688" s="108">
        <v>23893360</v>
      </c>
      <c r="H688" s="108">
        <v>275863746.30000001</v>
      </c>
      <c r="I688" s="108">
        <v>7327709</v>
      </c>
      <c r="J688" s="108">
        <v>23673073</v>
      </c>
      <c r="K688" s="108">
        <v>38710411.75</v>
      </c>
      <c r="L688" s="108"/>
      <c r="M688" s="108">
        <v>62859224.5</v>
      </c>
      <c r="N688" s="108">
        <v>10882476.5</v>
      </c>
      <c r="O688" s="108">
        <v>21842775.75</v>
      </c>
      <c r="P688" s="108">
        <v>156382273</v>
      </c>
      <c r="Q688" s="108">
        <v>11260249</v>
      </c>
      <c r="R688" s="108">
        <v>24779931</v>
      </c>
      <c r="S688" s="108">
        <v>83706798.75</v>
      </c>
      <c r="T688" s="108">
        <v>13876828.75</v>
      </c>
      <c r="U688" s="108">
        <v>93094727.5</v>
      </c>
      <c r="V688" s="108">
        <v>72163260.879999995</v>
      </c>
      <c r="W688" s="108">
        <v>28690175.75</v>
      </c>
      <c r="X688" s="108">
        <v>147733451.80000001</v>
      </c>
      <c r="Y688" s="108">
        <v>16100360</v>
      </c>
      <c r="Z688" s="108">
        <v>14021896.5</v>
      </c>
      <c r="AA688" s="108">
        <v>23307163</v>
      </c>
      <c r="AB688" s="108">
        <v>51672726</v>
      </c>
      <c r="AC688" s="108">
        <v>110388417.5</v>
      </c>
      <c r="AD688" s="108">
        <v>18711764</v>
      </c>
      <c r="AE688" s="108">
        <v>151494210</v>
      </c>
      <c r="AF688" s="108">
        <v>114403779.8</v>
      </c>
      <c r="AG688" s="108">
        <v>165146487.30000001</v>
      </c>
      <c r="AH688" s="115">
        <v>41250470</v>
      </c>
      <c r="AI688" s="105">
        <v>25.673200000000001</v>
      </c>
      <c r="AJ688" s="105">
        <v>25.7667</v>
      </c>
      <c r="AK688" s="105">
        <v>25.180299999999999</v>
      </c>
      <c r="AL688" s="105">
        <v>28.313800000000001</v>
      </c>
      <c r="AM688" s="105">
        <v>23.324000000000002</v>
      </c>
      <c r="AN688" s="105">
        <v>25.228100000000001</v>
      </c>
      <c r="AO688" s="105">
        <v>25.437899999999999</v>
      </c>
      <c r="AP688" s="105">
        <v>22.4894</v>
      </c>
      <c r="AQ688" s="105">
        <v>26.0947</v>
      </c>
      <c r="AR688" s="105">
        <v>23.709299999999999</v>
      </c>
      <c r="AS688" s="105">
        <v>25.0486</v>
      </c>
      <c r="AT688" s="105">
        <v>27.8247</v>
      </c>
      <c r="AU688" s="105">
        <v>23.606999999999999</v>
      </c>
      <c r="AV688" s="105">
        <v>24.852399999999999</v>
      </c>
      <c r="AW688" s="105">
        <v>26.869399999999999</v>
      </c>
      <c r="AX688" s="105">
        <v>24.105499999999999</v>
      </c>
      <c r="AY688" s="105">
        <v>26.808499999999999</v>
      </c>
      <c r="AZ688" s="105">
        <v>26.533899999999999</v>
      </c>
      <c r="BA688" s="105">
        <v>25.018999999999998</v>
      </c>
      <c r="BB688" s="105">
        <v>27.499400000000001</v>
      </c>
      <c r="BC688" s="105">
        <v>24.249300000000002</v>
      </c>
      <c r="BD688" s="105">
        <v>24.051400000000001</v>
      </c>
      <c r="BE688" s="105">
        <v>24.888500000000001</v>
      </c>
      <c r="BF688" s="105">
        <v>26.0595</v>
      </c>
      <c r="BG688" s="105">
        <v>26.727</v>
      </c>
      <c r="BH688" s="105">
        <v>24.155899999999999</v>
      </c>
      <c r="BI688" s="105">
        <v>27.188600000000001</v>
      </c>
      <c r="BJ688" s="105">
        <v>26.8246</v>
      </c>
      <c r="BK688" s="105">
        <v>27.2729</v>
      </c>
      <c r="BL688" s="116">
        <v>25.340299999999999</v>
      </c>
      <c r="BM688" s="112">
        <v>0.19945399999999999</v>
      </c>
      <c r="BN688" s="112">
        <v>0.61333199999999999</v>
      </c>
      <c r="BO688" s="112">
        <v>0.22309899999999999</v>
      </c>
      <c r="BP688" s="112">
        <v>0.51830299999999996</v>
      </c>
      <c r="BQ688" s="112">
        <v>0.286829</v>
      </c>
      <c r="BR688" s="112">
        <v>0.55778099999999997</v>
      </c>
      <c r="BS688" s="112">
        <v>0.479045</v>
      </c>
      <c r="BT688" s="112">
        <v>0.147281</v>
      </c>
      <c r="BU688" s="117">
        <v>0.70247700000000002</v>
      </c>
      <c r="BV688" s="112">
        <v>0.27864800000000001</v>
      </c>
      <c r="BW688" s="112">
        <v>0.68802399999999997</v>
      </c>
      <c r="BX688" s="112">
        <v>0.33552300000000002</v>
      </c>
      <c r="BY688" s="112">
        <v>0.59895600000000004</v>
      </c>
      <c r="BZ688" s="112">
        <v>0.62838799999999995</v>
      </c>
      <c r="CA688" s="112">
        <v>0.776725</v>
      </c>
      <c r="CB688" s="112">
        <v>0.680172</v>
      </c>
      <c r="CC688" s="112">
        <v>0.33355800000000002</v>
      </c>
      <c r="CD688" s="117">
        <v>0.90479799999999999</v>
      </c>
      <c r="CE688" s="105">
        <v>-0.93921299999999996</v>
      </c>
      <c r="CF688" s="105">
        <v>-0.85733000000000004</v>
      </c>
      <c r="CG688" s="105">
        <v>-1.8052699999999999</v>
      </c>
      <c r="CH688" s="105">
        <v>-0.95177100000000003</v>
      </c>
      <c r="CI688" s="105">
        <v>-1.3696999999999999</v>
      </c>
      <c r="CJ688" s="105">
        <v>-0.66332800000000003</v>
      </c>
      <c r="CK688" s="105">
        <v>-0.89005699999999999</v>
      </c>
      <c r="CL688" s="105">
        <v>-1.47946</v>
      </c>
      <c r="CM688" s="116">
        <v>-0.45545999999999998</v>
      </c>
    </row>
    <row r="689" spans="1:91">
      <c r="A689" s="104" t="s">
        <v>2004</v>
      </c>
      <c r="B689" s="104" t="s">
        <v>321</v>
      </c>
      <c r="C689" s="104" t="s">
        <v>2005</v>
      </c>
      <c r="D689" s="105">
        <v>28.920999999999999</v>
      </c>
      <c r="E689" s="108">
        <v>462279873.80000001</v>
      </c>
      <c r="F689" s="108">
        <v>494186432</v>
      </c>
      <c r="G689" s="108">
        <v>488970638.5</v>
      </c>
      <c r="H689" s="108">
        <v>491242094</v>
      </c>
      <c r="I689" s="108">
        <v>439412782</v>
      </c>
      <c r="J689" s="108">
        <v>499124598</v>
      </c>
      <c r="K689" s="108">
        <v>727497036</v>
      </c>
      <c r="L689" s="108">
        <v>546996674</v>
      </c>
      <c r="M689" s="108">
        <v>807673619</v>
      </c>
      <c r="N689" s="108">
        <v>390026560</v>
      </c>
      <c r="O689" s="108">
        <v>472502625.5</v>
      </c>
      <c r="P689" s="108">
        <v>384058125</v>
      </c>
      <c r="Q689" s="108">
        <v>395928028</v>
      </c>
      <c r="R689" s="108">
        <v>391763645</v>
      </c>
      <c r="S689" s="108">
        <v>307578322</v>
      </c>
      <c r="T689" s="108">
        <v>364507659</v>
      </c>
      <c r="U689" s="108">
        <v>386795112</v>
      </c>
      <c r="V689" s="108">
        <v>371669400</v>
      </c>
      <c r="W689" s="108">
        <v>375771196</v>
      </c>
      <c r="X689" s="108">
        <v>417104156</v>
      </c>
      <c r="Y689" s="108">
        <v>424554318</v>
      </c>
      <c r="Z689" s="108">
        <v>403172896</v>
      </c>
      <c r="AA689" s="108">
        <v>332379888</v>
      </c>
      <c r="AB689" s="108">
        <v>420193549.5</v>
      </c>
      <c r="AC689" s="108">
        <v>462558780</v>
      </c>
      <c r="AD689" s="108">
        <v>431008446</v>
      </c>
      <c r="AE689" s="108">
        <v>434004931</v>
      </c>
      <c r="AF689" s="108">
        <v>471254378</v>
      </c>
      <c r="AG689" s="108">
        <v>492077572</v>
      </c>
      <c r="AH689" s="115">
        <v>475789147</v>
      </c>
      <c r="AI689" s="105">
        <v>29.1677</v>
      </c>
      <c r="AJ689" s="105">
        <v>29.456</v>
      </c>
      <c r="AK689" s="105">
        <v>29.470400000000001</v>
      </c>
      <c r="AL689" s="105">
        <v>29.1462</v>
      </c>
      <c r="AM689" s="105">
        <v>29.158899999999999</v>
      </c>
      <c r="AN689" s="105">
        <v>29.442299999999999</v>
      </c>
      <c r="AO689" s="105">
        <v>29.6736</v>
      </c>
      <c r="AP689" s="105">
        <v>29.839300000000001</v>
      </c>
      <c r="AQ689" s="105">
        <v>29.778300000000002</v>
      </c>
      <c r="AR689" s="105">
        <v>28.958600000000001</v>
      </c>
      <c r="AS689" s="105">
        <v>29.380600000000001</v>
      </c>
      <c r="AT689" s="105">
        <v>29.120899999999999</v>
      </c>
      <c r="AU689" s="105">
        <v>28.753</v>
      </c>
      <c r="AV689" s="105">
        <v>28.835100000000001</v>
      </c>
      <c r="AW689" s="105">
        <v>28.648499999999999</v>
      </c>
      <c r="AX689" s="105">
        <v>28.820699999999999</v>
      </c>
      <c r="AY689" s="105">
        <v>28.8553</v>
      </c>
      <c r="AZ689" s="105">
        <v>28.847899999999999</v>
      </c>
      <c r="BA689" s="105">
        <v>28.7302</v>
      </c>
      <c r="BB689" s="105">
        <v>28.982700000000001</v>
      </c>
      <c r="BC689" s="105">
        <v>28.883400000000002</v>
      </c>
      <c r="BD689" s="105">
        <v>28.977399999999999</v>
      </c>
      <c r="BE689" s="105">
        <v>28.722100000000001</v>
      </c>
      <c r="BF689" s="105">
        <v>29.083100000000002</v>
      </c>
      <c r="BG689" s="105">
        <v>28.840399999999999</v>
      </c>
      <c r="BH689" s="105">
        <v>28.726299999999998</v>
      </c>
      <c r="BI689" s="105">
        <v>28.707000000000001</v>
      </c>
      <c r="BJ689" s="105">
        <v>28.867000000000001</v>
      </c>
      <c r="BK689" s="105">
        <v>28.817399999999999</v>
      </c>
      <c r="BL689" s="116">
        <v>28.8155</v>
      </c>
      <c r="BM689" s="112">
        <v>6.0344700000000001E-3</v>
      </c>
      <c r="BN689" s="112">
        <v>1.32728E-2</v>
      </c>
      <c r="BO689" s="112">
        <v>5.4001900000000002E-5</v>
      </c>
      <c r="BP689" s="112">
        <v>6.1304699999999997E-2</v>
      </c>
      <c r="BQ689" s="112">
        <v>0.19569400000000001</v>
      </c>
      <c r="BR689" s="112">
        <v>0.70794699999999999</v>
      </c>
      <c r="BS689" s="112">
        <v>0.69177699999999998</v>
      </c>
      <c r="BT689" s="112">
        <v>0.43399500000000002</v>
      </c>
      <c r="BU689" s="117">
        <v>0.168519</v>
      </c>
      <c r="BV689" s="112">
        <v>3.09146E-2</v>
      </c>
      <c r="BW689" s="112">
        <v>4.5617699999999997E-2</v>
      </c>
      <c r="BX689" s="112">
        <v>5.1733899999999999E-3</v>
      </c>
      <c r="BY689" s="112">
        <v>0.108059</v>
      </c>
      <c r="BZ689" s="112">
        <v>0.56638999999999995</v>
      </c>
      <c r="CA689" s="112">
        <v>0.86160899999999996</v>
      </c>
      <c r="CB689" s="112">
        <v>0.83446900000000002</v>
      </c>
      <c r="CC689" s="112">
        <v>0.61710500000000001</v>
      </c>
      <c r="CD689" s="117">
        <v>0.68399600000000005</v>
      </c>
      <c r="CE689" s="105">
        <v>0.53136300000000003</v>
      </c>
      <c r="CF689" s="105">
        <v>0.41586299999999998</v>
      </c>
      <c r="CG689" s="105">
        <v>0.93042000000000002</v>
      </c>
      <c r="CH689" s="105">
        <v>0.32004500000000002</v>
      </c>
      <c r="CI689" s="105">
        <v>-8.7747599999999995E-2</v>
      </c>
      <c r="CJ689" s="105">
        <v>7.99243E-3</v>
      </c>
      <c r="CK689" s="105">
        <v>3.2122299999999999E-2</v>
      </c>
      <c r="CL689" s="105">
        <v>9.4228699999999999E-2</v>
      </c>
      <c r="CM689" s="116">
        <v>-7.5405100000000003E-2</v>
      </c>
    </row>
    <row r="690" spans="1:91">
      <c r="A690" s="104" t="s">
        <v>2006</v>
      </c>
      <c r="B690" s="104" t="s">
        <v>2007</v>
      </c>
      <c r="C690" s="104" t="s">
        <v>471</v>
      </c>
      <c r="D690" s="105">
        <v>30.591250000000002</v>
      </c>
      <c r="E690" s="108">
        <v>1107122607</v>
      </c>
      <c r="F690" s="108">
        <v>388900520</v>
      </c>
      <c r="G690" s="108">
        <v>347351422</v>
      </c>
      <c r="H690" s="108">
        <v>988423880</v>
      </c>
      <c r="I690" s="108">
        <v>898214914</v>
      </c>
      <c r="J690" s="108">
        <v>439370334</v>
      </c>
      <c r="K690" s="108">
        <v>1284270380</v>
      </c>
      <c r="L690" s="108">
        <v>313247762</v>
      </c>
      <c r="M690" s="108">
        <v>1130204940</v>
      </c>
      <c r="N690" s="108">
        <v>631180309</v>
      </c>
      <c r="O690" s="108">
        <v>275719386</v>
      </c>
      <c r="P690" s="108">
        <v>343325511</v>
      </c>
      <c r="Q690" s="108">
        <v>1526829040</v>
      </c>
      <c r="R690" s="108">
        <v>2067099040</v>
      </c>
      <c r="S690" s="108">
        <v>1408740310</v>
      </c>
      <c r="T690" s="108">
        <v>1395413381</v>
      </c>
      <c r="U690" s="108">
        <v>1652183247</v>
      </c>
      <c r="V690" s="108">
        <v>1236194106</v>
      </c>
      <c r="W690" s="108">
        <v>1498905494</v>
      </c>
      <c r="X690" s="108">
        <v>1670397668</v>
      </c>
      <c r="Y690" s="108">
        <v>1604209962</v>
      </c>
      <c r="Z690" s="108">
        <v>1260127796</v>
      </c>
      <c r="AA690" s="108">
        <v>1157489097</v>
      </c>
      <c r="AB690" s="108">
        <v>1283886130</v>
      </c>
      <c r="AC690" s="108">
        <v>1994652936</v>
      </c>
      <c r="AD690" s="108">
        <v>1875511597</v>
      </c>
      <c r="AE690" s="108">
        <v>1809453448</v>
      </c>
      <c r="AF690" s="108">
        <v>1794510376</v>
      </c>
      <c r="AG690" s="108">
        <v>1838479671</v>
      </c>
      <c r="AH690" s="115">
        <v>1557880785</v>
      </c>
      <c r="AI690" s="105">
        <v>30.427700000000002</v>
      </c>
      <c r="AJ690" s="105">
        <v>29.127800000000001</v>
      </c>
      <c r="AK690" s="105">
        <v>28.970199999999998</v>
      </c>
      <c r="AL690" s="105">
        <v>30.154900000000001</v>
      </c>
      <c r="AM690" s="105">
        <v>30.172599999999999</v>
      </c>
      <c r="AN690" s="105">
        <v>29.2392</v>
      </c>
      <c r="AO690" s="105">
        <v>30.473199999999999</v>
      </c>
      <c r="AP690" s="105">
        <v>29.029399999999999</v>
      </c>
      <c r="AQ690" s="105">
        <v>30.263000000000002</v>
      </c>
      <c r="AR690" s="105">
        <v>29.6586</v>
      </c>
      <c r="AS690" s="105">
        <v>28.6342</v>
      </c>
      <c r="AT690" s="105">
        <v>28.959199999999999</v>
      </c>
      <c r="AU690" s="105">
        <v>30.744299999999999</v>
      </c>
      <c r="AV690" s="105">
        <v>31.2347</v>
      </c>
      <c r="AW690" s="105">
        <v>30.721399999999999</v>
      </c>
      <c r="AX690" s="105">
        <v>30.757400000000001</v>
      </c>
      <c r="AY690" s="105">
        <v>30.945900000000002</v>
      </c>
      <c r="AZ690" s="105">
        <v>30.551300000000001</v>
      </c>
      <c r="BA690" s="105">
        <v>30.726199999999999</v>
      </c>
      <c r="BB690" s="105">
        <v>30.9727</v>
      </c>
      <c r="BC690" s="105">
        <v>30.773399999999999</v>
      </c>
      <c r="BD690" s="105">
        <v>30.6312</v>
      </c>
      <c r="BE690" s="105">
        <v>30.537299999999998</v>
      </c>
      <c r="BF690" s="105">
        <v>30.694500000000001</v>
      </c>
      <c r="BG690" s="105">
        <v>30.939299999999999</v>
      </c>
      <c r="BH690" s="105">
        <v>30.843599999999999</v>
      </c>
      <c r="BI690" s="105">
        <v>30.7668</v>
      </c>
      <c r="BJ690" s="105">
        <v>30.795999999999999</v>
      </c>
      <c r="BK690" s="105">
        <v>30.713999999999999</v>
      </c>
      <c r="BL690" s="116">
        <v>30.543099999999999</v>
      </c>
      <c r="BM690" s="112">
        <v>6.5800200000000003E-2</v>
      </c>
      <c r="BN690" s="112">
        <v>5.9201400000000001E-2</v>
      </c>
      <c r="BO690" s="112">
        <v>0.17014699999999999</v>
      </c>
      <c r="BP690" s="112">
        <v>6.7865900000000003E-3</v>
      </c>
      <c r="BQ690" s="112">
        <v>0.30422300000000002</v>
      </c>
      <c r="BR690" s="112">
        <v>0.64746199999999998</v>
      </c>
      <c r="BS690" s="112">
        <v>0.25819900000000001</v>
      </c>
      <c r="BT690" s="112">
        <v>0.50853800000000005</v>
      </c>
      <c r="BU690" s="117">
        <v>0.138603</v>
      </c>
      <c r="BV690" s="112">
        <v>0.12076000000000001</v>
      </c>
      <c r="BW690" s="112">
        <v>0.118279</v>
      </c>
      <c r="BX690" s="112">
        <v>0.27879799999999999</v>
      </c>
      <c r="BY690" s="112">
        <v>2.15611E-2</v>
      </c>
      <c r="BZ690" s="112">
        <v>0.63495699999999999</v>
      </c>
      <c r="CA690" s="112">
        <v>0.83034200000000002</v>
      </c>
      <c r="CB690" s="112">
        <v>0.49302699999999999</v>
      </c>
      <c r="CC690" s="112">
        <v>0.68431900000000001</v>
      </c>
      <c r="CD690" s="117">
        <v>0.66105999999999998</v>
      </c>
      <c r="CE690" s="105">
        <v>-1.1757899999999999</v>
      </c>
      <c r="CF690" s="105">
        <v>-0.82877900000000004</v>
      </c>
      <c r="CG690" s="105">
        <v>-0.76249800000000001</v>
      </c>
      <c r="CH690" s="105">
        <v>-1.6003700000000001</v>
      </c>
      <c r="CI690" s="105">
        <v>0.21576799999999999</v>
      </c>
      <c r="CJ690" s="105">
        <v>6.7197199999999999E-2</v>
      </c>
      <c r="CK690" s="105">
        <v>0.13971500000000001</v>
      </c>
      <c r="CL690" s="105">
        <v>-6.3346899999999998E-2</v>
      </c>
      <c r="CM690" s="116">
        <v>0.16553599999999999</v>
      </c>
    </row>
    <row r="691" spans="1:91">
      <c r="A691" s="104" t="s">
        <v>5182</v>
      </c>
      <c r="B691" s="104" t="s">
        <v>5183</v>
      </c>
      <c r="C691" s="104" t="s">
        <v>564</v>
      </c>
      <c r="D691" s="105">
        <v>22.7059</v>
      </c>
      <c r="E691" s="108">
        <v>6964574</v>
      </c>
      <c r="F691" s="108">
        <v>4654241.5</v>
      </c>
      <c r="G691" s="108">
        <v>8158586.5</v>
      </c>
      <c r="H691" s="108"/>
      <c r="I691" s="108"/>
      <c r="J691" s="108"/>
      <c r="K691" s="108"/>
      <c r="L691" s="108">
        <v>9244166</v>
      </c>
      <c r="M691" s="108">
        <v>6134449</v>
      </c>
      <c r="N691" s="108"/>
      <c r="O691" s="108"/>
      <c r="P691" s="108"/>
      <c r="Q691" s="108"/>
      <c r="R691" s="108">
        <v>15208881</v>
      </c>
      <c r="S691" s="108">
        <v>8102442.5</v>
      </c>
      <c r="T691" s="108"/>
      <c r="U691" s="108"/>
      <c r="V691" s="108"/>
      <c r="W691" s="108"/>
      <c r="X691" s="108"/>
      <c r="Y691" s="108"/>
      <c r="Z691" s="108"/>
      <c r="AA691" s="108"/>
      <c r="AB691" s="108"/>
      <c r="AC691" s="108"/>
      <c r="AD691" s="108"/>
      <c r="AE691" s="108"/>
      <c r="AF691" s="108"/>
      <c r="AG691" s="108"/>
      <c r="AH691" s="115"/>
      <c r="AI691" s="105">
        <v>23.115100000000002</v>
      </c>
      <c r="AJ691" s="105">
        <v>22.857399999999998</v>
      </c>
      <c r="AK691" s="105">
        <v>23.747900000000001</v>
      </c>
      <c r="AL691" s="105">
        <v>22.500499999999999</v>
      </c>
      <c r="AM691" s="105">
        <v>20.92</v>
      </c>
      <c r="AN691" s="105">
        <v>21.6661</v>
      </c>
      <c r="AO691" s="105">
        <v>23.843499999999999</v>
      </c>
      <c r="AP691" s="105">
        <v>24.240100000000002</v>
      </c>
      <c r="AQ691" s="105">
        <v>22.7376</v>
      </c>
      <c r="AR691" s="105">
        <v>20.8216</v>
      </c>
      <c r="AS691" s="105">
        <v>21.313600000000001</v>
      </c>
      <c r="AT691" s="105">
        <v>23.8901</v>
      </c>
      <c r="AU691" s="105">
        <v>22.801100000000002</v>
      </c>
      <c r="AV691" s="105">
        <v>24.148099999999999</v>
      </c>
      <c r="AW691" s="105">
        <v>23.557300000000001</v>
      </c>
      <c r="AX691" s="105">
        <v>22.990600000000001</v>
      </c>
      <c r="AY691" s="105">
        <v>21.994499999999999</v>
      </c>
      <c r="AZ691" s="105">
        <v>20.9466</v>
      </c>
      <c r="BA691" s="105">
        <v>22.579899999999999</v>
      </c>
      <c r="BB691" s="105">
        <v>22.931699999999999</v>
      </c>
      <c r="BC691" s="105">
        <v>22.063800000000001</v>
      </c>
      <c r="BD691" s="105">
        <v>23.225999999999999</v>
      </c>
      <c r="BE691" s="105">
        <v>21.433</v>
      </c>
      <c r="BF691" s="105">
        <v>23.2043</v>
      </c>
      <c r="BG691" s="105">
        <v>22.4846</v>
      </c>
      <c r="BH691" s="105">
        <v>22.119</v>
      </c>
      <c r="BI691" s="105">
        <v>22.674199999999999</v>
      </c>
      <c r="BJ691" s="105">
        <v>21.920500000000001</v>
      </c>
      <c r="BK691" s="105">
        <v>23.465199999999999</v>
      </c>
      <c r="BL691" s="116">
        <v>20.9588</v>
      </c>
      <c r="BM691" s="112">
        <v>0.22084999999999999</v>
      </c>
      <c r="BN691" s="112">
        <v>0.65175000000000005</v>
      </c>
      <c r="BO691" s="112">
        <v>0.15673599999999999</v>
      </c>
      <c r="BP691" s="112">
        <v>0.93357299999999999</v>
      </c>
      <c r="BQ691" s="112">
        <v>0.168962</v>
      </c>
      <c r="BR691" s="112">
        <v>0.89054199999999994</v>
      </c>
      <c r="BS691" s="112">
        <v>0.62335399999999996</v>
      </c>
      <c r="BT691" s="112">
        <v>0.61917699999999998</v>
      </c>
      <c r="BU691" s="117">
        <v>0.69877100000000003</v>
      </c>
      <c r="BV691" s="112">
        <v>0.30010500000000001</v>
      </c>
      <c r="BW691" s="112">
        <v>0.72223999999999999</v>
      </c>
      <c r="BX691" s="112">
        <v>0.262048</v>
      </c>
      <c r="BY691" s="112">
        <v>0.94541600000000003</v>
      </c>
      <c r="BZ691" s="112">
        <v>0.54135800000000001</v>
      </c>
      <c r="CA691" s="112">
        <v>0.95163299999999995</v>
      </c>
      <c r="CB691" s="112">
        <v>0.78061800000000003</v>
      </c>
      <c r="CC691" s="112">
        <v>0.76785999999999999</v>
      </c>
      <c r="CD691" s="117">
        <v>0.90440399999999999</v>
      </c>
      <c r="CE691" s="105">
        <v>1.12534</v>
      </c>
      <c r="CF691" s="105">
        <v>-0.41929100000000002</v>
      </c>
      <c r="CG691" s="105">
        <v>1.49224</v>
      </c>
      <c r="CH691" s="105">
        <v>-0.106391</v>
      </c>
      <c r="CI691" s="105">
        <v>1.38737</v>
      </c>
      <c r="CJ691" s="105">
        <v>-0.13760900000000001</v>
      </c>
      <c r="CK691" s="105">
        <v>0.41030899999999998</v>
      </c>
      <c r="CL691" s="105">
        <v>0.50626599999999999</v>
      </c>
      <c r="CM691" s="116">
        <v>0.31114700000000001</v>
      </c>
    </row>
    <row r="692" spans="1:91">
      <c r="A692" s="104" t="s">
        <v>5184</v>
      </c>
      <c r="B692" s="104" t="s">
        <v>5185</v>
      </c>
      <c r="C692" s="104" t="s">
        <v>4900</v>
      </c>
      <c r="D692" s="105">
        <v>27.049300000000002</v>
      </c>
      <c r="E692" s="108">
        <v>46199645</v>
      </c>
      <c r="F692" s="108">
        <v>162089807</v>
      </c>
      <c r="G692" s="108">
        <v>171887517</v>
      </c>
      <c r="H692" s="108">
        <v>118201826</v>
      </c>
      <c r="I692" s="108">
        <v>122951613</v>
      </c>
      <c r="J692" s="108">
        <v>12251296</v>
      </c>
      <c r="K692" s="108">
        <v>55701686</v>
      </c>
      <c r="L692" s="108">
        <v>18896630</v>
      </c>
      <c r="M692" s="108">
        <v>159801390</v>
      </c>
      <c r="N692" s="108">
        <v>129453066</v>
      </c>
      <c r="O692" s="108">
        <v>27894014</v>
      </c>
      <c r="P692" s="108"/>
      <c r="Q692" s="108">
        <v>146630835</v>
      </c>
      <c r="R692" s="108">
        <v>124375752</v>
      </c>
      <c r="S692" s="108">
        <v>23687546.5</v>
      </c>
      <c r="T692" s="108">
        <v>2980541.25</v>
      </c>
      <c r="U692" s="108">
        <v>168970478.5</v>
      </c>
      <c r="V692" s="108">
        <v>15742685</v>
      </c>
      <c r="W692" s="108">
        <v>194530817</v>
      </c>
      <c r="X692" s="108">
        <v>340460282.80000001</v>
      </c>
      <c r="Y692" s="108">
        <v>118372839</v>
      </c>
      <c r="Z692" s="108">
        <v>165009031</v>
      </c>
      <c r="AA692" s="108">
        <v>162257430</v>
      </c>
      <c r="AB692" s="108">
        <v>78186264</v>
      </c>
      <c r="AC692" s="108">
        <v>304961306</v>
      </c>
      <c r="AD692" s="108">
        <v>89824162</v>
      </c>
      <c r="AE692" s="108">
        <v>92622200</v>
      </c>
      <c r="AF692" s="108">
        <v>134998779</v>
      </c>
      <c r="AG692" s="108">
        <v>116793746.5</v>
      </c>
      <c r="AH692" s="115">
        <v>131534050.5</v>
      </c>
      <c r="AI692" s="105">
        <v>25.844899999999999</v>
      </c>
      <c r="AJ692" s="105">
        <v>27.9712</v>
      </c>
      <c r="AK692" s="105">
        <v>28.020499999999998</v>
      </c>
      <c r="AL692" s="105">
        <v>27.091100000000001</v>
      </c>
      <c r="AM692" s="105">
        <v>27.328499999999998</v>
      </c>
      <c r="AN692" s="105">
        <v>24.423300000000001</v>
      </c>
      <c r="AO692" s="105">
        <v>25.998799999999999</v>
      </c>
      <c r="AP692" s="105">
        <v>25.291499999999999</v>
      </c>
      <c r="AQ692" s="105">
        <v>27.440799999999999</v>
      </c>
      <c r="AR692" s="105">
        <v>27.415199999999999</v>
      </c>
      <c r="AS692" s="105">
        <v>25.427</v>
      </c>
      <c r="AT692" s="105">
        <v>22.702999999999999</v>
      </c>
      <c r="AU692" s="105">
        <v>27.351299999999998</v>
      </c>
      <c r="AV692" s="105">
        <v>27.1798</v>
      </c>
      <c r="AW692" s="105">
        <v>25.020299999999999</v>
      </c>
      <c r="AX692" s="105">
        <v>21.886500000000002</v>
      </c>
      <c r="AY692" s="105">
        <v>27.674800000000001</v>
      </c>
      <c r="AZ692" s="105">
        <v>24.225300000000001</v>
      </c>
      <c r="BA692" s="105">
        <v>27.7804</v>
      </c>
      <c r="BB692" s="105">
        <v>28.6814</v>
      </c>
      <c r="BC692" s="105">
        <v>27.010300000000001</v>
      </c>
      <c r="BD692" s="105">
        <v>27.7151</v>
      </c>
      <c r="BE692" s="105">
        <v>27.724900000000002</v>
      </c>
      <c r="BF692" s="105">
        <v>26.657</v>
      </c>
      <c r="BG692" s="105">
        <v>28.190100000000001</v>
      </c>
      <c r="BH692" s="105">
        <v>26.430199999999999</v>
      </c>
      <c r="BI692" s="105">
        <v>26.4787</v>
      </c>
      <c r="BJ692" s="105">
        <v>27.063400000000001</v>
      </c>
      <c r="BK692" s="105">
        <v>26.773</v>
      </c>
      <c r="BL692" s="116">
        <v>27.0352</v>
      </c>
      <c r="BM692" s="112">
        <v>0.67942999999999998</v>
      </c>
      <c r="BN692" s="112">
        <v>0.50993699999999997</v>
      </c>
      <c r="BO692" s="112">
        <v>0.32680399999999998</v>
      </c>
      <c r="BP692" s="112">
        <v>0.26439400000000002</v>
      </c>
      <c r="BQ692" s="112">
        <v>0.59161900000000001</v>
      </c>
      <c r="BR692" s="112">
        <v>0.23335800000000001</v>
      </c>
      <c r="BS692" s="112">
        <v>0.152672</v>
      </c>
      <c r="BT692" s="112">
        <v>0.32717499999999999</v>
      </c>
      <c r="BU692" s="117">
        <v>0.90334400000000004</v>
      </c>
      <c r="BV692" s="112">
        <v>0.73422900000000002</v>
      </c>
      <c r="BW692" s="112">
        <v>0.59466799999999997</v>
      </c>
      <c r="BX692" s="112">
        <v>0.43971700000000002</v>
      </c>
      <c r="BY692" s="112">
        <v>0.34840399999999999</v>
      </c>
      <c r="BZ692" s="112">
        <v>0.79213299999999998</v>
      </c>
      <c r="CA692" s="112">
        <v>0.49295899999999998</v>
      </c>
      <c r="CB692" s="112">
        <v>0.36746600000000001</v>
      </c>
      <c r="CC692" s="112">
        <v>0.52413600000000005</v>
      </c>
      <c r="CD692" s="117">
        <v>0.97560000000000002</v>
      </c>
      <c r="CE692" s="105">
        <v>0.32167299999999999</v>
      </c>
      <c r="CF692" s="105">
        <v>-0.676261</v>
      </c>
      <c r="CG692" s="105">
        <v>-0.71349300000000004</v>
      </c>
      <c r="CH692" s="105">
        <v>-1.7754799999999999</v>
      </c>
      <c r="CI692" s="105">
        <v>-0.44004799999999999</v>
      </c>
      <c r="CJ692" s="105">
        <v>-2.36171</v>
      </c>
      <c r="CK692" s="105">
        <v>0.86682800000000004</v>
      </c>
      <c r="CL692" s="105">
        <v>0.40845900000000002</v>
      </c>
      <c r="CM692" s="116">
        <v>7.5790999999999997E-2</v>
      </c>
    </row>
    <row r="693" spans="1:91">
      <c r="A693" s="104" t="s">
        <v>5186</v>
      </c>
      <c r="B693" s="104" t="s">
        <v>5187</v>
      </c>
      <c r="C693" s="104" t="s">
        <v>5188</v>
      </c>
      <c r="D693" s="105">
        <v>28.031300000000002</v>
      </c>
      <c r="E693" s="108">
        <v>421466107</v>
      </c>
      <c r="F693" s="108">
        <v>14333689</v>
      </c>
      <c r="G693" s="108"/>
      <c r="H693" s="108">
        <v>234785353.5</v>
      </c>
      <c r="I693" s="108">
        <v>4422833.5</v>
      </c>
      <c r="J693" s="108"/>
      <c r="K693" s="108">
        <v>88129741</v>
      </c>
      <c r="L693" s="108">
        <v>44936144</v>
      </c>
      <c r="M693" s="108">
        <v>4878633.5</v>
      </c>
      <c r="N693" s="108">
        <v>117552772</v>
      </c>
      <c r="O693" s="108"/>
      <c r="P693" s="108"/>
      <c r="Q693" s="108">
        <v>498598052</v>
      </c>
      <c r="R693" s="108">
        <v>279492537</v>
      </c>
      <c r="S693" s="108">
        <v>432784946.5</v>
      </c>
      <c r="T693" s="108">
        <v>365710304.30000001</v>
      </c>
      <c r="U693" s="108">
        <v>325092918</v>
      </c>
      <c r="V693" s="108">
        <v>11741390</v>
      </c>
      <c r="W693" s="108">
        <v>236974822.5</v>
      </c>
      <c r="X693" s="108"/>
      <c r="Y693" s="108">
        <v>240247042</v>
      </c>
      <c r="Z693" s="108">
        <v>505103645.5</v>
      </c>
      <c r="AA693" s="108">
        <v>482184621</v>
      </c>
      <c r="AB693" s="108">
        <v>285342496</v>
      </c>
      <c r="AC693" s="108">
        <v>27062407</v>
      </c>
      <c r="AD693" s="108">
        <v>263814723.5</v>
      </c>
      <c r="AE693" s="108">
        <v>305644061.5</v>
      </c>
      <c r="AF693" s="108">
        <v>609011297</v>
      </c>
      <c r="AG693" s="108">
        <v>473434513</v>
      </c>
      <c r="AH693" s="115">
        <v>14132380</v>
      </c>
      <c r="AI693" s="105">
        <v>29.034300000000002</v>
      </c>
      <c r="AJ693" s="105">
        <v>24.471900000000002</v>
      </c>
      <c r="AK693" s="105">
        <v>22.769500000000001</v>
      </c>
      <c r="AL693" s="105">
        <v>28.081199999999999</v>
      </c>
      <c r="AM693" s="105">
        <v>22.5914</v>
      </c>
      <c r="AN693" s="105">
        <v>21.999300000000002</v>
      </c>
      <c r="AO693" s="105">
        <v>26.605599999999999</v>
      </c>
      <c r="AP693" s="105">
        <v>26.551200000000001</v>
      </c>
      <c r="AQ693" s="105">
        <v>22.4071</v>
      </c>
      <c r="AR693" s="105">
        <v>27.264900000000001</v>
      </c>
      <c r="AS693" s="105">
        <v>20.151599999999998</v>
      </c>
      <c r="AT693" s="105">
        <v>22.5107</v>
      </c>
      <c r="AU693" s="105">
        <v>29.087299999999999</v>
      </c>
      <c r="AV693" s="105">
        <v>28.347899999999999</v>
      </c>
      <c r="AW693" s="105">
        <v>29.140999999999998</v>
      </c>
      <c r="AX693" s="105">
        <v>28.825399999999998</v>
      </c>
      <c r="AY693" s="105">
        <v>28.601500000000001</v>
      </c>
      <c r="AZ693" s="105">
        <v>23.9055</v>
      </c>
      <c r="BA693" s="105">
        <v>28.065100000000001</v>
      </c>
      <c r="BB693" s="105">
        <v>24.416499999999999</v>
      </c>
      <c r="BC693" s="105">
        <v>28.0549</v>
      </c>
      <c r="BD693" s="105">
        <v>29.3093</v>
      </c>
      <c r="BE693" s="105">
        <v>29.2593</v>
      </c>
      <c r="BF693" s="105">
        <v>28.524699999999999</v>
      </c>
      <c r="BG693" s="105">
        <v>24.709800000000001</v>
      </c>
      <c r="BH693" s="105">
        <v>28.0077</v>
      </c>
      <c r="BI693" s="105">
        <v>28.2012</v>
      </c>
      <c r="BJ693" s="105">
        <v>29.236899999999999</v>
      </c>
      <c r="BK693" s="105">
        <v>28.759499999999999</v>
      </c>
      <c r="BL693" s="116">
        <v>23.806100000000001</v>
      </c>
      <c r="BM693" s="112">
        <v>0.51029100000000005</v>
      </c>
      <c r="BN693" s="112">
        <v>0.30683700000000003</v>
      </c>
      <c r="BO693" s="112">
        <v>0.40277400000000002</v>
      </c>
      <c r="BP693" s="112">
        <v>0.21907399999999999</v>
      </c>
      <c r="BQ693" s="112">
        <v>0.41582999999999998</v>
      </c>
      <c r="BR693" s="112">
        <v>0.95033599999999996</v>
      </c>
      <c r="BS693" s="112">
        <v>0.85185299999999997</v>
      </c>
      <c r="BT693" s="112">
        <v>0.37171100000000001</v>
      </c>
      <c r="BU693" s="117">
        <v>0.89386699999999997</v>
      </c>
      <c r="BV693" s="112">
        <v>0.587924</v>
      </c>
      <c r="BW693" s="112">
        <v>0.40010099999999998</v>
      </c>
      <c r="BX693" s="112">
        <v>0.51174799999999998</v>
      </c>
      <c r="BY693" s="112">
        <v>0.29749500000000001</v>
      </c>
      <c r="BZ693" s="112">
        <v>0.714557</v>
      </c>
      <c r="CA693" s="112">
        <v>0.97842200000000001</v>
      </c>
      <c r="CB693" s="112">
        <v>0.93289999999999995</v>
      </c>
      <c r="CC693" s="112">
        <v>0.56995799999999996</v>
      </c>
      <c r="CD693" s="117">
        <v>0.96924100000000002</v>
      </c>
      <c r="CE693" s="105">
        <v>-1.8422700000000001</v>
      </c>
      <c r="CF693" s="105">
        <v>-3.0435500000000002</v>
      </c>
      <c r="CG693" s="105">
        <v>-2.0795300000000001</v>
      </c>
      <c r="CH693" s="105">
        <v>-3.9584299999999999</v>
      </c>
      <c r="CI693" s="105">
        <v>1.59127</v>
      </c>
      <c r="CJ693" s="105">
        <v>-0.156665</v>
      </c>
      <c r="CK693" s="105">
        <v>-0.42197899999999999</v>
      </c>
      <c r="CL693" s="105">
        <v>1.7635799999999999</v>
      </c>
      <c r="CM693" s="116">
        <v>-0.29460399999999998</v>
      </c>
    </row>
    <row r="694" spans="1:91">
      <c r="A694" s="104" t="s">
        <v>2008</v>
      </c>
      <c r="B694" s="104" t="s">
        <v>2009</v>
      </c>
      <c r="C694" s="104" t="s">
        <v>2010</v>
      </c>
      <c r="D694" s="105">
        <v>27.729199999999999</v>
      </c>
      <c r="E694" s="108">
        <v>189223902</v>
      </c>
      <c r="F694" s="108">
        <v>156342736</v>
      </c>
      <c r="G694" s="108">
        <v>208149875.5</v>
      </c>
      <c r="H694" s="108">
        <v>305294561.5</v>
      </c>
      <c r="I694" s="108">
        <v>247050728</v>
      </c>
      <c r="J694" s="108">
        <v>345141762</v>
      </c>
      <c r="K694" s="108">
        <v>147135178</v>
      </c>
      <c r="L694" s="108">
        <v>217065338</v>
      </c>
      <c r="M694" s="108">
        <v>392578696.5</v>
      </c>
      <c r="N694" s="108">
        <v>175321611.5</v>
      </c>
      <c r="O694" s="108">
        <v>242386250</v>
      </c>
      <c r="P694" s="108">
        <v>223261913.5</v>
      </c>
      <c r="Q694" s="108">
        <v>228064810</v>
      </c>
      <c r="R694" s="108">
        <v>130293696</v>
      </c>
      <c r="S694" s="108">
        <v>124308625</v>
      </c>
      <c r="T694" s="108">
        <v>132729866.5</v>
      </c>
      <c r="U694" s="108">
        <v>116653048</v>
      </c>
      <c r="V694" s="108">
        <v>178254447</v>
      </c>
      <c r="W694" s="108">
        <v>133714556</v>
      </c>
      <c r="X694" s="108">
        <v>143016604</v>
      </c>
      <c r="Y694" s="108">
        <v>196903456</v>
      </c>
      <c r="Z694" s="108">
        <v>144114591</v>
      </c>
      <c r="AA694" s="108">
        <v>158431418</v>
      </c>
      <c r="AB694" s="108">
        <v>157257316</v>
      </c>
      <c r="AC694" s="108">
        <v>140645791.30000001</v>
      </c>
      <c r="AD694" s="108">
        <v>189066302</v>
      </c>
      <c r="AE694" s="108">
        <v>193620900</v>
      </c>
      <c r="AF694" s="108">
        <v>194072565</v>
      </c>
      <c r="AG694" s="108">
        <v>205009015</v>
      </c>
      <c r="AH694" s="115">
        <v>326658496</v>
      </c>
      <c r="AI694" s="105">
        <v>27.879000000000001</v>
      </c>
      <c r="AJ694" s="105">
        <v>27.925999999999998</v>
      </c>
      <c r="AK694" s="105">
        <v>28.307600000000001</v>
      </c>
      <c r="AL694" s="105">
        <v>28.46</v>
      </c>
      <c r="AM694" s="105">
        <v>28.345800000000001</v>
      </c>
      <c r="AN694" s="105">
        <v>28.8855</v>
      </c>
      <c r="AO694" s="105">
        <v>27.395499999999998</v>
      </c>
      <c r="AP694" s="105">
        <v>28.552399999999999</v>
      </c>
      <c r="AQ694" s="105">
        <v>28.737500000000001</v>
      </c>
      <c r="AR694" s="105">
        <v>27.8446</v>
      </c>
      <c r="AS694" s="105">
        <v>28.468499999999999</v>
      </c>
      <c r="AT694" s="105">
        <v>28.3383</v>
      </c>
      <c r="AU694" s="105">
        <v>27.998200000000001</v>
      </c>
      <c r="AV694" s="105">
        <v>27.2469</v>
      </c>
      <c r="AW694" s="105">
        <v>27.325600000000001</v>
      </c>
      <c r="AX694" s="105">
        <v>27.363199999999999</v>
      </c>
      <c r="AY694" s="105">
        <v>27.130400000000002</v>
      </c>
      <c r="AZ694" s="105">
        <v>27.788900000000002</v>
      </c>
      <c r="BA694" s="105">
        <v>27.2395</v>
      </c>
      <c r="BB694" s="105">
        <v>27.440999999999999</v>
      </c>
      <c r="BC694" s="105">
        <v>27.7501</v>
      </c>
      <c r="BD694" s="105">
        <v>27.533100000000001</v>
      </c>
      <c r="BE694" s="105">
        <v>27.708300000000001</v>
      </c>
      <c r="BF694" s="105">
        <v>27.665099999999999</v>
      </c>
      <c r="BG694" s="105">
        <v>27.073399999999999</v>
      </c>
      <c r="BH694" s="105">
        <v>27.517700000000001</v>
      </c>
      <c r="BI694" s="105">
        <v>27.5425</v>
      </c>
      <c r="BJ694" s="105">
        <v>27.5871</v>
      </c>
      <c r="BK694" s="105">
        <v>27.5853</v>
      </c>
      <c r="BL694" s="116">
        <v>28.325099999999999</v>
      </c>
      <c r="BM694" s="112">
        <v>0.50624800000000003</v>
      </c>
      <c r="BN694" s="112">
        <v>6.8919499999999995E-2</v>
      </c>
      <c r="BO694" s="112">
        <v>0.46161200000000002</v>
      </c>
      <c r="BP694" s="112">
        <v>0.283889</v>
      </c>
      <c r="BQ694" s="112">
        <v>0.41843000000000002</v>
      </c>
      <c r="BR694" s="112">
        <v>0.265096</v>
      </c>
      <c r="BS694" s="112">
        <v>0.283916</v>
      </c>
      <c r="BT694" s="112">
        <v>0.47789900000000002</v>
      </c>
      <c r="BU694" s="117">
        <v>0.19162499999999999</v>
      </c>
      <c r="BV694" s="112">
        <v>0.58467199999999997</v>
      </c>
      <c r="BW694" s="112">
        <v>0.13062299999999999</v>
      </c>
      <c r="BX694" s="112">
        <v>0.56659099999999996</v>
      </c>
      <c r="BY694" s="112">
        <v>0.36826700000000001</v>
      </c>
      <c r="BZ694" s="112">
        <v>0.71475</v>
      </c>
      <c r="CA694" s="112">
        <v>0.532416</v>
      </c>
      <c r="CB694" s="112">
        <v>0.52105599999999996</v>
      </c>
      <c r="CC694" s="112">
        <v>0.65762200000000004</v>
      </c>
      <c r="CD694" s="117">
        <v>0.69455</v>
      </c>
      <c r="CE694" s="105">
        <v>0.20508100000000001</v>
      </c>
      <c r="CF694" s="105">
        <v>0.73127900000000001</v>
      </c>
      <c r="CG694" s="105">
        <v>0.39599400000000001</v>
      </c>
      <c r="CH694" s="105">
        <v>0.38466499999999998</v>
      </c>
      <c r="CI694" s="105">
        <v>-0.308919</v>
      </c>
      <c r="CJ694" s="105">
        <v>-0.40496700000000002</v>
      </c>
      <c r="CK694" s="105">
        <v>-0.355597</v>
      </c>
      <c r="CL694" s="105">
        <v>-0.19697100000000001</v>
      </c>
      <c r="CM694" s="116">
        <v>-0.45457500000000001</v>
      </c>
    </row>
    <row r="695" spans="1:91">
      <c r="A695" s="104" t="s">
        <v>2011</v>
      </c>
      <c r="B695" s="104" t="s">
        <v>2012</v>
      </c>
      <c r="C695" s="104" t="s">
        <v>471</v>
      </c>
      <c r="D695" s="105">
        <v>25.274500000000003</v>
      </c>
      <c r="E695" s="108">
        <v>27268078</v>
      </c>
      <c r="F695" s="108">
        <v>20350642</v>
      </c>
      <c r="G695" s="108">
        <v>141600256</v>
      </c>
      <c r="H695" s="108">
        <v>44307812</v>
      </c>
      <c r="I695" s="108">
        <v>19773466</v>
      </c>
      <c r="J695" s="108">
        <v>21652008</v>
      </c>
      <c r="K695" s="108">
        <v>37410521.25</v>
      </c>
      <c r="L695" s="108">
        <v>19700350</v>
      </c>
      <c r="M695" s="108">
        <v>42121698</v>
      </c>
      <c r="N695" s="108">
        <v>16985730</v>
      </c>
      <c r="O695" s="108">
        <v>6472764</v>
      </c>
      <c r="P695" s="108">
        <v>18596846</v>
      </c>
      <c r="Q695" s="108">
        <v>26470174</v>
      </c>
      <c r="R695" s="108">
        <v>16301572</v>
      </c>
      <c r="S695" s="108"/>
      <c r="T695" s="108">
        <v>35252808</v>
      </c>
      <c r="U695" s="108">
        <v>31434118</v>
      </c>
      <c r="V695" s="108">
        <v>51684866</v>
      </c>
      <c r="W695" s="108">
        <v>38583694.5</v>
      </c>
      <c r="X695" s="108">
        <v>43784879.5</v>
      </c>
      <c r="Y695" s="108">
        <v>37789568</v>
      </c>
      <c r="Z695" s="108">
        <v>32571948</v>
      </c>
      <c r="AA695" s="108">
        <v>33914464</v>
      </c>
      <c r="AB695" s="108">
        <v>36960235</v>
      </c>
      <c r="AC695" s="108">
        <v>33768528</v>
      </c>
      <c r="AD695" s="108">
        <v>39370868</v>
      </c>
      <c r="AE695" s="108">
        <v>44475084.5</v>
      </c>
      <c r="AF695" s="108">
        <v>40538092</v>
      </c>
      <c r="AG695" s="108">
        <v>32930151</v>
      </c>
      <c r="AH695" s="115">
        <v>29276382</v>
      </c>
      <c r="AI695" s="105">
        <v>25.084199999999999</v>
      </c>
      <c r="AJ695" s="105">
        <v>25.024100000000001</v>
      </c>
      <c r="AK695" s="105">
        <v>27.729099999999999</v>
      </c>
      <c r="AL695" s="105">
        <v>25.6754</v>
      </c>
      <c r="AM695" s="105">
        <v>24.747</v>
      </c>
      <c r="AN695" s="105">
        <v>25.26</v>
      </c>
      <c r="AO695" s="105">
        <v>25.373000000000001</v>
      </c>
      <c r="AP695" s="105">
        <v>25.357700000000001</v>
      </c>
      <c r="AQ695" s="105">
        <v>25.517199999999999</v>
      </c>
      <c r="AR695" s="105">
        <v>24.271000000000001</v>
      </c>
      <c r="AS695" s="105">
        <v>23.4634</v>
      </c>
      <c r="AT695" s="105">
        <v>24.752700000000001</v>
      </c>
      <c r="AU695" s="105">
        <v>24.846900000000002</v>
      </c>
      <c r="AV695" s="105">
        <v>24.248200000000001</v>
      </c>
      <c r="AW695" s="105">
        <v>19.806100000000001</v>
      </c>
      <c r="AX695" s="105">
        <v>25.450600000000001</v>
      </c>
      <c r="AY695" s="105">
        <v>25.2425</v>
      </c>
      <c r="AZ695" s="105">
        <v>26.049800000000001</v>
      </c>
      <c r="BA695" s="105">
        <v>25.446400000000001</v>
      </c>
      <c r="BB695" s="105">
        <v>25.774799999999999</v>
      </c>
      <c r="BC695" s="105">
        <v>25.399000000000001</v>
      </c>
      <c r="BD695" s="105">
        <v>25.289000000000001</v>
      </c>
      <c r="BE695" s="105">
        <v>25.4298</v>
      </c>
      <c r="BF695" s="105">
        <v>25.5761</v>
      </c>
      <c r="BG695" s="105">
        <v>25.034500000000001</v>
      </c>
      <c r="BH695" s="105">
        <v>25.2272</v>
      </c>
      <c r="BI695" s="105">
        <v>25.420400000000001</v>
      </c>
      <c r="BJ695" s="105">
        <v>25.3278</v>
      </c>
      <c r="BK695" s="105">
        <v>24.921800000000001</v>
      </c>
      <c r="BL695" s="116">
        <v>24.828099999999999</v>
      </c>
      <c r="BM695" s="112">
        <v>0.366865</v>
      </c>
      <c r="BN695" s="112">
        <v>0.55010599999999998</v>
      </c>
      <c r="BO695" s="112">
        <v>7.3214899999999999E-2</v>
      </c>
      <c r="BP695" s="112">
        <v>0.100674</v>
      </c>
      <c r="BQ695" s="112">
        <v>0.266903</v>
      </c>
      <c r="BR695" s="112">
        <v>0.124751</v>
      </c>
      <c r="BS695" s="112">
        <v>5.6633500000000003E-2</v>
      </c>
      <c r="BT695" s="112">
        <v>8.0479300000000004E-2</v>
      </c>
      <c r="BU695" s="117">
        <v>0.34778799999999999</v>
      </c>
      <c r="BV695" s="112">
        <v>0.45058599999999999</v>
      </c>
      <c r="BW695" s="112">
        <v>0.63265499999999997</v>
      </c>
      <c r="BX695" s="112">
        <v>0.16591900000000001</v>
      </c>
      <c r="BY695" s="112">
        <v>0.16020799999999999</v>
      </c>
      <c r="BZ695" s="112">
        <v>0.60807</v>
      </c>
      <c r="CA695" s="112">
        <v>0.36547800000000003</v>
      </c>
      <c r="CB695" s="112">
        <v>0.22748399999999999</v>
      </c>
      <c r="CC695" s="112">
        <v>0.24221000000000001</v>
      </c>
      <c r="CD695" s="117">
        <v>0.743421</v>
      </c>
      <c r="CE695" s="105">
        <v>0.91986000000000001</v>
      </c>
      <c r="CF695" s="105">
        <v>0.201541</v>
      </c>
      <c r="CG695" s="105">
        <v>0.390015</v>
      </c>
      <c r="CH695" s="105">
        <v>-0.86355499999999996</v>
      </c>
      <c r="CI695" s="105">
        <v>-2.05884</v>
      </c>
      <c r="CJ695" s="105">
        <v>0.555037</v>
      </c>
      <c r="CK695" s="105">
        <v>0.51416899999999999</v>
      </c>
      <c r="CL695" s="105">
        <v>0.40569300000000003</v>
      </c>
      <c r="CM695" s="116">
        <v>0.201429</v>
      </c>
    </row>
    <row r="696" spans="1:91">
      <c r="A696" s="104" t="s">
        <v>2013</v>
      </c>
      <c r="B696" s="104" t="s">
        <v>2014</v>
      </c>
      <c r="C696" s="104" t="s">
        <v>832</v>
      </c>
      <c r="D696" s="105">
        <v>29.660900000000002</v>
      </c>
      <c r="E696" s="108">
        <v>1004987428</v>
      </c>
      <c r="F696" s="108">
        <v>1355291988</v>
      </c>
      <c r="G696" s="108">
        <v>1239944414</v>
      </c>
      <c r="H696" s="108">
        <v>1001921861</v>
      </c>
      <c r="I696" s="108">
        <v>1321305342</v>
      </c>
      <c r="J696" s="108">
        <v>1648597500</v>
      </c>
      <c r="K696" s="108">
        <v>1201396666</v>
      </c>
      <c r="L696" s="108">
        <v>2389581210</v>
      </c>
      <c r="M696" s="108">
        <v>1101599861</v>
      </c>
      <c r="N696" s="108">
        <v>1091405105</v>
      </c>
      <c r="O696" s="108">
        <v>1003922054</v>
      </c>
      <c r="P696" s="108">
        <v>1042524872</v>
      </c>
      <c r="Q696" s="108">
        <v>383609496</v>
      </c>
      <c r="R696" s="108">
        <v>385573404</v>
      </c>
      <c r="S696" s="108">
        <v>548728971</v>
      </c>
      <c r="T696" s="108">
        <v>612732248</v>
      </c>
      <c r="U696" s="108">
        <v>565819116</v>
      </c>
      <c r="V696" s="108">
        <v>325093607</v>
      </c>
      <c r="W696" s="108">
        <v>828839414</v>
      </c>
      <c r="X696" s="108">
        <v>727498311.5</v>
      </c>
      <c r="Y696" s="108">
        <v>442962366</v>
      </c>
      <c r="Z696" s="108">
        <v>435301505.5</v>
      </c>
      <c r="AA696" s="108">
        <v>380273537</v>
      </c>
      <c r="AB696" s="108">
        <v>635867403.79999995</v>
      </c>
      <c r="AC696" s="108">
        <v>808491742</v>
      </c>
      <c r="AD696" s="108">
        <v>558141171</v>
      </c>
      <c r="AE696" s="108">
        <v>474726435</v>
      </c>
      <c r="AF696" s="108">
        <v>692342013.5</v>
      </c>
      <c r="AG696" s="108">
        <v>474013810.80000001</v>
      </c>
      <c r="AH696" s="115">
        <v>509078769</v>
      </c>
      <c r="AI696" s="105">
        <v>30.288</v>
      </c>
      <c r="AJ696" s="105">
        <v>30.9175</v>
      </c>
      <c r="AK696" s="105">
        <v>30.7881</v>
      </c>
      <c r="AL696" s="105">
        <v>30.174499999999998</v>
      </c>
      <c r="AM696" s="105">
        <v>30.7333</v>
      </c>
      <c r="AN696" s="105">
        <v>31.1922</v>
      </c>
      <c r="AO696" s="105">
        <v>30.377800000000001</v>
      </c>
      <c r="AP696" s="105">
        <v>31.855</v>
      </c>
      <c r="AQ696" s="105">
        <v>30.225999999999999</v>
      </c>
      <c r="AR696" s="105">
        <v>30.4648</v>
      </c>
      <c r="AS696" s="105">
        <v>30.465399999999999</v>
      </c>
      <c r="AT696" s="105">
        <v>30.561599999999999</v>
      </c>
      <c r="AU696" s="105">
        <v>28.708100000000002</v>
      </c>
      <c r="AV696" s="105">
        <v>28.812100000000001</v>
      </c>
      <c r="AW696" s="105">
        <v>29.449300000000001</v>
      </c>
      <c r="AX696" s="105">
        <v>29.57</v>
      </c>
      <c r="AY696" s="105">
        <v>29.405000000000001</v>
      </c>
      <c r="AZ696" s="105">
        <v>28.633400000000002</v>
      </c>
      <c r="BA696" s="105">
        <v>29.871500000000001</v>
      </c>
      <c r="BB696" s="105">
        <v>29.7879</v>
      </c>
      <c r="BC696" s="105">
        <v>28.9406</v>
      </c>
      <c r="BD696" s="105">
        <v>29.079799999999999</v>
      </c>
      <c r="BE696" s="105">
        <v>28.908000000000001</v>
      </c>
      <c r="BF696" s="105">
        <v>29.680700000000002</v>
      </c>
      <c r="BG696" s="105">
        <v>29.641100000000002</v>
      </c>
      <c r="BH696" s="105">
        <v>29.099</v>
      </c>
      <c r="BI696" s="105">
        <v>28.836400000000001</v>
      </c>
      <c r="BJ696" s="105">
        <v>29.422000000000001</v>
      </c>
      <c r="BK696" s="105">
        <v>28.760300000000001</v>
      </c>
      <c r="BL696" s="116">
        <v>28.917400000000001</v>
      </c>
      <c r="BM696" s="112">
        <v>4.1508200000000004E-3</v>
      </c>
      <c r="BN696" s="112">
        <v>9.3926500000000007E-3</v>
      </c>
      <c r="BO696" s="112">
        <v>3.2598299999999997E-2</v>
      </c>
      <c r="BP696" s="112">
        <v>1.9295499999999999E-3</v>
      </c>
      <c r="BQ696" s="112">
        <v>0.89404099999999997</v>
      </c>
      <c r="BR696" s="112">
        <v>0.65418100000000001</v>
      </c>
      <c r="BS696" s="112">
        <v>0.23510300000000001</v>
      </c>
      <c r="BT696" s="112">
        <v>0.57113499999999995</v>
      </c>
      <c r="BU696" s="117">
        <v>0.63498600000000005</v>
      </c>
      <c r="BV696" s="112">
        <v>2.6075299999999999E-2</v>
      </c>
      <c r="BW696" s="112">
        <v>3.72305E-2</v>
      </c>
      <c r="BX696" s="112">
        <v>0.10682999999999999</v>
      </c>
      <c r="BY696" s="112">
        <v>1.13481E-2</v>
      </c>
      <c r="BZ696" s="112">
        <v>0.94954700000000003</v>
      </c>
      <c r="CA696" s="112">
        <v>0.83353100000000002</v>
      </c>
      <c r="CB696" s="112">
        <v>0.46631299999999998</v>
      </c>
      <c r="CC696" s="112">
        <v>0.733209</v>
      </c>
      <c r="CD696" s="117">
        <v>0.87985000000000002</v>
      </c>
      <c r="CE696" s="105">
        <v>1.6312800000000001</v>
      </c>
      <c r="CF696" s="105">
        <v>1.66676</v>
      </c>
      <c r="CG696" s="105">
        <v>1.78637</v>
      </c>
      <c r="CH696" s="105">
        <v>1.4640200000000001</v>
      </c>
      <c r="CI696" s="105">
        <v>-4.3384600000000002E-2</v>
      </c>
      <c r="CJ696" s="105">
        <v>0.16958699999999999</v>
      </c>
      <c r="CK696" s="105">
        <v>0.50008399999999997</v>
      </c>
      <c r="CL696" s="105">
        <v>0.18961700000000001</v>
      </c>
      <c r="CM696" s="116">
        <v>0.158912</v>
      </c>
    </row>
    <row r="697" spans="1:91">
      <c r="A697" s="104" t="s">
        <v>2015</v>
      </c>
      <c r="B697" s="104" t="s">
        <v>2016</v>
      </c>
      <c r="C697" s="104" t="s">
        <v>2017</v>
      </c>
      <c r="D697" s="105">
        <v>27.110900000000001</v>
      </c>
      <c r="E697" s="108">
        <v>142801062</v>
      </c>
      <c r="F697" s="108">
        <v>132789002</v>
      </c>
      <c r="G697" s="108">
        <v>163638908</v>
      </c>
      <c r="H697" s="108">
        <v>152335102</v>
      </c>
      <c r="I697" s="108">
        <v>135657696</v>
      </c>
      <c r="J697" s="108">
        <v>185812280</v>
      </c>
      <c r="K697" s="108">
        <v>117518110</v>
      </c>
      <c r="L697" s="108">
        <v>109284295</v>
      </c>
      <c r="M697" s="108">
        <v>146520298</v>
      </c>
      <c r="N697" s="108">
        <v>157300634</v>
      </c>
      <c r="O697" s="108">
        <v>170705011</v>
      </c>
      <c r="P697" s="108">
        <v>145554190</v>
      </c>
      <c r="Q697" s="108">
        <v>88071534</v>
      </c>
      <c r="R697" s="108">
        <v>103035348.3</v>
      </c>
      <c r="S697" s="108">
        <v>93148859.75</v>
      </c>
      <c r="T697" s="108">
        <v>113711843</v>
      </c>
      <c r="U697" s="108">
        <v>115625733</v>
      </c>
      <c r="V697" s="108">
        <v>122050088</v>
      </c>
      <c r="W697" s="108">
        <v>108308744</v>
      </c>
      <c r="X697" s="108">
        <v>100724736</v>
      </c>
      <c r="Y697" s="108">
        <v>121890320</v>
      </c>
      <c r="Z697" s="108">
        <v>108146015.5</v>
      </c>
      <c r="AA697" s="108">
        <v>113112360.5</v>
      </c>
      <c r="AB697" s="108">
        <v>103725104</v>
      </c>
      <c r="AC697" s="108">
        <v>125807217.8</v>
      </c>
      <c r="AD697" s="108">
        <v>124483528</v>
      </c>
      <c r="AE697" s="108">
        <v>125984959</v>
      </c>
      <c r="AF697" s="108">
        <v>122885568</v>
      </c>
      <c r="AG697" s="108">
        <v>131621274</v>
      </c>
      <c r="AH697" s="115">
        <v>122746196</v>
      </c>
      <c r="AI697" s="105">
        <v>27.472899999999999</v>
      </c>
      <c r="AJ697" s="105">
        <v>27.6981</v>
      </c>
      <c r="AK697" s="105">
        <v>27.978000000000002</v>
      </c>
      <c r="AL697" s="105">
        <v>27.457100000000001</v>
      </c>
      <c r="AM697" s="105">
        <v>27.466899999999999</v>
      </c>
      <c r="AN697" s="105">
        <v>28.0276</v>
      </c>
      <c r="AO697" s="105">
        <v>27.081700000000001</v>
      </c>
      <c r="AP697" s="105">
        <v>27.7469</v>
      </c>
      <c r="AQ697" s="105">
        <v>27.3156</v>
      </c>
      <c r="AR697" s="105">
        <v>27.7057</v>
      </c>
      <c r="AS697" s="105">
        <v>27.989699999999999</v>
      </c>
      <c r="AT697" s="105">
        <v>27.7211</v>
      </c>
      <c r="AU697" s="105">
        <v>26.610399999999998</v>
      </c>
      <c r="AV697" s="105">
        <v>26.908300000000001</v>
      </c>
      <c r="AW697" s="105">
        <v>26.915099999999999</v>
      </c>
      <c r="AX697" s="105">
        <v>27.1401</v>
      </c>
      <c r="AY697" s="105">
        <v>27.119299999999999</v>
      </c>
      <c r="AZ697" s="105">
        <v>27.259</v>
      </c>
      <c r="BA697" s="105">
        <v>26.935500000000001</v>
      </c>
      <c r="BB697" s="105">
        <v>26.936599999999999</v>
      </c>
      <c r="BC697" s="105">
        <v>27.037700000000001</v>
      </c>
      <c r="BD697" s="105">
        <v>27.102499999999999</v>
      </c>
      <c r="BE697" s="105">
        <v>27.202500000000001</v>
      </c>
      <c r="BF697" s="105">
        <v>27.064800000000002</v>
      </c>
      <c r="BG697" s="105">
        <v>26.916499999999999</v>
      </c>
      <c r="BH697" s="105">
        <v>26.9055</v>
      </c>
      <c r="BI697" s="105">
        <v>26.922599999999999</v>
      </c>
      <c r="BJ697" s="105">
        <v>26.927800000000001</v>
      </c>
      <c r="BK697" s="105">
        <v>26.945499999999999</v>
      </c>
      <c r="BL697" s="116">
        <v>26.933700000000002</v>
      </c>
      <c r="BM697" s="112">
        <v>5.92247E-3</v>
      </c>
      <c r="BN697" s="112">
        <v>1.9271900000000002E-2</v>
      </c>
      <c r="BO697" s="112">
        <v>8.4113599999999997E-2</v>
      </c>
      <c r="BP697" s="112">
        <v>7.0817999999999999E-4</v>
      </c>
      <c r="BQ697" s="112">
        <v>0.28369</v>
      </c>
      <c r="BR697" s="112">
        <v>5.6400399999999998E-3</v>
      </c>
      <c r="BS697" s="112">
        <v>0.37401099999999998</v>
      </c>
      <c r="BT697" s="112">
        <v>1.05731E-2</v>
      </c>
      <c r="BU697" s="117">
        <v>4.4444900000000002E-2</v>
      </c>
      <c r="BV697" s="112">
        <v>3.09146E-2</v>
      </c>
      <c r="BW697" s="112">
        <v>5.6436199999999999E-2</v>
      </c>
      <c r="BX697" s="112">
        <v>0.17869599999999999</v>
      </c>
      <c r="BY697" s="112">
        <v>7.0670500000000001E-3</v>
      </c>
      <c r="BZ697" s="112">
        <v>0.62688200000000005</v>
      </c>
      <c r="CA697" s="112">
        <v>7.0743200000000006E-2</v>
      </c>
      <c r="CB697" s="112">
        <v>0.60218899999999997</v>
      </c>
      <c r="CC697" s="112">
        <v>7.9756099999999996E-2</v>
      </c>
      <c r="CD697" s="117">
        <v>0.48352699999999998</v>
      </c>
      <c r="CE697" s="105">
        <v>0.78066400000000002</v>
      </c>
      <c r="CF697" s="105">
        <v>0.71485100000000001</v>
      </c>
      <c r="CG697" s="105">
        <v>0.44573400000000002</v>
      </c>
      <c r="CH697" s="105">
        <v>0.86987800000000004</v>
      </c>
      <c r="CI697" s="105">
        <v>-0.124445</v>
      </c>
      <c r="CJ697" s="105">
        <v>0.237146</v>
      </c>
      <c r="CK697" s="105">
        <v>3.4264200000000002E-2</v>
      </c>
      <c r="CL697" s="105">
        <v>0.18757399999999999</v>
      </c>
      <c r="CM697" s="116">
        <v>-2.0825699999999999E-2</v>
      </c>
    </row>
    <row r="698" spans="1:91">
      <c r="A698" s="104" t="s">
        <v>5189</v>
      </c>
      <c r="B698" s="104" t="s">
        <v>5190</v>
      </c>
      <c r="C698" s="104" t="s">
        <v>5191</v>
      </c>
      <c r="D698" s="105">
        <v>27.570900000000002</v>
      </c>
      <c r="E698" s="108">
        <v>152885600</v>
      </c>
      <c r="F698" s="108">
        <v>123022288</v>
      </c>
      <c r="G698" s="108">
        <v>348595992</v>
      </c>
      <c r="H698" s="108">
        <v>143460032</v>
      </c>
      <c r="I698" s="108">
        <v>124232768</v>
      </c>
      <c r="J698" s="108">
        <v>116744752</v>
      </c>
      <c r="K698" s="108">
        <v>156527124</v>
      </c>
      <c r="L698" s="108">
        <v>86856712</v>
      </c>
      <c r="M698" s="108">
        <v>159173168</v>
      </c>
      <c r="N698" s="108">
        <v>132051952</v>
      </c>
      <c r="O698" s="108">
        <v>289252320</v>
      </c>
      <c r="P698" s="108">
        <v>121529608</v>
      </c>
      <c r="Q698" s="108">
        <v>169562720</v>
      </c>
      <c r="R698" s="108">
        <v>173050095</v>
      </c>
      <c r="S698" s="108">
        <v>133558424</v>
      </c>
      <c r="T698" s="108">
        <v>182188400</v>
      </c>
      <c r="U698" s="108">
        <v>159685168</v>
      </c>
      <c r="V698" s="108">
        <v>160390912</v>
      </c>
      <c r="W698" s="108">
        <v>190204384</v>
      </c>
      <c r="X698" s="108">
        <v>194179792</v>
      </c>
      <c r="Y698" s="108">
        <v>187559136</v>
      </c>
      <c r="Z698" s="108">
        <v>155409182.80000001</v>
      </c>
      <c r="AA698" s="108">
        <v>136109616</v>
      </c>
      <c r="AB698" s="108">
        <v>165929472</v>
      </c>
      <c r="AC698" s="108">
        <v>203024538.80000001</v>
      </c>
      <c r="AD698" s="108">
        <v>211520285.30000001</v>
      </c>
      <c r="AE698" s="108">
        <v>203458393.5</v>
      </c>
      <c r="AF698" s="108">
        <v>185591920</v>
      </c>
      <c r="AG698" s="108">
        <v>200810424.5</v>
      </c>
      <c r="AH698" s="115">
        <v>178908832</v>
      </c>
      <c r="AI698" s="105">
        <v>27.571400000000001</v>
      </c>
      <c r="AJ698" s="105">
        <v>27.587800000000001</v>
      </c>
      <c r="AK698" s="105">
        <v>29.0397</v>
      </c>
      <c r="AL698" s="105">
        <v>27.3705</v>
      </c>
      <c r="AM698" s="105">
        <v>27.340900000000001</v>
      </c>
      <c r="AN698" s="105">
        <v>27.409099999999999</v>
      </c>
      <c r="AO698" s="105">
        <v>27.491700000000002</v>
      </c>
      <c r="AP698" s="105">
        <v>27.436199999999999</v>
      </c>
      <c r="AQ698" s="105">
        <v>27.435099999999998</v>
      </c>
      <c r="AR698" s="105">
        <v>27.441600000000001</v>
      </c>
      <c r="AS698" s="105">
        <v>28.738700000000001</v>
      </c>
      <c r="AT698" s="105">
        <v>27.460899999999999</v>
      </c>
      <c r="AU698" s="105">
        <v>27.570399999999999</v>
      </c>
      <c r="AV698" s="105">
        <v>27.656300000000002</v>
      </c>
      <c r="AW698" s="105">
        <v>27.453700000000001</v>
      </c>
      <c r="AX698" s="105">
        <v>27.8202</v>
      </c>
      <c r="AY698" s="105">
        <v>27.566299999999998</v>
      </c>
      <c r="AZ698" s="105">
        <v>27.631900000000002</v>
      </c>
      <c r="BA698" s="105">
        <v>27.747900000000001</v>
      </c>
      <c r="BB698" s="105">
        <v>27.879100000000001</v>
      </c>
      <c r="BC698" s="105">
        <v>27.6906</v>
      </c>
      <c r="BD698" s="105">
        <v>27.643899999999999</v>
      </c>
      <c r="BE698" s="105">
        <v>27.4877</v>
      </c>
      <c r="BF698" s="105">
        <v>27.742599999999999</v>
      </c>
      <c r="BG698" s="105">
        <v>27.6065</v>
      </c>
      <c r="BH698" s="105">
        <v>27.681899999999999</v>
      </c>
      <c r="BI698" s="105">
        <v>27.614000000000001</v>
      </c>
      <c r="BJ698" s="105">
        <v>27.522600000000001</v>
      </c>
      <c r="BK698" s="105">
        <v>27.555499999999999</v>
      </c>
      <c r="BL698" s="116">
        <v>27.475300000000001</v>
      </c>
      <c r="BM698" s="112">
        <v>0.32331199999999999</v>
      </c>
      <c r="BN698" s="112">
        <v>9.1198900000000003E-3</v>
      </c>
      <c r="BO698" s="112">
        <v>0.10079399999999999</v>
      </c>
      <c r="BP698" s="112">
        <v>0.44639400000000001</v>
      </c>
      <c r="BQ698" s="112">
        <v>0.53953499999999999</v>
      </c>
      <c r="BR698" s="112">
        <v>0.123256</v>
      </c>
      <c r="BS698" s="112">
        <v>1.3549E-2</v>
      </c>
      <c r="BT698" s="112">
        <v>0.24099899999999999</v>
      </c>
      <c r="BU698" s="117">
        <v>2.5316399999999999E-2</v>
      </c>
      <c r="BV698" s="112">
        <v>0.40781200000000001</v>
      </c>
      <c r="BW698" s="112">
        <v>3.6403699999999997E-2</v>
      </c>
      <c r="BX698" s="112">
        <v>0.19428699999999999</v>
      </c>
      <c r="BY698" s="112">
        <v>0.52959199999999995</v>
      </c>
      <c r="BZ698" s="112">
        <v>0.76973100000000005</v>
      </c>
      <c r="CA698" s="112">
        <v>0.36220799999999997</v>
      </c>
      <c r="CB698" s="112">
        <v>0.11237999999999999</v>
      </c>
      <c r="CC698" s="112">
        <v>0.443222</v>
      </c>
      <c r="CD698" s="117">
        <v>0.44527800000000001</v>
      </c>
      <c r="CE698" s="105">
        <v>0.54847999999999997</v>
      </c>
      <c r="CF698" s="105">
        <v>-0.14430899999999999</v>
      </c>
      <c r="CG698" s="105">
        <v>-6.3432699999999995E-2</v>
      </c>
      <c r="CH698" s="105">
        <v>0.36258600000000002</v>
      </c>
      <c r="CI698" s="105">
        <v>4.2327200000000002E-2</v>
      </c>
      <c r="CJ698" s="105">
        <v>0.15498999999999999</v>
      </c>
      <c r="CK698" s="105">
        <v>0.254749</v>
      </c>
      <c r="CL698" s="105">
        <v>0.106942</v>
      </c>
      <c r="CM698" s="116">
        <v>0.116341</v>
      </c>
    </row>
    <row r="699" spans="1:91">
      <c r="A699" s="104" t="s">
        <v>2018</v>
      </c>
      <c r="B699" s="104" t="s">
        <v>2019</v>
      </c>
      <c r="C699" s="104" t="s">
        <v>2020</v>
      </c>
      <c r="D699" s="105">
        <v>29.967750000000002</v>
      </c>
      <c r="E699" s="108">
        <v>937671424</v>
      </c>
      <c r="F699" s="108">
        <v>834070388</v>
      </c>
      <c r="G699" s="108">
        <v>830137700</v>
      </c>
      <c r="H699" s="108">
        <v>760812304</v>
      </c>
      <c r="I699" s="108">
        <v>677137384</v>
      </c>
      <c r="J699" s="108">
        <v>696220467</v>
      </c>
      <c r="K699" s="108">
        <v>830446688</v>
      </c>
      <c r="L699" s="108">
        <v>485852384.5</v>
      </c>
      <c r="M699" s="108">
        <v>822369648</v>
      </c>
      <c r="N699" s="108">
        <v>652454811</v>
      </c>
      <c r="O699" s="108">
        <v>873637824</v>
      </c>
      <c r="P699" s="108">
        <v>588708128</v>
      </c>
      <c r="Q699" s="108">
        <v>865162892</v>
      </c>
      <c r="R699" s="108">
        <v>832514254</v>
      </c>
      <c r="S699" s="108">
        <v>777098894.5</v>
      </c>
      <c r="T699" s="108">
        <v>835588584</v>
      </c>
      <c r="U699" s="108">
        <v>899166688</v>
      </c>
      <c r="V699" s="108">
        <v>823610432</v>
      </c>
      <c r="W699" s="108">
        <v>974711034</v>
      </c>
      <c r="X699" s="108">
        <v>937191904</v>
      </c>
      <c r="Y699" s="108">
        <v>976971280</v>
      </c>
      <c r="Z699" s="108">
        <v>844325773.5</v>
      </c>
      <c r="AA699" s="108">
        <v>777855811</v>
      </c>
      <c r="AB699" s="108">
        <v>968078020.5</v>
      </c>
      <c r="AC699" s="108">
        <v>1038174816</v>
      </c>
      <c r="AD699" s="108">
        <v>1110140048</v>
      </c>
      <c r="AE699" s="108">
        <v>1052878764</v>
      </c>
      <c r="AF699" s="108">
        <v>1003815632</v>
      </c>
      <c r="AG699" s="108">
        <v>1083394392</v>
      </c>
      <c r="AH699" s="115">
        <v>1013053600</v>
      </c>
      <c r="AI699" s="105">
        <v>30.187999999999999</v>
      </c>
      <c r="AJ699" s="105">
        <v>30.233799999999999</v>
      </c>
      <c r="AK699" s="105">
        <v>30.2165</v>
      </c>
      <c r="AL699" s="105">
        <v>29.7774</v>
      </c>
      <c r="AM699" s="105">
        <v>29.761700000000001</v>
      </c>
      <c r="AN699" s="105">
        <v>29.907</v>
      </c>
      <c r="AO699" s="105">
        <v>29.8597</v>
      </c>
      <c r="AP699" s="105">
        <v>29.664200000000001</v>
      </c>
      <c r="AQ699" s="105">
        <v>29.804300000000001</v>
      </c>
      <c r="AR699" s="105">
        <v>29.728000000000002</v>
      </c>
      <c r="AS699" s="105">
        <v>30.2851</v>
      </c>
      <c r="AT699" s="105">
        <v>29.737100000000002</v>
      </c>
      <c r="AU699" s="105">
        <v>29.9115</v>
      </c>
      <c r="AV699" s="105">
        <v>29.922599999999999</v>
      </c>
      <c r="AW699" s="105">
        <v>29.898800000000001</v>
      </c>
      <c r="AX699" s="105">
        <v>30.017499999999998</v>
      </c>
      <c r="AY699" s="105">
        <v>30.0687</v>
      </c>
      <c r="AZ699" s="105">
        <v>29.932200000000002</v>
      </c>
      <c r="BA699" s="105">
        <v>30.1053</v>
      </c>
      <c r="BB699" s="105">
        <v>30.148299999999999</v>
      </c>
      <c r="BC699" s="105">
        <v>30.0657</v>
      </c>
      <c r="BD699" s="105">
        <v>30.0534</v>
      </c>
      <c r="BE699" s="105">
        <v>29.9697</v>
      </c>
      <c r="BF699" s="105">
        <v>30.287099999999999</v>
      </c>
      <c r="BG699" s="105">
        <v>29.990600000000001</v>
      </c>
      <c r="BH699" s="105">
        <v>30.087199999999999</v>
      </c>
      <c r="BI699" s="105">
        <v>29.985600000000002</v>
      </c>
      <c r="BJ699" s="105">
        <v>29.957899999999999</v>
      </c>
      <c r="BK699" s="105">
        <v>29.965800000000002</v>
      </c>
      <c r="BL699" s="116">
        <v>29.9297</v>
      </c>
      <c r="BM699" s="112">
        <v>1.10598E-4</v>
      </c>
      <c r="BN699" s="112">
        <v>4.5487E-2</v>
      </c>
      <c r="BO699" s="112">
        <v>4.1636399999999997E-2</v>
      </c>
      <c r="BP699" s="112">
        <v>0.86127900000000002</v>
      </c>
      <c r="BQ699" s="112">
        <v>3.5847999999999998E-2</v>
      </c>
      <c r="BR699" s="112">
        <v>0.25348300000000001</v>
      </c>
      <c r="BS699" s="112">
        <v>4.08473E-3</v>
      </c>
      <c r="BT699" s="112">
        <v>0.186445</v>
      </c>
      <c r="BU699" s="117">
        <v>0.11496099999999999</v>
      </c>
      <c r="BV699" s="112">
        <v>4.5635399999999996E-3</v>
      </c>
      <c r="BW699" s="112">
        <v>9.9037600000000003E-2</v>
      </c>
      <c r="BX699" s="112">
        <v>0.12200800000000001</v>
      </c>
      <c r="BY699" s="112">
        <v>0.89008200000000004</v>
      </c>
      <c r="BZ699" s="112">
        <v>0.35445500000000002</v>
      </c>
      <c r="CA699" s="112">
        <v>0.51722400000000002</v>
      </c>
      <c r="CB699" s="112">
        <v>6.2126000000000001E-2</v>
      </c>
      <c r="CC699" s="112">
        <v>0.38776100000000002</v>
      </c>
      <c r="CD699" s="117">
        <v>0.64379200000000003</v>
      </c>
      <c r="CE699" s="105">
        <v>0.26164900000000002</v>
      </c>
      <c r="CF699" s="105">
        <v>-0.13577800000000001</v>
      </c>
      <c r="CG699" s="105">
        <v>-0.17507600000000001</v>
      </c>
      <c r="CH699" s="105">
        <v>-3.4378699999999998E-2</v>
      </c>
      <c r="CI699" s="105">
        <v>-4.0167500000000002E-2</v>
      </c>
      <c r="CJ699" s="105">
        <v>5.5019400000000003E-2</v>
      </c>
      <c r="CK699" s="105">
        <v>0.155302</v>
      </c>
      <c r="CL699" s="105">
        <v>0.152283</v>
      </c>
      <c r="CM699" s="116">
        <v>6.9970400000000002E-2</v>
      </c>
    </row>
    <row r="700" spans="1:91">
      <c r="A700" s="104" t="s">
        <v>2021</v>
      </c>
      <c r="B700" s="104" t="s">
        <v>2022</v>
      </c>
      <c r="C700" s="104" t="s">
        <v>2023</v>
      </c>
      <c r="D700" s="105">
        <v>29.571100000000001</v>
      </c>
      <c r="E700" s="108">
        <v>556461007.89999998</v>
      </c>
      <c r="F700" s="108">
        <v>459257910.30000001</v>
      </c>
      <c r="G700" s="108">
        <v>384882944.5</v>
      </c>
      <c r="H700" s="108">
        <v>767629499</v>
      </c>
      <c r="I700" s="108">
        <v>437214309.5</v>
      </c>
      <c r="J700" s="108">
        <v>360901812.89999998</v>
      </c>
      <c r="K700" s="108">
        <v>637346416.39999998</v>
      </c>
      <c r="L700" s="108">
        <v>279162792.30000001</v>
      </c>
      <c r="M700" s="108">
        <v>873711000.10000002</v>
      </c>
      <c r="N700" s="108">
        <v>456756573.30000001</v>
      </c>
      <c r="O700" s="108">
        <v>355457872</v>
      </c>
      <c r="P700" s="108">
        <v>573487772.29999995</v>
      </c>
      <c r="Q700" s="108">
        <v>798670438.20000005</v>
      </c>
      <c r="R700" s="108">
        <v>666121003.89999998</v>
      </c>
      <c r="S700" s="108">
        <v>640588123</v>
      </c>
      <c r="T700" s="108">
        <v>642226713.10000002</v>
      </c>
      <c r="U700" s="108">
        <v>570615930.29999995</v>
      </c>
      <c r="V700" s="108">
        <v>1053691371</v>
      </c>
      <c r="W700" s="108">
        <v>419249455.5</v>
      </c>
      <c r="X700" s="108">
        <v>678611499.60000002</v>
      </c>
      <c r="Y700" s="108">
        <v>834661461.10000002</v>
      </c>
      <c r="Z700" s="108">
        <v>599317211</v>
      </c>
      <c r="AA700" s="108">
        <v>503219431.30000001</v>
      </c>
      <c r="AB700" s="108">
        <v>418196835.89999998</v>
      </c>
      <c r="AC700" s="108">
        <v>756522674.79999995</v>
      </c>
      <c r="AD700" s="108">
        <v>971364500.29999995</v>
      </c>
      <c r="AE700" s="108">
        <v>1231616978</v>
      </c>
      <c r="AF700" s="108">
        <v>1017371645</v>
      </c>
      <c r="AG700" s="108">
        <v>1136693688</v>
      </c>
      <c r="AH700" s="115">
        <v>967486702.10000002</v>
      </c>
      <c r="AI700" s="105">
        <v>29.435199999999998</v>
      </c>
      <c r="AJ700" s="105">
        <v>29.3535</v>
      </c>
      <c r="AK700" s="105">
        <v>29.126000000000001</v>
      </c>
      <c r="AL700" s="105">
        <v>29.790199999999999</v>
      </c>
      <c r="AM700" s="105">
        <v>29.137699999999999</v>
      </c>
      <c r="AN700" s="105">
        <v>28.968900000000001</v>
      </c>
      <c r="AO700" s="105">
        <v>29.484300000000001</v>
      </c>
      <c r="AP700" s="105">
        <v>28.863</v>
      </c>
      <c r="AQ700" s="105">
        <v>29.8917</v>
      </c>
      <c r="AR700" s="105">
        <v>29.200900000000001</v>
      </c>
      <c r="AS700" s="105">
        <v>28.97</v>
      </c>
      <c r="AT700" s="105">
        <v>29.699400000000001</v>
      </c>
      <c r="AU700" s="105">
        <v>29.781199999999998</v>
      </c>
      <c r="AV700" s="105">
        <v>29.600899999999999</v>
      </c>
      <c r="AW700" s="105">
        <v>29.6328</v>
      </c>
      <c r="AX700" s="105">
        <v>29.637799999999999</v>
      </c>
      <c r="AY700" s="105">
        <v>29.4161</v>
      </c>
      <c r="AZ700" s="105">
        <v>30.286999999999999</v>
      </c>
      <c r="BA700" s="105">
        <v>28.888200000000001</v>
      </c>
      <c r="BB700" s="105">
        <v>29.6922</v>
      </c>
      <c r="BC700" s="105">
        <v>29.854900000000001</v>
      </c>
      <c r="BD700" s="105">
        <v>29.5413</v>
      </c>
      <c r="BE700" s="105">
        <v>29.312200000000001</v>
      </c>
      <c r="BF700" s="105">
        <v>29.0762</v>
      </c>
      <c r="BG700" s="105">
        <v>29.532599999999999</v>
      </c>
      <c r="BH700" s="105">
        <v>29.8947</v>
      </c>
      <c r="BI700" s="105">
        <v>30.2118</v>
      </c>
      <c r="BJ700" s="105">
        <v>29.9772</v>
      </c>
      <c r="BK700" s="105">
        <v>30.0352</v>
      </c>
      <c r="BL700" s="116">
        <v>29.8626</v>
      </c>
      <c r="BM700" s="112">
        <v>3.4525599999999999E-3</v>
      </c>
      <c r="BN700" s="112">
        <v>6.1277499999999999E-2</v>
      </c>
      <c r="BO700" s="112">
        <v>0.14660400000000001</v>
      </c>
      <c r="BP700" s="112">
        <v>3.9072999999999997E-2</v>
      </c>
      <c r="BQ700" s="112">
        <v>1.8920200000000002E-2</v>
      </c>
      <c r="BR700" s="112">
        <v>0.54020000000000001</v>
      </c>
      <c r="BS700" s="112">
        <v>0.18853800000000001</v>
      </c>
      <c r="BT700" s="112">
        <v>1.0677900000000001E-2</v>
      </c>
      <c r="BU700" s="117">
        <v>0.71759099999999998</v>
      </c>
      <c r="BV700" s="112">
        <v>2.4073399999999998E-2</v>
      </c>
      <c r="BW700" s="112">
        <v>0.121033</v>
      </c>
      <c r="BX700" s="112">
        <v>0.24879799999999999</v>
      </c>
      <c r="BY700" s="112">
        <v>7.5773099999999996E-2</v>
      </c>
      <c r="BZ700" s="112">
        <v>0.293597</v>
      </c>
      <c r="CA700" s="112">
        <v>0.76503699999999997</v>
      </c>
      <c r="CB700" s="112">
        <v>0.41143299999999999</v>
      </c>
      <c r="CC700" s="112">
        <v>8.02311E-2</v>
      </c>
      <c r="CD700" s="117">
        <v>0.90692899999999999</v>
      </c>
      <c r="CE700" s="105">
        <v>-0.65345600000000004</v>
      </c>
      <c r="CF700" s="105">
        <v>-0.65943499999999999</v>
      </c>
      <c r="CG700" s="105">
        <v>-0.54539099999999996</v>
      </c>
      <c r="CH700" s="105">
        <v>-0.668269</v>
      </c>
      <c r="CI700" s="105">
        <v>-0.28672300000000001</v>
      </c>
      <c r="CJ700" s="105">
        <v>-0.17804200000000001</v>
      </c>
      <c r="CK700" s="105">
        <v>-0.47991699999999998</v>
      </c>
      <c r="CL700" s="105">
        <v>-0.64846400000000004</v>
      </c>
      <c r="CM700" s="116">
        <v>-7.8686400000000004E-2</v>
      </c>
    </row>
    <row r="701" spans="1:91">
      <c r="A701" s="104" t="s">
        <v>5192</v>
      </c>
      <c r="B701" s="104" t="s">
        <v>5193</v>
      </c>
      <c r="C701" s="104" t="s">
        <v>5194</v>
      </c>
      <c r="D701" s="105">
        <v>27.054600000000001</v>
      </c>
      <c r="E701" s="108">
        <v>104969325</v>
      </c>
      <c r="F701" s="108">
        <v>88769424</v>
      </c>
      <c r="G701" s="108">
        <v>93915880</v>
      </c>
      <c r="H701" s="108">
        <v>112534288</v>
      </c>
      <c r="I701" s="108">
        <v>85632192</v>
      </c>
      <c r="J701" s="108">
        <v>86569008</v>
      </c>
      <c r="K701" s="108">
        <v>98272896</v>
      </c>
      <c r="L701" s="108">
        <v>64706728</v>
      </c>
      <c r="M701" s="108">
        <v>103516752</v>
      </c>
      <c r="N701" s="108">
        <v>113177328</v>
      </c>
      <c r="O701" s="108">
        <v>86231336</v>
      </c>
      <c r="P701" s="108">
        <v>79809320</v>
      </c>
      <c r="Q701" s="108">
        <v>108156784</v>
      </c>
      <c r="R701" s="108">
        <v>96970779</v>
      </c>
      <c r="S701" s="108">
        <v>95400776</v>
      </c>
      <c r="T701" s="108">
        <v>117692267</v>
      </c>
      <c r="U701" s="108">
        <v>124859429</v>
      </c>
      <c r="V701" s="108">
        <v>110705232</v>
      </c>
      <c r="W701" s="108">
        <v>130229104</v>
      </c>
      <c r="X701" s="108">
        <v>124431337.5</v>
      </c>
      <c r="Y701" s="108">
        <v>117827232</v>
      </c>
      <c r="Z701" s="108">
        <v>103645088</v>
      </c>
      <c r="AA701" s="108">
        <v>103878328</v>
      </c>
      <c r="AB701" s="108">
        <v>111113284</v>
      </c>
      <c r="AC701" s="108">
        <v>147544192</v>
      </c>
      <c r="AD701" s="108">
        <v>123934501.90000001</v>
      </c>
      <c r="AE701" s="108">
        <v>129742015.59999999</v>
      </c>
      <c r="AF701" s="108">
        <v>144169889</v>
      </c>
      <c r="AG701" s="108">
        <v>145432083</v>
      </c>
      <c r="AH701" s="115">
        <v>147711087</v>
      </c>
      <c r="AI701" s="105">
        <v>27.0289</v>
      </c>
      <c r="AJ701" s="105">
        <v>27.101700000000001</v>
      </c>
      <c r="AK701" s="105">
        <v>27.151499999999999</v>
      </c>
      <c r="AL701" s="105">
        <v>27.020199999999999</v>
      </c>
      <c r="AM701" s="105">
        <v>26.818899999999999</v>
      </c>
      <c r="AN701" s="105">
        <v>27.043199999999999</v>
      </c>
      <c r="AO701" s="105">
        <v>26.819700000000001</v>
      </c>
      <c r="AP701" s="105">
        <v>27.065999999999999</v>
      </c>
      <c r="AQ701" s="105">
        <v>26.814399999999999</v>
      </c>
      <c r="AR701" s="105">
        <v>27.1843</v>
      </c>
      <c r="AS701" s="105">
        <v>27.018000000000001</v>
      </c>
      <c r="AT701" s="105">
        <v>26.854199999999999</v>
      </c>
      <c r="AU701" s="105">
        <v>26.907499999999999</v>
      </c>
      <c r="AV701" s="105">
        <v>26.820699999999999</v>
      </c>
      <c r="AW701" s="105">
        <v>26.951699999999999</v>
      </c>
      <c r="AX701" s="105">
        <v>27.189800000000002</v>
      </c>
      <c r="AY701" s="105">
        <v>27.229299999999999</v>
      </c>
      <c r="AZ701" s="105">
        <v>27.119800000000001</v>
      </c>
      <c r="BA701" s="105">
        <v>27.2014</v>
      </c>
      <c r="BB701" s="105">
        <v>27.2407</v>
      </c>
      <c r="BC701" s="105">
        <v>26.991399999999999</v>
      </c>
      <c r="BD701" s="105">
        <v>27.041699999999999</v>
      </c>
      <c r="BE701" s="105">
        <v>27.0792</v>
      </c>
      <c r="BF701" s="105">
        <v>27.164000000000001</v>
      </c>
      <c r="BG701" s="105">
        <v>27.143699999999999</v>
      </c>
      <c r="BH701" s="105">
        <v>26.8993</v>
      </c>
      <c r="BI701" s="105">
        <v>26.9649</v>
      </c>
      <c r="BJ701" s="105">
        <v>27.158200000000001</v>
      </c>
      <c r="BK701" s="105">
        <v>27.089500000000001</v>
      </c>
      <c r="BL701" s="116">
        <v>27.203199999999999</v>
      </c>
      <c r="BM701" s="112">
        <v>0.31116700000000003</v>
      </c>
      <c r="BN701" s="112">
        <v>7.3273199999999997E-2</v>
      </c>
      <c r="BO701" s="112">
        <v>4.8733199999999997E-2</v>
      </c>
      <c r="BP701" s="112">
        <v>0.26230999999999999</v>
      </c>
      <c r="BQ701" s="112">
        <v>7.1401600000000004E-3</v>
      </c>
      <c r="BR701" s="112">
        <v>0.55862599999999996</v>
      </c>
      <c r="BS701" s="112">
        <v>0.94861300000000004</v>
      </c>
      <c r="BT701" s="112">
        <v>0.32226399999999999</v>
      </c>
      <c r="BU701" s="117">
        <v>0.13938800000000001</v>
      </c>
      <c r="BV701" s="112">
        <v>0.39509300000000003</v>
      </c>
      <c r="BW701" s="112">
        <v>0.136711</v>
      </c>
      <c r="BX701" s="112">
        <v>0.133324</v>
      </c>
      <c r="BY701" s="112">
        <v>0.346611</v>
      </c>
      <c r="BZ701" s="112">
        <v>0.23836299999999999</v>
      </c>
      <c r="CA701" s="112">
        <v>0.776725</v>
      </c>
      <c r="CB701" s="112">
        <v>0.97403200000000001</v>
      </c>
      <c r="CC701" s="112">
        <v>0.52062600000000003</v>
      </c>
      <c r="CD701" s="117">
        <v>0.66105999999999998</v>
      </c>
      <c r="CE701" s="105">
        <v>-5.62789E-2</v>
      </c>
      <c r="CF701" s="105">
        <v>-0.189524</v>
      </c>
      <c r="CG701" s="105">
        <v>-0.250274</v>
      </c>
      <c r="CH701" s="105">
        <v>-0.13147400000000001</v>
      </c>
      <c r="CI701" s="105">
        <v>-0.25701000000000002</v>
      </c>
      <c r="CJ701" s="105">
        <v>2.9324200000000002E-2</v>
      </c>
      <c r="CK701" s="105">
        <v>-5.7716399999999998E-3</v>
      </c>
      <c r="CL701" s="105">
        <v>-5.5309900000000002E-2</v>
      </c>
      <c r="CM701" s="116">
        <v>-0.14762900000000001</v>
      </c>
    </row>
    <row r="702" spans="1:91">
      <c r="A702" s="104" t="s">
        <v>2024</v>
      </c>
      <c r="B702" s="104" t="s">
        <v>2025</v>
      </c>
      <c r="C702" s="104" t="s">
        <v>2026</v>
      </c>
      <c r="D702" s="105">
        <v>29.875250000000001</v>
      </c>
      <c r="E702" s="108">
        <v>994575749.29999995</v>
      </c>
      <c r="F702" s="108">
        <v>609275661.5</v>
      </c>
      <c r="G702" s="108">
        <v>904767374.89999998</v>
      </c>
      <c r="H702" s="108">
        <v>649484440</v>
      </c>
      <c r="I702" s="108">
        <v>620936211.79999995</v>
      </c>
      <c r="J702" s="108">
        <v>611037697.5</v>
      </c>
      <c r="K702" s="108">
        <v>750223278.5</v>
      </c>
      <c r="L702" s="108">
        <v>492034031.5</v>
      </c>
      <c r="M702" s="108">
        <v>741110082</v>
      </c>
      <c r="N702" s="108">
        <v>777821486</v>
      </c>
      <c r="O702" s="108">
        <v>729082299</v>
      </c>
      <c r="P702" s="108">
        <v>558647490.5</v>
      </c>
      <c r="Q702" s="108">
        <v>1198887463</v>
      </c>
      <c r="R702" s="108">
        <v>1363290189</v>
      </c>
      <c r="S702" s="108">
        <v>996517192</v>
      </c>
      <c r="T702" s="108">
        <v>744143157.79999995</v>
      </c>
      <c r="U702" s="108">
        <v>714718772</v>
      </c>
      <c r="V702" s="108">
        <v>1052707746</v>
      </c>
      <c r="W702" s="108">
        <v>845542558</v>
      </c>
      <c r="X702" s="108">
        <v>1148587063</v>
      </c>
      <c r="Y702" s="108">
        <v>772484298</v>
      </c>
      <c r="Z702" s="108">
        <v>762518280.29999995</v>
      </c>
      <c r="AA702" s="108">
        <v>663499969</v>
      </c>
      <c r="AB702" s="108">
        <v>1184889432</v>
      </c>
      <c r="AC702" s="108">
        <v>1578006412</v>
      </c>
      <c r="AD702" s="108">
        <v>918507507</v>
      </c>
      <c r="AE702" s="108">
        <v>821060354</v>
      </c>
      <c r="AF702" s="108">
        <v>1154048845</v>
      </c>
      <c r="AG702" s="108">
        <v>1146515755</v>
      </c>
      <c r="AH702" s="115">
        <v>869890150</v>
      </c>
      <c r="AI702" s="105">
        <v>30.273</v>
      </c>
      <c r="AJ702" s="105">
        <v>29.784700000000001</v>
      </c>
      <c r="AK702" s="105">
        <v>30.3386</v>
      </c>
      <c r="AL702" s="105">
        <v>29.549099999999999</v>
      </c>
      <c r="AM702" s="105">
        <v>29.638300000000001</v>
      </c>
      <c r="AN702" s="105">
        <v>29.714200000000002</v>
      </c>
      <c r="AO702" s="105">
        <v>29.7195</v>
      </c>
      <c r="AP702" s="105">
        <v>29.680700000000002</v>
      </c>
      <c r="AQ702" s="105">
        <v>29.654199999999999</v>
      </c>
      <c r="AR702" s="105">
        <v>29.9846</v>
      </c>
      <c r="AS702" s="105">
        <v>30.014099999999999</v>
      </c>
      <c r="AT702" s="105">
        <v>29.6615</v>
      </c>
      <c r="AU702" s="105">
        <v>30.3979</v>
      </c>
      <c r="AV702" s="105">
        <v>30.6341</v>
      </c>
      <c r="AW702" s="105">
        <v>30.232700000000001</v>
      </c>
      <c r="AX702" s="105">
        <v>29.850300000000001</v>
      </c>
      <c r="AY702" s="105">
        <v>29.738299999999999</v>
      </c>
      <c r="AZ702" s="105">
        <v>30.290700000000001</v>
      </c>
      <c r="BA702" s="105">
        <v>29.900200000000002</v>
      </c>
      <c r="BB702" s="105">
        <v>30.441299999999998</v>
      </c>
      <c r="BC702" s="105">
        <v>29.734400000000001</v>
      </c>
      <c r="BD702" s="105">
        <v>29.9069</v>
      </c>
      <c r="BE702" s="105">
        <v>29.741</v>
      </c>
      <c r="BF702" s="105">
        <v>30.578700000000001</v>
      </c>
      <c r="BG702" s="105">
        <v>30.595700000000001</v>
      </c>
      <c r="BH702" s="105">
        <v>29.8096</v>
      </c>
      <c r="BI702" s="105">
        <v>29.626799999999999</v>
      </c>
      <c r="BJ702" s="105">
        <v>30.159099999999999</v>
      </c>
      <c r="BK702" s="105">
        <v>30.0474</v>
      </c>
      <c r="BL702" s="116">
        <v>29.709700000000002</v>
      </c>
      <c r="BM702" s="112">
        <v>0.50881600000000005</v>
      </c>
      <c r="BN702" s="112">
        <v>7.7629100000000006E-2</v>
      </c>
      <c r="BO702" s="112">
        <v>0.103044</v>
      </c>
      <c r="BP702" s="112">
        <v>0.653478</v>
      </c>
      <c r="BQ702" s="112">
        <v>6.5340700000000002E-2</v>
      </c>
      <c r="BR702" s="112">
        <v>0.95747800000000005</v>
      </c>
      <c r="BS702" s="112">
        <v>0.84324100000000002</v>
      </c>
      <c r="BT702" s="112">
        <v>0.738792</v>
      </c>
      <c r="BU702" s="117">
        <v>0.91142000000000001</v>
      </c>
      <c r="BV702" s="112">
        <v>0.58657700000000002</v>
      </c>
      <c r="BW702" s="112">
        <v>0.141925</v>
      </c>
      <c r="BX702" s="112">
        <v>0.19664499999999999</v>
      </c>
      <c r="BY702" s="112">
        <v>0.71751500000000001</v>
      </c>
      <c r="BZ702" s="112">
        <v>0.43922299999999997</v>
      </c>
      <c r="CA702" s="112">
        <v>0.97861699999999996</v>
      </c>
      <c r="CB702" s="112">
        <v>0.929068</v>
      </c>
      <c r="CC702" s="112">
        <v>0.84609999999999996</v>
      </c>
      <c r="CD702" s="117">
        <v>0.97616700000000001</v>
      </c>
      <c r="CE702" s="105">
        <v>0.16004099999999999</v>
      </c>
      <c r="CF702" s="105">
        <v>-0.33818599999999999</v>
      </c>
      <c r="CG702" s="105">
        <v>-0.28721099999999999</v>
      </c>
      <c r="CH702" s="105">
        <v>-8.5284600000000002E-2</v>
      </c>
      <c r="CI702" s="105">
        <v>0.44956299999999999</v>
      </c>
      <c r="CJ702" s="105">
        <v>-1.2256599999999999E-2</v>
      </c>
      <c r="CK702" s="105">
        <v>5.32831E-2</v>
      </c>
      <c r="CL702" s="105">
        <v>0.103507</v>
      </c>
      <c r="CM702" s="116">
        <v>3.8674E-2</v>
      </c>
    </row>
    <row r="703" spans="1:91">
      <c r="A703" s="104" t="s">
        <v>2027</v>
      </c>
      <c r="B703" s="104" t="s">
        <v>2028</v>
      </c>
      <c r="C703" s="104" t="s">
        <v>2029</v>
      </c>
      <c r="D703" s="105">
        <v>29.366849999999999</v>
      </c>
      <c r="E703" s="108">
        <v>772686430</v>
      </c>
      <c r="F703" s="108">
        <v>606271468.79999995</v>
      </c>
      <c r="G703" s="108">
        <v>550491174</v>
      </c>
      <c r="H703" s="108">
        <v>471064991.5</v>
      </c>
      <c r="I703" s="108">
        <v>447619669</v>
      </c>
      <c r="J703" s="108">
        <v>385345677.5</v>
      </c>
      <c r="K703" s="108">
        <v>414998779</v>
      </c>
      <c r="L703" s="108">
        <v>252698830</v>
      </c>
      <c r="M703" s="108">
        <v>415888524</v>
      </c>
      <c r="N703" s="108">
        <v>356895382.5</v>
      </c>
      <c r="O703" s="108">
        <v>360688452</v>
      </c>
      <c r="P703" s="108">
        <v>522528651</v>
      </c>
      <c r="Q703" s="108">
        <v>582793981</v>
      </c>
      <c r="R703" s="108">
        <v>461448178</v>
      </c>
      <c r="S703" s="108">
        <v>446134057.80000001</v>
      </c>
      <c r="T703" s="108">
        <v>475064708</v>
      </c>
      <c r="U703" s="108">
        <v>576691538.5</v>
      </c>
      <c r="V703" s="108">
        <v>799438637</v>
      </c>
      <c r="W703" s="108">
        <v>628456409.5</v>
      </c>
      <c r="X703" s="108">
        <v>599428391.10000002</v>
      </c>
      <c r="Y703" s="108">
        <v>599147007.29999995</v>
      </c>
      <c r="Z703" s="108">
        <v>529440762.5</v>
      </c>
      <c r="AA703" s="108">
        <v>543959281</v>
      </c>
      <c r="AB703" s="108">
        <v>608002043</v>
      </c>
      <c r="AC703" s="108">
        <v>674194609</v>
      </c>
      <c r="AD703" s="108">
        <v>623625491.29999995</v>
      </c>
      <c r="AE703" s="108">
        <v>650037850</v>
      </c>
      <c r="AF703" s="108">
        <v>726219641.5</v>
      </c>
      <c r="AG703" s="108">
        <v>847600640.5</v>
      </c>
      <c r="AH703" s="115">
        <v>694842851</v>
      </c>
      <c r="AI703" s="105">
        <v>29.908799999999999</v>
      </c>
      <c r="AJ703" s="105">
        <v>29.771599999999999</v>
      </c>
      <c r="AK703" s="105">
        <v>29.633299999999998</v>
      </c>
      <c r="AL703" s="105">
        <v>29.085699999999999</v>
      </c>
      <c r="AM703" s="105">
        <v>29.186199999999999</v>
      </c>
      <c r="AN703" s="105">
        <v>29.0671</v>
      </c>
      <c r="AO703" s="105">
        <v>28.8888</v>
      </c>
      <c r="AP703" s="105">
        <v>28.758299999999998</v>
      </c>
      <c r="AQ703" s="105">
        <v>28.820699999999999</v>
      </c>
      <c r="AR703" s="105">
        <v>28.831499999999998</v>
      </c>
      <c r="AS703" s="105">
        <v>28.9909</v>
      </c>
      <c r="AT703" s="105">
        <v>29.565100000000001</v>
      </c>
      <c r="AU703" s="105">
        <v>29.306799999999999</v>
      </c>
      <c r="AV703" s="105">
        <v>29.071300000000001</v>
      </c>
      <c r="AW703" s="105">
        <v>29.152200000000001</v>
      </c>
      <c r="AX703" s="105">
        <v>29.2029</v>
      </c>
      <c r="AY703" s="105">
        <v>29.4375</v>
      </c>
      <c r="AZ703" s="105">
        <v>29.884</v>
      </c>
      <c r="BA703" s="105">
        <v>29.472200000000001</v>
      </c>
      <c r="BB703" s="105">
        <v>29.5123</v>
      </c>
      <c r="BC703" s="105">
        <v>29.376100000000001</v>
      </c>
      <c r="BD703" s="105">
        <v>29.362500000000001</v>
      </c>
      <c r="BE703" s="105">
        <v>29.427900000000001</v>
      </c>
      <c r="BF703" s="105">
        <v>29.616099999999999</v>
      </c>
      <c r="BG703" s="105">
        <v>29.376000000000001</v>
      </c>
      <c r="BH703" s="105">
        <v>29.256</v>
      </c>
      <c r="BI703" s="105">
        <v>29.2898</v>
      </c>
      <c r="BJ703" s="105">
        <v>29.4909</v>
      </c>
      <c r="BK703" s="105">
        <v>29.606999999999999</v>
      </c>
      <c r="BL703" s="116">
        <v>29.371200000000002</v>
      </c>
      <c r="BM703" s="112">
        <v>5.4679400000000003E-2</v>
      </c>
      <c r="BN703" s="112">
        <v>8.2663600000000004E-3</v>
      </c>
      <c r="BO703" s="112">
        <v>1.0164900000000001E-3</v>
      </c>
      <c r="BP703" s="112">
        <v>0.19658100000000001</v>
      </c>
      <c r="BQ703" s="112">
        <v>3.2082699999999999E-2</v>
      </c>
      <c r="BR703" s="112">
        <v>0.93473899999999999</v>
      </c>
      <c r="BS703" s="112">
        <v>0.67140500000000003</v>
      </c>
      <c r="BT703" s="112">
        <v>0.847804</v>
      </c>
      <c r="BU703" s="117">
        <v>7.6586000000000001E-2</v>
      </c>
      <c r="BV703" s="112">
        <v>0.105824</v>
      </c>
      <c r="BW703" s="112">
        <v>3.49632E-2</v>
      </c>
      <c r="BX703" s="112">
        <v>1.9672700000000001E-2</v>
      </c>
      <c r="BY703" s="112">
        <v>0.27288499999999999</v>
      </c>
      <c r="BZ703" s="112">
        <v>0.35445500000000002</v>
      </c>
      <c r="CA703" s="112">
        <v>0.97095600000000004</v>
      </c>
      <c r="CB703" s="112">
        <v>0.81728800000000001</v>
      </c>
      <c r="CC703" s="112">
        <v>0.916489</v>
      </c>
      <c r="CD703" s="117">
        <v>0.58712299999999995</v>
      </c>
      <c r="CE703" s="105">
        <v>0.28153099999999998</v>
      </c>
      <c r="CF703" s="105">
        <v>-0.37670799999999999</v>
      </c>
      <c r="CG703" s="105">
        <v>-0.66711299999999996</v>
      </c>
      <c r="CH703" s="105">
        <v>-0.36055900000000002</v>
      </c>
      <c r="CI703" s="105">
        <v>-0.31293799999999999</v>
      </c>
      <c r="CJ703" s="105">
        <v>1.8392599999999999E-2</v>
      </c>
      <c r="CK703" s="105">
        <v>-3.6178000000000002E-2</v>
      </c>
      <c r="CL703" s="105">
        <v>-2.0886700000000001E-2</v>
      </c>
      <c r="CM703" s="116">
        <v>-0.182422</v>
      </c>
    </row>
    <row r="704" spans="1:91">
      <c r="A704" s="104" t="s">
        <v>2030</v>
      </c>
      <c r="B704" s="104" t="s">
        <v>2031</v>
      </c>
      <c r="C704" s="104" t="s">
        <v>2032</v>
      </c>
      <c r="D704" s="105">
        <v>25.038550000000001</v>
      </c>
      <c r="E704" s="108">
        <v>5389794.5</v>
      </c>
      <c r="F704" s="108"/>
      <c r="G704" s="108">
        <v>11743216</v>
      </c>
      <c r="H704" s="108">
        <v>10271066</v>
      </c>
      <c r="I704" s="108">
        <v>26155719</v>
      </c>
      <c r="J704" s="108">
        <v>22449115.5</v>
      </c>
      <c r="K704" s="108">
        <v>35421707</v>
      </c>
      <c r="L704" s="108">
        <v>21609850</v>
      </c>
      <c r="M704" s="108">
        <v>27769935.5</v>
      </c>
      <c r="N704" s="108">
        <v>37438592</v>
      </c>
      <c r="O704" s="108">
        <v>38138096</v>
      </c>
      <c r="P704" s="108">
        <v>33442910</v>
      </c>
      <c r="Q704" s="108">
        <v>42205460</v>
      </c>
      <c r="R704" s="108">
        <v>63089681.5</v>
      </c>
      <c r="S704" s="108">
        <v>39057384</v>
      </c>
      <c r="T704" s="108">
        <v>6903973.5</v>
      </c>
      <c r="U704" s="108">
        <v>13044785</v>
      </c>
      <c r="V704" s="108">
        <v>12109507</v>
      </c>
      <c r="W704" s="108">
        <v>21654780</v>
      </c>
      <c r="X704" s="108">
        <v>20826420</v>
      </c>
      <c r="Y704" s="108">
        <v>30504089.5</v>
      </c>
      <c r="Z704" s="108">
        <v>24672998</v>
      </c>
      <c r="AA704" s="108">
        <v>5978407</v>
      </c>
      <c r="AB704" s="108">
        <v>12544459.5</v>
      </c>
      <c r="AC704" s="108">
        <v>45074680.5</v>
      </c>
      <c r="AD704" s="108">
        <v>43630180</v>
      </c>
      <c r="AE704" s="108">
        <v>40909730</v>
      </c>
      <c r="AF704" s="108">
        <v>31973872</v>
      </c>
      <c r="AG704" s="108">
        <v>28820207</v>
      </c>
      <c r="AH704" s="115">
        <v>49367697.5</v>
      </c>
      <c r="AI704" s="105">
        <v>22.7453</v>
      </c>
      <c r="AJ704" s="105">
        <v>20.4833</v>
      </c>
      <c r="AK704" s="105">
        <v>24.267399999999999</v>
      </c>
      <c r="AL704" s="105">
        <v>23.566500000000001</v>
      </c>
      <c r="AM704" s="105">
        <v>25.091699999999999</v>
      </c>
      <c r="AN704" s="105">
        <v>25.289400000000001</v>
      </c>
      <c r="AO704" s="105">
        <v>25.283000000000001</v>
      </c>
      <c r="AP704" s="105">
        <v>25.494700000000002</v>
      </c>
      <c r="AQ704" s="105">
        <v>24.9161</v>
      </c>
      <c r="AR704" s="105">
        <v>25.4802</v>
      </c>
      <c r="AS704" s="105">
        <v>25.8659</v>
      </c>
      <c r="AT704" s="105">
        <v>25.599399999999999</v>
      </c>
      <c r="AU704" s="105">
        <v>25.543500000000002</v>
      </c>
      <c r="AV704" s="105">
        <v>26.200600000000001</v>
      </c>
      <c r="AW704" s="105">
        <v>25.7559</v>
      </c>
      <c r="AX704" s="105">
        <v>23.098299999999998</v>
      </c>
      <c r="AY704" s="105">
        <v>24.0138</v>
      </c>
      <c r="AZ704" s="105">
        <v>23.884399999999999</v>
      </c>
      <c r="BA704" s="105">
        <v>24.613099999999999</v>
      </c>
      <c r="BB704" s="105">
        <v>24.7562</v>
      </c>
      <c r="BC704" s="105">
        <v>25.1448</v>
      </c>
      <c r="BD704" s="105">
        <v>24.835100000000001</v>
      </c>
      <c r="BE704" s="105">
        <v>22.715499999999999</v>
      </c>
      <c r="BF704" s="105">
        <v>24.017099999999999</v>
      </c>
      <c r="BG704" s="105">
        <v>25.453099999999999</v>
      </c>
      <c r="BH704" s="105">
        <v>25.375399999999999</v>
      </c>
      <c r="BI704" s="105">
        <v>25.299800000000001</v>
      </c>
      <c r="BJ704" s="105">
        <v>24.985399999999998</v>
      </c>
      <c r="BK704" s="105">
        <v>24.723600000000001</v>
      </c>
      <c r="BL704" s="116">
        <v>25.581800000000001</v>
      </c>
      <c r="BM704" s="112">
        <v>8.2680299999999998E-2</v>
      </c>
      <c r="BN704" s="112">
        <v>0.49744100000000002</v>
      </c>
      <c r="BO704" s="112">
        <v>0.68235900000000005</v>
      </c>
      <c r="BP704" s="112">
        <v>0.118587</v>
      </c>
      <c r="BQ704" s="112">
        <v>8.2377699999999998E-2</v>
      </c>
      <c r="BR704" s="112">
        <v>2.00831E-2</v>
      </c>
      <c r="BS704" s="112">
        <v>0.43621399999999999</v>
      </c>
      <c r="BT704" s="112">
        <v>0.13647699999999999</v>
      </c>
      <c r="BU704" s="117">
        <v>0.339673</v>
      </c>
      <c r="BV704" s="112">
        <v>0.141822</v>
      </c>
      <c r="BW704" s="112">
        <v>0.58257800000000004</v>
      </c>
      <c r="BX704" s="112">
        <v>0.75747399999999998</v>
      </c>
      <c r="BY704" s="112">
        <v>0.18148</v>
      </c>
      <c r="BZ704" s="112">
        <v>0.45749499999999999</v>
      </c>
      <c r="CA704" s="112">
        <v>0.13107199999999999</v>
      </c>
      <c r="CB704" s="112">
        <v>0.64839899999999995</v>
      </c>
      <c r="CC704" s="112">
        <v>0.31927899999999998</v>
      </c>
      <c r="CD704" s="117">
        <v>0.74290299999999998</v>
      </c>
      <c r="CE704" s="105">
        <v>-2.5982400000000001</v>
      </c>
      <c r="CF704" s="105">
        <v>-0.44774399999999998</v>
      </c>
      <c r="CG704" s="105">
        <v>0.13435800000000001</v>
      </c>
      <c r="CH704" s="105">
        <v>0.55157299999999998</v>
      </c>
      <c r="CI704" s="105">
        <v>0.73641199999999996</v>
      </c>
      <c r="CJ704" s="105">
        <v>-1.4314</v>
      </c>
      <c r="CK704" s="105">
        <v>-0.25885999999999998</v>
      </c>
      <c r="CL704" s="105">
        <v>-1.2410099999999999</v>
      </c>
      <c r="CM704" s="116">
        <v>0.27919699999999997</v>
      </c>
    </row>
    <row r="705" spans="1:91">
      <c r="A705" s="104" t="s">
        <v>2033</v>
      </c>
      <c r="B705" s="104" t="s">
        <v>2034</v>
      </c>
      <c r="C705" s="104" t="s">
        <v>699</v>
      </c>
      <c r="D705" s="105">
        <v>28.55425</v>
      </c>
      <c r="E705" s="108">
        <v>339139337.39999998</v>
      </c>
      <c r="F705" s="108">
        <v>282380963</v>
      </c>
      <c r="G705" s="108">
        <v>270271386.39999998</v>
      </c>
      <c r="H705" s="108">
        <v>304798866.60000002</v>
      </c>
      <c r="I705" s="108">
        <v>309247721</v>
      </c>
      <c r="J705" s="108">
        <v>299834152.10000002</v>
      </c>
      <c r="K705" s="108">
        <v>306534007.89999998</v>
      </c>
      <c r="L705" s="108">
        <v>183288462.69999999</v>
      </c>
      <c r="M705" s="108">
        <v>315282397.80000001</v>
      </c>
      <c r="N705" s="108">
        <v>291853146.89999998</v>
      </c>
      <c r="O705" s="108">
        <v>272522283.30000001</v>
      </c>
      <c r="P705" s="108">
        <v>239607523.30000001</v>
      </c>
      <c r="Q705" s="108">
        <v>350817443.30000001</v>
      </c>
      <c r="R705" s="108">
        <v>333956831.69999999</v>
      </c>
      <c r="S705" s="108">
        <v>318457498.80000001</v>
      </c>
      <c r="T705" s="108">
        <v>300965532.60000002</v>
      </c>
      <c r="U705" s="108">
        <v>328604582.69999999</v>
      </c>
      <c r="V705" s="108">
        <v>292742545</v>
      </c>
      <c r="W705" s="108">
        <v>363633603.39999998</v>
      </c>
      <c r="X705" s="108">
        <v>343384269</v>
      </c>
      <c r="Y705" s="108">
        <v>352365717.10000002</v>
      </c>
      <c r="Z705" s="108">
        <v>294391580</v>
      </c>
      <c r="AA705" s="108">
        <v>297828578.10000002</v>
      </c>
      <c r="AB705" s="108">
        <v>287606657.89999998</v>
      </c>
      <c r="AC705" s="108">
        <v>364332243.19999999</v>
      </c>
      <c r="AD705" s="108">
        <v>370499269.5</v>
      </c>
      <c r="AE705" s="108">
        <v>338325126.5</v>
      </c>
      <c r="AF705" s="108">
        <v>360058467.80000001</v>
      </c>
      <c r="AG705" s="108">
        <v>391043992</v>
      </c>
      <c r="AH705" s="115">
        <v>385426088.39999998</v>
      </c>
      <c r="AI705" s="105">
        <v>28.720800000000001</v>
      </c>
      <c r="AJ705" s="105">
        <v>28.667999999999999</v>
      </c>
      <c r="AK705" s="105">
        <v>28.644500000000001</v>
      </c>
      <c r="AL705" s="105">
        <v>28.457699999999999</v>
      </c>
      <c r="AM705" s="105">
        <v>28.670999999999999</v>
      </c>
      <c r="AN705" s="105">
        <v>28.678599999999999</v>
      </c>
      <c r="AO705" s="105">
        <v>28.453299999999999</v>
      </c>
      <c r="AP705" s="105">
        <v>28.3367</v>
      </c>
      <c r="AQ705" s="105">
        <v>28.421199999999999</v>
      </c>
      <c r="AR705" s="105">
        <v>28.5549</v>
      </c>
      <c r="AS705" s="105">
        <v>28.631</v>
      </c>
      <c r="AT705" s="105">
        <v>28.440300000000001</v>
      </c>
      <c r="AU705" s="105">
        <v>28.585699999999999</v>
      </c>
      <c r="AV705" s="105">
        <v>28.604800000000001</v>
      </c>
      <c r="AW705" s="105">
        <v>28.706199999999999</v>
      </c>
      <c r="AX705" s="105">
        <v>28.5443</v>
      </c>
      <c r="AY705" s="105">
        <v>28.6112</v>
      </c>
      <c r="AZ705" s="105">
        <v>28.509599999999999</v>
      </c>
      <c r="BA705" s="105">
        <v>28.6828</v>
      </c>
      <c r="BB705" s="105">
        <v>28.699400000000001</v>
      </c>
      <c r="BC705" s="105">
        <v>28.614000000000001</v>
      </c>
      <c r="BD705" s="105">
        <v>28.553599999999999</v>
      </c>
      <c r="BE705" s="105">
        <v>28.5854</v>
      </c>
      <c r="BF705" s="105">
        <v>28.536100000000001</v>
      </c>
      <c r="BG705" s="105">
        <v>28.4861</v>
      </c>
      <c r="BH705" s="105">
        <v>28.502400000000002</v>
      </c>
      <c r="BI705" s="105">
        <v>28.3477</v>
      </c>
      <c r="BJ705" s="105">
        <v>28.4787</v>
      </c>
      <c r="BK705" s="105">
        <v>28.491900000000001</v>
      </c>
      <c r="BL705" s="116">
        <v>28.520800000000001</v>
      </c>
      <c r="BM705" s="112">
        <v>2.17643E-3</v>
      </c>
      <c r="BN705" s="112">
        <v>0.22512299999999999</v>
      </c>
      <c r="BO705" s="112">
        <v>6.4649200000000004E-2</v>
      </c>
      <c r="BP705" s="112">
        <v>0.47348499999999999</v>
      </c>
      <c r="BQ705" s="112">
        <v>2.6576700000000002E-2</v>
      </c>
      <c r="BR705" s="112">
        <v>0.14750199999999999</v>
      </c>
      <c r="BS705" s="112">
        <v>4.3622799999999996E-3</v>
      </c>
      <c r="BT705" s="112">
        <v>3.2394600000000003E-2</v>
      </c>
      <c r="BU705" s="117">
        <v>0.36463299999999998</v>
      </c>
      <c r="BV705" s="112">
        <v>1.9520599999999999E-2</v>
      </c>
      <c r="BW705" s="112">
        <v>0.31646000000000002</v>
      </c>
      <c r="BX705" s="112">
        <v>0.15588299999999999</v>
      </c>
      <c r="BY705" s="112">
        <v>0.55588099999999996</v>
      </c>
      <c r="BZ705" s="112">
        <v>0.321241</v>
      </c>
      <c r="CA705" s="112">
        <v>0.39471099999999998</v>
      </c>
      <c r="CB705" s="112">
        <v>6.4293299999999998E-2</v>
      </c>
      <c r="CC705" s="112">
        <v>0.14638699999999999</v>
      </c>
      <c r="CD705" s="117">
        <v>0.75432299999999997</v>
      </c>
      <c r="CE705" s="105">
        <v>0.18060899999999999</v>
      </c>
      <c r="CF705" s="105">
        <v>0.105271</v>
      </c>
      <c r="CG705" s="105">
        <v>-9.3400999999999998E-2</v>
      </c>
      <c r="CH705" s="105">
        <v>4.4894499999999997E-2</v>
      </c>
      <c r="CI705" s="105">
        <v>0.135104</v>
      </c>
      <c r="CJ705" s="105">
        <v>5.7915399999999999E-2</v>
      </c>
      <c r="CK705" s="105">
        <v>0.16825499999999999</v>
      </c>
      <c r="CL705" s="105">
        <v>6.1230300000000001E-2</v>
      </c>
      <c r="CM705" s="116">
        <v>-5.1726000000000001E-2</v>
      </c>
    </row>
    <row r="706" spans="1:91">
      <c r="A706" s="104" t="s">
        <v>2035</v>
      </c>
      <c r="B706" s="104" t="s">
        <v>2036</v>
      </c>
      <c r="C706" s="104" t="s">
        <v>2037</v>
      </c>
      <c r="D706" s="105">
        <v>26.303449999999998</v>
      </c>
      <c r="E706" s="108">
        <v>18930726</v>
      </c>
      <c r="F706" s="108">
        <v>23178343.879999999</v>
      </c>
      <c r="G706" s="108">
        <v>10334878</v>
      </c>
      <c r="H706" s="108">
        <v>48077830.5</v>
      </c>
      <c r="I706" s="108">
        <v>36669084.75</v>
      </c>
      <c r="J706" s="108">
        <v>66247380</v>
      </c>
      <c r="K706" s="108">
        <v>14287978</v>
      </c>
      <c r="L706" s="108">
        <v>73230296</v>
      </c>
      <c r="M706" s="108">
        <v>54741871</v>
      </c>
      <c r="N706" s="108">
        <v>17295358</v>
      </c>
      <c r="O706" s="108">
        <v>74550288</v>
      </c>
      <c r="P706" s="108">
        <v>82925896.25</v>
      </c>
      <c r="Q706" s="108">
        <v>169770558</v>
      </c>
      <c r="R706" s="108">
        <v>112667279</v>
      </c>
      <c r="S706" s="108"/>
      <c r="T706" s="108">
        <v>101482168</v>
      </c>
      <c r="U706" s="108">
        <v>69529412</v>
      </c>
      <c r="V706" s="108">
        <v>140905639</v>
      </c>
      <c r="W706" s="108">
        <v>65873299</v>
      </c>
      <c r="X706" s="108">
        <v>49271774</v>
      </c>
      <c r="Y706" s="108">
        <v>171430076.80000001</v>
      </c>
      <c r="Z706" s="108">
        <v>23642029.5</v>
      </c>
      <c r="AA706" s="108">
        <v>41117368</v>
      </c>
      <c r="AB706" s="108">
        <v>45385389.630000003</v>
      </c>
      <c r="AC706" s="108">
        <v>109953067</v>
      </c>
      <c r="AD706" s="108">
        <v>53346784</v>
      </c>
      <c r="AE706" s="108">
        <v>89704935</v>
      </c>
      <c r="AF706" s="108">
        <v>138660838</v>
      </c>
      <c r="AG706" s="108">
        <v>117966285</v>
      </c>
      <c r="AH706" s="115">
        <v>228319293.80000001</v>
      </c>
      <c r="AI706" s="105">
        <v>24.557700000000001</v>
      </c>
      <c r="AJ706" s="105">
        <v>25.214099999999998</v>
      </c>
      <c r="AK706" s="105">
        <v>24.028099999999998</v>
      </c>
      <c r="AL706" s="105">
        <v>25.793299999999999</v>
      </c>
      <c r="AM706" s="105">
        <v>25.6479</v>
      </c>
      <c r="AN706" s="105">
        <v>26.803599999999999</v>
      </c>
      <c r="AO706" s="105">
        <v>23.971699999999998</v>
      </c>
      <c r="AP706" s="105">
        <v>27.246099999999998</v>
      </c>
      <c r="AQ706" s="105">
        <v>25.895199999999999</v>
      </c>
      <c r="AR706" s="105">
        <v>24.371300000000002</v>
      </c>
      <c r="AS706" s="105">
        <v>26.809699999999999</v>
      </c>
      <c r="AT706" s="105">
        <v>26.909500000000001</v>
      </c>
      <c r="AU706" s="105">
        <v>27.563700000000001</v>
      </c>
      <c r="AV706" s="105">
        <v>27.037199999999999</v>
      </c>
      <c r="AW706" s="105">
        <v>20.536799999999999</v>
      </c>
      <c r="AX706" s="105">
        <v>26.975999999999999</v>
      </c>
      <c r="AY706" s="105">
        <v>26.3888</v>
      </c>
      <c r="AZ706" s="105">
        <v>27.465399999999999</v>
      </c>
      <c r="BA706" s="105">
        <v>26.2181</v>
      </c>
      <c r="BB706" s="105">
        <v>25.922899999999998</v>
      </c>
      <c r="BC706" s="105">
        <v>27.526700000000002</v>
      </c>
      <c r="BD706" s="105">
        <v>24.8215</v>
      </c>
      <c r="BE706" s="105">
        <v>25.708500000000001</v>
      </c>
      <c r="BF706" s="105">
        <v>25.872299999999999</v>
      </c>
      <c r="BG706" s="105">
        <v>26.7303</v>
      </c>
      <c r="BH706" s="105">
        <v>25.6724</v>
      </c>
      <c r="BI706" s="105">
        <v>26.432600000000001</v>
      </c>
      <c r="BJ706" s="105">
        <v>27.102</v>
      </c>
      <c r="BK706" s="105">
        <v>26.787500000000001</v>
      </c>
      <c r="BL706" s="116">
        <v>27.8279</v>
      </c>
      <c r="BM706" s="112">
        <v>4.6106699999999999E-3</v>
      </c>
      <c r="BN706" s="112">
        <v>7.2012300000000001E-2</v>
      </c>
      <c r="BO706" s="112">
        <v>0.19916900000000001</v>
      </c>
      <c r="BP706" s="112">
        <v>0.24379200000000001</v>
      </c>
      <c r="BQ706" s="112">
        <v>0.390654</v>
      </c>
      <c r="BR706" s="112">
        <v>0.53649899999999995</v>
      </c>
      <c r="BS706" s="112">
        <v>0.30497099999999999</v>
      </c>
      <c r="BT706" s="112">
        <v>1.6855100000000001E-2</v>
      </c>
      <c r="BU706" s="117">
        <v>9.4681100000000004E-2</v>
      </c>
      <c r="BV706" s="112">
        <v>2.7090199999999998E-2</v>
      </c>
      <c r="BW706" s="112">
        <v>0.135241</v>
      </c>
      <c r="BX706" s="112">
        <v>0.30849500000000002</v>
      </c>
      <c r="BY706" s="112">
        <v>0.32528299999999999</v>
      </c>
      <c r="BZ706" s="112">
        <v>0.70130700000000001</v>
      </c>
      <c r="CA706" s="112">
        <v>0.76503699999999997</v>
      </c>
      <c r="CB706" s="112">
        <v>0.53904399999999997</v>
      </c>
      <c r="CC706" s="112">
        <v>0.102197</v>
      </c>
      <c r="CD706" s="117">
        <v>0.61494599999999999</v>
      </c>
      <c r="CE706" s="105">
        <v>-2.6391399999999998</v>
      </c>
      <c r="CF706" s="105">
        <v>-1.15754</v>
      </c>
      <c r="CG706" s="105">
        <v>-1.5347900000000001</v>
      </c>
      <c r="CH706" s="105">
        <v>-1.2089799999999999</v>
      </c>
      <c r="CI706" s="105">
        <v>-2.1932399999999999</v>
      </c>
      <c r="CJ706" s="105">
        <v>-0.29571999999999998</v>
      </c>
      <c r="CK706" s="105">
        <v>-0.68320400000000003</v>
      </c>
      <c r="CL706" s="105">
        <v>-1.7716799999999999</v>
      </c>
      <c r="CM706" s="116">
        <v>-0.96072199999999996</v>
      </c>
    </row>
    <row r="707" spans="1:91">
      <c r="A707" s="104" t="s">
        <v>2038</v>
      </c>
      <c r="B707" s="104" t="s">
        <v>2039</v>
      </c>
      <c r="C707" s="104" t="s">
        <v>2040</v>
      </c>
      <c r="D707" s="105">
        <v>21.611750000000001</v>
      </c>
      <c r="E707" s="108"/>
      <c r="F707" s="108"/>
      <c r="G707" s="108"/>
      <c r="H707" s="108">
        <v>314611.6875</v>
      </c>
      <c r="I707" s="108"/>
      <c r="J707" s="108"/>
      <c r="K707" s="108"/>
      <c r="L707" s="108"/>
      <c r="M707" s="108"/>
      <c r="N707" s="108"/>
      <c r="O707" s="108"/>
      <c r="P707" s="108"/>
      <c r="Q707" s="108">
        <v>631236.4375</v>
      </c>
      <c r="R707" s="108">
        <v>616083.375</v>
      </c>
      <c r="S707" s="108"/>
      <c r="T707" s="108">
        <v>596582.625</v>
      </c>
      <c r="U707" s="108">
        <v>286635.0625</v>
      </c>
      <c r="V707" s="108">
        <v>792443.875</v>
      </c>
      <c r="W707" s="108">
        <v>11786408.92</v>
      </c>
      <c r="X707" s="108">
        <v>2352645.9380000001</v>
      </c>
      <c r="Y707" s="108">
        <v>560096.5</v>
      </c>
      <c r="Z707" s="108">
        <v>2033787.625</v>
      </c>
      <c r="AA707" s="108"/>
      <c r="AB707" s="108">
        <v>16279839.41</v>
      </c>
      <c r="AC707" s="108">
        <v>675310.1875</v>
      </c>
      <c r="AD707" s="108"/>
      <c r="AE707" s="108"/>
      <c r="AF707" s="108">
        <v>328691.3125</v>
      </c>
      <c r="AG707" s="108">
        <v>783344.625</v>
      </c>
      <c r="AH707" s="115">
        <v>1334996.875</v>
      </c>
      <c r="AI707" s="105">
        <v>22.171600000000002</v>
      </c>
      <c r="AJ707" s="105">
        <v>22.369599999999998</v>
      </c>
      <c r="AK707" s="105">
        <v>21.9206</v>
      </c>
      <c r="AL707" s="105">
        <v>18.537600000000001</v>
      </c>
      <c r="AM707" s="105">
        <v>20.538900000000002</v>
      </c>
      <c r="AN707" s="105">
        <v>22.649699999999999</v>
      </c>
      <c r="AO707" s="105">
        <v>21.878599999999999</v>
      </c>
      <c r="AP707" s="105">
        <v>23.6464</v>
      </c>
      <c r="AQ707" s="105">
        <v>22.4651</v>
      </c>
      <c r="AR707" s="105">
        <v>22.494800000000001</v>
      </c>
      <c r="AS707" s="105">
        <v>20.572299999999998</v>
      </c>
      <c r="AT707" s="105">
        <v>21.597799999999999</v>
      </c>
      <c r="AU707" s="105">
        <v>19.343599999999999</v>
      </c>
      <c r="AV707" s="105">
        <v>19.522500000000001</v>
      </c>
      <c r="AW707" s="105">
        <v>21.084199999999999</v>
      </c>
      <c r="AX707" s="105">
        <v>19.5657</v>
      </c>
      <c r="AY707" s="105">
        <v>18.871500000000001</v>
      </c>
      <c r="AZ707" s="105">
        <v>19.3795</v>
      </c>
      <c r="BA707" s="105">
        <v>23.735600000000002</v>
      </c>
      <c r="BB707" s="105">
        <v>21.800999999999998</v>
      </c>
      <c r="BC707" s="105">
        <v>19.8413</v>
      </c>
      <c r="BD707" s="105">
        <v>21.171299999999999</v>
      </c>
      <c r="BE707" s="105">
        <v>21.625699999999998</v>
      </c>
      <c r="BF707" s="105">
        <v>24.3932</v>
      </c>
      <c r="BG707" s="105">
        <v>21.699000000000002</v>
      </c>
      <c r="BH707" s="105">
        <v>23.403300000000002</v>
      </c>
      <c r="BI707" s="105">
        <v>23.1816</v>
      </c>
      <c r="BJ707" s="105">
        <v>18.381399999999999</v>
      </c>
      <c r="BK707" s="105">
        <v>19.358599999999999</v>
      </c>
      <c r="BL707" s="116">
        <v>21.0794</v>
      </c>
      <c r="BM707" s="112">
        <v>3.3300999999999997E-2</v>
      </c>
      <c r="BN707" s="112">
        <v>0.53391200000000005</v>
      </c>
      <c r="BO707" s="112">
        <v>3.1784699999999999E-2</v>
      </c>
      <c r="BP707" s="112">
        <v>0.11348900000000001</v>
      </c>
      <c r="BQ707" s="112">
        <v>0.71545599999999998</v>
      </c>
      <c r="BR707" s="112">
        <v>0.70290600000000003</v>
      </c>
      <c r="BS707" s="112">
        <v>0.18659500000000001</v>
      </c>
      <c r="BT707" s="112">
        <v>9.4558699999999996E-2</v>
      </c>
      <c r="BU707" s="117">
        <v>2.9640300000000001E-2</v>
      </c>
      <c r="BV707" s="112">
        <v>7.8287899999999994E-2</v>
      </c>
      <c r="BW707" s="112">
        <v>0.61699300000000001</v>
      </c>
      <c r="BX707" s="112">
        <v>0.105687</v>
      </c>
      <c r="BY707" s="112">
        <v>0.176068</v>
      </c>
      <c r="BZ707" s="112">
        <v>0.86414899999999994</v>
      </c>
      <c r="CA707" s="112">
        <v>0.85945700000000003</v>
      </c>
      <c r="CB707" s="112">
        <v>0.40871800000000003</v>
      </c>
      <c r="CC707" s="112">
        <v>0.26526300000000003</v>
      </c>
      <c r="CD707" s="117">
        <v>0.45022299999999998</v>
      </c>
      <c r="CE707" s="105">
        <v>2.5474899999999998</v>
      </c>
      <c r="CF707" s="105">
        <v>0.96896499999999997</v>
      </c>
      <c r="CG707" s="105">
        <v>3.0569299999999999</v>
      </c>
      <c r="CH707" s="105">
        <v>1.9484999999999999</v>
      </c>
      <c r="CI707" s="105">
        <v>0.37694899999999998</v>
      </c>
      <c r="CJ707" s="105">
        <v>-0.33422600000000002</v>
      </c>
      <c r="CK707" s="105">
        <v>2.1861799999999998</v>
      </c>
      <c r="CL707" s="105">
        <v>2.79026</v>
      </c>
      <c r="CM707" s="116">
        <v>3.1548400000000001</v>
      </c>
    </row>
    <row r="708" spans="1:91">
      <c r="A708" s="104" t="s">
        <v>2041</v>
      </c>
      <c r="B708" s="104" t="s">
        <v>2042</v>
      </c>
      <c r="C708" s="104" t="s">
        <v>956</v>
      </c>
      <c r="D708" s="105">
        <v>31.3476</v>
      </c>
      <c r="E708" s="108">
        <v>2316975588</v>
      </c>
      <c r="F708" s="108">
        <v>2460356855</v>
      </c>
      <c r="G708" s="108">
        <v>2514339604</v>
      </c>
      <c r="H708" s="108">
        <v>2772785435</v>
      </c>
      <c r="I708" s="108">
        <v>2308604057</v>
      </c>
      <c r="J708" s="108">
        <v>2629190665</v>
      </c>
      <c r="K708" s="108">
        <v>2459075797</v>
      </c>
      <c r="L708" s="108">
        <v>3029426888</v>
      </c>
      <c r="M708" s="108">
        <v>2584522453</v>
      </c>
      <c r="N708" s="108">
        <v>2712920954</v>
      </c>
      <c r="O708" s="108">
        <v>2613518307</v>
      </c>
      <c r="P708" s="108">
        <v>2176676299</v>
      </c>
      <c r="Q708" s="108">
        <v>2219312229</v>
      </c>
      <c r="R708" s="108">
        <v>2106287769</v>
      </c>
      <c r="S708" s="108">
        <v>2180092873</v>
      </c>
      <c r="T708" s="108">
        <v>2100960187</v>
      </c>
      <c r="U708" s="108">
        <v>1918126908</v>
      </c>
      <c r="V708" s="108">
        <v>1993809356</v>
      </c>
      <c r="W708" s="108">
        <v>2205831135</v>
      </c>
      <c r="X708" s="108">
        <v>2081190194</v>
      </c>
      <c r="Y708" s="108">
        <v>2381819050</v>
      </c>
      <c r="Z708" s="108">
        <v>1984923501</v>
      </c>
      <c r="AA708" s="108">
        <v>1964774780</v>
      </c>
      <c r="AB708" s="108">
        <v>2029500750</v>
      </c>
      <c r="AC708" s="108">
        <v>2584818791</v>
      </c>
      <c r="AD708" s="108">
        <v>2507142410</v>
      </c>
      <c r="AE708" s="108">
        <v>2651029410</v>
      </c>
      <c r="AF708" s="108">
        <v>3070671316</v>
      </c>
      <c r="AG708" s="108">
        <v>2764532163</v>
      </c>
      <c r="AH708" s="115">
        <v>2652331590</v>
      </c>
      <c r="AI708" s="105">
        <v>31.493099999999998</v>
      </c>
      <c r="AJ708" s="105">
        <v>31.7454</v>
      </c>
      <c r="AK708" s="105">
        <v>31.762899999999998</v>
      </c>
      <c r="AL708" s="105">
        <v>31.6431</v>
      </c>
      <c r="AM708" s="105">
        <v>31.524899999999999</v>
      </c>
      <c r="AN708" s="105">
        <v>31.750900000000001</v>
      </c>
      <c r="AO708" s="105">
        <v>31.4389</v>
      </c>
      <c r="AP708" s="105">
        <v>32.145800000000001</v>
      </c>
      <c r="AQ708" s="105">
        <v>31.456299999999999</v>
      </c>
      <c r="AR708" s="105">
        <v>31.748100000000001</v>
      </c>
      <c r="AS708" s="105">
        <v>31.750599999999999</v>
      </c>
      <c r="AT708" s="105">
        <v>31.6236</v>
      </c>
      <c r="AU708" s="105">
        <v>31.2818</v>
      </c>
      <c r="AV708" s="105">
        <v>31.261700000000001</v>
      </c>
      <c r="AW708" s="105">
        <v>31.3475</v>
      </c>
      <c r="AX708" s="105">
        <v>31.3477</v>
      </c>
      <c r="AY708" s="105">
        <v>31.159500000000001</v>
      </c>
      <c r="AZ708" s="105">
        <v>31.2301</v>
      </c>
      <c r="BA708" s="105">
        <v>31.2836</v>
      </c>
      <c r="BB708" s="105">
        <v>31.283200000000001</v>
      </c>
      <c r="BC708" s="105">
        <v>31.337499999999999</v>
      </c>
      <c r="BD708" s="105">
        <v>31.2883</v>
      </c>
      <c r="BE708" s="105">
        <v>31.282299999999999</v>
      </c>
      <c r="BF708" s="105">
        <v>31.3551</v>
      </c>
      <c r="BG708" s="105">
        <v>31.3169</v>
      </c>
      <c r="BH708" s="105">
        <v>31.257200000000001</v>
      </c>
      <c r="BI708" s="105">
        <v>31.317799999999998</v>
      </c>
      <c r="BJ708" s="105">
        <v>31.571000000000002</v>
      </c>
      <c r="BK708" s="105">
        <v>31.2912</v>
      </c>
      <c r="BL708" s="116">
        <v>31.3001</v>
      </c>
      <c r="BM708" s="112">
        <v>9.1676499999999994E-2</v>
      </c>
      <c r="BN708" s="112">
        <v>8.8716299999999998E-2</v>
      </c>
      <c r="BO708" s="112">
        <v>0.306728</v>
      </c>
      <c r="BP708" s="112">
        <v>3.3818500000000001E-2</v>
      </c>
      <c r="BQ708" s="112">
        <v>0.39685700000000002</v>
      </c>
      <c r="BR708" s="112">
        <v>0.25597199999999998</v>
      </c>
      <c r="BS708" s="112">
        <v>0.40995500000000001</v>
      </c>
      <c r="BT708" s="112">
        <v>0.45183800000000002</v>
      </c>
      <c r="BU708" s="117">
        <v>0.39174900000000001</v>
      </c>
      <c r="BV708" s="112">
        <v>0.15331900000000001</v>
      </c>
      <c r="BW708" s="112">
        <v>0.15709799999999999</v>
      </c>
      <c r="BX708" s="112">
        <v>0.42037999999999998</v>
      </c>
      <c r="BY708" s="112">
        <v>6.7637000000000003E-2</v>
      </c>
      <c r="BZ708" s="112">
        <v>0.70431999999999995</v>
      </c>
      <c r="CA708" s="112">
        <v>0.51934999999999998</v>
      </c>
      <c r="CB708" s="112">
        <v>0.62904199999999999</v>
      </c>
      <c r="CC708" s="112">
        <v>0.63283800000000001</v>
      </c>
      <c r="CD708" s="117">
        <v>0.75863000000000003</v>
      </c>
      <c r="CE708" s="105">
        <v>0.27973100000000001</v>
      </c>
      <c r="CF708" s="105">
        <v>0.252195</v>
      </c>
      <c r="CG708" s="105">
        <v>0.292935</v>
      </c>
      <c r="CH708" s="105">
        <v>0.32001099999999999</v>
      </c>
      <c r="CI708" s="105">
        <v>-9.0413999999999994E-2</v>
      </c>
      <c r="CJ708" s="105">
        <v>-0.14166699999999999</v>
      </c>
      <c r="CK708" s="105">
        <v>-8.6003599999999999E-2</v>
      </c>
      <c r="CL708" s="105">
        <v>-7.8870800000000005E-2</v>
      </c>
      <c r="CM708" s="116">
        <v>-9.0132400000000001E-2</v>
      </c>
    </row>
    <row r="709" spans="1:91">
      <c r="A709" s="104" t="s">
        <v>2043</v>
      </c>
      <c r="B709" s="104" t="s">
        <v>2044</v>
      </c>
      <c r="C709" s="104" t="s">
        <v>2045</v>
      </c>
      <c r="D709" s="105">
        <v>27.835500000000003</v>
      </c>
      <c r="E709" s="108">
        <v>114347710</v>
      </c>
      <c r="F709" s="108">
        <v>88782388.75</v>
      </c>
      <c r="G709" s="108">
        <v>92308765.629999995</v>
      </c>
      <c r="H709" s="108">
        <v>292917009</v>
      </c>
      <c r="I709" s="108">
        <v>223980980</v>
      </c>
      <c r="J709" s="108">
        <v>105824519.5</v>
      </c>
      <c r="K709" s="108">
        <v>138629183.80000001</v>
      </c>
      <c r="L709" s="108">
        <v>28073910</v>
      </c>
      <c r="M709" s="108">
        <v>194895780</v>
      </c>
      <c r="N709" s="108">
        <v>175673716</v>
      </c>
      <c r="O709" s="108">
        <v>94716973</v>
      </c>
      <c r="P709" s="108">
        <v>154668940.30000001</v>
      </c>
      <c r="Q709" s="108">
        <v>238764144.90000001</v>
      </c>
      <c r="R709" s="108">
        <v>754036881</v>
      </c>
      <c r="S709" s="108">
        <v>111292619</v>
      </c>
      <c r="T709" s="108">
        <v>155811102.5</v>
      </c>
      <c r="U709" s="108">
        <v>196404500.09999999</v>
      </c>
      <c r="V709" s="108">
        <v>403062933</v>
      </c>
      <c r="W709" s="108">
        <v>87772685.5</v>
      </c>
      <c r="X709" s="108">
        <v>71540407.25</v>
      </c>
      <c r="Y709" s="108">
        <v>247279219.80000001</v>
      </c>
      <c r="Z709" s="108">
        <v>428464443.5</v>
      </c>
      <c r="AA709" s="108">
        <v>345187325.5</v>
      </c>
      <c r="AB709" s="108">
        <v>77729050.5</v>
      </c>
      <c r="AC709" s="108">
        <v>147741499</v>
      </c>
      <c r="AD709" s="108">
        <v>549710039</v>
      </c>
      <c r="AE709" s="108">
        <v>250494865</v>
      </c>
      <c r="AF709" s="108">
        <v>261354298.5</v>
      </c>
      <c r="AG709" s="108">
        <v>814972080</v>
      </c>
      <c r="AH709" s="115">
        <v>376161289</v>
      </c>
      <c r="AI709" s="105">
        <v>27.1523</v>
      </c>
      <c r="AJ709" s="105">
        <v>27.102499999999999</v>
      </c>
      <c r="AK709" s="105">
        <v>27.128399999999999</v>
      </c>
      <c r="AL709" s="105">
        <v>28.400300000000001</v>
      </c>
      <c r="AM709" s="105">
        <v>28.203399999999998</v>
      </c>
      <c r="AN709" s="105">
        <v>27.208400000000001</v>
      </c>
      <c r="AO709" s="105">
        <v>27.3155</v>
      </c>
      <c r="AP709" s="105">
        <v>25.863299999999999</v>
      </c>
      <c r="AQ709" s="105">
        <v>27.7272</v>
      </c>
      <c r="AR709" s="105">
        <v>27.862200000000001</v>
      </c>
      <c r="AS709" s="105">
        <v>27.1495</v>
      </c>
      <c r="AT709" s="105">
        <v>27.808800000000002</v>
      </c>
      <c r="AU709" s="105">
        <v>28.0213</v>
      </c>
      <c r="AV709" s="105">
        <v>29.779800000000002</v>
      </c>
      <c r="AW709" s="105">
        <v>27.206800000000001</v>
      </c>
      <c r="AX709" s="105">
        <v>27.5945</v>
      </c>
      <c r="AY709" s="105">
        <v>27.8643</v>
      </c>
      <c r="AZ709" s="105">
        <v>28.968299999999999</v>
      </c>
      <c r="BA709" s="105">
        <v>26.632200000000001</v>
      </c>
      <c r="BB709" s="105">
        <v>26.445</v>
      </c>
      <c r="BC709" s="105">
        <v>28.070699999999999</v>
      </c>
      <c r="BD709" s="105">
        <v>29.109300000000001</v>
      </c>
      <c r="BE709" s="105">
        <v>28.8324</v>
      </c>
      <c r="BF709" s="105">
        <v>26.648499999999999</v>
      </c>
      <c r="BG709" s="105">
        <v>27.146599999999999</v>
      </c>
      <c r="BH709" s="105">
        <v>29.0731</v>
      </c>
      <c r="BI709" s="105">
        <v>27.914100000000001</v>
      </c>
      <c r="BJ709" s="105">
        <v>28.016500000000001</v>
      </c>
      <c r="BK709" s="105">
        <v>29.546199999999999</v>
      </c>
      <c r="BL709" s="116">
        <v>28.498699999999999</v>
      </c>
      <c r="BM709" s="112">
        <v>2.6009500000000001E-2</v>
      </c>
      <c r="BN709" s="112">
        <v>0.26785399999999998</v>
      </c>
      <c r="BO709" s="112">
        <v>7.6392500000000002E-2</v>
      </c>
      <c r="BP709" s="112">
        <v>9.9819000000000005E-2</v>
      </c>
      <c r="BQ709" s="112">
        <v>0.71126500000000004</v>
      </c>
      <c r="BR709" s="112">
        <v>0.42703600000000003</v>
      </c>
      <c r="BS709" s="112">
        <v>7.4754399999999999E-2</v>
      </c>
      <c r="BT709" s="112">
        <v>0.614676</v>
      </c>
      <c r="BU709" s="117">
        <v>0.42219299999999998</v>
      </c>
      <c r="BV709" s="112">
        <v>6.8736800000000001E-2</v>
      </c>
      <c r="BW709" s="112">
        <v>0.35989300000000002</v>
      </c>
      <c r="BX709" s="112">
        <v>0.168653</v>
      </c>
      <c r="BY709" s="112">
        <v>0.15937799999999999</v>
      </c>
      <c r="BZ709" s="112">
        <v>0.86214000000000002</v>
      </c>
      <c r="CA709" s="112">
        <v>0.68847899999999995</v>
      </c>
      <c r="CB709" s="112">
        <v>0.25962200000000002</v>
      </c>
      <c r="CC709" s="112">
        <v>0.76524999999999999</v>
      </c>
      <c r="CD709" s="117">
        <v>0.77879299999999996</v>
      </c>
      <c r="CE709" s="105">
        <v>-1.5593900000000001</v>
      </c>
      <c r="CF709" s="105">
        <v>-0.74977899999999997</v>
      </c>
      <c r="CG709" s="105">
        <v>-1.7184299999999999</v>
      </c>
      <c r="CH709" s="105">
        <v>-1.08029</v>
      </c>
      <c r="CI709" s="105">
        <v>-0.35117300000000001</v>
      </c>
      <c r="CJ709" s="105">
        <v>-0.54475300000000004</v>
      </c>
      <c r="CK709" s="105">
        <v>-1.63781</v>
      </c>
      <c r="CL709" s="105">
        <v>-0.49040099999999998</v>
      </c>
      <c r="CM709" s="116">
        <v>-0.64253800000000005</v>
      </c>
    </row>
    <row r="710" spans="1:91">
      <c r="A710" s="104" t="s">
        <v>2046</v>
      </c>
      <c r="B710" s="104" t="s">
        <v>2047</v>
      </c>
      <c r="C710" s="104" t="s">
        <v>564</v>
      </c>
      <c r="D710" s="105">
        <v>30.384050000000002</v>
      </c>
      <c r="E710" s="108">
        <v>728346432</v>
      </c>
      <c r="F710" s="108">
        <v>532993824.80000001</v>
      </c>
      <c r="G710" s="108">
        <v>467864298.5</v>
      </c>
      <c r="H710" s="108">
        <v>778875291.5</v>
      </c>
      <c r="I710" s="108">
        <v>679318496</v>
      </c>
      <c r="J710" s="108">
        <v>610936290</v>
      </c>
      <c r="K710" s="108">
        <v>1504827878</v>
      </c>
      <c r="L710" s="108">
        <v>660348489</v>
      </c>
      <c r="M710" s="108">
        <v>1588766043</v>
      </c>
      <c r="N710" s="108">
        <v>1197989635</v>
      </c>
      <c r="O710" s="108">
        <v>773520494</v>
      </c>
      <c r="P710" s="108">
        <v>922025073.60000002</v>
      </c>
      <c r="Q710" s="108">
        <v>1420376824</v>
      </c>
      <c r="R710" s="108">
        <v>1042557825</v>
      </c>
      <c r="S710" s="108">
        <v>733875237</v>
      </c>
      <c r="T710" s="108">
        <v>1658029309</v>
      </c>
      <c r="U710" s="108">
        <v>1136383377</v>
      </c>
      <c r="V710" s="108">
        <v>1139721680</v>
      </c>
      <c r="W710" s="108">
        <v>1181196762</v>
      </c>
      <c r="X710" s="108">
        <v>1267622316</v>
      </c>
      <c r="Y710" s="108">
        <v>1220926196</v>
      </c>
      <c r="Z710" s="108">
        <v>938739848.29999995</v>
      </c>
      <c r="AA710" s="108">
        <v>966944752</v>
      </c>
      <c r="AB710" s="108">
        <v>958170532</v>
      </c>
      <c r="AC710" s="108">
        <v>1737678702</v>
      </c>
      <c r="AD710" s="108">
        <v>1821288206</v>
      </c>
      <c r="AE710" s="108">
        <v>2552981167</v>
      </c>
      <c r="AF710" s="108">
        <v>1729254144</v>
      </c>
      <c r="AG710" s="108">
        <v>1800914700</v>
      </c>
      <c r="AH710" s="115">
        <v>1912863570</v>
      </c>
      <c r="AI710" s="105">
        <v>29.823499999999999</v>
      </c>
      <c r="AJ710" s="105">
        <v>29.578900000000001</v>
      </c>
      <c r="AK710" s="105">
        <v>29.401299999999999</v>
      </c>
      <c r="AL710" s="105">
        <v>29.811199999999999</v>
      </c>
      <c r="AM710" s="105">
        <v>29.766500000000001</v>
      </c>
      <c r="AN710" s="105">
        <v>29.7163</v>
      </c>
      <c r="AO710" s="105">
        <v>30.703499999999998</v>
      </c>
      <c r="AP710" s="105">
        <v>30.072199999999999</v>
      </c>
      <c r="AQ710" s="105">
        <v>30.7544</v>
      </c>
      <c r="AR710" s="105">
        <v>30.600300000000001</v>
      </c>
      <c r="AS710" s="105">
        <v>30.1084</v>
      </c>
      <c r="AT710" s="105">
        <v>30.384399999999999</v>
      </c>
      <c r="AU710" s="105">
        <v>30.642600000000002</v>
      </c>
      <c r="AV710" s="105">
        <v>30.247199999999999</v>
      </c>
      <c r="AW710" s="105">
        <v>29.812000000000001</v>
      </c>
      <c r="AX710" s="105">
        <v>31.0061</v>
      </c>
      <c r="AY710" s="105">
        <v>30.4071</v>
      </c>
      <c r="AZ710" s="105">
        <v>30.433900000000001</v>
      </c>
      <c r="BA710" s="105">
        <v>30.3825</v>
      </c>
      <c r="BB710" s="105">
        <v>30.580200000000001</v>
      </c>
      <c r="BC710" s="105">
        <v>30.383700000000001</v>
      </c>
      <c r="BD710" s="105">
        <v>30.206900000000001</v>
      </c>
      <c r="BE710" s="105">
        <v>30.284700000000001</v>
      </c>
      <c r="BF710" s="105">
        <v>30.272300000000001</v>
      </c>
      <c r="BG710" s="105">
        <v>30.742699999999999</v>
      </c>
      <c r="BH710" s="105">
        <v>30.799800000000001</v>
      </c>
      <c r="BI710" s="105">
        <v>31.263400000000001</v>
      </c>
      <c r="BJ710" s="105">
        <v>30.7425</v>
      </c>
      <c r="BK710" s="105">
        <v>30.684899999999999</v>
      </c>
      <c r="BL710" s="116">
        <v>30.838100000000001</v>
      </c>
      <c r="BM710" s="112">
        <v>8.9747700000000004E-4</v>
      </c>
      <c r="BN710" s="112">
        <v>4.6152400000000002E-5</v>
      </c>
      <c r="BO710" s="112">
        <v>0.335034</v>
      </c>
      <c r="BP710" s="112">
        <v>5.8824799999999997E-2</v>
      </c>
      <c r="BQ710" s="112">
        <v>9.9480499999999999E-2</v>
      </c>
      <c r="BR710" s="112">
        <v>0.52481800000000001</v>
      </c>
      <c r="BS710" s="112">
        <v>1.8210500000000001E-2</v>
      </c>
      <c r="BT710" s="112">
        <v>5.9359500000000004E-4</v>
      </c>
      <c r="BU710" s="117">
        <v>0.35111399999999998</v>
      </c>
      <c r="BV710" s="112">
        <v>1.2282599999999999E-2</v>
      </c>
      <c r="BW710" s="112">
        <v>4.0689699999999999E-3</v>
      </c>
      <c r="BX710" s="112">
        <v>0.44889800000000002</v>
      </c>
      <c r="BY710" s="112">
        <v>0.10474</v>
      </c>
      <c r="BZ710" s="112">
        <v>0.47994500000000001</v>
      </c>
      <c r="CA710" s="112">
        <v>0.75962399999999997</v>
      </c>
      <c r="CB710" s="112">
        <v>0.12717000000000001</v>
      </c>
      <c r="CC710" s="112">
        <v>2.1901899999999998E-2</v>
      </c>
      <c r="CD710" s="117">
        <v>0.743421</v>
      </c>
      <c r="CE710" s="105">
        <v>-1.15391</v>
      </c>
      <c r="CF710" s="105">
        <v>-0.99050499999999997</v>
      </c>
      <c r="CG710" s="105">
        <v>-0.24515600000000001</v>
      </c>
      <c r="CH710" s="105">
        <v>-0.39079199999999997</v>
      </c>
      <c r="CI710" s="105">
        <v>-0.52127599999999996</v>
      </c>
      <c r="CJ710" s="105">
        <v>-0.139461</v>
      </c>
      <c r="CK710" s="105">
        <v>-0.30635200000000001</v>
      </c>
      <c r="CL710" s="105">
        <v>-0.50055400000000005</v>
      </c>
      <c r="CM710" s="116">
        <v>0.18013899999999999</v>
      </c>
    </row>
    <row r="711" spans="1:91">
      <c r="A711" s="104" t="s">
        <v>2048</v>
      </c>
      <c r="B711" s="104" t="s">
        <v>2049</v>
      </c>
      <c r="C711" s="104" t="s">
        <v>2050</v>
      </c>
      <c r="D711" s="105">
        <v>34.644350000000003</v>
      </c>
      <c r="E711" s="108">
        <v>13124708196</v>
      </c>
      <c r="F711" s="108">
        <v>8171403555</v>
      </c>
      <c r="G711" s="108">
        <v>7909700558</v>
      </c>
      <c r="H711" s="108">
        <v>13882377539</v>
      </c>
      <c r="I711" s="108">
        <v>11447195594</v>
      </c>
      <c r="J711" s="108">
        <v>7341290153</v>
      </c>
      <c r="K711" s="108">
        <v>15400605238</v>
      </c>
      <c r="L711" s="108">
        <v>4925301213</v>
      </c>
      <c r="M711" s="108">
        <v>15408096038</v>
      </c>
      <c r="N711" s="108">
        <v>11114852311</v>
      </c>
      <c r="O711" s="108">
        <v>7313084957</v>
      </c>
      <c r="P711" s="108">
        <v>8159735791</v>
      </c>
      <c r="Q711" s="108">
        <v>21984859065</v>
      </c>
      <c r="R711" s="108">
        <v>22781387199</v>
      </c>
      <c r="S711" s="108">
        <v>19351143301</v>
      </c>
      <c r="T711" s="108">
        <v>22118663557</v>
      </c>
      <c r="U711" s="108">
        <v>22723424624</v>
      </c>
      <c r="V711" s="108">
        <v>21659264365</v>
      </c>
      <c r="W711" s="108">
        <v>24387652559</v>
      </c>
      <c r="X711" s="108">
        <v>24351666662</v>
      </c>
      <c r="Y711" s="108">
        <v>23553653763</v>
      </c>
      <c r="Z711" s="108">
        <v>21987488089</v>
      </c>
      <c r="AA711" s="108">
        <v>21699159109</v>
      </c>
      <c r="AB711" s="108">
        <v>21880522162</v>
      </c>
      <c r="AC711" s="108">
        <v>28177423091</v>
      </c>
      <c r="AD711" s="108">
        <v>27185522436</v>
      </c>
      <c r="AE711" s="108">
        <v>27738145999</v>
      </c>
      <c r="AF711" s="108">
        <v>26785709779</v>
      </c>
      <c r="AG711" s="108">
        <v>28558990583</v>
      </c>
      <c r="AH711" s="115">
        <v>26519549103</v>
      </c>
      <c r="AI711" s="105">
        <v>33.994999999999997</v>
      </c>
      <c r="AJ711" s="105">
        <v>33.462400000000002</v>
      </c>
      <c r="AK711" s="105">
        <v>33.420099999999998</v>
      </c>
      <c r="AL711" s="105">
        <v>33.966900000000003</v>
      </c>
      <c r="AM711" s="105">
        <v>33.837000000000003</v>
      </c>
      <c r="AN711" s="105">
        <v>33.193600000000004</v>
      </c>
      <c r="AO711" s="105">
        <v>34.101100000000002</v>
      </c>
      <c r="AP711" s="105">
        <v>32.861899999999999</v>
      </c>
      <c r="AQ711" s="105">
        <v>34.0321</v>
      </c>
      <c r="AR711" s="105">
        <v>33.827300000000001</v>
      </c>
      <c r="AS711" s="105">
        <v>33.293700000000001</v>
      </c>
      <c r="AT711" s="105">
        <v>33.53</v>
      </c>
      <c r="AU711" s="105">
        <v>34.559600000000003</v>
      </c>
      <c r="AV711" s="105">
        <v>34.696800000000003</v>
      </c>
      <c r="AW711" s="105">
        <v>34.551200000000001</v>
      </c>
      <c r="AX711" s="105">
        <v>34.743899999999996</v>
      </c>
      <c r="AY711" s="105">
        <v>34.707999999999998</v>
      </c>
      <c r="AZ711" s="105">
        <v>34.667499999999997</v>
      </c>
      <c r="BA711" s="105">
        <v>34.750399999999999</v>
      </c>
      <c r="BB711" s="105">
        <v>34.845300000000002</v>
      </c>
      <c r="BC711" s="105">
        <v>34.673499999999997</v>
      </c>
      <c r="BD711" s="105">
        <v>34.782200000000003</v>
      </c>
      <c r="BE711" s="105">
        <v>34.753100000000003</v>
      </c>
      <c r="BF711" s="105">
        <v>34.785499999999999</v>
      </c>
      <c r="BG711" s="105">
        <v>34.783200000000001</v>
      </c>
      <c r="BH711" s="105">
        <v>34.6873</v>
      </c>
      <c r="BI711" s="105">
        <v>34.704999999999998</v>
      </c>
      <c r="BJ711" s="105">
        <v>34.695799999999998</v>
      </c>
      <c r="BK711" s="105">
        <v>34.658999999999999</v>
      </c>
      <c r="BL711" s="116">
        <v>34.6297</v>
      </c>
      <c r="BM711" s="112">
        <v>5.0954700000000004E-3</v>
      </c>
      <c r="BN711" s="112">
        <v>1.42443E-2</v>
      </c>
      <c r="BO711" s="112">
        <v>6.8528900000000004E-2</v>
      </c>
      <c r="BP711" s="112">
        <v>2.0314700000000001E-3</v>
      </c>
      <c r="BQ711" s="112">
        <v>0.31153999999999998</v>
      </c>
      <c r="BR711" s="112">
        <v>0.197961</v>
      </c>
      <c r="BS711" s="112">
        <v>0.14918899999999999</v>
      </c>
      <c r="BT711" s="112">
        <v>6.6756799999999998E-3</v>
      </c>
      <c r="BU711" s="117">
        <v>0.144006</v>
      </c>
      <c r="BV711" s="112">
        <v>2.87145E-2</v>
      </c>
      <c r="BW711" s="112">
        <v>4.7630100000000002E-2</v>
      </c>
      <c r="BX711" s="112">
        <v>0.16071199999999999</v>
      </c>
      <c r="BY711" s="112">
        <v>1.15975E-2</v>
      </c>
      <c r="BZ711" s="112">
        <v>0.64253000000000005</v>
      </c>
      <c r="CA711" s="112">
        <v>0.45698100000000003</v>
      </c>
      <c r="CB711" s="112">
        <v>0.36413400000000001</v>
      </c>
      <c r="CC711" s="112">
        <v>6.4108700000000005E-2</v>
      </c>
      <c r="CD711" s="117">
        <v>0.67133900000000002</v>
      </c>
      <c r="CE711" s="105">
        <v>-1.03562</v>
      </c>
      <c r="CF711" s="105">
        <v>-0.99565400000000004</v>
      </c>
      <c r="CG711" s="105">
        <v>-0.996452</v>
      </c>
      <c r="CH711" s="105">
        <v>-1.11114</v>
      </c>
      <c r="CI711" s="105">
        <v>-5.8947199999999998E-2</v>
      </c>
      <c r="CJ711" s="105">
        <v>4.4993100000000001E-2</v>
      </c>
      <c r="CK711" s="105">
        <v>9.4907099999999994E-2</v>
      </c>
      <c r="CL711" s="105">
        <v>0.112132</v>
      </c>
      <c r="CM711" s="116">
        <v>6.3701599999999997E-2</v>
      </c>
    </row>
    <row r="712" spans="1:91">
      <c r="A712" s="104" t="s">
        <v>2051</v>
      </c>
      <c r="B712" s="104" t="s">
        <v>2052</v>
      </c>
      <c r="C712" s="104" t="s">
        <v>2053</v>
      </c>
      <c r="D712" s="105">
        <v>35.379199999999997</v>
      </c>
      <c r="E712" s="108">
        <v>26593682819</v>
      </c>
      <c r="F712" s="108">
        <v>24060717152</v>
      </c>
      <c r="G712" s="108">
        <v>26071754248</v>
      </c>
      <c r="H712" s="108">
        <v>40785465753</v>
      </c>
      <c r="I712" s="108">
        <v>35981342882</v>
      </c>
      <c r="J712" s="108">
        <v>36383402284</v>
      </c>
      <c r="K712" s="108">
        <v>28536797023</v>
      </c>
      <c r="L712" s="108">
        <v>18751427337</v>
      </c>
      <c r="M712" s="108">
        <v>33887620588</v>
      </c>
      <c r="N712" s="108">
        <v>27749018508</v>
      </c>
      <c r="O712" s="108">
        <v>23185174041</v>
      </c>
      <c r="P712" s="108">
        <v>24609149177</v>
      </c>
      <c r="Q712" s="108">
        <v>37924160592</v>
      </c>
      <c r="R712" s="108">
        <v>36933570208</v>
      </c>
      <c r="S712" s="108">
        <v>31478877262</v>
      </c>
      <c r="T712" s="108">
        <v>35555200772</v>
      </c>
      <c r="U712" s="108">
        <v>35994771109</v>
      </c>
      <c r="V712" s="108">
        <v>34896715515</v>
      </c>
      <c r="W712" s="108">
        <v>38371734620</v>
      </c>
      <c r="X712" s="108">
        <v>39496295889</v>
      </c>
      <c r="Y712" s="108">
        <v>38067249136</v>
      </c>
      <c r="Z712" s="108">
        <v>34115016038</v>
      </c>
      <c r="AA712" s="108">
        <v>33677221441</v>
      </c>
      <c r="AB712" s="108">
        <v>34829849684</v>
      </c>
      <c r="AC712" s="108">
        <v>45636079844</v>
      </c>
      <c r="AD712" s="108">
        <v>46419047302</v>
      </c>
      <c r="AE712" s="108">
        <v>45960927137</v>
      </c>
      <c r="AF712" s="108">
        <v>45276093450</v>
      </c>
      <c r="AG712" s="108">
        <v>46456264117</v>
      </c>
      <c r="AH712" s="115">
        <v>45508135678</v>
      </c>
      <c r="AI712" s="105">
        <v>35.013800000000003</v>
      </c>
      <c r="AJ712" s="105">
        <v>34.988900000000001</v>
      </c>
      <c r="AK712" s="105">
        <v>35.095300000000002</v>
      </c>
      <c r="AL712" s="105">
        <v>35.521700000000003</v>
      </c>
      <c r="AM712" s="105">
        <v>35.472999999999999</v>
      </c>
      <c r="AN712" s="105">
        <v>35.440899999999999</v>
      </c>
      <c r="AO712" s="105">
        <v>34.980600000000003</v>
      </c>
      <c r="AP712" s="105">
        <v>34.720999999999997</v>
      </c>
      <c r="AQ712" s="105">
        <v>35.1691</v>
      </c>
      <c r="AR712" s="105">
        <v>35.1477</v>
      </c>
      <c r="AS712" s="105">
        <v>34.923000000000002</v>
      </c>
      <c r="AT712" s="105">
        <v>35.122599999999998</v>
      </c>
      <c r="AU712" s="105">
        <v>35.348500000000001</v>
      </c>
      <c r="AV712" s="105">
        <v>35.393900000000002</v>
      </c>
      <c r="AW712" s="105">
        <v>35.253900000000002</v>
      </c>
      <c r="AX712" s="105">
        <v>35.428699999999999</v>
      </c>
      <c r="AY712" s="105">
        <v>35.372</v>
      </c>
      <c r="AZ712" s="105">
        <v>35.348599999999998</v>
      </c>
      <c r="BA712" s="105">
        <v>35.404299999999999</v>
      </c>
      <c r="BB712" s="105">
        <v>35.540999999999997</v>
      </c>
      <c r="BC712" s="105">
        <v>35.360900000000001</v>
      </c>
      <c r="BD712" s="105">
        <v>35.415799999999997</v>
      </c>
      <c r="BE712" s="105">
        <v>35.386400000000002</v>
      </c>
      <c r="BF712" s="105">
        <v>35.456200000000003</v>
      </c>
      <c r="BG712" s="105">
        <v>35.4846</v>
      </c>
      <c r="BH712" s="105">
        <v>35.459800000000001</v>
      </c>
      <c r="BI712" s="105">
        <v>35.433599999999998</v>
      </c>
      <c r="BJ712" s="105">
        <v>35.453099999999999</v>
      </c>
      <c r="BK712" s="105">
        <v>35.365600000000001</v>
      </c>
      <c r="BL712" s="116">
        <v>35.4161</v>
      </c>
      <c r="BM712" s="112">
        <v>7.57732E-4</v>
      </c>
      <c r="BN712" s="112">
        <v>0.124861</v>
      </c>
      <c r="BO712" s="112">
        <v>2.64053E-2</v>
      </c>
      <c r="BP712" s="112">
        <v>1.00397E-2</v>
      </c>
      <c r="BQ712" s="112">
        <v>0.17608799999999999</v>
      </c>
      <c r="BR712" s="112">
        <v>0.45872800000000002</v>
      </c>
      <c r="BS712" s="112">
        <v>0.71126999999999996</v>
      </c>
      <c r="BT712" s="112">
        <v>0.81986999999999999</v>
      </c>
      <c r="BU712" s="117">
        <v>0.17887600000000001</v>
      </c>
      <c r="BV712" s="112">
        <v>1.0998600000000001E-2</v>
      </c>
      <c r="BW712" s="112">
        <v>0.201206</v>
      </c>
      <c r="BX712" s="112">
        <v>9.5500000000000002E-2</v>
      </c>
      <c r="BY712" s="112">
        <v>2.8041E-2</v>
      </c>
      <c r="BZ712" s="112">
        <v>0.54714600000000002</v>
      </c>
      <c r="CA712" s="112">
        <v>0.70260100000000003</v>
      </c>
      <c r="CB712" s="112">
        <v>0.84791099999999997</v>
      </c>
      <c r="CC712" s="112">
        <v>0.90021300000000004</v>
      </c>
      <c r="CD712" s="117">
        <v>0.686805</v>
      </c>
      <c r="CE712" s="105">
        <v>-0.37889</v>
      </c>
      <c r="CF712" s="105">
        <v>6.6965700000000003E-2</v>
      </c>
      <c r="CG712" s="105">
        <v>-0.45466000000000001</v>
      </c>
      <c r="CH712" s="105">
        <v>-0.34715099999999999</v>
      </c>
      <c r="CI712" s="105">
        <v>-7.9471600000000003E-2</v>
      </c>
      <c r="CJ712" s="105">
        <v>-2.8464E-2</v>
      </c>
      <c r="CK712" s="105">
        <v>2.3819E-2</v>
      </c>
      <c r="CL712" s="105">
        <v>7.8875200000000003E-3</v>
      </c>
      <c r="CM712" s="116">
        <v>4.7749800000000002E-2</v>
      </c>
    </row>
    <row r="713" spans="1:91">
      <c r="A713" s="104" t="s">
        <v>2054</v>
      </c>
      <c r="B713" s="104" t="s">
        <v>2055</v>
      </c>
      <c r="C713" s="104" t="s">
        <v>2056</v>
      </c>
      <c r="D713" s="105">
        <v>38.658699999999996</v>
      </c>
      <c r="E713" s="108">
        <v>343943000000</v>
      </c>
      <c r="F713" s="108">
        <v>315841000000</v>
      </c>
      <c r="G713" s="108">
        <v>295884000000</v>
      </c>
      <c r="H713" s="108">
        <v>373448000000</v>
      </c>
      <c r="I713" s="108">
        <v>368731000000</v>
      </c>
      <c r="J713" s="108">
        <v>339192000000</v>
      </c>
      <c r="K713" s="108">
        <v>340798000000</v>
      </c>
      <c r="L713" s="108">
        <v>252169000000</v>
      </c>
      <c r="M713" s="108">
        <v>358675000000</v>
      </c>
      <c r="N713" s="108">
        <v>641437000000</v>
      </c>
      <c r="O713" s="108">
        <v>692305000000</v>
      </c>
      <c r="P713" s="108">
        <v>589101000000</v>
      </c>
      <c r="Q713" s="108">
        <v>404675000000</v>
      </c>
      <c r="R713" s="108">
        <v>406121000000</v>
      </c>
      <c r="S713" s="108">
        <v>360317000000</v>
      </c>
      <c r="T713" s="108">
        <v>315770000000</v>
      </c>
      <c r="U713" s="108">
        <v>318997000000</v>
      </c>
      <c r="V713" s="108">
        <v>322394000000</v>
      </c>
      <c r="W713" s="108">
        <v>344781000000</v>
      </c>
      <c r="X713" s="108">
        <v>340177000000</v>
      </c>
      <c r="Y713" s="108">
        <v>338735000000</v>
      </c>
      <c r="Z713" s="108">
        <v>293176000000</v>
      </c>
      <c r="AA713" s="108">
        <v>331034000000</v>
      </c>
      <c r="AB713" s="108">
        <v>321498000000</v>
      </c>
      <c r="AC713" s="108">
        <v>421903000000</v>
      </c>
      <c r="AD713" s="108">
        <v>396157000000</v>
      </c>
      <c r="AE713" s="108">
        <v>428151000000</v>
      </c>
      <c r="AF713" s="108">
        <v>418448000000</v>
      </c>
      <c r="AG713" s="108">
        <v>496279000000</v>
      </c>
      <c r="AH713" s="115">
        <v>444324000000</v>
      </c>
      <c r="AI713" s="105">
        <v>38.706899999999997</v>
      </c>
      <c r="AJ713" s="105">
        <v>38.675800000000002</v>
      </c>
      <c r="AK713" s="105">
        <v>38.572099999999999</v>
      </c>
      <c r="AL713" s="105">
        <v>38.716500000000003</v>
      </c>
      <c r="AM713" s="105">
        <v>38.729399999999998</v>
      </c>
      <c r="AN713" s="105">
        <v>38.580100000000002</v>
      </c>
      <c r="AO713" s="105">
        <v>38.5366</v>
      </c>
      <c r="AP713" s="105">
        <v>38.131100000000004</v>
      </c>
      <c r="AQ713" s="105">
        <v>38.573</v>
      </c>
      <c r="AR713" s="105">
        <v>39.608400000000003</v>
      </c>
      <c r="AS713" s="105">
        <v>39.751300000000001</v>
      </c>
      <c r="AT713" s="105">
        <v>39.703899999999997</v>
      </c>
      <c r="AU713" s="105">
        <v>38.822899999999997</v>
      </c>
      <c r="AV713" s="105">
        <v>38.852800000000002</v>
      </c>
      <c r="AW713" s="105">
        <v>38.656100000000002</v>
      </c>
      <c r="AX713" s="105">
        <v>38.5794</v>
      </c>
      <c r="AY713" s="105">
        <v>38.544600000000003</v>
      </c>
      <c r="AZ713" s="105">
        <v>38.532299999999999</v>
      </c>
      <c r="BA713" s="105">
        <v>38.571800000000003</v>
      </c>
      <c r="BB713" s="105">
        <v>38.631399999999999</v>
      </c>
      <c r="BC713" s="105">
        <v>38.496000000000002</v>
      </c>
      <c r="BD713" s="105">
        <v>38.515700000000002</v>
      </c>
      <c r="BE713" s="105">
        <v>38.675899999999999</v>
      </c>
      <c r="BF713" s="105">
        <v>38.662599999999998</v>
      </c>
      <c r="BG713" s="105">
        <v>38.678600000000003</v>
      </c>
      <c r="BH713" s="105">
        <v>38.553899999999999</v>
      </c>
      <c r="BI713" s="105">
        <v>38.653199999999998</v>
      </c>
      <c r="BJ713" s="105">
        <v>38.661299999999997</v>
      </c>
      <c r="BK713" s="105">
        <v>38.844900000000003</v>
      </c>
      <c r="BL713" s="116">
        <v>38.750500000000002</v>
      </c>
      <c r="BM713" s="112">
        <v>0.20671100000000001</v>
      </c>
      <c r="BN713" s="112">
        <v>0.34187899999999999</v>
      </c>
      <c r="BO713" s="112">
        <v>8.8642799999999994E-2</v>
      </c>
      <c r="BP713" s="112">
        <v>1.5840599999999999E-4</v>
      </c>
      <c r="BQ713" s="112">
        <v>0.77258199999999999</v>
      </c>
      <c r="BR713" s="112">
        <v>2.18129E-2</v>
      </c>
      <c r="BS713" s="112">
        <v>4.7882899999999999E-2</v>
      </c>
      <c r="BT713" s="112">
        <v>0.14324400000000001</v>
      </c>
      <c r="BU713" s="117">
        <v>0.13092699999999999</v>
      </c>
      <c r="BV713" s="112">
        <v>0.28637600000000002</v>
      </c>
      <c r="BW713" s="112">
        <v>0.434089</v>
      </c>
      <c r="BX713" s="112">
        <v>0.18361</v>
      </c>
      <c r="BY713" s="112">
        <v>3.6774400000000001E-3</v>
      </c>
      <c r="BZ713" s="112">
        <v>0.88972099999999998</v>
      </c>
      <c r="CA713" s="112">
        <v>0.13767599999999999</v>
      </c>
      <c r="CB713" s="112">
        <v>0.205703</v>
      </c>
      <c r="CC713" s="112">
        <v>0.32908399999999999</v>
      </c>
      <c r="CD713" s="117">
        <v>0.64875799999999995</v>
      </c>
      <c r="CE713" s="105">
        <v>-0.10064099999999999</v>
      </c>
      <c r="CF713" s="105">
        <v>-7.6887800000000006E-2</v>
      </c>
      <c r="CG713" s="105">
        <v>-0.33866400000000002</v>
      </c>
      <c r="CH713" s="105">
        <v>0.93565799999999999</v>
      </c>
      <c r="CI713" s="105">
        <v>2.5038399999999999E-2</v>
      </c>
      <c r="CJ713" s="105">
        <v>-0.20010500000000001</v>
      </c>
      <c r="CK713" s="105">
        <v>-0.185837</v>
      </c>
      <c r="CL713" s="105">
        <v>-0.13415099999999999</v>
      </c>
      <c r="CM713" s="116">
        <v>-0.12368999999999999</v>
      </c>
    </row>
    <row r="714" spans="1:91">
      <c r="A714" s="104" t="s">
        <v>2057</v>
      </c>
      <c r="B714" s="104" t="s">
        <v>2058</v>
      </c>
      <c r="C714" s="104" t="s">
        <v>2059</v>
      </c>
      <c r="D714" s="105">
        <v>35.990600000000001</v>
      </c>
      <c r="E714" s="108">
        <v>60437051643</v>
      </c>
      <c r="F714" s="108">
        <v>64295211489</v>
      </c>
      <c r="G714" s="108">
        <v>66663280062</v>
      </c>
      <c r="H714" s="108">
        <v>58722141192</v>
      </c>
      <c r="I714" s="108">
        <v>52847370622</v>
      </c>
      <c r="J714" s="108">
        <v>69743423590</v>
      </c>
      <c r="K714" s="108">
        <v>55844047491</v>
      </c>
      <c r="L714" s="108">
        <v>18729641322</v>
      </c>
      <c r="M714" s="108">
        <v>21212004967</v>
      </c>
      <c r="N714" s="108">
        <v>69016804975</v>
      </c>
      <c r="O714" s="108">
        <v>111701000000</v>
      </c>
      <c r="P714" s="108">
        <v>50419219163</v>
      </c>
      <c r="Q714" s="108">
        <v>31438644605</v>
      </c>
      <c r="R714" s="108">
        <v>36337615457</v>
      </c>
      <c r="S714" s="108">
        <v>67717894163</v>
      </c>
      <c r="T714" s="108">
        <v>22677520471</v>
      </c>
      <c r="U714" s="108">
        <v>57051016209</v>
      </c>
      <c r="V714" s="108">
        <v>48483781777</v>
      </c>
      <c r="W714" s="108">
        <v>51327696605</v>
      </c>
      <c r="X714" s="108">
        <v>53113573273</v>
      </c>
      <c r="Y714" s="108">
        <v>27161564206</v>
      </c>
      <c r="Z714" s="108">
        <v>46967227367</v>
      </c>
      <c r="AA714" s="108">
        <v>53391307967</v>
      </c>
      <c r="AB714" s="108">
        <v>52421190118</v>
      </c>
      <c r="AC714" s="108">
        <v>50063867240</v>
      </c>
      <c r="AD714" s="108">
        <v>31435109805</v>
      </c>
      <c r="AE714" s="108">
        <v>62144750374</v>
      </c>
      <c r="AF714" s="108">
        <v>67578626914</v>
      </c>
      <c r="AG714" s="108">
        <v>72517718183</v>
      </c>
      <c r="AH714" s="115">
        <v>65112523458</v>
      </c>
      <c r="AI714" s="105">
        <v>36.1982</v>
      </c>
      <c r="AJ714" s="105">
        <v>36.390599999999999</v>
      </c>
      <c r="AK714" s="105">
        <v>36.430599999999998</v>
      </c>
      <c r="AL714" s="105">
        <v>36.047600000000003</v>
      </c>
      <c r="AM714" s="105">
        <v>36.017200000000003</v>
      </c>
      <c r="AN714" s="105">
        <v>36.360100000000003</v>
      </c>
      <c r="AO714" s="105">
        <v>35.947800000000001</v>
      </c>
      <c r="AP714" s="105">
        <v>34.738300000000002</v>
      </c>
      <c r="AQ714" s="105">
        <v>34.493299999999998</v>
      </c>
      <c r="AR714" s="105">
        <v>36.450400000000002</v>
      </c>
      <c r="AS714" s="105">
        <v>37.156399999999998</v>
      </c>
      <c r="AT714" s="105">
        <v>36.157400000000003</v>
      </c>
      <c r="AU714" s="105">
        <v>35.077199999999998</v>
      </c>
      <c r="AV714" s="105">
        <v>35.370399999999997</v>
      </c>
      <c r="AW714" s="105">
        <v>36.353700000000003</v>
      </c>
      <c r="AX714" s="105">
        <v>34.779899999999998</v>
      </c>
      <c r="AY714" s="105">
        <v>36.036499999999997</v>
      </c>
      <c r="AZ714" s="105">
        <v>35.823900000000002</v>
      </c>
      <c r="BA714" s="105">
        <v>35.823999999999998</v>
      </c>
      <c r="BB714" s="105">
        <v>35.966799999999999</v>
      </c>
      <c r="BC714" s="105">
        <v>34.874099999999999</v>
      </c>
      <c r="BD714" s="105">
        <v>35.876800000000003</v>
      </c>
      <c r="BE714" s="105">
        <v>36.050199999999997</v>
      </c>
      <c r="BF714" s="105">
        <v>36.045999999999999</v>
      </c>
      <c r="BG714" s="105">
        <v>35.619500000000002</v>
      </c>
      <c r="BH714" s="105">
        <v>34.897399999999998</v>
      </c>
      <c r="BI714" s="105">
        <v>35.8688</v>
      </c>
      <c r="BJ714" s="105">
        <v>36.030900000000003</v>
      </c>
      <c r="BK714" s="105">
        <v>36.014400000000002</v>
      </c>
      <c r="BL714" s="116">
        <v>35.939</v>
      </c>
      <c r="BM714" s="112">
        <v>1.1035E-2</v>
      </c>
      <c r="BN714" s="112">
        <v>0.26415499999999997</v>
      </c>
      <c r="BO714" s="112">
        <v>0.106561</v>
      </c>
      <c r="BP714" s="112">
        <v>0.117155</v>
      </c>
      <c r="BQ714" s="112">
        <v>0.36588999999999999</v>
      </c>
      <c r="BR714" s="112">
        <v>0.31400299999999998</v>
      </c>
      <c r="BS714" s="112">
        <v>0.27032299999999998</v>
      </c>
      <c r="BT714" s="112">
        <v>0.95592500000000002</v>
      </c>
      <c r="BU714" s="117">
        <v>0.142737</v>
      </c>
      <c r="BV714" s="112">
        <v>4.1804500000000001E-2</v>
      </c>
      <c r="BW714" s="112">
        <v>0.35542200000000002</v>
      </c>
      <c r="BX714" s="112">
        <v>0.20059399999999999</v>
      </c>
      <c r="BY714" s="112">
        <v>0.180006</v>
      </c>
      <c r="BZ714" s="112">
        <v>0.68645</v>
      </c>
      <c r="CA714" s="112">
        <v>0.58410700000000004</v>
      </c>
      <c r="CB714" s="112">
        <v>0.50678999999999996</v>
      </c>
      <c r="CC714" s="112">
        <v>0.97527799999999998</v>
      </c>
      <c r="CD714" s="117">
        <v>0.67133900000000002</v>
      </c>
      <c r="CE714" s="105">
        <v>0.34503699999999998</v>
      </c>
      <c r="CF714" s="105">
        <v>0.14689099999999999</v>
      </c>
      <c r="CG714" s="105">
        <v>-0.93498999999999999</v>
      </c>
      <c r="CH714" s="105">
        <v>0.59330400000000005</v>
      </c>
      <c r="CI714" s="105">
        <v>-0.394343</v>
      </c>
      <c r="CJ714" s="105">
        <v>-0.44799699999999998</v>
      </c>
      <c r="CK714" s="105">
        <v>-0.43977899999999998</v>
      </c>
      <c r="CL714" s="105">
        <v>-3.7472999999999998E-3</v>
      </c>
      <c r="CM714" s="116">
        <v>-0.532864</v>
      </c>
    </row>
    <row r="715" spans="1:91">
      <c r="A715" s="104" t="s">
        <v>2060</v>
      </c>
      <c r="B715" s="104" t="s">
        <v>2061</v>
      </c>
      <c r="C715" s="104" t="s">
        <v>2062</v>
      </c>
      <c r="D715" s="105">
        <v>34.784999999999997</v>
      </c>
      <c r="E715" s="108">
        <v>10500331447</v>
      </c>
      <c r="F715" s="108">
        <v>6875561322</v>
      </c>
      <c r="G715" s="108">
        <v>6049918435</v>
      </c>
      <c r="H715" s="108">
        <v>10631452307</v>
      </c>
      <c r="I715" s="108">
        <v>9020499795</v>
      </c>
      <c r="J715" s="108">
        <v>4666404843</v>
      </c>
      <c r="K715" s="108">
        <v>11005974803</v>
      </c>
      <c r="L715" s="108">
        <v>3707766838</v>
      </c>
      <c r="M715" s="108">
        <v>9822318876</v>
      </c>
      <c r="N715" s="108">
        <v>9386784809</v>
      </c>
      <c r="O715" s="108">
        <v>5726020064</v>
      </c>
      <c r="P715" s="108">
        <v>6292174813</v>
      </c>
      <c r="Q715" s="108">
        <v>27532640289</v>
      </c>
      <c r="R715" s="108">
        <v>27882568378</v>
      </c>
      <c r="S715" s="108">
        <v>21979775297</v>
      </c>
      <c r="T715" s="108">
        <v>23719449397</v>
      </c>
      <c r="U715" s="108">
        <v>26719513823</v>
      </c>
      <c r="V715" s="108">
        <v>24108258963</v>
      </c>
      <c r="W715" s="108">
        <v>27854289924</v>
      </c>
      <c r="X715" s="108">
        <v>29498980304</v>
      </c>
      <c r="Y715" s="108">
        <v>28210643261</v>
      </c>
      <c r="Z715" s="108">
        <v>21469667217</v>
      </c>
      <c r="AA715" s="108">
        <v>22501846691</v>
      </c>
      <c r="AB715" s="108">
        <v>22395221295</v>
      </c>
      <c r="AC715" s="108">
        <v>29204612410</v>
      </c>
      <c r="AD715" s="108">
        <v>29583484681</v>
      </c>
      <c r="AE715" s="108">
        <v>28971179791</v>
      </c>
      <c r="AF715" s="108">
        <v>29747548689</v>
      </c>
      <c r="AG715" s="108">
        <v>32653209556</v>
      </c>
      <c r="AH715" s="115">
        <v>29858612879</v>
      </c>
      <c r="AI715" s="105">
        <v>33.673200000000001</v>
      </c>
      <c r="AJ715" s="105">
        <v>33.2211</v>
      </c>
      <c r="AK715" s="105">
        <v>33.046300000000002</v>
      </c>
      <c r="AL715" s="105">
        <v>33.582000000000001</v>
      </c>
      <c r="AM715" s="105">
        <v>33.493699999999997</v>
      </c>
      <c r="AN715" s="105">
        <v>32.557299999999998</v>
      </c>
      <c r="AO715" s="105">
        <v>33.6203</v>
      </c>
      <c r="AP715" s="105">
        <v>32.462200000000003</v>
      </c>
      <c r="AQ715" s="105">
        <v>33.3825</v>
      </c>
      <c r="AR715" s="105">
        <v>33.579500000000003</v>
      </c>
      <c r="AS715" s="105">
        <v>32.936900000000001</v>
      </c>
      <c r="AT715" s="105">
        <v>33.155099999999997</v>
      </c>
      <c r="AU715" s="105">
        <v>34.884700000000002</v>
      </c>
      <c r="AV715" s="105">
        <v>34.988300000000002</v>
      </c>
      <c r="AW715" s="105">
        <v>34.736199999999997</v>
      </c>
      <c r="AX715" s="105">
        <v>34.844700000000003</v>
      </c>
      <c r="AY715" s="105">
        <v>34.941699999999997</v>
      </c>
      <c r="AZ715" s="105">
        <v>34.820799999999998</v>
      </c>
      <c r="BA715" s="105">
        <v>34.942100000000003</v>
      </c>
      <c r="BB715" s="105">
        <v>35.121299999999998</v>
      </c>
      <c r="BC715" s="105">
        <v>34.932000000000002</v>
      </c>
      <c r="BD715" s="105">
        <v>34.747799999999998</v>
      </c>
      <c r="BE715" s="105">
        <v>34.805500000000002</v>
      </c>
      <c r="BF715" s="105">
        <v>34.819099999999999</v>
      </c>
      <c r="BG715" s="105">
        <v>34.835500000000003</v>
      </c>
      <c r="BH715" s="105">
        <v>34.8093</v>
      </c>
      <c r="BI715" s="105">
        <v>34.767800000000001</v>
      </c>
      <c r="BJ715" s="105">
        <v>34.847099999999998</v>
      </c>
      <c r="BK715" s="105">
        <v>34.853099999999998</v>
      </c>
      <c r="BL715" s="116">
        <v>34.802199999999999</v>
      </c>
      <c r="BM715" s="112">
        <v>1.25611E-3</v>
      </c>
      <c r="BN715" s="112">
        <v>7.7881900000000004E-3</v>
      </c>
      <c r="BO715" s="112">
        <v>8.9722699999999992E-3</v>
      </c>
      <c r="BP715" s="112">
        <v>1.0487199999999999E-3</v>
      </c>
      <c r="BQ715" s="112">
        <v>0.65924899999999997</v>
      </c>
      <c r="BR715" s="112">
        <v>0.435201</v>
      </c>
      <c r="BS715" s="112">
        <v>6.0931300000000001E-2</v>
      </c>
      <c r="BT715" s="112">
        <v>0.18507699999999999</v>
      </c>
      <c r="BU715" s="117">
        <v>0.30450700000000003</v>
      </c>
      <c r="BV715" s="112">
        <v>1.4241800000000001E-2</v>
      </c>
      <c r="BW715" s="112">
        <v>3.3684400000000003E-2</v>
      </c>
      <c r="BX715" s="112">
        <v>5.5150100000000001E-2</v>
      </c>
      <c r="BY715" s="112">
        <v>8.2014199999999992E-3</v>
      </c>
      <c r="BZ715" s="112">
        <v>0.83319399999999999</v>
      </c>
      <c r="CA715" s="112">
        <v>0.69236900000000001</v>
      </c>
      <c r="CB715" s="112">
        <v>0.235927</v>
      </c>
      <c r="CC715" s="112">
        <v>0.38776100000000002</v>
      </c>
      <c r="CD715" s="117">
        <v>0.73386399999999996</v>
      </c>
      <c r="CE715" s="105">
        <v>-1.5206</v>
      </c>
      <c r="CF715" s="105">
        <v>-1.6231100000000001</v>
      </c>
      <c r="CG715" s="105">
        <v>-1.6791</v>
      </c>
      <c r="CH715" s="105">
        <v>-1.61029</v>
      </c>
      <c r="CI715" s="105">
        <v>3.5619100000000001E-2</v>
      </c>
      <c r="CJ715" s="105">
        <v>3.4919699999999998E-2</v>
      </c>
      <c r="CK715" s="105">
        <v>0.16436300000000001</v>
      </c>
      <c r="CL715" s="105">
        <v>-4.3333700000000003E-2</v>
      </c>
      <c r="CM715" s="116">
        <v>-2.9918699999999999E-2</v>
      </c>
    </row>
    <row r="716" spans="1:91">
      <c r="A716" s="104" t="s">
        <v>2063</v>
      </c>
      <c r="B716" s="104" t="s">
        <v>2064</v>
      </c>
      <c r="C716" s="104" t="s">
        <v>2065</v>
      </c>
      <c r="D716" s="105">
        <v>34.989199999999997</v>
      </c>
      <c r="E716" s="108">
        <v>11823238561</v>
      </c>
      <c r="F716" s="108">
        <v>3912352513</v>
      </c>
      <c r="G716" s="108">
        <v>3174386012</v>
      </c>
      <c r="H716" s="108">
        <v>6690372039</v>
      </c>
      <c r="I716" s="108">
        <v>6530132595</v>
      </c>
      <c r="J716" s="108">
        <v>2687640281</v>
      </c>
      <c r="K716" s="108">
        <v>7684922557</v>
      </c>
      <c r="L716" s="108">
        <v>2268316305</v>
      </c>
      <c r="M716" s="108">
        <v>8117371727</v>
      </c>
      <c r="N716" s="108">
        <v>6303287476</v>
      </c>
      <c r="O716" s="108">
        <v>3580946374</v>
      </c>
      <c r="P716" s="108">
        <v>3646563300</v>
      </c>
      <c r="Q716" s="108">
        <v>29197418194</v>
      </c>
      <c r="R716" s="108">
        <v>36989265488</v>
      </c>
      <c r="S716" s="108">
        <v>24841105092</v>
      </c>
      <c r="T716" s="108">
        <v>28879339705</v>
      </c>
      <c r="U716" s="108">
        <v>28462932495</v>
      </c>
      <c r="V716" s="108">
        <v>21735111598</v>
      </c>
      <c r="W716" s="108">
        <v>36072923837</v>
      </c>
      <c r="X716" s="108">
        <v>39326898362</v>
      </c>
      <c r="Y716" s="108">
        <v>38018264304</v>
      </c>
      <c r="Z716" s="108">
        <v>27619328305</v>
      </c>
      <c r="AA716" s="108">
        <v>27895904859</v>
      </c>
      <c r="AB716" s="108">
        <v>29811509062</v>
      </c>
      <c r="AC716" s="108">
        <v>34646047236</v>
      </c>
      <c r="AD716" s="108">
        <v>33949487008</v>
      </c>
      <c r="AE716" s="108">
        <v>35068988971</v>
      </c>
      <c r="AF716" s="108">
        <v>34176370681</v>
      </c>
      <c r="AG716" s="108">
        <v>37728504168</v>
      </c>
      <c r="AH716" s="115">
        <v>36428373191</v>
      </c>
      <c r="AI716" s="105">
        <v>33.8444</v>
      </c>
      <c r="AJ716" s="105">
        <v>32.413200000000003</v>
      </c>
      <c r="AK716" s="105">
        <v>32.121099999999998</v>
      </c>
      <c r="AL716" s="105">
        <v>32.913800000000002</v>
      </c>
      <c r="AM716" s="105">
        <v>33.026699999999998</v>
      </c>
      <c r="AN716" s="105">
        <v>31.755700000000001</v>
      </c>
      <c r="AO716" s="105">
        <v>33.103099999999998</v>
      </c>
      <c r="AP716" s="105">
        <v>31.738</v>
      </c>
      <c r="AQ716" s="105">
        <v>33.107500000000002</v>
      </c>
      <c r="AR716" s="105">
        <v>32.986400000000003</v>
      </c>
      <c r="AS716" s="105">
        <v>32.233800000000002</v>
      </c>
      <c r="AT716" s="105">
        <v>32.368099999999998</v>
      </c>
      <c r="AU716" s="105">
        <v>34.970300000000002</v>
      </c>
      <c r="AV716" s="105">
        <v>35.396099999999997</v>
      </c>
      <c r="AW716" s="105">
        <v>34.9129</v>
      </c>
      <c r="AX716" s="105">
        <v>35.128599999999999</v>
      </c>
      <c r="AY716" s="105">
        <v>35.032899999999998</v>
      </c>
      <c r="AZ716" s="105">
        <v>34.6706</v>
      </c>
      <c r="BA716" s="105">
        <v>35.315100000000001</v>
      </c>
      <c r="BB716" s="105">
        <v>35.534999999999997</v>
      </c>
      <c r="BC716" s="105">
        <v>35.359400000000001</v>
      </c>
      <c r="BD716" s="105">
        <v>35.1111</v>
      </c>
      <c r="BE716" s="105">
        <v>35.115000000000002</v>
      </c>
      <c r="BF716" s="105">
        <v>35.231699999999996</v>
      </c>
      <c r="BG716" s="105">
        <v>35.084400000000002</v>
      </c>
      <c r="BH716" s="105">
        <v>35.008099999999999</v>
      </c>
      <c r="BI716" s="105">
        <v>35.043399999999998</v>
      </c>
      <c r="BJ716" s="105">
        <v>35.0473</v>
      </c>
      <c r="BK716" s="105">
        <v>35.0627</v>
      </c>
      <c r="BL716" s="116">
        <v>35.0914</v>
      </c>
      <c r="BM716" s="112">
        <v>1.2951799999999999E-2</v>
      </c>
      <c r="BN716" s="112">
        <v>3.53309E-3</v>
      </c>
      <c r="BO716" s="112">
        <v>6.0762899999999998E-3</v>
      </c>
      <c r="BP716" s="112">
        <v>3.97351E-4</v>
      </c>
      <c r="BQ716" s="112">
        <v>0.873556</v>
      </c>
      <c r="BR716" s="112">
        <v>0.42926700000000001</v>
      </c>
      <c r="BS716" s="112">
        <v>7.9571499999999996E-3</v>
      </c>
      <c r="BT716" s="112">
        <v>0.10913200000000001</v>
      </c>
      <c r="BU716" s="117">
        <v>0.44091999999999998</v>
      </c>
      <c r="BV716" s="112">
        <v>4.6144999999999999E-2</v>
      </c>
      <c r="BW716" s="112">
        <v>2.1965800000000001E-2</v>
      </c>
      <c r="BX716" s="112">
        <v>4.5300300000000002E-2</v>
      </c>
      <c r="BY716" s="112">
        <v>5.32395E-3</v>
      </c>
      <c r="BZ716" s="112">
        <v>0.93597799999999998</v>
      </c>
      <c r="CA716" s="112">
        <v>0.68847899999999995</v>
      </c>
      <c r="CB716" s="112">
        <v>8.8126599999999999E-2</v>
      </c>
      <c r="CC716" s="112">
        <v>0.28448600000000002</v>
      </c>
      <c r="CD716" s="117">
        <v>0.78158300000000003</v>
      </c>
      <c r="CE716" s="105">
        <v>-2.2742499999999999</v>
      </c>
      <c r="CF716" s="105">
        <v>-2.5017200000000002</v>
      </c>
      <c r="CG716" s="105">
        <v>-2.4176000000000002</v>
      </c>
      <c r="CH716" s="105">
        <v>-2.5377100000000001</v>
      </c>
      <c r="CI716" s="105">
        <v>2.5941200000000001E-2</v>
      </c>
      <c r="CJ716" s="105">
        <v>-0.123081</v>
      </c>
      <c r="CK716" s="105">
        <v>0.336034</v>
      </c>
      <c r="CL716" s="105">
        <v>8.5505200000000003E-2</v>
      </c>
      <c r="CM716" s="116">
        <v>-2.1825199999999999E-2</v>
      </c>
    </row>
    <row r="717" spans="1:91">
      <c r="A717" s="104" t="s">
        <v>2066</v>
      </c>
      <c r="B717" s="104" t="s">
        <v>2067</v>
      </c>
      <c r="C717" s="104" t="s">
        <v>2068</v>
      </c>
      <c r="D717" s="105">
        <v>34.341050000000003</v>
      </c>
      <c r="E717" s="108">
        <v>15286289127</v>
      </c>
      <c r="F717" s="108">
        <v>13767362441</v>
      </c>
      <c r="G717" s="108">
        <v>14433020591</v>
      </c>
      <c r="H717" s="108">
        <v>17108243468</v>
      </c>
      <c r="I717" s="108">
        <v>13510919472</v>
      </c>
      <c r="J717" s="108">
        <v>13876725244</v>
      </c>
      <c r="K717" s="108">
        <v>13096687019</v>
      </c>
      <c r="L717" s="108">
        <v>8408335069</v>
      </c>
      <c r="M717" s="108">
        <v>12351965073</v>
      </c>
      <c r="N717" s="108">
        <v>16639910530</v>
      </c>
      <c r="O717" s="108">
        <v>18940970109</v>
      </c>
      <c r="P717" s="108">
        <v>14834865596</v>
      </c>
      <c r="Q717" s="108">
        <v>20349220491</v>
      </c>
      <c r="R717" s="108">
        <v>18833662731</v>
      </c>
      <c r="S717" s="108">
        <v>15170871645</v>
      </c>
      <c r="T717" s="108">
        <v>16866733448</v>
      </c>
      <c r="U717" s="108">
        <v>19040681401</v>
      </c>
      <c r="V717" s="108">
        <v>18150461974</v>
      </c>
      <c r="W717" s="108">
        <v>18961049306</v>
      </c>
      <c r="X717" s="108">
        <v>22227574159</v>
      </c>
      <c r="Y717" s="108">
        <v>21230265475</v>
      </c>
      <c r="Z717" s="108">
        <v>16013719401</v>
      </c>
      <c r="AA717" s="108">
        <v>16572453288</v>
      </c>
      <c r="AB717" s="108">
        <v>16540724682</v>
      </c>
      <c r="AC717" s="108">
        <v>20654327027</v>
      </c>
      <c r="AD717" s="108">
        <v>22391526250</v>
      </c>
      <c r="AE717" s="108">
        <v>20190993386</v>
      </c>
      <c r="AF717" s="108">
        <v>19731048570</v>
      </c>
      <c r="AG717" s="108">
        <v>23685360950</v>
      </c>
      <c r="AH717" s="115">
        <v>20797482242</v>
      </c>
      <c r="AI717" s="105">
        <v>34.215000000000003</v>
      </c>
      <c r="AJ717" s="105">
        <v>34.200299999999999</v>
      </c>
      <c r="AK717" s="105">
        <v>34.264899999999997</v>
      </c>
      <c r="AL717" s="105">
        <v>34.2684</v>
      </c>
      <c r="AM717" s="105">
        <v>34.075200000000002</v>
      </c>
      <c r="AN717" s="105">
        <v>34.0901</v>
      </c>
      <c r="AO717" s="105">
        <v>33.869599999999998</v>
      </c>
      <c r="AP717" s="105">
        <v>33.625900000000001</v>
      </c>
      <c r="AQ717" s="105">
        <v>33.713099999999997</v>
      </c>
      <c r="AR717" s="105">
        <v>34.413699999999999</v>
      </c>
      <c r="AS717" s="105">
        <v>34.6447</v>
      </c>
      <c r="AT717" s="105">
        <v>34.392400000000002</v>
      </c>
      <c r="AU717" s="105">
        <v>34.448300000000003</v>
      </c>
      <c r="AV717" s="105">
        <v>34.4223</v>
      </c>
      <c r="AW717" s="105">
        <v>34.195500000000003</v>
      </c>
      <c r="AX717" s="105">
        <v>34.352800000000002</v>
      </c>
      <c r="AY717" s="105">
        <v>34.453499999999998</v>
      </c>
      <c r="AZ717" s="105">
        <v>34.415399999999998</v>
      </c>
      <c r="BA717" s="105">
        <v>34.387300000000003</v>
      </c>
      <c r="BB717" s="105">
        <v>34.714100000000002</v>
      </c>
      <c r="BC717" s="105">
        <v>34.525799999999997</v>
      </c>
      <c r="BD717" s="105">
        <v>34.3247</v>
      </c>
      <c r="BE717" s="105">
        <v>34.3643</v>
      </c>
      <c r="BF717" s="105">
        <v>34.381900000000002</v>
      </c>
      <c r="BG717" s="105">
        <v>34.329300000000003</v>
      </c>
      <c r="BH717" s="105">
        <v>34.406700000000001</v>
      </c>
      <c r="BI717" s="105">
        <v>34.246899999999997</v>
      </c>
      <c r="BJ717" s="105">
        <v>34.254800000000003</v>
      </c>
      <c r="BK717" s="105">
        <v>34.387900000000002</v>
      </c>
      <c r="BL717" s="116">
        <v>34.2759</v>
      </c>
      <c r="BM717" s="112">
        <v>0.15703600000000001</v>
      </c>
      <c r="BN717" s="112">
        <v>9.5947699999999997E-2</v>
      </c>
      <c r="BO717" s="112">
        <v>2.2911099999999998E-3</v>
      </c>
      <c r="BP717" s="112">
        <v>0.122266</v>
      </c>
      <c r="BQ717" s="112">
        <v>0.61501899999999998</v>
      </c>
      <c r="BR717" s="112">
        <v>0.11705599999999999</v>
      </c>
      <c r="BS717" s="112">
        <v>8.4299299999999994E-2</v>
      </c>
      <c r="BT717" s="112">
        <v>0.31909399999999999</v>
      </c>
      <c r="BU717" s="117">
        <v>0.74704000000000004</v>
      </c>
      <c r="BV717" s="112">
        <v>0.23038400000000001</v>
      </c>
      <c r="BW717" s="112">
        <v>0.16636699999999999</v>
      </c>
      <c r="BX717" s="112">
        <v>2.6860800000000001E-2</v>
      </c>
      <c r="BY717" s="112">
        <v>0.18607000000000001</v>
      </c>
      <c r="BZ717" s="112">
        <v>0.80717300000000003</v>
      </c>
      <c r="CA717" s="112">
        <v>0.35098600000000002</v>
      </c>
      <c r="CB717" s="112">
        <v>0.27346900000000002</v>
      </c>
      <c r="CC717" s="112">
        <v>0.51944199999999996</v>
      </c>
      <c r="CD717" s="117">
        <v>0.912887</v>
      </c>
      <c r="CE717" s="105">
        <v>-7.9477900000000004E-2</v>
      </c>
      <c r="CF717" s="105">
        <v>-0.161691</v>
      </c>
      <c r="CG717" s="105">
        <v>-0.56999200000000005</v>
      </c>
      <c r="CH717" s="105">
        <v>0.17737600000000001</v>
      </c>
      <c r="CI717" s="105">
        <v>4.9162499999999998E-2</v>
      </c>
      <c r="CJ717" s="105">
        <v>0.10099900000000001</v>
      </c>
      <c r="CK717" s="105">
        <v>0.23616500000000001</v>
      </c>
      <c r="CL717" s="105">
        <v>5.0744400000000002E-2</v>
      </c>
      <c r="CM717" s="116">
        <v>2.1404300000000001E-2</v>
      </c>
    </row>
    <row r="718" spans="1:91">
      <c r="A718" s="104" t="s">
        <v>2069</v>
      </c>
      <c r="B718" s="104" t="s">
        <v>2070</v>
      </c>
      <c r="C718" s="104" t="s">
        <v>2071</v>
      </c>
      <c r="D718" s="105">
        <v>28.274650000000001</v>
      </c>
      <c r="E718" s="108">
        <v>174737390.09999999</v>
      </c>
      <c r="F718" s="108">
        <v>305867771</v>
      </c>
      <c r="G718" s="108">
        <v>286332700.5</v>
      </c>
      <c r="H718" s="108">
        <v>245794786.09999999</v>
      </c>
      <c r="I718" s="108">
        <v>333374404</v>
      </c>
      <c r="J718" s="108">
        <v>302260615</v>
      </c>
      <c r="K718" s="108">
        <v>326118818</v>
      </c>
      <c r="L718" s="108">
        <v>266092045.80000001</v>
      </c>
      <c r="M718" s="108">
        <v>464833217.89999998</v>
      </c>
      <c r="N718" s="108">
        <v>216991012</v>
      </c>
      <c r="O718" s="108">
        <v>65325534.5</v>
      </c>
      <c r="P718" s="108">
        <v>44994358</v>
      </c>
      <c r="Q718" s="108">
        <v>261804166</v>
      </c>
      <c r="R718" s="108">
        <v>273945674</v>
      </c>
      <c r="S718" s="108">
        <v>739426967</v>
      </c>
      <c r="T718" s="108">
        <v>232635932.5</v>
      </c>
      <c r="U718" s="108">
        <v>311195893.10000002</v>
      </c>
      <c r="V718" s="108">
        <v>251577359</v>
      </c>
      <c r="W718" s="108">
        <v>203975975.5</v>
      </c>
      <c r="X718" s="108">
        <v>212937476.5</v>
      </c>
      <c r="Y718" s="108">
        <v>282031852</v>
      </c>
      <c r="Z718" s="108">
        <v>217670314.30000001</v>
      </c>
      <c r="AA718" s="108">
        <v>223079256.5</v>
      </c>
      <c r="AB718" s="108">
        <v>232853146</v>
      </c>
      <c r="AC718" s="108">
        <v>250299508.30000001</v>
      </c>
      <c r="AD718" s="108">
        <v>357523325</v>
      </c>
      <c r="AE718" s="108">
        <v>371139752</v>
      </c>
      <c r="AF718" s="108">
        <v>329936246</v>
      </c>
      <c r="AG718" s="108">
        <v>332733994.80000001</v>
      </c>
      <c r="AH718" s="115">
        <v>237412932</v>
      </c>
      <c r="AI718" s="105">
        <v>27.764099999999999</v>
      </c>
      <c r="AJ718" s="105">
        <v>28.8477</v>
      </c>
      <c r="AK718" s="105">
        <v>28.758400000000002</v>
      </c>
      <c r="AL718" s="105">
        <v>28.147300000000001</v>
      </c>
      <c r="AM718" s="105">
        <v>28.778700000000001</v>
      </c>
      <c r="AN718" s="105">
        <v>28.682600000000001</v>
      </c>
      <c r="AO718" s="105">
        <v>28.542000000000002</v>
      </c>
      <c r="AP718" s="105">
        <v>28.8218</v>
      </c>
      <c r="AQ718" s="105">
        <v>28.981200000000001</v>
      </c>
      <c r="AR718" s="105">
        <v>28.127500000000001</v>
      </c>
      <c r="AS718" s="105">
        <v>26.631499999999999</v>
      </c>
      <c r="AT718" s="105">
        <v>26.0274</v>
      </c>
      <c r="AU718" s="105">
        <v>28.182700000000001</v>
      </c>
      <c r="AV718" s="105">
        <v>28.318999999999999</v>
      </c>
      <c r="AW718" s="105">
        <v>29.882100000000001</v>
      </c>
      <c r="AX718" s="105">
        <v>28.172799999999999</v>
      </c>
      <c r="AY718" s="105">
        <v>28.521999999999998</v>
      </c>
      <c r="AZ718" s="105">
        <v>28.288599999999999</v>
      </c>
      <c r="BA718" s="105">
        <v>27.848800000000001</v>
      </c>
      <c r="BB718" s="105">
        <v>28.009899999999998</v>
      </c>
      <c r="BC718" s="105">
        <v>28.2864</v>
      </c>
      <c r="BD718" s="105">
        <v>28.133099999999999</v>
      </c>
      <c r="BE718" s="105">
        <v>28.1922</v>
      </c>
      <c r="BF718" s="105">
        <v>28.231400000000001</v>
      </c>
      <c r="BG718" s="105">
        <v>27.937200000000001</v>
      </c>
      <c r="BH718" s="105">
        <v>28.451799999999999</v>
      </c>
      <c r="BI718" s="105">
        <v>28.481300000000001</v>
      </c>
      <c r="BJ718" s="105">
        <v>28.352699999999999</v>
      </c>
      <c r="BK718" s="105">
        <v>28.262899999999998</v>
      </c>
      <c r="BL718" s="116">
        <v>27.850200000000001</v>
      </c>
      <c r="BM718" s="112">
        <v>0.47217100000000001</v>
      </c>
      <c r="BN718" s="112">
        <v>0.202296</v>
      </c>
      <c r="BO718" s="112">
        <v>3.5670500000000001E-2</v>
      </c>
      <c r="BP718" s="112">
        <v>0.129167</v>
      </c>
      <c r="BQ718" s="112">
        <v>0.32232</v>
      </c>
      <c r="BR718" s="112">
        <v>0.40536499999999998</v>
      </c>
      <c r="BS718" s="112">
        <v>0.62239800000000001</v>
      </c>
      <c r="BT718" s="112">
        <v>0.85653100000000004</v>
      </c>
      <c r="BU718" s="117">
        <v>0.59646200000000005</v>
      </c>
      <c r="BV718" s="112">
        <v>0.55119700000000005</v>
      </c>
      <c r="BW718" s="112">
        <v>0.29164699999999999</v>
      </c>
      <c r="BX718" s="112">
        <v>0.112594</v>
      </c>
      <c r="BY718" s="112">
        <v>0.19319600000000001</v>
      </c>
      <c r="BZ718" s="112">
        <v>0.65477700000000005</v>
      </c>
      <c r="CA718" s="112">
        <v>0.66844099999999995</v>
      </c>
      <c r="CB718" s="112">
        <v>0.78061800000000003</v>
      </c>
      <c r="CC718" s="112">
        <v>0.92249199999999998</v>
      </c>
      <c r="CD718" s="117">
        <v>0.85851500000000003</v>
      </c>
      <c r="CE718" s="105">
        <v>0.30146200000000001</v>
      </c>
      <c r="CF718" s="105">
        <v>0.38093700000000003</v>
      </c>
      <c r="CG718" s="105">
        <v>0.62640399999999996</v>
      </c>
      <c r="CH718" s="105">
        <v>-1.2264600000000001</v>
      </c>
      <c r="CI718" s="105">
        <v>0.63934100000000005</v>
      </c>
      <c r="CJ718" s="105">
        <v>0.172543</v>
      </c>
      <c r="CK718" s="105">
        <v>-0.106909</v>
      </c>
      <c r="CL718" s="105">
        <v>3.03275E-2</v>
      </c>
      <c r="CM718" s="116">
        <v>0.13487299999999999</v>
      </c>
    </row>
    <row r="719" spans="1:91">
      <c r="A719" s="104" t="s">
        <v>2072</v>
      </c>
      <c r="B719" s="104" t="s">
        <v>2073</v>
      </c>
      <c r="C719" s="104" t="s">
        <v>2074</v>
      </c>
      <c r="D719" s="105">
        <v>37.434199999999997</v>
      </c>
      <c r="E719" s="108">
        <v>98272779274</v>
      </c>
      <c r="F719" s="108">
        <v>43778269917</v>
      </c>
      <c r="G719" s="108">
        <v>39383835701</v>
      </c>
      <c r="H719" s="108">
        <v>67308696905</v>
      </c>
      <c r="I719" s="108">
        <v>65415100210</v>
      </c>
      <c r="J719" s="108">
        <v>29099438369</v>
      </c>
      <c r="K719" s="108">
        <v>82290726524</v>
      </c>
      <c r="L719" s="108">
        <v>26569227285</v>
      </c>
      <c r="M719" s="108">
        <v>68147623924</v>
      </c>
      <c r="N719" s="108">
        <v>47761559685</v>
      </c>
      <c r="O719" s="108">
        <v>21413113237</v>
      </c>
      <c r="P719" s="108">
        <v>30116806709</v>
      </c>
      <c r="Q719" s="108">
        <v>198153000000</v>
      </c>
      <c r="R719" s="108">
        <v>191617000000</v>
      </c>
      <c r="S719" s="108">
        <v>99318597017</v>
      </c>
      <c r="T719" s="108">
        <v>186379000000</v>
      </c>
      <c r="U719" s="108">
        <v>193897000000</v>
      </c>
      <c r="V719" s="108">
        <v>194471000000</v>
      </c>
      <c r="W719" s="108">
        <v>210945000000</v>
      </c>
      <c r="X719" s="108">
        <v>191714000000</v>
      </c>
      <c r="Y719" s="108">
        <v>198337000000</v>
      </c>
      <c r="Z719" s="108">
        <v>166282000000</v>
      </c>
      <c r="AA719" s="108">
        <v>171680000000</v>
      </c>
      <c r="AB719" s="108">
        <v>171005000000</v>
      </c>
      <c r="AC719" s="108">
        <v>179093000000</v>
      </c>
      <c r="AD719" s="108">
        <v>183476000000</v>
      </c>
      <c r="AE719" s="108">
        <v>185867000000</v>
      </c>
      <c r="AF719" s="108">
        <v>177636000000</v>
      </c>
      <c r="AG719" s="108">
        <v>183180000000</v>
      </c>
      <c r="AH719" s="115">
        <v>192522000000</v>
      </c>
      <c r="AI719" s="105">
        <v>36.8996</v>
      </c>
      <c r="AJ719" s="105">
        <v>35.835500000000003</v>
      </c>
      <c r="AK719" s="105">
        <v>35.671599999999998</v>
      </c>
      <c r="AL719" s="105">
        <v>36.244500000000002</v>
      </c>
      <c r="AM719" s="105">
        <v>36.319299999999998</v>
      </c>
      <c r="AN719" s="105">
        <v>35.113100000000003</v>
      </c>
      <c r="AO719" s="105">
        <v>36.497999999999998</v>
      </c>
      <c r="AP719" s="105">
        <v>35.174100000000003</v>
      </c>
      <c r="AQ719" s="105">
        <v>36.177</v>
      </c>
      <c r="AR719" s="105">
        <v>35.926299999999998</v>
      </c>
      <c r="AS719" s="105">
        <v>34.806100000000001</v>
      </c>
      <c r="AT719" s="105">
        <v>35.414000000000001</v>
      </c>
      <c r="AU719" s="105">
        <v>37.767000000000003</v>
      </c>
      <c r="AV719" s="105">
        <v>37.769100000000002</v>
      </c>
      <c r="AW719" s="105">
        <v>36.8673</v>
      </c>
      <c r="AX719" s="105">
        <v>37.818800000000003</v>
      </c>
      <c r="AY719" s="105">
        <v>37.816899999999997</v>
      </c>
      <c r="AZ719" s="105">
        <v>37.806800000000003</v>
      </c>
      <c r="BA719" s="105">
        <v>37.863</v>
      </c>
      <c r="BB719" s="105">
        <v>37.808900000000001</v>
      </c>
      <c r="BC719" s="105">
        <v>37.7271</v>
      </c>
      <c r="BD719" s="105">
        <v>37.699100000000001</v>
      </c>
      <c r="BE719" s="105">
        <v>37.731400000000001</v>
      </c>
      <c r="BF719" s="105">
        <v>37.751800000000003</v>
      </c>
      <c r="BG719" s="105">
        <v>37.455100000000002</v>
      </c>
      <c r="BH719" s="105">
        <v>37.443199999999997</v>
      </c>
      <c r="BI719" s="105">
        <v>37.449399999999997</v>
      </c>
      <c r="BJ719" s="105">
        <v>37.425199999999997</v>
      </c>
      <c r="BK719" s="105">
        <v>37.373699999999999</v>
      </c>
      <c r="BL719" s="116">
        <v>37.523200000000003</v>
      </c>
      <c r="BM719" s="112">
        <v>2.8072300000000001E-2</v>
      </c>
      <c r="BN719" s="112">
        <v>1.6910999999999999E-2</v>
      </c>
      <c r="BO719" s="112">
        <v>2.0524400000000002E-2</v>
      </c>
      <c r="BP719" s="112">
        <v>3.2439700000000001E-3</v>
      </c>
      <c r="BQ719" s="112">
        <v>0.933118</v>
      </c>
      <c r="BR719" s="112">
        <v>1.05832E-3</v>
      </c>
      <c r="BS719" s="112">
        <v>3.69338E-3</v>
      </c>
      <c r="BT719" s="112">
        <v>3.5029499999999999E-3</v>
      </c>
      <c r="BU719" s="117">
        <v>0.85615799999999997</v>
      </c>
      <c r="BV719" s="112">
        <v>7.1240399999999995E-2</v>
      </c>
      <c r="BW719" s="112">
        <v>5.26854E-2</v>
      </c>
      <c r="BX719" s="112">
        <v>8.44028E-2</v>
      </c>
      <c r="BY719" s="112">
        <v>1.43544E-2</v>
      </c>
      <c r="BZ719" s="112">
        <v>0.96575</v>
      </c>
      <c r="CA719" s="112">
        <v>3.4124700000000001E-2</v>
      </c>
      <c r="CB719" s="112">
        <v>6.1141300000000003E-2</v>
      </c>
      <c r="CC719" s="112">
        <v>4.61839E-2</v>
      </c>
      <c r="CD719" s="117">
        <v>0.96098300000000003</v>
      </c>
      <c r="CE719" s="105">
        <v>-1.30518</v>
      </c>
      <c r="CF719" s="105">
        <v>-1.5484100000000001</v>
      </c>
      <c r="CG719" s="105">
        <v>-1.4910099999999999</v>
      </c>
      <c r="CH719" s="105">
        <v>-2.0585800000000001</v>
      </c>
      <c r="CI719" s="105">
        <v>2.7106000000000002E-2</v>
      </c>
      <c r="CJ719" s="105">
        <v>0.37343599999999999</v>
      </c>
      <c r="CK719" s="105">
        <v>0.35896699999999998</v>
      </c>
      <c r="CL719" s="105">
        <v>0.28673599999999999</v>
      </c>
      <c r="CM719" s="116">
        <v>8.5029600000000004E-3</v>
      </c>
    </row>
    <row r="720" spans="1:91">
      <c r="A720" s="104" t="s">
        <v>2075</v>
      </c>
      <c r="B720" s="104" t="s">
        <v>2076</v>
      </c>
      <c r="C720" s="104" t="s">
        <v>2077</v>
      </c>
      <c r="D720" s="105">
        <v>31.125999999999998</v>
      </c>
      <c r="E720" s="108">
        <v>2375885973</v>
      </c>
      <c r="F720" s="108">
        <v>1375791037</v>
      </c>
      <c r="G720" s="108">
        <v>1609122373</v>
      </c>
      <c r="H720" s="108">
        <v>1760925611</v>
      </c>
      <c r="I720" s="108">
        <v>1764907837</v>
      </c>
      <c r="J720" s="108">
        <v>1411338765</v>
      </c>
      <c r="K720" s="108">
        <v>2335174201</v>
      </c>
      <c r="L720" s="108">
        <v>960713296.10000002</v>
      </c>
      <c r="M720" s="108">
        <v>2132175685</v>
      </c>
      <c r="N720" s="108">
        <v>1641687457</v>
      </c>
      <c r="O720" s="108">
        <v>1490629698</v>
      </c>
      <c r="P720" s="108">
        <v>1861321776</v>
      </c>
      <c r="Q720" s="108">
        <v>1718364642</v>
      </c>
      <c r="R720" s="108">
        <v>2174492200</v>
      </c>
      <c r="S720" s="108">
        <v>1456311295</v>
      </c>
      <c r="T720" s="108">
        <v>2080359606</v>
      </c>
      <c r="U720" s="108">
        <v>2130188982</v>
      </c>
      <c r="V720" s="108">
        <v>2329235132</v>
      </c>
      <c r="W720" s="108">
        <v>1564110037</v>
      </c>
      <c r="X720" s="108">
        <v>1360428029</v>
      </c>
      <c r="Y720" s="108">
        <v>2040533662</v>
      </c>
      <c r="Z720" s="108">
        <v>1961037177</v>
      </c>
      <c r="AA720" s="108">
        <v>2239560658</v>
      </c>
      <c r="AB720" s="108">
        <v>1663080619</v>
      </c>
      <c r="AC720" s="108">
        <v>1601290133</v>
      </c>
      <c r="AD720" s="108">
        <v>2178806931</v>
      </c>
      <c r="AE720" s="108">
        <v>2665132515</v>
      </c>
      <c r="AF720" s="108">
        <v>2222058676</v>
      </c>
      <c r="AG720" s="108">
        <v>2841488408</v>
      </c>
      <c r="AH720" s="115">
        <v>2390362774</v>
      </c>
      <c r="AI720" s="105">
        <v>31.529299999999999</v>
      </c>
      <c r="AJ720" s="105">
        <v>30.9208</v>
      </c>
      <c r="AK720" s="105">
        <v>31.133299999999998</v>
      </c>
      <c r="AL720" s="105">
        <v>30.988099999999999</v>
      </c>
      <c r="AM720" s="105">
        <v>31.148</v>
      </c>
      <c r="AN720" s="105">
        <v>30.9483</v>
      </c>
      <c r="AO720" s="105">
        <v>31.3567</v>
      </c>
      <c r="AP720" s="105">
        <v>30.5596</v>
      </c>
      <c r="AQ720" s="105">
        <v>31.178799999999999</v>
      </c>
      <c r="AR720" s="105">
        <v>31.0215</v>
      </c>
      <c r="AS720" s="105">
        <v>30.9541</v>
      </c>
      <c r="AT720" s="105">
        <v>31.3978</v>
      </c>
      <c r="AU720" s="105">
        <v>30.9132</v>
      </c>
      <c r="AV720" s="105">
        <v>31.307700000000001</v>
      </c>
      <c r="AW720" s="105">
        <v>30.769200000000001</v>
      </c>
      <c r="AX720" s="105">
        <v>31.333500000000001</v>
      </c>
      <c r="AY720" s="105">
        <v>31.311</v>
      </c>
      <c r="AZ720" s="105">
        <v>31.4512</v>
      </c>
      <c r="BA720" s="105">
        <v>30.787600000000001</v>
      </c>
      <c r="BB720" s="105">
        <v>30.6784</v>
      </c>
      <c r="BC720" s="105">
        <v>31.1187</v>
      </c>
      <c r="BD720" s="105">
        <v>31.270199999999999</v>
      </c>
      <c r="BE720" s="105">
        <v>31.4724</v>
      </c>
      <c r="BF720" s="105">
        <v>31.067799999999998</v>
      </c>
      <c r="BG720" s="105">
        <v>30.624400000000001</v>
      </c>
      <c r="BH720" s="105">
        <v>31.0566</v>
      </c>
      <c r="BI720" s="105">
        <v>31.325399999999998</v>
      </c>
      <c r="BJ720" s="105">
        <v>31.104299999999999</v>
      </c>
      <c r="BK720" s="105">
        <v>31.334499999999998</v>
      </c>
      <c r="BL720" s="116">
        <v>31.155899999999999</v>
      </c>
      <c r="BM720" s="112">
        <v>0.98521800000000004</v>
      </c>
      <c r="BN720" s="112">
        <v>0.140376</v>
      </c>
      <c r="BO720" s="112">
        <v>0.54402799999999996</v>
      </c>
      <c r="BP720" s="112">
        <v>0.65837699999999999</v>
      </c>
      <c r="BQ720" s="112">
        <v>0.314716</v>
      </c>
      <c r="BR720" s="112">
        <v>0.111919</v>
      </c>
      <c r="BS720" s="112">
        <v>8.7618299999999996E-2</v>
      </c>
      <c r="BT720" s="112">
        <v>0.62506399999999995</v>
      </c>
      <c r="BU720" s="117">
        <v>0.41493099999999999</v>
      </c>
      <c r="BV720" s="112">
        <v>0.98862799999999995</v>
      </c>
      <c r="BW720" s="112">
        <v>0.21973999999999999</v>
      </c>
      <c r="BX720" s="112">
        <v>0.64115200000000006</v>
      </c>
      <c r="BY720" s="112">
        <v>0.72150000000000003</v>
      </c>
      <c r="BZ720" s="112">
        <v>0.64768700000000001</v>
      </c>
      <c r="CA720" s="112">
        <v>0.34571800000000003</v>
      </c>
      <c r="CB720" s="112">
        <v>0.27878500000000001</v>
      </c>
      <c r="CC720" s="112">
        <v>0.77162200000000003</v>
      </c>
      <c r="CD720" s="117">
        <v>0.77581999999999995</v>
      </c>
      <c r="CE720" s="105">
        <v>-3.77401E-3</v>
      </c>
      <c r="CF720" s="105">
        <v>-0.17007800000000001</v>
      </c>
      <c r="CG720" s="105">
        <v>-0.16650200000000001</v>
      </c>
      <c r="CH720" s="105">
        <v>-7.3752100000000001E-2</v>
      </c>
      <c r="CI720" s="105">
        <v>-0.20150299999999999</v>
      </c>
      <c r="CJ720" s="105">
        <v>0.16699</v>
      </c>
      <c r="CK720" s="105">
        <v>-0.33663900000000002</v>
      </c>
      <c r="CL720" s="105">
        <v>7.1902599999999997E-2</v>
      </c>
      <c r="CM720" s="116">
        <v>-0.196076</v>
      </c>
    </row>
    <row r="721" spans="1:91">
      <c r="A721" s="104" t="s">
        <v>2078</v>
      </c>
      <c r="B721" s="104" t="s">
        <v>2079</v>
      </c>
      <c r="C721" s="104" t="s">
        <v>1133</v>
      </c>
      <c r="D721" s="105">
        <v>30.171150000000001</v>
      </c>
      <c r="E721" s="108">
        <v>640786901</v>
      </c>
      <c r="F721" s="108">
        <v>746968947.29999995</v>
      </c>
      <c r="G721" s="108">
        <v>785884646.5</v>
      </c>
      <c r="H721" s="108">
        <v>1380139224</v>
      </c>
      <c r="I721" s="108">
        <v>962687901.5</v>
      </c>
      <c r="J721" s="108">
        <v>858927468.5</v>
      </c>
      <c r="K721" s="108">
        <v>1188637647</v>
      </c>
      <c r="L721" s="108">
        <v>1614898740</v>
      </c>
      <c r="M721" s="108">
        <v>1258863421</v>
      </c>
      <c r="N721" s="108">
        <v>1674718895</v>
      </c>
      <c r="O721" s="108">
        <v>2649138634</v>
      </c>
      <c r="P721" s="108">
        <v>1101856375</v>
      </c>
      <c r="Q721" s="108">
        <v>1443363204</v>
      </c>
      <c r="R721" s="108">
        <v>793859654.5</v>
      </c>
      <c r="S721" s="108">
        <v>669588436.5</v>
      </c>
      <c r="T721" s="108">
        <v>846113462</v>
      </c>
      <c r="U721" s="108">
        <v>866114354.5</v>
      </c>
      <c r="V721" s="108">
        <v>1118391227</v>
      </c>
      <c r="W721" s="108">
        <v>752976879.5</v>
      </c>
      <c r="X721" s="108">
        <v>771003032.5</v>
      </c>
      <c r="Y721" s="108">
        <v>1051628634</v>
      </c>
      <c r="Z721" s="108">
        <v>841426893.5</v>
      </c>
      <c r="AA721" s="108">
        <v>891157794.5</v>
      </c>
      <c r="AB721" s="108">
        <v>933898119.5</v>
      </c>
      <c r="AC721" s="108">
        <v>1127216001</v>
      </c>
      <c r="AD721" s="108">
        <v>1216112010</v>
      </c>
      <c r="AE721" s="108">
        <v>1034368396</v>
      </c>
      <c r="AF721" s="108">
        <v>1063042736</v>
      </c>
      <c r="AG721" s="108">
        <v>1041785872</v>
      </c>
      <c r="AH721" s="115">
        <v>1304917533</v>
      </c>
      <c r="AI721" s="105">
        <v>29.6388</v>
      </c>
      <c r="AJ721" s="105">
        <v>30.073499999999999</v>
      </c>
      <c r="AK721" s="105">
        <v>30.1448</v>
      </c>
      <c r="AL721" s="105">
        <v>30.636600000000001</v>
      </c>
      <c r="AM721" s="105">
        <v>30.276499999999999</v>
      </c>
      <c r="AN721" s="105">
        <v>30.2455</v>
      </c>
      <c r="AO721" s="105">
        <v>30.3613</v>
      </c>
      <c r="AP721" s="105">
        <v>31.3095</v>
      </c>
      <c r="AQ721" s="105">
        <v>30.418600000000001</v>
      </c>
      <c r="AR721" s="105">
        <v>31.066199999999998</v>
      </c>
      <c r="AS721" s="105">
        <v>31.7818</v>
      </c>
      <c r="AT721" s="105">
        <v>30.641500000000001</v>
      </c>
      <c r="AU721" s="105">
        <v>30.6648</v>
      </c>
      <c r="AV721" s="105">
        <v>29.853999999999999</v>
      </c>
      <c r="AW721" s="105">
        <v>29.6891</v>
      </c>
      <c r="AX721" s="105">
        <v>30.035599999999999</v>
      </c>
      <c r="AY721" s="105">
        <v>30.014700000000001</v>
      </c>
      <c r="AZ721" s="105">
        <v>30.3825</v>
      </c>
      <c r="BA721" s="105">
        <v>29.733000000000001</v>
      </c>
      <c r="BB721" s="105">
        <v>29.872199999999999</v>
      </c>
      <c r="BC721" s="105">
        <v>30.1752</v>
      </c>
      <c r="BD721" s="105">
        <v>30.048100000000002</v>
      </c>
      <c r="BE721" s="105">
        <v>30.167100000000001</v>
      </c>
      <c r="BF721" s="105">
        <v>30.235299999999999</v>
      </c>
      <c r="BG721" s="105">
        <v>30.1098</v>
      </c>
      <c r="BH721" s="105">
        <v>30.219100000000001</v>
      </c>
      <c r="BI721" s="105">
        <v>29.96</v>
      </c>
      <c r="BJ721" s="105">
        <v>30.040600000000001</v>
      </c>
      <c r="BK721" s="105">
        <v>29.909300000000002</v>
      </c>
      <c r="BL721" s="116">
        <v>30.298400000000001</v>
      </c>
      <c r="BM721" s="112">
        <v>0.54035200000000005</v>
      </c>
      <c r="BN721" s="112">
        <v>0.148396</v>
      </c>
      <c r="BO721" s="112">
        <v>0.134295</v>
      </c>
      <c r="BP721" s="112">
        <v>3.7262700000000003E-2</v>
      </c>
      <c r="BQ721" s="112">
        <v>0.96859399999999996</v>
      </c>
      <c r="BR721" s="112">
        <v>0.72858299999999998</v>
      </c>
      <c r="BS721" s="112">
        <v>0.419404</v>
      </c>
      <c r="BT721" s="112">
        <v>0.62309700000000001</v>
      </c>
      <c r="BU721" s="117">
        <v>0.92617899999999997</v>
      </c>
      <c r="BV721" s="112">
        <v>0.61443000000000003</v>
      </c>
      <c r="BW721" s="112">
        <v>0.22980100000000001</v>
      </c>
      <c r="BX721" s="112">
        <v>0.233705</v>
      </c>
      <c r="BY721" s="112">
        <v>7.2704099999999994E-2</v>
      </c>
      <c r="BZ721" s="112">
        <v>0.98139900000000002</v>
      </c>
      <c r="CA721" s="112">
        <v>0.87247799999999998</v>
      </c>
      <c r="CB721" s="112">
        <v>0.63675000000000004</v>
      </c>
      <c r="CC721" s="112">
        <v>0.77022800000000002</v>
      </c>
      <c r="CD721" s="117">
        <v>0.98028800000000005</v>
      </c>
      <c r="CE721" s="105">
        <v>-0.13045200000000001</v>
      </c>
      <c r="CF721" s="105">
        <v>0.303396</v>
      </c>
      <c r="CG721" s="105">
        <v>0.61367499999999997</v>
      </c>
      <c r="CH721" s="105">
        <v>1.0803400000000001</v>
      </c>
      <c r="CI721" s="105">
        <v>-1.35078E-2</v>
      </c>
      <c r="CJ721" s="105">
        <v>6.1490999999999997E-2</v>
      </c>
      <c r="CK721" s="105">
        <v>-0.155999</v>
      </c>
      <c r="CL721" s="105">
        <v>6.7361199999999996E-2</v>
      </c>
      <c r="CM721" s="116">
        <v>1.34869E-2</v>
      </c>
    </row>
    <row r="722" spans="1:91">
      <c r="A722" s="104" t="s">
        <v>2080</v>
      </c>
      <c r="B722" s="104" t="s">
        <v>2081</v>
      </c>
      <c r="C722" s="104" t="s">
        <v>2082</v>
      </c>
      <c r="D722" s="105">
        <v>27.452649999999998</v>
      </c>
      <c r="E722" s="108">
        <v>210012396</v>
      </c>
      <c r="F722" s="108">
        <v>155976550</v>
      </c>
      <c r="G722" s="108">
        <v>139045874.5</v>
      </c>
      <c r="H722" s="108">
        <v>233486376</v>
      </c>
      <c r="I722" s="108">
        <v>119904193</v>
      </c>
      <c r="J722" s="108">
        <v>183330001.30000001</v>
      </c>
      <c r="K722" s="108">
        <v>159803865.5</v>
      </c>
      <c r="L722" s="108">
        <v>71288183.5</v>
      </c>
      <c r="M722" s="108">
        <v>148784316</v>
      </c>
      <c r="N722" s="108">
        <v>196063842</v>
      </c>
      <c r="O722" s="108">
        <v>35643130</v>
      </c>
      <c r="P722" s="108">
        <v>117831239</v>
      </c>
      <c r="Q722" s="108">
        <v>156109963</v>
      </c>
      <c r="R722" s="108">
        <v>166393074</v>
      </c>
      <c r="S722" s="108">
        <v>121556918</v>
      </c>
      <c r="T722" s="108">
        <v>132421576</v>
      </c>
      <c r="U722" s="108">
        <v>169778600</v>
      </c>
      <c r="V722" s="108">
        <v>167453445</v>
      </c>
      <c r="W722" s="108">
        <v>143994687</v>
      </c>
      <c r="X722" s="108">
        <v>153451092.5</v>
      </c>
      <c r="Y722" s="108">
        <v>140219438.5</v>
      </c>
      <c r="Z722" s="108">
        <v>151238490.5</v>
      </c>
      <c r="AA722" s="108">
        <v>146901693</v>
      </c>
      <c r="AB722" s="108">
        <v>111912708</v>
      </c>
      <c r="AC722" s="108">
        <v>183359200</v>
      </c>
      <c r="AD722" s="108">
        <v>272826848</v>
      </c>
      <c r="AE722" s="108">
        <v>154219848</v>
      </c>
      <c r="AF722" s="108">
        <v>146061128</v>
      </c>
      <c r="AG722" s="108">
        <v>150880955</v>
      </c>
      <c r="AH722" s="115">
        <v>142448094.80000001</v>
      </c>
      <c r="AI722" s="105">
        <v>28.029399999999999</v>
      </c>
      <c r="AJ722" s="105">
        <v>27.915500000000002</v>
      </c>
      <c r="AK722" s="105">
        <v>27.738800000000001</v>
      </c>
      <c r="AL722" s="105">
        <v>28.0731</v>
      </c>
      <c r="AM722" s="105">
        <v>27.2881</v>
      </c>
      <c r="AN722" s="105">
        <v>27.977</v>
      </c>
      <c r="AO722" s="105">
        <v>27.522200000000002</v>
      </c>
      <c r="AP722" s="105">
        <v>27.183299999999999</v>
      </c>
      <c r="AQ722" s="105">
        <v>27.337700000000002</v>
      </c>
      <c r="AR722" s="105">
        <v>28.023499999999999</v>
      </c>
      <c r="AS722" s="105">
        <v>25.7516</v>
      </c>
      <c r="AT722" s="105">
        <v>27.4163</v>
      </c>
      <c r="AU722" s="105">
        <v>27.449100000000001</v>
      </c>
      <c r="AV722" s="105">
        <v>27.599699999999999</v>
      </c>
      <c r="AW722" s="105">
        <v>27.308199999999999</v>
      </c>
      <c r="AX722" s="105">
        <v>27.3599</v>
      </c>
      <c r="AY722" s="105">
        <v>27.660900000000002</v>
      </c>
      <c r="AZ722" s="105">
        <v>27.700600000000001</v>
      </c>
      <c r="BA722" s="105">
        <v>27.346399999999999</v>
      </c>
      <c r="BB722" s="105">
        <v>27.542100000000001</v>
      </c>
      <c r="BC722" s="105">
        <v>27.249500000000001</v>
      </c>
      <c r="BD722" s="105">
        <v>27.5961</v>
      </c>
      <c r="BE722" s="105">
        <v>27.589300000000001</v>
      </c>
      <c r="BF722" s="105">
        <v>27.174399999999999</v>
      </c>
      <c r="BG722" s="105">
        <v>27.456199999999999</v>
      </c>
      <c r="BH722" s="105">
        <v>28.0488</v>
      </c>
      <c r="BI722" s="105">
        <v>27.214300000000001</v>
      </c>
      <c r="BJ722" s="105">
        <v>27.177</v>
      </c>
      <c r="BK722" s="105">
        <v>27.142499999999998</v>
      </c>
      <c r="BL722" s="116">
        <v>27.1508</v>
      </c>
      <c r="BM722" s="112">
        <v>9.7667200000000004E-4</v>
      </c>
      <c r="BN722" s="112">
        <v>6.5601599999999996E-2</v>
      </c>
      <c r="BO722" s="112">
        <v>0.124557</v>
      </c>
      <c r="BP722" s="112">
        <v>0.897733</v>
      </c>
      <c r="BQ722" s="112">
        <v>2.5242500000000001E-2</v>
      </c>
      <c r="BR722" s="112">
        <v>1.81703E-2</v>
      </c>
      <c r="BS722" s="112">
        <v>6.2160899999999998E-2</v>
      </c>
      <c r="BT722" s="112">
        <v>0.10133399999999999</v>
      </c>
      <c r="BU722" s="117">
        <v>0.168682</v>
      </c>
      <c r="BV722" s="112">
        <v>1.26254E-2</v>
      </c>
      <c r="BW722" s="112">
        <v>0.12657099999999999</v>
      </c>
      <c r="BX722" s="112">
        <v>0.222002</v>
      </c>
      <c r="BY722" s="112">
        <v>0.91736399999999996</v>
      </c>
      <c r="BZ722" s="112">
        <v>0.31756899999999999</v>
      </c>
      <c r="CA722" s="112">
        <v>0.12753</v>
      </c>
      <c r="CB722" s="112">
        <v>0.23725199999999999</v>
      </c>
      <c r="CC722" s="112">
        <v>0.27257700000000001</v>
      </c>
      <c r="CD722" s="117">
        <v>0.68399600000000005</v>
      </c>
      <c r="CE722" s="105">
        <v>0.737792</v>
      </c>
      <c r="CF722" s="105">
        <v>0.62264200000000003</v>
      </c>
      <c r="CG722" s="105">
        <v>0.190968</v>
      </c>
      <c r="CH722" s="105">
        <v>-9.2973100000000003E-2</v>
      </c>
      <c r="CI722" s="105">
        <v>0.295545</v>
      </c>
      <c r="CJ722" s="105">
        <v>0.41701899999999997</v>
      </c>
      <c r="CK722" s="105">
        <v>0.22254599999999999</v>
      </c>
      <c r="CL722" s="105">
        <v>0.29649199999999998</v>
      </c>
      <c r="CM722" s="116">
        <v>0.41628300000000001</v>
      </c>
    </row>
    <row r="723" spans="1:91">
      <c r="A723" s="104" t="s">
        <v>2083</v>
      </c>
      <c r="B723" s="104" t="s">
        <v>2084</v>
      </c>
      <c r="C723" s="104" t="s">
        <v>2085</v>
      </c>
      <c r="D723" s="105">
        <v>31.271799999999999</v>
      </c>
      <c r="E723" s="108">
        <v>1673596863</v>
      </c>
      <c r="F723" s="108">
        <v>1738940854</v>
      </c>
      <c r="G723" s="108">
        <v>1023325334</v>
      </c>
      <c r="H723" s="108">
        <v>1539718313</v>
      </c>
      <c r="I723" s="108">
        <v>1315984574</v>
      </c>
      <c r="J723" s="108">
        <v>1086750093</v>
      </c>
      <c r="K723" s="108">
        <v>1868581791</v>
      </c>
      <c r="L723" s="108">
        <v>783283281.29999995</v>
      </c>
      <c r="M723" s="108">
        <v>1364352471</v>
      </c>
      <c r="N723" s="108">
        <v>1552768398</v>
      </c>
      <c r="O723" s="108">
        <v>1293711891</v>
      </c>
      <c r="P723" s="108">
        <v>1128947974</v>
      </c>
      <c r="Q723" s="108">
        <v>2414457110</v>
      </c>
      <c r="R723" s="108">
        <v>2440063556</v>
      </c>
      <c r="S723" s="108">
        <v>2035438555</v>
      </c>
      <c r="T723" s="108">
        <v>2372968161</v>
      </c>
      <c r="U723" s="108">
        <v>2346829685</v>
      </c>
      <c r="V723" s="108">
        <v>2230712547</v>
      </c>
      <c r="W723" s="108">
        <v>2275347748</v>
      </c>
      <c r="X723" s="108">
        <v>2543572511</v>
      </c>
      <c r="Y723" s="108">
        <v>2438892841</v>
      </c>
      <c r="Z723" s="108">
        <v>2021157690</v>
      </c>
      <c r="AA723" s="108">
        <v>2072765264</v>
      </c>
      <c r="AB723" s="108">
        <v>2049348437</v>
      </c>
      <c r="AC723" s="108">
        <v>2805092281</v>
      </c>
      <c r="AD723" s="108">
        <v>2801999927</v>
      </c>
      <c r="AE723" s="108">
        <v>2529491746</v>
      </c>
      <c r="AF723" s="108">
        <v>2566078736</v>
      </c>
      <c r="AG723" s="108">
        <v>2644244435</v>
      </c>
      <c r="AH723" s="115">
        <v>2614714362</v>
      </c>
      <c r="AI723" s="105">
        <v>31.023800000000001</v>
      </c>
      <c r="AJ723" s="105">
        <v>31.261099999999999</v>
      </c>
      <c r="AK723" s="105">
        <v>30.503599999999999</v>
      </c>
      <c r="AL723" s="105">
        <v>30.7944</v>
      </c>
      <c r="AM723" s="105">
        <v>30.728999999999999</v>
      </c>
      <c r="AN723" s="105">
        <v>30.590599999999998</v>
      </c>
      <c r="AO723" s="105">
        <v>31.017299999999999</v>
      </c>
      <c r="AP723" s="105">
        <v>30.316700000000001</v>
      </c>
      <c r="AQ723" s="105">
        <v>30.534700000000001</v>
      </c>
      <c r="AR723" s="105">
        <v>30.959399999999999</v>
      </c>
      <c r="AS723" s="105">
        <v>30.809699999999999</v>
      </c>
      <c r="AT723" s="105">
        <v>30.676500000000001</v>
      </c>
      <c r="AU723" s="105">
        <v>31.403199999999998</v>
      </c>
      <c r="AV723" s="105">
        <v>31.474</v>
      </c>
      <c r="AW723" s="105">
        <v>31.247299999999999</v>
      </c>
      <c r="AX723" s="105">
        <v>31.523399999999999</v>
      </c>
      <c r="AY723" s="105">
        <v>31.4514</v>
      </c>
      <c r="AZ723" s="105">
        <v>31.386600000000001</v>
      </c>
      <c r="BA723" s="105">
        <v>31.328399999999998</v>
      </c>
      <c r="BB723" s="105">
        <v>31.569600000000001</v>
      </c>
      <c r="BC723" s="105">
        <v>31.370899999999999</v>
      </c>
      <c r="BD723" s="105">
        <v>31.314399999999999</v>
      </c>
      <c r="BE723" s="105">
        <v>31.3584</v>
      </c>
      <c r="BF723" s="105">
        <v>31.3691</v>
      </c>
      <c r="BG723" s="105">
        <v>31.434799999999999</v>
      </c>
      <c r="BH723" s="105">
        <v>31.416499999999999</v>
      </c>
      <c r="BI723" s="105">
        <v>31.2501</v>
      </c>
      <c r="BJ723" s="105">
        <v>31.312000000000001</v>
      </c>
      <c r="BK723" s="105">
        <v>31.229800000000001</v>
      </c>
      <c r="BL723" s="116">
        <v>31.282499999999999</v>
      </c>
      <c r="BM723" s="112">
        <v>0.19968900000000001</v>
      </c>
      <c r="BN723" s="112">
        <v>9.1533200000000004E-4</v>
      </c>
      <c r="BO723" s="112">
        <v>3.5247800000000003E-2</v>
      </c>
      <c r="BP723" s="112">
        <v>5.7062700000000003E-3</v>
      </c>
      <c r="BQ723" s="112">
        <v>0.23216500000000001</v>
      </c>
      <c r="BR723" s="112">
        <v>1.7965800000000001E-2</v>
      </c>
      <c r="BS723" s="112">
        <v>0.13070799999999999</v>
      </c>
      <c r="BT723" s="112">
        <v>6.8331799999999998E-2</v>
      </c>
      <c r="BU723" s="117">
        <v>0.21934400000000001</v>
      </c>
      <c r="BV723" s="112">
        <v>0.27864800000000001</v>
      </c>
      <c r="BW723" s="112">
        <v>1.33876E-2</v>
      </c>
      <c r="BX723" s="112">
        <v>0.111813</v>
      </c>
      <c r="BY723" s="112">
        <v>1.9419599999999999E-2</v>
      </c>
      <c r="BZ723" s="112">
        <v>0.59282699999999999</v>
      </c>
      <c r="CA723" s="112">
        <v>0.12749099999999999</v>
      </c>
      <c r="CB723" s="112">
        <v>0.342248</v>
      </c>
      <c r="CC723" s="112">
        <v>0.221664</v>
      </c>
      <c r="CD723" s="117">
        <v>0.70063399999999998</v>
      </c>
      <c r="CE723" s="105">
        <v>-0.34524700000000003</v>
      </c>
      <c r="CF723" s="105">
        <v>-0.57006699999999999</v>
      </c>
      <c r="CG723" s="105">
        <v>-0.65187300000000004</v>
      </c>
      <c r="CH723" s="105">
        <v>-0.45955499999999999</v>
      </c>
      <c r="CI723" s="105">
        <v>0.100087</v>
      </c>
      <c r="CJ723" s="105">
        <v>0.17901700000000001</v>
      </c>
      <c r="CK723" s="105">
        <v>0.148204</v>
      </c>
      <c r="CL723" s="105">
        <v>7.2552400000000003E-2</v>
      </c>
      <c r="CM723" s="116">
        <v>9.2369699999999999E-2</v>
      </c>
    </row>
    <row r="724" spans="1:91">
      <c r="A724" s="104" t="s">
        <v>2086</v>
      </c>
      <c r="B724" s="104" t="s">
        <v>2087</v>
      </c>
      <c r="C724" s="104" t="s">
        <v>2088</v>
      </c>
      <c r="D724" s="105">
        <v>31.709899999999998</v>
      </c>
      <c r="E724" s="108">
        <v>3184079418</v>
      </c>
      <c r="F724" s="108">
        <v>3354796454</v>
      </c>
      <c r="G724" s="108">
        <v>3827164986</v>
      </c>
      <c r="H724" s="108">
        <v>3755095376</v>
      </c>
      <c r="I724" s="108">
        <v>3474660827</v>
      </c>
      <c r="J724" s="108">
        <v>3835507777</v>
      </c>
      <c r="K724" s="108">
        <v>3388959981</v>
      </c>
      <c r="L724" s="108">
        <v>2627358875</v>
      </c>
      <c r="M724" s="108">
        <v>3372888919</v>
      </c>
      <c r="N724" s="108">
        <v>2272255467</v>
      </c>
      <c r="O724" s="108">
        <v>2693571871</v>
      </c>
      <c r="P724" s="108">
        <v>2068308348</v>
      </c>
      <c r="Q724" s="108">
        <v>2972089942</v>
      </c>
      <c r="R724" s="108">
        <v>3012257454</v>
      </c>
      <c r="S724" s="108">
        <v>2605318975</v>
      </c>
      <c r="T724" s="108">
        <v>3140715292</v>
      </c>
      <c r="U724" s="108">
        <v>2907329745</v>
      </c>
      <c r="V724" s="108">
        <v>3034476485</v>
      </c>
      <c r="W724" s="108">
        <v>2801619352</v>
      </c>
      <c r="X724" s="108">
        <v>2811603258</v>
      </c>
      <c r="Y724" s="108">
        <v>2704526489</v>
      </c>
      <c r="Z724" s="108">
        <v>1725920008</v>
      </c>
      <c r="AA724" s="108">
        <v>2284145326</v>
      </c>
      <c r="AB724" s="108">
        <v>2593775574</v>
      </c>
      <c r="AC724" s="108">
        <v>3277142627</v>
      </c>
      <c r="AD724" s="108">
        <v>2778514375</v>
      </c>
      <c r="AE724" s="108">
        <v>3202174021</v>
      </c>
      <c r="AF724" s="108">
        <v>2937204376</v>
      </c>
      <c r="AG724" s="108">
        <v>2849261395</v>
      </c>
      <c r="AH724" s="115">
        <v>2784315179</v>
      </c>
      <c r="AI724" s="105">
        <v>31.951699999999999</v>
      </c>
      <c r="AJ724" s="105">
        <v>32.185600000000001</v>
      </c>
      <c r="AK724" s="105">
        <v>32.371499999999997</v>
      </c>
      <c r="AL724" s="105">
        <v>32.080599999999997</v>
      </c>
      <c r="AM724" s="105">
        <v>32.111499999999999</v>
      </c>
      <c r="AN724" s="105">
        <v>32.271599999999999</v>
      </c>
      <c r="AO724" s="105">
        <v>31.915400000000002</v>
      </c>
      <c r="AP724" s="105">
        <v>31.9405</v>
      </c>
      <c r="AQ724" s="105">
        <v>31.840399999999999</v>
      </c>
      <c r="AR724" s="105">
        <v>31.4907</v>
      </c>
      <c r="AS724" s="105">
        <v>31.7941</v>
      </c>
      <c r="AT724" s="105">
        <v>31.55</v>
      </c>
      <c r="AU724" s="105">
        <v>31.702400000000001</v>
      </c>
      <c r="AV724" s="105">
        <v>31.777899999999999</v>
      </c>
      <c r="AW724" s="105">
        <v>31.5974</v>
      </c>
      <c r="AX724" s="105">
        <v>31.927800000000001</v>
      </c>
      <c r="AY724" s="105">
        <v>31.760400000000001</v>
      </c>
      <c r="AZ724" s="105">
        <v>31.823799999999999</v>
      </c>
      <c r="BA724" s="105">
        <v>31.628599999999999</v>
      </c>
      <c r="BB724" s="105">
        <v>31.710799999999999</v>
      </c>
      <c r="BC724" s="105">
        <v>31.5166</v>
      </c>
      <c r="BD724" s="105">
        <v>31.0869</v>
      </c>
      <c r="BE724" s="105">
        <v>31.4924</v>
      </c>
      <c r="BF724" s="105">
        <v>31.709</v>
      </c>
      <c r="BG724" s="105">
        <v>31.657599999999999</v>
      </c>
      <c r="BH724" s="105">
        <v>31.4</v>
      </c>
      <c r="BI724" s="105">
        <v>31.590299999999999</v>
      </c>
      <c r="BJ724" s="105">
        <v>31.506799999999998</v>
      </c>
      <c r="BK724" s="105">
        <v>31.334900000000001</v>
      </c>
      <c r="BL724" s="116">
        <v>31.370100000000001</v>
      </c>
      <c r="BM724" s="112">
        <v>4.4272799999999996E-3</v>
      </c>
      <c r="BN724" s="112">
        <v>6.8766900000000002E-4</v>
      </c>
      <c r="BO724" s="112">
        <v>1.2124099999999999E-3</v>
      </c>
      <c r="BP724" s="112">
        <v>0.123351</v>
      </c>
      <c r="BQ724" s="112">
        <v>1.7602699999999999E-2</v>
      </c>
      <c r="BR724" s="112">
        <v>3.7643400000000001E-3</v>
      </c>
      <c r="BS724" s="112">
        <v>4.9271500000000003E-2</v>
      </c>
      <c r="BT724" s="112">
        <v>0.899752</v>
      </c>
      <c r="BU724" s="117">
        <v>0.194187</v>
      </c>
      <c r="BV724" s="112">
        <v>2.6936700000000001E-2</v>
      </c>
      <c r="BW724" s="112">
        <v>1.1764E-2</v>
      </c>
      <c r="BX724" s="112">
        <v>2.1509E-2</v>
      </c>
      <c r="BY724" s="112">
        <v>0.187275</v>
      </c>
      <c r="BZ724" s="112">
        <v>0.28679500000000002</v>
      </c>
      <c r="CA724" s="112">
        <v>5.81652E-2</v>
      </c>
      <c r="CB724" s="112">
        <v>0.20932200000000001</v>
      </c>
      <c r="CC724" s="112">
        <v>0.94619299999999995</v>
      </c>
      <c r="CD724" s="117">
        <v>0.69455</v>
      </c>
      <c r="CE724" s="105">
        <v>0.76561599999999996</v>
      </c>
      <c r="CF724" s="105">
        <v>0.75060000000000004</v>
      </c>
      <c r="CG724" s="105">
        <v>0.494809</v>
      </c>
      <c r="CH724" s="105">
        <v>0.20763899999999999</v>
      </c>
      <c r="CI724" s="105">
        <v>0.28861900000000001</v>
      </c>
      <c r="CJ724" s="105">
        <v>0.43335600000000002</v>
      </c>
      <c r="CK724" s="105">
        <v>0.21467700000000001</v>
      </c>
      <c r="CL724" s="105">
        <v>2.5452900000000001E-2</v>
      </c>
      <c r="CM724" s="116">
        <v>0.14533099999999999</v>
      </c>
    </row>
    <row r="725" spans="1:91">
      <c r="A725" s="104" t="s">
        <v>2089</v>
      </c>
      <c r="B725" s="104" t="s">
        <v>2090</v>
      </c>
      <c r="C725" s="104" t="s">
        <v>1130</v>
      </c>
      <c r="D725" s="105">
        <v>29.6692</v>
      </c>
      <c r="E725" s="108">
        <v>671426841.5</v>
      </c>
      <c r="F725" s="108">
        <v>435073494.80000001</v>
      </c>
      <c r="G725" s="108">
        <v>373784923.80000001</v>
      </c>
      <c r="H725" s="108">
        <v>636673801.5</v>
      </c>
      <c r="I725" s="108">
        <v>710621500.29999995</v>
      </c>
      <c r="J725" s="108">
        <v>467357849</v>
      </c>
      <c r="K725" s="108">
        <v>768677770.5</v>
      </c>
      <c r="L725" s="108">
        <v>525578898.5</v>
      </c>
      <c r="M725" s="108">
        <v>747925015</v>
      </c>
      <c r="N725" s="108">
        <v>363455834</v>
      </c>
      <c r="O725" s="108">
        <v>259627643</v>
      </c>
      <c r="P725" s="108">
        <v>374530380</v>
      </c>
      <c r="Q725" s="108">
        <v>953534117</v>
      </c>
      <c r="R725" s="108">
        <v>899602934</v>
      </c>
      <c r="S725" s="108">
        <v>658168733</v>
      </c>
      <c r="T725" s="108">
        <v>704423132</v>
      </c>
      <c r="U725" s="108">
        <v>648358532.5</v>
      </c>
      <c r="V725" s="108">
        <v>732270456</v>
      </c>
      <c r="W725" s="108">
        <v>714718136</v>
      </c>
      <c r="X725" s="108">
        <v>682115634</v>
      </c>
      <c r="Y725" s="108">
        <v>775314039</v>
      </c>
      <c r="Z725" s="108">
        <v>655373957</v>
      </c>
      <c r="AA725" s="108">
        <v>617549788</v>
      </c>
      <c r="AB725" s="108">
        <v>619780274.5</v>
      </c>
      <c r="AC725" s="108">
        <v>898873353</v>
      </c>
      <c r="AD725" s="108">
        <v>980019446.29999995</v>
      </c>
      <c r="AE725" s="108">
        <v>942743489.79999995</v>
      </c>
      <c r="AF725" s="108">
        <v>856070295</v>
      </c>
      <c r="AG725" s="108">
        <v>842893399.5</v>
      </c>
      <c r="AH725" s="115">
        <v>845017464.5</v>
      </c>
      <c r="AI725" s="105">
        <v>29.706099999999999</v>
      </c>
      <c r="AJ725" s="105">
        <v>29.279900000000001</v>
      </c>
      <c r="AK725" s="105">
        <v>29.081199999999999</v>
      </c>
      <c r="AL725" s="105">
        <v>29.520399999999999</v>
      </c>
      <c r="AM725" s="105">
        <v>29.831399999999999</v>
      </c>
      <c r="AN725" s="105">
        <v>29.337900000000001</v>
      </c>
      <c r="AO725" s="105">
        <v>29.753699999999998</v>
      </c>
      <c r="AP725" s="105">
        <v>29.777100000000001</v>
      </c>
      <c r="AQ725" s="105">
        <v>29.667400000000001</v>
      </c>
      <c r="AR725" s="105">
        <v>28.857199999999999</v>
      </c>
      <c r="AS725" s="105">
        <v>28.5459</v>
      </c>
      <c r="AT725" s="105">
        <v>29.084700000000002</v>
      </c>
      <c r="AU725" s="105">
        <v>30.060099999999998</v>
      </c>
      <c r="AV725" s="105">
        <v>30.034400000000002</v>
      </c>
      <c r="AW725" s="105">
        <v>29.6614</v>
      </c>
      <c r="AX725" s="105">
        <v>29.7712</v>
      </c>
      <c r="AY725" s="105">
        <v>29.598299999999998</v>
      </c>
      <c r="AZ725" s="105">
        <v>29.753499999999999</v>
      </c>
      <c r="BA725" s="105">
        <v>29.657699999999998</v>
      </c>
      <c r="BB725" s="105">
        <v>29.697399999999998</v>
      </c>
      <c r="BC725" s="105">
        <v>29.743200000000002</v>
      </c>
      <c r="BD725" s="105">
        <v>29.670999999999999</v>
      </c>
      <c r="BE725" s="105">
        <v>29.6128</v>
      </c>
      <c r="BF725" s="105">
        <v>29.643799999999999</v>
      </c>
      <c r="BG725" s="105">
        <v>29.7807</v>
      </c>
      <c r="BH725" s="105">
        <v>29.905100000000001</v>
      </c>
      <c r="BI725" s="105">
        <v>29.8262</v>
      </c>
      <c r="BJ725" s="105">
        <v>29.728200000000001</v>
      </c>
      <c r="BK725" s="105">
        <v>29.6004</v>
      </c>
      <c r="BL725" s="116">
        <v>29.6599</v>
      </c>
      <c r="BM725" s="112">
        <v>0.177728</v>
      </c>
      <c r="BN725" s="112">
        <v>0.53972100000000001</v>
      </c>
      <c r="BO725" s="112">
        <v>0.23280899999999999</v>
      </c>
      <c r="BP725" s="112">
        <v>6.5391099999999999E-3</v>
      </c>
      <c r="BQ725" s="112">
        <v>0.12896299999999999</v>
      </c>
      <c r="BR725" s="112">
        <v>0.53532000000000002</v>
      </c>
      <c r="BS725" s="112">
        <v>0.45618599999999998</v>
      </c>
      <c r="BT725" s="112">
        <v>0.64288800000000001</v>
      </c>
      <c r="BU725" s="117">
        <v>2.81181E-2</v>
      </c>
      <c r="BV725" s="112">
        <v>0.253745</v>
      </c>
      <c r="BW725" s="112">
        <v>0.62295500000000004</v>
      </c>
      <c r="BX725" s="112">
        <v>0.34632200000000002</v>
      </c>
      <c r="BY725" s="112">
        <v>2.09774E-2</v>
      </c>
      <c r="BZ725" s="112">
        <v>0.51348199999999999</v>
      </c>
      <c r="CA725" s="112">
        <v>0.76503699999999997</v>
      </c>
      <c r="CB725" s="112">
        <v>0.662161</v>
      </c>
      <c r="CC725" s="112">
        <v>0.78307300000000002</v>
      </c>
      <c r="CD725" s="117">
        <v>0.44527800000000001</v>
      </c>
      <c r="CE725" s="105">
        <v>-0.30710399999999999</v>
      </c>
      <c r="CF725" s="105">
        <v>-9.9610599999999994E-2</v>
      </c>
      <c r="CG725" s="105">
        <v>6.9901099999999994E-2</v>
      </c>
      <c r="CH725" s="105">
        <v>-0.83356699999999995</v>
      </c>
      <c r="CI725" s="105">
        <v>0.25578600000000001</v>
      </c>
      <c r="CJ725" s="105">
        <v>4.4834100000000002E-2</v>
      </c>
      <c r="CK725" s="105">
        <v>3.6614099999999997E-2</v>
      </c>
      <c r="CL725" s="105">
        <v>-2.0317700000000001E-2</v>
      </c>
      <c r="CM725" s="116">
        <v>0.17446999999999999</v>
      </c>
    </row>
    <row r="726" spans="1:91">
      <c r="A726" s="104" t="s">
        <v>2091</v>
      </c>
      <c r="B726" s="104" t="s">
        <v>2092</v>
      </c>
      <c r="C726" s="104" t="s">
        <v>2093</v>
      </c>
      <c r="D726" s="105">
        <v>30.615000000000002</v>
      </c>
      <c r="E726" s="108">
        <v>1190175843</v>
      </c>
      <c r="F726" s="108">
        <v>757469688.29999995</v>
      </c>
      <c r="G726" s="108">
        <v>600823739.29999995</v>
      </c>
      <c r="H726" s="108">
        <v>1352720253</v>
      </c>
      <c r="I726" s="108">
        <v>889786573.29999995</v>
      </c>
      <c r="J726" s="108">
        <v>482142029.5</v>
      </c>
      <c r="K726" s="108">
        <v>1481659466</v>
      </c>
      <c r="L726" s="108">
        <v>539329577</v>
      </c>
      <c r="M726" s="108">
        <v>1545826814</v>
      </c>
      <c r="N726" s="108">
        <v>639604947.29999995</v>
      </c>
      <c r="O726" s="108">
        <v>909312722</v>
      </c>
      <c r="P726" s="108">
        <v>1332876893</v>
      </c>
      <c r="Q726" s="108">
        <v>1323148672</v>
      </c>
      <c r="R726" s="108">
        <v>1664223663</v>
      </c>
      <c r="S726" s="108">
        <v>2024737831</v>
      </c>
      <c r="T726" s="108">
        <v>1462626146</v>
      </c>
      <c r="U726" s="108">
        <v>1664493970</v>
      </c>
      <c r="V726" s="108">
        <v>2608133702</v>
      </c>
      <c r="W726" s="108">
        <v>1244089877</v>
      </c>
      <c r="X726" s="108">
        <v>1532097900</v>
      </c>
      <c r="Y726" s="108">
        <v>1667151300</v>
      </c>
      <c r="Z726" s="108">
        <v>1189878237</v>
      </c>
      <c r="AA726" s="108">
        <v>1525923934</v>
      </c>
      <c r="AB726" s="108">
        <v>1090910237</v>
      </c>
      <c r="AC726" s="108">
        <v>1137611937</v>
      </c>
      <c r="AD726" s="108">
        <v>1197922748</v>
      </c>
      <c r="AE726" s="108">
        <v>1667340600</v>
      </c>
      <c r="AF726" s="108">
        <v>1743536816</v>
      </c>
      <c r="AG726" s="108">
        <v>2031079454</v>
      </c>
      <c r="AH726" s="115">
        <v>1646137645</v>
      </c>
      <c r="AI726" s="105">
        <v>30.532</v>
      </c>
      <c r="AJ726" s="105">
        <v>30.090399999999999</v>
      </c>
      <c r="AK726" s="105">
        <v>29.7515</v>
      </c>
      <c r="AL726" s="105">
        <v>30.607600000000001</v>
      </c>
      <c r="AM726" s="105">
        <v>30.1617</v>
      </c>
      <c r="AN726" s="105">
        <v>29.3811</v>
      </c>
      <c r="AO726" s="105">
        <v>30.680299999999999</v>
      </c>
      <c r="AP726" s="105">
        <v>29.8035</v>
      </c>
      <c r="AQ726" s="105">
        <v>30.7148</v>
      </c>
      <c r="AR726" s="105">
        <v>29.704499999999999</v>
      </c>
      <c r="AS726" s="105">
        <v>30.314</v>
      </c>
      <c r="AT726" s="105">
        <v>30.9161</v>
      </c>
      <c r="AU726" s="105">
        <v>30.540600000000001</v>
      </c>
      <c r="AV726" s="105">
        <v>30.921900000000001</v>
      </c>
      <c r="AW726" s="105">
        <v>31.244399999999999</v>
      </c>
      <c r="AX726" s="105">
        <v>30.825199999999999</v>
      </c>
      <c r="AY726" s="105">
        <v>30.956299999999999</v>
      </c>
      <c r="AZ726" s="105">
        <v>31.6191</v>
      </c>
      <c r="BA726" s="105">
        <v>30.4574</v>
      </c>
      <c r="BB726" s="105">
        <v>30.851199999999999</v>
      </c>
      <c r="BC726" s="105">
        <v>30.830200000000001</v>
      </c>
      <c r="BD726" s="105">
        <v>30.548500000000001</v>
      </c>
      <c r="BE726" s="105">
        <v>30.934699999999999</v>
      </c>
      <c r="BF726" s="105">
        <v>30.459499999999998</v>
      </c>
      <c r="BG726" s="105">
        <v>30.1249</v>
      </c>
      <c r="BH726" s="105">
        <v>30.198</v>
      </c>
      <c r="BI726" s="105">
        <v>30.648800000000001</v>
      </c>
      <c r="BJ726" s="105">
        <v>30.7544</v>
      </c>
      <c r="BK726" s="105">
        <v>30.8568</v>
      </c>
      <c r="BL726" s="116">
        <v>30.622399999999999</v>
      </c>
      <c r="BM726" s="112">
        <v>5.8342900000000003E-2</v>
      </c>
      <c r="BN726" s="112">
        <v>0.12970200000000001</v>
      </c>
      <c r="BO726" s="112">
        <v>0.32232699999999997</v>
      </c>
      <c r="BP726" s="112">
        <v>0.29103800000000002</v>
      </c>
      <c r="BQ726" s="112">
        <v>0.50273199999999996</v>
      </c>
      <c r="BR726" s="112">
        <v>0.201682</v>
      </c>
      <c r="BS726" s="112">
        <v>0.83765199999999995</v>
      </c>
      <c r="BT726" s="112">
        <v>0.57897299999999996</v>
      </c>
      <c r="BU726" s="117">
        <v>7.6607999999999996E-2</v>
      </c>
      <c r="BV726" s="112">
        <v>0.11046</v>
      </c>
      <c r="BW726" s="112">
        <v>0.20657500000000001</v>
      </c>
      <c r="BX726" s="112">
        <v>0.43552800000000003</v>
      </c>
      <c r="BY726" s="112">
        <v>0.37652000000000002</v>
      </c>
      <c r="BZ726" s="112">
        <v>0.74669300000000005</v>
      </c>
      <c r="CA726" s="112">
        <v>0.461426</v>
      </c>
      <c r="CB726" s="112">
        <v>0.927176</v>
      </c>
      <c r="CC726" s="112">
        <v>0.73769799999999996</v>
      </c>
      <c r="CD726" s="117">
        <v>0.58712299999999995</v>
      </c>
      <c r="CE726" s="105">
        <v>-0.61990699999999999</v>
      </c>
      <c r="CF726" s="105">
        <v>-0.694434</v>
      </c>
      <c r="CG726" s="105">
        <v>-0.34500599999999998</v>
      </c>
      <c r="CH726" s="105">
        <v>-0.43301499999999998</v>
      </c>
      <c r="CI726" s="105">
        <v>0.15773599999999999</v>
      </c>
      <c r="CJ726" s="105">
        <v>0.38899400000000001</v>
      </c>
      <c r="CK726" s="105">
        <v>-3.1651199999999997E-2</v>
      </c>
      <c r="CL726" s="105">
        <v>-9.7008399999999995E-2</v>
      </c>
      <c r="CM726" s="116">
        <v>-0.42065900000000001</v>
      </c>
    </row>
    <row r="727" spans="1:91">
      <c r="A727" s="104" t="s">
        <v>2094</v>
      </c>
      <c r="B727" s="104" t="s">
        <v>2095</v>
      </c>
      <c r="C727" s="104" t="s">
        <v>2093</v>
      </c>
      <c r="D727" s="105">
        <v>33.137950000000004</v>
      </c>
      <c r="E727" s="108">
        <v>15085824853</v>
      </c>
      <c r="F727" s="108">
        <v>4172656825</v>
      </c>
      <c r="G727" s="108">
        <v>3970872249</v>
      </c>
      <c r="H727" s="108">
        <v>11500632006</v>
      </c>
      <c r="I727" s="108">
        <v>4872894023</v>
      </c>
      <c r="J727" s="108">
        <v>4426689261</v>
      </c>
      <c r="K727" s="108">
        <v>5096024030</v>
      </c>
      <c r="L727" s="108">
        <v>3136177771</v>
      </c>
      <c r="M727" s="108">
        <v>4896516071</v>
      </c>
      <c r="N727" s="108">
        <v>3220161862</v>
      </c>
      <c r="O727" s="108">
        <v>3543034691</v>
      </c>
      <c r="P727" s="108">
        <v>3173806482</v>
      </c>
      <c r="Q727" s="108">
        <v>6557615056</v>
      </c>
      <c r="R727" s="108">
        <v>15262112930</v>
      </c>
      <c r="S727" s="108">
        <v>6143408758</v>
      </c>
      <c r="T727" s="108">
        <v>14161202877</v>
      </c>
      <c r="U727" s="108">
        <v>14905753196</v>
      </c>
      <c r="V727" s="108">
        <v>5334014246</v>
      </c>
      <c r="W727" s="108">
        <v>11621777607</v>
      </c>
      <c r="X727" s="108">
        <v>15028655670</v>
      </c>
      <c r="Y727" s="108">
        <v>12547184253</v>
      </c>
      <c r="Z727" s="108">
        <v>8631584192</v>
      </c>
      <c r="AA727" s="108">
        <v>11714468252</v>
      </c>
      <c r="AB727" s="108">
        <v>10604416875</v>
      </c>
      <c r="AC727" s="108">
        <v>11261396031</v>
      </c>
      <c r="AD727" s="108">
        <v>9026211194</v>
      </c>
      <c r="AE727" s="108">
        <v>8194460403</v>
      </c>
      <c r="AF727" s="108">
        <v>11277735839</v>
      </c>
      <c r="AG727" s="108">
        <v>13037505741</v>
      </c>
      <c r="AH727" s="115">
        <v>9827669746</v>
      </c>
      <c r="AI727" s="105">
        <v>34.195999999999998</v>
      </c>
      <c r="AJ727" s="105">
        <v>32.502800000000001</v>
      </c>
      <c r="AK727" s="105">
        <v>32.440100000000001</v>
      </c>
      <c r="AL727" s="105">
        <v>33.695399999999999</v>
      </c>
      <c r="AM727" s="105">
        <v>32.605200000000004</v>
      </c>
      <c r="AN727" s="105">
        <v>32.480899999999998</v>
      </c>
      <c r="AO727" s="105">
        <v>32.513199999999998</v>
      </c>
      <c r="AP727" s="105">
        <v>32.202599999999997</v>
      </c>
      <c r="AQ727" s="105">
        <v>32.3782</v>
      </c>
      <c r="AR727" s="105">
        <v>32.002099999999999</v>
      </c>
      <c r="AS727" s="105">
        <v>32.212800000000001</v>
      </c>
      <c r="AT727" s="105">
        <v>32.167700000000004</v>
      </c>
      <c r="AU727" s="105">
        <v>32.825699999999998</v>
      </c>
      <c r="AV727" s="105">
        <v>34.118899999999996</v>
      </c>
      <c r="AW727" s="105">
        <v>32.862299999999998</v>
      </c>
      <c r="AX727" s="105">
        <v>34.100499999999997</v>
      </c>
      <c r="AY727" s="105">
        <v>34.101799999999997</v>
      </c>
      <c r="AZ727" s="105">
        <v>32.6462</v>
      </c>
      <c r="BA727" s="105">
        <v>33.680999999999997</v>
      </c>
      <c r="BB727" s="105">
        <v>34.145299999999999</v>
      </c>
      <c r="BC727" s="105">
        <v>33.763300000000001</v>
      </c>
      <c r="BD727" s="105">
        <v>33.430799999999998</v>
      </c>
      <c r="BE727" s="105">
        <v>33.86</v>
      </c>
      <c r="BF727" s="105">
        <v>33.740499999999997</v>
      </c>
      <c r="BG727" s="105">
        <v>33.4392</v>
      </c>
      <c r="BH727" s="105">
        <v>33.0867</v>
      </c>
      <c r="BI727" s="105">
        <v>32.945900000000002</v>
      </c>
      <c r="BJ727" s="105">
        <v>33.447800000000001</v>
      </c>
      <c r="BK727" s="105">
        <v>33.527299999999997</v>
      </c>
      <c r="BL727" s="116">
        <v>33.1892</v>
      </c>
      <c r="BM727" s="112">
        <v>0.58982400000000001</v>
      </c>
      <c r="BN727" s="112">
        <v>0.31236199999999997</v>
      </c>
      <c r="BO727" s="112">
        <v>1.6708199999999999E-3</v>
      </c>
      <c r="BP727" s="112">
        <v>4.7211699999999998E-4</v>
      </c>
      <c r="BQ727" s="112">
        <v>0.79874500000000004</v>
      </c>
      <c r="BR727" s="112">
        <v>0.66931600000000002</v>
      </c>
      <c r="BS727" s="112">
        <v>5.3876800000000002E-2</v>
      </c>
      <c r="BT727" s="112">
        <v>0.15212100000000001</v>
      </c>
      <c r="BU727" s="117">
        <v>0.266065</v>
      </c>
      <c r="BV727" s="112">
        <v>0.65803400000000001</v>
      </c>
      <c r="BW727" s="112">
        <v>0.40547800000000001</v>
      </c>
      <c r="BX727" s="112">
        <v>2.35613E-2</v>
      </c>
      <c r="BY727" s="112">
        <v>5.6891600000000004E-3</v>
      </c>
      <c r="BZ727" s="112">
        <v>0.90223900000000001</v>
      </c>
      <c r="CA727" s="112">
        <v>0.84152400000000005</v>
      </c>
      <c r="CB727" s="112">
        <v>0.22104499999999999</v>
      </c>
      <c r="CC727" s="112">
        <v>0.34209299999999998</v>
      </c>
      <c r="CD727" s="117">
        <v>0.72584499999999996</v>
      </c>
      <c r="CE727" s="105">
        <v>-0.34183400000000003</v>
      </c>
      <c r="CF727" s="105">
        <v>-0.46094000000000002</v>
      </c>
      <c r="CG727" s="105">
        <v>-1.02345</v>
      </c>
      <c r="CH727" s="105">
        <v>-1.2605599999999999</v>
      </c>
      <c r="CI727" s="105">
        <v>-0.11912200000000001</v>
      </c>
      <c r="CJ727" s="105">
        <v>0.22805500000000001</v>
      </c>
      <c r="CK727" s="105">
        <v>0.475132</v>
      </c>
      <c r="CL727" s="105">
        <v>0.28898699999999999</v>
      </c>
      <c r="CM727" s="116">
        <v>-0.230854</v>
      </c>
    </row>
    <row r="728" spans="1:91">
      <c r="A728" s="104" t="s">
        <v>2096</v>
      </c>
      <c r="B728" s="104" t="s">
        <v>2097</v>
      </c>
      <c r="C728" s="104" t="s">
        <v>2098</v>
      </c>
      <c r="D728" s="105">
        <v>33.0852</v>
      </c>
      <c r="E728" s="108">
        <v>5368842974</v>
      </c>
      <c r="F728" s="108">
        <v>2718518837</v>
      </c>
      <c r="G728" s="108">
        <v>2874953643</v>
      </c>
      <c r="H728" s="108">
        <v>5575320634</v>
      </c>
      <c r="I728" s="108">
        <v>4619598629</v>
      </c>
      <c r="J728" s="108">
        <v>2449355238</v>
      </c>
      <c r="K728" s="108">
        <v>6612587940</v>
      </c>
      <c r="L728" s="108">
        <v>3204114709</v>
      </c>
      <c r="M728" s="108">
        <v>6810486146</v>
      </c>
      <c r="N728" s="108">
        <v>4004027857</v>
      </c>
      <c r="O728" s="108">
        <v>2280761636</v>
      </c>
      <c r="P728" s="108">
        <v>3076761616</v>
      </c>
      <c r="Q728" s="108">
        <v>8390923983</v>
      </c>
      <c r="R728" s="108">
        <v>7205767873</v>
      </c>
      <c r="S728" s="108">
        <v>7089434291</v>
      </c>
      <c r="T728" s="108">
        <v>7272282163</v>
      </c>
      <c r="U728" s="108">
        <v>7248866113</v>
      </c>
      <c r="V728" s="108">
        <v>7560855589</v>
      </c>
      <c r="W728" s="108">
        <v>8416677048</v>
      </c>
      <c r="X728" s="108">
        <v>7332455126</v>
      </c>
      <c r="Y728" s="108">
        <v>8278801988</v>
      </c>
      <c r="Z728" s="108">
        <v>7156543449</v>
      </c>
      <c r="AA728" s="108">
        <v>7396902017</v>
      </c>
      <c r="AB728" s="108">
        <v>7166551737</v>
      </c>
      <c r="AC728" s="108">
        <v>10155571192</v>
      </c>
      <c r="AD728" s="108">
        <v>9709844575</v>
      </c>
      <c r="AE728" s="108">
        <v>9780546658</v>
      </c>
      <c r="AF728" s="108">
        <v>10370731052</v>
      </c>
      <c r="AG728" s="108">
        <v>11231113751</v>
      </c>
      <c r="AH728" s="115">
        <v>11345176174</v>
      </c>
      <c r="AI728" s="105">
        <v>32.705399999999997</v>
      </c>
      <c r="AJ728" s="105">
        <v>31.881499999999999</v>
      </c>
      <c r="AK728" s="105">
        <v>31.961300000000001</v>
      </c>
      <c r="AL728" s="105">
        <v>32.650799999999997</v>
      </c>
      <c r="AM728" s="105">
        <v>32.5244</v>
      </c>
      <c r="AN728" s="105">
        <v>31.625599999999999</v>
      </c>
      <c r="AO728" s="105">
        <v>32.887700000000002</v>
      </c>
      <c r="AP728" s="105">
        <v>32.240400000000001</v>
      </c>
      <c r="AQ728" s="105">
        <v>32.854199999999999</v>
      </c>
      <c r="AR728" s="105">
        <v>32.319699999999997</v>
      </c>
      <c r="AS728" s="105">
        <v>31.5564</v>
      </c>
      <c r="AT728" s="105">
        <v>32.122900000000001</v>
      </c>
      <c r="AU728" s="105">
        <v>33.186799999999998</v>
      </c>
      <c r="AV728" s="105">
        <v>33.036200000000001</v>
      </c>
      <c r="AW728" s="105">
        <v>33.054000000000002</v>
      </c>
      <c r="AX728" s="105">
        <v>33.139099999999999</v>
      </c>
      <c r="AY728" s="105">
        <v>33.069600000000001</v>
      </c>
      <c r="AZ728" s="105">
        <v>33.148299999999999</v>
      </c>
      <c r="BA728" s="105">
        <v>33.215499999999999</v>
      </c>
      <c r="BB728" s="105">
        <v>33.1008</v>
      </c>
      <c r="BC728" s="105">
        <v>33.155799999999999</v>
      </c>
      <c r="BD728" s="105">
        <v>33.157800000000002</v>
      </c>
      <c r="BE728" s="105">
        <v>33.191299999999998</v>
      </c>
      <c r="BF728" s="105">
        <v>33.175199999999997</v>
      </c>
      <c r="BG728" s="105">
        <v>33.290500000000002</v>
      </c>
      <c r="BH728" s="105">
        <v>33.192599999999999</v>
      </c>
      <c r="BI728" s="105">
        <v>33.201099999999997</v>
      </c>
      <c r="BJ728" s="105">
        <v>33.326799999999999</v>
      </c>
      <c r="BK728" s="105">
        <v>33.312600000000003</v>
      </c>
      <c r="BL728" s="116">
        <v>33.396500000000003</v>
      </c>
      <c r="BM728" s="112">
        <v>1.1604099999999999E-2</v>
      </c>
      <c r="BN728" s="112">
        <v>2.9081800000000001E-2</v>
      </c>
      <c r="BO728" s="112">
        <v>3.2004900000000003E-2</v>
      </c>
      <c r="BP728" s="112">
        <v>4.2759199999999999E-3</v>
      </c>
      <c r="BQ728" s="112">
        <v>9.4792699999999997E-3</v>
      </c>
      <c r="BR728" s="112">
        <v>3.2365499999999999E-3</v>
      </c>
      <c r="BS728" s="112">
        <v>1.1096699999999999E-2</v>
      </c>
      <c r="BT728" s="112">
        <v>3.5192399999999999E-3</v>
      </c>
      <c r="BU728" s="117">
        <v>4.4830399999999999E-2</v>
      </c>
      <c r="BV728" s="112">
        <v>4.2939699999999997E-2</v>
      </c>
      <c r="BW728" s="112">
        <v>7.4766799999999994E-2</v>
      </c>
      <c r="BX728" s="112">
        <v>0.105838</v>
      </c>
      <c r="BY728" s="112">
        <v>1.6159099999999999E-2</v>
      </c>
      <c r="BZ728" s="112">
        <v>0.24337</v>
      </c>
      <c r="CA728" s="112">
        <v>5.4878200000000002E-2</v>
      </c>
      <c r="CB728" s="112">
        <v>0.104736</v>
      </c>
      <c r="CC728" s="112">
        <v>4.61839E-2</v>
      </c>
      <c r="CD728" s="117">
        <v>0.48352699999999998</v>
      </c>
      <c r="CE728" s="105">
        <v>-1.1625799999999999</v>
      </c>
      <c r="CF728" s="105">
        <v>-1.07839</v>
      </c>
      <c r="CG728" s="105">
        <v>-0.68457299999999999</v>
      </c>
      <c r="CH728" s="105">
        <v>-1.3456399999999999</v>
      </c>
      <c r="CI728" s="105">
        <v>-0.252998</v>
      </c>
      <c r="CJ728" s="105">
        <v>-0.226331</v>
      </c>
      <c r="CK728" s="105">
        <v>-0.18793199999999999</v>
      </c>
      <c r="CL728" s="105">
        <v>-0.17052500000000001</v>
      </c>
      <c r="CM728" s="116">
        <v>-0.117219</v>
      </c>
    </row>
    <row r="729" spans="1:91">
      <c r="A729" s="104" t="s">
        <v>2099</v>
      </c>
      <c r="B729" s="104" t="s">
        <v>2100</v>
      </c>
      <c r="C729" s="104" t="s">
        <v>2101</v>
      </c>
      <c r="D729" s="105">
        <v>30.879950000000001</v>
      </c>
      <c r="E729" s="108">
        <v>1489889434</v>
      </c>
      <c r="F729" s="108">
        <v>812069725.5</v>
      </c>
      <c r="G729" s="108">
        <v>795158061.79999995</v>
      </c>
      <c r="H729" s="108">
        <v>1518493280</v>
      </c>
      <c r="I729" s="108">
        <v>1275166435</v>
      </c>
      <c r="J729" s="108">
        <v>797062793.79999995</v>
      </c>
      <c r="K729" s="108">
        <v>1723524829</v>
      </c>
      <c r="L729" s="108">
        <v>692386581</v>
      </c>
      <c r="M729" s="108">
        <v>1703307718</v>
      </c>
      <c r="N729" s="108">
        <v>1060851054</v>
      </c>
      <c r="O729" s="108">
        <v>467743377</v>
      </c>
      <c r="P729" s="108">
        <v>876233242.5</v>
      </c>
      <c r="Q729" s="108">
        <v>1702316515</v>
      </c>
      <c r="R729" s="108">
        <v>1390252279</v>
      </c>
      <c r="S729" s="108">
        <v>1370353217</v>
      </c>
      <c r="T729" s="108">
        <v>1687715406</v>
      </c>
      <c r="U729" s="108">
        <v>1852678024</v>
      </c>
      <c r="V729" s="108">
        <v>1668399708</v>
      </c>
      <c r="W729" s="108">
        <v>1952397453</v>
      </c>
      <c r="X729" s="108">
        <v>1815012777</v>
      </c>
      <c r="Y729" s="108">
        <v>1558287714</v>
      </c>
      <c r="Z729" s="108">
        <v>1531722819</v>
      </c>
      <c r="AA729" s="108">
        <v>1432632517</v>
      </c>
      <c r="AB729" s="108">
        <v>1735755426</v>
      </c>
      <c r="AC729" s="108">
        <v>2212660298</v>
      </c>
      <c r="AD729" s="108">
        <v>2142962287</v>
      </c>
      <c r="AE729" s="108">
        <v>2261645934</v>
      </c>
      <c r="AF729" s="108">
        <v>2356123840</v>
      </c>
      <c r="AG729" s="108">
        <v>2346092212</v>
      </c>
      <c r="AH729" s="115">
        <v>2237782978</v>
      </c>
      <c r="AI729" s="105">
        <v>30.856000000000002</v>
      </c>
      <c r="AJ729" s="105">
        <v>30.1812</v>
      </c>
      <c r="AK729" s="105">
        <v>30.148</v>
      </c>
      <c r="AL729" s="105">
        <v>30.7744</v>
      </c>
      <c r="AM729" s="105">
        <v>30.683800000000002</v>
      </c>
      <c r="AN729" s="105">
        <v>30.1388</v>
      </c>
      <c r="AO729" s="105">
        <v>30.904599999999999</v>
      </c>
      <c r="AP729" s="105">
        <v>30.1294</v>
      </c>
      <c r="AQ729" s="105">
        <v>30.854800000000001</v>
      </c>
      <c r="AR729" s="105">
        <v>30.4314</v>
      </c>
      <c r="AS729" s="105">
        <v>29.373999999999999</v>
      </c>
      <c r="AT729" s="105">
        <v>30.3109</v>
      </c>
      <c r="AU729" s="105">
        <v>30.9039</v>
      </c>
      <c r="AV729" s="105">
        <v>30.662400000000002</v>
      </c>
      <c r="AW729" s="105">
        <v>30.683599999999998</v>
      </c>
      <c r="AX729" s="105">
        <v>31.031700000000001</v>
      </c>
      <c r="AY729" s="105">
        <v>31.109500000000001</v>
      </c>
      <c r="AZ729" s="105">
        <v>30.978000000000002</v>
      </c>
      <c r="BA729" s="105">
        <v>31.107500000000002</v>
      </c>
      <c r="BB729" s="105">
        <v>31.0885</v>
      </c>
      <c r="BC729" s="105">
        <v>30.73</v>
      </c>
      <c r="BD729" s="105">
        <v>30.913399999999999</v>
      </c>
      <c r="BE729" s="105">
        <v>30.8354</v>
      </c>
      <c r="BF729" s="105">
        <v>31.1295</v>
      </c>
      <c r="BG729" s="105">
        <v>31.092300000000002</v>
      </c>
      <c r="BH729" s="105">
        <v>31.034199999999998</v>
      </c>
      <c r="BI729" s="105">
        <v>31.0886</v>
      </c>
      <c r="BJ729" s="105">
        <v>31.188800000000001</v>
      </c>
      <c r="BK729" s="105">
        <v>31.0595</v>
      </c>
      <c r="BL729" s="116">
        <v>31.0608</v>
      </c>
      <c r="BM729" s="112">
        <v>3.9268400000000002E-2</v>
      </c>
      <c r="BN729" s="112">
        <v>4.8304E-2</v>
      </c>
      <c r="BO729" s="112">
        <v>0.13598499999999999</v>
      </c>
      <c r="BP729" s="112">
        <v>3.42311E-2</v>
      </c>
      <c r="BQ729" s="112">
        <v>1.6158700000000002E-2</v>
      </c>
      <c r="BR729" s="112">
        <v>0.33235999999999999</v>
      </c>
      <c r="BS729" s="112">
        <v>0.381907</v>
      </c>
      <c r="BT729" s="112">
        <v>0.21620600000000001</v>
      </c>
      <c r="BU729" s="117">
        <v>0.54001999999999994</v>
      </c>
      <c r="BV729" s="112">
        <v>8.4918999999999994E-2</v>
      </c>
      <c r="BW729" s="112">
        <v>0.102948</v>
      </c>
      <c r="BX729" s="112">
        <v>0.23579</v>
      </c>
      <c r="BY729" s="112">
        <v>6.8319500000000005E-2</v>
      </c>
      <c r="BZ729" s="112">
        <v>0.27892</v>
      </c>
      <c r="CA729" s="112">
        <v>0.60189199999999998</v>
      </c>
      <c r="CB729" s="112">
        <v>0.608155</v>
      </c>
      <c r="CC729" s="112">
        <v>0.41759099999999999</v>
      </c>
      <c r="CD729" s="117">
        <v>0.83240400000000003</v>
      </c>
      <c r="CE729" s="105">
        <v>-0.70793700000000004</v>
      </c>
      <c r="CF729" s="105">
        <v>-0.57070299999999996</v>
      </c>
      <c r="CG729" s="105">
        <v>-0.47342000000000001</v>
      </c>
      <c r="CH729" s="105">
        <v>-1.0642499999999999</v>
      </c>
      <c r="CI729" s="105">
        <v>-0.35306399999999999</v>
      </c>
      <c r="CJ729" s="105">
        <v>-6.3272499999999995E-2</v>
      </c>
      <c r="CK729" s="105">
        <v>-0.12768699999999999</v>
      </c>
      <c r="CL729" s="105">
        <v>-0.14358099999999999</v>
      </c>
      <c r="CM729" s="116">
        <v>-3.1330700000000003E-2</v>
      </c>
    </row>
    <row r="730" spans="1:91">
      <c r="A730" s="104" t="s">
        <v>2102</v>
      </c>
      <c r="B730" s="104" t="s">
        <v>2103</v>
      </c>
      <c r="C730" s="104" t="s">
        <v>2104</v>
      </c>
      <c r="D730" s="105">
        <v>34.729150000000004</v>
      </c>
      <c r="E730" s="108">
        <v>10868108908</v>
      </c>
      <c r="F730" s="108">
        <v>5702762452</v>
      </c>
      <c r="G730" s="108">
        <v>5863478736</v>
      </c>
      <c r="H730" s="108">
        <v>10721283811</v>
      </c>
      <c r="I730" s="108">
        <v>8991589752</v>
      </c>
      <c r="J730" s="108">
        <v>5029132180</v>
      </c>
      <c r="K730" s="108">
        <v>18267416723</v>
      </c>
      <c r="L730" s="108">
        <v>6535149390</v>
      </c>
      <c r="M730" s="108">
        <v>17233617125</v>
      </c>
      <c r="N730" s="108">
        <v>8222938100</v>
      </c>
      <c r="O730" s="108">
        <v>4401902386</v>
      </c>
      <c r="P730" s="108">
        <v>6691637606</v>
      </c>
      <c r="Q730" s="108">
        <v>22020686888</v>
      </c>
      <c r="R730" s="108">
        <v>23285353705</v>
      </c>
      <c r="S730" s="108">
        <v>15128424126</v>
      </c>
      <c r="T730" s="108">
        <v>22614665221</v>
      </c>
      <c r="U730" s="108">
        <v>23192109023</v>
      </c>
      <c r="V730" s="108">
        <v>22649300684</v>
      </c>
      <c r="W730" s="108">
        <v>24143308402</v>
      </c>
      <c r="X730" s="108">
        <v>23823772051</v>
      </c>
      <c r="Y730" s="108">
        <v>24494950487</v>
      </c>
      <c r="Z730" s="108">
        <v>22552128510</v>
      </c>
      <c r="AA730" s="108">
        <v>23645287039</v>
      </c>
      <c r="AB730" s="108">
        <v>22689216443</v>
      </c>
      <c r="AC730" s="108">
        <v>34809573879</v>
      </c>
      <c r="AD730" s="108">
        <v>33219957154</v>
      </c>
      <c r="AE730" s="108">
        <v>36064966702</v>
      </c>
      <c r="AF730" s="108">
        <v>34336300066</v>
      </c>
      <c r="AG730" s="108">
        <v>35534789756</v>
      </c>
      <c r="AH730" s="115">
        <v>34530346076</v>
      </c>
      <c r="AI730" s="105">
        <v>33.722900000000003</v>
      </c>
      <c r="AJ730" s="105">
        <v>32.953699999999998</v>
      </c>
      <c r="AK730" s="105">
        <v>33.001100000000001</v>
      </c>
      <c r="AL730" s="105">
        <v>33.594099999999997</v>
      </c>
      <c r="AM730" s="105">
        <v>33.489100000000001</v>
      </c>
      <c r="AN730" s="105">
        <v>32.663899999999998</v>
      </c>
      <c r="AO730" s="105">
        <v>34.345399999999998</v>
      </c>
      <c r="AP730" s="105">
        <v>33.260199999999998</v>
      </c>
      <c r="AQ730" s="105">
        <v>34.193600000000004</v>
      </c>
      <c r="AR730" s="105">
        <v>33.387799999999999</v>
      </c>
      <c r="AS730" s="105">
        <v>32.552799999999998</v>
      </c>
      <c r="AT730" s="105">
        <v>33.243899999999996</v>
      </c>
      <c r="AU730" s="105">
        <v>34.561999999999998</v>
      </c>
      <c r="AV730" s="105">
        <v>34.728400000000001</v>
      </c>
      <c r="AW730" s="105">
        <v>34.194400000000002</v>
      </c>
      <c r="AX730" s="105">
        <v>34.7759</v>
      </c>
      <c r="AY730" s="105">
        <v>34.737499999999997</v>
      </c>
      <c r="AZ730" s="105">
        <v>34.731499999999997</v>
      </c>
      <c r="BA730" s="105">
        <v>34.735799999999998</v>
      </c>
      <c r="BB730" s="105">
        <v>34.813699999999997</v>
      </c>
      <c r="BC730" s="105">
        <v>34.729900000000001</v>
      </c>
      <c r="BD730" s="105">
        <v>34.818800000000003</v>
      </c>
      <c r="BE730" s="105">
        <v>34.876899999999999</v>
      </c>
      <c r="BF730" s="105">
        <v>34.837899999999998</v>
      </c>
      <c r="BG730" s="105">
        <v>35.0914</v>
      </c>
      <c r="BH730" s="105">
        <v>34.976799999999997</v>
      </c>
      <c r="BI730" s="105">
        <v>35.083799999999997</v>
      </c>
      <c r="BJ730" s="105">
        <v>35.054099999999998</v>
      </c>
      <c r="BK730" s="105">
        <v>34.975999999999999</v>
      </c>
      <c r="BL730" s="116">
        <v>35.013800000000003</v>
      </c>
      <c r="BM730" s="112">
        <v>2.0156800000000002E-3</v>
      </c>
      <c r="BN730" s="112">
        <v>3.9177999999999999E-3</v>
      </c>
      <c r="BO730" s="112">
        <v>3.35021E-2</v>
      </c>
      <c r="BP730" s="112">
        <v>1.6493499999999999E-3</v>
      </c>
      <c r="BQ730" s="112">
        <v>3.10373E-2</v>
      </c>
      <c r="BR730" s="112">
        <v>5.4890799999999997E-4</v>
      </c>
      <c r="BS730" s="112">
        <v>1.9276600000000001E-3</v>
      </c>
      <c r="BT730" s="112">
        <v>3.8555199999999999E-3</v>
      </c>
      <c r="BU730" s="117">
        <v>0.45239400000000002</v>
      </c>
      <c r="BV730" s="112">
        <v>1.8747799999999998E-2</v>
      </c>
      <c r="BW730" s="112">
        <v>2.2568399999999999E-2</v>
      </c>
      <c r="BX730" s="112">
        <v>0.10898099999999999</v>
      </c>
      <c r="BY730" s="112">
        <v>1.0600099999999999E-2</v>
      </c>
      <c r="BZ730" s="112">
        <v>0.35445500000000002</v>
      </c>
      <c r="CA730" s="112">
        <v>2.5040699999999999E-2</v>
      </c>
      <c r="CB730" s="112">
        <v>4.80849E-2</v>
      </c>
      <c r="CC730" s="112">
        <v>4.8498100000000002E-2</v>
      </c>
      <c r="CD730" s="117">
        <v>0.78158300000000003</v>
      </c>
      <c r="CE730" s="105">
        <v>-1.7887500000000001</v>
      </c>
      <c r="CF730" s="105">
        <v>-1.7656000000000001</v>
      </c>
      <c r="CG730" s="105">
        <v>-1.0815699999999999</v>
      </c>
      <c r="CH730" s="105">
        <v>-1.95316</v>
      </c>
      <c r="CI730" s="105">
        <v>-0.51971699999999998</v>
      </c>
      <c r="CJ730" s="105">
        <v>-0.26635599999999998</v>
      </c>
      <c r="CK730" s="105">
        <v>-0.25482199999999999</v>
      </c>
      <c r="CL730" s="105">
        <v>-0.17010800000000001</v>
      </c>
      <c r="CM730" s="116">
        <v>3.6017100000000003E-2</v>
      </c>
    </row>
    <row r="731" spans="1:91">
      <c r="A731" s="104" t="s">
        <v>2105</v>
      </c>
      <c r="B731" s="104" t="s">
        <v>2106</v>
      </c>
      <c r="C731" s="104" t="s">
        <v>2107</v>
      </c>
      <c r="D731" s="105">
        <v>28.9924</v>
      </c>
      <c r="E731" s="108">
        <v>256104142</v>
      </c>
      <c r="F731" s="108">
        <v>1024989092</v>
      </c>
      <c r="G731" s="108">
        <v>25717027</v>
      </c>
      <c r="H731" s="108">
        <v>85898217</v>
      </c>
      <c r="I731" s="108">
        <v>80491174</v>
      </c>
      <c r="J731" s="108">
        <v>82698380.75</v>
      </c>
      <c r="K731" s="108">
        <v>592287890</v>
      </c>
      <c r="L731" s="108">
        <v>13093115.5</v>
      </c>
      <c r="M731" s="108">
        <v>555002736</v>
      </c>
      <c r="N731" s="108">
        <v>19424196</v>
      </c>
      <c r="O731" s="108">
        <v>612743391</v>
      </c>
      <c r="P731" s="108">
        <v>550431798</v>
      </c>
      <c r="Q731" s="108">
        <v>538521750.29999995</v>
      </c>
      <c r="R731" s="108">
        <v>478315792.30000001</v>
      </c>
      <c r="S731" s="108">
        <v>200992078</v>
      </c>
      <c r="T731" s="108">
        <v>467483597.5</v>
      </c>
      <c r="U731" s="108">
        <v>503519581.5</v>
      </c>
      <c r="V731" s="108">
        <v>81534782</v>
      </c>
      <c r="W731" s="108">
        <v>343894695.80000001</v>
      </c>
      <c r="X731" s="108">
        <v>499830236.5</v>
      </c>
      <c r="Y731" s="108">
        <v>345325159</v>
      </c>
      <c r="Z731" s="108">
        <v>81799225</v>
      </c>
      <c r="AA731" s="108">
        <v>73893160.5</v>
      </c>
      <c r="AB731" s="108">
        <v>167390824.40000001</v>
      </c>
      <c r="AC731" s="108">
        <v>470242353</v>
      </c>
      <c r="AD731" s="108">
        <v>651441625.5</v>
      </c>
      <c r="AE731" s="108">
        <v>643044767</v>
      </c>
      <c r="AF731" s="108">
        <v>772720862</v>
      </c>
      <c r="AG731" s="108">
        <v>687440704</v>
      </c>
      <c r="AH731" s="115">
        <v>669987596</v>
      </c>
      <c r="AI731" s="105">
        <v>28.3156</v>
      </c>
      <c r="AJ731" s="105">
        <v>30.512599999999999</v>
      </c>
      <c r="AK731" s="105">
        <v>25.277100000000001</v>
      </c>
      <c r="AL731" s="105">
        <v>26.630500000000001</v>
      </c>
      <c r="AM731" s="105">
        <v>26.746700000000001</v>
      </c>
      <c r="AN731" s="105">
        <v>27.020299999999999</v>
      </c>
      <c r="AO731" s="105">
        <v>29.394100000000002</v>
      </c>
      <c r="AP731" s="105">
        <v>24.7591</v>
      </c>
      <c r="AQ731" s="105">
        <v>29.236999999999998</v>
      </c>
      <c r="AR731" s="105">
        <v>24.6511</v>
      </c>
      <c r="AS731" s="105">
        <v>29.759499999999999</v>
      </c>
      <c r="AT731" s="105">
        <v>29.6402</v>
      </c>
      <c r="AU731" s="105">
        <v>29.192499999999999</v>
      </c>
      <c r="AV731" s="105">
        <v>29.123100000000001</v>
      </c>
      <c r="AW731" s="105">
        <v>28.049600000000002</v>
      </c>
      <c r="AX731" s="105">
        <v>29.1797</v>
      </c>
      <c r="AY731" s="105">
        <v>29.243400000000001</v>
      </c>
      <c r="AZ731" s="105">
        <v>26.656400000000001</v>
      </c>
      <c r="BA731" s="105">
        <v>28.6023</v>
      </c>
      <c r="BB731" s="105">
        <v>29.2454</v>
      </c>
      <c r="BC731" s="105">
        <v>28.584499999999998</v>
      </c>
      <c r="BD731" s="105">
        <v>26.7041</v>
      </c>
      <c r="BE731" s="105">
        <v>26.589500000000001</v>
      </c>
      <c r="BF731" s="105">
        <v>27.755199999999999</v>
      </c>
      <c r="BG731" s="105">
        <v>28.861699999999999</v>
      </c>
      <c r="BH731" s="105">
        <v>29.3186</v>
      </c>
      <c r="BI731" s="105">
        <v>29.2742</v>
      </c>
      <c r="BJ731" s="105">
        <v>29.580400000000001</v>
      </c>
      <c r="BK731" s="105">
        <v>29.302099999999999</v>
      </c>
      <c r="BL731" s="116">
        <v>29.319199999999999</v>
      </c>
      <c r="BM731" s="112">
        <v>0.41995300000000002</v>
      </c>
      <c r="BN731" s="112">
        <v>5.9106E-5</v>
      </c>
      <c r="BO731" s="112">
        <v>0.35148699999999999</v>
      </c>
      <c r="BP731" s="112">
        <v>0.45784200000000003</v>
      </c>
      <c r="BQ731" s="112">
        <v>0.183168</v>
      </c>
      <c r="BR731" s="112">
        <v>0.29121000000000002</v>
      </c>
      <c r="BS731" s="112">
        <v>6.6306799999999999E-2</v>
      </c>
      <c r="BT731" s="112">
        <v>3.3493899999999998E-3</v>
      </c>
      <c r="BU731" s="117">
        <v>0.21922</v>
      </c>
      <c r="BV731" s="112">
        <v>0.50132699999999997</v>
      </c>
      <c r="BW731" s="112">
        <v>4.52988E-3</v>
      </c>
      <c r="BX731" s="112">
        <v>0.46476800000000001</v>
      </c>
      <c r="BY731" s="112">
        <v>0.540829</v>
      </c>
      <c r="BZ731" s="112">
        <v>0.55007700000000004</v>
      </c>
      <c r="CA731" s="112">
        <v>0.56217200000000001</v>
      </c>
      <c r="CB731" s="112">
        <v>0.24588399999999999</v>
      </c>
      <c r="CC731" s="112">
        <v>4.4945600000000002E-2</v>
      </c>
      <c r="CD731" s="117">
        <v>0.70063399999999998</v>
      </c>
      <c r="CE731" s="105">
        <v>-1.3654500000000001</v>
      </c>
      <c r="CF731" s="105">
        <v>-2.6013899999999999</v>
      </c>
      <c r="CG731" s="105">
        <v>-1.6037999999999999</v>
      </c>
      <c r="CH731" s="105">
        <v>-1.38365</v>
      </c>
      <c r="CI731" s="105">
        <v>-0.61215299999999995</v>
      </c>
      <c r="CJ731" s="105">
        <v>-1.0407500000000001</v>
      </c>
      <c r="CK731" s="105">
        <v>-0.58979899999999996</v>
      </c>
      <c r="CL731" s="105">
        <v>-2.38428</v>
      </c>
      <c r="CM731" s="116">
        <v>-0.24903800000000001</v>
      </c>
    </row>
    <row r="732" spans="1:91">
      <c r="A732" s="104" t="s">
        <v>2108</v>
      </c>
      <c r="B732" s="104" t="s">
        <v>2109</v>
      </c>
      <c r="C732" s="104" t="s">
        <v>471</v>
      </c>
      <c r="D732" s="105">
        <v>29.712350000000001</v>
      </c>
      <c r="E732" s="108">
        <v>349477731</v>
      </c>
      <c r="F732" s="108">
        <v>557569536</v>
      </c>
      <c r="G732" s="108">
        <v>752791662</v>
      </c>
      <c r="H732" s="108">
        <v>589702064</v>
      </c>
      <c r="I732" s="108">
        <v>780073728</v>
      </c>
      <c r="J732" s="108">
        <v>808596783</v>
      </c>
      <c r="K732" s="108">
        <v>1130205264</v>
      </c>
      <c r="L732" s="108">
        <v>583704043</v>
      </c>
      <c r="M732" s="108">
        <v>1123213013</v>
      </c>
      <c r="N732" s="108">
        <v>481400492</v>
      </c>
      <c r="O732" s="108">
        <v>489434768</v>
      </c>
      <c r="P732" s="108">
        <v>735299940</v>
      </c>
      <c r="Q732" s="108">
        <v>878965668</v>
      </c>
      <c r="R732" s="108">
        <v>764929608</v>
      </c>
      <c r="S732" s="108">
        <v>830042640</v>
      </c>
      <c r="T732" s="108">
        <v>512634777.30000001</v>
      </c>
      <c r="U732" s="108">
        <v>635494856</v>
      </c>
      <c r="V732" s="108">
        <v>681418044</v>
      </c>
      <c r="W732" s="108">
        <v>459347312</v>
      </c>
      <c r="X732" s="108">
        <v>440791376</v>
      </c>
      <c r="Y732" s="108">
        <v>844928432</v>
      </c>
      <c r="Z732" s="108">
        <v>421565664</v>
      </c>
      <c r="AA732" s="108">
        <v>401161456</v>
      </c>
      <c r="AB732" s="108">
        <v>447548912</v>
      </c>
      <c r="AC732" s="108">
        <v>730202496</v>
      </c>
      <c r="AD732" s="108">
        <v>690090112</v>
      </c>
      <c r="AE732" s="108">
        <v>927466032</v>
      </c>
      <c r="AF732" s="108">
        <v>929709188</v>
      </c>
      <c r="AG732" s="108">
        <v>1035117216</v>
      </c>
      <c r="AH732" s="115">
        <v>906825552</v>
      </c>
      <c r="AI732" s="105">
        <v>28.764099999999999</v>
      </c>
      <c r="AJ732" s="105">
        <v>29.628599999999999</v>
      </c>
      <c r="AK732" s="105">
        <v>30.090599999999998</v>
      </c>
      <c r="AL732" s="105">
        <v>29.409800000000001</v>
      </c>
      <c r="AM732" s="105">
        <v>29.965900000000001</v>
      </c>
      <c r="AN732" s="105">
        <v>30.120699999999999</v>
      </c>
      <c r="AO732" s="105">
        <v>30.290099999999999</v>
      </c>
      <c r="AP732" s="105">
        <v>29.936800000000002</v>
      </c>
      <c r="AQ732" s="105">
        <v>30.254100000000001</v>
      </c>
      <c r="AR732" s="105">
        <v>29.2879</v>
      </c>
      <c r="AS732" s="105">
        <v>29.435600000000001</v>
      </c>
      <c r="AT732" s="105">
        <v>30.0579</v>
      </c>
      <c r="AU732" s="105">
        <v>29.930700000000002</v>
      </c>
      <c r="AV732" s="105">
        <v>29.8004</v>
      </c>
      <c r="AW732" s="105">
        <v>29.994399999999999</v>
      </c>
      <c r="AX732" s="105">
        <v>29.3127</v>
      </c>
      <c r="AY732" s="105">
        <v>29.573899999999998</v>
      </c>
      <c r="AZ732" s="105">
        <v>29.659300000000002</v>
      </c>
      <c r="BA732" s="105">
        <v>29.0199</v>
      </c>
      <c r="BB732" s="105">
        <v>29.0672</v>
      </c>
      <c r="BC732" s="105">
        <v>29.8718</v>
      </c>
      <c r="BD732" s="105">
        <v>29.038</v>
      </c>
      <c r="BE732" s="105">
        <v>28.987200000000001</v>
      </c>
      <c r="BF732" s="105">
        <v>29.174099999999999</v>
      </c>
      <c r="BG732" s="105">
        <v>29.480699999999999</v>
      </c>
      <c r="BH732" s="105">
        <v>29.396699999999999</v>
      </c>
      <c r="BI732" s="105">
        <v>29.802600000000002</v>
      </c>
      <c r="BJ732" s="105">
        <v>29.847200000000001</v>
      </c>
      <c r="BK732" s="105">
        <v>29.8993</v>
      </c>
      <c r="BL732" s="116">
        <v>29.7654</v>
      </c>
      <c r="BM732" s="112">
        <v>0.429701</v>
      </c>
      <c r="BN732" s="112">
        <v>0.98229</v>
      </c>
      <c r="BO732" s="112">
        <v>5.3067000000000003E-2</v>
      </c>
      <c r="BP732" s="112">
        <v>0.36613499999999999</v>
      </c>
      <c r="BQ732" s="112">
        <v>0.36108400000000002</v>
      </c>
      <c r="BR732" s="112">
        <v>4.44231E-2</v>
      </c>
      <c r="BS732" s="112">
        <v>0.13725699999999999</v>
      </c>
      <c r="BT732" s="112">
        <v>3.4599400000000002E-4</v>
      </c>
      <c r="BU732" s="117">
        <v>9.9280599999999997E-2</v>
      </c>
      <c r="BV732" s="112">
        <v>0.50978699999999999</v>
      </c>
      <c r="BW732" s="112">
        <v>0.98586099999999999</v>
      </c>
      <c r="BX732" s="112">
        <v>0.13966500000000001</v>
      </c>
      <c r="BY732" s="112">
        <v>0.450266</v>
      </c>
      <c r="BZ732" s="112">
        <v>0.682087</v>
      </c>
      <c r="CA732" s="112">
        <v>0.207091</v>
      </c>
      <c r="CB732" s="112">
        <v>0.35053299999999998</v>
      </c>
      <c r="CC732" s="112">
        <v>1.65731E-2</v>
      </c>
      <c r="CD732" s="117">
        <v>0.61957799999999996</v>
      </c>
      <c r="CE732" s="105">
        <v>-0.342885</v>
      </c>
      <c r="CF732" s="105">
        <v>-5.1797199999999996E-3</v>
      </c>
      <c r="CG732" s="105">
        <v>0.323019</v>
      </c>
      <c r="CH732" s="105">
        <v>-0.243505</v>
      </c>
      <c r="CI732" s="105">
        <v>7.1194999999999994E-2</v>
      </c>
      <c r="CJ732" s="105">
        <v>-0.32201600000000002</v>
      </c>
      <c r="CK732" s="105">
        <v>-0.51766999999999996</v>
      </c>
      <c r="CL732" s="105">
        <v>-0.77090700000000001</v>
      </c>
      <c r="CM732" s="116">
        <v>-0.27730900000000003</v>
      </c>
    </row>
    <row r="733" spans="1:91">
      <c r="A733" s="104" t="s">
        <v>2110</v>
      </c>
      <c r="B733" s="104" t="s">
        <v>2111</v>
      </c>
      <c r="C733" s="104" t="s">
        <v>2112</v>
      </c>
      <c r="D733" s="105">
        <v>29.2837</v>
      </c>
      <c r="E733" s="108">
        <v>288133742.5</v>
      </c>
      <c r="F733" s="108">
        <v>279333929</v>
      </c>
      <c r="G733" s="108">
        <v>126017443.5</v>
      </c>
      <c r="H733" s="108">
        <v>421623834</v>
      </c>
      <c r="I733" s="108">
        <v>327162646.5</v>
      </c>
      <c r="J733" s="108">
        <v>78629938</v>
      </c>
      <c r="K733" s="108">
        <v>300911185.5</v>
      </c>
      <c r="L733" s="108">
        <v>38642254</v>
      </c>
      <c r="M733" s="108">
        <v>316964956</v>
      </c>
      <c r="N733" s="108">
        <v>215961044</v>
      </c>
      <c r="O733" s="108">
        <v>480135693.5</v>
      </c>
      <c r="P733" s="108">
        <v>203528452.30000001</v>
      </c>
      <c r="Q733" s="108">
        <v>669692673.29999995</v>
      </c>
      <c r="R733" s="108">
        <v>605244840</v>
      </c>
      <c r="S733" s="108">
        <v>457591856.30000001</v>
      </c>
      <c r="T733" s="108">
        <v>563171071</v>
      </c>
      <c r="U733" s="108">
        <v>554031035</v>
      </c>
      <c r="V733" s="108">
        <v>507654030</v>
      </c>
      <c r="W733" s="108">
        <v>763553034</v>
      </c>
      <c r="X733" s="108">
        <v>636277782.5</v>
      </c>
      <c r="Y733" s="108">
        <v>659591846</v>
      </c>
      <c r="Z733" s="108">
        <v>512245642.5</v>
      </c>
      <c r="AA733" s="108">
        <v>518669740.5</v>
      </c>
      <c r="AB733" s="108">
        <v>518742206</v>
      </c>
      <c r="AC733" s="108">
        <v>669843600</v>
      </c>
      <c r="AD733" s="108">
        <v>596209936</v>
      </c>
      <c r="AE733" s="108">
        <v>773805780.79999995</v>
      </c>
      <c r="AF733" s="108">
        <v>830639735</v>
      </c>
      <c r="AG733" s="108">
        <v>652533285.5</v>
      </c>
      <c r="AH733" s="115">
        <v>787122770</v>
      </c>
      <c r="AI733" s="105">
        <v>28.485600000000002</v>
      </c>
      <c r="AJ733" s="105">
        <v>28.6708</v>
      </c>
      <c r="AK733" s="105">
        <v>27.587499999999999</v>
      </c>
      <c r="AL733" s="105">
        <v>28.925799999999999</v>
      </c>
      <c r="AM733" s="105">
        <v>28.747800000000002</v>
      </c>
      <c r="AN733" s="105">
        <v>26.7746</v>
      </c>
      <c r="AO733" s="105">
        <v>28.426600000000001</v>
      </c>
      <c r="AP733" s="105">
        <v>26.2837</v>
      </c>
      <c r="AQ733" s="105">
        <v>28.428799999999999</v>
      </c>
      <c r="AR733" s="105">
        <v>28.1416</v>
      </c>
      <c r="AS733" s="105">
        <v>29.432600000000001</v>
      </c>
      <c r="AT733" s="105">
        <v>28.204799999999999</v>
      </c>
      <c r="AU733" s="105">
        <v>29.5185</v>
      </c>
      <c r="AV733" s="105">
        <v>29.462599999999998</v>
      </c>
      <c r="AW733" s="105">
        <v>29.171700000000001</v>
      </c>
      <c r="AX733" s="105">
        <v>29.4483</v>
      </c>
      <c r="AY733" s="105">
        <v>29.376999999999999</v>
      </c>
      <c r="AZ733" s="105">
        <v>29.252700000000001</v>
      </c>
      <c r="BA733" s="105">
        <v>29.7531</v>
      </c>
      <c r="BB733" s="105">
        <v>29.597100000000001</v>
      </c>
      <c r="BC733" s="105">
        <v>29.511700000000001</v>
      </c>
      <c r="BD733" s="105">
        <v>29.314699999999998</v>
      </c>
      <c r="BE733" s="105">
        <v>29.3566</v>
      </c>
      <c r="BF733" s="105">
        <v>29.387</v>
      </c>
      <c r="BG733" s="105">
        <v>29.361699999999999</v>
      </c>
      <c r="BH733" s="105">
        <v>29.189499999999999</v>
      </c>
      <c r="BI733" s="105">
        <v>29.5413</v>
      </c>
      <c r="BJ733" s="105">
        <v>29.684699999999999</v>
      </c>
      <c r="BK733" s="105">
        <v>29.2273</v>
      </c>
      <c r="BL733" s="116">
        <v>29.555599999999998</v>
      </c>
      <c r="BM733" s="112">
        <v>2.6372699999999999E-2</v>
      </c>
      <c r="BN733" s="112">
        <v>0.12921299999999999</v>
      </c>
      <c r="BO733" s="112">
        <v>7.10977E-2</v>
      </c>
      <c r="BP733" s="112">
        <v>0.112347</v>
      </c>
      <c r="BQ733" s="112">
        <v>0.57781700000000003</v>
      </c>
      <c r="BR733" s="112">
        <v>0.42873299999999998</v>
      </c>
      <c r="BS733" s="112">
        <v>0.43998199999999998</v>
      </c>
      <c r="BT733" s="112">
        <v>0.37796600000000002</v>
      </c>
      <c r="BU733" s="117">
        <v>0.50243499999999996</v>
      </c>
      <c r="BV733" s="112">
        <v>6.9025100000000006E-2</v>
      </c>
      <c r="BW733" s="112">
        <v>0.20613799999999999</v>
      </c>
      <c r="BX733" s="112">
        <v>0.16372999999999999</v>
      </c>
      <c r="BY733" s="112">
        <v>0.17443900000000001</v>
      </c>
      <c r="BZ733" s="112">
        <v>0.78407199999999999</v>
      </c>
      <c r="CA733" s="112">
        <v>0.68847899999999995</v>
      </c>
      <c r="CB733" s="112">
        <v>0.65110000000000001</v>
      </c>
      <c r="CC733" s="112">
        <v>0.57247599999999998</v>
      </c>
      <c r="CD733" s="117">
        <v>0.81443699999999997</v>
      </c>
      <c r="CE733" s="105">
        <v>-1.24125</v>
      </c>
      <c r="CF733" s="105">
        <v>-1.33982</v>
      </c>
      <c r="CG733" s="105">
        <v>-1.7761800000000001</v>
      </c>
      <c r="CH733" s="105">
        <v>-0.89620500000000003</v>
      </c>
      <c r="CI733" s="105">
        <v>-0.10495400000000001</v>
      </c>
      <c r="CJ733" s="105">
        <v>-0.12987799999999999</v>
      </c>
      <c r="CK733" s="105">
        <v>0.13138900000000001</v>
      </c>
      <c r="CL733" s="105">
        <v>-0.13644999999999999</v>
      </c>
      <c r="CM733" s="116">
        <v>-0.12504199999999999</v>
      </c>
    </row>
    <row r="734" spans="1:91">
      <c r="A734" s="104" t="s">
        <v>2113</v>
      </c>
      <c r="B734" s="104" t="s">
        <v>2114</v>
      </c>
      <c r="C734" s="104" t="s">
        <v>2001</v>
      </c>
      <c r="D734" s="105">
        <v>29.858400000000003</v>
      </c>
      <c r="E734" s="108">
        <v>1020079132</v>
      </c>
      <c r="F734" s="108">
        <v>2658740372</v>
      </c>
      <c r="G734" s="108">
        <v>2952733000</v>
      </c>
      <c r="H734" s="108">
        <v>2334538278</v>
      </c>
      <c r="I734" s="108">
        <v>2410694432</v>
      </c>
      <c r="J734" s="108">
        <v>2919895760</v>
      </c>
      <c r="K734" s="108">
        <v>904453343</v>
      </c>
      <c r="L734" s="108">
        <v>2294090808</v>
      </c>
      <c r="M734" s="108">
        <v>991390672</v>
      </c>
      <c r="N734" s="108">
        <v>769962640</v>
      </c>
      <c r="O734" s="108">
        <v>1042628008</v>
      </c>
      <c r="P734" s="108">
        <v>2073177276</v>
      </c>
      <c r="Q734" s="108">
        <v>715541121.5</v>
      </c>
      <c r="R734" s="108">
        <v>758968029.5</v>
      </c>
      <c r="S734" s="108">
        <v>961578247.79999995</v>
      </c>
      <c r="T734" s="108">
        <v>335028168.5</v>
      </c>
      <c r="U734" s="108">
        <v>411857458.30000001</v>
      </c>
      <c r="V734" s="108">
        <v>2288890873</v>
      </c>
      <c r="W734" s="108">
        <v>744851262.29999995</v>
      </c>
      <c r="X734" s="108">
        <v>801397092</v>
      </c>
      <c r="Y734" s="108">
        <v>557023222</v>
      </c>
      <c r="Z734" s="108">
        <v>453269128</v>
      </c>
      <c r="AA734" s="108">
        <v>631494913</v>
      </c>
      <c r="AB734" s="108">
        <v>576844083.5</v>
      </c>
      <c r="AC734" s="108">
        <v>773870640</v>
      </c>
      <c r="AD734" s="108">
        <v>709672488.5</v>
      </c>
      <c r="AE734" s="108">
        <v>794602336</v>
      </c>
      <c r="AF734" s="108">
        <v>814078909.5</v>
      </c>
      <c r="AG734" s="108">
        <v>730491468</v>
      </c>
      <c r="AH734" s="115">
        <v>726871416</v>
      </c>
      <c r="AI734" s="105">
        <v>30.3095</v>
      </c>
      <c r="AJ734" s="105">
        <v>31.875</v>
      </c>
      <c r="AK734" s="105">
        <v>32.017099999999999</v>
      </c>
      <c r="AL734" s="105">
        <v>31.3949</v>
      </c>
      <c r="AM734" s="105">
        <v>31.589500000000001</v>
      </c>
      <c r="AN734" s="105">
        <v>31.905999999999999</v>
      </c>
      <c r="AO734" s="105">
        <v>29.9742</v>
      </c>
      <c r="AP734" s="105">
        <v>31.806899999999999</v>
      </c>
      <c r="AQ734" s="105">
        <v>30.074000000000002</v>
      </c>
      <c r="AR734" s="105">
        <v>29.9512</v>
      </c>
      <c r="AS734" s="105">
        <v>30.4575</v>
      </c>
      <c r="AT734" s="105">
        <v>31.5534</v>
      </c>
      <c r="AU734" s="105">
        <v>29.6235</v>
      </c>
      <c r="AV734" s="105">
        <v>29.789200000000001</v>
      </c>
      <c r="AW734" s="105">
        <v>30.203099999999999</v>
      </c>
      <c r="AX734" s="105">
        <v>28.699000000000002</v>
      </c>
      <c r="AY734" s="105">
        <v>28.945499999999999</v>
      </c>
      <c r="AZ734" s="105">
        <v>31.410599999999999</v>
      </c>
      <c r="BA734" s="105">
        <v>29.717300000000002</v>
      </c>
      <c r="BB734" s="105">
        <v>29.927600000000002</v>
      </c>
      <c r="BC734" s="105">
        <v>29.270099999999999</v>
      </c>
      <c r="BD734" s="105">
        <v>29.138300000000001</v>
      </c>
      <c r="BE734" s="105">
        <v>29.644400000000001</v>
      </c>
      <c r="BF734" s="105">
        <v>29.540199999999999</v>
      </c>
      <c r="BG734" s="105">
        <v>29.5657</v>
      </c>
      <c r="BH734" s="105">
        <v>29.437999999999999</v>
      </c>
      <c r="BI734" s="105">
        <v>29.579499999999999</v>
      </c>
      <c r="BJ734" s="105">
        <v>29.6556</v>
      </c>
      <c r="BK734" s="105">
        <v>29.391999999999999</v>
      </c>
      <c r="BL734" s="116">
        <v>29.439299999999999</v>
      </c>
      <c r="BM734" s="112">
        <v>2.61867E-2</v>
      </c>
      <c r="BN734" s="112">
        <v>2.2948200000000001E-4</v>
      </c>
      <c r="BO734" s="112">
        <v>0.134882</v>
      </c>
      <c r="BP734" s="112">
        <v>7.3181899999999994E-2</v>
      </c>
      <c r="BQ734" s="112">
        <v>0.119459</v>
      </c>
      <c r="BR734" s="112">
        <v>0.83822700000000006</v>
      </c>
      <c r="BS734" s="112">
        <v>0.53439400000000004</v>
      </c>
      <c r="BT734" s="112">
        <v>0.76952500000000001</v>
      </c>
      <c r="BU734" s="117">
        <v>0.746811</v>
      </c>
      <c r="BV734" s="112">
        <v>6.8972000000000006E-2</v>
      </c>
      <c r="BW734" s="112">
        <v>7.09174E-3</v>
      </c>
      <c r="BX734" s="112">
        <v>0.23434199999999999</v>
      </c>
      <c r="BY734" s="112">
        <v>0.124637</v>
      </c>
      <c r="BZ734" s="112">
        <v>0.49329000000000001</v>
      </c>
      <c r="CA734" s="112">
        <v>0.92999799999999999</v>
      </c>
      <c r="CB734" s="112">
        <v>0.72004100000000004</v>
      </c>
      <c r="CC734" s="112">
        <v>0.86628099999999997</v>
      </c>
      <c r="CD734" s="117">
        <v>0.912887</v>
      </c>
      <c r="CE734" s="105">
        <v>1.9049100000000001</v>
      </c>
      <c r="CF734" s="105">
        <v>2.13449</v>
      </c>
      <c r="CG734" s="105">
        <v>1.12273</v>
      </c>
      <c r="CH734" s="105">
        <v>1.1584099999999999</v>
      </c>
      <c r="CI734" s="105">
        <v>0.37629499999999999</v>
      </c>
      <c r="CJ734" s="105">
        <v>0.18939800000000001</v>
      </c>
      <c r="CK734" s="105">
        <v>0.14271800000000001</v>
      </c>
      <c r="CL734" s="105">
        <v>-5.4671600000000001E-2</v>
      </c>
      <c r="CM734" s="116">
        <v>3.2113999999999997E-2</v>
      </c>
    </row>
    <row r="735" spans="1:91">
      <c r="A735" s="104" t="s">
        <v>2115</v>
      </c>
      <c r="B735" s="104" t="s">
        <v>2116</v>
      </c>
      <c r="C735" s="104" t="s">
        <v>471</v>
      </c>
      <c r="D735" s="105">
        <v>31.13935</v>
      </c>
      <c r="E735" s="108">
        <v>2268268698</v>
      </c>
      <c r="F735" s="108">
        <v>2129528706</v>
      </c>
      <c r="G735" s="108">
        <v>1603681741</v>
      </c>
      <c r="H735" s="108">
        <v>2730794199</v>
      </c>
      <c r="I735" s="108">
        <v>2086984336</v>
      </c>
      <c r="J735" s="108">
        <v>2189488995</v>
      </c>
      <c r="K735" s="108">
        <v>1992128553</v>
      </c>
      <c r="L735" s="108">
        <v>1103684195</v>
      </c>
      <c r="M735" s="108">
        <v>1887860846</v>
      </c>
      <c r="N735" s="108">
        <v>1574147777</v>
      </c>
      <c r="O735" s="108">
        <v>2542014873</v>
      </c>
      <c r="P735" s="108">
        <v>4650475130</v>
      </c>
      <c r="Q735" s="108">
        <v>1845911066</v>
      </c>
      <c r="R735" s="108">
        <v>2086016642</v>
      </c>
      <c r="S735" s="108">
        <v>2700829090</v>
      </c>
      <c r="T735" s="108">
        <v>1834742603</v>
      </c>
      <c r="U735" s="108">
        <v>1913163044</v>
      </c>
      <c r="V735" s="108">
        <v>4602540566</v>
      </c>
      <c r="W735" s="108">
        <v>1712025574</v>
      </c>
      <c r="X735" s="108">
        <v>1886256960</v>
      </c>
      <c r="Y735" s="108">
        <v>2618112529</v>
      </c>
      <c r="Z735" s="108">
        <v>1759711341</v>
      </c>
      <c r="AA735" s="108">
        <v>1765690611</v>
      </c>
      <c r="AB735" s="108">
        <v>1646975003</v>
      </c>
      <c r="AC735" s="108">
        <v>1850059155</v>
      </c>
      <c r="AD735" s="108">
        <v>2041308966</v>
      </c>
      <c r="AE735" s="108">
        <v>1734703283</v>
      </c>
      <c r="AF735" s="108">
        <v>1943334856</v>
      </c>
      <c r="AG735" s="108">
        <v>2447801624</v>
      </c>
      <c r="AH735" s="115">
        <v>2793264700</v>
      </c>
      <c r="AI735" s="105">
        <v>31.462399999999999</v>
      </c>
      <c r="AJ735" s="105">
        <v>31.541</v>
      </c>
      <c r="AK735" s="105">
        <v>31.130299999999998</v>
      </c>
      <c r="AL735" s="105">
        <v>31.621099999999998</v>
      </c>
      <c r="AM735" s="105">
        <v>31.3813</v>
      </c>
      <c r="AN735" s="105">
        <v>31.5015</v>
      </c>
      <c r="AO735" s="105">
        <v>31.120799999999999</v>
      </c>
      <c r="AP735" s="105">
        <v>30.758400000000002</v>
      </c>
      <c r="AQ735" s="105">
        <v>31.0032</v>
      </c>
      <c r="AR735" s="105">
        <v>30.964400000000001</v>
      </c>
      <c r="AS735" s="105">
        <v>31.736000000000001</v>
      </c>
      <c r="AT735" s="105">
        <v>32.718899999999998</v>
      </c>
      <c r="AU735" s="105">
        <v>31.016400000000001</v>
      </c>
      <c r="AV735" s="105">
        <v>31.247800000000002</v>
      </c>
      <c r="AW735" s="105">
        <v>31.653600000000001</v>
      </c>
      <c r="AX735" s="105">
        <v>31.152200000000001</v>
      </c>
      <c r="AY735" s="105">
        <v>31.1556</v>
      </c>
      <c r="AZ735" s="105">
        <v>32.424599999999998</v>
      </c>
      <c r="BA735" s="105">
        <v>30.917999999999999</v>
      </c>
      <c r="BB735" s="105">
        <v>31.145099999999999</v>
      </c>
      <c r="BC735" s="105">
        <v>31.475899999999999</v>
      </c>
      <c r="BD735" s="105">
        <v>31.113700000000001</v>
      </c>
      <c r="BE735" s="105">
        <v>31.133600000000001</v>
      </c>
      <c r="BF735" s="105">
        <v>31.053799999999999</v>
      </c>
      <c r="BG735" s="105">
        <v>30.829499999999999</v>
      </c>
      <c r="BH735" s="105">
        <v>30.965599999999998</v>
      </c>
      <c r="BI735" s="105">
        <v>30.7059</v>
      </c>
      <c r="BJ735" s="105">
        <v>30.910900000000002</v>
      </c>
      <c r="BK735" s="105">
        <v>31.122399999999999</v>
      </c>
      <c r="BL735" s="116">
        <v>31.380400000000002</v>
      </c>
      <c r="BM735" s="112">
        <v>0.26453199999999999</v>
      </c>
      <c r="BN735" s="112">
        <v>7.56193E-2</v>
      </c>
      <c r="BO735" s="112">
        <v>0.36305100000000001</v>
      </c>
      <c r="BP735" s="112">
        <v>0.27227200000000001</v>
      </c>
      <c r="BQ735" s="112">
        <v>0.50638799999999995</v>
      </c>
      <c r="BR735" s="112">
        <v>0.37894</v>
      </c>
      <c r="BS735" s="112">
        <v>0.85304899999999995</v>
      </c>
      <c r="BT735" s="112">
        <v>0.79872799999999999</v>
      </c>
      <c r="BU735" s="117">
        <v>0.12132800000000001</v>
      </c>
      <c r="BV735" s="112">
        <v>0.34858499999999998</v>
      </c>
      <c r="BW735" s="112">
        <v>0.13910800000000001</v>
      </c>
      <c r="BX735" s="112">
        <v>0.47384799999999999</v>
      </c>
      <c r="BY735" s="112">
        <v>0.35706599999999999</v>
      </c>
      <c r="BZ735" s="112">
        <v>0.74842399999999998</v>
      </c>
      <c r="CA735" s="112">
        <v>0.64642200000000005</v>
      </c>
      <c r="CB735" s="112">
        <v>0.93289999999999995</v>
      </c>
      <c r="CC735" s="112">
        <v>0.88687199999999999</v>
      </c>
      <c r="CD735" s="117">
        <v>0.64379200000000003</v>
      </c>
      <c r="CE735" s="105">
        <v>0.240008</v>
      </c>
      <c r="CF735" s="105">
        <v>0.36335800000000001</v>
      </c>
      <c r="CG735" s="105">
        <v>-0.17711099999999999</v>
      </c>
      <c r="CH735" s="105">
        <v>0.66851799999999995</v>
      </c>
      <c r="CI735" s="105">
        <v>0.16799900000000001</v>
      </c>
      <c r="CJ735" s="105">
        <v>0.43957600000000002</v>
      </c>
      <c r="CK735" s="105">
        <v>4.1744900000000001E-2</v>
      </c>
      <c r="CL735" s="105">
        <v>-3.75652E-2</v>
      </c>
      <c r="CM735" s="116">
        <v>-0.30423499999999998</v>
      </c>
    </row>
    <row r="736" spans="1:91">
      <c r="A736" s="104" t="s">
        <v>2117</v>
      </c>
      <c r="B736" s="104" t="s">
        <v>2118</v>
      </c>
      <c r="C736" s="104" t="s">
        <v>2119</v>
      </c>
      <c r="D736" s="105">
        <v>31.424099999999999</v>
      </c>
      <c r="E736" s="108">
        <v>1867612740</v>
      </c>
      <c r="F736" s="108">
        <v>2088771626</v>
      </c>
      <c r="G736" s="108">
        <v>2014425133</v>
      </c>
      <c r="H736" s="108">
        <v>2227179476</v>
      </c>
      <c r="I736" s="108">
        <v>2154592619</v>
      </c>
      <c r="J736" s="108">
        <v>2325161509</v>
      </c>
      <c r="K736" s="108">
        <v>3207027713</v>
      </c>
      <c r="L736" s="108">
        <v>4907340674</v>
      </c>
      <c r="M736" s="108">
        <v>2879280378</v>
      </c>
      <c r="N736" s="108">
        <v>2855264559</v>
      </c>
      <c r="O736" s="108">
        <v>2738979819</v>
      </c>
      <c r="P736" s="108">
        <v>2166676220</v>
      </c>
      <c r="Q736" s="108">
        <v>1946750041</v>
      </c>
      <c r="R736" s="108">
        <v>2154632337</v>
      </c>
      <c r="S736" s="108">
        <v>2992867882</v>
      </c>
      <c r="T736" s="108">
        <v>1965020576</v>
      </c>
      <c r="U736" s="108">
        <v>1848581149</v>
      </c>
      <c r="V736" s="108">
        <v>1836770722</v>
      </c>
      <c r="W736" s="108">
        <v>2087924369</v>
      </c>
      <c r="X736" s="108">
        <v>1845904998</v>
      </c>
      <c r="Y736" s="108">
        <v>2058176989</v>
      </c>
      <c r="Z736" s="108">
        <v>1719897906</v>
      </c>
      <c r="AA736" s="108">
        <v>1808966924</v>
      </c>
      <c r="AB736" s="108">
        <v>1930662641</v>
      </c>
      <c r="AC736" s="108">
        <v>2967935832</v>
      </c>
      <c r="AD736" s="108">
        <v>3008649050</v>
      </c>
      <c r="AE736" s="108">
        <v>3106704089</v>
      </c>
      <c r="AF736" s="108">
        <v>3162940377</v>
      </c>
      <c r="AG736" s="108">
        <v>2912516041</v>
      </c>
      <c r="AH736" s="115">
        <v>2880968819</v>
      </c>
      <c r="AI736" s="105">
        <v>31.181999999999999</v>
      </c>
      <c r="AJ736" s="105">
        <v>31.518699999999999</v>
      </c>
      <c r="AK736" s="105">
        <v>31.457999999999998</v>
      </c>
      <c r="AL736" s="105">
        <v>31.327000000000002</v>
      </c>
      <c r="AM736" s="105">
        <v>31.430399999999999</v>
      </c>
      <c r="AN736" s="105">
        <v>31.603999999999999</v>
      </c>
      <c r="AO736" s="105">
        <v>31.832000000000001</v>
      </c>
      <c r="AP736" s="105">
        <v>32.847700000000003</v>
      </c>
      <c r="AQ736" s="105">
        <v>31.612200000000001</v>
      </c>
      <c r="AR736" s="105">
        <v>31.822199999999999</v>
      </c>
      <c r="AS736" s="105">
        <v>31.818300000000001</v>
      </c>
      <c r="AT736" s="105">
        <v>31.617000000000001</v>
      </c>
      <c r="AU736" s="105">
        <v>31.0928</v>
      </c>
      <c r="AV736" s="105">
        <v>31.294499999999999</v>
      </c>
      <c r="AW736" s="105">
        <v>31.799800000000001</v>
      </c>
      <c r="AX736" s="105">
        <v>31.251200000000001</v>
      </c>
      <c r="AY736" s="105">
        <v>31.106100000000001</v>
      </c>
      <c r="AZ736" s="105">
        <v>31.113800000000001</v>
      </c>
      <c r="BA736" s="105">
        <v>31.2044</v>
      </c>
      <c r="BB736" s="105">
        <v>31.112100000000002</v>
      </c>
      <c r="BC736" s="105">
        <v>31.129200000000001</v>
      </c>
      <c r="BD736" s="105">
        <v>31.0809</v>
      </c>
      <c r="BE736" s="105">
        <v>31.165400000000002</v>
      </c>
      <c r="BF736" s="105">
        <v>31.283000000000001</v>
      </c>
      <c r="BG736" s="105">
        <v>31.5152</v>
      </c>
      <c r="BH736" s="105">
        <v>31.5139</v>
      </c>
      <c r="BI736" s="105">
        <v>31.546600000000002</v>
      </c>
      <c r="BJ736" s="105">
        <v>31.613700000000001</v>
      </c>
      <c r="BK736" s="105">
        <v>31.365500000000001</v>
      </c>
      <c r="BL736" s="116">
        <v>31.4178</v>
      </c>
      <c r="BM736" s="112">
        <v>0.569303</v>
      </c>
      <c r="BN736" s="112">
        <v>0.91966199999999998</v>
      </c>
      <c r="BO736" s="112">
        <v>0.17883299999999999</v>
      </c>
      <c r="BP736" s="112">
        <v>4.7490400000000002E-2</v>
      </c>
      <c r="BQ736" s="112">
        <v>0.769872</v>
      </c>
      <c r="BR736" s="112">
        <v>2.56692E-2</v>
      </c>
      <c r="BS736" s="112">
        <v>1.7088699999999998E-2</v>
      </c>
      <c r="BT736" s="112">
        <v>3.8961700000000002E-2</v>
      </c>
      <c r="BU736" s="117">
        <v>0.47853400000000001</v>
      </c>
      <c r="BV736" s="112">
        <v>0.64050799999999997</v>
      </c>
      <c r="BW736" s="112">
        <v>0.93528299999999998</v>
      </c>
      <c r="BX736" s="112">
        <v>0.2893</v>
      </c>
      <c r="BY736" s="112">
        <v>8.8170200000000004E-2</v>
      </c>
      <c r="BZ736" s="112">
        <v>0.88972099999999998</v>
      </c>
      <c r="CA736" s="112">
        <v>0.14746899999999999</v>
      </c>
      <c r="CB736" s="112">
        <v>0.124596</v>
      </c>
      <c r="CC736" s="112">
        <v>0.15856000000000001</v>
      </c>
      <c r="CD736" s="117">
        <v>0.79589600000000005</v>
      </c>
      <c r="CE736" s="105">
        <v>-7.9392799999999999E-2</v>
      </c>
      <c r="CF736" s="105">
        <v>-1.18783E-2</v>
      </c>
      <c r="CG736" s="105">
        <v>0.63162200000000002</v>
      </c>
      <c r="CH736" s="105">
        <v>0.286833</v>
      </c>
      <c r="CI736" s="105">
        <v>-6.9949499999999998E-2</v>
      </c>
      <c r="CJ736" s="105">
        <v>-0.30862200000000001</v>
      </c>
      <c r="CK736" s="105">
        <v>-0.31712800000000002</v>
      </c>
      <c r="CL736" s="105">
        <v>-0.28920899999999999</v>
      </c>
      <c r="CM736" s="116">
        <v>5.95633E-2</v>
      </c>
    </row>
    <row r="737" spans="1:91">
      <c r="A737" s="104" t="s">
        <v>2120</v>
      </c>
      <c r="B737" s="104" t="s">
        <v>2121</v>
      </c>
      <c r="C737" s="104" t="s">
        <v>625</v>
      </c>
      <c r="D737" s="105">
        <v>32.399900000000002</v>
      </c>
      <c r="E737" s="108">
        <v>4094136793</v>
      </c>
      <c r="F737" s="108">
        <v>2230837717</v>
      </c>
      <c r="G737" s="108">
        <v>1939902416</v>
      </c>
      <c r="H737" s="108">
        <v>4020850752</v>
      </c>
      <c r="I737" s="108">
        <v>3404597897</v>
      </c>
      <c r="J737" s="108">
        <v>1570100137</v>
      </c>
      <c r="K737" s="108">
        <v>3329941497</v>
      </c>
      <c r="L737" s="108">
        <v>1225157489</v>
      </c>
      <c r="M737" s="108">
        <v>3482641739</v>
      </c>
      <c r="N737" s="108">
        <v>1539046548</v>
      </c>
      <c r="O737" s="108">
        <v>794922759.5</v>
      </c>
      <c r="P737" s="108">
        <v>976999091</v>
      </c>
      <c r="Q737" s="108">
        <v>5709109239</v>
      </c>
      <c r="R737" s="108">
        <v>5870024392</v>
      </c>
      <c r="S737" s="108">
        <v>6968477133</v>
      </c>
      <c r="T737" s="108">
        <v>5251237435</v>
      </c>
      <c r="U737" s="108">
        <v>5014966176</v>
      </c>
      <c r="V737" s="108">
        <v>4278445199</v>
      </c>
      <c r="W737" s="108">
        <v>5480491596</v>
      </c>
      <c r="X737" s="108">
        <v>5760580196</v>
      </c>
      <c r="Y737" s="108">
        <v>5566713801</v>
      </c>
      <c r="Z737" s="108">
        <v>4938736623</v>
      </c>
      <c r="AA737" s="108">
        <v>5126413112</v>
      </c>
      <c r="AB737" s="108">
        <v>5015732561</v>
      </c>
      <c r="AC737" s="108">
        <v>5558949040</v>
      </c>
      <c r="AD737" s="108">
        <v>5875291224</v>
      </c>
      <c r="AE737" s="108">
        <v>5554219437</v>
      </c>
      <c r="AF737" s="108">
        <v>5793805938</v>
      </c>
      <c r="AG737" s="108">
        <v>6099463841</v>
      </c>
      <c r="AH737" s="115">
        <v>5320328392</v>
      </c>
      <c r="AI737" s="105">
        <v>32.314399999999999</v>
      </c>
      <c r="AJ737" s="105">
        <v>31.597899999999999</v>
      </c>
      <c r="AK737" s="105">
        <v>31.3872</v>
      </c>
      <c r="AL737" s="105">
        <v>32.179200000000002</v>
      </c>
      <c r="AM737" s="105">
        <v>32.0822</v>
      </c>
      <c r="AN737" s="105">
        <v>31.0167</v>
      </c>
      <c r="AO737" s="105">
        <v>31.8903</v>
      </c>
      <c r="AP737" s="105">
        <v>30.861699999999999</v>
      </c>
      <c r="AQ737" s="105">
        <v>31.886600000000001</v>
      </c>
      <c r="AR737" s="105">
        <v>30.952500000000001</v>
      </c>
      <c r="AS737" s="105">
        <v>30.144500000000001</v>
      </c>
      <c r="AT737" s="105">
        <v>30.4679</v>
      </c>
      <c r="AU737" s="105">
        <v>32.639099999999999</v>
      </c>
      <c r="AV737" s="105">
        <v>32.740400000000001</v>
      </c>
      <c r="AW737" s="105">
        <v>33.023800000000001</v>
      </c>
      <c r="AX737" s="105">
        <v>32.6693</v>
      </c>
      <c r="AY737" s="105">
        <v>32.542999999999999</v>
      </c>
      <c r="AZ737" s="105">
        <v>32.322400000000002</v>
      </c>
      <c r="BA737" s="105">
        <v>32.596600000000002</v>
      </c>
      <c r="BB737" s="105">
        <v>32.746200000000002</v>
      </c>
      <c r="BC737" s="105">
        <v>32.569499999999998</v>
      </c>
      <c r="BD737" s="105">
        <v>32.615099999999998</v>
      </c>
      <c r="BE737" s="105">
        <v>32.655900000000003</v>
      </c>
      <c r="BF737" s="105">
        <v>32.660400000000003</v>
      </c>
      <c r="BG737" s="105">
        <v>32.414999999999999</v>
      </c>
      <c r="BH737" s="105">
        <v>32.466700000000003</v>
      </c>
      <c r="BI737" s="105">
        <v>32.384799999999998</v>
      </c>
      <c r="BJ737" s="105">
        <v>32.486899999999999</v>
      </c>
      <c r="BK737" s="105">
        <v>32.434699999999999</v>
      </c>
      <c r="BL737" s="116">
        <v>32.3005</v>
      </c>
      <c r="BM737" s="112">
        <v>8.8585399999999995E-2</v>
      </c>
      <c r="BN737" s="112">
        <v>0.16034999999999999</v>
      </c>
      <c r="BO737" s="112">
        <v>6.7942900000000001E-2</v>
      </c>
      <c r="BP737" s="112">
        <v>1.4467600000000001E-3</v>
      </c>
      <c r="BQ737" s="112">
        <v>3.6894999999999997E-2</v>
      </c>
      <c r="BR737" s="112">
        <v>0.41831600000000002</v>
      </c>
      <c r="BS737" s="112">
        <v>4.2164100000000003E-2</v>
      </c>
      <c r="BT737" s="112">
        <v>1.4578600000000001E-2</v>
      </c>
      <c r="BU737" s="117">
        <v>0.81856099999999998</v>
      </c>
      <c r="BV737" s="112">
        <v>0.14940999999999999</v>
      </c>
      <c r="BW737" s="112">
        <v>0.24383299999999999</v>
      </c>
      <c r="BX737" s="112">
        <v>0.16012100000000001</v>
      </c>
      <c r="BY737" s="112">
        <v>9.8647500000000003E-3</v>
      </c>
      <c r="BZ737" s="112">
        <v>0.35464499999999999</v>
      </c>
      <c r="CA737" s="112">
        <v>0.68096400000000001</v>
      </c>
      <c r="CB737" s="112">
        <v>0.19519900000000001</v>
      </c>
      <c r="CC737" s="112">
        <v>9.5333000000000001E-2</v>
      </c>
      <c r="CD737" s="117">
        <v>0.94494</v>
      </c>
      <c r="CE737" s="105">
        <v>-0.64088800000000001</v>
      </c>
      <c r="CF737" s="105">
        <v>-0.64799099999999998</v>
      </c>
      <c r="CG737" s="105">
        <v>-0.86116300000000001</v>
      </c>
      <c r="CH737" s="105">
        <v>-1.8857200000000001</v>
      </c>
      <c r="CI737" s="105">
        <v>0.39372400000000002</v>
      </c>
      <c r="CJ737" s="105">
        <v>0.10419299999999999</v>
      </c>
      <c r="CK737" s="105">
        <v>0.23005</v>
      </c>
      <c r="CL737" s="105">
        <v>0.23643500000000001</v>
      </c>
      <c r="CM737" s="116">
        <v>1.4802299999999999E-2</v>
      </c>
    </row>
    <row r="738" spans="1:91">
      <c r="A738" s="104" t="s">
        <v>2122</v>
      </c>
      <c r="B738" s="104" t="s">
        <v>2123</v>
      </c>
      <c r="C738" s="104" t="s">
        <v>1037</v>
      </c>
      <c r="D738" s="105">
        <v>36.324750000000002</v>
      </c>
      <c r="E738" s="108">
        <v>75623354677</v>
      </c>
      <c r="F738" s="108">
        <v>91379700595</v>
      </c>
      <c r="G738" s="108">
        <v>105398000000</v>
      </c>
      <c r="H738" s="108">
        <v>90803442230</v>
      </c>
      <c r="I738" s="108">
        <v>103898000000</v>
      </c>
      <c r="J738" s="108">
        <v>121561000000</v>
      </c>
      <c r="K738" s="108">
        <v>87524334270</v>
      </c>
      <c r="L738" s="108">
        <v>147937000000</v>
      </c>
      <c r="M738" s="108">
        <v>76464170369</v>
      </c>
      <c r="N738" s="108">
        <v>103479000000</v>
      </c>
      <c r="O738" s="108">
        <v>108070000000</v>
      </c>
      <c r="P738" s="108">
        <v>77251055741</v>
      </c>
      <c r="Q738" s="108">
        <v>67235083371</v>
      </c>
      <c r="R738" s="108">
        <v>69513321896</v>
      </c>
      <c r="S738" s="108">
        <v>79862543473</v>
      </c>
      <c r="T738" s="108">
        <v>68814514951</v>
      </c>
      <c r="U738" s="108">
        <v>61925246249</v>
      </c>
      <c r="V738" s="108">
        <v>62806073259</v>
      </c>
      <c r="W738" s="108">
        <v>66246912934</v>
      </c>
      <c r="X738" s="108">
        <v>69803931741</v>
      </c>
      <c r="Y738" s="108">
        <v>73202157841</v>
      </c>
      <c r="Z738" s="108">
        <v>55102198629</v>
      </c>
      <c r="AA738" s="108">
        <v>55526171932</v>
      </c>
      <c r="AB738" s="108">
        <v>56931945549</v>
      </c>
      <c r="AC738" s="108">
        <v>68146784827</v>
      </c>
      <c r="AD738" s="108">
        <v>72390004090</v>
      </c>
      <c r="AE738" s="108">
        <v>66984501835</v>
      </c>
      <c r="AF738" s="108">
        <v>69908980141</v>
      </c>
      <c r="AG738" s="108">
        <v>59780804349</v>
      </c>
      <c r="AH738" s="115">
        <v>58488256379</v>
      </c>
      <c r="AI738" s="105">
        <v>36.521599999999999</v>
      </c>
      <c r="AJ738" s="105">
        <v>36.894300000000001</v>
      </c>
      <c r="AK738" s="105">
        <v>37.087200000000003</v>
      </c>
      <c r="AL738" s="105">
        <v>36.676400000000001</v>
      </c>
      <c r="AM738" s="105">
        <v>36.9726</v>
      </c>
      <c r="AN738" s="105">
        <v>37.143599999999999</v>
      </c>
      <c r="AO738" s="105">
        <v>36.585999999999999</v>
      </c>
      <c r="AP738" s="105">
        <v>37.537399999999998</v>
      </c>
      <c r="AQ738" s="105">
        <v>36.343200000000003</v>
      </c>
      <c r="AR738" s="105">
        <v>37.026899999999998</v>
      </c>
      <c r="AS738" s="105">
        <v>37.103900000000003</v>
      </c>
      <c r="AT738" s="105">
        <v>36.773000000000003</v>
      </c>
      <c r="AU738" s="105">
        <v>36.182400000000001</v>
      </c>
      <c r="AV738" s="105">
        <v>36.3063</v>
      </c>
      <c r="AW738" s="105">
        <v>36.580300000000001</v>
      </c>
      <c r="AX738" s="105">
        <v>36.381300000000003</v>
      </c>
      <c r="AY738" s="105">
        <v>36.157699999999998</v>
      </c>
      <c r="AZ738" s="105">
        <v>36.187899999999999</v>
      </c>
      <c r="BA738" s="105">
        <v>36.192100000000003</v>
      </c>
      <c r="BB738" s="105">
        <v>36.359499999999997</v>
      </c>
      <c r="BC738" s="105">
        <v>36.298099999999998</v>
      </c>
      <c r="BD738" s="105">
        <v>36.107199999999999</v>
      </c>
      <c r="BE738" s="105">
        <v>36.1066</v>
      </c>
      <c r="BF738" s="105">
        <v>36.165100000000002</v>
      </c>
      <c r="BG738" s="105">
        <v>36.065100000000001</v>
      </c>
      <c r="BH738" s="105">
        <v>36.101199999999999</v>
      </c>
      <c r="BI738" s="105">
        <v>35.976999999999997</v>
      </c>
      <c r="BJ738" s="105">
        <v>36.079799999999999</v>
      </c>
      <c r="BK738" s="105">
        <v>35.734400000000001</v>
      </c>
      <c r="BL738" s="116">
        <v>35.7836</v>
      </c>
      <c r="BM738" s="112">
        <v>8.0914899999999998E-3</v>
      </c>
      <c r="BN738" s="112">
        <v>3.6065799999999999E-3</v>
      </c>
      <c r="BO738" s="112">
        <v>6.5621200000000005E-2</v>
      </c>
      <c r="BP738" s="112">
        <v>1.6969000000000001E-3</v>
      </c>
      <c r="BQ738" s="112">
        <v>3.7166200000000003E-2</v>
      </c>
      <c r="BR738" s="112">
        <v>4.2979499999999997E-2</v>
      </c>
      <c r="BS738" s="112">
        <v>2.4378799999999999E-2</v>
      </c>
      <c r="BT738" s="112">
        <v>7.6367199999999996E-2</v>
      </c>
      <c r="BU738" s="117">
        <v>0.185976</v>
      </c>
      <c r="BV738" s="112">
        <v>3.5557999999999999E-2</v>
      </c>
      <c r="BW738" s="112">
        <v>2.21406E-2</v>
      </c>
      <c r="BX738" s="112">
        <v>0.15705</v>
      </c>
      <c r="BY738" s="112">
        <v>1.0730200000000001E-2</v>
      </c>
      <c r="BZ738" s="112">
        <v>0.35464499999999999</v>
      </c>
      <c r="CA738" s="112">
        <v>0.202787</v>
      </c>
      <c r="CB738" s="112">
        <v>0.15116399999999999</v>
      </c>
      <c r="CC738" s="112">
        <v>0.23302</v>
      </c>
      <c r="CD738" s="117">
        <v>0.69417600000000002</v>
      </c>
      <c r="CE738" s="105">
        <v>0.96844399999999997</v>
      </c>
      <c r="CF738" s="105">
        <v>1.0649599999999999</v>
      </c>
      <c r="CG738" s="105">
        <v>0.95627499999999999</v>
      </c>
      <c r="CH738" s="105">
        <v>1.10199</v>
      </c>
      <c r="CI738" s="105">
        <v>0.49038599999999999</v>
      </c>
      <c r="CJ738" s="105">
        <v>0.37638199999999999</v>
      </c>
      <c r="CK738" s="105">
        <v>0.41731400000000002</v>
      </c>
      <c r="CL738" s="105">
        <v>0.26037900000000003</v>
      </c>
      <c r="CM738" s="116">
        <v>0.18183099999999999</v>
      </c>
    </row>
    <row r="739" spans="1:91">
      <c r="A739" s="104" t="s">
        <v>2124</v>
      </c>
      <c r="B739" s="104" t="s">
        <v>2125</v>
      </c>
      <c r="C739" s="104" t="s">
        <v>2126</v>
      </c>
      <c r="D739" s="105">
        <v>38.451800000000006</v>
      </c>
      <c r="E739" s="108">
        <v>224789000000</v>
      </c>
      <c r="F739" s="108">
        <v>153537000000</v>
      </c>
      <c r="G739" s="108">
        <v>135586000000</v>
      </c>
      <c r="H739" s="108">
        <v>216899000000</v>
      </c>
      <c r="I739" s="108">
        <v>205684000000</v>
      </c>
      <c r="J739" s="108">
        <v>116066000000</v>
      </c>
      <c r="K739" s="108">
        <v>208360000000</v>
      </c>
      <c r="L739" s="108">
        <v>91939472738</v>
      </c>
      <c r="M739" s="108">
        <v>217659000000</v>
      </c>
      <c r="N739" s="108">
        <v>131011000000</v>
      </c>
      <c r="O739" s="108">
        <v>85913485501</v>
      </c>
      <c r="P739" s="108">
        <v>111696000000</v>
      </c>
      <c r="Q739" s="108">
        <v>400066000000</v>
      </c>
      <c r="R739" s="108">
        <v>375772000000</v>
      </c>
      <c r="S739" s="108">
        <v>410231000000</v>
      </c>
      <c r="T739" s="108">
        <v>308092000000</v>
      </c>
      <c r="U739" s="108">
        <v>332818000000</v>
      </c>
      <c r="V739" s="108">
        <v>403700000000</v>
      </c>
      <c r="W739" s="108">
        <v>348936000000</v>
      </c>
      <c r="X739" s="108">
        <v>346827000000</v>
      </c>
      <c r="Y739" s="108">
        <v>373374000000</v>
      </c>
      <c r="Z739" s="108">
        <v>329138000000</v>
      </c>
      <c r="AA739" s="108">
        <v>321980000000</v>
      </c>
      <c r="AB739" s="108">
        <v>321353000000</v>
      </c>
      <c r="AC739" s="108">
        <v>387991000000</v>
      </c>
      <c r="AD739" s="108">
        <v>374532000000</v>
      </c>
      <c r="AE739" s="108">
        <v>356836000000</v>
      </c>
      <c r="AF739" s="108">
        <v>356625000000</v>
      </c>
      <c r="AG739" s="108">
        <v>364581000000</v>
      </c>
      <c r="AH739" s="115">
        <v>378352000000</v>
      </c>
      <c r="AI739" s="105">
        <v>38.093299999999999</v>
      </c>
      <c r="AJ739" s="105">
        <v>37.636899999999997</v>
      </c>
      <c r="AK739" s="105">
        <v>37.446300000000001</v>
      </c>
      <c r="AL739" s="105">
        <v>37.932600000000001</v>
      </c>
      <c r="AM739" s="105">
        <v>37.920900000000003</v>
      </c>
      <c r="AN739" s="105">
        <v>37.062199999999997</v>
      </c>
      <c r="AO739" s="105">
        <v>37.829599999999999</v>
      </c>
      <c r="AP739" s="105">
        <v>36.808100000000003</v>
      </c>
      <c r="AQ739" s="105">
        <v>37.852400000000003</v>
      </c>
      <c r="AR739" s="105">
        <v>37.360799999999998</v>
      </c>
      <c r="AS739" s="105">
        <v>36.7712</v>
      </c>
      <c r="AT739" s="105">
        <v>37.305</v>
      </c>
      <c r="AU739" s="105">
        <v>38.804600000000001</v>
      </c>
      <c r="AV739" s="105">
        <v>38.7408</v>
      </c>
      <c r="AW739" s="105">
        <v>38.841099999999997</v>
      </c>
      <c r="AX739" s="105">
        <v>38.543900000000001</v>
      </c>
      <c r="AY739" s="105">
        <v>38.606000000000002</v>
      </c>
      <c r="AZ739" s="105">
        <v>38.856299999999997</v>
      </c>
      <c r="BA739" s="105">
        <v>38.589100000000002</v>
      </c>
      <c r="BB739" s="105">
        <v>38.659199999999998</v>
      </c>
      <c r="BC739" s="105">
        <v>38.636099999999999</v>
      </c>
      <c r="BD739" s="105">
        <v>38.682400000000001</v>
      </c>
      <c r="BE739" s="105">
        <v>38.636000000000003</v>
      </c>
      <c r="BF739" s="105">
        <v>38.661999999999999</v>
      </c>
      <c r="BG739" s="105">
        <v>38.560200000000002</v>
      </c>
      <c r="BH739" s="105">
        <v>38.472900000000003</v>
      </c>
      <c r="BI739" s="105">
        <v>38.390300000000003</v>
      </c>
      <c r="BJ739" s="105">
        <v>38.430700000000002</v>
      </c>
      <c r="BK739" s="105">
        <v>38.390500000000003</v>
      </c>
      <c r="BL739" s="116">
        <v>38.514400000000002</v>
      </c>
      <c r="BM739" s="112">
        <v>2.1139000000000002E-2</v>
      </c>
      <c r="BN739" s="112">
        <v>4.9996600000000002E-2</v>
      </c>
      <c r="BO739" s="112">
        <v>5.1949799999999997E-2</v>
      </c>
      <c r="BP739" s="112">
        <v>2.4575899999999999E-3</v>
      </c>
      <c r="BQ739" s="112">
        <v>1.70615E-3</v>
      </c>
      <c r="BR739" s="112">
        <v>9.4018099999999993E-2</v>
      </c>
      <c r="BS739" s="112">
        <v>1.20226E-2</v>
      </c>
      <c r="BT739" s="112">
        <v>5.2364400000000002E-3</v>
      </c>
      <c r="BU739" s="117">
        <v>0.657138</v>
      </c>
      <c r="BV739" s="112">
        <v>6.0181800000000001E-2</v>
      </c>
      <c r="BW739" s="112">
        <v>0.105268</v>
      </c>
      <c r="BX739" s="112">
        <v>0.13805200000000001</v>
      </c>
      <c r="BY739" s="112">
        <v>1.26432E-2</v>
      </c>
      <c r="BZ739" s="112">
        <v>0.14594399999999999</v>
      </c>
      <c r="CA739" s="112">
        <v>0.31074000000000002</v>
      </c>
      <c r="CB739" s="112">
        <v>0.10878400000000001</v>
      </c>
      <c r="CC739" s="112">
        <v>5.7660999999999997E-2</v>
      </c>
      <c r="CD739" s="117">
        <v>0.89043600000000001</v>
      </c>
      <c r="CE739" s="105">
        <v>-0.71971399999999996</v>
      </c>
      <c r="CF739" s="105">
        <v>-0.80663600000000002</v>
      </c>
      <c r="CG739" s="105">
        <v>-0.94849700000000003</v>
      </c>
      <c r="CH739" s="105">
        <v>-1.29955</v>
      </c>
      <c r="CI739" s="105">
        <v>0.350304</v>
      </c>
      <c r="CJ739" s="105">
        <v>0.223526</v>
      </c>
      <c r="CK739" s="105">
        <v>0.18293400000000001</v>
      </c>
      <c r="CL739" s="105">
        <v>0.21493300000000001</v>
      </c>
      <c r="CM739" s="116">
        <v>2.9261300000000001E-2</v>
      </c>
    </row>
    <row r="740" spans="1:91">
      <c r="A740" s="104" t="s">
        <v>2127</v>
      </c>
      <c r="B740" s="104" t="s">
        <v>2128</v>
      </c>
      <c r="C740" s="104" t="s">
        <v>616</v>
      </c>
      <c r="D740" s="105">
        <v>37.971050000000005</v>
      </c>
      <c r="E740" s="108">
        <v>204960000000</v>
      </c>
      <c r="F740" s="108">
        <v>146305000000</v>
      </c>
      <c r="G740" s="108">
        <v>137990000000</v>
      </c>
      <c r="H740" s="108">
        <v>213400000000</v>
      </c>
      <c r="I740" s="108">
        <v>189386000000</v>
      </c>
      <c r="J740" s="108">
        <v>131563000000</v>
      </c>
      <c r="K740" s="108">
        <v>152892000000</v>
      </c>
      <c r="L740" s="108">
        <v>83257048208</v>
      </c>
      <c r="M740" s="108">
        <v>167996000000</v>
      </c>
      <c r="N740" s="108">
        <v>164897000000</v>
      </c>
      <c r="O740" s="108">
        <v>111173000000</v>
      </c>
      <c r="P740" s="108">
        <v>152904000000</v>
      </c>
      <c r="Q740" s="108">
        <v>247332000000</v>
      </c>
      <c r="R740" s="108">
        <v>254047000000</v>
      </c>
      <c r="S740" s="108">
        <v>296384000000</v>
      </c>
      <c r="T740" s="108">
        <v>225454000000</v>
      </c>
      <c r="U740" s="108">
        <v>232774000000</v>
      </c>
      <c r="V740" s="108">
        <v>288139000000</v>
      </c>
      <c r="W740" s="108">
        <v>270279000000</v>
      </c>
      <c r="X740" s="108">
        <v>287644000000</v>
      </c>
      <c r="Y740" s="108">
        <v>249676000000</v>
      </c>
      <c r="Z740" s="108">
        <v>213490000000</v>
      </c>
      <c r="AA740" s="108">
        <v>214072000000</v>
      </c>
      <c r="AB740" s="108">
        <v>230803000000</v>
      </c>
      <c r="AC740" s="108">
        <v>275184000000</v>
      </c>
      <c r="AD740" s="108">
        <v>225462000000</v>
      </c>
      <c r="AE740" s="108">
        <v>267674000000</v>
      </c>
      <c r="AF740" s="108">
        <v>258506000000</v>
      </c>
      <c r="AG740" s="108">
        <v>291152000000</v>
      </c>
      <c r="AH740" s="115">
        <v>243850000000</v>
      </c>
      <c r="AI740" s="105">
        <v>37.96</v>
      </c>
      <c r="AJ740" s="105">
        <v>37.567700000000002</v>
      </c>
      <c r="AK740" s="105">
        <v>37.471699999999998</v>
      </c>
      <c r="AL740" s="105">
        <v>37.909199999999998</v>
      </c>
      <c r="AM740" s="105">
        <v>37.804499999999997</v>
      </c>
      <c r="AN740" s="105">
        <v>37.241</v>
      </c>
      <c r="AO740" s="105">
        <v>37.384999999999998</v>
      </c>
      <c r="AP740" s="105">
        <v>36.692500000000003</v>
      </c>
      <c r="AQ740" s="105">
        <v>37.478700000000003</v>
      </c>
      <c r="AR740" s="105">
        <v>37.686300000000003</v>
      </c>
      <c r="AS740" s="105">
        <v>37.136800000000001</v>
      </c>
      <c r="AT740" s="105">
        <v>37.758000000000003</v>
      </c>
      <c r="AU740" s="105">
        <v>38.094999999999999</v>
      </c>
      <c r="AV740" s="105">
        <v>38.176000000000002</v>
      </c>
      <c r="AW740" s="105">
        <v>38.400399999999998</v>
      </c>
      <c r="AX740" s="105">
        <v>38.093400000000003</v>
      </c>
      <c r="AY740" s="105">
        <v>38.0837</v>
      </c>
      <c r="AZ740" s="105">
        <v>38.371699999999997</v>
      </c>
      <c r="BA740" s="105">
        <v>38.220599999999997</v>
      </c>
      <c r="BB740" s="105">
        <v>38.391300000000001</v>
      </c>
      <c r="BC740" s="105">
        <v>38.057600000000001</v>
      </c>
      <c r="BD740" s="105">
        <v>38.058999999999997</v>
      </c>
      <c r="BE740" s="105">
        <v>38.048699999999997</v>
      </c>
      <c r="BF740" s="105">
        <v>38.1845</v>
      </c>
      <c r="BG740" s="105">
        <v>38.069800000000001</v>
      </c>
      <c r="BH740" s="105">
        <v>37.740600000000001</v>
      </c>
      <c r="BI740" s="105">
        <v>37.9756</v>
      </c>
      <c r="BJ740" s="105">
        <v>37.966500000000003</v>
      </c>
      <c r="BK740" s="105">
        <v>38.055900000000001</v>
      </c>
      <c r="BL740" s="116">
        <v>37.871299999999998</v>
      </c>
      <c r="BM740" s="112">
        <v>0.133378</v>
      </c>
      <c r="BN740" s="112">
        <v>0.21779299999999999</v>
      </c>
      <c r="BO740" s="112">
        <v>3.7211399999999999E-2</v>
      </c>
      <c r="BP740" s="112">
        <v>9.7790000000000002E-2</v>
      </c>
      <c r="BQ740" s="112">
        <v>7.0312399999999997E-2</v>
      </c>
      <c r="BR740" s="112">
        <v>0.114284</v>
      </c>
      <c r="BS740" s="112">
        <v>7.8602900000000003E-2</v>
      </c>
      <c r="BT740" s="112">
        <v>0.12598999999999999</v>
      </c>
      <c r="BU740" s="117">
        <v>0.76347900000000002</v>
      </c>
      <c r="BV740" s="112">
        <v>0.203627</v>
      </c>
      <c r="BW740" s="112">
        <v>0.308647</v>
      </c>
      <c r="BX740" s="112">
        <v>0.114262</v>
      </c>
      <c r="BY740" s="112">
        <v>0.15692300000000001</v>
      </c>
      <c r="BZ740" s="112">
        <v>0.443328</v>
      </c>
      <c r="CA740" s="112">
        <v>0.34867500000000001</v>
      </c>
      <c r="CB740" s="112">
        <v>0.26472600000000002</v>
      </c>
      <c r="CC740" s="112">
        <v>0.30495299999999997</v>
      </c>
      <c r="CD740" s="117">
        <v>0.92107799999999995</v>
      </c>
      <c r="CE740" s="105">
        <v>-0.29806100000000002</v>
      </c>
      <c r="CF740" s="105">
        <v>-0.31298100000000001</v>
      </c>
      <c r="CG740" s="105">
        <v>-0.77912999999999999</v>
      </c>
      <c r="CH740" s="105">
        <v>-0.43748999999999999</v>
      </c>
      <c r="CI740" s="105">
        <v>0.25925799999999999</v>
      </c>
      <c r="CJ740" s="105">
        <v>0.218391</v>
      </c>
      <c r="CK740" s="105">
        <v>0.25863000000000003</v>
      </c>
      <c r="CL740" s="105">
        <v>0.13286100000000001</v>
      </c>
      <c r="CM740" s="116">
        <v>-3.5903900000000002E-2</v>
      </c>
    </row>
    <row r="741" spans="1:91">
      <c r="A741" s="104" t="s">
        <v>2129</v>
      </c>
      <c r="B741" s="104" t="s">
        <v>2130</v>
      </c>
      <c r="C741" s="104" t="s">
        <v>2131</v>
      </c>
      <c r="D741" s="105">
        <v>39.2074</v>
      </c>
      <c r="E741" s="108">
        <v>476140000000</v>
      </c>
      <c r="F741" s="108">
        <v>375988000000</v>
      </c>
      <c r="G741" s="108">
        <v>298616000000</v>
      </c>
      <c r="H741" s="108">
        <v>411782000000</v>
      </c>
      <c r="I741" s="108">
        <v>390647000000</v>
      </c>
      <c r="J741" s="108">
        <v>271163000000</v>
      </c>
      <c r="K741" s="108">
        <v>398964000000</v>
      </c>
      <c r="L741" s="108">
        <v>194137000000</v>
      </c>
      <c r="M741" s="108">
        <v>365193000000</v>
      </c>
      <c r="N741" s="108">
        <v>332435000000</v>
      </c>
      <c r="O741" s="108">
        <v>216128000000</v>
      </c>
      <c r="P741" s="108">
        <v>250746000000</v>
      </c>
      <c r="Q741" s="108">
        <v>627285000000</v>
      </c>
      <c r="R741" s="108">
        <v>633269000000</v>
      </c>
      <c r="S741" s="108">
        <v>571280000000</v>
      </c>
      <c r="T741" s="108">
        <v>576494000000</v>
      </c>
      <c r="U741" s="108">
        <v>603136000000</v>
      </c>
      <c r="V741" s="108">
        <v>595582000000</v>
      </c>
      <c r="W741" s="108">
        <v>625633000000</v>
      </c>
      <c r="X741" s="108">
        <v>604589000000</v>
      </c>
      <c r="Y741" s="108">
        <v>587012000000</v>
      </c>
      <c r="Z741" s="108">
        <v>473687000000</v>
      </c>
      <c r="AA741" s="108">
        <v>518892000000</v>
      </c>
      <c r="AB741" s="108">
        <v>519081000000</v>
      </c>
      <c r="AC741" s="108">
        <v>632796000000</v>
      </c>
      <c r="AD741" s="108">
        <v>617745000000</v>
      </c>
      <c r="AE741" s="108">
        <v>629199000000</v>
      </c>
      <c r="AF741" s="108">
        <v>623605000000</v>
      </c>
      <c r="AG741" s="108">
        <v>656900000000</v>
      </c>
      <c r="AH741" s="115">
        <v>566364000000</v>
      </c>
      <c r="AI741" s="105">
        <v>39.176099999999998</v>
      </c>
      <c r="AJ741" s="105">
        <v>38.927</v>
      </c>
      <c r="AK741" s="105">
        <v>38.585900000000002</v>
      </c>
      <c r="AL741" s="105">
        <v>38.857500000000002</v>
      </c>
      <c r="AM741" s="105">
        <v>38.807600000000001</v>
      </c>
      <c r="AN741" s="105">
        <v>38.259500000000003</v>
      </c>
      <c r="AO741" s="105">
        <v>38.763500000000001</v>
      </c>
      <c r="AP741" s="105">
        <v>37.777200000000001</v>
      </c>
      <c r="AQ741" s="105">
        <v>38.598999999999997</v>
      </c>
      <c r="AR741" s="105">
        <v>38.682400000000001</v>
      </c>
      <c r="AS741" s="105">
        <v>38.085099999999997</v>
      </c>
      <c r="AT741" s="105">
        <v>38.471600000000002</v>
      </c>
      <c r="AU741" s="105">
        <v>39.473599999999998</v>
      </c>
      <c r="AV741" s="105">
        <v>39.493699999999997</v>
      </c>
      <c r="AW741" s="105">
        <v>39.280999999999999</v>
      </c>
      <c r="AX741" s="105">
        <v>39.447800000000001</v>
      </c>
      <c r="AY741" s="105">
        <v>39.478299999999997</v>
      </c>
      <c r="AZ741" s="105">
        <v>39.415599999999998</v>
      </c>
      <c r="BA741" s="105">
        <v>39.4315</v>
      </c>
      <c r="BB741" s="105">
        <v>39.455300000000001</v>
      </c>
      <c r="BC741" s="105">
        <v>39.286200000000001</v>
      </c>
      <c r="BD741" s="105">
        <v>39.206200000000003</v>
      </c>
      <c r="BE741" s="105">
        <v>39.322200000000002</v>
      </c>
      <c r="BF741" s="105">
        <v>39.3538</v>
      </c>
      <c r="BG741" s="105">
        <v>39.254899999999999</v>
      </c>
      <c r="BH741" s="105">
        <v>39.194899999999997</v>
      </c>
      <c r="BI741" s="105">
        <v>39.208599999999997</v>
      </c>
      <c r="BJ741" s="105">
        <v>39.236899999999999</v>
      </c>
      <c r="BK741" s="105">
        <v>39.264600000000002</v>
      </c>
      <c r="BL741" s="116">
        <v>39.109299999999998</v>
      </c>
      <c r="BM741" s="112">
        <v>0.158716</v>
      </c>
      <c r="BN741" s="112">
        <v>4.6543000000000001E-2</v>
      </c>
      <c r="BO741" s="112">
        <v>5.59563E-2</v>
      </c>
      <c r="BP741" s="112">
        <v>1.20597E-2</v>
      </c>
      <c r="BQ741" s="112">
        <v>6.2524999999999997E-2</v>
      </c>
      <c r="BR741" s="112">
        <v>8.8647399999999994E-3</v>
      </c>
      <c r="BS741" s="112">
        <v>5.8233899999999998E-2</v>
      </c>
      <c r="BT741" s="112">
        <v>0.23980299999999999</v>
      </c>
      <c r="BU741" s="117">
        <v>0.77141300000000002</v>
      </c>
      <c r="BV741" s="112">
        <v>0.23231399999999999</v>
      </c>
      <c r="BW741" s="112">
        <v>0.100537</v>
      </c>
      <c r="BX741" s="112">
        <v>0.14364299999999999</v>
      </c>
      <c r="BY741" s="112">
        <v>3.1652699999999999E-2</v>
      </c>
      <c r="BZ741" s="112">
        <v>0.42715799999999998</v>
      </c>
      <c r="CA741" s="112">
        <v>8.5175000000000001E-2</v>
      </c>
      <c r="CB741" s="112">
        <v>0.23005400000000001</v>
      </c>
      <c r="CC741" s="112">
        <v>0.44264300000000001</v>
      </c>
      <c r="CD741" s="117">
        <v>0.92608199999999996</v>
      </c>
      <c r="CE741" s="105">
        <v>-0.30724600000000002</v>
      </c>
      <c r="CF741" s="105">
        <v>-0.56204699999999996</v>
      </c>
      <c r="CG741" s="105">
        <v>-0.82370600000000005</v>
      </c>
      <c r="CH741" s="105">
        <v>-0.79053099999999998</v>
      </c>
      <c r="CI741" s="105">
        <v>0.21252199999999999</v>
      </c>
      <c r="CJ741" s="105">
        <v>0.24365999999999999</v>
      </c>
      <c r="CK741" s="105">
        <v>0.18740200000000001</v>
      </c>
      <c r="CL741" s="105">
        <v>9.0455400000000005E-2</v>
      </c>
      <c r="CM741" s="116">
        <v>1.58984E-2</v>
      </c>
    </row>
    <row r="742" spans="1:91">
      <c r="A742" s="104" t="s">
        <v>2132</v>
      </c>
      <c r="B742" s="104" t="s">
        <v>2133</v>
      </c>
      <c r="C742" s="104" t="s">
        <v>2131</v>
      </c>
      <c r="D742" s="105">
        <v>37.299300000000002</v>
      </c>
      <c r="E742" s="108">
        <v>122036000000</v>
      </c>
      <c r="F742" s="108">
        <v>108362000000</v>
      </c>
      <c r="G742" s="108">
        <v>94061102145</v>
      </c>
      <c r="H742" s="108">
        <v>115790000000</v>
      </c>
      <c r="I742" s="108">
        <v>105610000000</v>
      </c>
      <c r="J742" s="108">
        <v>80881461127</v>
      </c>
      <c r="K742" s="108">
        <v>102420000000</v>
      </c>
      <c r="L742" s="108">
        <v>56662213357</v>
      </c>
      <c r="M742" s="108">
        <v>96889519975</v>
      </c>
      <c r="N742" s="108">
        <v>96543641851</v>
      </c>
      <c r="O742" s="108">
        <v>83946782732</v>
      </c>
      <c r="P742" s="108">
        <v>100090000000</v>
      </c>
      <c r="Q742" s="108">
        <v>161231000000</v>
      </c>
      <c r="R742" s="108">
        <v>192153000000</v>
      </c>
      <c r="S742" s="108">
        <v>158052000000</v>
      </c>
      <c r="T742" s="108">
        <v>153114000000</v>
      </c>
      <c r="U742" s="108">
        <v>179811000000</v>
      </c>
      <c r="V742" s="108">
        <v>194210000000</v>
      </c>
      <c r="W742" s="108">
        <v>157105000000</v>
      </c>
      <c r="X742" s="108">
        <v>161635000000</v>
      </c>
      <c r="Y742" s="108">
        <v>189837000000</v>
      </c>
      <c r="Z742" s="108">
        <v>140677000000</v>
      </c>
      <c r="AA742" s="108">
        <v>157443000000</v>
      </c>
      <c r="AB742" s="108">
        <v>137387000000</v>
      </c>
      <c r="AC742" s="108">
        <v>151713000000</v>
      </c>
      <c r="AD742" s="108">
        <v>176223000000</v>
      </c>
      <c r="AE742" s="108">
        <v>174301000000</v>
      </c>
      <c r="AF742" s="108">
        <v>156448000000</v>
      </c>
      <c r="AG742" s="108">
        <v>185528000000</v>
      </c>
      <c r="AH742" s="115">
        <v>153776000000</v>
      </c>
      <c r="AI742" s="105">
        <v>37.212000000000003</v>
      </c>
      <c r="AJ742" s="105">
        <v>37.1372</v>
      </c>
      <c r="AK742" s="105">
        <v>36.921300000000002</v>
      </c>
      <c r="AL742" s="105">
        <v>37.027099999999997</v>
      </c>
      <c r="AM742" s="105">
        <v>36.9908</v>
      </c>
      <c r="AN742" s="105">
        <v>36.558799999999998</v>
      </c>
      <c r="AO742" s="105">
        <v>36.810899999999997</v>
      </c>
      <c r="AP742" s="105">
        <v>36.202100000000002</v>
      </c>
      <c r="AQ742" s="105">
        <v>36.684699999999999</v>
      </c>
      <c r="AR742" s="105">
        <v>36.924799999999998</v>
      </c>
      <c r="AS742" s="105">
        <v>36.739400000000003</v>
      </c>
      <c r="AT742" s="105">
        <v>37.146700000000003</v>
      </c>
      <c r="AU742" s="105">
        <v>37.466500000000003</v>
      </c>
      <c r="AV742" s="105">
        <v>37.773200000000003</v>
      </c>
      <c r="AW742" s="105">
        <v>37.524000000000001</v>
      </c>
      <c r="AX742" s="105">
        <v>37.5351</v>
      </c>
      <c r="AY742" s="105">
        <v>37.706000000000003</v>
      </c>
      <c r="AZ742" s="105">
        <v>37.805700000000002</v>
      </c>
      <c r="BA742" s="105">
        <v>37.437899999999999</v>
      </c>
      <c r="BB742" s="105">
        <v>37.564599999999999</v>
      </c>
      <c r="BC742" s="105">
        <v>37.665199999999999</v>
      </c>
      <c r="BD742" s="105">
        <v>37.458199999999998</v>
      </c>
      <c r="BE742" s="105">
        <v>37.607100000000003</v>
      </c>
      <c r="BF742" s="105">
        <v>37.436</v>
      </c>
      <c r="BG742" s="105">
        <v>37.216799999999999</v>
      </c>
      <c r="BH742" s="105">
        <v>37.384999999999998</v>
      </c>
      <c r="BI742" s="105">
        <v>37.356699999999996</v>
      </c>
      <c r="BJ742" s="105">
        <v>37.241900000000001</v>
      </c>
      <c r="BK742" s="105">
        <v>37.3904</v>
      </c>
      <c r="BL742" s="116">
        <v>37.1952</v>
      </c>
      <c r="BM742" s="112">
        <v>0.152202</v>
      </c>
      <c r="BN742" s="112">
        <v>6.1228400000000002E-2</v>
      </c>
      <c r="BO742" s="112">
        <v>2.18122E-2</v>
      </c>
      <c r="BP742" s="112">
        <v>6.1665200000000003E-2</v>
      </c>
      <c r="BQ742" s="112">
        <v>4.8248300000000001E-2</v>
      </c>
      <c r="BR742" s="112">
        <v>1.4545199999999999E-2</v>
      </c>
      <c r="BS742" s="112">
        <v>3.3746900000000003E-2</v>
      </c>
      <c r="BT742" s="112">
        <v>4.78564E-2</v>
      </c>
      <c r="BU742" s="117">
        <v>0.60793399999999997</v>
      </c>
      <c r="BV742" s="112">
        <v>0.22414999999999999</v>
      </c>
      <c r="BW742" s="112">
        <v>0.121033</v>
      </c>
      <c r="BX742" s="112">
        <v>8.5639800000000002E-2</v>
      </c>
      <c r="BY742" s="112">
        <v>0.10845399999999999</v>
      </c>
      <c r="BZ742" s="112">
        <v>0.38780700000000001</v>
      </c>
      <c r="CA742" s="112">
        <v>0.11393300000000001</v>
      </c>
      <c r="CB742" s="112">
        <v>0.177148</v>
      </c>
      <c r="CC742" s="112">
        <v>0.179671</v>
      </c>
      <c r="CD742" s="117">
        <v>0.86473800000000001</v>
      </c>
      <c r="CE742" s="105">
        <v>-0.185671</v>
      </c>
      <c r="CF742" s="105">
        <v>-0.41697099999999998</v>
      </c>
      <c r="CG742" s="105">
        <v>-0.70993799999999996</v>
      </c>
      <c r="CH742" s="105">
        <v>-0.33889599999999998</v>
      </c>
      <c r="CI742" s="105">
        <v>0.31204500000000002</v>
      </c>
      <c r="CJ742" s="105">
        <v>0.40642299999999998</v>
      </c>
      <c r="CK742" s="105">
        <v>0.28005000000000002</v>
      </c>
      <c r="CL742" s="105">
        <v>0.224608</v>
      </c>
      <c r="CM742" s="116">
        <v>4.3650300000000003E-2</v>
      </c>
    </row>
    <row r="743" spans="1:91">
      <c r="A743" s="104" t="s">
        <v>2134</v>
      </c>
      <c r="B743" s="104" t="s">
        <v>2135</v>
      </c>
      <c r="C743" s="104" t="s">
        <v>2136</v>
      </c>
      <c r="D743" s="105">
        <v>30.925649999999997</v>
      </c>
      <c r="E743" s="108">
        <v>2513489771</v>
      </c>
      <c r="F743" s="108">
        <v>808082386.79999995</v>
      </c>
      <c r="G743" s="108">
        <v>475401378.10000002</v>
      </c>
      <c r="H743" s="108">
        <v>1688117021</v>
      </c>
      <c r="I743" s="108">
        <v>735359611.60000002</v>
      </c>
      <c r="J743" s="108">
        <v>916252370.79999995</v>
      </c>
      <c r="K743" s="108">
        <v>1514756236</v>
      </c>
      <c r="L743" s="108">
        <v>372073868</v>
      </c>
      <c r="M743" s="108">
        <v>1114066815</v>
      </c>
      <c r="N743" s="108">
        <v>672578576.79999995</v>
      </c>
      <c r="O743" s="108">
        <v>270289570</v>
      </c>
      <c r="P743" s="108">
        <v>1852787887</v>
      </c>
      <c r="Q743" s="108">
        <v>1744014203</v>
      </c>
      <c r="R743" s="108">
        <v>1852163560</v>
      </c>
      <c r="S743" s="108">
        <v>2904743354</v>
      </c>
      <c r="T743" s="108">
        <v>1864383104</v>
      </c>
      <c r="U743" s="108">
        <v>2079879826</v>
      </c>
      <c r="V743" s="108">
        <v>2516068980</v>
      </c>
      <c r="W743" s="108">
        <v>1221958417</v>
      </c>
      <c r="X743" s="108">
        <v>2159922096</v>
      </c>
      <c r="Y743" s="108">
        <v>1973615749</v>
      </c>
      <c r="Z743" s="108">
        <v>1487598244</v>
      </c>
      <c r="AA743" s="108">
        <v>1387694466</v>
      </c>
      <c r="AB743" s="108">
        <v>1505417011</v>
      </c>
      <c r="AC743" s="108">
        <v>1363056496</v>
      </c>
      <c r="AD743" s="108">
        <v>2542061526</v>
      </c>
      <c r="AE743" s="108">
        <v>1334411835</v>
      </c>
      <c r="AF743" s="108">
        <v>2083727546</v>
      </c>
      <c r="AG743" s="108">
        <v>2909806703</v>
      </c>
      <c r="AH743" s="115">
        <v>2480222903</v>
      </c>
      <c r="AI743" s="105">
        <v>31.610499999999998</v>
      </c>
      <c r="AJ743" s="105">
        <v>30.1631</v>
      </c>
      <c r="AK743" s="105">
        <v>29.4057</v>
      </c>
      <c r="AL743" s="105">
        <v>30.927199999999999</v>
      </c>
      <c r="AM743" s="105">
        <v>29.8871</v>
      </c>
      <c r="AN743" s="105">
        <v>30.3459</v>
      </c>
      <c r="AO743" s="105">
        <v>30.7105</v>
      </c>
      <c r="AP743" s="105">
        <v>29.2806</v>
      </c>
      <c r="AQ743" s="105">
        <v>30.2423</v>
      </c>
      <c r="AR743" s="105">
        <v>29.763400000000001</v>
      </c>
      <c r="AS743" s="105">
        <v>28.5916</v>
      </c>
      <c r="AT743" s="105">
        <v>31.391200000000001</v>
      </c>
      <c r="AU743" s="105">
        <v>30.9359</v>
      </c>
      <c r="AV743" s="105">
        <v>31.0763</v>
      </c>
      <c r="AW743" s="105">
        <v>31.7592</v>
      </c>
      <c r="AX743" s="105">
        <v>31.1754</v>
      </c>
      <c r="AY743" s="105">
        <v>31.276199999999999</v>
      </c>
      <c r="AZ743" s="105">
        <v>31.563300000000002</v>
      </c>
      <c r="BA743" s="105">
        <v>30.4315</v>
      </c>
      <c r="BB743" s="105">
        <v>31.3428</v>
      </c>
      <c r="BC743" s="105">
        <v>31.072299999999998</v>
      </c>
      <c r="BD743" s="105">
        <v>30.871099999999998</v>
      </c>
      <c r="BE743" s="105">
        <v>30.793399999999998</v>
      </c>
      <c r="BF743" s="105">
        <v>30.924099999999999</v>
      </c>
      <c r="BG743" s="105">
        <v>30.3856</v>
      </c>
      <c r="BH743" s="105">
        <v>31.282299999999999</v>
      </c>
      <c r="BI743" s="105">
        <v>30.327400000000001</v>
      </c>
      <c r="BJ743" s="105">
        <v>31.011600000000001</v>
      </c>
      <c r="BK743" s="105">
        <v>31.369199999999999</v>
      </c>
      <c r="BL743" s="116">
        <v>31.209399999999999</v>
      </c>
      <c r="BM743" s="112">
        <v>0.28714600000000001</v>
      </c>
      <c r="BN743" s="112">
        <v>6.3612299999999997E-2</v>
      </c>
      <c r="BO743" s="112">
        <v>6.1219299999999997E-2</v>
      </c>
      <c r="BP743" s="112">
        <v>0.19244900000000001</v>
      </c>
      <c r="BQ743" s="112">
        <v>0.83659499999999998</v>
      </c>
      <c r="BR743" s="112">
        <v>0.41428500000000001</v>
      </c>
      <c r="BS743" s="112">
        <v>0.43996299999999999</v>
      </c>
      <c r="BT743" s="112">
        <v>3.8778100000000003E-2</v>
      </c>
      <c r="BU743" s="117">
        <v>0.178172</v>
      </c>
      <c r="BV743" s="112">
        <v>0.37178800000000001</v>
      </c>
      <c r="BW743" s="112">
        <v>0.123949</v>
      </c>
      <c r="BX743" s="112">
        <v>0.15096000000000001</v>
      </c>
      <c r="BY743" s="112">
        <v>0.26777899999999999</v>
      </c>
      <c r="BZ743" s="112">
        <v>0.920234</v>
      </c>
      <c r="CA743" s="112">
        <v>0.676701</v>
      </c>
      <c r="CB743" s="112">
        <v>0.65110000000000001</v>
      </c>
      <c r="CC743" s="112">
        <v>0.15842000000000001</v>
      </c>
      <c r="CD743" s="117">
        <v>0.686805</v>
      </c>
      <c r="CE743" s="105">
        <v>-0.803589</v>
      </c>
      <c r="CF743" s="105">
        <v>-0.81001299999999998</v>
      </c>
      <c r="CG743" s="105">
        <v>-1.11893</v>
      </c>
      <c r="CH743" s="105">
        <v>-1.28132</v>
      </c>
      <c r="CI743" s="105">
        <v>6.0413399999999999E-2</v>
      </c>
      <c r="CJ743" s="105">
        <v>0.141566</v>
      </c>
      <c r="CK743" s="105">
        <v>-0.24784300000000001</v>
      </c>
      <c r="CL743" s="105">
        <v>-0.33383400000000002</v>
      </c>
      <c r="CM743" s="116">
        <v>-0.53162299999999996</v>
      </c>
    </row>
    <row r="744" spans="1:91">
      <c r="A744" s="104" t="s">
        <v>2137</v>
      </c>
      <c r="B744" s="104" t="s">
        <v>2138</v>
      </c>
      <c r="C744" s="104" t="s">
        <v>2139</v>
      </c>
      <c r="D744" s="105">
        <v>38.927</v>
      </c>
      <c r="E744" s="108">
        <v>305850000000</v>
      </c>
      <c r="F744" s="108">
        <v>209180000000</v>
      </c>
      <c r="G744" s="108">
        <v>193444000000</v>
      </c>
      <c r="H744" s="108">
        <v>289227000000</v>
      </c>
      <c r="I744" s="108">
        <v>262476000000</v>
      </c>
      <c r="J744" s="108">
        <v>184965000000</v>
      </c>
      <c r="K744" s="108">
        <v>255376000000</v>
      </c>
      <c r="L744" s="108">
        <v>116897000000</v>
      </c>
      <c r="M744" s="108">
        <v>232583000000</v>
      </c>
      <c r="N744" s="108">
        <v>188871000000</v>
      </c>
      <c r="O744" s="108">
        <v>152731000000</v>
      </c>
      <c r="P744" s="108">
        <v>148387000000</v>
      </c>
      <c r="Q744" s="108">
        <v>504750000000</v>
      </c>
      <c r="R744" s="108">
        <v>547770000000</v>
      </c>
      <c r="S744" s="108">
        <v>518637000000</v>
      </c>
      <c r="T744" s="108">
        <v>471518000000</v>
      </c>
      <c r="U744" s="108">
        <v>489404000000</v>
      </c>
      <c r="V744" s="108">
        <v>472321000000</v>
      </c>
      <c r="W744" s="108">
        <v>496887000000</v>
      </c>
      <c r="X744" s="108">
        <v>506687000000</v>
      </c>
      <c r="Y744" s="108">
        <v>503918000000</v>
      </c>
      <c r="Z744" s="108">
        <v>426547000000</v>
      </c>
      <c r="AA744" s="108">
        <v>440350000000</v>
      </c>
      <c r="AB744" s="108">
        <v>443728000000</v>
      </c>
      <c r="AC744" s="108">
        <v>515658000000</v>
      </c>
      <c r="AD744" s="108">
        <v>553900000000</v>
      </c>
      <c r="AE744" s="108">
        <v>523390000000</v>
      </c>
      <c r="AF744" s="108">
        <v>497519000000</v>
      </c>
      <c r="AG744" s="108">
        <v>495092000000</v>
      </c>
      <c r="AH744" s="115">
        <v>468008000000</v>
      </c>
      <c r="AI744" s="105">
        <v>38.537500000000001</v>
      </c>
      <c r="AJ744" s="105">
        <v>38.081899999999997</v>
      </c>
      <c r="AK744" s="105">
        <v>37.958599999999997</v>
      </c>
      <c r="AL744" s="105">
        <v>38.347799999999999</v>
      </c>
      <c r="AM744" s="105">
        <v>38.2575</v>
      </c>
      <c r="AN744" s="105">
        <v>37.720999999999997</v>
      </c>
      <c r="AO744" s="105">
        <v>38.122300000000003</v>
      </c>
      <c r="AP744" s="105">
        <v>37.129899999999999</v>
      </c>
      <c r="AQ744" s="105">
        <v>37.948099999999997</v>
      </c>
      <c r="AR744" s="105">
        <v>37.880899999999997</v>
      </c>
      <c r="AS744" s="105">
        <v>37.592100000000002</v>
      </c>
      <c r="AT744" s="105">
        <v>37.714700000000001</v>
      </c>
      <c r="AU744" s="105">
        <v>39.152299999999997</v>
      </c>
      <c r="AV744" s="105">
        <v>39.284500000000001</v>
      </c>
      <c r="AW744" s="105">
        <v>39.152700000000003</v>
      </c>
      <c r="AX744" s="105">
        <v>39.157800000000002</v>
      </c>
      <c r="AY744" s="105">
        <v>39.171599999999998</v>
      </c>
      <c r="AZ744" s="105">
        <v>39.081600000000002</v>
      </c>
      <c r="BA744" s="105">
        <v>39.0991</v>
      </c>
      <c r="BB744" s="105">
        <v>39.202500000000001</v>
      </c>
      <c r="BC744" s="105">
        <v>39.066899999999997</v>
      </c>
      <c r="BD744" s="105">
        <v>39.055500000000002</v>
      </c>
      <c r="BE744" s="105">
        <v>39.086199999999998</v>
      </c>
      <c r="BF744" s="105">
        <v>39.127499999999998</v>
      </c>
      <c r="BG744" s="105">
        <v>38.963900000000002</v>
      </c>
      <c r="BH744" s="105">
        <v>39.037500000000001</v>
      </c>
      <c r="BI744" s="105">
        <v>38.942999999999998</v>
      </c>
      <c r="BJ744" s="105">
        <v>38.911000000000001</v>
      </c>
      <c r="BK744" s="105">
        <v>38.845100000000002</v>
      </c>
      <c r="BL744" s="116">
        <v>38.828400000000002</v>
      </c>
      <c r="BM744" s="112">
        <v>1.9765000000000001E-2</v>
      </c>
      <c r="BN744" s="112">
        <v>1.8839999999999999E-2</v>
      </c>
      <c r="BO744" s="112">
        <v>2.1294E-2</v>
      </c>
      <c r="BP744" s="112">
        <v>2.04754E-4</v>
      </c>
      <c r="BQ744" s="112">
        <v>2.7219100000000001E-3</v>
      </c>
      <c r="BR744" s="112">
        <v>1.86082E-3</v>
      </c>
      <c r="BS744" s="112">
        <v>5.5526000000000004E-3</v>
      </c>
      <c r="BT744" s="112">
        <v>2.22493E-3</v>
      </c>
      <c r="BU744" s="117">
        <v>3.4763200000000001E-2</v>
      </c>
      <c r="BV744" s="112">
        <v>5.82979E-2</v>
      </c>
      <c r="BW744" s="112">
        <v>5.6051999999999998E-2</v>
      </c>
      <c r="BX744" s="112">
        <v>8.5138900000000003E-2</v>
      </c>
      <c r="BY744" s="112">
        <v>4.0031499999999996E-3</v>
      </c>
      <c r="BZ744" s="112">
        <v>0.16823199999999999</v>
      </c>
      <c r="CA744" s="112">
        <v>4.40165E-2</v>
      </c>
      <c r="CB744" s="112">
        <v>7.4397099999999994E-2</v>
      </c>
      <c r="CC744" s="112">
        <v>3.5524699999999999E-2</v>
      </c>
      <c r="CD744" s="117">
        <v>0.45310400000000001</v>
      </c>
      <c r="CE744" s="105">
        <v>-0.66882600000000003</v>
      </c>
      <c r="CF744" s="105">
        <v>-0.75273100000000004</v>
      </c>
      <c r="CG744" s="105">
        <v>-1.12808</v>
      </c>
      <c r="CH744" s="105">
        <v>-1.1322700000000001</v>
      </c>
      <c r="CI744" s="105">
        <v>0.33497500000000002</v>
      </c>
      <c r="CJ744" s="105">
        <v>0.27548299999999998</v>
      </c>
      <c r="CK744" s="105">
        <v>0.26131300000000002</v>
      </c>
      <c r="CL744" s="105">
        <v>0.22819600000000001</v>
      </c>
      <c r="CM744" s="116">
        <v>0.119962</v>
      </c>
    </row>
    <row r="745" spans="1:91">
      <c r="A745" s="104" t="s">
        <v>2140</v>
      </c>
      <c r="B745" s="104" t="s">
        <v>2141</v>
      </c>
      <c r="C745" s="104" t="s">
        <v>2142</v>
      </c>
      <c r="D745" s="105">
        <v>37.344449999999995</v>
      </c>
      <c r="E745" s="108">
        <v>130333000000</v>
      </c>
      <c r="F745" s="108">
        <v>103012000000</v>
      </c>
      <c r="G745" s="108">
        <v>93213475467</v>
      </c>
      <c r="H745" s="108">
        <v>130852000000</v>
      </c>
      <c r="I745" s="108">
        <v>125572000000</v>
      </c>
      <c r="J745" s="108">
        <v>88961953865</v>
      </c>
      <c r="K745" s="108">
        <v>117105000000</v>
      </c>
      <c r="L745" s="108">
        <v>61055363379</v>
      </c>
      <c r="M745" s="108">
        <v>114945000000</v>
      </c>
      <c r="N745" s="108">
        <v>79541618345</v>
      </c>
      <c r="O745" s="108">
        <v>69629124748</v>
      </c>
      <c r="P745" s="108">
        <v>68437597225</v>
      </c>
      <c r="Q745" s="108">
        <v>166856000000</v>
      </c>
      <c r="R745" s="108">
        <v>183212000000</v>
      </c>
      <c r="S745" s="108">
        <v>209816000000</v>
      </c>
      <c r="T745" s="108">
        <v>158645000000</v>
      </c>
      <c r="U745" s="108">
        <v>164007000000</v>
      </c>
      <c r="V745" s="108">
        <v>172444000000</v>
      </c>
      <c r="W745" s="108">
        <v>169191000000</v>
      </c>
      <c r="X745" s="108">
        <v>184559000000</v>
      </c>
      <c r="Y745" s="108">
        <v>183489000000</v>
      </c>
      <c r="Z745" s="108">
        <v>149413000000</v>
      </c>
      <c r="AA745" s="108">
        <v>162589000000</v>
      </c>
      <c r="AB745" s="108">
        <v>148543000000</v>
      </c>
      <c r="AC745" s="108">
        <v>165680000000</v>
      </c>
      <c r="AD745" s="108">
        <v>174697000000</v>
      </c>
      <c r="AE745" s="108">
        <v>171245000000</v>
      </c>
      <c r="AF745" s="108">
        <v>172474000000</v>
      </c>
      <c r="AG745" s="108">
        <v>179712000000</v>
      </c>
      <c r="AH745" s="115">
        <v>159359000000</v>
      </c>
      <c r="AI745" s="105">
        <v>37.306899999999999</v>
      </c>
      <c r="AJ745" s="105">
        <v>37.064100000000003</v>
      </c>
      <c r="AK745" s="105">
        <v>36.908000000000001</v>
      </c>
      <c r="AL745" s="105">
        <v>37.203499999999998</v>
      </c>
      <c r="AM745" s="105">
        <v>37.234000000000002</v>
      </c>
      <c r="AN745" s="105">
        <v>36.6922</v>
      </c>
      <c r="AO745" s="105">
        <v>37.002899999999997</v>
      </c>
      <c r="AP745" s="105">
        <v>36.293799999999997</v>
      </c>
      <c r="AQ745" s="105">
        <v>36.931199999999997</v>
      </c>
      <c r="AR745" s="105">
        <v>36.6511</v>
      </c>
      <c r="AS745" s="105">
        <v>36.476599999999998</v>
      </c>
      <c r="AT745" s="105">
        <v>36.598199999999999</v>
      </c>
      <c r="AU745" s="105">
        <v>37.515799999999999</v>
      </c>
      <c r="AV745" s="105">
        <v>37.7044</v>
      </c>
      <c r="AW745" s="105">
        <v>37.9253</v>
      </c>
      <c r="AX745" s="105">
        <v>37.586300000000001</v>
      </c>
      <c r="AY745" s="105">
        <v>37.572800000000001</v>
      </c>
      <c r="AZ745" s="105">
        <v>37.634599999999999</v>
      </c>
      <c r="BA745" s="105">
        <v>37.544800000000002</v>
      </c>
      <c r="BB745" s="105">
        <v>37.755099999999999</v>
      </c>
      <c r="BC745" s="105">
        <v>37.616</v>
      </c>
      <c r="BD745" s="105">
        <v>37.545000000000002</v>
      </c>
      <c r="BE745" s="105">
        <v>37.653300000000002</v>
      </c>
      <c r="BF745" s="105">
        <v>37.548699999999997</v>
      </c>
      <c r="BG745" s="105">
        <v>37.343499999999999</v>
      </c>
      <c r="BH745" s="105">
        <v>37.372500000000002</v>
      </c>
      <c r="BI745" s="105">
        <v>37.331099999999999</v>
      </c>
      <c r="BJ745" s="105">
        <v>37.382599999999996</v>
      </c>
      <c r="BK745" s="105">
        <v>37.345399999999998</v>
      </c>
      <c r="BL745" s="116">
        <v>37.248100000000001</v>
      </c>
      <c r="BM745" s="112">
        <v>0.13136600000000001</v>
      </c>
      <c r="BN745" s="112">
        <v>0.192583</v>
      </c>
      <c r="BO745" s="112">
        <v>6.3595799999999994E-2</v>
      </c>
      <c r="BP745" s="112">
        <v>3.29859E-4</v>
      </c>
      <c r="BQ745" s="112">
        <v>3.5557400000000003E-2</v>
      </c>
      <c r="BR745" s="112">
        <v>3.5352000000000001E-3</v>
      </c>
      <c r="BS745" s="112">
        <v>1.3116900000000001E-2</v>
      </c>
      <c r="BT745" s="112">
        <v>8.6638199999999992E-3</v>
      </c>
      <c r="BU745" s="117">
        <v>0.602576</v>
      </c>
      <c r="BV745" s="112">
        <v>0.20232900000000001</v>
      </c>
      <c r="BW745" s="112">
        <v>0.28145599999999998</v>
      </c>
      <c r="BX745" s="112">
        <v>0.15464800000000001</v>
      </c>
      <c r="BY745" s="112">
        <v>4.8992999999999997E-3</v>
      </c>
      <c r="BZ745" s="112">
        <v>0.35445500000000002</v>
      </c>
      <c r="CA745" s="112">
        <v>5.7309400000000003E-2</v>
      </c>
      <c r="CB745" s="112">
        <v>0.11199099999999999</v>
      </c>
      <c r="CC745" s="112">
        <v>7.3450799999999997E-2</v>
      </c>
      <c r="CD745" s="117">
        <v>0.86288200000000004</v>
      </c>
      <c r="CE745" s="105">
        <v>-0.23236999999999999</v>
      </c>
      <c r="CF745" s="105">
        <v>-0.28212599999999999</v>
      </c>
      <c r="CG745" s="105">
        <v>-0.58275299999999997</v>
      </c>
      <c r="CH745" s="105">
        <v>-0.75006499999999998</v>
      </c>
      <c r="CI745" s="105">
        <v>0.389795</v>
      </c>
      <c r="CJ745" s="105">
        <v>0.27254</v>
      </c>
      <c r="CK745" s="105">
        <v>0.31324600000000002</v>
      </c>
      <c r="CL745" s="105">
        <v>0.25694800000000001</v>
      </c>
      <c r="CM745" s="116">
        <v>2.3672700000000001E-2</v>
      </c>
    </row>
    <row r="746" spans="1:91">
      <c r="A746" s="104" t="s">
        <v>2143</v>
      </c>
      <c r="B746" s="104" t="s">
        <v>2144</v>
      </c>
      <c r="C746" s="104" t="s">
        <v>2145</v>
      </c>
      <c r="D746" s="105">
        <v>35.4724</v>
      </c>
      <c r="E746" s="108">
        <v>28101133846</v>
      </c>
      <c r="F746" s="108">
        <v>20679313560</v>
      </c>
      <c r="G746" s="108">
        <v>17705171691</v>
      </c>
      <c r="H746" s="108">
        <v>46408458693</v>
      </c>
      <c r="I746" s="108">
        <v>43435694435</v>
      </c>
      <c r="J746" s="108">
        <v>32533571097</v>
      </c>
      <c r="K746" s="108">
        <v>30207150200</v>
      </c>
      <c r="L746" s="108">
        <v>15806230143</v>
      </c>
      <c r="M746" s="108">
        <v>40183026029</v>
      </c>
      <c r="N746" s="108">
        <v>24098932020</v>
      </c>
      <c r="O746" s="108">
        <v>22117727578</v>
      </c>
      <c r="P746" s="108">
        <v>25666045861</v>
      </c>
      <c r="Q746" s="108">
        <v>51234003806</v>
      </c>
      <c r="R746" s="108">
        <v>48123349056</v>
      </c>
      <c r="S746" s="108">
        <v>56536211379</v>
      </c>
      <c r="T746" s="108">
        <v>36433949486</v>
      </c>
      <c r="U746" s="108">
        <v>39973806857</v>
      </c>
      <c r="V746" s="108">
        <v>72755153169</v>
      </c>
      <c r="W746" s="108">
        <v>74566919395</v>
      </c>
      <c r="X746" s="108">
        <v>53260629907</v>
      </c>
      <c r="Y746" s="108">
        <v>59001414246</v>
      </c>
      <c r="Z746" s="108">
        <v>35882588150</v>
      </c>
      <c r="AA746" s="108">
        <v>44578720999</v>
      </c>
      <c r="AB746" s="108">
        <v>35431840292</v>
      </c>
      <c r="AC746" s="108">
        <v>58953498271</v>
      </c>
      <c r="AD746" s="108">
        <v>54617365116</v>
      </c>
      <c r="AE746" s="108">
        <v>40302018855</v>
      </c>
      <c r="AF746" s="108">
        <v>45570700211</v>
      </c>
      <c r="AG746" s="108">
        <v>45468882172</v>
      </c>
      <c r="AH746" s="115">
        <v>44753926723</v>
      </c>
      <c r="AI746" s="105">
        <v>35.093400000000003</v>
      </c>
      <c r="AJ746" s="105">
        <v>34.771500000000003</v>
      </c>
      <c r="AK746" s="105">
        <v>34.542099999999998</v>
      </c>
      <c r="AL746" s="105">
        <v>35.708100000000002</v>
      </c>
      <c r="AM746" s="105">
        <v>35.740600000000001</v>
      </c>
      <c r="AN746" s="105">
        <v>35.279200000000003</v>
      </c>
      <c r="AO746" s="105">
        <v>35.061100000000003</v>
      </c>
      <c r="AP746" s="105">
        <v>34.474600000000002</v>
      </c>
      <c r="AQ746" s="105">
        <v>35.414999999999999</v>
      </c>
      <c r="AR746" s="105">
        <v>34.944699999999997</v>
      </c>
      <c r="AS746" s="105">
        <v>34.854999999999997</v>
      </c>
      <c r="AT746" s="105">
        <v>35.183300000000003</v>
      </c>
      <c r="AU746" s="105">
        <v>35.785499999999999</v>
      </c>
      <c r="AV746" s="105">
        <v>35.775700000000001</v>
      </c>
      <c r="AW746" s="105">
        <v>36.092199999999998</v>
      </c>
      <c r="AX746" s="105">
        <v>35.463900000000002</v>
      </c>
      <c r="AY746" s="105">
        <v>35.523499999999999</v>
      </c>
      <c r="AZ746" s="105">
        <v>36.403300000000002</v>
      </c>
      <c r="BA746" s="105">
        <v>36.3628</v>
      </c>
      <c r="BB746" s="105">
        <v>35.969700000000003</v>
      </c>
      <c r="BC746" s="105">
        <v>35.987499999999997</v>
      </c>
      <c r="BD746" s="105">
        <v>35.488700000000001</v>
      </c>
      <c r="BE746" s="105">
        <v>35.790599999999998</v>
      </c>
      <c r="BF746" s="105">
        <v>35.480899999999998</v>
      </c>
      <c r="BG746" s="105">
        <v>35.854500000000002</v>
      </c>
      <c r="BH746" s="105">
        <v>35.694400000000002</v>
      </c>
      <c r="BI746" s="105">
        <v>35.244</v>
      </c>
      <c r="BJ746" s="105">
        <v>35.462400000000002</v>
      </c>
      <c r="BK746" s="105">
        <v>35.334499999999998</v>
      </c>
      <c r="BL746" s="116">
        <v>35.3919</v>
      </c>
      <c r="BM746" s="112">
        <v>2.2377999999999999E-2</v>
      </c>
      <c r="BN746" s="112">
        <v>0.30602800000000002</v>
      </c>
      <c r="BO746" s="112">
        <v>0.21008399999999999</v>
      </c>
      <c r="BP746" s="112">
        <v>1.8487300000000002E-2</v>
      </c>
      <c r="BQ746" s="112">
        <v>1.1454499999999999E-2</v>
      </c>
      <c r="BR746" s="112">
        <v>0.26051400000000002</v>
      </c>
      <c r="BS746" s="112">
        <v>5.9829799999999997E-3</v>
      </c>
      <c r="BT746" s="112">
        <v>0.15396599999999999</v>
      </c>
      <c r="BU746" s="117">
        <v>0.34091399999999999</v>
      </c>
      <c r="BV746" s="112">
        <v>6.2868400000000005E-2</v>
      </c>
      <c r="BW746" s="112">
        <v>0.39942100000000003</v>
      </c>
      <c r="BX746" s="112">
        <v>0.32022400000000001</v>
      </c>
      <c r="BY746" s="112">
        <v>4.2831399999999999E-2</v>
      </c>
      <c r="BZ746" s="112">
        <v>0.26281500000000002</v>
      </c>
      <c r="CA746" s="112">
        <v>0.52707999999999999</v>
      </c>
      <c r="CB746" s="112">
        <v>7.7982300000000004E-2</v>
      </c>
      <c r="CC746" s="112">
        <v>0.34382200000000002</v>
      </c>
      <c r="CD746" s="117">
        <v>0.74307599999999996</v>
      </c>
      <c r="CE746" s="105">
        <v>-0.59393200000000002</v>
      </c>
      <c r="CF746" s="105">
        <v>0.17965700000000001</v>
      </c>
      <c r="CG746" s="105">
        <v>-0.41273500000000002</v>
      </c>
      <c r="CH746" s="105">
        <v>-0.40190300000000001</v>
      </c>
      <c r="CI746" s="105">
        <v>0.48820000000000002</v>
      </c>
      <c r="CJ746" s="105">
        <v>0.40060800000000002</v>
      </c>
      <c r="CK746" s="105">
        <v>0.71038100000000004</v>
      </c>
      <c r="CL746" s="105">
        <v>0.19047</v>
      </c>
      <c r="CM746" s="116">
        <v>0.201378</v>
      </c>
    </row>
    <row r="747" spans="1:91">
      <c r="A747" s="104" t="s">
        <v>2146</v>
      </c>
      <c r="B747" s="104" t="s">
        <v>2147</v>
      </c>
      <c r="C747" s="104" t="s">
        <v>2148</v>
      </c>
      <c r="D747" s="105">
        <v>36.927599999999998</v>
      </c>
      <c r="E747" s="108">
        <v>101414000000</v>
      </c>
      <c r="F747" s="108">
        <v>93150641527</v>
      </c>
      <c r="G747" s="108">
        <v>94891494761</v>
      </c>
      <c r="H747" s="108">
        <v>111076000000</v>
      </c>
      <c r="I747" s="108">
        <v>82940012278</v>
      </c>
      <c r="J747" s="108">
        <v>90492971267</v>
      </c>
      <c r="K747" s="108">
        <v>72294224001</v>
      </c>
      <c r="L747" s="108">
        <v>59769666294</v>
      </c>
      <c r="M747" s="108">
        <v>76303814632</v>
      </c>
      <c r="N747" s="108">
        <v>81478373439</v>
      </c>
      <c r="O747" s="108">
        <v>85378482071</v>
      </c>
      <c r="P747" s="108">
        <v>75613433830</v>
      </c>
      <c r="Q747" s="108">
        <v>131189000000</v>
      </c>
      <c r="R747" s="108">
        <v>137103000000</v>
      </c>
      <c r="S747" s="108">
        <v>139190000000</v>
      </c>
      <c r="T747" s="108">
        <v>117950000000</v>
      </c>
      <c r="U747" s="108">
        <v>120241000000</v>
      </c>
      <c r="V747" s="108">
        <v>142000000000</v>
      </c>
      <c r="W747" s="108">
        <v>118951000000</v>
      </c>
      <c r="X747" s="108">
        <v>127407000000</v>
      </c>
      <c r="Y747" s="108">
        <v>132417000000</v>
      </c>
      <c r="Z747" s="108">
        <v>99256824523</v>
      </c>
      <c r="AA747" s="108">
        <v>109972000000</v>
      </c>
      <c r="AB747" s="108">
        <v>102327000000</v>
      </c>
      <c r="AC747" s="108">
        <v>122407000000</v>
      </c>
      <c r="AD747" s="108">
        <v>126472000000</v>
      </c>
      <c r="AE747" s="108">
        <v>118437000000</v>
      </c>
      <c r="AF747" s="108">
        <v>122059000000</v>
      </c>
      <c r="AG747" s="108">
        <v>124034000000</v>
      </c>
      <c r="AH747" s="115">
        <v>115442000000</v>
      </c>
      <c r="AI747" s="105">
        <v>36.945</v>
      </c>
      <c r="AJ747" s="105">
        <v>36.920499999999997</v>
      </c>
      <c r="AK747" s="105">
        <v>36.934699999999999</v>
      </c>
      <c r="AL747" s="105">
        <v>36.967100000000002</v>
      </c>
      <c r="AM747" s="105">
        <v>36.648099999999999</v>
      </c>
      <c r="AN747" s="105">
        <v>36.719499999999996</v>
      </c>
      <c r="AO747" s="105">
        <v>36.311199999999999</v>
      </c>
      <c r="AP747" s="105">
        <v>36.290900000000001</v>
      </c>
      <c r="AQ747" s="105">
        <v>36.3401</v>
      </c>
      <c r="AR747" s="105">
        <v>36.684600000000003</v>
      </c>
      <c r="AS747" s="105">
        <v>36.7669</v>
      </c>
      <c r="AT747" s="105">
        <v>36.742100000000001</v>
      </c>
      <c r="AU747" s="105">
        <v>37.1614</v>
      </c>
      <c r="AV747" s="105">
        <v>37.286200000000001</v>
      </c>
      <c r="AW747" s="105">
        <v>37.354100000000003</v>
      </c>
      <c r="AX747" s="105">
        <v>37.158700000000003</v>
      </c>
      <c r="AY747" s="105">
        <v>37.120899999999999</v>
      </c>
      <c r="AZ747" s="105">
        <v>37.3568</v>
      </c>
      <c r="BA747" s="105">
        <v>37.036499999999997</v>
      </c>
      <c r="BB747" s="105">
        <v>37.223399999999998</v>
      </c>
      <c r="BC747" s="105">
        <v>37.148000000000003</v>
      </c>
      <c r="BD747" s="105">
        <v>36.955599999999997</v>
      </c>
      <c r="BE747" s="105">
        <v>37.090600000000002</v>
      </c>
      <c r="BF747" s="105">
        <v>37.011000000000003</v>
      </c>
      <c r="BG747" s="105">
        <v>36.909300000000002</v>
      </c>
      <c r="BH747" s="105">
        <v>36.906399999999998</v>
      </c>
      <c r="BI747" s="105">
        <v>36.799199999999999</v>
      </c>
      <c r="BJ747" s="105">
        <v>36.883800000000001</v>
      </c>
      <c r="BK747" s="105">
        <v>36.800699999999999</v>
      </c>
      <c r="BL747" s="116">
        <v>36.776000000000003</v>
      </c>
      <c r="BM747" s="112">
        <v>2.7499200000000001E-2</v>
      </c>
      <c r="BN747" s="112">
        <v>0.70205499999999998</v>
      </c>
      <c r="BO747" s="112">
        <v>1.4236300000000001E-4</v>
      </c>
      <c r="BP747" s="112">
        <v>9.4262499999999999E-2</v>
      </c>
      <c r="BQ747" s="112">
        <v>2.3657499999999998E-3</v>
      </c>
      <c r="BR747" s="112">
        <v>8.0820800000000002E-3</v>
      </c>
      <c r="BS747" s="112">
        <v>7.55969E-3</v>
      </c>
      <c r="BT747" s="112">
        <v>1.7513500000000001E-2</v>
      </c>
      <c r="BU747" s="117">
        <v>0.35083599999999998</v>
      </c>
      <c r="BV747" s="112">
        <v>7.0543999999999996E-2</v>
      </c>
      <c r="BW747" s="112">
        <v>0.76153899999999997</v>
      </c>
      <c r="BX747" s="112">
        <v>8.3750300000000003E-3</v>
      </c>
      <c r="BY747" s="112">
        <v>0.15241099999999999</v>
      </c>
      <c r="BZ747" s="112">
        <v>0.16561100000000001</v>
      </c>
      <c r="CA747" s="112">
        <v>8.3254099999999998E-2</v>
      </c>
      <c r="CB747" s="112">
        <v>8.6404800000000004E-2</v>
      </c>
      <c r="CC747" s="112">
        <v>0.104488</v>
      </c>
      <c r="CD747" s="117">
        <v>0.743421</v>
      </c>
      <c r="CE747" s="105">
        <v>0.113206</v>
      </c>
      <c r="CF747" s="105">
        <v>-4.1949E-2</v>
      </c>
      <c r="CG747" s="105">
        <v>-0.50612500000000005</v>
      </c>
      <c r="CH747" s="105">
        <v>-8.8965100000000005E-2</v>
      </c>
      <c r="CI747" s="105">
        <v>0.44705499999999998</v>
      </c>
      <c r="CJ747" s="105">
        <v>0.39195400000000002</v>
      </c>
      <c r="CK747" s="105">
        <v>0.31579699999999999</v>
      </c>
      <c r="CL747" s="105">
        <v>0.19886999999999999</v>
      </c>
      <c r="CM747" s="116">
        <v>5.1427199999999999E-2</v>
      </c>
    </row>
    <row r="748" spans="1:91">
      <c r="A748" s="104" t="s">
        <v>2149</v>
      </c>
      <c r="B748" s="104" t="s">
        <v>2150</v>
      </c>
      <c r="C748" s="104" t="s">
        <v>2151</v>
      </c>
      <c r="D748" s="105">
        <v>35.673200000000001</v>
      </c>
      <c r="E748" s="108">
        <v>45061498978</v>
      </c>
      <c r="F748" s="108">
        <v>37582581554</v>
      </c>
      <c r="G748" s="108">
        <v>33533861049</v>
      </c>
      <c r="H748" s="108">
        <v>41380955169</v>
      </c>
      <c r="I748" s="108">
        <v>40913894457</v>
      </c>
      <c r="J748" s="108">
        <v>29214288687</v>
      </c>
      <c r="K748" s="108">
        <v>46101828765</v>
      </c>
      <c r="L748" s="108">
        <v>21358483200</v>
      </c>
      <c r="M748" s="108">
        <v>44583992875</v>
      </c>
      <c r="N748" s="108">
        <v>34764948364</v>
      </c>
      <c r="O748" s="108">
        <v>25072102526</v>
      </c>
      <c r="P748" s="108">
        <v>30550907881</v>
      </c>
      <c r="Q748" s="108">
        <v>52398528095</v>
      </c>
      <c r="R748" s="108">
        <v>52074459815</v>
      </c>
      <c r="S748" s="108">
        <v>60190213734</v>
      </c>
      <c r="T748" s="108">
        <v>47118094088</v>
      </c>
      <c r="U748" s="108">
        <v>49389016531</v>
      </c>
      <c r="V748" s="108">
        <v>54323026913</v>
      </c>
      <c r="W748" s="108">
        <v>48272508965</v>
      </c>
      <c r="X748" s="108">
        <v>48001995264</v>
      </c>
      <c r="Y748" s="108">
        <v>47910280955</v>
      </c>
      <c r="Z748" s="108">
        <v>43022282225</v>
      </c>
      <c r="AA748" s="108">
        <v>44558921976</v>
      </c>
      <c r="AB748" s="108">
        <v>43512680843</v>
      </c>
      <c r="AC748" s="108">
        <v>55264666579</v>
      </c>
      <c r="AD748" s="108">
        <v>54020904638</v>
      </c>
      <c r="AE748" s="108">
        <v>51394675656</v>
      </c>
      <c r="AF748" s="108">
        <v>52494978785</v>
      </c>
      <c r="AG748" s="108">
        <v>54534409128</v>
      </c>
      <c r="AH748" s="115">
        <v>53446304162</v>
      </c>
      <c r="AI748" s="105">
        <v>35.774700000000003</v>
      </c>
      <c r="AJ748" s="105">
        <v>35.622399999999999</v>
      </c>
      <c r="AK748" s="105">
        <v>35.448399999999999</v>
      </c>
      <c r="AL748" s="105">
        <v>35.5426</v>
      </c>
      <c r="AM748" s="105">
        <v>35.656599999999997</v>
      </c>
      <c r="AN748" s="105">
        <v>35.128300000000003</v>
      </c>
      <c r="AO748" s="105">
        <v>35.667700000000004</v>
      </c>
      <c r="AP748" s="105">
        <v>34.890900000000002</v>
      </c>
      <c r="AQ748" s="105">
        <v>35.564900000000002</v>
      </c>
      <c r="AR748" s="105">
        <v>35.470199999999998</v>
      </c>
      <c r="AS748" s="105">
        <v>35.0306</v>
      </c>
      <c r="AT748" s="105">
        <v>35.434699999999999</v>
      </c>
      <c r="AU748" s="105">
        <v>35.818600000000004</v>
      </c>
      <c r="AV748" s="105">
        <v>35.889499999999998</v>
      </c>
      <c r="AW748" s="105">
        <v>36.180900000000001</v>
      </c>
      <c r="AX748" s="105">
        <v>35.834899999999998</v>
      </c>
      <c r="AY748" s="105">
        <v>35.829599999999999</v>
      </c>
      <c r="AZ748" s="105">
        <v>35.981999999999999</v>
      </c>
      <c r="BA748" s="105">
        <v>35.735399999999998</v>
      </c>
      <c r="BB748" s="105">
        <v>35.821300000000001</v>
      </c>
      <c r="BC748" s="105">
        <v>35.690300000000001</v>
      </c>
      <c r="BD748" s="105">
        <v>35.750399999999999</v>
      </c>
      <c r="BE748" s="105">
        <v>35.7898</v>
      </c>
      <c r="BF748" s="105">
        <v>35.777299999999997</v>
      </c>
      <c r="BG748" s="105">
        <v>35.761800000000001</v>
      </c>
      <c r="BH748" s="105">
        <v>35.678699999999999</v>
      </c>
      <c r="BI748" s="105">
        <v>35.594799999999999</v>
      </c>
      <c r="BJ748" s="105">
        <v>35.666499999999999</v>
      </c>
      <c r="BK748" s="105">
        <v>35.5989</v>
      </c>
      <c r="BL748" s="116">
        <v>35.650399999999998</v>
      </c>
      <c r="BM748" s="112">
        <v>0.81967500000000004</v>
      </c>
      <c r="BN748" s="112">
        <v>0.29216799999999998</v>
      </c>
      <c r="BO748" s="112">
        <v>0.34071200000000001</v>
      </c>
      <c r="BP748" s="112">
        <v>8.34559E-2</v>
      </c>
      <c r="BQ748" s="112">
        <v>4.5094299999999997E-2</v>
      </c>
      <c r="BR748" s="112">
        <v>1.07089E-2</v>
      </c>
      <c r="BS748" s="112">
        <v>6.4193700000000006E-2</v>
      </c>
      <c r="BT748" s="112">
        <v>4.6700700000000001E-3</v>
      </c>
      <c r="BU748" s="117">
        <v>0.48934499999999997</v>
      </c>
      <c r="BV748" s="112">
        <v>0.85538999999999998</v>
      </c>
      <c r="BW748" s="112">
        <v>0.384739</v>
      </c>
      <c r="BX748" s="112">
        <v>0.45491599999999999</v>
      </c>
      <c r="BY748" s="112">
        <v>0.13820299999999999</v>
      </c>
      <c r="BZ748" s="112">
        <v>0.38222299999999998</v>
      </c>
      <c r="CA748" s="112">
        <v>9.4991999999999993E-2</v>
      </c>
      <c r="CB748" s="112">
        <v>0.240291</v>
      </c>
      <c r="CC748" s="112">
        <v>5.45601E-2</v>
      </c>
      <c r="CD748" s="117">
        <v>0.80537000000000003</v>
      </c>
      <c r="CE748" s="105">
        <v>-2.3469299999999998E-2</v>
      </c>
      <c r="CF748" s="105">
        <v>-0.196101</v>
      </c>
      <c r="CG748" s="105">
        <v>-0.26413500000000001</v>
      </c>
      <c r="CH748" s="105">
        <v>-0.32679999999999998</v>
      </c>
      <c r="CI748" s="105">
        <v>0.324374</v>
      </c>
      <c r="CJ748" s="105">
        <v>0.24352599999999999</v>
      </c>
      <c r="CK748" s="105">
        <v>0.110372</v>
      </c>
      <c r="CL748" s="105">
        <v>0.13385</v>
      </c>
      <c r="CM748" s="116">
        <v>3.9815299999999998E-2</v>
      </c>
    </row>
    <row r="749" spans="1:91">
      <c r="A749" s="104" t="s">
        <v>2152</v>
      </c>
      <c r="B749" s="104" t="s">
        <v>2153</v>
      </c>
      <c r="C749" s="104" t="s">
        <v>2154</v>
      </c>
      <c r="D749" s="105">
        <v>40.664349999999999</v>
      </c>
      <c r="E749" s="108">
        <v>1655050000000</v>
      </c>
      <c r="F749" s="108">
        <v>1496680000000</v>
      </c>
      <c r="G749" s="108">
        <v>1526320000000</v>
      </c>
      <c r="H749" s="108">
        <v>1163240000000</v>
      </c>
      <c r="I749" s="108">
        <v>881528000000</v>
      </c>
      <c r="J749" s="108">
        <v>1358860000000</v>
      </c>
      <c r="K749" s="108">
        <v>1104010000000</v>
      </c>
      <c r="L749" s="108">
        <v>942050000000</v>
      </c>
      <c r="M749" s="108">
        <v>1270980000000</v>
      </c>
      <c r="N749" s="108">
        <v>1588960000000</v>
      </c>
      <c r="O749" s="108">
        <v>1515840000000</v>
      </c>
      <c r="P749" s="108">
        <v>1431790000000</v>
      </c>
      <c r="Q749" s="108">
        <v>1537930000000</v>
      </c>
      <c r="R749" s="108">
        <v>1540720000000</v>
      </c>
      <c r="S749" s="108">
        <v>1359620000000</v>
      </c>
      <c r="T749" s="108">
        <v>1444020000000</v>
      </c>
      <c r="U749" s="108">
        <v>1488320000000</v>
      </c>
      <c r="V749" s="108">
        <v>1583760000000</v>
      </c>
      <c r="W749" s="108">
        <v>1398500000000</v>
      </c>
      <c r="X749" s="108">
        <v>1407190000000</v>
      </c>
      <c r="Y749" s="108">
        <v>1571570000000</v>
      </c>
      <c r="Z749" s="108">
        <v>1336130000000</v>
      </c>
      <c r="AA749" s="108">
        <v>1428810000000</v>
      </c>
      <c r="AB749" s="108">
        <v>1259410000000</v>
      </c>
      <c r="AC749" s="108">
        <v>1448980000000</v>
      </c>
      <c r="AD749" s="108">
        <v>1551550000000</v>
      </c>
      <c r="AE749" s="108">
        <v>1556230000000</v>
      </c>
      <c r="AF749" s="108">
        <v>1562100000000</v>
      </c>
      <c r="AG749" s="108">
        <v>1673790000000</v>
      </c>
      <c r="AH749" s="115">
        <v>1619230000000</v>
      </c>
      <c r="AI749" s="105">
        <v>40.973500000000001</v>
      </c>
      <c r="AJ749" s="105">
        <v>40.921500000000002</v>
      </c>
      <c r="AK749" s="105">
        <v>40.9497</v>
      </c>
      <c r="AL749" s="105">
        <v>40.355699999999999</v>
      </c>
      <c r="AM749" s="105">
        <v>39.912300000000002</v>
      </c>
      <c r="AN749" s="105">
        <v>40.531100000000002</v>
      </c>
      <c r="AO749" s="105">
        <v>40.228200000000001</v>
      </c>
      <c r="AP749" s="105">
        <v>39.735900000000001</v>
      </c>
      <c r="AQ749" s="105">
        <v>40.398200000000003</v>
      </c>
      <c r="AR749" s="105">
        <v>40.8874</v>
      </c>
      <c r="AS749" s="105">
        <v>40.875300000000003</v>
      </c>
      <c r="AT749" s="105">
        <v>40.985100000000003</v>
      </c>
      <c r="AU749" s="105">
        <v>40.810200000000002</v>
      </c>
      <c r="AV749" s="105">
        <v>40.776400000000002</v>
      </c>
      <c r="AW749" s="105">
        <v>40.440899999999999</v>
      </c>
      <c r="AX749" s="105">
        <v>40.772500000000001</v>
      </c>
      <c r="AY749" s="105">
        <v>40.809899999999999</v>
      </c>
      <c r="AZ749" s="105">
        <v>40.828800000000001</v>
      </c>
      <c r="BA749" s="105">
        <v>40.591999999999999</v>
      </c>
      <c r="BB749" s="105">
        <v>40.665500000000002</v>
      </c>
      <c r="BC749" s="105">
        <v>40.703699999999998</v>
      </c>
      <c r="BD749" s="105">
        <v>40.697400000000002</v>
      </c>
      <c r="BE749" s="105">
        <v>40.778199999999998</v>
      </c>
      <c r="BF749" s="105">
        <v>40.6325</v>
      </c>
      <c r="BG749" s="105">
        <v>40.426600000000001</v>
      </c>
      <c r="BH749" s="105">
        <v>40.5242</v>
      </c>
      <c r="BI749" s="105">
        <v>40.515099999999997</v>
      </c>
      <c r="BJ749" s="105">
        <v>40.561700000000002</v>
      </c>
      <c r="BK749" s="105">
        <v>40.663200000000003</v>
      </c>
      <c r="BL749" s="116">
        <v>40.654499999999999</v>
      </c>
      <c r="BM749" s="112">
        <v>8.4799799999999998E-4</v>
      </c>
      <c r="BN749" s="112">
        <v>0.126417</v>
      </c>
      <c r="BO749" s="112">
        <v>6.5835500000000005E-2</v>
      </c>
      <c r="BP749" s="112">
        <v>3.69207E-3</v>
      </c>
      <c r="BQ749" s="112">
        <v>0.70689299999999999</v>
      </c>
      <c r="BR749" s="112">
        <v>8.2583499999999994E-3</v>
      </c>
      <c r="BS749" s="112">
        <v>0.58648199999999995</v>
      </c>
      <c r="BT749" s="112">
        <v>0.225216</v>
      </c>
      <c r="BU749" s="117">
        <v>3.75582E-2</v>
      </c>
      <c r="BV749" s="112">
        <v>1.18596E-2</v>
      </c>
      <c r="BW749" s="112">
        <v>0.20286000000000001</v>
      </c>
      <c r="BX749" s="112">
        <v>0.15728300000000001</v>
      </c>
      <c r="BY749" s="112">
        <v>1.5118100000000001E-2</v>
      </c>
      <c r="BZ749" s="112">
        <v>0.85914000000000001</v>
      </c>
      <c r="CA749" s="112">
        <v>8.3331100000000005E-2</v>
      </c>
      <c r="CB749" s="112">
        <v>0.75874399999999997</v>
      </c>
      <c r="CC749" s="112">
        <v>0.42815399999999998</v>
      </c>
      <c r="CD749" s="117">
        <v>0.45522800000000002</v>
      </c>
      <c r="CE749" s="105">
        <v>0.321766</v>
      </c>
      <c r="CF749" s="105">
        <v>-0.36009999999999998</v>
      </c>
      <c r="CG749" s="105">
        <v>-0.505722</v>
      </c>
      <c r="CH749" s="105">
        <v>0.28947699999999998</v>
      </c>
      <c r="CI749" s="105">
        <v>4.9396500000000003E-2</v>
      </c>
      <c r="CJ749" s="105">
        <v>0.17726500000000001</v>
      </c>
      <c r="CK749" s="105">
        <v>2.7271299999999998E-2</v>
      </c>
      <c r="CL749" s="105">
        <v>7.6250700000000005E-2</v>
      </c>
      <c r="CM749" s="116">
        <v>-0.13784399999999999</v>
      </c>
    </row>
    <row r="750" spans="1:91">
      <c r="A750" s="104" t="s">
        <v>2155</v>
      </c>
      <c r="B750" s="104" t="s">
        <v>2156</v>
      </c>
      <c r="C750" s="104" t="s">
        <v>2136</v>
      </c>
      <c r="D750" s="105">
        <v>33.36645</v>
      </c>
      <c r="E750" s="108">
        <v>10185005589</v>
      </c>
      <c r="F750" s="108">
        <v>8084790634</v>
      </c>
      <c r="G750" s="108">
        <v>7591614301</v>
      </c>
      <c r="H750" s="108">
        <v>8530871859</v>
      </c>
      <c r="I750" s="108">
        <v>8587359412</v>
      </c>
      <c r="J750" s="108">
        <v>6621920256</v>
      </c>
      <c r="K750" s="108">
        <v>10529359500</v>
      </c>
      <c r="L750" s="108">
        <v>5044156806</v>
      </c>
      <c r="M750" s="108">
        <v>9210005801</v>
      </c>
      <c r="N750" s="108">
        <v>7836018401</v>
      </c>
      <c r="O750" s="108">
        <v>4872273327</v>
      </c>
      <c r="P750" s="108">
        <v>5802203611</v>
      </c>
      <c r="Q750" s="108">
        <v>9477808344</v>
      </c>
      <c r="R750" s="108">
        <v>9407498158</v>
      </c>
      <c r="S750" s="108">
        <v>9734955205</v>
      </c>
      <c r="T750" s="108">
        <v>8780055784</v>
      </c>
      <c r="U750" s="108">
        <v>8941273409</v>
      </c>
      <c r="V750" s="108">
        <v>8438176907</v>
      </c>
      <c r="W750" s="108">
        <v>9628819461</v>
      </c>
      <c r="X750" s="108">
        <v>9467388542</v>
      </c>
      <c r="Y750" s="108">
        <v>8893035439</v>
      </c>
      <c r="Z750" s="108">
        <v>8581004871</v>
      </c>
      <c r="AA750" s="108">
        <v>8755642213</v>
      </c>
      <c r="AB750" s="108">
        <v>8951938391</v>
      </c>
      <c r="AC750" s="108">
        <v>10678626795</v>
      </c>
      <c r="AD750" s="108">
        <v>9770483514</v>
      </c>
      <c r="AE750" s="108">
        <v>10600621507</v>
      </c>
      <c r="AF750" s="108">
        <v>11008317458</v>
      </c>
      <c r="AG750" s="108">
        <v>10974361769</v>
      </c>
      <c r="AH750" s="115">
        <v>10219637272</v>
      </c>
      <c r="AI750" s="105">
        <v>33.629199999999997</v>
      </c>
      <c r="AJ750" s="105">
        <v>33.452399999999997</v>
      </c>
      <c r="AK750" s="105">
        <v>33.369100000000003</v>
      </c>
      <c r="AL750" s="105">
        <v>33.264400000000002</v>
      </c>
      <c r="AM750" s="105">
        <v>33.422800000000002</v>
      </c>
      <c r="AN750" s="105">
        <v>33.059800000000003</v>
      </c>
      <c r="AO750" s="105">
        <v>33.556699999999999</v>
      </c>
      <c r="AP750" s="105">
        <v>32.906100000000002</v>
      </c>
      <c r="AQ750" s="105">
        <v>33.2896</v>
      </c>
      <c r="AR750" s="105">
        <v>33.315800000000003</v>
      </c>
      <c r="AS750" s="105">
        <v>32.698099999999997</v>
      </c>
      <c r="AT750" s="105">
        <v>33.0381</v>
      </c>
      <c r="AU750" s="105">
        <v>33.3583</v>
      </c>
      <c r="AV750" s="105">
        <v>33.420900000000003</v>
      </c>
      <c r="AW750" s="105">
        <v>33.525799999999997</v>
      </c>
      <c r="AX750" s="105">
        <v>33.410899999999998</v>
      </c>
      <c r="AY750" s="105">
        <v>33.369999999999997</v>
      </c>
      <c r="AZ750" s="105">
        <v>33.3078</v>
      </c>
      <c r="BA750" s="105">
        <v>33.409599999999998</v>
      </c>
      <c r="BB750" s="105">
        <v>33.472799999999999</v>
      </c>
      <c r="BC750" s="105">
        <v>33.261200000000002</v>
      </c>
      <c r="BD750" s="105">
        <v>33.421700000000001</v>
      </c>
      <c r="BE750" s="105">
        <v>33.436900000000001</v>
      </c>
      <c r="BF750" s="105">
        <v>33.496099999999998</v>
      </c>
      <c r="BG750" s="105">
        <v>33.363799999999998</v>
      </c>
      <c r="BH750" s="105">
        <v>33.201900000000002</v>
      </c>
      <c r="BI750" s="105">
        <v>33.317300000000003</v>
      </c>
      <c r="BJ750" s="105">
        <v>33.4129</v>
      </c>
      <c r="BK750" s="105">
        <v>33.279200000000003</v>
      </c>
      <c r="BL750" s="116">
        <v>33.245699999999999</v>
      </c>
      <c r="BM750" s="112">
        <v>0.13710900000000001</v>
      </c>
      <c r="BN750" s="112">
        <v>0.61513600000000002</v>
      </c>
      <c r="BO750" s="112">
        <v>0.76804899999999998</v>
      </c>
      <c r="BP750" s="112">
        <v>0.18718000000000001</v>
      </c>
      <c r="BQ750" s="112">
        <v>0.15842400000000001</v>
      </c>
      <c r="BR750" s="112">
        <v>0.44346600000000003</v>
      </c>
      <c r="BS750" s="112">
        <v>0.44399899999999998</v>
      </c>
      <c r="BT750" s="112">
        <v>6.7787E-2</v>
      </c>
      <c r="BU750" s="117">
        <v>0.80777200000000005</v>
      </c>
      <c r="BV750" s="112">
        <v>0.20783299999999999</v>
      </c>
      <c r="BW750" s="112">
        <v>0.68923999999999996</v>
      </c>
      <c r="BX750" s="112">
        <v>0.82719699999999996</v>
      </c>
      <c r="BY750" s="112">
        <v>0.26254499999999997</v>
      </c>
      <c r="BZ750" s="112">
        <v>0.53777600000000003</v>
      </c>
      <c r="CA750" s="112">
        <v>0.69475100000000001</v>
      </c>
      <c r="CB750" s="112">
        <v>0.653478</v>
      </c>
      <c r="CC750" s="112">
        <v>0.220884</v>
      </c>
      <c r="CD750" s="117">
        <v>0.94145500000000004</v>
      </c>
      <c r="CE750" s="105">
        <v>0.170987</v>
      </c>
      <c r="CF750" s="105">
        <v>-6.3596100000000003E-2</v>
      </c>
      <c r="CG750" s="105">
        <v>-6.17447E-2</v>
      </c>
      <c r="CH750" s="105">
        <v>-0.29524</v>
      </c>
      <c r="CI750" s="105">
        <v>0.122403</v>
      </c>
      <c r="CJ750" s="105">
        <v>5.0318399999999999E-2</v>
      </c>
      <c r="CK750" s="105">
        <v>6.8623900000000002E-2</v>
      </c>
      <c r="CL750" s="105">
        <v>0.13899400000000001</v>
      </c>
      <c r="CM750" s="116">
        <v>-1.82457E-2</v>
      </c>
    </row>
    <row r="751" spans="1:91">
      <c r="A751" s="104" t="s">
        <v>2157</v>
      </c>
      <c r="B751" s="104" t="s">
        <v>2158</v>
      </c>
      <c r="C751" s="104" t="s">
        <v>992</v>
      </c>
      <c r="D751" s="105">
        <v>33.764650000000003</v>
      </c>
      <c r="E751" s="108">
        <v>11311774512</v>
      </c>
      <c r="F751" s="108">
        <v>6775278286</v>
      </c>
      <c r="G751" s="108">
        <v>5441444642</v>
      </c>
      <c r="H751" s="108">
        <v>11772987765</v>
      </c>
      <c r="I751" s="108">
        <v>9113901033</v>
      </c>
      <c r="J751" s="108">
        <v>4661245999</v>
      </c>
      <c r="K751" s="108">
        <v>12189105692</v>
      </c>
      <c r="L751" s="108">
        <v>3833027185</v>
      </c>
      <c r="M751" s="108">
        <v>10982510791</v>
      </c>
      <c r="N751" s="108">
        <v>10890779446</v>
      </c>
      <c r="O751" s="108">
        <v>6075080197</v>
      </c>
      <c r="P751" s="108">
        <v>9988653526</v>
      </c>
      <c r="Q751" s="108">
        <v>12943207064</v>
      </c>
      <c r="R751" s="108">
        <v>17618650156</v>
      </c>
      <c r="S751" s="108">
        <v>21170427027</v>
      </c>
      <c r="T751" s="108">
        <v>11334974354</v>
      </c>
      <c r="U751" s="108">
        <v>13502581975</v>
      </c>
      <c r="V751" s="108">
        <v>19082307843</v>
      </c>
      <c r="W751" s="108">
        <v>10028638451</v>
      </c>
      <c r="X751" s="108">
        <v>10976757313</v>
      </c>
      <c r="Y751" s="108">
        <v>16448288588</v>
      </c>
      <c r="Z751" s="108">
        <v>12450463393</v>
      </c>
      <c r="AA751" s="108">
        <v>14237258514</v>
      </c>
      <c r="AB751" s="108">
        <v>9751281420</v>
      </c>
      <c r="AC751" s="108">
        <v>10340836674</v>
      </c>
      <c r="AD751" s="108">
        <v>13666566929</v>
      </c>
      <c r="AE751" s="108">
        <v>16572319666</v>
      </c>
      <c r="AF751" s="108">
        <v>14025733341</v>
      </c>
      <c r="AG751" s="108">
        <v>15914798526</v>
      </c>
      <c r="AH751" s="115">
        <v>12204090150</v>
      </c>
      <c r="AI751" s="105">
        <v>33.7806</v>
      </c>
      <c r="AJ751" s="105">
        <v>33.198799999999999</v>
      </c>
      <c r="AK751" s="105">
        <v>32.894100000000002</v>
      </c>
      <c r="AL751" s="105">
        <v>33.729100000000003</v>
      </c>
      <c r="AM751" s="105">
        <v>33.508499999999998</v>
      </c>
      <c r="AN751" s="105">
        <v>32.553899999999999</v>
      </c>
      <c r="AO751" s="105">
        <v>33.7669</v>
      </c>
      <c r="AP751" s="105">
        <v>32.510800000000003</v>
      </c>
      <c r="AQ751" s="105">
        <v>33.543599999999998</v>
      </c>
      <c r="AR751" s="105">
        <v>33.799199999999999</v>
      </c>
      <c r="AS751" s="105">
        <v>33.0261</v>
      </c>
      <c r="AT751" s="105">
        <v>33.821800000000003</v>
      </c>
      <c r="AU751" s="105">
        <v>33.798499999999997</v>
      </c>
      <c r="AV751" s="105">
        <v>34.326099999999997</v>
      </c>
      <c r="AW751" s="105">
        <v>34.679699999999997</v>
      </c>
      <c r="AX751" s="105">
        <v>33.779400000000003</v>
      </c>
      <c r="AY751" s="105">
        <v>33.960799999999999</v>
      </c>
      <c r="AZ751" s="105">
        <v>34.488199999999999</v>
      </c>
      <c r="BA751" s="105">
        <v>33.468299999999999</v>
      </c>
      <c r="BB751" s="105">
        <v>33.687899999999999</v>
      </c>
      <c r="BC751" s="105">
        <v>34.155000000000001</v>
      </c>
      <c r="BD751" s="105">
        <v>33.9602</v>
      </c>
      <c r="BE751" s="105">
        <v>34.142099999999999</v>
      </c>
      <c r="BF751" s="105">
        <v>33.619500000000002</v>
      </c>
      <c r="BG751" s="105">
        <v>33.321199999999997</v>
      </c>
      <c r="BH751" s="105">
        <v>33.6905</v>
      </c>
      <c r="BI751" s="105">
        <v>33.9619</v>
      </c>
      <c r="BJ751" s="105">
        <v>33.7624</v>
      </c>
      <c r="BK751" s="105">
        <v>33.814399999999999</v>
      </c>
      <c r="BL751" s="116">
        <v>33.503</v>
      </c>
      <c r="BM751" s="112">
        <v>0.220633</v>
      </c>
      <c r="BN751" s="112">
        <v>0.31406800000000001</v>
      </c>
      <c r="BO751" s="112">
        <v>0.35206199999999999</v>
      </c>
      <c r="BP751" s="112">
        <v>0.6321</v>
      </c>
      <c r="BQ751" s="112">
        <v>0.103493</v>
      </c>
      <c r="BR751" s="112">
        <v>0.17627399999999999</v>
      </c>
      <c r="BS751" s="112">
        <v>0.74813099999999999</v>
      </c>
      <c r="BT751" s="112">
        <v>0.30239199999999999</v>
      </c>
      <c r="BU751" s="117">
        <v>0.87372799999999995</v>
      </c>
      <c r="BV751" s="112">
        <v>0.30002400000000001</v>
      </c>
      <c r="BW751" s="112">
        <v>0.40703899999999998</v>
      </c>
      <c r="BX751" s="112">
        <v>0.46488600000000002</v>
      </c>
      <c r="BY751" s="112">
        <v>0.69844499999999998</v>
      </c>
      <c r="BZ751" s="112">
        <v>0.48201699999999997</v>
      </c>
      <c r="CA751" s="112">
        <v>0.43467299999999998</v>
      </c>
      <c r="CB751" s="112">
        <v>0.87456999999999996</v>
      </c>
      <c r="CC751" s="112">
        <v>0.50424899999999995</v>
      </c>
      <c r="CD751" s="117">
        <v>0.96529799999999999</v>
      </c>
      <c r="CE751" s="105">
        <v>-0.40212999999999999</v>
      </c>
      <c r="CF751" s="105">
        <v>-0.42942000000000002</v>
      </c>
      <c r="CG751" s="105">
        <v>-0.41953299999999999</v>
      </c>
      <c r="CH751" s="105">
        <v>-0.14424799999999999</v>
      </c>
      <c r="CI751" s="105">
        <v>0.57482900000000003</v>
      </c>
      <c r="CJ751" s="105">
        <v>0.38284800000000002</v>
      </c>
      <c r="CK751" s="105">
        <v>7.7142100000000005E-2</v>
      </c>
      <c r="CL751" s="105">
        <v>0.213977</v>
      </c>
      <c r="CM751" s="116">
        <v>-3.5427100000000003E-2</v>
      </c>
    </row>
    <row r="752" spans="1:91">
      <c r="A752" s="104" t="s">
        <v>2159</v>
      </c>
      <c r="B752" s="104" t="s">
        <v>2160</v>
      </c>
      <c r="C752" s="104" t="s">
        <v>992</v>
      </c>
      <c r="D752" s="105">
        <v>36.156350000000003</v>
      </c>
      <c r="E752" s="108">
        <v>77261706927</v>
      </c>
      <c r="F752" s="108">
        <v>54022459001</v>
      </c>
      <c r="G752" s="108">
        <v>46568606945</v>
      </c>
      <c r="H752" s="108">
        <v>82549941645</v>
      </c>
      <c r="I752" s="108">
        <v>74000408521</v>
      </c>
      <c r="J752" s="108">
        <v>44734964511</v>
      </c>
      <c r="K752" s="108">
        <v>56429268546</v>
      </c>
      <c r="L752" s="108">
        <v>26234566387</v>
      </c>
      <c r="M752" s="108">
        <v>60119797607</v>
      </c>
      <c r="N752" s="108">
        <v>48161757936</v>
      </c>
      <c r="O752" s="108">
        <v>33494247472</v>
      </c>
      <c r="P752" s="108">
        <v>42427019511</v>
      </c>
      <c r="Q752" s="108">
        <v>75331837247</v>
      </c>
      <c r="R752" s="108">
        <v>86608340897</v>
      </c>
      <c r="S752" s="108">
        <v>100417000000</v>
      </c>
      <c r="T752" s="108">
        <v>82824535570</v>
      </c>
      <c r="U752" s="108">
        <v>77865094121</v>
      </c>
      <c r="V752" s="108">
        <v>91394796412</v>
      </c>
      <c r="W752" s="108">
        <v>74496113392</v>
      </c>
      <c r="X752" s="108">
        <v>77841617205</v>
      </c>
      <c r="Y752" s="108">
        <v>79709835774</v>
      </c>
      <c r="Z752" s="108">
        <v>57703652691</v>
      </c>
      <c r="AA752" s="108">
        <v>58390414985</v>
      </c>
      <c r="AB752" s="108">
        <v>59064727378</v>
      </c>
      <c r="AC752" s="108">
        <v>64285785032</v>
      </c>
      <c r="AD752" s="108">
        <v>68439997937</v>
      </c>
      <c r="AE752" s="108">
        <v>69414093809</v>
      </c>
      <c r="AF752" s="108">
        <v>68857756042</v>
      </c>
      <c r="AG752" s="108">
        <v>70148771809</v>
      </c>
      <c r="AH752" s="115">
        <v>65806387713</v>
      </c>
      <c r="AI752" s="105">
        <v>36.552500000000002</v>
      </c>
      <c r="AJ752" s="105">
        <v>36.139000000000003</v>
      </c>
      <c r="AK752" s="105">
        <v>35.913899999999998</v>
      </c>
      <c r="AL752" s="105">
        <v>36.538899999999998</v>
      </c>
      <c r="AM752" s="105">
        <v>36.491500000000002</v>
      </c>
      <c r="AN752" s="105">
        <v>35.721400000000003</v>
      </c>
      <c r="AO752" s="105">
        <v>35.956299999999999</v>
      </c>
      <c r="AP752" s="105">
        <v>35.162999999999997</v>
      </c>
      <c r="AQ752" s="105">
        <v>35.996200000000002</v>
      </c>
      <c r="AR752" s="105">
        <v>35.9358</v>
      </c>
      <c r="AS752" s="105">
        <v>35.438200000000002</v>
      </c>
      <c r="AT752" s="105">
        <v>35.9084</v>
      </c>
      <c r="AU752" s="105">
        <v>36.349499999999999</v>
      </c>
      <c r="AV752" s="105">
        <v>36.6235</v>
      </c>
      <c r="AW752" s="105">
        <v>36.902000000000001</v>
      </c>
      <c r="AX752" s="105">
        <v>36.648699999999998</v>
      </c>
      <c r="AY752" s="105">
        <v>36.489899999999999</v>
      </c>
      <c r="AZ752" s="105">
        <v>36.7256</v>
      </c>
      <c r="BA752" s="105">
        <v>36.361400000000003</v>
      </c>
      <c r="BB752" s="105">
        <v>36.515999999999998</v>
      </c>
      <c r="BC752" s="105">
        <v>36.420099999999998</v>
      </c>
      <c r="BD752" s="105">
        <v>36.173699999999997</v>
      </c>
      <c r="BE752" s="105">
        <v>36.179000000000002</v>
      </c>
      <c r="BF752" s="105">
        <v>36.218200000000003</v>
      </c>
      <c r="BG752" s="105">
        <v>35.980899999999998</v>
      </c>
      <c r="BH752" s="105">
        <v>36.020200000000003</v>
      </c>
      <c r="BI752" s="105">
        <v>36.028399999999998</v>
      </c>
      <c r="BJ752" s="105">
        <v>36.057899999999997</v>
      </c>
      <c r="BK752" s="105">
        <v>35.966299999999997</v>
      </c>
      <c r="BL752" s="116">
        <v>35.954500000000003</v>
      </c>
      <c r="BM752" s="112">
        <v>0.33300299999999999</v>
      </c>
      <c r="BN752" s="112">
        <v>0.38910800000000001</v>
      </c>
      <c r="BO752" s="112">
        <v>0.35178199999999998</v>
      </c>
      <c r="BP752" s="112">
        <v>0.23162199999999999</v>
      </c>
      <c r="BQ752" s="112">
        <v>1.7812399999999999E-2</v>
      </c>
      <c r="BR752" s="112">
        <v>1.20947E-3</v>
      </c>
      <c r="BS752" s="112">
        <v>1.39087E-3</v>
      </c>
      <c r="BT752" s="112">
        <v>5.1543700000000001E-3</v>
      </c>
      <c r="BU752" s="117">
        <v>0.66166100000000005</v>
      </c>
      <c r="BV752" s="112">
        <v>0.416744</v>
      </c>
      <c r="BW752" s="112">
        <v>0.478825</v>
      </c>
      <c r="BX752" s="112">
        <v>0.46483799999999997</v>
      </c>
      <c r="BY752" s="112">
        <v>0.31164799999999998</v>
      </c>
      <c r="BZ752" s="112">
        <v>0.28679500000000002</v>
      </c>
      <c r="CA752" s="112">
        <v>3.5651500000000003E-2</v>
      </c>
      <c r="CB752" s="112">
        <v>4.5168E-2</v>
      </c>
      <c r="CC752" s="112">
        <v>5.7341999999999997E-2</v>
      </c>
      <c r="CD752" s="117">
        <v>0.89189600000000002</v>
      </c>
      <c r="CE752" s="105">
        <v>0.20886399999999999</v>
      </c>
      <c r="CF752" s="105">
        <v>0.25766</v>
      </c>
      <c r="CG752" s="105">
        <v>-0.28776299999999999</v>
      </c>
      <c r="CH752" s="105">
        <v>-0.23213800000000001</v>
      </c>
      <c r="CI752" s="105">
        <v>0.63206200000000001</v>
      </c>
      <c r="CJ752" s="105">
        <v>0.62841400000000003</v>
      </c>
      <c r="CK752" s="105">
        <v>0.43953199999999998</v>
      </c>
      <c r="CL752" s="105">
        <v>0.19736000000000001</v>
      </c>
      <c r="CM752" s="116">
        <v>1.6895299999999999E-2</v>
      </c>
    </row>
    <row r="753" spans="1:91">
      <c r="A753" s="104" t="s">
        <v>2161</v>
      </c>
      <c r="B753" s="104" t="s">
        <v>2162</v>
      </c>
      <c r="C753" s="104" t="s">
        <v>1617</v>
      </c>
      <c r="D753" s="105">
        <v>31.281749999999999</v>
      </c>
      <c r="E753" s="108">
        <v>2742271927</v>
      </c>
      <c r="F753" s="108">
        <v>3178644945</v>
      </c>
      <c r="G753" s="108">
        <v>3275362309</v>
      </c>
      <c r="H753" s="108">
        <v>3659286216</v>
      </c>
      <c r="I753" s="108">
        <v>3219996974</v>
      </c>
      <c r="J753" s="108">
        <v>3919129399</v>
      </c>
      <c r="K753" s="108">
        <v>2741939724</v>
      </c>
      <c r="L753" s="108">
        <v>2716716883</v>
      </c>
      <c r="M753" s="108">
        <v>3522826197</v>
      </c>
      <c r="N753" s="108">
        <v>3187168873</v>
      </c>
      <c r="O753" s="108">
        <v>3706836713</v>
      </c>
      <c r="P753" s="108">
        <v>2562830775</v>
      </c>
      <c r="Q753" s="108">
        <v>2075220965</v>
      </c>
      <c r="R753" s="108">
        <v>1967472303</v>
      </c>
      <c r="S753" s="108">
        <v>2238012295</v>
      </c>
      <c r="T753" s="108">
        <v>1978513150</v>
      </c>
      <c r="U753" s="108">
        <v>1870036226</v>
      </c>
      <c r="V753" s="108">
        <v>1979076504</v>
      </c>
      <c r="W753" s="108">
        <v>1928621471</v>
      </c>
      <c r="X753" s="108">
        <v>1911028927</v>
      </c>
      <c r="Y753" s="108">
        <v>1939967770</v>
      </c>
      <c r="Z753" s="108">
        <v>2004828633</v>
      </c>
      <c r="AA753" s="108">
        <v>2042879237</v>
      </c>
      <c r="AB753" s="108">
        <v>1827937058</v>
      </c>
      <c r="AC753" s="108">
        <v>1868012058</v>
      </c>
      <c r="AD753" s="108">
        <v>1864490707</v>
      </c>
      <c r="AE753" s="108">
        <v>2076129884</v>
      </c>
      <c r="AF753" s="108">
        <v>2253488894</v>
      </c>
      <c r="AG753" s="108">
        <v>2252644358</v>
      </c>
      <c r="AH753" s="115">
        <v>1992438855</v>
      </c>
      <c r="AI753" s="105">
        <v>31.7362</v>
      </c>
      <c r="AJ753" s="105">
        <v>32.109099999999998</v>
      </c>
      <c r="AK753" s="105">
        <v>32.143599999999999</v>
      </c>
      <c r="AL753" s="105">
        <v>32.043300000000002</v>
      </c>
      <c r="AM753" s="105">
        <v>32.0015</v>
      </c>
      <c r="AN753" s="105">
        <v>32.302799999999998</v>
      </c>
      <c r="AO753" s="105">
        <v>31.6067</v>
      </c>
      <c r="AP753" s="105">
        <v>31.9893</v>
      </c>
      <c r="AQ753" s="105">
        <v>31.903199999999998</v>
      </c>
      <c r="AR753" s="105">
        <v>31.983499999999999</v>
      </c>
      <c r="AS753" s="105">
        <v>32.269799999999996</v>
      </c>
      <c r="AT753" s="105">
        <v>31.859300000000001</v>
      </c>
      <c r="AU753" s="105">
        <v>31.185099999999998</v>
      </c>
      <c r="AV753" s="105">
        <v>31.163399999999999</v>
      </c>
      <c r="AW753" s="105">
        <v>31.385899999999999</v>
      </c>
      <c r="AX753" s="105">
        <v>31.261099999999999</v>
      </c>
      <c r="AY753" s="105">
        <v>31.122699999999998</v>
      </c>
      <c r="AZ753" s="105">
        <v>31.220500000000001</v>
      </c>
      <c r="BA753" s="105">
        <v>31.0899</v>
      </c>
      <c r="BB753" s="105">
        <v>31.162500000000001</v>
      </c>
      <c r="BC753" s="105">
        <v>31.044799999999999</v>
      </c>
      <c r="BD753" s="105">
        <v>31.302399999999999</v>
      </c>
      <c r="BE753" s="105">
        <v>31.339700000000001</v>
      </c>
      <c r="BF753" s="105">
        <v>31.2042</v>
      </c>
      <c r="BG753" s="105">
        <v>30.845500000000001</v>
      </c>
      <c r="BH753" s="105">
        <v>30.834599999999998</v>
      </c>
      <c r="BI753" s="105">
        <v>30.9651</v>
      </c>
      <c r="BJ753" s="105">
        <v>31.124600000000001</v>
      </c>
      <c r="BK753" s="105">
        <v>31.0017</v>
      </c>
      <c r="BL753" s="116">
        <v>30.894600000000001</v>
      </c>
      <c r="BM753" s="112">
        <v>2.49862E-3</v>
      </c>
      <c r="BN753" s="112">
        <v>6.5351799999999996E-4</v>
      </c>
      <c r="BO753" s="112">
        <v>3.4719199999999999E-3</v>
      </c>
      <c r="BP753" s="112">
        <v>1.7433800000000001E-3</v>
      </c>
      <c r="BQ753" s="112">
        <v>7.0542099999999996E-2</v>
      </c>
      <c r="BR753" s="112">
        <v>6.7463499999999996E-2</v>
      </c>
      <c r="BS753" s="112">
        <v>0.28542600000000001</v>
      </c>
      <c r="BT753" s="112">
        <v>2.4063000000000001E-2</v>
      </c>
      <c r="BU753" s="117">
        <v>0.18584300000000001</v>
      </c>
      <c r="BV753" s="112">
        <v>2.0030800000000001E-2</v>
      </c>
      <c r="BW753" s="112">
        <v>1.1531E-2</v>
      </c>
      <c r="BX753" s="112">
        <v>3.5743799999999999E-2</v>
      </c>
      <c r="BY753" s="112">
        <v>1.0821000000000001E-2</v>
      </c>
      <c r="BZ753" s="112">
        <v>0.443328</v>
      </c>
      <c r="CA753" s="112">
        <v>0.26272400000000001</v>
      </c>
      <c r="CB753" s="112">
        <v>0.52232699999999999</v>
      </c>
      <c r="CC753" s="112">
        <v>0.12217799999999999</v>
      </c>
      <c r="CD753" s="117">
        <v>0.69417600000000002</v>
      </c>
      <c r="CE753" s="105">
        <v>0.98931599999999997</v>
      </c>
      <c r="CF753" s="105">
        <v>1.1089</v>
      </c>
      <c r="CG753" s="105">
        <v>0.82610600000000001</v>
      </c>
      <c r="CH753" s="105">
        <v>1.0305599999999999</v>
      </c>
      <c r="CI753" s="105">
        <v>0.237815</v>
      </c>
      <c r="CJ753" s="105">
        <v>0.19447500000000001</v>
      </c>
      <c r="CK753" s="105">
        <v>9.2093099999999997E-2</v>
      </c>
      <c r="CL753" s="105">
        <v>0.27510600000000002</v>
      </c>
      <c r="CM753" s="116">
        <v>-0.125226</v>
      </c>
    </row>
    <row r="754" spans="1:91">
      <c r="A754" s="104" t="s">
        <v>2163</v>
      </c>
      <c r="B754" s="104" t="s">
        <v>2164</v>
      </c>
      <c r="C754" s="104" t="s">
        <v>2165</v>
      </c>
      <c r="D754" s="105">
        <v>36.049099999999996</v>
      </c>
      <c r="E754" s="108">
        <v>145912000000</v>
      </c>
      <c r="F754" s="108">
        <v>146447000000</v>
      </c>
      <c r="G754" s="108">
        <v>147166000000</v>
      </c>
      <c r="H754" s="108">
        <v>159994000000</v>
      </c>
      <c r="I754" s="108">
        <v>139586000000</v>
      </c>
      <c r="J754" s="108">
        <v>123622000000</v>
      </c>
      <c r="K754" s="108">
        <v>146328000000</v>
      </c>
      <c r="L754" s="108">
        <v>137741000000</v>
      </c>
      <c r="M754" s="108">
        <v>125150000000</v>
      </c>
      <c r="N754" s="108">
        <v>141414000000</v>
      </c>
      <c r="O754" s="108">
        <v>140302000000</v>
      </c>
      <c r="P754" s="108">
        <v>108574000000</v>
      </c>
      <c r="Q754" s="108">
        <v>43759087865</v>
      </c>
      <c r="R754" s="108">
        <v>43578361591</v>
      </c>
      <c r="S754" s="108">
        <v>86072622898</v>
      </c>
      <c r="T754" s="108">
        <v>49600939208</v>
      </c>
      <c r="U754" s="108">
        <v>42074671813</v>
      </c>
      <c r="V754" s="108">
        <v>46809034116</v>
      </c>
      <c r="W754" s="108">
        <v>44809957564</v>
      </c>
      <c r="X754" s="108">
        <v>59300816604</v>
      </c>
      <c r="Y754" s="108">
        <v>61492398815</v>
      </c>
      <c r="Z754" s="108">
        <v>47692816612</v>
      </c>
      <c r="AA754" s="108">
        <v>49622978864</v>
      </c>
      <c r="AB754" s="108">
        <v>52521149869</v>
      </c>
      <c r="AC754" s="108">
        <v>43679742312</v>
      </c>
      <c r="AD754" s="108">
        <v>49200765858</v>
      </c>
      <c r="AE754" s="108">
        <v>52929526403</v>
      </c>
      <c r="AF754" s="108">
        <v>46911545484</v>
      </c>
      <c r="AG754" s="108">
        <v>55181721210</v>
      </c>
      <c r="AH754" s="115">
        <v>45548496015</v>
      </c>
      <c r="AI754" s="105">
        <v>37.469799999999999</v>
      </c>
      <c r="AJ754" s="105">
        <v>37.57</v>
      </c>
      <c r="AK754" s="105">
        <v>37.565100000000001</v>
      </c>
      <c r="AL754" s="105">
        <v>37.493600000000001</v>
      </c>
      <c r="AM754" s="105">
        <v>37.379399999999997</v>
      </c>
      <c r="AN754" s="105">
        <v>37.157400000000003</v>
      </c>
      <c r="AO754" s="105">
        <v>37.323</v>
      </c>
      <c r="AP754" s="105">
        <v>37.402999999999999</v>
      </c>
      <c r="AQ754" s="105">
        <v>37.054000000000002</v>
      </c>
      <c r="AR754" s="105">
        <v>37.470500000000001</v>
      </c>
      <c r="AS754" s="105">
        <v>37.473700000000001</v>
      </c>
      <c r="AT754" s="105">
        <v>37.264099999999999</v>
      </c>
      <c r="AU754" s="105">
        <v>35.5565</v>
      </c>
      <c r="AV754" s="105">
        <v>35.632599999999996</v>
      </c>
      <c r="AW754" s="105">
        <v>36.694499999999998</v>
      </c>
      <c r="AX754" s="105">
        <v>35.908999999999999</v>
      </c>
      <c r="AY754" s="105">
        <v>35.598100000000002</v>
      </c>
      <c r="AZ754" s="105">
        <v>35.767899999999997</v>
      </c>
      <c r="BA754" s="105">
        <v>35.628</v>
      </c>
      <c r="BB754" s="105">
        <v>36.125900000000001</v>
      </c>
      <c r="BC754" s="105">
        <v>36.049399999999999</v>
      </c>
      <c r="BD754" s="105">
        <v>35.899000000000001</v>
      </c>
      <c r="BE754" s="105">
        <v>35.944699999999997</v>
      </c>
      <c r="BF754" s="105">
        <v>36.0488</v>
      </c>
      <c r="BG754" s="105">
        <v>35.421799999999998</v>
      </c>
      <c r="BH754" s="105">
        <v>35.543799999999997</v>
      </c>
      <c r="BI754" s="105">
        <v>35.6372</v>
      </c>
      <c r="BJ754" s="105">
        <v>35.504300000000001</v>
      </c>
      <c r="BK754" s="105">
        <v>35.615200000000002</v>
      </c>
      <c r="BL754" s="116">
        <v>35.4176</v>
      </c>
      <c r="BM754" s="112">
        <v>6.6904100000000002E-6</v>
      </c>
      <c r="BN754" s="112">
        <v>8.8052099999999997E-5</v>
      </c>
      <c r="BO754" s="112">
        <v>1.2953899999999999E-4</v>
      </c>
      <c r="BP754" s="112">
        <v>3.0217199999999999E-5</v>
      </c>
      <c r="BQ754" s="112">
        <v>0.29381800000000002</v>
      </c>
      <c r="BR754" s="112">
        <v>8.2160300000000006E-2</v>
      </c>
      <c r="BS754" s="112">
        <v>6.2784999999999994E-2</v>
      </c>
      <c r="BT754" s="112">
        <v>3.3544999999999998E-3</v>
      </c>
      <c r="BU754" s="117">
        <v>0.80856399999999995</v>
      </c>
      <c r="BV754" s="112">
        <v>1.25223E-3</v>
      </c>
      <c r="BW754" s="112">
        <v>5.4421799999999996E-3</v>
      </c>
      <c r="BX754" s="112">
        <v>8.2732299999999995E-3</v>
      </c>
      <c r="BY754" s="112">
        <v>2.1443E-3</v>
      </c>
      <c r="BZ754" s="112">
        <v>0.62862799999999996</v>
      </c>
      <c r="CA754" s="112">
        <v>0.29200399999999999</v>
      </c>
      <c r="CB754" s="112">
        <v>0.23794799999999999</v>
      </c>
      <c r="CC754" s="112">
        <v>4.4945600000000002E-2</v>
      </c>
      <c r="CD754" s="117">
        <v>0.94145500000000004</v>
      </c>
      <c r="CE754" s="105">
        <v>2.0226000000000002</v>
      </c>
      <c r="CF754" s="105">
        <v>1.8311200000000001</v>
      </c>
      <c r="CG754" s="105">
        <v>1.74759</v>
      </c>
      <c r="CH754" s="105">
        <v>1.89036</v>
      </c>
      <c r="CI754" s="105">
        <v>0.44880199999999998</v>
      </c>
      <c r="CJ754" s="105">
        <v>0.24593100000000001</v>
      </c>
      <c r="CK754" s="105">
        <v>0.42207499999999998</v>
      </c>
      <c r="CL754" s="105">
        <v>0.45175300000000002</v>
      </c>
      <c r="CM754" s="116">
        <v>2.1901400000000001E-2</v>
      </c>
    </row>
    <row r="755" spans="1:91">
      <c r="A755" s="104" t="s">
        <v>2166</v>
      </c>
      <c r="B755" s="104" t="s">
        <v>2167</v>
      </c>
      <c r="C755" s="104" t="s">
        <v>2168</v>
      </c>
      <c r="D755" s="105">
        <v>28.295549999999999</v>
      </c>
      <c r="E755" s="108">
        <v>259884919</v>
      </c>
      <c r="F755" s="108">
        <v>372257560</v>
      </c>
      <c r="G755" s="108">
        <v>329196695</v>
      </c>
      <c r="H755" s="108">
        <v>386977635</v>
      </c>
      <c r="I755" s="108">
        <v>231700285</v>
      </c>
      <c r="J755" s="108">
        <v>422620380</v>
      </c>
      <c r="K755" s="108">
        <v>537990638.79999995</v>
      </c>
      <c r="L755" s="108">
        <v>54026596</v>
      </c>
      <c r="M755" s="108">
        <v>210640912</v>
      </c>
      <c r="N755" s="108">
        <v>286996038.80000001</v>
      </c>
      <c r="O755" s="108">
        <v>267721463.30000001</v>
      </c>
      <c r="P755" s="108">
        <v>275125899.5</v>
      </c>
      <c r="Q755" s="108">
        <v>363303654</v>
      </c>
      <c r="R755" s="108">
        <v>134412543</v>
      </c>
      <c r="S755" s="108">
        <v>695089252</v>
      </c>
      <c r="T755" s="108">
        <v>163631922</v>
      </c>
      <c r="U755" s="108">
        <v>336678071</v>
      </c>
      <c r="V755" s="108">
        <v>172859081</v>
      </c>
      <c r="W755" s="108">
        <v>41939755</v>
      </c>
      <c r="X755" s="108">
        <v>214611283</v>
      </c>
      <c r="Y755" s="108">
        <v>51664345.5</v>
      </c>
      <c r="Z755" s="108">
        <v>67151524</v>
      </c>
      <c r="AA755" s="108">
        <v>249196866.5</v>
      </c>
      <c r="AB755" s="108">
        <v>108212064.5</v>
      </c>
      <c r="AC755" s="108">
        <v>110926464.5</v>
      </c>
      <c r="AD755" s="108">
        <v>493369151.5</v>
      </c>
      <c r="AE755" s="108">
        <v>210053098</v>
      </c>
      <c r="AF755" s="108">
        <v>1415216509</v>
      </c>
      <c r="AG755" s="108">
        <v>207529696.5</v>
      </c>
      <c r="AH755" s="115">
        <v>214236692</v>
      </c>
      <c r="AI755" s="105">
        <v>28.3368</v>
      </c>
      <c r="AJ755" s="105">
        <v>29.0657</v>
      </c>
      <c r="AK755" s="105">
        <v>28.932400000000001</v>
      </c>
      <c r="AL755" s="105">
        <v>28.802099999999999</v>
      </c>
      <c r="AM755" s="105">
        <v>28.254300000000001</v>
      </c>
      <c r="AN755" s="105">
        <v>29.194600000000001</v>
      </c>
      <c r="AO755" s="105">
        <v>29.2652</v>
      </c>
      <c r="AP755" s="105">
        <v>26.7759</v>
      </c>
      <c r="AQ755" s="105">
        <v>27.839300000000001</v>
      </c>
      <c r="AR755" s="105">
        <v>28.525200000000002</v>
      </c>
      <c r="AS755" s="105">
        <v>28.601199999999999</v>
      </c>
      <c r="AT755" s="105">
        <v>28.639700000000001</v>
      </c>
      <c r="AU755" s="105">
        <v>28.666599999999999</v>
      </c>
      <c r="AV755" s="105">
        <v>27.291799999999999</v>
      </c>
      <c r="AW755" s="105">
        <v>29.841799999999999</v>
      </c>
      <c r="AX755" s="105">
        <v>27.665199999999999</v>
      </c>
      <c r="AY755" s="105">
        <v>28.633900000000001</v>
      </c>
      <c r="AZ755" s="105">
        <v>27.740400000000001</v>
      </c>
      <c r="BA755" s="105">
        <v>25.566800000000001</v>
      </c>
      <c r="BB755" s="105">
        <v>28.027899999999999</v>
      </c>
      <c r="BC755" s="105">
        <v>25.827200000000001</v>
      </c>
      <c r="BD755" s="105">
        <v>26.4056</v>
      </c>
      <c r="BE755" s="105">
        <v>28.362300000000001</v>
      </c>
      <c r="BF755" s="105">
        <v>27.125900000000001</v>
      </c>
      <c r="BG755" s="105">
        <v>26.730899999999998</v>
      </c>
      <c r="BH755" s="105">
        <v>28.913499999999999</v>
      </c>
      <c r="BI755" s="105">
        <v>27.6601</v>
      </c>
      <c r="BJ755" s="105">
        <v>30.453399999999998</v>
      </c>
      <c r="BK755" s="105">
        <v>27.569500000000001</v>
      </c>
      <c r="BL755" s="116">
        <v>27.666799999999999</v>
      </c>
      <c r="BM755" s="112">
        <v>0.83565199999999995</v>
      </c>
      <c r="BN755" s="112">
        <v>0.85846599999999995</v>
      </c>
      <c r="BO755" s="112">
        <v>0.63873599999999997</v>
      </c>
      <c r="BP755" s="112">
        <v>0.97979700000000003</v>
      </c>
      <c r="BQ755" s="112">
        <v>0.97695900000000002</v>
      </c>
      <c r="BR755" s="112">
        <v>0.60995999999999995</v>
      </c>
      <c r="BS755" s="112">
        <v>0.16359199999999999</v>
      </c>
      <c r="BT755" s="112">
        <v>0.315942</v>
      </c>
      <c r="BU755" s="117">
        <v>0.52307899999999996</v>
      </c>
      <c r="BV755" s="112">
        <v>0.86828000000000005</v>
      </c>
      <c r="BW755" s="112">
        <v>0.88717400000000002</v>
      </c>
      <c r="BX755" s="112">
        <v>0.72244299999999995</v>
      </c>
      <c r="BY755" s="112">
        <v>0.98442099999999999</v>
      </c>
      <c r="BZ755" s="112">
        <v>0.98674399999999995</v>
      </c>
      <c r="CA755" s="112">
        <v>0.80598800000000004</v>
      </c>
      <c r="CB755" s="112">
        <v>0.380853</v>
      </c>
      <c r="CC755" s="112">
        <v>0.51819800000000005</v>
      </c>
      <c r="CD755" s="117">
        <v>0.82284000000000002</v>
      </c>
      <c r="CE755" s="105">
        <v>0.21510099999999999</v>
      </c>
      <c r="CF755" s="105">
        <v>0.18709799999999999</v>
      </c>
      <c r="CG755" s="105">
        <v>-0.60306099999999996</v>
      </c>
      <c r="CH755" s="105">
        <v>2.54898E-2</v>
      </c>
      <c r="CI755" s="105">
        <v>3.6834699999999998E-2</v>
      </c>
      <c r="CJ755" s="105">
        <v>-0.55005700000000002</v>
      </c>
      <c r="CK755" s="105">
        <v>-2.08927</v>
      </c>
      <c r="CL755" s="105">
        <v>-1.26529</v>
      </c>
      <c r="CM755" s="116">
        <v>-0.79508100000000004</v>
      </c>
    </row>
    <row r="756" spans="1:91">
      <c r="A756" s="104" t="s">
        <v>2169</v>
      </c>
      <c r="B756" s="104" t="s">
        <v>2170</v>
      </c>
      <c r="C756" s="104" t="s">
        <v>2171</v>
      </c>
      <c r="D756" s="105">
        <v>34.5124</v>
      </c>
      <c r="E756" s="108">
        <v>58317839686</v>
      </c>
      <c r="F756" s="108">
        <v>56554873274</v>
      </c>
      <c r="G756" s="108">
        <v>54906564248</v>
      </c>
      <c r="H756" s="108">
        <v>60093183305</v>
      </c>
      <c r="I756" s="108">
        <v>45991399054</v>
      </c>
      <c r="J756" s="108">
        <v>46169779328</v>
      </c>
      <c r="K756" s="108">
        <v>50782598526</v>
      </c>
      <c r="L756" s="108">
        <v>36057104837</v>
      </c>
      <c r="M756" s="108">
        <v>51881276169</v>
      </c>
      <c r="N756" s="108">
        <v>48226459008</v>
      </c>
      <c r="O756" s="108">
        <v>64298472207</v>
      </c>
      <c r="P756" s="108">
        <v>49300465656</v>
      </c>
      <c r="Q756" s="108">
        <v>17150601079</v>
      </c>
      <c r="R756" s="108">
        <v>19069522997</v>
      </c>
      <c r="S756" s="108">
        <v>31208907793</v>
      </c>
      <c r="T756" s="108">
        <v>16099820428</v>
      </c>
      <c r="U756" s="108">
        <v>15274303479</v>
      </c>
      <c r="V756" s="108">
        <v>17451262797</v>
      </c>
      <c r="W756" s="108">
        <v>17656325330</v>
      </c>
      <c r="X756" s="108">
        <v>21468158418</v>
      </c>
      <c r="Y756" s="108">
        <v>22112235016</v>
      </c>
      <c r="Z756" s="108">
        <v>13085681611</v>
      </c>
      <c r="AA756" s="108">
        <v>12041602588</v>
      </c>
      <c r="AB756" s="108">
        <v>13139816049</v>
      </c>
      <c r="AC756" s="108">
        <v>17668036917</v>
      </c>
      <c r="AD756" s="108">
        <v>22065471522</v>
      </c>
      <c r="AE756" s="108">
        <v>18125584434</v>
      </c>
      <c r="AF756" s="108">
        <v>17645139576</v>
      </c>
      <c r="AG756" s="108">
        <v>21209634632</v>
      </c>
      <c r="AH756" s="115">
        <v>16117468285</v>
      </c>
      <c r="AI756" s="105">
        <v>36.146700000000003</v>
      </c>
      <c r="AJ756" s="105">
        <v>36.206699999999998</v>
      </c>
      <c r="AK756" s="105">
        <v>36.152500000000003</v>
      </c>
      <c r="AL756" s="105">
        <v>36.0809</v>
      </c>
      <c r="AM756" s="105">
        <v>35.8185</v>
      </c>
      <c r="AN756" s="105">
        <v>35.772399999999998</v>
      </c>
      <c r="AO756" s="105">
        <v>35.805700000000002</v>
      </c>
      <c r="AP756" s="105">
        <v>35.612900000000003</v>
      </c>
      <c r="AQ756" s="105">
        <v>35.7836</v>
      </c>
      <c r="AR756" s="105">
        <v>35.936500000000002</v>
      </c>
      <c r="AS756" s="105">
        <v>36.367199999999997</v>
      </c>
      <c r="AT756" s="105">
        <v>36.125</v>
      </c>
      <c r="AU756" s="105">
        <v>34.202199999999998</v>
      </c>
      <c r="AV756" s="105">
        <v>34.440199999999997</v>
      </c>
      <c r="AW756" s="105">
        <v>35.241900000000001</v>
      </c>
      <c r="AX756" s="105">
        <v>34.285600000000002</v>
      </c>
      <c r="AY756" s="105">
        <v>34.136400000000002</v>
      </c>
      <c r="AZ756" s="105">
        <v>34.359000000000002</v>
      </c>
      <c r="BA756" s="105">
        <v>34.284399999999998</v>
      </c>
      <c r="BB756" s="105">
        <v>34.664000000000001</v>
      </c>
      <c r="BC756" s="105">
        <v>34.584600000000002</v>
      </c>
      <c r="BD756" s="105">
        <v>34.032800000000002</v>
      </c>
      <c r="BE756" s="105">
        <v>33.901200000000003</v>
      </c>
      <c r="BF756" s="105">
        <v>34.049799999999998</v>
      </c>
      <c r="BG756" s="105">
        <v>34.101100000000002</v>
      </c>
      <c r="BH756" s="105">
        <v>34.384999999999998</v>
      </c>
      <c r="BI756" s="105">
        <v>34.091200000000001</v>
      </c>
      <c r="BJ756" s="105">
        <v>34.093600000000002</v>
      </c>
      <c r="BK756" s="105">
        <v>34.228499999999997</v>
      </c>
      <c r="BL756" s="116">
        <v>33.906399999999998</v>
      </c>
      <c r="BM756" s="112">
        <v>2.55048E-5</v>
      </c>
      <c r="BN756" s="112">
        <v>1.7213499999999999E-4</v>
      </c>
      <c r="BO756" s="112">
        <v>1.19163E-4</v>
      </c>
      <c r="BP756" s="112">
        <v>1.86467E-4</v>
      </c>
      <c r="BQ756" s="112">
        <v>0.167765</v>
      </c>
      <c r="BR756" s="112">
        <v>0.18173900000000001</v>
      </c>
      <c r="BS756" s="112">
        <v>4.2982899999999997E-2</v>
      </c>
      <c r="BT756" s="112">
        <v>0.47895300000000002</v>
      </c>
      <c r="BU756" s="117">
        <v>0.43514399999999998</v>
      </c>
      <c r="BV756" s="112">
        <v>2.32701E-3</v>
      </c>
      <c r="BW756" s="112">
        <v>6.7454100000000003E-3</v>
      </c>
      <c r="BX756" s="112">
        <v>8.0317500000000007E-3</v>
      </c>
      <c r="BY756" s="112">
        <v>3.7760699999999999E-3</v>
      </c>
      <c r="BZ756" s="112">
        <v>0.54135800000000001</v>
      </c>
      <c r="CA756" s="112">
        <v>0.44284000000000001</v>
      </c>
      <c r="CB756" s="112">
        <v>0.196023</v>
      </c>
      <c r="CC756" s="112">
        <v>0.65762200000000004</v>
      </c>
      <c r="CD756" s="117">
        <v>0.78158300000000003</v>
      </c>
      <c r="CE756" s="105">
        <v>2.09246</v>
      </c>
      <c r="CF756" s="105">
        <v>1.81443</v>
      </c>
      <c r="CG756" s="105">
        <v>1.65791</v>
      </c>
      <c r="CH756" s="105">
        <v>2.0667599999999999</v>
      </c>
      <c r="CI756" s="105">
        <v>0.55196500000000004</v>
      </c>
      <c r="CJ756" s="105">
        <v>0.18418200000000001</v>
      </c>
      <c r="CK756" s="105">
        <v>0.43483899999999998</v>
      </c>
      <c r="CL756" s="105">
        <v>-8.1548099999999998E-2</v>
      </c>
      <c r="CM756" s="116">
        <v>0.116259</v>
      </c>
    </row>
    <row r="757" spans="1:91">
      <c r="A757" s="104" t="s">
        <v>2172</v>
      </c>
      <c r="B757" s="104" t="s">
        <v>2173</v>
      </c>
      <c r="C757" s="104" t="s">
        <v>2174</v>
      </c>
      <c r="D757" s="105">
        <v>31.531649999999999</v>
      </c>
      <c r="E757" s="108">
        <v>2159437226</v>
      </c>
      <c r="F757" s="108">
        <v>1883561235</v>
      </c>
      <c r="G757" s="108">
        <v>1898807415</v>
      </c>
      <c r="H757" s="108">
        <v>2059050354</v>
      </c>
      <c r="I757" s="108">
        <v>1699607539</v>
      </c>
      <c r="J757" s="108">
        <v>1718857260</v>
      </c>
      <c r="K757" s="108">
        <v>2497044856</v>
      </c>
      <c r="L757" s="108">
        <v>1280016023</v>
      </c>
      <c r="M757" s="108">
        <v>2852677700</v>
      </c>
      <c r="N757" s="108">
        <v>2644165972</v>
      </c>
      <c r="O757" s="108">
        <v>2040185066</v>
      </c>
      <c r="P757" s="108">
        <v>1811305776</v>
      </c>
      <c r="Q757" s="108">
        <v>3358201985</v>
      </c>
      <c r="R757" s="108">
        <v>2751216000</v>
      </c>
      <c r="S757" s="108">
        <v>2473342171</v>
      </c>
      <c r="T757" s="108">
        <v>2534287912</v>
      </c>
      <c r="U757" s="108">
        <v>2232336681</v>
      </c>
      <c r="V757" s="108">
        <v>2737829896</v>
      </c>
      <c r="W757" s="108">
        <v>2540856859</v>
      </c>
      <c r="X757" s="108">
        <v>2741200281</v>
      </c>
      <c r="Y757" s="108">
        <v>3355934347</v>
      </c>
      <c r="Z757" s="108">
        <v>3279887729</v>
      </c>
      <c r="AA757" s="108">
        <v>3452086727</v>
      </c>
      <c r="AB757" s="108">
        <v>3096651154</v>
      </c>
      <c r="AC757" s="108">
        <v>3017399457</v>
      </c>
      <c r="AD757" s="108">
        <v>2899199970</v>
      </c>
      <c r="AE757" s="108">
        <v>2942064913</v>
      </c>
      <c r="AF757" s="108">
        <v>3227433958</v>
      </c>
      <c r="AG757" s="108">
        <v>3301854304</v>
      </c>
      <c r="AH757" s="115">
        <v>4284288459</v>
      </c>
      <c r="AI757" s="105">
        <v>31.391500000000001</v>
      </c>
      <c r="AJ757" s="105">
        <v>31.368400000000001</v>
      </c>
      <c r="AK757" s="105">
        <v>31.369299999999999</v>
      </c>
      <c r="AL757" s="105">
        <v>31.213699999999999</v>
      </c>
      <c r="AM757" s="105">
        <v>31.092500000000001</v>
      </c>
      <c r="AN757" s="105">
        <v>31.210599999999999</v>
      </c>
      <c r="AO757" s="105">
        <v>31.464500000000001</v>
      </c>
      <c r="AP757" s="105">
        <v>30.9345</v>
      </c>
      <c r="AQ757" s="105">
        <v>31.598800000000001</v>
      </c>
      <c r="AR757" s="105">
        <v>31.709499999999998</v>
      </c>
      <c r="AS757" s="105">
        <v>31.398399999999999</v>
      </c>
      <c r="AT757" s="105">
        <v>31.358499999999999</v>
      </c>
      <c r="AU757" s="105">
        <v>31.878599999999999</v>
      </c>
      <c r="AV757" s="105">
        <v>31.647099999999998</v>
      </c>
      <c r="AW757" s="105">
        <v>31.524100000000001</v>
      </c>
      <c r="AX757" s="105">
        <v>31.618300000000001</v>
      </c>
      <c r="AY757" s="105">
        <v>31.379200000000001</v>
      </c>
      <c r="AZ757" s="105">
        <v>31.676300000000001</v>
      </c>
      <c r="BA757" s="105">
        <v>31.4876</v>
      </c>
      <c r="BB757" s="105">
        <v>31.6753</v>
      </c>
      <c r="BC757" s="105">
        <v>31.827500000000001</v>
      </c>
      <c r="BD757" s="105">
        <v>32.0167</v>
      </c>
      <c r="BE757" s="105">
        <v>32.083500000000001</v>
      </c>
      <c r="BF757" s="105">
        <v>31.964600000000001</v>
      </c>
      <c r="BG757" s="105">
        <v>31.539200000000001</v>
      </c>
      <c r="BH757" s="105">
        <v>31.462199999999999</v>
      </c>
      <c r="BI757" s="105">
        <v>31.4681</v>
      </c>
      <c r="BJ757" s="105">
        <v>31.642800000000001</v>
      </c>
      <c r="BK757" s="105">
        <v>31.545300000000001</v>
      </c>
      <c r="BL757" s="116">
        <v>31.987200000000001</v>
      </c>
      <c r="BM757" s="112">
        <v>6.0216800000000001E-2</v>
      </c>
      <c r="BN757" s="112">
        <v>1.67753E-2</v>
      </c>
      <c r="BO757" s="112">
        <v>0.181699</v>
      </c>
      <c r="BP757" s="112">
        <v>0.24604400000000001</v>
      </c>
      <c r="BQ757" s="112">
        <v>0.81733599999999995</v>
      </c>
      <c r="BR757" s="112">
        <v>0.36038999999999999</v>
      </c>
      <c r="BS757" s="112">
        <v>0.72972099999999995</v>
      </c>
      <c r="BT757" s="112">
        <v>9.8744999999999999E-2</v>
      </c>
      <c r="BU757" s="117">
        <v>0.15937699999999999</v>
      </c>
      <c r="BV757" s="112">
        <v>0.112798</v>
      </c>
      <c r="BW757" s="112">
        <v>5.2604600000000001E-2</v>
      </c>
      <c r="BX757" s="112">
        <v>0.29137800000000003</v>
      </c>
      <c r="BY757" s="112">
        <v>0.32783000000000001</v>
      </c>
      <c r="BZ757" s="112">
        <v>0.91366199999999997</v>
      </c>
      <c r="CA757" s="112">
        <v>0.63019000000000003</v>
      </c>
      <c r="CB757" s="112">
        <v>0.86198900000000001</v>
      </c>
      <c r="CC757" s="112">
        <v>0.27027899999999999</v>
      </c>
      <c r="CD757" s="117">
        <v>0.68399600000000005</v>
      </c>
      <c r="CE757" s="105">
        <v>-0.34867399999999998</v>
      </c>
      <c r="CF757" s="105">
        <v>-0.55281499999999995</v>
      </c>
      <c r="CG757" s="105">
        <v>-0.392486</v>
      </c>
      <c r="CH757" s="105">
        <v>-0.23627000000000001</v>
      </c>
      <c r="CI757" s="105">
        <v>-4.1828200000000003E-2</v>
      </c>
      <c r="CJ757" s="105">
        <v>-0.16713500000000001</v>
      </c>
      <c r="CK757" s="105">
        <v>-6.15997E-2</v>
      </c>
      <c r="CL757" s="105">
        <v>0.29654700000000001</v>
      </c>
      <c r="CM757" s="116">
        <v>-0.23528199999999999</v>
      </c>
    </row>
    <row r="758" spans="1:91">
      <c r="A758" s="104" t="s">
        <v>2175</v>
      </c>
      <c r="B758" s="104" t="s">
        <v>2176</v>
      </c>
      <c r="C758" s="104" t="s">
        <v>1260</v>
      </c>
      <c r="D758" s="105">
        <v>32.030999999999999</v>
      </c>
      <c r="E758" s="108">
        <v>10760464937</v>
      </c>
      <c r="F758" s="108">
        <v>10928030716</v>
      </c>
      <c r="G758" s="108">
        <v>10874018763</v>
      </c>
      <c r="H758" s="108">
        <v>10333267411</v>
      </c>
      <c r="I758" s="108">
        <v>8021083941</v>
      </c>
      <c r="J758" s="108">
        <v>7423037564</v>
      </c>
      <c r="K758" s="108">
        <v>9333028718</v>
      </c>
      <c r="L758" s="108">
        <v>6389023886</v>
      </c>
      <c r="M758" s="108">
        <v>9700822813</v>
      </c>
      <c r="N758" s="108">
        <v>8012033158</v>
      </c>
      <c r="O758" s="108">
        <v>12053207435</v>
      </c>
      <c r="P758" s="108">
        <v>9300069408</v>
      </c>
      <c r="Q758" s="108">
        <v>3973001548</v>
      </c>
      <c r="R758" s="108">
        <v>2855632480</v>
      </c>
      <c r="S758" s="108">
        <v>4548836639</v>
      </c>
      <c r="T758" s="108">
        <v>2294958741</v>
      </c>
      <c r="U758" s="108">
        <v>3109656575</v>
      </c>
      <c r="V758" s="108">
        <v>3569000098</v>
      </c>
      <c r="W758" s="108">
        <v>2331854912</v>
      </c>
      <c r="X758" s="108">
        <v>2743958315</v>
      </c>
      <c r="Y758" s="108">
        <v>3766499598</v>
      </c>
      <c r="Z758" s="108">
        <v>2531760418</v>
      </c>
      <c r="AA758" s="108">
        <v>2651948831</v>
      </c>
      <c r="AB758" s="108">
        <v>1956254828</v>
      </c>
      <c r="AC758" s="108">
        <v>2677599474</v>
      </c>
      <c r="AD758" s="108">
        <v>4248851185</v>
      </c>
      <c r="AE758" s="108">
        <v>3997867600</v>
      </c>
      <c r="AF758" s="108">
        <v>3400075837</v>
      </c>
      <c r="AG758" s="108">
        <v>3190464136</v>
      </c>
      <c r="AH758" s="115">
        <v>4259853853</v>
      </c>
      <c r="AI758" s="105">
        <v>33.708500000000001</v>
      </c>
      <c r="AJ758" s="105">
        <v>33.879800000000003</v>
      </c>
      <c r="AK758" s="105">
        <v>33.875700000000002</v>
      </c>
      <c r="AL758" s="105">
        <v>33.540999999999997</v>
      </c>
      <c r="AM758" s="105">
        <v>33.324300000000001</v>
      </c>
      <c r="AN758" s="105">
        <v>33.216999999999999</v>
      </c>
      <c r="AO758" s="105">
        <v>33.382899999999999</v>
      </c>
      <c r="AP758" s="105">
        <v>33.241700000000002</v>
      </c>
      <c r="AQ758" s="105">
        <v>33.364600000000003</v>
      </c>
      <c r="AR758" s="105">
        <v>33.353400000000001</v>
      </c>
      <c r="AS758" s="105">
        <v>34.008899999999997</v>
      </c>
      <c r="AT758" s="105">
        <v>33.718800000000002</v>
      </c>
      <c r="AU758" s="105">
        <v>32.121000000000002</v>
      </c>
      <c r="AV758" s="105">
        <v>31.700900000000001</v>
      </c>
      <c r="AW758" s="105">
        <v>32.396000000000001</v>
      </c>
      <c r="AX758" s="105">
        <v>31.475100000000001</v>
      </c>
      <c r="AY758" s="105">
        <v>31.857700000000001</v>
      </c>
      <c r="AZ758" s="105">
        <v>32.057699999999997</v>
      </c>
      <c r="BA758" s="105">
        <v>31.363800000000001</v>
      </c>
      <c r="BB758" s="105">
        <v>31.677700000000002</v>
      </c>
      <c r="BC758" s="105">
        <v>31.994</v>
      </c>
      <c r="BD758" s="105">
        <v>31.64</v>
      </c>
      <c r="BE758" s="105">
        <v>31.710100000000001</v>
      </c>
      <c r="BF758" s="105">
        <v>31.302</v>
      </c>
      <c r="BG758" s="105">
        <v>31.366</v>
      </c>
      <c r="BH758" s="105">
        <v>32.004300000000001</v>
      </c>
      <c r="BI758" s="105">
        <v>31.910499999999999</v>
      </c>
      <c r="BJ758" s="105">
        <v>31.718</v>
      </c>
      <c r="BK758" s="105">
        <v>31.495699999999999</v>
      </c>
      <c r="BL758" s="116">
        <v>31.978899999999999</v>
      </c>
      <c r="BM758" s="112">
        <v>1.56179E-4</v>
      </c>
      <c r="BN758" s="112">
        <v>6.47172E-4</v>
      </c>
      <c r="BO758" s="112">
        <v>4.0022899999999999E-4</v>
      </c>
      <c r="BP758" s="112">
        <v>1.1326699999999999E-3</v>
      </c>
      <c r="BQ758" s="112">
        <v>0.236536</v>
      </c>
      <c r="BR758" s="112">
        <v>0.77976699999999999</v>
      </c>
      <c r="BS758" s="112">
        <v>0.83074199999999998</v>
      </c>
      <c r="BT758" s="112">
        <v>0.39238699999999999</v>
      </c>
      <c r="BU758" s="117">
        <v>0.90951000000000004</v>
      </c>
      <c r="BV758" s="112">
        <v>5.5717300000000004E-3</v>
      </c>
      <c r="BW758" s="112">
        <v>1.1531E-2</v>
      </c>
      <c r="BX758" s="112">
        <v>1.25711E-2</v>
      </c>
      <c r="BY758" s="112">
        <v>8.5105400000000005E-3</v>
      </c>
      <c r="BZ758" s="112">
        <v>0.59282699999999999</v>
      </c>
      <c r="CA758" s="112">
        <v>0.90437900000000004</v>
      </c>
      <c r="CB758" s="112">
        <v>0.92219099999999998</v>
      </c>
      <c r="CC758" s="112">
        <v>0.58410200000000001</v>
      </c>
      <c r="CD758" s="117">
        <v>0.975939</v>
      </c>
      <c r="CE758" s="105">
        <v>2.0905100000000001</v>
      </c>
      <c r="CF758" s="105">
        <v>1.62991</v>
      </c>
      <c r="CG758" s="105">
        <v>1.59887</v>
      </c>
      <c r="CH758" s="105">
        <v>1.96285</v>
      </c>
      <c r="CI758" s="105">
        <v>0.341783</v>
      </c>
      <c r="CJ758" s="105">
        <v>6.6004400000000005E-2</v>
      </c>
      <c r="CK758" s="105">
        <v>-5.2317900000000001E-2</v>
      </c>
      <c r="CL758" s="105">
        <v>-0.18012700000000001</v>
      </c>
      <c r="CM758" s="116">
        <v>2.9416999999999999E-2</v>
      </c>
    </row>
    <row r="759" spans="1:91">
      <c r="A759" s="104" t="s">
        <v>2177</v>
      </c>
      <c r="B759" s="104" t="s">
        <v>2178</v>
      </c>
      <c r="C759" s="104" t="s">
        <v>1133</v>
      </c>
      <c r="D759" s="105">
        <v>32.390749999999997</v>
      </c>
      <c r="E759" s="108">
        <v>11296434141</v>
      </c>
      <c r="F759" s="108">
        <v>8603756289</v>
      </c>
      <c r="G759" s="108">
        <v>8412203985</v>
      </c>
      <c r="H759" s="108">
        <v>8836072252</v>
      </c>
      <c r="I759" s="108">
        <v>7511606154</v>
      </c>
      <c r="J759" s="108">
        <v>5184402912</v>
      </c>
      <c r="K759" s="108">
        <v>10135060551</v>
      </c>
      <c r="L759" s="108">
        <v>5124088080</v>
      </c>
      <c r="M759" s="108">
        <v>10037076229</v>
      </c>
      <c r="N759" s="108">
        <v>7858557107</v>
      </c>
      <c r="O759" s="108">
        <v>7439628834</v>
      </c>
      <c r="P759" s="108">
        <v>8126952210</v>
      </c>
      <c r="Q759" s="108">
        <v>4166384016</v>
      </c>
      <c r="R759" s="108">
        <v>4608007994</v>
      </c>
      <c r="S759" s="108">
        <v>7660387806</v>
      </c>
      <c r="T759" s="108">
        <v>4152290298</v>
      </c>
      <c r="U759" s="108">
        <v>4401490500</v>
      </c>
      <c r="V759" s="108">
        <v>4333836518</v>
      </c>
      <c r="W759" s="108">
        <v>4450790285</v>
      </c>
      <c r="X759" s="108">
        <v>5274810955</v>
      </c>
      <c r="Y759" s="108">
        <v>4933963871</v>
      </c>
      <c r="Z759" s="108">
        <v>3201572595</v>
      </c>
      <c r="AA759" s="108">
        <v>3529504388</v>
      </c>
      <c r="AB759" s="108">
        <v>3881440408</v>
      </c>
      <c r="AC759" s="108">
        <v>5200488089</v>
      </c>
      <c r="AD759" s="108">
        <v>5540722080</v>
      </c>
      <c r="AE759" s="108">
        <v>5550720035</v>
      </c>
      <c r="AF759" s="108">
        <v>4877507909</v>
      </c>
      <c r="AG759" s="108">
        <v>5415228149</v>
      </c>
      <c r="AH759" s="115">
        <v>4628820353</v>
      </c>
      <c r="AI759" s="105">
        <v>33.778599999999997</v>
      </c>
      <c r="AJ759" s="105">
        <v>33.538899999999998</v>
      </c>
      <c r="AK759" s="105">
        <v>33.511499999999998</v>
      </c>
      <c r="AL759" s="105">
        <v>33.315100000000001</v>
      </c>
      <c r="AM759" s="105">
        <v>33.229700000000001</v>
      </c>
      <c r="AN759" s="105">
        <v>32.709899999999998</v>
      </c>
      <c r="AO759" s="105">
        <v>33.501600000000003</v>
      </c>
      <c r="AP759" s="105">
        <v>32.927</v>
      </c>
      <c r="AQ759" s="105">
        <v>33.413699999999999</v>
      </c>
      <c r="AR759" s="105">
        <v>33.323999999999998</v>
      </c>
      <c r="AS759" s="105">
        <v>33.318399999999997</v>
      </c>
      <c r="AT759" s="105">
        <v>33.5242</v>
      </c>
      <c r="AU759" s="105">
        <v>32.189799999999998</v>
      </c>
      <c r="AV759" s="105">
        <v>32.391199999999998</v>
      </c>
      <c r="AW759" s="105">
        <v>33.156799999999997</v>
      </c>
      <c r="AX759" s="105">
        <v>32.330599999999997</v>
      </c>
      <c r="AY759" s="105">
        <v>32.356999999999999</v>
      </c>
      <c r="AZ759" s="105">
        <v>32.340600000000002</v>
      </c>
      <c r="BA759" s="105">
        <v>32.296399999999998</v>
      </c>
      <c r="BB759" s="105">
        <v>32.617100000000001</v>
      </c>
      <c r="BC759" s="105">
        <v>32.390300000000003</v>
      </c>
      <c r="BD759" s="105">
        <v>31.9831</v>
      </c>
      <c r="BE759" s="105">
        <v>32.115000000000002</v>
      </c>
      <c r="BF759" s="105">
        <v>32.290500000000002</v>
      </c>
      <c r="BG759" s="105">
        <v>32.318600000000004</v>
      </c>
      <c r="BH759" s="105">
        <v>32.382300000000001</v>
      </c>
      <c r="BI759" s="105">
        <v>32.383899999999997</v>
      </c>
      <c r="BJ759" s="105">
        <v>32.238500000000002</v>
      </c>
      <c r="BK759" s="105">
        <v>32.262999999999998</v>
      </c>
      <c r="BL759" s="116">
        <v>32.099299999999999</v>
      </c>
      <c r="BM759" s="112">
        <v>1.4128400000000001E-4</v>
      </c>
      <c r="BN759" s="112">
        <v>1.0685999999999999E-2</v>
      </c>
      <c r="BO759" s="112">
        <v>4.35331E-3</v>
      </c>
      <c r="BP759" s="112">
        <v>1.49973E-4</v>
      </c>
      <c r="BQ759" s="112">
        <v>0.27366600000000002</v>
      </c>
      <c r="BR759" s="112">
        <v>5.0728200000000001E-2</v>
      </c>
      <c r="BS759" s="112">
        <v>9.5857800000000007E-2</v>
      </c>
      <c r="BT759" s="112">
        <v>0.52839199999999997</v>
      </c>
      <c r="BU759" s="117">
        <v>4.3438999999999998E-2</v>
      </c>
      <c r="BV759" s="112">
        <v>5.4140100000000003E-3</v>
      </c>
      <c r="BW759" s="112">
        <v>4.0183299999999998E-2</v>
      </c>
      <c r="BX759" s="112">
        <v>3.8972100000000003E-2</v>
      </c>
      <c r="BY759" s="112">
        <v>3.6774400000000001E-3</v>
      </c>
      <c r="BZ759" s="112">
        <v>0.61542600000000003</v>
      </c>
      <c r="CA759" s="112">
        <v>0.22292500000000001</v>
      </c>
      <c r="CB759" s="112">
        <v>0.29257899999999998</v>
      </c>
      <c r="CC759" s="112">
        <v>0.69932399999999995</v>
      </c>
      <c r="CD759" s="117">
        <v>0.48352699999999998</v>
      </c>
      <c r="CE759" s="105">
        <v>1.4093899999999999</v>
      </c>
      <c r="CF759" s="105">
        <v>0.88462099999999999</v>
      </c>
      <c r="CG759" s="105">
        <v>1.0804800000000001</v>
      </c>
      <c r="CH759" s="105">
        <v>1.1885699999999999</v>
      </c>
      <c r="CI759" s="105">
        <v>0.37898399999999999</v>
      </c>
      <c r="CJ759" s="105">
        <v>0.142424</v>
      </c>
      <c r="CK759" s="105">
        <v>0.23427799999999999</v>
      </c>
      <c r="CL759" s="105">
        <v>-7.0756299999999994E-2</v>
      </c>
      <c r="CM759" s="116">
        <v>0.161302</v>
      </c>
    </row>
    <row r="760" spans="1:91">
      <c r="A760" s="104" t="s">
        <v>2179</v>
      </c>
      <c r="B760" s="104" t="s">
        <v>2180</v>
      </c>
      <c r="C760" s="104" t="s">
        <v>533</v>
      </c>
      <c r="D760" s="105">
        <v>29.443750000000001</v>
      </c>
      <c r="E760" s="108">
        <v>695437486</v>
      </c>
      <c r="F760" s="108">
        <v>299394132</v>
      </c>
      <c r="G760" s="108">
        <v>320579920</v>
      </c>
      <c r="H760" s="108">
        <v>840148363</v>
      </c>
      <c r="I760" s="108">
        <v>361564849.5</v>
      </c>
      <c r="J760" s="108">
        <v>833837029.5</v>
      </c>
      <c r="K760" s="108">
        <v>588935136</v>
      </c>
      <c r="L760" s="108">
        <v>1071308992</v>
      </c>
      <c r="M760" s="108">
        <v>351353568</v>
      </c>
      <c r="N760" s="108">
        <v>1121978561</v>
      </c>
      <c r="O760" s="108">
        <v>1106183658</v>
      </c>
      <c r="P760" s="108">
        <v>987637839</v>
      </c>
      <c r="Q760" s="108">
        <v>680996944</v>
      </c>
      <c r="R760" s="108">
        <v>660473529.5</v>
      </c>
      <c r="S760" s="108">
        <v>525427520</v>
      </c>
      <c r="T760" s="108">
        <v>393431539.5</v>
      </c>
      <c r="U760" s="108">
        <v>527492774.30000001</v>
      </c>
      <c r="V760" s="108">
        <v>227831245.5</v>
      </c>
      <c r="W760" s="108">
        <v>676357547.5</v>
      </c>
      <c r="X760" s="108">
        <v>641250710</v>
      </c>
      <c r="Y760" s="108">
        <v>659330464</v>
      </c>
      <c r="Z760" s="108">
        <v>417897090.80000001</v>
      </c>
      <c r="AA760" s="108">
        <v>528451320.5</v>
      </c>
      <c r="AB760" s="108">
        <v>551377438.5</v>
      </c>
      <c r="AC760" s="108">
        <v>722260160</v>
      </c>
      <c r="AD760" s="108">
        <v>695260160</v>
      </c>
      <c r="AE760" s="108">
        <v>612021376</v>
      </c>
      <c r="AF760" s="108">
        <v>756404877.5</v>
      </c>
      <c r="AG760" s="108">
        <v>683263088</v>
      </c>
      <c r="AH760" s="115">
        <v>650153632</v>
      </c>
      <c r="AI760" s="105">
        <v>29.756799999999998</v>
      </c>
      <c r="AJ760" s="105">
        <v>28.7315</v>
      </c>
      <c r="AK760" s="105">
        <v>28.861499999999999</v>
      </c>
      <c r="AL760" s="105">
        <v>29.920500000000001</v>
      </c>
      <c r="AM760" s="105">
        <v>28.8674</v>
      </c>
      <c r="AN760" s="105">
        <v>30.172499999999999</v>
      </c>
      <c r="AO760" s="105">
        <v>29.392600000000002</v>
      </c>
      <c r="AP760" s="105">
        <v>30.803599999999999</v>
      </c>
      <c r="AQ760" s="105">
        <v>28.577400000000001</v>
      </c>
      <c r="AR760" s="105">
        <v>30.505600000000001</v>
      </c>
      <c r="AS760" s="105">
        <v>30.602799999999998</v>
      </c>
      <c r="AT760" s="105">
        <v>30.483599999999999</v>
      </c>
      <c r="AU760" s="105">
        <v>29.545999999999999</v>
      </c>
      <c r="AV760" s="105">
        <v>29.5886</v>
      </c>
      <c r="AW760" s="105">
        <v>29.357399999999998</v>
      </c>
      <c r="AX760" s="105">
        <v>28.930900000000001</v>
      </c>
      <c r="AY760" s="105">
        <v>29.309799999999999</v>
      </c>
      <c r="AZ760" s="105">
        <v>28.148099999999999</v>
      </c>
      <c r="BA760" s="105">
        <v>29.578099999999999</v>
      </c>
      <c r="BB760" s="105">
        <v>29.609000000000002</v>
      </c>
      <c r="BC760" s="105">
        <v>29.512599999999999</v>
      </c>
      <c r="BD760" s="105">
        <v>29.021699999999999</v>
      </c>
      <c r="BE760" s="105">
        <v>29.384499999999999</v>
      </c>
      <c r="BF760" s="105">
        <v>29.475100000000001</v>
      </c>
      <c r="BG760" s="105">
        <v>29.475100000000001</v>
      </c>
      <c r="BH760" s="105">
        <v>29.412400000000002</v>
      </c>
      <c r="BI760" s="105">
        <v>29.2029</v>
      </c>
      <c r="BJ760" s="105">
        <v>29.549600000000002</v>
      </c>
      <c r="BK760" s="105">
        <v>29.2927</v>
      </c>
      <c r="BL760" s="116">
        <v>29.274799999999999</v>
      </c>
      <c r="BM760" s="112">
        <v>0.48691000000000001</v>
      </c>
      <c r="BN760" s="112">
        <v>0.53010800000000002</v>
      </c>
      <c r="BO760" s="112">
        <v>0.75553499999999996</v>
      </c>
      <c r="BP760" s="112">
        <v>2.7106400000000001E-4</v>
      </c>
      <c r="BQ760" s="112">
        <v>0.33338099999999998</v>
      </c>
      <c r="BR760" s="112">
        <v>0.178366</v>
      </c>
      <c r="BS760" s="112">
        <v>0.10560700000000001</v>
      </c>
      <c r="BT760" s="112">
        <v>0.65769599999999995</v>
      </c>
      <c r="BU760" s="117">
        <v>0.94494100000000003</v>
      </c>
      <c r="BV760" s="112">
        <v>0.56540500000000005</v>
      </c>
      <c r="BW760" s="112">
        <v>0.61353400000000002</v>
      </c>
      <c r="BX760" s="112">
        <v>0.81831799999999999</v>
      </c>
      <c r="BY760" s="112">
        <v>4.4013400000000001E-3</v>
      </c>
      <c r="BZ760" s="112">
        <v>0.65919399999999995</v>
      </c>
      <c r="CA760" s="112">
        <v>0.43837199999999998</v>
      </c>
      <c r="CB760" s="112">
        <v>0.306037</v>
      </c>
      <c r="CC760" s="112">
        <v>0.78999600000000003</v>
      </c>
      <c r="CD760" s="117">
        <v>0.98494499999999996</v>
      </c>
      <c r="CE760" s="105">
        <v>-0.25574599999999997</v>
      </c>
      <c r="CF760" s="105">
        <v>0.28109000000000001</v>
      </c>
      <c r="CG760" s="105">
        <v>0.21884500000000001</v>
      </c>
      <c r="CH760" s="105">
        <v>1.1583000000000001</v>
      </c>
      <c r="CI760" s="105">
        <v>0.12499399999999999</v>
      </c>
      <c r="CJ760" s="105">
        <v>-0.57613000000000003</v>
      </c>
      <c r="CK760" s="105">
        <v>0.194213</v>
      </c>
      <c r="CL760" s="105">
        <v>-7.8612000000000001E-2</v>
      </c>
      <c r="CM760" s="116">
        <v>-8.8977799999999992E-3</v>
      </c>
    </row>
    <row r="761" spans="1:91">
      <c r="A761" s="104" t="s">
        <v>5195</v>
      </c>
      <c r="B761" s="104" t="s">
        <v>5196</v>
      </c>
      <c r="C761" s="104" t="s">
        <v>5197</v>
      </c>
      <c r="D761" s="105">
        <v>25.626550000000002</v>
      </c>
      <c r="E761" s="108">
        <v>41201454</v>
      </c>
      <c r="F761" s="108">
        <v>57330036</v>
      </c>
      <c r="G761" s="108">
        <v>46179292.5</v>
      </c>
      <c r="H761" s="108">
        <v>52840380</v>
      </c>
      <c r="I761" s="108">
        <v>11767358</v>
      </c>
      <c r="J761" s="108">
        <v>37280310</v>
      </c>
      <c r="K761" s="108">
        <v>33818262</v>
      </c>
      <c r="L761" s="108">
        <v>24561355</v>
      </c>
      <c r="M761" s="108">
        <v>30532124</v>
      </c>
      <c r="N761" s="108">
        <v>39537944</v>
      </c>
      <c r="O761" s="108">
        <v>145532806</v>
      </c>
      <c r="P761" s="108">
        <v>50487394</v>
      </c>
      <c r="Q761" s="108">
        <v>34103772</v>
      </c>
      <c r="R761" s="108">
        <v>22351716</v>
      </c>
      <c r="S761" s="108">
        <v>36678192.5</v>
      </c>
      <c r="T761" s="108">
        <v>35369290.5</v>
      </c>
      <c r="U761" s="108">
        <v>60173664</v>
      </c>
      <c r="V761" s="108">
        <v>4126998.75</v>
      </c>
      <c r="W761" s="108">
        <v>55148906</v>
      </c>
      <c r="X761" s="108">
        <v>65936794.5</v>
      </c>
      <c r="Y761" s="108">
        <v>57216429.5</v>
      </c>
      <c r="Z761" s="108">
        <v>8957943</v>
      </c>
      <c r="AA761" s="108">
        <v>14338699</v>
      </c>
      <c r="AB761" s="108">
        <v>31029178</v>
      </c>
      <c r="AC761" s="108">
        <v>11405762.5</v>
      </c>
      <c r="AD761" s="108">
        <v>27368260</v>
      </c>
      <c r="AE761" s="108">
        <v>55068997</v>
      </c>
      <c r="AF761" s="108">
        <v>62248110</v>
      </c>
      <c r="AG761" s="108">
        <v>38454042</v>
      </c>
      <c r="AH761" s="115">
        <v>41449543</v>
      </c>
      <c r="AI761" s="105">
        <v>25.6797</v>
      </c>
      <c r="AJ761" s="105">
        <v>26.4803</v>
      </c>
      <c r="AK761" s="105">
        <v>26.1174</v>
      </c>
      <c r="AL761" s="105">
        <v>25.929500000000001</v>
      </c>
      <c r="AM761" s="105">
        <v>23.985299999999999</v>
      </c>
      <c r="AN761" s="105">
        <v>26.010899999999999</v>
      </c>
      <c r="AO761" s="105">
        <v>25.216899999999999</v>
      </c>
      <c r="AP761" s="105">
        <v>25.6768</v>
      </c>
      <c r="AQ761" s="105">
        <v>25.052900000000001</v>
      </c>
      <c r="AR761" s="105">
        <v>25.5763</v>
      </c>
      <c r="AS761" s="105">
        <v>27.772099999999998</v>
      </c>
      <c r="AT761" s="105">
        <v>26.1936</v>
      </c>
      <c r="AU761" s="105">
        <v>25.221</v>
      </c>
      <c r="AV761" s="105">
        <v>24.703600000000002</v>
      </c>
      <c r="AW761" s="105">
        <v>25.735199999999999</v>
      </c>
      <c r="AX761" s="105">
        <v>25.455300000000001</v>
      </c>
      <c r="AY761" s="105">
        <v>26.178899999999999</v>
      </c>
      <c r="AZ761" s="105">
        <v>22.360800000000001</v>
      </c>
      <c r="BA761" s="105">
        <v>25.9618</v>
      </c>
      <c r="BB761" s="105">
        <v>26.3398</v>
      </c>
      <c r="BC761" s="105">
        <v>25.9573</v>
      </c>
      <c r="BD761" s="105">
        <v>23.369800000000001</v>
      </c>
      <c r="BE761" s="105">
        <v>24.167899999999999</v>
      </c>
      <c r="BF761" s="105">
        <v>25.323699999999999</v>
      </c>
      <c r="BG761" s="105">
        <v>23.442699999999999</v>
      </c>
      <c r="BH761" s="105">
        <v>24.7026</v>
      </c>
      <c r="BI761" s="105">
        <v>25.7286</v>
      </c>
      <c r="BJ761" s="105">
        <v>25.9466</v>
      </c>
      <c r="BK761" s="105">
        <v>25.154800000000002</v>
      </c>
      <c r="BL761" s="116">
        <v>25.334499999999998</v>
      </c>
      <c r="BM761" s="112">
        <v>0.139207</v>
      </c>
      <c r="BN761" s="112">
        <v>0.82103899999999996</v>
      </c>
      <c r="BO761" s="112">
        <v>0.61991499999999999</v>
      </c>
      <c r="BP761" s="112">
        <v>0.211253</v>
      </c>
      <c r="BQ761" s="112">
        <v>0.53567900000000002</v>
      </c>
      <c r="BR761" s="112">
        <v>0.53341000000000005</v>
      </c>
      <c r="BS761" s="112">
        <v>8.8487700000000002E-2</v>
      </c>
      <c r="BT761" s="112">
        <v>0.12509500000000001</v>
      </c>
      <c r="BU761" s="117">
        <v>0.291356</v>
      </c>
      <c r="BV761" s="112">
        <v>0.20985100000000001</v>
      </c>
      <c r="BW761" s="112">
        <v>0.85821700000000001</v>
      </c>
      <c r="BX761" s="112">
        <v>0.70699800000000002</v>
      </c>
      <c r="BY761" s="112">
        <v>0.28911500000000001</v>
      </c>
      <c r="BZ761" s="112">
        <v>0.76767099999999999</v>
      </c>
      <c r="CA761" s="112">
        <v>0.76503699999999997</v>
      </c>
      <c r="CB761" s="112">
        <v>0.279312</v>
      </c>
      <c r="CC761" s="112">
        <v>0.30455100000000002</v>
      </c>
      <c r="CD761" s="117">
        <v>0.72864200000000001</v>
      </c>
      <c r="CE761" s="105">
        <v>0.61385500000000004</v>
      </c>
      <c r="CF761" s="105">
        <v>-0.170046</v>
      </c>
      <c r="CG761" s="105">
        <v>-0.16307099999999999</v>
      </c>
      <c r="CH761" s="105">
        <v>1.0353699999999999</v>
      </c>
      <c r="CI761" s="105">
        <v>-0.25869700000000001</v>
      </c>
      <c r="CJ761" s="105">
        <v>-0.81359000000000004</v>
      </c>
      <c r="CK761" s="105">
        <v>0.607707</v>
      </c>
      <c r="CL761" s="105">
        <v>-1.1914800000000001</v>
      </c>
      <c r="CM761" s="116">
        <v>-0.85394700000000001</v>
      </c>
    </row>
    <row r="762" spans="1:91">
      <c r="A762" s="104" t="s">
        <v>2181</v>
      </c>
      <c r="B762" s="104" t="s">
        <v>2182</v>
      </c>
      <c r="C762" s="104" t="s">
        <v>471</v>
      </c>
      <c r="D762" s="105">
        <v>27.340049999999998</v>
      </c>
      <c r="E762" s="108">
        <v>51546241.880000003</v>
      </c>
      <c r="F762" s="108">
        <v>83812582.25</v>
      </c>
      <c r="G762" s="108">
        <v>67255532</v>
      </c>
      <c r="H762" s="108">
        <v>122520643.3</v>
      </c>
      <c r="I762" s="108">
        <v>73784936</v>
      </c>
      <c r="J762" s="108">
        <v>54867298.25</v>
      </c>
      <c r="K762" s="108">
        <v>92772686.969999999</v>
      </c>
      <c r="L762" s="108">
        <v>133026386</v>
      </c>
      <c r="M762" s="108">
        <v>93270698</v>
      </c>
      <c r="N762" s="108">
        <v>127315034.3</v>
      </c>
      <c r="O762" s="108">
        <v>127958564</v>
      </c>
      <c r="P762" s="108">
        <v>81069996</v>
      </c>
      <c r="Q762" s="108">
        <v>101017504.3</v>
      </c>
      <c r="R762" s="108">
        <v>114521305.5</v>
      </c>
      <c r="S762" s="108">
        <v>54599275</v>
      </c>
      <c r="T762" s="108">
        <v>203888940</v>
      </c>
      <c r="U762" s="108">
        <v>167729894</v>
      </c>
      <c r="V762" s="108">
        <v>154077078.59999999</v>
      </c>
      <c r="W762" s="108">
        <v>181780579.5</v>
      </c>
      <c r="X762" s="108">
        <v>146973863</v>
      </c>
      <c r="Y762" s="108">
        <v>215189549.5</v>
      </c>
      <c r="Z762" s="108">
        <v>220168534.5</v>
      </c>
      <c r="AA762" s="108">
        <v>121740948</v>
      </c>
      <c r="AB762" s="108">
        <v>136663435.30000001</v>
      </c>
      <c r="AC762" s="108">
        <v>239054746</v>
      </c>
      <c r="AD762" s="108">
        <v>299680636</v>
      </c>
      <c r="AE762" s="108">
        <v>270655684</v>
      </c>
      <c r="AF762" s="108">
        <v>186517388</v>
      </c>
      <c r="AG762" s="108">
        <v>111804485.40000001</v>
      </c>
      <c r="AH762" s="115">
        <v>150469328</v>
      </c>
      <c r="AI762" s="105">
        <v>26.002800000000001</v>
      </c>
      <c r="AJ762" s="105">
        <v>27.019400000000001</v>
      </c>
      <c r="AK762" s="105">
        <v>26.654199999999999</v>
      </c>
      <c r="AL762" s="105">
        <v>27.142800000000001</v>
      </c>
      <c r="AM762" s="105">
        <v>26.607099999999999</v>
      </c>
      <c r="AN762" s="105">
        <v>26.436499999999999</v>
      </c>
      <c r="AO762" s="105">
        <v>26.734300000000001</v>
      </c>
      <c r="AP762" s="105">
        <v>28.0656</v>
      </c>
      <c r="AQ762" s="105">
        <v>26.664000000000001</v>
      </c>
      <c r="AR762" s="105">
        <v>27.3614</v>
      </c>
      <c r="AS762" s="105">
        <v>27.583600000000001</v>
      </c>
      <c r="AT762" s="105">
        <v>26.876799999999999</v>
      </c>
      <c r="AU762" s="105">
        <v>26.8094</v>
      </c>
      <c r="AV762" s="105">
        <v>27.060700000000001</v>
      </c>
      <c r="AW762" s="105">
        <v>26.173300000000001</v>
      </c>
      <c r="AX762" s="105">
        <v>27.982500000000002</v>
      </c>
      <c r="AY762" s="105">
        <v>27.634899999999998</v>
      </c>
      <c r="AZ762" s="105">
        <v>27.5731</v>
      </c>
      <c r="BA762" s="105">
        <v>27.682600000000001</v>
      </c>
      <c r="BB762" s="105">
        <v>27.479199999999999</v>
      </c>
      <c r="BC762" s="105">
        <v>27.890799999999999</v>
      </c>
      <c r="BD762" s="105">
        <v>28.1479</v>
      </c>
      <c r="BE762" s="105">
        <v>27.3187</v>
      </c>
      <c r="BF762" s="105">
        <v>27.462599999999998</v>
      </c>
      <c r="BG762" s="105">
        <v>27.8552</v>
      </c>
      <c r="BH762" s="105">
        <v>28.191700000000001</v>
      </c>
      <c r="BI762" s="105">
        <v>28.0258</v>
      </c>
      <c r="BJ762" s="105">
        <v>27.529800000000002</v>
      </c>
      <c r="BK762" s="105">
        <v>26.710100000000001</v>
      </c>
      <c r="BL762" s="116">
        <v>27.228000000000002</v>
      </c>
      <c r="BM762" s="112">
        <v>0.19272800000000001</v>
      </c>
      <c r="BN762" s="112">
        <v>0.25317000000000001</v>
      </c>
      <c r="BO762" s="112">
        <v>0.99808699999999995</v>
      </c>
      <c r="BP762" s="112">
        <v>0.72904400000000003</v>
      </c>
      <c r="BQ762" s="112">
        <v>0.25363400000000003</v>
      </c>
      <c r="BR762" s="112">
        <v>0.101587</v>
      </c>
      <c r="BS762" s="112">
        <v>0.11924899999999999</v>
      </c>
      <c r="BT762" s="112">
        <v>0.23675199999999999</v>
      </c>
      <c r="BU762" s="117">
        <v>2.8266300000000001E-2</v>
      </c>
      <c r="BV762" s="112">
        <v>0.270922</v>
      </c>
      <c r="BW762" s="112">
        <v>0.344024</v>
      </c>
      <c r="BX762" s="112">
        <v>0.99808699999999995</v>
      </c>
      <c r="BY762" s="112">
        <v>0.78225</v>
      </c>
      <c r="BZ762" s="112">
        <v>0.59753699999999998</v>
      </c>
      <c r="CA762" s="112">
        <v>0.32823000000000002</v>
      </c>
      <c r="CB762" s="112">
        <v>0.32547100000000001</v>
      </c>
      <c r="CC762" s="112">
        <v>0.43955100000000003</v>
      </c>
      <c r="CD762" s="117">
        <v>0.44527800000000001</v>
      </c>
      <c r="CE762" s="105">
        <v>-0.59715099999999999</v>
      </c>
      <c r="CF762" s="105">
        <v>-0.42713000000000001</v>
      </c>
      <c r="CG762" s="105">
        <v>-1.31353E-3</v>
      </c>
      <c r="CH762" s="105">
        <v>0.117989</v>
      </c>
      <c r="CI762" s="105">
        <v>-0.47480600000000001</v>
      </c>
      <c r="CJ762" s="105">
        <v>0.57425099999999996</v>
      </c>
      <c r="CK762" s="105">
        <v>0.52821499999999999</v>
      </c>
      <c r="CL762" s="105">
        <v>0.48710399999999998</v>
      </c>
      <c r="CM762" s="116">
        <v>0.868282</v>
      </c>
    </row>
    <row r="763" spans="1:91">
      <c r="A763" s="104" t="s">
        <v>2183</v>
      </c>
      <c r="B763" s="104" t="s">
        <v>2184</v>
      </c>
      <c r="C763" s="104" t="s">
        <v>471</v>
      </c>
      <c r="D763" s="105">
        <v>32.605649999999997</v>
      </c>
      <c r="E763" s="108">
        <v>5552296365</v>
      </c>
      <c r="F763" s="108">
        <v>7381635635</v>
      </c>
      <c r="G763" s="108">
        <v>7687409296</v>
      </c>
      <c r="H763" s="108">
        <v>9446156686</v>
      </c>
      <c r="I763" s="108">
        <v>8222176294</v>
      </c>
      <c r="J763" s="108">
        <v>12509528319</v>
      </c>
      <c r="K763" s="108">
        <v>12039994503</v>
      </c>
      <c r="L763" s="108">
        <v>19429350284</v>
      </c>
      <c r="M763" s="108">
        <v>9357663434</v>
      </c>
      <c r="N763" s="108">
        <v>9047078631</v>
      </c>
      <c r="O763" s="108">
        <v>10204825021</v>
      </c>
      <c r="P763" s="108">
        <v>7224131935</v>
      </c>
      <c r="Q763" s="108">
        <v>5062595864</v>
      </c>
      <c r="R763" s="108">
        <v>5312267521</v>
      </c>
      <c r="S763" s="108">
        <v>6625343777</v>
      </c>
      <c r="T763" s="108">
        <v>3197113598</v>
      </c>
      <c r="U763" s="108">
        <v>5857338214</v>
      </c>
      <c r="V763" s="108">
        <v>2834016669</v>
      </c>
      <c r="W763" s="108">
        <v>4521019470</v>
      </c>
      <c r="X763" s="108">
        <v>3652060797</v>
      </c>
      <c r="Y763" s="108">
        <v>4341328180</v>
      </c>
      <c r="Z763" s="108">
        <v>4944056483</v>
      </c>
      <c r="AA763" s="108">
        <v>1799188378</v>
      </c>
      <c r="AB763" s="108">
        <v>4317622087</v>
      </c>
      <c r="AC763" s="108">
        <v>3629402388</v>
      </c>
      <c r="AD763" s="108">
        <v>1829403244</v>
      </c>
      <c r="AE763" s="108">
        <v>5466084343</v>
      </c>
      <c r="AF763" s="108">
        <v>4869560691</v>
      </c>
      <c r="AG763" s="108">
        <v>5261963135</v>
      </c>
      <c r="AH763" s="115">
        <v>4710256283</v>
      </c>
      <c r="AI763" s="105">
        <v>32.753900000000002</v>
      </c>
      <c r="AJ763" s="105">
        <v>33.329300000000003</v>
      </c>
      <c r="AK763" s="105">
        <v>33.397599999999997</v>
      </c>
      <c r="AL763" s="105">
        <v>33.411499999999997</v>
      </c>
      <c r="AM763" s="105">
        <v>33.360100000000003</v>
      </c>
      <c r="AN763" s="105">
        <v>33.958599999999997</v>
      </c>
      <c r="AO763" s="105">
        <v>33.7498</v>
      </c>
      <c r="AP763" s="105">
        <v>34.818300000000001</v>
      </c>
      <c r="AQ763" s="105">
        <v>33.312600000000003</v>
      </c>
      <c r="AR763" s="105">
        <v>33.5274</v>
      </c>
      <c r="AS763" s="105">
        <v>33.773299999999999</v>
      </c>
      <c r="AT763" s="105">
        <v>33.354300000000002</v>
      </c>
      <c r="AU763" s="105">
        <v>32.468299999999999</v>
      </c>
      <c r="AV763" s="105">
        <v>32.596400000000003</v>
      </c>
      <c r="AW763" s="105">
        <v>32.947299999999998</v>
      </c>
      <c r="AX763" s="105">
        <v>31.953399999999998</v>
      </c>
      <c r="AY763" s="105">
        <v>32.769100000000002</v>
      </c>
      <c r="AZ763" s="105">
        <v>31.725100000000001</v>
      </c>
      <c r="BA763" s="105">
        <v>32.318899999999999</v>
      </c>
      <c r="BB763" s="105">
        <v>32.085900000000002</v>
      </c>
      <c r="BC763" s="105">
        <v>32.2044</v>
      </c>
      <c r="BD763" s="105">
        <v>32.614899999999999</v>
      </c>
      <c r="BE763" s="105">
        <v>31.145099999999999</v>
      </c>
      <c r="BF763" s="105">
        <v>32.444200000000002</v>
      </c>
      <c r="BG763" s="105">
        <v>31.8005</v>
      </c>
      <c r="BH763" s="105">
        <v>30.794899999999998</v>
      </c>
      <c r="BI763" s="105">
        <v>32.361699999999999</v>
      </c>
      <c r="BJ763" s="105">
        <v>32.236199999999997</v>
      </c>
      <c r="BK763" s="105">
        <v>32.221499999999999</v>
      </c>
      <c r="BL763" s="116">
        <v>32.124499999999998</v>
      </c>
      <c r="BM763" s="112">
        <v>9.5532099999999995E-3</v>
      </c>
      <c r="BN763" s="112">
        <v>2.0773699999999998E-3</v>
      </c>
      <c r="BO763" s="112">
        <v>1.70014E-2</v>
      </c>
      <c r="BP763" s="112">
        <v>4.27157E-4</v>
      </c>
      <c r="BQ763" s="112">
        <v>3.1875500000000001E-2</v>
      </c>
      <c r="BR763" s="112">
        <v>0.894903</v>
      </c>
      <c r="BS763" s="112">
        <v>0.91103599999999996</v>
      </c>
      <c r="BT763" s="112">
        <v>0.79996699999999998</v>
      </c>
      <c r="BU763" s="117">
        <v>0.30393599999999998</v>
      </c>
      <c r="BV763" s="112">
        <v>3.8944600000000003E-2</v>
      </c>
      <c r="BW763" s="112">
        <v>1.9122799999999999E-2</v>
      </c>
      <c r="BX763" s="112">
        <v>7.6827099999999995E-2</v>
      </c>
      <c r="BY763" s="112">
        <v>5.4834000000000003E-3</v>
      </c>
      <c r="BZ763" s="112">
        <v>0.35445500000000002</v>
      </c>
      <c r="CA763" s="112">
        <v>0.95211800000000002</v>
      </c>
      <c r="CB763" s="112">
        <v>0.95932300000000004</v>
      </c>
      <c r="CC763" s="112">
        <v>0.88700100000000004</v>
      </c>
      <c r="CD763" s="117">
        <v>0.733429</v>
      </c>
      <c r="CE763" s="105">
        <v>0.96620200000000001</v>
      </c>
      <c r="CF763" s="105">
        <v>1.3826499999999999</v>
      </c>
      <c r="CG763" s="105">
        <v>1.76617</v>
      </c>
      <c r="CH763" s="105">
        <v>1.3575999999999999</v>
      </c>
      <c r="CI763" s="105">
        <v>0.47661100000000001</v>
      </c>
      <c r="CJ763" s="105">
        <v>-4.4860799999999999E-2</v>
      </c>
      <c r="CK763" s="105">
        <v>9.0230299999999996E-3</v>
      </c>
      <c r="CL763" s="105">
        <v>-0.126024</v>
      </c>
      <c r="CM763" s="116">
        <v>-0.54167399999999999</v>
      </c>
    </row>
    <row r="764" spans="1:91">
      <c r="A764" s="104" t="s">
        <v>5198</v>
      </c>
      <c r="B764" s="104" t="s">
        <v>5199</v>
      </c>
      <c r="C764" s="104" t="s">
        <v>471</v>
      </c>
      <c r="D764" s="105">
        <v>23.389150000000001</v>
      </c>
      <c r="E764" s="108">
        <v>43407462.840000004</v>
      </c>
      <c r="F764" s="108"/>
      <c r="G764" s="108"/>
      <c r="H764" s="108">
        <v>18947604</v>
      </c>
      <c r="I764" s="108"/>
      <c r="J764" s="108"/>
      <c r="K764" s="108"/>
      <c r="L764" s="108"/>
      <c r="M764" s="108"/>
      <c r="N764" s="108"/>
      <c r="O764" s="108"/>
      <c r="P764" s="108"/>
      <c r="Q764" s="108"/>
      <c r="R764" s="108">
        <v>75438592</v>
      </c>
      <c r="S764" s="108"/>
      <c r="T764" s="108">
        <v>50895153.530000001</v>
      </c>
      <c r="U764" s="108">
        <v>64454626</v>
      </c>
      <c r="V764" s="108"/>
      <c r="W764" s="108">
        <v>17647692</v>
      </c>
      <c r="X764" s="108">
        <v>12572383</v>
      </c>
      <c r="Y764" s="108">
        <v>41625956</v>
      </c>
      <c r="Z764" s="108">
        <v>23553408</v>
      </c>
      <c r="AA764" s="108">
        <v>25375472.5</v>
      </c>
      <c r="AB764" s="108">
        <v>18103377</v>
      </c>
      <c r="AC764" s="108"/>
      <c r="AD764" s="108"/>
      <c r="AE764" s="108"/>
      <c r="AF764" s="108">
        <v>21109302</v>
      </c>
      <c r="AG764" s="108">
        <v>2666696.5</v>
      </c>
      <c r="AH764" s="115">
        <v>31415880</v>
      </c>
      <c r="AI764" s="105">
        <v>25.754899999999999</v>
      </c>
      <c r="AJ764" s="105">
        <v>21.618500000000001</v>
      </c>
      <c r="AK764" s="105">
        <v>23.073</v>
      </c>
      <c r="AL764" s="105">
        <v>24.4499</v>
      </c>
      <c r="AM764" s="105">
        <v>23.351600000000001</v>
      </c>
      <c r="AN764" s="105">
        <v>21.6008</v>
      </c>
      <c r="AO764" s="105">
        <v>20.822199999999999</v>
      </c>
      <c r="AP764" s="105">
        <v>22.639199999999999</v>
      </c>
      <c r="AQ764" s="105">
        <v>20.2837</v>
      </c>
      <c r="AR764" s="105">
        <v>20.354700000000001</v>
      </c>
      <c r="AS764" s="105">
        <v>21.742100000000001</v>
      </c>
      <c r="AT764" s="105">
        <v>22.616800000000001</v>
      </c>
      <c r="AU764" s="105">
        <v>21.938800000000001</v>
      </c>
      <c r="AV764" s="105">
        <v>26.458500000000001</v>
      </c>
      <c r="AW764" s="105">
        <v>23.765499999999999</v>
      </c>
      <c r="AX764" s="105">
        <v>25.9803</v>
      </c>
      <c r="AY764" s="105">
        <v>26.279</v>
      </c>
      <c r="AZ764" s="105">
        <v>21.651900000000001</v>
      </c>
      <c r="BA764" s="105">
        <v>24.317900000000002</v>
      </c>
      <c r="BB764" s="105">
        <v>24.066299999999998</v>
      </c>
      <c r="BC764" s="105">
        <v>25.585699999999999</v>
      </c>
      <c r="BD764" s="105">
        <v>24.779499999999999</v>
      </c>
      <c r="BE764" s="105">
        <v>24.992899999999999</v>
      </c>
      <c r="BF764" s="105">
        <v>24.546299999999999</v>
      </c>
      <c r="BG764" s="105">
        <v>21.184000000000001</v>
      </c>
      <c r="BH764" s="105">
        <v>22.579000000000001</v>
      </c>
      <c r="BI764" s="105">
        <v>23.4267</v>
      </c>
      <c r="BJ764" s="105">
        <v>24.386399999999998</v>
      </c>
      <c r="BK764" s="105">
        <v>21.2422</v>
      </c>
      <c r="BL764" s="116">
        <v>24.936199999999999</v>
      </c>
      <c r="BM764" s="112">
        <v>0.98227299999999995</v>
      </c>
      <c r="BN764" s="112">
        <v>0.79825299999999999</v>
      </c>
      <c r="BO764" s="112">
        <v>0.16834399999999999</v>
      </c>
      <c r="BP764" s="112">
        <v>0.21523400000000001</v>
      </c>
      <c r="BQ764" s="112">
        <v>0.77548499999999998</v>
      </c>
      <c r="BR764" s="112">
        <v>0.58615799999999996</v>
      </c>
      <c r="BS764" s="112">
        <v>0.41286400000000001</v>
      </c>
      <c r="BT764" s="112">
        <v>0.34065899999999999</v>
      </c>
      <c r="BU764" s="117">
        <v>0.44316499999999998</v>
      </c>
      <c r="BV764" s="112">
        <v>0.98742600000000003</v>
      </c>
      <c r="BW764" s="112">
        <v>0.84083699999999995</v>
      </c>
      <c r="BX764" s="112">
        <v>0.27710200000000001</v>
      </c>
      <c r="BY764" s="112">
        <v>0.293933</v>
      </c>
      <c r="BZ764" s="112">
        <v>0.89085400000000003</v>
      </c>
      <c r="CA764" s="112">
        <v>0.79648399999999997</v>
      </c>
      <c r="CB764" s="112">
        <v>0.63182700000000003</v>
      </c>
      <c r="CC764" s="112">
        <v>0.53767799999999999</v>
      </c>
      <c r="CD764" s="117">
        <v>0.78158300000000003</v>
      </c>
      <c r="CE764" s="105">
        <v>-3.9498600000000002E-2</v>
      </c>
      <c r="CF764" s="105">
        <v>-0.38750499999999999</v>
      </c>
      <c r="CG764" s="105">
        <v>-2.27325</v>
      </c>
      <c r="CH764" s="105">
        <v>-1.9504300000000001</v>
      </c>
      <c r="CI764" s="105">
        <v>0.53265200000000001</v>
      </c>
      <c r="CJ764" s="105">
        <v>1.1154500000000001</v>
      </c>
      <c r="CK764" s="105">
        <v>1.135</v>
      </c>
      <c r="CL764" s="105">
        <v>1.2513000000000001</v>
      </c>
      <c r="CM764" s="116">
        <v>-1.1250800000000001</v>
      </c>
    </row>
    <row r="765" spans="1:91">
      <c r="A765" s="104" t="s">
        <v>2185</v>
      </c>
      <c r="B765" s="104" t="s">
        <v>2186</v>
      </c>
      <c r="C765" s="104" t="s">
        <v>2187</v>
      </c>
      <c r="D765" s="105">
        <v>29.371600000000001</v>
      </c>
      <c r="E765" s="108">
        <v>377860091.5</v>
      </c>
      <c r="F765" s="108">
        <v>284039676</v>
      </c>
      <c r="G765" s="108">
        <v>305069429</v>
      </c>
      <c r="H765" s="108">
        <v>483898067.30000001</v>
      </c>
      <c r="I765" s="108">
        <v>420773835.5</v>
      </c>
      <c r="J765" s="108">
        <v>271957168</v>
      </c>
      <c r="K765" s="108">
        <v>444138552</v>
      </c>
      <c r="L765" s="108">
        <v>94586879.25</v>
      </c>
      <c r="M765" s="108">
        <v>436405688.5</v>
      </c>
      <c r="N765" s="108">
        <v>273344158.30000001</v>
      </c>
      <c r="O765" s="108">
        <v>204692004.30000001</v>
      </c>
      <c r="P765" s="108">
        <v>181738177.80000001</v>
      </c>
      <c r="Q765" s="108">
        <v>721543026</v>
      </c>
      <c r="R765" s="108">
        <v>495086110.89999998</v>
      </c>
      <c r="S765" s="108">
        <v>625952317.5</v>
      </c>
      <c r="T765" s="108">
        <v>607015043.60000002</v>
      </c>
      <c r="U765" s="108">
        <v>624347252.5</v>
      </c>
      <c r="V765" s="108">
        <v>640931102.29999995</v>
      </c>
      <c r="W765" s="108">
        <v>788437355.79999995</v>
      </c>
      <c r="X765" s="108">
        <v>545397802</v>
      </c>
      <c r="Y765" s="108">
        <v>609688340.5</v>
      </c>
      <c r="Z765" s="108">
        <v>736261686.89999998</v>
      </c>
      <c r="AA765" s="108">
        <v>663750783.79999995</v>
      </c>
      <c r="AB765" s="108">
        <v>693221737</v>
      </c>
      <c r="AC765" s="108">
        <v>725160343.79999995</v>
      </c>
      <c r="AD765" s="108">
        <v>577346031.79999995</v>
      </c>
      <c r="AE765" s="108">
        <v>786593153</v>
      </c>
      <c r="AF765" s="108">
        <v>696195680</v>
      </c>
      <c r="AG765" s="108">
        <v>758979872.60000002</v>
      </c>
      <c r="AH765" s="115">
        <v>693639218.5</v>
      </c>
      <c r="AI765" s="105">
        <v>28.876799999999999</v>
      </c>
      <c r="AJ765" s="105">
        <v>28.668099999999999</v>
      </c>
      <c r="AK765" s="105">
        <v>28.809699999999999</v>
      </c>
      <c r="AL765" s="105">
        <v>29.124500000000001</v>
      </c>
      <c r="AM765" s="105">
        <v>29.097899999999999</v>
      </c>
      <c r="AN765" s="105">
        <v>28.546199999999999</v>
      </c>
      <c r="AO765" s="105">
        <v>28.986000000000001</v>
      </c>
      <c r="AP765" s="105">
        <v>27.4148</v>
      </c>
      <c r="AQ765" s="105">
        <v>28.8902</v>
      </c>
      <c r="AR765" s="105">
        <v>28.477399999999999</v>
      </c>
      <c r="AS765" s="105">
        <v>28.2378</v>
      </c>
      <c r="AT765" s="105">
        <v>28.041499999999999</v>
      </c>
      <c r="AU765" s="105">
        <v>29.621700000000001</v>
      </c>
      <c r="AV765" s="105">
        <v>29.172799999999999</v>
      </c>
      <c r="AW765" s="105">
        <v>29.616700000000002</v>
      </c>
      <c r="AX765" s="105">
        <v>29.5565</v>
      </c>
      <c r="AY765" s="105">
        <v>29.545400000000001</v>
      </c>
      <c r="AZ765" s="105">
        <v>29.563800000000001</v>
      </c>
      <c r="BA765" s="105">
        <v>29.799399999999999</v>
      </c>
      <c r="BB765" s="105">
        <v>29.375399999999999</v>
      </c>
      <c r="BC765" s="105">
        <v>29.398800000000001</v>
      </c>
      <c r="BD765" s="105">
        <v>29.843699999999998</v>
      </c>
      <c r="BE765" s="105">
        <v>29.721</v>
      </c>
      <c r="BF765" s="105">
        <v>29.805299999999999</v>
      </c>
      <c r="BG765" s="105">
        <v>29.473500000000001</v>
      </c>
      <c r="BH765" s="105">
        <v>29.1434</v>
      </c>
      <c r="BI765" s="105">
        <v>29.564900000000002</v>
      </c>
      <c r="BJ765" s="105">
        <v>29.43</v>
      </c>
      <c r="BK765" s="105">
        <v>29.444800000000001</v>
      </c>
      <c r="BL765" s="116">
        <v>29.367799999999999</v>
      </c>
      <c r="BM765" s="112">
        <v>6.7004E-4</v>
      </c>
      <c r="BN765" s="112">
        <v>6.0910199999999998E-2</v>
      </c>
      <c r="BO765" s="112">
        <v>0.125415</v>
      </c>
      <c r="BP765" s="112">
        <v>8.2227899999999998E-4</v>
      </c>
      <c r="BQ765" s="112">
        <v>0.72796799999999995</v>
      </c>
      <c r="BR765" s="112">
        <v>4.2986099999999996E-3</v>
      </c>
      <c r="BS765" s="112">
        <v>0.47346700000000003</v>
      </c>
      <c r="BT765" s="112">
        <v>9.6398399999999998E-4</v>
      </c>
      <c r="BU765" s="117">
        <v>0.88395299999999999</v>
      </c>
      <c r="BV765" s="112">
        <v>1.07882E-2</v>
      </c>
      <c r="BW765" s="112">
        <v>0.120687</v>
      </c>
      <c r="BX765" s="112">
        <v>0.222913</v>
      </c>
      <c r="BY765" s="112">
        <v>7.5744599999999999E-3</v>
      </c>
      <c r="BZ765" s="112">
        <v>0.87023899999999998</v>
      </c>
      <c r="CA765" s="112">
        <v>6.1718799999999997E-2</v>
      </c>
      <c r="CB765" s="112">
        <v>0.67781000000000002</v>
      </c>
      <c r="CC765" s="112">
        <v>2.5685400000000001E-2</v>
      </c>
      <c r="CD765" s="117">
        <v>0.967113</v>
      </c>
      <c r="CE765" s="105">
        <v>-0.62931999999999999</v>
      </c>
      <c r="CF765" s="105">
        <v>-0.491311</v>
      </c>
      <c r="CG765" s="105">
        <v>-0.98386200000000001</v>
      </c>
      <c r="CH765" s="105">
        <v>-1.1619699999999999</v>
      </c>
      <c r="CI765" s="105">
        <v>5.6223599999999999E-2</v>
      </c>
      <c r="CJ765" s="105">
        <v>0.141037</v>
      </c>
      <c r="CK765" s="105">
        <v>0.11033900000000001</v>
      </c>
      <c r="CL765" s="105">
        <v>0.37583</v>
      </c>
      <c r="CM765" s="116">
        <v>-2.0244000000000002E-2</v>
      </c>
    </row>
    <row r="766" spans="1:91">
      <c r="A766" s="104" t="s">
        <v>2188</v>
      </c>
      <c r="B766" s="104" t="s">
        <v>2189</v>
      </c>
      <c r="C766" s="104" t="s">
        <v>1205</v>
      </c>
      <c r="D766" s="105">
        <v>28.503349999999998</v>
      </c>
      <c r="E766" s="108">
        <v>157815184</v>
      </c>
      <c r="F766" s="108">
        <v>97646792</v>
      </c>
      <c r="G766" s="108">
        <v>84971176</v>
      </c>
      <c r="H766" s="108">
        <v>150134704</v>
      </c>
      <c r="I766" s="108">
        <v>122589216</v>
      </c>
      <c r="J766" s="108">
        <v>111450696</v>
      </c>
      <c r="K766" s="108">
        <v>183935984</v>
      </c>
      <c r="L766" s="108">
        <v>53339732</v>
      </c>
      <c r="M766" s="108">
        <v>129546384</v>
      </c>
      <c r="N766" s="108">
        <v>131807000</v>
      </c>
      <c r="O766" s="108">
        <v>60593020</v>
      </c>
      <c r="P766" s="108">
        <v>104410112</v>
      </c>
      <c r="Q766" s="108">
        <v>420979808</v>
      </c>
      <c r="R766" s="108">
        <v>532728512</v>
      </c>
      <c r="S766" s="108">
        <v>453797984</v>
      </c>
      <c r="T766" s="108">
        <v>331708672</v>
      </c>
      <c r="U766" s="108">
        <v>333131904</v>
      </c>
      <c r="V766" s="108">
        <v>337629152</v>
      </c>
      <c r="W766" s="108">
        <v>435197472</v>
      </c>
      <c r="X766" s="108">
        <v>417361792</v>
      </c>
      <c r="Y766" s="108">
        <v>449773856</v>
      </c>
      <c r="Z766" s="108">
        <v>260244624</v>
      </c>
      <c r="AA766" s="108">
        <v>329740160</v>
      </c>
      <c r="AB766" s="108">
        <v>331992192</v>
      </c>
      <c r="AC766" s="108">
        <v>558480960</v>
      </c>
      <c r="AD766" s="108">
        <v>520045024</v>
      </c>
      <c r="AE766" s="108">
        <v>468386208</v>
      </c>
      <c r="AF766" s="108">
        <v>374477056</v>
      </c>
      <c r="AG766" s="108">
        <v>385614528</v>
      </c>
      <c r="AH766" s="115">
        <v>328353760</v>
      </c>
      <c r="AI766" s="105">
        <v>27.617100000000001</v>
      </c>
      <c r="AJ766" s="105">
        <v>27.2499</v>
      </c>
      <c r="AK766" s="105">
        <v>27.017399999999999</v>
      </c>
      <c r="AL766" s="105">
        <v>27.4361</v>
      </c>
      <c r="AM766" s="105">
        <v>27.321400000000001</v>
      </c>
      <c r="AN766" s="105">
        <v>27.342300000000002</v>
      </c>
      <c r="AO766" s="105">
        <v>27.725100000000001</v>
      </c>
      <c r="AP766" s="105">
        <v>26.7867</v>
      </c>
      <c r="AQ766" s="105">
        <v>27.138000000000002</v>
      </c>
      <c r="AR766" s="105">
        <v>27.4297</v>
      </c>
      <c r="AS766" s="105">
        <v>26.510200000000001</v>
      </c>
      <c r="AT766" s="105">
        <v>27.241900000000001</v>
      </c>
      <c r="AU766" s="105">
        <v>28.837299999999999</v>
      </c>
      <c r="AV766" s="105">
        <v>29.278500000000001</v>
      </c>
      <c r="AW766" s="105">
        <v>29.167899999999999</v>
      </c>
      <c r="AX766" s="105">
        <v>28.684699999999999</v>
      </c>
      <c r="AY766" s="105">
        <v>28.634799999999998</v>
      </c>
      <c r="AZ766" s="105">
        <v>28.715199999999999</v>
      </c>
      <c r="BA766" s="105">
        <v>28.942</v>
      </c>
      <c r="BB766" s="105">
        <v>28.9864</v>
      </c>
      <c r="BC766" s="105">
        <v>28.9664</v>
      </c>
      <c r="BD766" s="105">
        <v>28.374600000000001</v>
      </c>
      <c r="BE766" s="105">
        <v>28.7181</v>
      </c>
      <c r="BF766" s="105">
        <v>28.743200000000002</v>
      </c>
      <c r="BG766" s="105">
        <v>29.111599999999999</v>
      </c>
      <c r="BH766" s="105">
        <v>28.997499999999999</v>
      </c>
      <c r="BI766" s="105">
        <v>28.817</v>
      </c>
      <c r="BJ766" s="105">
        <v>28.535299999999999</v>
      </c>
      <c r="BK766" s="105">
        <v>28.471399999999999</v>
      </c>
      <c r="BL766" s="116">
        <v>28.293299999999999</v>
      </c>
      <c r="BM766" s="112">
        <v>3.8270000000000001E-3</v>
      </c>
      <c r="BN766" s="112">
        <v>1.87775E-4</v>
      </c>
      <c r="BO766" s="112">
        <v>1.26721E-2</v>
      </c>
      <c r="BP766" s="112">
        <v>9.0439800000000001E-3</v>
      </c>
      <c r="BQ766" s="112">
        <v>1.1889500000000001E-2</v>
      </c>
      <c r="BR766" s="112">
        <v>3.2366100000000002E-2</v>
      </c>
      <c r="BS766" s="112">
        <v>1.9432099999999999E-3</v>
      </c>
      <c r="BT766" s="112">
        <v>0.26882400000000001</v>
      </c>
      <c r="BU766" s="117">
        <v>8.4671499999999997E-3</v>
      </c>
      <c r="BV766" s="112">
        <v>2.5137400000000001E-2</v>
      </c>
      <c r="BW766" s="112">
        <v>6.7454100000000003E-3</v>
      </c>
      <c r="BX766" s="112">
        <v>6.7070900000000003E-2</v>
      </c>
      <c r="BY766" s="112">
        <v>2.6215200000000001E-2</v>
      </c>
      <c r="BZ766" s="112">
        <v>0.26281500000000002</v>
      </c>
      <c r="CA766" s="112">
        <v>0.169104</v>
      </c>
      <c r="CB766" s="112">
        <v>4.80849E-2</v>
      </c>
      <c r="CC766" s="112">
        <v>0.47306100000000001</v>
      </c>
      <c r="CD766" s="117">
        <v>0.37710300000000002</v>
      </c>
      <c r="CE766" s="105">
        <v>-1.13855</v>
      </c>
      <c r="CF766" s="105">
        <v>-1.0667599999999999</v>
      </c>
      <c r="CG766" s="105">
        <v>-1.2167699999999999</v>
      </c>
      <c r="CH766" s="105">
        <v>-1.3727499999999999</v>
      </c>
      <c r="CI766" s="105">
        <v>0.66123900000000002</v>
      </c>
      <c r="CJ766" s="105">
        <v>0.24487200000000001</v>
      </c>
      <c r="CK766" s="105">
        <v>0.53157699999999997</v>
      </c>
      <c r="CL766" s="105">
        <v>0.178588</v>
      </c>
      <c r="CM766" s="116">
        <v>0.54200700000000002</v>
      </c>
    </row>
    <row r="767" spans="1:91">
      <c r="A767" s="104" t="s">
        <v>5200</v>
      </c>
      <c r="B767" s="104" t="s">
        <v>5201</v>
      </c>
      <c r="C767" s="104" t="s">
        <v>5202</v>
      </c>
      <c r="D767" s="105">
        <v>27.314250000000001</v>
      </c>
      <c r="E767" s="108">
        <v>33558152.75</v>
      </c>
      <c r="F767" s="108">
        <v>42379021.810000002</v>
      </c>
      <c r="G767" s="108">
        <v>49982378</v>
      </c>
      <c r="H767" s="108">
        <v>82220076</v>
      </c>
      <c r="I767" s="108">
        <v>203098994</v>
      </c>
      <c r="J767" s="108">
        <v>204726738</v>
      </c>
      <c r="K767" s="108">
        <v>165785292.30000001</v>
      </c>
      <c r="L767" s="108">
        <v>193029484.5</v>
      </c>
      <c r="M767" s="108">
        <v>124418510</v>
      </c>
      <c r="N767" s="108">
        <v>134374128</v>
      </c>
      <c r="O767" s="108">
        <v>133913690</v>
      </c>
      <c r="P767" s="108">
        <v>37320679.5</v>
      </c>
      <c r="Q767" s="108">
        <v>183862711</v>
      </c>
      <c r="R767" s="108">
        <v>84801295.5</v>
      </c>
      <c r="S767" s="108">
        <v>228794921</v>
      </c>
      <c r="T767" s="108">
        <v>120626917.5</v>
      </c>
      <c r="U767" s="108">
        <v>129019285.5</v>
      </c>
      <c r="V767" s="108">
        <v>130592439</v>
      </c>
      <c r="W767" s="108">
        <v>108989764.5</v>
      </c>
      <c r="X767" s="108">
        <v>121033311.8</v>
      </c>
      <c r="Y767" s="108">
        <v>112433124</v>
      </c>
      <c r="Z767" s="108">
        <v>90921748</v>
      </c>
      <c r="AA767" s="108">
        <v>113863317.5</v>
      </c>
      <c r="AB767" s="108">
        <v>108996643</v>
      </c>
      <c r="AC767" s="108">
        <v>284149029.5</v>
      </c>
      <c r="AD767" s="108">
        <v>299315937.5</v>
      </c>
      <c r="AE767" s="108">
        <v>234662797</v>
      </c>
      <c r="AF767" s="108">
        <v>317144620.5</v>
      </c>
      <c r="AG767" s="108">
        <v>270951869.5</v>
      </c>
      <c r="AH767" s="115">
        <v>207282113.80000001</v>
      </c>
      <c r="AI767" s="105">
        <v>25.383600000000001</v>
      </c>
      <c r="AJ767" s="105">
        <v>26.060300000000002</v>
      </c>
      <c r="AK767" s="105">
        <v>26.233599999999999</v>
      </c>
      <c r="AL767" s="105">
        <v>26.567399999999999</v>
      </c>
      <c r="AM767" s="105">
        <v>28.050699999999999</v>
      </c>
      <c r="AN767" s="105">
        <v>28.218800000000002</v>
      </c>
      <c r="AO767" s="105">
        <v>27.576799999999999</v>
      </c>
      <c r="AP767" s="105">
        <v>28.515000000000001</v>
      </c>
      <c r="AQ767" s="105">
        <v>27.079699999999999</v>
      </c>
      <c r="AR767" s="105">
        <v>27.387699999999999</v>
      </c>
      <c r="AS767" s="105">
        <v>27.658200000000001</v>
      </c>
      <c r="AT767" s="105">
        <v>25.7576</v>
      </c>
      <c r="AU767" s="105">
        <v>27.6753</v>
      </c>
      <c r="AV767" s="105">
        <v>26.627300000000002</v>
      </c>
      <c r="AW767" s="105">
        <v>28.217600000000001</v>
      </c>
      <c r="AX767" s="105">
        <v>27.225300000000001</v>
      </c>
      <c r="AY767" s="105">
        <v>27.275600000000001</v>
      </c>
      <c r="AZ767" s="105">
        <v>27.352900000000002</v>
      </c>
      <c r="BA767" s="105">
        <v>26.944600000000001</v>
      </c>
      <c r="BB767" s="105">
        <v>27.201499999999999</v>
      </c>
      <c r="BC767" s="105">
        <v>26.919699999999999</v>
      </c>
      <c r="BD767" s="105">
        <v>26.849799999999998</v>
      </c>
      <c r="BE767" s="105">
        <v>27.2134</v>
      </c>
      <c r="BF767" s="105">
        <v>27.136299999999999</v>
      </c>
      <c r="BG767" s="105">
        <v>28.105899999999998</v>
      </c>
      <c r="BH767" s="105">
        <v>28.188300000000002</v>
      </c>
      <c r="BI767" s="105">
        <v>27.819900000000001</v>
      </c>
      <c r="BJ767" s="105">
        <v>28.2956</v>
      </c>
      <c r="BK767" s="105">
        <v>27.972200000000001</v>
      </c>
      <c r="BL767" s="116">
        <v>27.666599999999999</v>
      </c>
      <c r="BM767" s="112">
        <v>2.7491899999999999E-3</v>
      </c>
      <c r="BN767" s="112">
        <v>0.54593899999999995</v>
      </c>
      <c r="BO767" s="112">
        <v>0.608541</v>
      </c>
      <c r="BP767" s="112">
        <v>0.168018</v>
      </c>
      <c r="BQ767" s="112">
        <v>0.39983999999999997</v>
      </c>
      <c r="BR767" s="112">
        <v>2.00877E-2</v>
      </c>
      <c r="BS767" s="112">
        <v>9.1878900000000006E-3</v>
      </c>
      <c r="BT767" s="112">
        <v>1.2770699999999999E-2</v>
      </c>
      <c r="BU767" s="117">
        <v>0.79270600000000002</v>
      </c>
      <c r="BV767" s="112">
        <v>2.0985799999999999E-2</v>
      </c>
      <c r="BW767" s="112">
        <v>0.62861699999999998</v>
      </c>
      <c r="BX767" s="112">
        <v>0.69776499999999997</v>
      </c>
      <c r="BY767" s="112">
        <v>0.24077899999999999</v>
      </c>
      <c r="BZ767" s="112">
        <v>0.70454499999999998</v>
      </c>
      <c r="CA767" s="112">
        <v>0.13107199999999999</v>
      </c>
      <c r="CB767" s="112">
        <v>9.7259600000000002E-2</v>
      </c>
      <c r="CC767" s="112">
        <v>8.8911299999999999E-2</v>
      </c>
      <c r="CD767" s="117">
        <v>0.93879699999999999</v>
      </c>
      <c r="CE767" s="105">
        <v>-2.08562</v>
      </c>
      <c r="CF767" s="105">
        <v>-0.365867</v>
      </c>
      <c r="CG767" s="105">
        <v>-0.254305</v>
      </c>
      <c r="CH767" s="105">
        <v>-1.04362</v>
      </c>
      <c r="CI767" s="105">
        <v>-0.471439</v>
      </c>
      <c r="CJ767" s="105">
        <v>-0.69354400000000005</v>
      </c>
      <c r="CK767" s="105">
        <v>-0.95623800000000003</v>
      </c>
      <c r="CL767" s="105">
        <v>-0.91168000000000005</v>
      </c>
      <c r="CM767" s="116">
        <v>5.9880599999999999E-2</v>
      </c>
    </row>
    <row r="768" spans="1:91">
      <c r="A768" s="104" t="s">
        <v>2190</v>
      </c>
      <c r="B768" s="104" t="s">
        <v>2191</v>
      </c>
      <c r="C768" s="104" t="s">
        <v>471</v>
      </c>
      <c r="D768" s="105">
        <v>26.453299999999999</v>
      </c>
      <c r="E768" s="108">
        <v>56869533</v>
      </c>
      <c r="F768" s="108">
        <v>60833857.5</v>
      </c>
      <c r="G768" s="108">
        <v>43870535.25</v>
      </c>
      <c r="H768" s="108">
        <v>73180536</v>
      </c>
      <c r="I768" s="108">
        <v>68900197</v>
      </c>
      <c r="J768" s="108">
        <v>92942828.5</v>
      </c>
      <c r="K768" s="108">
        <v>46957364</v>
      </c>
      <c r="L768" s="108">
        <v>40034448</v>
      </c>
      <c r="M768" s="108">
        <v>59700926</v>
      </c>
      <c r="N768" s="108">
        <v>111589112</v>
      </c>
      <c r="O768" s="108">
        <v>121725600</v>
      </c>
      <c r="P768" s="108">
        <v>119324559</v>
      </c>
      <c r="Q768" s="108">
        <v>19879568</v>
      </c>
      <c r="R768" s="108">
        <v>165790074</v>
      </c>
      <c r="S768" s="108">
        <v>50203192.25</v>
      </c>
      <c r="T768" s="108">
        <v>76244472</v>
      </c>
      <c r="U768" s="108">
        <v>83449349</v>
      </c>
      <c r="V768" s="108">
        <v>81765722.5</v>
      </c>
      <c r="W768" s="108">
        <v>52977620</v>
      </c>
      <c r="X768" s="108">
        <v>47855001.5</v>
      </c>
      <c r="Y768" s="108">
        <v>68611358</v>
      </c>
      <c r="Z768" s="108">
        <v>57468014</v>
      </c>
      <c r="AA768" s="108">
        <v>63158763</v>
      </c>
      <c r="AB768" s="108">
        <v>76780866</v>
      </c>
      <c r="AC768" s="108">
        <v>119382387</v>
      </c>
      <c r="AD768" s="108">
        <v>117393496</v>
      </c>
      <c r="AE768" s="108">
        <v>94476358</v>
      </c>
      <c r="AF768" s="108">
        <v>68596280</v>
      </c>
      <c r="AG768" s="108">
        <v>125477438</v>
      </c>
      <c r="AH768" s="115">
        <v>79624931.5</v>
      </c>
      <c r="AI768" s="105">
        <v>26.144600000000001</v>
      </c>
      <c r="AJ768" s="105">
        <v>26.558199999999999</v>
      </c>
      <c r="AK768" s="105">
        <v>26.0398</v>
      </c>
      <c r="AL768" s="105">
        <v>26.3993</v>
      </c>
      <c r="AM768" s="105">
        <v>26.537700000000001</v>
      </c>
      <c r="AN768" s="105">
        <v>27.1952</v>
      </c>
      <c r="AO768" s="105">
        <v>25.721900000000002</v>
      </c>
      <c r="AP768" s="105">
        <v>26.376300000000001</v>
      </c>
      <c r="AQ768" s="105">
        <v>26.020299999999999</v>
      </c>
      <c r="AR768" s="105">
        <v>27.1874</v>
      </c>
      <c r="AS768" s="105">
        <v>27.511500000000002</v>
      </c>
      <c r="AT768" s="105">
        <v>27.4345</v>
      </c>
      <c r="AU768" s="105">
        <v>24.4587</v>
      </c>
      <c r="AV768" s="105">
        <v>27.5945</v>
      </c>
      <c r="AW768" s="105">
        <v>26.0321</v>
      </c>
      <c r="AX768" s="105">
        <v>26.563400000000001</v>
      </c>
      <c r="AY768" s="105">
        <v>26.6523</v>
      </c>
      <c r="AZ768" s="105">
        <v>26.701599999999999</v>
      </c>
      <c r="BA768" s="105">
        <v>25.9038</v>
      </c>
      <c r="BB768" s="105">
        <v>25.8889</v>
      </c>
      <c r="BC768" s="105">
        <v>26.214099999999998</v>
      </c>
      <c r="BD768" s="105">
        <v>26.1661</v>
      </c>
      <c r="BE768" s="105">
        <v>26.335000000000001</v>
      </c>
      <c r="BF768" s="105">
        <v>26.630800000000001</v>
      </c>
      <c r="BG768" s="105">
        <v>26.846800000000002</v>
      </c>
      <c r="BH768" s="105">
        <v>26.8187</v>
      </c>
      <c r="BI768" s="105">
        <v>26.507300000000001</v>
      </c>
      <c r="BJ768" s="105">
        <v>26.0867</v>
      </c>
      <c r="BK768" s="105">
        <v>26.874600000000001</v>
      </c>
      <c r="BL768" s="116">
        <v>26.292400000000001</v>
      </c>
      <c r="BM768" s="112">
        <v>0.58109599999999995</v>
      </c>
      <c r="BN768" s="112">
        <v>0.43825900000000001</v>
      </c>
      <c r="BO768" s="112">
        <v>0.27906599999999998</v>
      </c>
      <c r="BP768" s="112">
        <v>1.9805300000000001E-2</v>
      </c>
      <c r="BQ768" s="112">
        <v>0.69853600000000005</v>
      </c>
      <c r="BR768" s="112">
        <v>0.40769100000000003</v>
      </c>
      <c r="BS768" s="112">
        <v>0.18340999999999999</v>
      </c>
      <c r="BT768" s="112">
        <v>0.88871299999999998</v>
      </c>
      <c r="BU768" s="117">
        <v>0.303651</v>
      </c>
      <c r="BV768" s="112">
        <v>0.65109899999999998</v>
      </c>
      <c r="BW768" s="112">
        <v>0.52547200000000005</v>
      </c>
      <c r="BX768" s="112">
        <v>0.39402300000000001</v>
      </c>
      <c r="BY768" s="112">
        <v>4.5174899999999997E-2</v>
      </c>
      <c r="BZ768" s="112">
        <v>0.85575199999999996</v>
      </c>
      <c r="CA768" s="112">
        <v>0.67001999999999995</v>
      </c>
      <c r="CB768" s="112">
        <v>0.40512300000000001</v>
      </c>
      <c r="CC768" s="112">
        <v>0.94116699999999998</v>
      </c>
      <c r="CD768" s="117">
        <v>0.733429</v>
      </c>
      <c r="CE768" s="105">
        <v>-0.170349</v>
      </c>
      <c r="CF768" s="105">
        <v>0.292852</v>
      </c>
      <c r="CG768" s="105">
        <v>-0.37836500000000001</v>
      </c>
      <c r="CH768" s="105">
        <v>0.95988399999999996</v>
      </c>
      <c r="CI768" s="105">
        <v>-0.38946999999999998</v>
      </c>
      <c r="CJ768" s="105">
        <v>0.221252</v>
      </c>
      <c r="CK768" s="105">
        <v>-0.41561300000000001</v>
      </c>
      <c r="CL768" s="105">
        <v>-4.0584599999999998E-2</v>
      </c>
      <c r="CM768" s="116">
        <v>0.30640299999999998</v>
      </c>
    </row>
    <row r="769" spans="1:91">
      <c r="A769" s="104" t="s">
        <v>2192</v>
      </c>
      <c r="B769" s="104" t="s">
        <v>2193</v>
      </c>
      <c r="C769" s="104" t="s">
        <v>2194</v>
      </c>
      <c r="D769" s="105">
        <v>31.2532</v>
      </c>
      <c r="E769" s="108">
        <v>898472608.5</v>
      </c>
      <c r="F769" s="108">
        <v>392621809</v>
      </c>
      <c r="G769" s="108">
        <v>573036034.39999998</v>
      </c>
      <c r="H769" s="108">
        <v>982623075.5</v>
      </c>
      <c r="I769" s="108">
        <v>1205602224</v>
      </c>
      <c r="J769" s="108">
        <v>731941512.60000002</v>
      </c>
      <c r="K769" s="108">
        <v>1188138987</v>
      </c>
      <c r="L769" s="108">
        <v>320548779.5</v>
      </c>
      <c r="M769" s="108">
        <v>1219135243</v>
      </c>
      <c r="N769" s="108">
        <v>703592539</v>
      </c>
      <c r="O769" s="108">
        <v>413524403</v>
      </c>
      <c r="P769" s="108">
        <v>1416113027</v>
      </c>
      <c r="Q769" s="108">
        <v>2427665246</v>
      </c>
      <c r="R769" s="108">
        <v>2207160238</v>
      </c>
      <c r="S769" s="108">
        <v>1812099591</v>
      </c>
      <c r="T769" s="108">
        <v>2371639614</v>
      </c>
      <c r="U769" s="108">
        <v>2558962996</v>
      </c>
      <c r="V769" s="108">
        <v>3735343656</v>
      </c>
      <c r="W769" s="108">
        <v>2089208062</v>
      </c>
      <c r="X769" s="108">
        <v>2121239201</v>
      </c>
      <c r="Y769" s="108">
        <v>2266115559</v>
      </c>
      <c r="Z769" s="108">
        <v>2150651689</v>
      </c>
      <c r="AA769" s="108">
        <v>2341419562</v>
      </c>
      <c r="AB769" s="108">
        <v>2182600559</v>
      </c>
      <c r="AC769" s="108">
        <v>2584230964</v>
      </c>
      <c r="AD769" s="108">
        <v>2484242999</v>
      </c>
      <c r="AE769" s="108">
        <v>3421028777</v>
      </c>
      <c r="AF769" s="108">
        <v>3109383228</v>
      </c>
      <c r="AG769" s="108">
        <v>3562933646</v>
      </c>
      <c r="AH769" s="115">
        <v>3195380652</v>
      </c>
      <c r="AI769" s="105">
        <v>30.1264</v>
      </c>
      <c r="AJ769" s="105">
        <v>29.1356</v>
      </c>
      <c r="AK769" s="105">
        <v>29.688800000000001</v>
      </c>
      <c r="AL769" s="105">
        <v>30.1465</v>
      </c>
      <c r="AM769" s="105">
        <v>30.599699999999999</v>
      </c>
      <c r="AN769" s="105">
        <v>29.985099999999999</v>
      </c>
      <c r="AO769" s="105">
        <v>30.360900000000001</v>
      </c>
      <c r="AP769" s="105">
        <v>29.063600000000001</v>
      </c>
      <c r="AQ769" s="105">
        <v>30.372299999999999</v>
      </c>
      <c r="AR769" s="105">
        <v>29.836400000000001</v>
      </c>
      <c r="AS769" s="105">
        <v>29.2089</v>
      </c>
      <c r="AT769" s="105">
        <v>31.003499999999999</v>
      </c>
      <c r="AU769" s="105">
        <v>31.411200000000001</v>
      </c>
      <c r="AV769" s="105">
        <v>31.3292</v>
      </c>
      <c r="AW769" s="105">
        <v>31.082699999999999</v>
      </c>
      <c r="AX769" s="105">
        <v>31.522600000000001</v>
      </c>
      <c r="AY769" s="105">
        <v>31.5764</v>
      </c>
      <c r="AZ769" s="105">
        <v>32.123399999999997</v>
      </c>
      <c r="BA769" s="105">
        <v>31.205200000000001</v>
      </c>
      <c r="BB769" s="105">
        <v>31.3111</v>
      </c>
      <c r="BC769" s="105">
        <v>31.266999999999999</v>
      </c>
      <c r="BD769" s="105">
        <v>31.404499999999999</v>
      </c>
      <c r="BE769" s="105">
        <v>31.5307</v>
      </c>
      <c r="BF769" s="105">
        <v>31.46</v>
      </c>
      <c r="BG769" s="105">
        <v>31.3156</v>
      </c>
      <c r="BH769" s="105">
        <v>31.2394</v>
      </c>
      <c r="BI769" s="105">
        <v>31.685700000000001</v>
      </c>
      <c r="BJ769" s="105">
        <v>31.588999999999999</v>
      </c>
      <c r="BK769" s="105">
        <v>31.654900000000001</v>
      </c>
      <c r="BL769" s="116">
        <v>31.566099999999999</v>
      </c>
      <c r="BM769" s="112">
        <v>2.4649099999999998E-3</v>
      </c>
      <c r="BN769" s="112">
        <v>1.85914E-3</v>
      </c>
      <c r="BO769" s="112">
        <v>1.8459300000000001E-2</v>
      </c>
      <c r="BP769" s="112">
        <v>3.93704E-2</v>
      </c>
      <c r="BQ769" s="112">
        <v>3.2342799999999998E-2</v>
      </c>
      <c r="BR769" s="112">
        <v>0.517266</v>
      </c>
      <c r="BS769" s="112">
        <v>1.08705E-3</v>
      </c>
      <c r="BT769" s="112">
        <v>3.7620300000000002E-2</v>
      </c>
      <c r="BU769" s="117">
        <v>0.247756</v>
      </c>
      <c r="BV769" s="112">
        <v>2.0030800000000001E-2</v>
      </c>
      <c r="BW769" s="112">
        <v>1.8708900000000001E-2</v>
      </c>
      <c r="BX769" s="112">
        <v>7.95651E-2</v>
      </c>
      <c r="BY769" s="112">
        <v>7.6195600000000002E-2</v>
      </c>
      <c r="BZ769" s="112">
        <v>0.35445500000000002</v>
      </c>
      <c r="CA769" s="112">
        <v>0.75253000000000003</v>
      </c>
      <c r="CB769" s="112">
        <v>4.0868500000000002E-2</v>
      </c>
      <c r="CC769" s="112">
        <v>0.15628900000000001</v>
      </c>
      <c r="CD769" s="117">
        <v>0.71893099999999999</v>
      </c>
      <c r="CE769" s="105">
        <v>-1.9530700000000001</v>
      </c>
      <c r="CF769" s="105">
        <v>-1.3595900000000001</v>
      </c>
      <c r="CG769" s="105">
        <v>-1.67106</v>
      </c>
      <c r="CH769" s="105">
        <v>-1.58707</v>
      </c>
      <c r="CI769" s="105">
        <v>-0.328955</v>
      </c>
      <c r="CJ769" s="105">
        <v>0.13745599999999999</v>
      </c>
      <c r="CK769" s="105">
        <v>-0.34222200000000003</v>
      </c>
      <c r="CL769" s="105">
        <v>-0.138292</v>
      </c>
      <c r="CM769" s="116">
        <v>-0.189778</v>
      </c>
    </row>
    <row r="770" spans="1:91">
      <c r="A770" s="104" t="s">
        <v>2195</v>
      </c>
      <c r="B770" s="104" t="s">
        <v>2196</v>
      </c>
      <c r="C770" s="104" t="s">
        <v>471</v>
      </c>
      <c r="D770" s="105">
        <v>28.090199999999999</v>
      </c>
      <c r="E770" s="108">
        <v>167268209</v>
      </c>
      <c r="F770" s="108">
        <v>171304279</v>
      </c>
      <c r="G770" s="108">
        <v>241840376</v>
      </c>
      <c r="H770" s="108">
        <v>295376800</v>
      </c>
      <c r="I770" s="108">
        <v>329059191.30000001</v>
      </c>
      <c r="J770" s="108">
        <v>251378472</v>
      </c>
      <c r="K770" s="108">
        <v>308139779</v>
      </c>
      <c r="L770" s="108">
        <v>206607248</v>
      </c>
      <c r="M770" s="108">
        <v>224453920</v>
      </c>
      <c r="N770" s="108">
        <v>289778560</v>
      </c>
      <c r="O770" s="108">
        <v>237403946</v>
      </c>
      <c r="P770" s="108">
        <v>188832088</v>
      </c>
      <c r="Q770" s="108">
        <v>211544289.5</v>
      </c>
      <c r="R770" s="108">
        <v>272332468</v>
      </c>
      <c r="S770" s="108">
        <v>182984549</v>
      </c>
      <c r="T770" s="108">
        <v>154472180</v>
      </c>
      <c r="U770" s="108">
        <v>429552336</v>
      </c>
      <c r="V770" s="108">
        <v>219490620</v>
      </c>
      <c r="W770" s="108">
        <v>229353172.5</v>
      </c>
      <c r="X770" s="108">
        <v>227042116</v>
      </c>
      <c r="Y770" s="108">
        <v>473747804</v>
      </c>
      <c r="Z770" s="108">
        <v>173703584</v>
      </c>
      <c r="AA770" s="108">
        <v>190037431</v>
      </c>
      <c r="AB770" s="108">
        <v>178580488</v>
      </c>
      <c r="AC770" s="108">
        <v>216863692</v>
      </c>
      <c r="AD770" s="108">
        <v>552631790</v>
      </c>
      <c r="AE770" s="108">
        <v>204608464</v>
      </c>
      <c r="AF770" s="108">
        <v>513576568</v>
      </c>
      <c r="AG770" s="108">
        <v>224090292</v>
      </c>
      <c r="AH770" s="115">
        <v>283764152</v>
      </c>
      <c r="AI770" s="105">
        <v>27.7011</v>
      </c>
      <c r="AJ770" s="105">
        <v>28.059699999999999</v>
      </c>
      <c r="AK770" s="105">
        <v>28.5229</v>
      </c>
      <c r="AL770" s="105">
        <v>28.412400000000002</v>
      </c>
      <c r="AM770" s="105">
        <v>28.7606</v>
      </c>
      <c r="AN770" s="105">
        <v>28.416599999999999</v>
      </c>
      <c r="AO770" s="105">
        <v>28.460799999999999</v>
      </c>
      <c r="AP770" s="105">
        <v>28.529299999999999</v>
      </c>
      <c r="AQ770" s="105">
        <v>27.930900000000001</v>
      </c>
      <c r="AR770" s="105">
        <v>28.557200000000002</v>
      </c>
      <c r="AS770" s="105">
        <v>28.4452</v>
      </c>
      <c r="AT770" s="105">
        <v>28.096699999999998</v>
      </c>
      <c r="AU770" s="105">
        <v>27.881499999999999</v>
      </c>
      <c r="AV770" s="105">
        <v>28.310500000000001</v>
      </c>
      <c r="AW770" s="105">
        <v>27.935099999999998</v>
      </c>
      <c r="AX770" s="105">
        <v>27.582100000000001</v>
      </c>
      <c r="AY770" s="105">
        <v>28.985399999999998</v>
      </c>
      <c r="AZ770" s="105">
        <v>28.0837</v>
      </c>
      <c r="BA770" s="105">
        <v>28.017900000000001</v>
      </c>
      <c r="BB770" s="105">
        <v>28.099399999999999</v>
      </c>
      <c r="BC770" s="105">
        <v>29.040299999999998</v>
      </c>
      <c r="BD770" s="105">
        <v>27.8062</v>
      </c>
      <c r="BE770" s="105">
        <v>27.970099999999999</v>
      </c>
      <c r="BF770" s="105">
        <v>27.848600000000001</v>
      </c>
      <c r="BG770" s="105">
        <v>27.7026</v>
      </c>
      <c r="BH770" s="105">
        <v>29.077999999999999</v>
      </c>
      <c r="BI770" s="105">
        <v>27.622199999999999</v>
      </c>
      <c r="BJ770" s="105">
        <v>28.991099999999999</v>
      </c>
      <c r="BK770" s="105">
        <v>27.691800000000001</v>
      </c>
      <c r="BL770" s="116">
        <v>28.0776</v>
      </c>
      <c r="BM770" s="112">
        <v>0.74324599999999996</v>
      </c>
      <c r="BN770" s="112">
        <v>0.52968499999999996</v>
      </c>
      <c r="BO770" s="112">
        <v>0.90675499999999998</v>
      </c>
      <c r="BP770" s="112">
        <v>0.79645100000000002</v>
      </c>
      <c r="BQ770" s="112">
        <v>0.63225699999999996</v>
      </c>
      <c r="BR770" s="112">
        <v>0.95152000000000003</v>
      </c>
      <c r="BS770" s="112">
        <v>0.80653399999999997</v>
      </c>
      <c r="BT770" s="112">
        <v>0.384882</v>
      </c>
      <c r="BU770" s="117">
        <v>0.85442300000000004</v>
      </c>
      <c r="BV770" s="112">
        <v>0.78851499999999997</v>
      </c>
      <c r="BW770" s="112">
        <v>0.61353400000000002</v>
      </c>
      <c r="BX770" s="112">
        <v>0.934558</v>
      </c>
      <c r="BY770" s="112">
        <v>0.83504900000000004</v>
      </c>
      <c r="BZ770" s="112">
        <v>0.81521100000000002</v>
      </c>
      <c r="CA770" s="112">
        <v>0.97858999999999996</v>
      </c>
      <c r="CB770" s="112">
        <v>0.90962699999999996</v>
      </c>
      <c r="CC770" s="112">
        <v>0.57883399999999996</v>
      </c>
      <c r="CD770" s="117">
        <v>0.95959799999999995</v>
      </c>
      <c r="CE770" s="105">
        <v>-0.158946</v>
      </c>
      <c r="CF770" s="105">
        <v>0.27637400000000001</v>
      </c>
      <c r="CG770" s="105">
        <v>5.3524000000000002E-2</v>
      </c>
      <c r="CH770" s="105">
        <v>0.112868</v>
      </c>
      <c r="CI770" s="105">
        <v>-0.21113799999999999</v>
      </c>
      <c r="CJ770" s="105">
        <v>-3.6423400000000002E-2</v>
      </c>
      <c r="CK770" s="105">
        <v>0.13237299999999999</v>
      </c>
      <c r="CL770" s="105">
        <v>-0.37853700000000001</v>
      </c>
      <c r="CM770" s="116">
        <v>-0.11926299999999999</v>
      </c>
    </row>
    <row r="771" spans="1:91">
      <c r="A771" s="104" t="s">
        <v>2199</v>
      </c>
      <c r="B771" s="104" t="s">
        <v>2200</v>
      </c>
      <c r="C771" s="104" t="s">
        <v>471</v>
      </c>
      <c r="D771" s="105">
        <v>28.509399999999999</v>
      </c>
      <c r="E771" s="108">
        <v>283996436</v>
      </c>
      <c r="F771" s="108">
        <v>192140260.5</v>
      </c>
      <c r="G771" s="108">
        <v>197335770.5</v>
      </c>
      <c r="H771" s="108">
        <v>345709656</v>
      </c>
      <c r="I771" s="108">
        <v>274126382.5</v>
      </c>
      <c r="J771" s="108">
        <v>185771434</v>
      </c>
      <c r="K771" s="108">
        <v>332433372</v>
      </c>
      <c r="L771" s="108">
        <v>141473496</v>
      </c>
      <c r="M771" s="108">
        <v>343821124</v>
      </c>
      <c r="N771" s="108">
        <v>232039563</v>
      </c>
      <c r="O771" s="108">
        <v>155223988.30000001</v>
      </c>
      <c r="P771" s="108">
        <v>255685497</v>
      </c>
      <c r="Q771" s="108">
        <v>236849781.5</v>
      </c>
      <c r="R771" s="108">
        <v>357434372</v>
      </c>
      <c r="S771" s="108">
        <v>261115908</v>
      </c>
      <c r="T771" s="108">
        <v>315235079</v>
      </c>
      <c r="U771" s="108">
        <v>395244977.30000001</v>
      </c>
      <c r="V771" s="108">
        <v>419047386</v>
      </c>
      <c r="W771" s="108">
        <v>417033692</v>
      </c>
      <c r="X771" s="108">
        <v>373105132</v>
      </c>
      <c r="Y771" s="108">
        <v>298304590</v>
      </c>
      <c r="Z771" s="108">
        <v>256202232</v>
      </c>
      <c r="AA771" s="108">
        <v>277612976</v>
      </c>
      <c r="AB771" s="108">
        <v>307956442.5</v>
      </c>
      <c r="AC771" s="108">
        <v>462260664</v>
      </c>
      <c r="AD771" s="108">
        <v>374734463</v>
      </c>
      <c r="AE771" s="108">
        <v>403509509</v>
      </c>
      <c r="AF771" s="108">
        <v>398638976</v>
      </c>
      <c r="AG771" s="108">
        <v>391699428</v>
      </c>
      <c r="AH771" s="115">
        <v>378708993</v>
      </c>
      <c r="AI771" s="105">
        <v>28.4648</v>
      </c>
      <c r="AJ771" s="105">
        <v>28.1752</v>
      </c>
      <c r="AK771" s="105">
        <v>28.2165</v>
      </c>
      <c r="AL771" s="105">
        <v>28.639399999999998</v>
      </c>
      <c r="AM771" s="105">
        <v>28.4971</v>
      </c>
      <c r="AN771" s="105">
        <v>27.978200000000001</v>
      </c>
      <c r="AO771" s="105">
        <v>28.570699999999999</v>
      </c>
      <c r="AP771" s="105">
        <v>27.978300000000001</v>
      </c>
      <c r="AQ771" s="105">
        <v>28.546199999999999</v>
      </c>
      <c r="AR771" s="105">
        <v>28.232500000000002</v>
      </c>
      <c r="AS771" s="105">
        <v>27.836400000000001</v>
      </c>
      <c r="AT771" s="105">
        <v>28.533999999999999</v>
      </c>
      <c r="AU771" s="105">
        <v>28.033100000000001</v>
      </c>
      <c r="AV771" s="105">
        <v>28.7028</v>
      </c>
      <c r="AW771" s="105">
        <v>28.429400000000001</v>
      </c>
      <c r="AX771" s="105">
        <v>28.6112</v>
      </c>
      <c r="AY771" s="105">
        <v>28.884399999999999</v>
      </c>
      <c r="AZ771" s="105">
        <v>29.022099999999998</v>
      </c>
      <c r="BA771" s="105">
        <v>28.880500000000001</v>
      </c>
      <c r="BB771" s="105">
        <v>28.8217</v>
      </c>
      <c r="BC771" s="105">
        <v>28.3736</v>
      </c>
      <c r="BD771" s="105">
        <v>28.3568</v>
      </c>
      <c r="BE771" s="105">
        <v>28.484100000000002</v>
      </c>
      <c r="BF771" s="105">
        <v>28.634699999999999</v>
      </c>
      <c r="BG771" s="105">
        <v>28.838699999999999</v>
      </c>
      <c r="BH771" s="105">
        <v>28.521699999999999</v>
      </c>
      <c r="BI771" s="105">
        <v>28.601900000000001</v>
      </c>
      <c r="BJ771" s="105">
        <v>28.625599999999999</v>
      </c>
      <c r="BK771" s="105">
        <v>28.492799999999999</v>
      </c>
      <c r="BL771" s="116">
        <v>28.492999999999999</v>
      </c>
      <c r="BM771" s="112">
        <v>6.6763699999999995E-2</v>
      </c>
      <c r="BN771" s="112">
        <v>0.46594999999999998</v>
      </c>
      <c r="BO771" s="112">
        <v>0.43490200000000001</v>
      </c>
      <c r="BP771" s="112">
        <v>0.17929</v>
      </c>
      <c r="BQ771" s="112">
        <v>0.49713000000000002</v>
      </c>
      <c r="BR771" s="112">
        <v>7.85941E-2</v>
      </c>
      <c r="BS771" s="112">
        <v>0.40410499999999999</v>
      </c>
      <c r="BT771" s="112">
        <v>0.64753700000000003</v>
      </c>
      <c r="BU771" s="117">
        <v>0.32742199999999999</v>
      </c>
      <c r="BV771" s="112">
        <v>0.12198199999999999</v>
      </c>
      <c r="BW771" s="112">
        <v>0.55313599999999996</v>
      </c>
      <c r="BX771" s="112">
        <v>0.54108599999999996</v>
      </c>
      <c r="BY771" s="112">
        <v>0.25333299999999997</v>
      </c>
      <c r="BZ771" s="112">
        <v>0.74639100000000003</v>
      </c>
      <c r="CA771" s="112">
        <v>0.28520099999999998</v>
      </c>
      <c r="CB771" s="112">
        <v>0.62351599999999996</v>
      </c>
      <c r="CC771" s="112">
        <v>0.78424799999999995</v>
      </c>
      <c r="CD771" s="117">
        <v>0.73983500000000002</v>
      </c>
      <c r="CE771" s="105">
        <v>-0.25164799999999998</v>
      </c>
      <c r="CF771" s="105">
        <v>-0.16561500000000001</v>
      </c>
      <c r="CG771" s="105">
        <v>-0.17207800000000001</v>
      </c>
      <c r="CH771" s="105">
        <v>-0.33617599999999997</v>
      </c>
      <c r="CI771" s="105">
        <v>-0.148733</v>
      </c>
      <c r="CJ771" s="105">
        <v>0.30207099999999998</v>
      </c>
      <c r="CK771" s="105">
        <v>0.15478800000000001</v>
      </c>
      <c r="CL771" s="105">
        <v>-4.52404E-2</v>
      </c>
      <c r="CM771" s="116">
        <v>0.116954</v>
      </c>
    </row>
    <row r="772" spans="1:91">
      <c r="A772" s="104" t="s">
        <v>2201</v>
      </c>
      <c r="B772" s="104" t="s">
        <v>2202</v>
      </c>
      <c r="C772" s="104" t="s">
        <v>2203</v>
      </c>
      <c r="D772" s="105">
        <v>27.395699999999998</v>
      </c>
      <c r="E772" s="108">
        <v>121245898.90000001</v>
      </c>
      <c r="F772" s="108">
        <v>101606811.3</v>
      </c>
      <c r="G772" s="108">
        <v>106835692</v>
      </c>
      <c r="H772" s="108">
        <v>160405787</v>
      </c>
      <c r="I772" s="108">
        <v>157432343.5</v>
      </c>
      <c r="J772" s="108">
        <v>129140080</v>
      </c>
      <c r="K772" s="108">
        <v>150996225.40000001</v>
      </c>
      <c r="L772" s="108">
        <v>118543500</v>
      </c>
      <c r="M772" s="108">
        <v>144503304</v>
      </c>
      <c r="N772" s="108">
        <v>142096390</v>
      </c>
      <c r="O772" s="108">
        <v>185219357</v>
      </c>
      <c r="P772" s="108">
        <v>160021036</v>
      </c>
      <c r="Q772" s="108">
        <v>149523479</v>
      </c>
      <c r="R772" s="108">
        <v>161280122</v>
      </c>
      <c r="S772" s="108">
        <v>118613266.8</v>
      </c>
      <c r="T772" s="108">
        <v>134177844</v>
      </c>
      <c r="U772" s="108">
        <v>118199553.8</v>
      </c>
      <c r="V772" s="108">
        <v>116302220</v>
      </c>
      <c r="W772" s="108">
        <v>158442354.80000001</v>
      </c>
      <c r="X772" s="108">
        <v>139639718.5</v>
      </c>
      <c r="Y772" s="108">
        <v>133014252</v>
      </c>
      <c r="Z772" s="108">
        <v>70921481</v>
      </c>
      <c r="AA772" s="108">
        <v>73158617.5</v>
      </c>
      <c r="AB772" s="108">
        <v>115347399.8</v>
      </c>
      <c r="AC772" s="108">
        <v>210041602.5</v>
      </c>
      <c r="AD772" s="108">
        <v>175990398</v>
      </c>
      <c r="AE772" s="108">
        <v>170817258</v>
      </c>
      <c r="AF772" s="108">
        <v>163737372</v>
      </c>
      <c r="AG772" s="108">
        <v>196521016</v>
      </c>
      <c r="AH772" s="115">
        <v>193160446.5</v>
      </c>
      <c r="AI772" s="105">
        <v>27.236799999999999</v>
      </c>
      <c r="AJ772" s="105">
        <v>27.300899999999999</v>
      </c>
      <c r="AK772" s="105">
        <v>27.346399999999999</v>
      </c>
      <c r="AL772" s="105">
        <v>27.531500000000001</v>
      </c>
      <c r="AM772" s="105">
        <v>27.681100000000001</v>
      </c>
      <c r="AN772" s="105">
        <v>27.530100000000001</v>
      </c>
      <c r="AO772" s="105">
        <v>27.441400000000002</v>
      </c>
      <c r="AP772" s="105">
        <v>27.854600000000001</v>
      </c>
      <c r="AQ772" s="105">
        <v>27.2956</v>
      </c>
      <c r="AR772" s="105">
        <v>27.559100000000001</v>
      </c>
      <c r="AS772" s="105">
        <v>28.101600000000001</v>
      </c>
      <c r="AT772" s="105">
        <v>27.857900000000001</v>
      </c>
      <c r="AU772" s="105">
        <v>27.385400000000001</v>
      </c>
      <c r="AV772" s="105">
        <v>27.5547</v>
      </c>
      <c r="AW772" s="105">
        <v>27.268699999999999</v>
      </c>
      <c r="AX772" s="105">
        <v>27.378900000000002</v>
      </c>
      <c r="AY772" s="105">
        <v>27.148900000000001</v>
      </c>
      <c r="AZ772" s="105">
        <v>27.186</v>
      </c>
      <c r="BA772" s="105">
        <v>27.484300000000001</v>
      </c>
      <c r="BB772" s="105">
        <v>27.405999999999999</v>
      </c>
      <c r="BC772" s="105">
        <v>27.175000000000001</v>
      </c>
      <c r="BD772" s="105">
        <v>26.487200000000001</v>
      </c>
      <c r="BE772" s="105">
        <v>26.564499999999999</v>
      </c>
      <c r="BF772" s="105">
        <v>27.218</v>
      </c>
      <c r="BG772" s="105">
        <v>27.6539</v>
      </c>
      <c r="BH772" s="105">
        <v>27.4115</v>
      </c>
      <c r="BI772" s="105">
        <v>27.361799999999999</v>
      </c>
      <c r="BJ772" s="105">
        <v>27.341899999999999</v>
      </c>
      <c r="BK772" s="105">
        <v>27.5242</v>
      </c>
      <c r="BL772" s="116">
        <v>27.5867</v>
      </c>
      <c r="BM772" s="112">
        <v>7.6943200000000003E-2</v>
      </c>
      <c r="BN772" s="112">
        <v>0.33796599999999999</v>
      </c>
      <c r="BO772" s="112">
        <v>0.81251499999999999</v>
      </c>
      <c r="BP772" s="112">
        <v>0.109566</v>
      </c>
      <c r="BQ772" s="112">
        <v>0.50390299999999999</v>
      </c>
      <c r="BR772" s="112">
        <v>7.3827400000000001E-2</v>
      </c>
      <c r="BS772" s="112">
        <v>0.33670699999999998</v>
      </c>
      <c r="BT772" s="112">
        <v>4.0227800000000001E-2</v>
      </c>
      <c r="BU772" s="117">
        <v>0.94505300000000003</v>
      </c>
      <c r="BV772" s="112">
        <v>0.13562399999999999</v>
      </c>
      <c r="BW772" s="112">
        <v>0.43054700000000001</v>
      </c>
      <c r="BX772" s="112">
        <v>0.86487700000000001</v>
      </c>
      <c r="BY772" s="112">
        <v>0.17118700000000001</v>
      </c>
      <c r="BZ772" s="112">
        <v>0.74785299999999999</v>
      </c>
      <c r="CA772" s="112">
        <v>0.27693000000000001</v>
      </c>
      <c r="CB772" s="112">
        <v>0.567963</v>
      </c>
      <c r="CC772" s="112">
        <v>0.162105</v>
      </c>
      <c r="CD772" s="117">
        <v>0.98494499999999996</v>
      </c>
      <c r="CE772" s="105">
        <v>-0.189525</v>
      </c>
      <c r="CF772" s="105">
        <v>9.6684099999999995E-2</v>
      </c>
      <c r="CG772" s="105">
        <v>4.6306600000000003E-2</v>
      </c>
      <c r="CH772" s="105">
        <v>0.35528199999999999</v>
      </c>
      <c r="CI772" s="105">
        <v>-8.1303299999999995E-2</v>
      </c>
      <c r="CJ772" s="105">
        <v>-0.24632000000000001</v>
      </c>
      <c r="CK772" s="105">
        <v>-0.12911800000000001</v>
      </c>
      <c r="CL772" s="105">
        <v>-0.72765999999999997</v>
      </c>
      <c r="CM772" s="116">
        <v>-8.5334799999999995E-3</v>
      </c>
    </row>
    <row r="773" spans="1:91">
      <c r="A773" s="104" t="s">
        <v>2204</v>
      </c>
      <c r="B773" s="104" t="s">
        <v>2205</v>
      </c>
      <c r="C773" s="104" t="s">
        <v>823</v>
      </c>
      <c r="D773" s="105">
        <v>28.019399999999997</v>
      </c>
      <c r="E773" s="108">
        <v>458375913</v>
      </c>
      <c r="F773" s="108">
        <v>1714358052</v>
      </c>
      <c r="G773" s="108">
        <v>165305875</v>
      </c>
      <c r="H773" s="108">
        <v>236835542.5</v>
      </c>
      <c r="I773" s="108">
        <v>228150742.5</v>
      </c>
      <c r="J773" s="108">
        <v>350163993</v>
      </c>
      <c r="K773" s="108">
        <v>155384377.09999999</v>
      </c>
      <c r="L773" s="108">
        <v>516306302.69999999</v>
      </c>
      <c r="M773" s="108">
        <v>128320160.5</v>
      </c>
      <c r="N773" s="108">
        <v>1023565411</v>
      </c>
      <c r="O773" s="108">
        <v>425785474</v>
      </c>
      <c r="P773" s="108">
        <v>290897750.5</v>
      </c>
      <c r="Q773" s="108">
        <v>724143210.5</v>
      </c>
      <c r="R773" s="108">
        <v>592780529.89999998</v>
      </c>
      <c r="S773" s="108">
        <v>21699698</v>
      </c>
      <c r="T773" s="108">
        <v>101465858</v>
      </c>
      <c r="U773" s="108">
        <v>96628388.25</v>
      </c>
      <c r="V773" s="108">
        <v>465229875.80000001</v>
      </c>
      <c r="W773" s="108">
        <v>602683040.29999995</v>
      </c>
      <c r="X773" s="108">
        <v>30781839.5</v>
      </c>
      <c r="Y773" s="108">
        <v>139091721.5</v>
      </c>
      <c r="Z773" s="108">
        <v>48723572.25</v>
      </c>
      <c r="AA773" s="108">
        <v>129969871</v>
      </c>
      <c r="AB773" s="108">
        <v>27137276</v>
      </c>
      <c r="AC773" s="108">
        <v>144860398</v>
      </c>
      <c r="AD773" s="108">
        <v>1577985378</v>
      </c>
      <c r="AE773" s="108">
        <v>66824952.130000003</v>
      </c>
      <c r="AF773" s="108">
        <v>1114651601</v>
      </c>
      <c r="AG773" s="108">
        <v>98619284</v>
      </c>
      <c r="AH773" s="115">
        <v>209705264</v>
      </c>
      <c r="AI773" s="105">
        <v>29.1554</v>
      </c>
      <c r="AJ773" s="105">
        <v>31.273099999999999</v>
      </c>
      <c r="AK773" s="105">
        <v>27.9451</v>
      </c>
      <c r="AL773" s="105">
        <v>28.093699999999998</v>
      </c>
      <c r="AM773" s="105">
        <v>28.228400000000001</v>
      </c>
      <c r="AN773" s="105">
        <v>28.898700000000002</v>
      </c>
      <c r="AO773" s="105">
        <v>27.483699999999999</v>
      </c>
      <c r="AP773" s="105">
        <v>29.8201</v>
      </c>
      <c r="AQ773" s="105">
        <v>27.124300000000002</v>
      </c>
      <c r="AR773" s="105">
        <v>30.370999999999999</v>
      </c>
      <c r="AS773" s="105">
        <v>29.2441</v>
      </c>
      <c r="AT773" s="105">
        <v>28.720099999999999</v>
      </c>
      <c r="AU773" s="105">
        <v>29.633199999999999</v>
      </c>
      <c r="AV773" s="105">
        <v>29.432600000000001</v>
      </c>
      <c r="AW773" s="105">
        <v>24.801400000000001</v>
      </c>
      <c r="AX773" s="105">
        <v>26.9757</v>
      </c>
      <c r="AY773" s="105">
        <v>26.862200000000001</v>
      </c>
      <c r="AZ773" s="105">
        <v>29.173100000000002</v>
      </c>
      <c r="BA773" s="105">
        <v>29.411799999999999</v>
      </c>
      <c r="BB773" s="105">
        <v>25.225100000000001</v>
      </c>
      <c r="BC773" s="105">
        <v>27.270499999999998</v>
      </c>
      <c r="BD773" s="105">
        <v>25.874300000000002</v>
      </c>
      <c r="BE773" s="105">
        <v>27.371500000000001</v>
      </c>
      <c r="BF773" s="105">
        <v>25.130400000000002</v>
      </c>
      <c r="BG773" s="105">
        <v>27.128299999999999</v>
      </c>
      <c r="BH773" s="105">
        <v>30.591000000000001</v>
      </c>
      <c r="BI773" s="105">
        <v>26.0078</v>
      </c>
      <c r="BJ773" s="105">
        <v>30.109000000000002</v>
      </c>
      <c r="BK773" s="105">
        <v>26.508400000000002</v>
      </c>
      <c r="BL773" s="116">
        <v>27.633500000000002</v>
      </c>
      <c r="BM773" s="112">
        <v>0.394285</v>
      </c>
      <c r="BN773" s="112">
        <v>0.78197000000000005</v>
      </c>
      <c r="BO773" s="112">
        <v>0.96740899999999996</v>
      </c>
      <c r="BP773" s="112">
        <v>0.30915700000000002</v>
      </c>
      <c r="BQ773" s="112">
        <v>0.94964300000000001</v>
      </c>
      <c r="BR773" s="112">
        <v>0.76689700000000005</v>
      </c>
      <c r="BS773" s="112">
        <v>0.65288999999999997</v>
      </c>
      <c r="BT773" s="112">
        <v>0.19258800000000001</v>
      </c>
      <c r="BU773" s="117">
        <v>0.92496999999999996</v>
      </c>
      <c r="BV773" s="112">
        <v>0.47722700000000001</v>
      </c>
      <c r="BW773" s="112">
        <v>0.82730700000000001</v>
      </c>
      <c r="BX773" s="112">
        <v>0.97709800000000002</v>
      </c>
      <c r="BY773" s="112">
        <v>0.39621800000000001</v>
      </c>
      <c r="BZ773" s="112">
        <v>0.97508899999999998</v>
      </c>
      <c r="CA773" s="112">
        <v>0.89650600000000003</v>
      </c>
      <c r="CB773" s="112">
        <v>0.80098199999999997</v>
      </c>
      <c r="CC773" s="112">
        <v>0.39144299999999999</v>
      </c>
      <c r="CD773" s="117">
        <v>0.98022299999999996</v>
      </c>
      <c r="CE773" s="105">
        <v>1.37426</v>
      </c>
      <c r="CF773" s="105">
        <v>0.32328800000000002</v>
      </c>
      <c r="CG773" s="105">
        <v>5.9052100000000003E-2</v>
      </c>
      <c r="CH773" s="105">
        <v>1.3614200000000001</v>
      </c>
      <c r="CI773" s="105">
        <v>-0.12790000000000001</v>
      </c>
      <c r="CJ773" s="105">
        <v>-0.41328300000000001</v>
      </c>
      <c r="CK773" s="105">
        <v>-0.78119700000000003</v>
      </c>
      <c r="CL773" s="105">
        <v>-1.9582599999999999</v>
      </c>
      <c r="CM773" s="116">
        <v>-0.17461299999999999</v>
      </c>
    </row>
    <row r="774" spans="1:91">
      <c r="A774" s="104" t="s">
        <v>2206</v>
      </c>
      <c r="B774" s="104" t="s">
        <v>2207</v>
      </c>
      <c r="C774" s="104" t="s">
        <v>1018</v>
      </c>
      <c r="D774" s="105">
        <v>31.348950000000002</v>
      </c>
      <c r="E774" s="108">
        <v>1836810386</v>
      </c>
      <c r="F774" s="108">
        <v>1545194937</v>
      </c>
      <c r="G774" s="108">
        <v>1515567052</v>
      </c>
      <c r="H774" s="108">
        <v>2475640601</v>
      </c>
      <c r="I774" s="108">
        <v>1917301878</v>
      </c>
      <c r="J774" s="108">
        <v>1527514446</v>
      </c>
      <c r="K774" s="108">
        <v>2378435520</v>
      </c>
      <c r="L774" s="108">
        <v>1136048767</v>
      </c>
      <c r="M774" s="108">
        <v>2697227482</v>
      </c>
      <c r="N774" s="108">
        <v>1638074477</v>
      </c>
      <c r="O774" s="108">
        <v>1191029088</v>
      </c>
      <c r="P774" s="108">
        <v>1619069802</v>
      </c>
      <c r="Q774" s="108">
        <v>2402236663</v>
      </c>
      <c r="R774" s="108">
        <v>2426930446</v>
      </c>
      <c r="S774" s="108">
        <v>2175724679</v>
      </c>
      <c r="T774" s="108">
        <v>2215362334</v>
      </c>
      <c r="U774" s="108">
        <v>2327557740</v>
      </c>
      <c r="V774" s="108">
        <v>3010118496</v>
      </c>
      <c r="W774" s="108">
        <v>2047313657</v>
      </c>
      <c r="X774" s="108">
        <v>2028756592</v>
      </c>
      <c r="Y774" s="108">
        <v>2535718747</v>
      </c>
      <c r="Z774" s="108">
        <v>2142049995</v>
      </c>
      <c r="AA774" s="108">
        <v>2246732289</v>
      </c>
      <c r="AB774" s="108">
        <v>1969723706</v>
      </c>
      <c r="AC774" s="108">
        <v>2391485409</v>
      </c>
      <c r="AD774" s="108">
        <v>2671606982</v>
      </c>
      <c r="AE774" s="108">
        <v>2711889787</v>
      </c>
      <c r="AF774" s="108">
        <v>2791116064</v>
      </c>
      <c r="AG774" s="108">
        <v>3126459099</v>
      </c>
      <c r="AH774" s="115">
        <v>3054536895</v>
      </c>
      <c r="AI774" s="105">
        <v>31.158000000000001</v>
      </c>
      <c r="AJ774" s="105">
        <v>31.091200000000001</v>
      </c>
      <c r="AK774" s="105">
        <v>31.0566</v>
      </c>
      <c r="AL774" s="105">
        <v>31.479500000000002</v>
      </c>
      <c r="AM774" s="105">
        <v>31.2622</v>
      </c>
      <c r="AN774" s="105">
        <v>31.034300000000002</v>
      </c>
      <c r="AO774" s="105">
        <v>31.391100000000002</v>
      </c>
      <c r="AP774" s="105">
        <v>30.773</v>
      </c>
      <c r="AQ774" s="105">
        <v>31.517900000000001</v>
      </c>
      <c r="AR774" s="105">
        <v>31.020299999999999</v>
      </c>
      <c r="AS774" s="105">
        <v>30.6615</v>
      </c>
      <c r="AT774" s="105">
        <v>31.1967</v>
      </c>
      <c r="AU774" s="105">
        <v>31.395900000000001</v>
      </c>
      <c r="AV774" s="105">
        <v>31.466200000000001</v>
      </c>
      <c r="AW774" s="105">
        <v>31.342600000000001</v>
      </c>
      <c r="AX774" s="105">
        <v>31.424199999999999</v>
      </c>
      <c r="AY774" s="105">
        <v>31.4392</v>
      </c>
      <c r="AZ774" s="105">
        <v>31.813800000000001</v>
      </c>
      <c r="BA774" s="105">
        <v>31.175999999999998</v>
      </c>
      <c r="BB774" s="105">
        <v>31.247599999999998</v>
      </c>
      <c r="BC774" s="105">
        <v>31.427900000000001</v>
      </c>
      <c r="BD774" s="105">
        <v>31.398299999999999</v>
      </c>
      <c r="BE774" s="105">
        <v>31.4739</v>
      </c>
      <c r="BF774" s="105">
        <v>31.311900000000001</v>
      </c>
      <c r="BG774" s="105">
        <v>31.204799999999999</v>
      </c>
      <c r="BH774" s="105">
        <v>31.3474</v>
      </c>
      <c r="BI774" s="105">
        <v>31.3505</v>
      </c>
      <c r="BJ774" s="105">
        <v>31.433199999999999</v>
      </c>
      <c r="BK774" s="105">
        <v>31.468399999999999</v>
      </c>
      <c r="BL774" s="116">
        <v>31.5031</v>
      </c>
      <c r="BM774" s="112">
        <v>5.2311999999999997E-4</v>
      </c>
      <c r="BN774" s="112">
        <v>0.182562</v>
      </c>
      <c r="BO774" s="112">
        <v>0.355854</v>
      </c>
      <c r="BP774" s="112">
        <v>3.2748399999999997E-2</v>
      </c>
      <c r="BQ774" s="112">
        <v>0.179893</v>
      </c>
      <c r="BR774" s="112">
        <v>0.52024300000000001</v>
      </c>
      <c r="BS774" s="112">
        <v>7.6349E-2</v>
      </c>
      <c r="BT774" s="112">
        <v>0.22231500000000001</v>
      </c>
      <c r="BU774" s="117">
        <v>3.2569500000000001E-2</v>
      </c>
      <c r="BV774" s="112">
        <v>9.42576E-3</v>
      </c>
      <c r="BW774" s="112">
        <v>0.27052500000000002</v>
      </c>
      <c r="BX774" s="112">
        <v>0.46834700000000001</v>
      </c>
      <c r="BY774" s="112">
        <v>6.6117899999999993E-2</v>
      </c>
      <c r="BZ774" s="112">
        <v>0.54714600000000002</v>
      </c>
      <c r="CA774" s="112">
        <v>0.75514099999999995</v>
      </c>
      <c r="CB774" s="112">
        <v>0.26286700000000002</v>
      </c>
      <c r="CC774" s="112">
        <v>0.42608400000000002</v>
      </c>
      <c r="CD774" s="117">
        <v>0.45022299999999998</v>
      </c>
      <c r="CE774" s="105">
        <v>-0.36629499999999998</v>
      </c>
      <c r="CF774" s="105">
        <v>-0.209565</v>
      </c>
      <c r="CG774" s="105">
        <v>-0.240894</v>
      </c>
      <c r="CH774" s="105">
        <v>-0.50872899999999999</v>
      </c>
      <c r="CI774" s="105">
        <v>-6.6687300000000005E-2</v>
      </c>
      <c r="CJ774" s="105">
        <v>9.0821600000000002E-2</v>
      </c>
      <c r="CK774" s="105">
        <v>-0.18440200000000001</v>
      </c>
      <c r="CL774" s="105">
        <v>-7.3547399999999999E-2</v>
      </c>
      <c r="CM774" s="116">
        <v>-0.16734399999999999</v>
      </c>
    </row>
    <row r="775" spans="1:91">
      <c r="A775" s="104" t="s">
        <v>2208</v>
      </c>
      <c r="B775" s="104" t="s">
        <v>2209</v>
      </c>
      <c r="C775" s="104" t="s">
        <v>2210</v>
      </c>
      <c r="D775" s="105">
        <v>27.360949999999999</v>
      </c>
      <c r="E775" s="108">
        <v>163410896</v>
      </c>
      <c r="F775" s="108">
        <v>101278608</v>
      </c>
      <c r="G775" s="108">
        <v>115352880</v>
      </c>
      <c r="H775" s="108">
        <v>179790380.80000001</v>
      </c>
      <c r="I775" s="108">
        <v>87655592</v>
      </c>
      <c r="J775" s="108">
        <v>114205936</v>
      </c>
      <c r="K775" s="108">
        <v>161829616</v>
      </c>
      <c r="L775" s="108">
        <v>87232272</v>
      </c>
      <c r="M775" s="108">
        <v>177521184</v>
      </c>
      <c r="N775" s="108">
        <v>11835513</v>
      </c>
      <c r="O775" s="108">
        <v>26914443.25</v>
      </c>
      <c r="P775" s="108">
        <v>34115619.5</v>
      </c>
      <c r="Q775" s="108">
        <v>116501520</v>
      </c>
      <c r="R775" s="108">
        <v>163818256</v>
      </c>
      <c r="S775" s="108">
        <v>38497088</v>
      </c>
      <c r="T775" s="108">
        <v>146565184</v>
      </c>
      <c r="U775" s="108">
        <v>149982688</v>
      </c>
      <c r="V775" s="108">
        <v>143721664</v>
      </c>
      <c r="W775" s="108">
        <v>106611008</v>
      </c>
      <c r="X775" s="108">
        <v>130674608</v>
      </c>
      <c r="Y775" s="108">
        <v>135999840</v>
      </c>
      <c r="Z775" s="108">
        <v>128146752</v>
      </c>
      <c r="AA775" s="108">
        <v>98084840</v>
      </c>
      <c r="AB775" s="108">
        <v>131368264</v>
      </c>
      <c r="AC775" s="108">
        <v>179335840</v>
      </c>
      <c r="AD775" s="108">
        <v>201156400</v>
      </c>
      <c r="AE775" s="108">
        <v>168779088</v>
      </c>
      <c r="AF775" s="108">
        <v>201995424</v>
      </c>
      <c r="AG775" s="108">
        <v>164623232</v>
      </c>
      <c r="AH775" s="115">
        <v>165745824</v>
      </c>
      <c r="AI775" s="105">
        <v>27.667400000000001</v>
      </c>
      <c r="AJ775" s="105">
        <v>27.304500000000001</v>
      </c>
      <c r="AK775" s="105">
        <v>27.470400000000001</v>
      </c>
      <c r="AL775" s="105">
        <v>27.696100000000001</v>
      </c>
      <c r="AM775" s="105">
        <v>26.839099999999998</v>
      </c>
      <c r="AN775" s="105">
        <v>27.3538</v>
      </c>
      <c r="AO775" s="105">
        <v>27.5381</v>
      </c>
      <c r="AP775" s="105">
        <v>27.426500000000001</v>
      </c>
      <c r="AQ775" s="105">
        <v>27.592500000000001</v>
      </c>
      <c r="AR775" s="105">
        <v>23.764299999999999</v>
      </c>
      <c r="AS775" s="105">
        <v>25.370200000000001</v>
      </c>
      <c r="AT775" s="105">
        <v>25.6281</v>
      </c>
      <c r="AU775" s="105">
        <v>27.020399999999999</v>
      </c>
      <c r="AV775" s="105">
        <v>27.577200000000001</v>
      </c>
      <c r="AW775" s="105">
        <v>25.668500000000002</v>
      </c>
      <c r="AX775" s="105">
        <v>27.5063</v>
      </c>
      <c r="AY775" s="105">
        <v>27.482800000000001</v>
      </c>
      <c r="AZ775" s="105">
        <v>27.4817</v>
      </c>
      <c r="BA775" s="105">
        <v>26.912700000000001</v>
      </c>
      <c r="BB775" s="105">
        <v>27.311900000000001</v>
      </c>
      <c r="BC775" s="105">
        <v>27.197399999999998</v>
      </c>
      <c r="BD775" s="105">
        <v>27.356999999999999</v>
      </c>
      <c r="BE775" s="105">
        <v>26.999199999999998</v>
      </c>
      <c r="BF775" s="105">
        <v>27.4056</v>
      </c>
      <c r="BG775" s="105">
        <v>27.424499999999998</v>
      </c>
      <c r="BH775" s="105">
        <v>27.606100000000001</v>
      </c>
      <c r="BI775" s="105">
        <v>27.3444</v>
      </c>
      <c r="BJ775" s="105">
        <v>27.6448</v>
      </c>
      <c r="BK775" s="105">
        <v>27.268799999999999</v>
      </c>
      <c r="BL775" s="116">
        <v>27.364899999999999</v>
      </c>
      <c r="BM775" s="112">
        <v>0.740815</v>
      </c>
      <c r="BN775" s="112">
        <v>0.65967399999999998</v>
      </c>
      <c r="BO775" s="112">
        <v>0.49192799999999998</v>
      </c>
      <c r="BP775" s="112">
        <v>1.3491400000000001E-2</v>
      </c>
      <c r="BQ775" s="112">
        <v>0.310249</v>
      </c>
      <c r="BR775" s="112">
        <v>0.60100399999999998</v>
      </c>
      <c r="BS775" s="112">
        <v>0.15616099999999999</v>
      </c>
      <c r="BT775" s="112">
        <v>0.37011899999999998</v>
      </c>
      <c r="BU775" s="117">
        <v>0.82553500000000002</v>
      </c>
      <c r="BV775" s="112">
        <v>0.786887</v>
      </c>
      <c r="BW775" s="112">
        <v>0.72849299999999995</v>
      </c>
      <c r="BX775" s="112">
        <v>0.59653999999999996</v>
      </c>
      <c r="BY775" s="112">
        <v>3.3845899999999998E-2</v>
      </c>
      <c r="BZ775" s="112">
        <v>0.64176500000000003</v>
      </c>
      <c r="CA775" s="112">
        <v>0.80337099999999995</v>
      </c>
      <c r="CB775" s="112">
        <v>0.37168299999999999</v>
      </c>
      <c r="CC775" s="112">
        <v>0.56868300000000005</v>
      </c>
      <c r="CD775" s="117">
        <v>0.94718899999999995</v>
      </c>
      <c r="CE775" s="105">
        <v>5.46144E-2</v>
      </c>
      <c r="CF775" s="105">
        <v>-0.129826</v>
      </c>
      <c r="CG775" s="105">
        <v>9.2882199999999998E-2</v>
      </c>
      <c r="CH775" s="105">
        <v>-2.50528</v>
      </c>
      <c r="CI775" s="105">
        <v>-0.67076800000000003</v>
      </c>
      <c r="CJ775" s="105">
        <v>6.4116800000000002E-2</v>
      </c>
      <c r="CK775" s="105">
        <v>-0.28547699999999998</v>
      </c>
      <c r="CL775" s="105">
        <v>-0.17222699999999999</v>
      </c>
      <c r="CM775" s="116">
        <v>3.2187100000000003E-2</v>
      </c>
    </row>
    <row r="776" spans="1:91">
      <c r="A776" s="104" t="s">
        <v>2211</v>
      </c>
      <c r="B776" s="104" t="s">
        <v>2212</v>
      </c>
      <c r="C776" s="104" t="s">
        <v>2213</v>
      </c>
      <c r="D776" s="105">
        <v>28.655450000000002</v>
      </c>
      <c r="E776" s="108">
        <v>401856787</v>
      </c>
      <c r="F776" s="108">
        <v>395532480.5</v>
      </c>
      <c r="G776" s="108">
        <v>387496867</v>
      </c>
      <c r="H776" s="108">
        <v>405197159</v>
      </c>
      <c r="I776" s="108">
        <v>370789104</v>
      </c>
      <c r="J776" s="108">
        <v>460687168</v>
      </c>
      <c r="K776" s="108">
        <v>423295629</v>
      </c>
      <c r="L776" s="108">
        <v>264720916.5</v>
      </c>
      <c r="M776" s="108">
        <v>377774292</v>
      </c>
      <c r="N776" s="108">
        <v>364105040</v>
      </c>
      <c r="O776" s="108">
        <v>394476496</v>
      </c>
      <c r="P776" s="108">
        <v>364353277</v>
      </c>
      <c r="Q776" s="108">
        <v>305101320</v>
      </c>
      <c r="R776" s="108">
        <v>343231224</v>
      </c>
      <c r="S776" s="108">
        <v>275145809</v>
      </c>
      <c r="T776" s="108">
        <v>319802573.30000001</v>
      </c>
      <c r="U776" s="108">
        <v>268823136</v>
      </c>
      <c r="V776" s="108">
        <v>323199380</v>
      </c>
      <c r="W776" s="108">
        <v>272110055</v>
      </c>
      <c r="X776" s="108">
        <v>264324640</v>
      </c>
      <c r="Y776" s="108">
        <v>311426668</v>
      </c>
      <c r="Z776" s="108">
        <v>253405194.5</v>
      </c>
      <c r="AA776" s="108">
        <v>213308484</v>
      </c>
      <c r="AB776" s="108">
        <v>223034374.80000001</v>
      </c>
      <c r="AC776" s="108">
        <v>493081650</v>
      </c>
      <c r="AD776" s="108">
        <v>393074333</v>
      </c>
      <c r="AE776" s="108">
        <v>419497436</v>
      </c>
      <c r="AF776" s="108">
        <v>362546616.5</v>
      </c>
      <c r="AG776" s="108">
        <v>461560288</v>
      </c>
      <c r="AH776" s="115">
        <v>387541461</v>
      </c>
      <c r="AI776" s="105">
        <v>28.965599999999998</v>
      </c>
      <c r="AJ776" s="105">
        <v>29.135300000000001</v>
      </c>
      <c r="AK776" s="105">
        <v>29.144500000000001</v>
      </c>
      <c r="AL776" s="105">
        <v>28.868400000000001</v>
      </c>
      <c r="AM776" s="105">
        <v>28.925699999999999</v>
      </c>
      <c r="AN776" s="105">
        <v>29.326000000000001</v>
      </c>
      <c r="AO776" s="105">
        <v>28.9178</v>
      </c>
      <c r="AP776" s="105">
        <v>28.828499999999998</v>
      </c>
      <c r="AQ776" s="105">
        <v>28.681999999999999</v>
      </c>
      <c r="AR776" s="105">
        <v>28.86</v>
      </c>
      <c r="AS776" s="105">
        <v>29.125499999999999</v>
      </c>
      <c r="AT776" s="105">
        <v>29.044899999999998</v>
      </c>
      <c r="AU776" s="105">
        <v>28.389099999999999</v>
      </c>
      <c r="AV776" s="105">
        <v>28.644300000000001</v>
      </c>
      <c r="AW776" s="105">
        <v>28.504000000000001</v>
      </c>
      <c r="AX776" s="105">
        <v>28.631900000000002</v>
      </c>
      <c r="AY776" s="105">
        <v>28.316199999999998</v>
      </c>
      <c r="AZ776" s="105">
        <v>28.652899999999999</v>
      </c>
      <c r="BA776" s="105">
        <v>28.264600000000002</v>
      </c>
      <c r="BB776" s="105">
        <v>28.316199999999998</v>
      </c>
      <c r="BC776" s="105">
        <v>28.433399999999999</v>
      </c>
      <c r="BD776" s="105">
        <v>28.351400000000002</v>
      </c>
      <c r="BE776" s="105">
        <v>28.129899999999999</v>
      </c>
      <c r="BF776" s="105">
        <v>28.1693</v>
      </c>
      <c r="BG776" s="105">
        <v>28.9328</v>
      </c>
      <c r="BH776" s="105">
        <v>28.591899999999999</v>
      </c>
      <c r="BI776" s="105">
        <v>28.658000000000001</v>
      </c>
      <c r="BJ776" s="105">
        <v>28.488600000000002</v>
      </c>
      <c r="BK776" s="105">
        <v>28.7287</v>
      </c>
      <c r="BL776" s="116">
        <v>28.528300000000002</v>
      </c>
      <c r="BM776" s="112">
        <v>6.0916499999999997E-3</v>
      </c>
      <c r="BN776" s="112">
        <v>4.7387800000000001E-2</v>
      </c>
      <c r="BO776" s="112">
        <v>8.7743299999999996E-2</v>
      </c>
      <c r="BP776" s="112">
        <v>1.66806E-2</v>
      </c>
      <c r="BQ776" s="112">
        <v>0.54373700000000003</v>
      </c>
      <c r="BR776" s="112">
        <v>0.73333999999999999</v>
      </c>
      <c r="BS776" s="112">
        <v>5.2791299999999999E-2</v>
      </c>
      <c r="BT776" s="112">
        <v>2.23818E-2</v>
      </c>
      <c r="BU776" s="117">
        <v>0.31892500000000001</v>
      </c>
      <c r="BV776" s="112">
        <v>3.1033399999999999E-2</v>
      </c>
      <c r="BW776" s="112">
        <v>0.10173500000000001</v>
      </c>
      <c r="BX776" s="112">
        <v>0.18313299999999999</v>
      </c>
      <c r="BY776" s="112">
        <v>3.9554499999999999E-2</v>
      </c>
      <c r="BZ776" s="112">
        <v>0.77144900000000005</v>
      </c>
      <c r="CA776" s="112">
        <v>0.87527500000000003</v>
      </c>
      <c r="CB776" s="112">
        <v>0.21893499999999999</v>
      </c>
      <c r="CC776" s="112">
        <v>0.119006</v>
      </c>
      <c r="CD776" s="117">
        <v>0.73703799999999997</v>
      </c>
      <c r="CE776" s="105">
        <v>0.49993100000000001</v>
      </c>
      <c r="CF776" s="105">
        <v>0.45817799999999997</v>
      </c>
      <c r="CG776" s="105">
        <v>0.22761000000000001</v>
      </c>
      <c r="CH776" s="105">
        <v>0.42827599999999999</v>
      </c>
      <c r="CI776" s="105">
        <v>-6.9391300000000003E-2</v>
      </c>
      <c r="CJ776" s="105">
        <v>-4.8164999999999999E-2</v>
      </c>
      <c r="CK776" s="105">
        <v>-0.243816</v>
      </c>
      <c r="CL776" s="105">
        <v>-0.364981</v>
      </c>
      <c r="CM776" s="116">
        <v>0.14571300000000001</v>
      </c>
    </row>
    <row r="777" spans="1:91">
      <c r="A777" s="104" t="s">
        <v>2214</v>
      </c>
      <c r="B777" s="104" t="s">
        <v>2215</v>
      </c>
      <c r="C777" s="104" t="s">
        <v>2216</v>
      </c>
      <c r="D777" s="105">
        <v>30.884650000000001</v>
      </c>
      <c r="E777" s="108">
        <v>1283290369</v>
      </c>
      <c r="F777" s="108">
        <v>876699686.5</v>
      </c>
      <c r="G777" s="108">
        <v>904972895.79999995</v>
      </c>
      <c r="H777" s="108">
        <v>1643706072</v>
      </c>
      <c r="I777" s="108">
        <v>1305168203</v>
      </c>
      <c r="J777" s="108">
        <v>829540146.79999995</v>
      </c>
      <c r="K777" s="108">
        <v>970972890.29999995</v>
      </c>
      <c r="L777" s="108">
        <v>481752118.5</v>
      </c>
      <c r="M777" s="108">
        <v>1380678267</v>
      </c>
      <c r="N777" s="108">
        <v>1100055203</v>
      </c>
      <c r="O777" s="108">
        <v>678707401.10000002</v>
      </c>
      <c r="P777" s="108">
        <v>697487755.29999995</v>
      </c>
      <c r="Q777" s="108">
        <v>1815400875</v>
      </c>
      <c r="R777" s="108">
        <v>1707938941</v>
      </c>
      <c r="S777" s="108">
        <v>1572899762</v>
      </c>
      <c r="T777" s="108">
        <v>1624552830</v>
      </c>
      <c r="U777" s="108">
        <v>1611881595</v>
      </c>
      <c r="V777" s="108">
        <v>1674266284</v>
      </c>
      <c r="W777" s="108">
        <v>1865200746</v>
      </c>
      <c r="X777" s="108">
        <v>1833094009</v>
      </c>
      <c r="Y777" s="108">
        <v>1827010836</v>
      </c>
      <c r="Z777" s="108">
        <v>1572553056</v>
      </c>
      <c r="AA777" s="108">
        <v>1424334321</v>
      </c>
      <c r="AB777" s="108">
        <v>1614068855</v>
      </c>
      <c r="AC777" s="108">
        <v>2026775218</v>
      </c>
      <c r="AD777" s="108">
        <v>1914899832</v>
      </c>
      <c r="AE777" s="108">
        <v>1995849734</v>
      </c>
      <c r="AF777" s="108">
        <v>2038241812</v>
      </c>
      <c r="AG777" s="108">
        <v>2108537707</v>
      </c>
      <c r="AH777" s="115">
        <v>1411076515</v>
      </c>
      <c r="AI777" s="105">
        <v>30.640699999999999</v>
      </c>
      <c r="AJ777" s="105">
        <v>30.293900000000001</v>
      </c>
      <c r="AK777" s="105">
        <v>30.335000000000001</v>
      </c>
      <c r="AL777" s="105">
        <v>30.8887</v>
      </c>
      <c r="AM777" s="105">
        <v>30.716699999999999</v>
      </c>
      <c r="AN777" s="105">
        <v>30.2014</v>
      </c>
      <c r="AO777" s="105">
        <v>30.070399999999999</v>
      </c>
      <c r="AP777" s="105">
        <v>29.658999999999999</v>
      </c>
      <c r="AQ777" s="105">
        <v>30.5518</v>
      </c>
      <c r="AR777" s="105">
        <v>30.489899999999999</v>
      </c>
      <c r="AS777" s="105">
        <v>29.9175</v>
      </c>
      <c r="AT777" s="105">
        <v>29.9818</v>
      </c>
      <c r="AU777" s="105">
        <v>30.994199999999999</v>
      </c>
      <c r="AV777" s="105">
        <v>30.959299999999999</v>
      </c>
      <c r="AW777" s="105">
        <v>30.880600000000001</v>
      </c>
      <c r="AX777" s="105">
        <v>30.976700000000001</v>
      </c>
      <c r="AY777" s="105">
        <v>30.909500000000001</v>
      </c>
      <c r="AZ777" s="105">
        <v>30.983699999999999</v>
      </c>
      <c r="BA777" s="105">
        <v>31.041599999999999</v>
      </c>
      <c r="BB777" s="105">
        <v>31.103200000000001</v>
      </c>
      <c r="BC777" s="105">
        <v>30.9588</v>
      </c>
      <c r="BD777" s="105">
        <v>30.9513</v>
      </c>
      <c r="BE777" s="105">
        <v>30.828900000000001</v>
      </c>
      <c r="BF777" s="105">
        <v>31.0246</v>
      </c>
      <c r="BG777" s="105">
        <v>30.963699999999999</v>
      </c>
      <c r="BH777" s="105">
        <v>30.873100000000001</v>
      </c>
      <c r="BI777" s="105">
        <v>30.908200000000001</v>
      </c>
      <c r="BJ777" s="105">
        <v>30.979700000000001</v>
      </c>
      <c r="BK777" s="105">
        <v>30.908300000000001</v>
      </c>
      <c r="BL777" s="116">
        <v>30.400099999999998</v>
      </c>
      <c r="BM777" s="112">
        <v>0.185728</v>
      </c>
      <c r="BN777" s="112">
        <v>0.59157800000000005</v>
      </c>
      <c r="BO777" s="112">
        <v>0.101691</v>
      </c>
      <c r="BP777" s="112">
        <v>6.9485900000000003E-2</v>
      </c>
      <c r="BQ777" s="112">
        <v>0.38227299999999997</v>
      </c>
      <c r="BR777" s="112">
        <v>0.35140300000000002</v>
      </c>
      <c r="BS777" s="112">
        <v>0.220139</v>
      </c>
      <c r="BT777" s="112">
        <v>0.41867500000000002</v>
      </c>
      <c r="BU777" s="117">
        <v>0.45521600000000001</v>
      </c>
      <c r="BV777" s="112">
        <v>0.26340200000000003</v>
      </c>
      <c r="BW777" s="112">
        <v>0.66831600000000002</v>
      </c>
      <c r="BX777" s="112">
        <v>0.19522999999999999</v>
      </c>
      <c r="BY777" s="112">
        <v>0.11951100000000001</v>
      </c>
      <c r="BZ777" s="112">
        <v>0.69689299999999998</v>
      </c>
      <c r="CA777" s="112">
        <v>0.62031999999999998</v>
      </c>
      <c r="CB777" s="112">
        <v>0.450627</v>
      </c>
      <c r="CC777" s="112">
        <v>0.60587800000000003</v>
      </c>
      <c r="CD777" s="117">
        <v>0.78330100000000003</v>
      </c>
      <c r="CE777" s="105">
        <v>-0.33955400000000002</v>
      </c>
      <c r="CF777" s="105">
        <v>-0.16047800000000001</v>
      </c>
      <c r="CG777" s="105">
        <v>-0.66897399999999996</v>
      </c>
      <c r="CH777" s="105">
        <v>-0.63301799999999997</v>
      </c>
      <c r="CI777" s="105">
        <v>0.18196200000000001</v>
      </c>
      <c r="CJ777" s="105">
        <v>0.193906</v>
      </c>
      <c r="CK777" s="105">
        <v>0.27182699999999999</v>
      </c>
      <c r="CL777" s="105">
        <v>0.17221500000000001</v>
      </c>
      <c r="CM777" s="116">
        <v>0.15229300000000001</v>
      </c>
    </row>
    <row r="778" spans="1:91">
      <c r="A778" s="104" t="s">
        <v>2217</v>
      </c>
      <c r="B778" s="104" t="s">
        <v>2218</v>
      </c>
      <c r="C778" s="104" t="s">
        <v>2219</v>
      </c>
      <c r="D778" s="105">
        <v>32.066699999999997</v>
      </c>
      <c r="E778" s="108">
        <v>4206208649</v>
      </c>
      <c r="F778" s="108">
        <v>3398809800</v>
      </c>
      <c r="G778" s="108">
        <v>2910353709</v>
      </c>
      <c r="H778" s="108">
        <v>6057166170</v>
      </c>
      <c r="I778" s="108">
        <v>2521011760</v>
      </c>
      <c r="J778" s="108">
        <v>4405626498</v>
      </c>
      <c r="K778" s="108">
        <v>6379642660</v>
      </c>
      <c r="L778" s="108">
        <v>5165848797</v>
      </c>
      <c r="M778" s="108">
        <v>3044793730</v>
      </c>
      <c r="N778" s="108">
        <v>1920046147</v>
      </c>
      <c r="O778" s="108">
        <v>3676246573</v>
      </c>
      <c r="P778" s="108">
        <v>3577581355</v>
      </c>
      <c r="Q778" s="108">
        <v>3132771849</v>
      </c>
      <c r="R778" s="108">
        <v>6036300575</v>
      </c>
      <c r="S778" s="108">
        <v>3257982371</v>
      </c>
      <c r="T778" s="108">
        <v>3485305854</v>
      </c>
      <c r="U778" s="108">
        <v>3087382985</v>
      </c>
      <c r="V778" s="108">
        <v>3084279846</v>
      </c>
      <c r="W778" s="108">
        <v>3160944092</v>
      </c>
      <c r="X778" s="108">
        <v>3944728624</v>
      </c>
      <c r="Y778" s="108">
        <v>3806851982</v>
      </c>
      <c r="Z778" s="108">
        <v>4736528751</v>
      </c>
      <c r="AA778" s="108">
        <v>4199642324</v>
      </c>
      <c r="AB778" s="108">
        <v>3646115083</v>
      </c>
      <c r="AC778" s="108">
        <v>4339637725</v>
      </c>
      <c r="AD778" s="108">
        <v>4465995933</v>
      </c>
      <c r="AE778" s="108">
        <v>4337203211</v>
      </c>
      <c r="AF778" s="108">
        <v>3441468105</v>
      </c>
      <c r="AG778" s="108">
        <v>4508965823</v>
      </c>
      <c r="AH778" s="115">
        <v>3940743582</v>
      </c>
      <c r="AI778" s="105">
        <v>32.353400000000001</v>
      </c>
      <c r="AJ778" s="105">
        <v>32.203699999999998</v>
      </c>
      <c r="AK778" s="105">
        <v>31.976400000000002</v>
      </c>
      <c r="AL778" s="105">
        <v>32.770400000000002</v>
      </c>
      <c r="AM778" s="105">
        <v>31.649000000000001</v>
      </c>
      <c r="AN778" s="105">
        <v>32.4709</v>
      </c>
      <c r="AO778" s="105">
        <v>32.835900000000002</v>
      </c>
      <c r="AP778" s="105">
        <v>32.922899999999998</v>
      </c>
      <c r="AQ778" s="105">
        <v>31.692799999999998</v>
      </c>
      <c r="AR778" s="105">
        <v>31.250399999999999</v>
      </c>
      <c r="AS778" s="105">
        <v>32.271900000000002</v>
      </c>
      <c r="AT778" s="105">
        <v>32.340499999999999</v>
      </c>
      <c r="AU778" s="105">
        <v>31.778500000000001</v>
      </c>
      <c r="AV778" s="105">
        <v>32.780700000000003</v>
      </c>
      <c r="AW778" s="105">
        <v>31.913499999999999</v>
      </c>
      <c r="AX778" s="105">
        <v>32.078000000000003</v>
      </c>
      <c r="AY778" s="105">
        <v>31.846900000000002</v>
      </c>
      <c r="AZ778" s="105">
        <v>31.8477</v>
      </c>
      <c r="BA778" s="105">
        <v>31.802600000000002</v>
      </c>
      <c r="BB778" s="105">
        <v>32.197499999999998</v>
      </c>
      <c r="BC778" s="105">
        <v>32.0107</v>
      </c>
      <c r="BD778" s="105">
        <v>32.550800000000002</v>
      </c>
      <c r="BE778" s="105">
        <v>32.3658</v>
      </c>
      <c r="BF778" s="105">
        <v>32.200299999999999</v>
      </c>
      <c r="BG778" s="105">
        <v>32.058700000000002</v>
      </c>
      <c r="BH778" s="105">
        <v>32.0747</v>
      </c>
      <c r="BI778" s="105">
        <v>32.027999999999999</v>
      </c>
      <c r="BJ778" s="105">
        <v>31.735399999999998</v>
      </c>
      <c r="BK778" s="105">
        <v>31.995100000000001</v>
      </c>
      <c r="BL778" s="116">
        <v>31.866599999999998</v>
      </c>
      <c r="BM778" s="112">
        <v>7.8445000000000001E-2</v>
      </c>
      <c r="BN778" s="112">
        <v>0.27786300000000003</v>
      </c>
      <c r="BO778" s="112">
        <v>0.20016800000000001</v>
      </c>
      <c r="BP778" s="112">
        <v>0.81798800000000005</v>
      </c>
      <c r="BQ778" s="112">
        <v>0.41706399999999999</v>
      </c>
      <c r="BR778" s="112">
        <v>0.614896</v>
      </c>
      <c r="BS778" s="112">
        <v>0.369454</v>
      </c>
      <c r="BT778" s="112">
        <v>1.5842100000000001E-2</v>
      </c>
      <c r="BU778" s="117">
        <v>6.9088800000000006E-2</v>
      </c>
      <c r="BV778" s="112">
        <v>0.13738600000000001</v>
      </c>
      <c r="BW778" s="112">
        <v>0.37048399999999998</v>
      </c>
      <c r="BX778" s="112">
        <v>0.30934200000000001</v>
      </c>
      <c r="BY778" s="112">
        <v>0.85177400000000003</v>
      </c>
      <c r="BZ778" s="112">
        <v>0.71475</v>
      </c>
      <c r="CA778" s="112">
        <v>0.80824300000000004</v>
      </c>
      <c r="CB778" s="112">
        <v>0.59736100000000003</v>
      </c>
      <c r="CC778" s="112">
        <v>9.9831100000000006E-2</v>
      </c>
      <c r="CD778" s="117">
        <v>0.55840199999999995</v>
      </c>
      <c r="CE778" s="105">
        <v>0.31210599999999999</v>
      </c>
      <c r="CF778" s="105">
        <v>0.43104199999999998</v>
      </c>
      <c r="CG778" s="105">
        <v>0.61812800000000001</v>
      </c>
      <c r="CH778" s="105">
        <v>8.85576E-2</v>
      </c>
      <c r="CI778" s="105">
        <v>0.29186499999999999</v>
      </c>
      <c r="CJ778" s="105">
        <v>5.8490100000000003E-2</v>
      </c>
      <c r="CK778" s="105">
        <v>0.13789699999999999</v>
      </c>
      <c r="CL778" s="105">
        <v>0.50658499999999995</v>
      </c>
      <c r="CM778" s="116">
        <v>0.188083</v>
      </c>
    </row>
    <row r="779" spans="1:91">
      <c r="A779" s="104" t="s">
        <v>5203</v>
      </c>
      <c r="B779" s="104" t="s">
        <v>5204</v>
      </c>
      <c r="C779" s="104" t="s">
        <v>1606</v>
      </c>
      <c r="D779" s="105">
        <v>25.908749999999998</v>
      </c>
      <c r="E779" s="108">
        <v>13928883.5</v>
      </c>
      <c r="F779" s="108">
        <v>57013603.75</v>
      </c>
      <c r="G779" s="108">
        <v>62715556</v>
      </c>
      <c r="H779" s="108">
        <v>53816949</v>
      </c>
      <c r="I779" s="108">
        <v>48359119.75</v>
      </c>
      <c r="J779" s="108">
        <v>106207630.5</v>
      </c>
      <c r="K779" s="108">
        <v>41611679</v>
      </c>
      <c r="L779" s="108">
        <v>37654334</v>
      </c>
      <c r="M779" s="108">
        <v>47584412</v>
      </c>
      <c r="N779" s="108">
        <v>66916917.75</v>
      </c>
      <c r="O779" s="108">
        <v>139973951</v>
      </c>
      <c r="P779" s="108">
        <v>73414894.5</v>
      </c>
      <c r="Q779" s="108">
        <v>32823679.25</v>
      </c>
      <c r="R779" s="108">
        <v>50045068.5</v>
      </c>
      <c r="S779" s="108">
        <v>27446522.25</v>
      </c>
      <c r="T779" s="108">
        <v>33639089.5</v>
      </c>
      <c r="U779" s="108">
        <v>52598740.5</v>
      </c>
      <c r="V779" s="108">
        <v>40825500.5</v>
      </c>
      <c r="W779" s="108">
        <v>30187838</v>
      </c>
      <c r="X779" s="108">
        <v>60666211.25</v>
      </c>
      <c r="Y779" s="108">
        <v>31824112.25</v>
      </c>
      <c r="Z779" s="108">
        <v>50379697.25</v>
      </c>
      <c r="AA779" s="108">
        <v>59224454</v>
      </c>
      <c r="AB779" s="108">
        <v>48204065.5</v>
      </c>
      <c r="AC779" s="108">
        <v>43275800.5</v>
      </c>
      <c r="AD779" s="108">
        <v>74339331</v>
      </c>
      <c r="AE779" s="108">
        <v>26957617.5</v>
      </c>
      <c r="AF779" s="108">
        <v>17953800.75</v>
      </c>
      <c r="AG779" s="108">
        <v>31093383.25</v>
      </c>
      <c r="AH779" s="115">
        <v>38410547.5</v>
      </c>
      <c r="AI779" s="105">
        <v>24.115100000000002</v>
      </c>
      <c r="AJ779" s="105">
        <v>26.5045</v>
      </c>
      <c r="AK779" s="105">
        <v>26.575600000000001</v>
      </c>
      <c r="AL779" s="105">
        <v>25.9559</v>
      </c>
      <c r="AM779" s="105">
        <v>26.043099999999999</v>
      </c>
      <c r="AN779" s="105">
        <v>27.413399999999999</v>
      </c>
      <c r="AO779" s="105">
        <v>25.534400000000002</v>
      </c>
      <c r="AP779" s="105">
        <v>26.289100000000001</v>
      </c>
      <c r="AQ779" s="105">
        <v>25.693100000000001</v>
      </c>
      <c r="AR779" s="105">
        <v>26.380199999999999</v>
      </c>
      <c r="AS779" s="105">
        <v>27.713100000000001</v>
      </c>
      <c r="AT779" s="105">
        <v>26.733699999999999</v>
      </c>
      <c r="AU779" s="105">
        <v>25.176200000000001</v>
      </c>
      <c r="AV779" s="105">
        <v>25.866399999999999</v>
      </c>
      <c r="AW779" s="105">
        <v>25.290900000000001</v>
      </c>
      <c r="AX779" s="105">
        <v>25.382999999999999</v>
      </c>
      <c r="AY779" s="105">
        <v>25.9846</v>
      </c>
      <c r="AZ779" s="105">
        <v>25.711099999999998</v>
      </c>
      <c r="BA779" s="105">
        <v>25.092400000000001</v>
      </c>
      <c r="BB779" s="105">
        <v>26.2424</v>
      </c>
      <c r="BC779" s="105">
        <v>25.179400000000001</v>
      </c>
      <c r="BD779" s="105">
        <v>25.9511</v>
      </c>
      <c r="BE779" s="105">
        <v>26.2362</v>
      </c>
      <c r="BF779" s="105">
        <v>25.959199999999999</v>
      </c>
      <c r="BG779" s="105">
        <v>25.387799999999999</v>
      </c>
      <c r="BH779" s="105">
        <v>26.144300000000001</v>
      </c>
      <c r="BI779" s="105">
        <v>24.6981</v>
      </c>
      <c r="BJ779" s="105">
        <v>24.152799999999999</v>
      </c>
      <c r="BK779" s="105">
        <v>24.8249</v>
      </c>
      <c r="BL779" s="116">
        <v>25.2256</v>
      </c>
      <c r="BM779" s="112">
        <v>0.31415100000000001</v>
      </c>
      <c r="BN779" s="112">
        <v>3.7430400000000003E-2</v>
      </c>
      <c r="BO779" s="112">
        <v>4.66414E-2</v>
      </c>
      <c r="BP779" s="112">
        <v>1.20959E-2</v>
      </c>
      <c r="BQ779" s="112">
        <v>0.134182</v>
      </c>
      <c r="BR779" s="112">
        <v>5.5407499999999998E-2</v>
      </c>
      <c r="BS779" s="112">
        <v>0.186972</v>
      </c>
      <c r="BT779" s="112">
        <v>1.5820899999999999E-2</v>
      </c>
      <c r="BU779" s="117">
        <v>0.26514700000000002</v>
      </c>
      <c r="BV779" s="112">
        <v>0.39835399999999999</v>
      </c>
      <c r="BW779" s="112">
        <v>8.7608099999999994E-2</v>
      </c>
      <c r="BX779" s="112">
        <v>0.129327</v>
      </c>
      <c r="BY779" s="112">
        <v>3.1704200000000002E-2</v>
      </c>
      <c r="BZ779" s="112">
        <v>0.51408200000000004</v>
      </c>
      <c r="CA779" s="112">
        <v>0.23464099999999999</v>
      </c>
      <c r="CB779" s="112">
        <v>0.40871800000000003</v>
      </c>
      <c r="CC779" s="112">
        <v>9.9831100000000006E-2</v>
      </c>
      <c r="CD779" s="117">
        <v>0.72584499999999996</v>
      </c>
      <c r="CE779" s="105">
        <v>0.99726700000000001</v>
      </c>
      <c r="CF779" s="105">
        <v>1.7363500000000001</v>
      </c>
      <c r="CG779" s="105">
        <v>1.10443</v>
      </c>
      <c r="CH779" s="105">
        <v>2.2078899999999999</v>
      </c>
      <c r="CI779" s="105">
        <v>0.71006800000000003</v>
      </c>
      <c r="CJ779" s="105">
        <v>0.95845499999999995</v>
      </c>
      <c r="CK779" s="105">
        <v>0.77030200000000004</v>
      </c>
      <c r="CL779" s="105">
        <v>1.3143899999999999</v>
      </c>
      <c r="CM779" s="116">
        <v>0.67563300000000004</v>
      </c>
    </row>
    <row r="780" spans="1:91">
      <c r="A780" s="104" t="s">
        <v>2220</v>
      </c>
      <c r="B780" s="104" t="s">
        <v>2221</v>
      </c>
      <c r="C780" s="104" t="s">
        <v>2222</v>
      </c>
      <c r="D780" s="105">
        <v>27.23265</v>
      </c>
      <c r="E780" s="108">
        <v>103853126</v>
      </c>
      <c r="F780" s="108">
        <v>109467896</v>
      </c>
      <c r="G780" s="108">
        <v>131631990.5</v>
      </c>
      <c r="H780" s="108">
        <v>154599734</v>
      </c>
      <c r="I780" s="108">
        <v>37661232.25</v>
      </c>
      <c r="J780" s="108">
        <v>166311009.80000001</v>
      </c>
      <c r="K780" s="108">
        <v>441907033</v>
      </c>
      <c r="L780" s="108">
        <v>289861335.5</v>
      </c>
      <c r="M780" s="108">
        <v>265483400</v>
      </c>
      <c r="N780" s="108">
        <v>558004347.5</v>
      </c>
      <c r="O780" s="108">
        <v>175723764.30000001</v>
      </c>
      <c r="P780" s="108">
        <v>118447688.5</v>
      </c>
      <c r="Q780" s="108">
        <v>140338457.5</v>
      </c>
      <c r="R780" s="108">
        <v>85335038.75</v>
      </c>
      <c r="S780" s="108">
        <v>68306407.75</v>
      </c>
      <c r="T780" s="108">
        <v>95826928</v>
      </c>
      <c r="U780" s="108">
        <v>90924407</v>
      </c>
      <c r="V780" s="108">
        <v>116294761.5</v>
      </c>
      <c r="W780" s="108">
        <v>125491124</v>
      </c>
      <c r="X780" s="108">
        <v>96152996.75</v>
      </c>
      <c r="Y780" s="108">
        <v>89686735.75</v>
      </c>
      <c r="Z780" s="108">
        <v>94669514.379999995</v>
      </c>
      <c r="AA780" s="108">
        <v>70991834</v>
      </c>
      <c r="AB780" s="108">
        <v>105223330.5</v>
      </c>
      <c r="AC780" s="108">
        <v>156872871.5</v>
      </c>
      <c r="AD780" s="108">
        <v>162568454.80000001</v>
      </c>
      <c r="AE780" s="108">
        <v>162422332</v>
      </c>
      <c r="AF780" s="108">
        <v>162206663.5</v>
      </c>
      <c r="AG780" s="108">
        <v>151551582.5</v>
      </c>
      <c r="AH780" s="115">
        <v>151010274.5</v>
      </c>
      <c r="AI780" s="105">
        <v>27.013500000000001</v>
      </c>
      <c r="AJ780" s="105">
        <v>27.406500000000001</v>
      </c>
      <c r="AK780" s="105">
        <v>27.6496</v>
      </c>
      <c r="AL780" s="105">
        <v>27.478300000000001</v>
      </c>
      <c r="AM780" s="105">
        <v>25.659800000000001</v>
      </c>
      <c r="AN780" s="105">
        <v>27.8749</v>
      </c>
      <c r="AO780" s="105">
        <v>28.981400000000001</v>
      </c>
      <c r="AP780" s="105">
        <v>28.976500000000001</v>
      </c>
      <c r="AQ780" s="105">
        <v>28.173100000000002</v>
      </c>
      <c r="AR780" s="105">
        <v>29.492799999999999</v>
      </c>
      <c r="AS780" s="105">
        <v>28.0365</v>
      </c>
      <c r="AT780" s="105">
        <v>27.4238</v>
      </c>
      <c r="AU780" s="105">
        <v>27.283899999999999</v>
      </c>
      <c r="AV780" s="105">
        <v>26.636299999999999</v>
      </c>
      <c r="AW780" s="105">
        <v>26.5014</v>
      </c>
      <c r="AX780" s="105">
        <v>26.8932</v>
      </c>
      <c r="AY780" s="105">
        <v>26.775099999999998</v>
      </c>
      <c r="AZ780" s="105">
        <v>27.194900000000001</v>
      </c>
      <c r="BA780" s="105">
        <v>27.1479</v>
      </c>
      <c r="BB780" s="105">
        <v>26.869599999999998</v>
      </c>
      <c r="BC780" s="105">
        <v>26.591999999999999</v>
      </c>
      <c r="BD780" s="105">
        <v>26.908100000000001</v>
      </c>
      <c r="BE780" s="105">
        <v>26.516999999999999</v>
      </c>
      <c r="BF780" s="105">
        <v>27.0855</v>
      </c>
      <c r="BG780" s="105">
        <v>27.230799999999999</v>
      </c>
      <c r="BH780" s="105">
        <v>27.295300000000001</v>
      </c>
      <c r="BI780" s="105">
        <v>27.289100000000001</v>
      </c>
      <c r="BJ780" s="105">
        <v>27.328299999999999</v>
      </c>
      <c r="BK780" s="105">
        <v>27.148900000000001</v>
      </c>
      <c r="BL780" s="116">
        <v>27.234500000000001</v>
      </c>
      <c r="BM780" s="112">
        <v>0.568828</v>
      </c>
      <c r="BN780" s="112">
        <v>0.75060800000000005</v>
      </c>
      <c r="BO780" s="112">
        <v>5.7493800000000001E-3</v>
      </c>
      <c r="BP780" s="112">
        <v>0.154167</v>
      </c>
      <c r="BQ780" s="112">
        <v>0.15668599999999999</v>
      </c>
      <c r="BR780" s="112">
        <v>0.104782</v>
      </c>
      <c r="BS780" s="112">
        <v>9.4917000000000001E-2</v>
      </c>
      <c r="BT780" s="112">
        <v>8.4960800000000003E-2</v>
      </c>
      <c r="BU780" s="117">
        <v>0.56945100000000004</v>
      </c>
      <c r="BV780" s="112">
        <v>0.64034899999999995</v>
      </c>
      <c r="BW780" s="112">
        <v>0.80085099999999998</v>
      </c>
      <c r="BX780" s="112">
        <v>4.36835E-2</v>
      </c>
      <c r="BY780" s="112">
        <v>0.22394600000000001</v>
      </c>
      <c r="BZ780" s="112">
        <v>0.53609099999999998</v>
      </c>
      <c r="CA780" s="112">
        <v>0.33404699999999998</v>
      </c>
      <c r="CB780" s="112">
        <v>0.291912</v>
      </c>
      <c r="CC780" s="112">
        <v>0.24806800000000001</v>
      </c>
      <c r="CD780" s="117">
        <v>0.85064799999999996</v>
      </c>
      <c r="CE780" s="105">
        <v>0.119312</v>
      </c>
      <c r="CF780" s="105">
        <v>-0.232875</v>
      </c>
      <c r="CG780" s="105">
        <v>1.47315</v>
      </c>
      <c r="CH780" s="105">
        <v>1.08047</v>
      </c>
      <c r="CI780" s="105">
        <v>-0.43000699999999997</v>
      </c>
      <c r="CJ780" s="105">
        <v>-0.28282200000000002</v>
      </c>
      <c r="CK780" s="105">
        <v>-0.36737799999999998</v>
      </c>
      <c r="CL780" s="105">
        <v>-0.40034399999999998</v>
      </c>
      <c r="CM780" s="116">
        <v>3.4496300000000001E-2</v>
      </c>
    </row>
    <row r="781" spans="1:91">
      <c r="A781" s="104" t="s">
        <v>2223</v>
      </c>
      <c r="B781" s="104" t="s">
        <v>2224</v>
      </c>
      <c r="C781" s="104" t="s">
        <v>2225</v>
      </c>
      <c r="D781" s="105">
        <v>31.956499999999998</v>
      </c>
      <c r="E781" s="108">
        <v>2978002333</v>
      </c>
      <c r="F781" s="108">
        <v>2041218244</v>
      </c>
      <c r="G781" s="108">
        <v>1938881235</v>
      </c>
      <c r="H781" s="108">
        <v>3060988857</v>
      </c>
      <c r="I781" s="108">
        <v>2738440955</v>
      </c>
      <c r="J781" s="108">
        <v>1821520090</v>
      </c>
      <c r="K781" s="108">
        <v>2734152303</v>
      </c>
      <c r="L781" s="108">
        <v>1184126062</v>
      </c>
      <c r="M781" s="108">
        <v>2839009497</v>
      </c>
      <c r="N781" s="108">
        <v>2122649664</v>
      </c>
      <c r="O781" s="108">
        <v>1600578201</v>
      </c>
      <c r="P781" s="108">
        <v>2098061652</v>
      </c>
      <c r="Q781" s="108">
        <v>3559141019</v>
      </c>
      <c r="R781" s="108">
        <v>3749650198</v>
      </c>
      <c r="S781" s="108">
        <v>3112794440</v>
      </c>
      <c r="T781" s="108">
        <v>3567058725</v>
      </c>
      <c r="U781" s="108">
        <v>3653869072</v>
      </c>
      <c r="V781" s="108">
        <v>3422413809</v>
      </c>
      <c r="W781" s="108">
        <v>3956515384</v>
      </c>
      <c r="X781" s="108">
        <v>3556075169</v>
      </c>
      <c r="Y781" s="108">
        <v>3671865459</v>
      </c>
      <c r="Z781" s="108">
        <v>3230773598</v>
      </c>
      <c r="AA781" s="108">
        <v>3448787513</v>
      </c>
      <c r="AB781" s="108">
        <v>3242871744</v>
      </c>
      <c r="AC781" s="108">
        <v>4245262001</v>
      </c>
      <c r="AD781" s="108">
        <v>4103370596</v>
      </c>
      <c r="AE781" s="108">
        <v>4460604521</v>
      </c>
      <c r="AF781" s="108">
        <v>4429261957</v>
      </c>
      <c r="AG781" s="108">
        <v>4349941835</v>
      </c>
      <c r="AH781" s="115">
        <v>4340804668</v>
      </c>
      <c r="AI781" s="105">
        <v>31.8552</v>
      </c>
      <c r="AJ781" s="105">
        <v>31.474799999999998</v>
      </c>
      <c r="AK781" s="105">
        <v>31.388100000000001</v>
      </c>
      <c r="AL781" s="105">
        <v>31.785699999999999</v>
      </c>
      <c r="AM781" s="105">
        <v>31.7683</v>
      </c>
      <c r="AN781" s="105">
        <v>31.243300000000001</v>
      </c>
      <c r="AO781" s="105">
        <v>31.597899999999999</v>
      </c>
      <c r="AP781" s="105">
        <v>30.827300000000001</v>
      </c>
      <c r="AQ781" s="105">
        <v>31.591799999999999</v>
      </c>
      <c r="AR781" s="105">
        <v>31.392099999999999</v>
      </c>
      <c r="AS781" s="105">
        <v>31.050599999999999</v>
      </c>
      <c r="AT781" s="105">
        <v>31.570599999999999</v>
      </c>
      <c r="AU781" s="105">
        <v>31.962499999999999</v>
      </c>
      <c r="AV781" s="105">
        <v>32.093800000000002</v>
      </c>
      <c r="AW781" s="105">
        <v>31.849799999999998</v>
      </c>
      <c r="AX781" s="105">
        <v>32.111400000000003</v>
      </c>
      <c r="AY781" s="105">
        <v>32.089599999999997</v>
      </c>
      <c r="AZ781" s="105">
        <v>31.9985</v>
      </c>
      <c r="BA781" s="105">
        <v>32.1265</v>
      </c>
      <c r="BB781" s="105">
        <v>32.047600000000003</v>
      </c>
      <c r="BC781" s="105">
        <v>31.959900000000001</v>
      </c>
      <c r="BD781" s="105">
        <v>31.995100000000001</v>
      </c>
      <c r="BE781" s="105">
        <v>32.082000000000001</v>
      </c>
      <c r="BF781" s="105">
        <v>32.031199999999998</v>
      </c>
      <c r="BG781" s="105">
        <v>32.027000000000001</v>
      </c>
      <c r="BH781" s="105">
        <v>31.953099999999999</v>
      </c>
      <c r="BI781" s="105">
        <v>32.0685</v>
      </c>
      <c r="BJ781" s="105">
        <v>32.099499999999999</v>
      </c>
      <c r="BK781" s="105">
        <v>31.945</v>
      </c>
      <c r="BL781" s="116">
        <v>32.006300000000003</v>
      </c>
      <c r="BM781" s="112">
        <v>4.1744400000000001E-2</v>
      </c>
      <c r="BN781" s="112">
        <v>8.5145299999999993E-2</v>
      </c>
      <c r="BO781" s="112">
        <v>5.9446199999999998E-2</v>
      </c>
      <c r="BP781" s="112">
        <v>1.29394E-2</v>
      </c>
      <c r="BQ781" s="112">
        <v>0.59514800000000001</v>
      </c>
      <c r="BR781" s="112">
        <v>0.43102800000000002</v>
      </c>
      <c r="BS781" s="112">
        <v>0.69456099999999998</v>
      </c>
      <c r="BT781" s="112">
        <v>0.72820799999999997</v>
      </c>
      <c r="BU781" s="117">
        <v>0.99033099999999996</v>
      </c>
      <c r="BV781" s="112">
        <v>8.8280700000000004E-2</v>
      </c>
      <c r="BW781" s="112">
        <v>0.15218100000000001</v>
      </c>
      <c r="BX781" s="112">
        <v>0.14927799999999999</v>
      </c>
      <c r="BY781" s="112">
        <v>3.3167500000000003E-2</v>
      </c>
      <c r="BZ781" s="112">
        <v>0.79463700000000004</v>
      </c>
      <c r="CA781" s="112">
        <v>0.68847899999999995</v>
      </c>
      <c r="CB781" s="112">
        <v>0.83591599999999999</v>
      </c>
      <c r="CC781" s="112">
        <v>0.84000399999999997</v>
      </c>
      <c r="CD781" s="117">
        <v>0.99750899999999998</v>
      </c>
      <c r="CE781" s="105">
        <v>-0.44421500000000003</v>
      </c>
      <c r="CF781" s="105">
        <v>-0.41778399999999999</v>
      </c>
      <c r="CG781" s="105">
        <v>-0.677925</v>
      </c>
      <c r="CH781" s="105">
        <v>-0.67913900000000005</v>
      </c>
      <c r="CI781" s="105">
        <v>-4.8191100000000001E-2</v>
      </c>
      <c r="CJ781" s="105">
        <v>4.95904E-2</v>
      </c>
      <c r="CK781" s="105">
        <v>2.7788799999999999E-2</v>
      </c>
      <c r="CL781" s="105">
        <v>1.91968E-2</v>
      </c>
      <c r="CM781" s="116">
        <v>-7.2415700000000001E-4</v>
      </c>
    </row>
    <row r="782" spans="1:91">
      <c r="A782" s="104" t="s">
        <v>2226</v>
      </c>
      <c r="B782" s="104" t="s">
        <v>2227</v>
      </c>
      <c r="C782" s="104" t="s">
        <v>2228</v>
      </c>
      <c r="D782" s="105">
        <v>29.865600000000001</v>
      </c>
      <c r="E782" s="108">
        <v>742259936</v>
      </c>
      <c r="F782" s="108">
        <v>688272657</v>
      </c>
      <c r="G782" s="108">
        <v>754096781</v>
      </c>
      <c r="H782" s="108">
        <v>641614259</v>
      </c>
      <c r="I782" s="108">
        <v>609562342.5</v>
      </c>
      <c r="J782" s="108">
        <v>561491096.29999995</v>
      </c>
      <c r="K782" s="108">
        <v>861511896.5</v>
      </c>
      <c r="L782" s="108">
        <v>558593465</v>
      </c>
      <c r="M782" s="108">
        <v>832395997.29999995</v>
      </c>
      <c r="N782" s="108">
        <v>402700661</v>
      </c>
      <c r="O782" s="108">
        <v>372486395.30000001</v>
      </c>
      <c r="P782" s="108">
        <v>361556990</v>
      </c>
      <c r="Q782" s="108">
        <v>850798314</v>
      </c>
      <c r="R782" s="108">
        <v>670698974</v>
      </c>
      <c r="S782" s="108">
        <v>481020590</v>
      </c>
      <c r="T782" s="108">
        <v>739249182</v>
      </c>
      <c r="U782" s="108">
        <v>732969392</v>
      </c>
      <c r="V782" s="108">
        <v>755997371</v>
      </c>
      <c r="W782" s="108">
        <v>821878385</v>
      </c>
      <c r="X782" s="108">
        <v>741412648</v>
      </c>
      <c r="Y782" s="108">
        <v>886483714</v>
      </c>
      <c r="Z782" s="108">
        <v>788014864</v>
      </c>
      <c r="AA782" s="108">
        <v>854567479</v>
      </c>
      <c r="AB782" s="108">
        <v>848055279</v>
      </c>
      <c r="AC782" s="108">
        <v>1297867563</v>
      </c>
      <c r="AD782" s="108">
        <v>1034973550</v>
      </c>
      <c r="AE782" s="108">
        <v>1113367656</v>
      </c>
      <c r="AF782" s="108">
        <v>1299673001</v>
      </c>
      <c r="AG782" s="108">
        <v>1122135266</v>
      </c>
      <c r="AH782" s="115">
        <v>1250048688</v>
      </c>
      <c r="AI782" s="105">
        <v>29.8508</v>
      </c>
      <c r="AJ782" s="105">
        <v>29.957599999999999</v>
      </c>
      <c r="AK782" s="105">
        <v>30.083600000000001</v>
      </c>
      <c r="AL782" s="105">
        <v>29.531500000000001</v>
      </c>
      <c r="AM782" s="105">
        <v>29.612300000000001</v>
      </c>
      <c r="AN782" s="105">
        <v>29.593800000000002</v>
      </c>
      <c r="AO782" s="105">
        <v>29.911000000000001</v>
      </c>
      <c r="AP782" s="105">
        <v>29.8719</v>
      </c>
      <c r="AQ782" s="105">
        <v>29.8218</v>
      </c>
      <c r="AR782" s="105">
        <v>29.004799999999999</v>
      </c>
      <c r="AS782" s="105">
        <v>29.046099999999999</v>
      </c>
      <c r="AT782" s="105">
        <v>29.033799999999999</v>
      </c>
      <c r="AU782" s="105">
        <v>29.875499999999999</v>
      </c>
      <c r="AV782" s="105">
        <v>29.610800000000001</v>
      </c>
      <c r="AW782" s="105">
        <v>29.234300000000001</v>
      </c>
      <c r="AX782" s="105">
        <v>29.840800000000002</v>
      </c>
      <c r="AY782" s="105">
        <v>29.774699999999999</v>
      </c>
      <c r="AZ782" s="105">
        <v>29.801500000000001</v>
      </c>
      <c r="BA782" s="105">
        <v>29.859300000000001</v>
      </c>
      <c r="BB782" s="105">
        <v>29.815100000000001</v>
      </c>
      <c r="BC782" s="105">
        <v>29.930499999999999</v>
      </c>
      <c r="BD782" s="105">
        <v>29.950299999999999</v>
      </c>
      <c r="BE782" s="105">
        <v>30.104500000000002</v>
      </c>
      <c r="BF782" s="105">
        <v>30.0962</v>
      </c>
      <c r="BG782" s="105">
        <v>30.3141</v>
      </c>
      <c r="BH782" s="105">
        <v>29.985900000000001</v>
      </c>
      <c r="BI782" s="105">
        <v>30.066199999999998</v>
      </c>
      <c r="BJ782" s="105">
        <v>30.330500000000001</v>
      </c>
      <c r="BK782" s="105">
        <v>30.0154</v>
      </c>
      <c r="BL782" s="116">
        <v>30.2347</v>
      </c>
      <c r="BM782" s="112">
        <v>0.116643</v>
      </c>
      <c r="BN782" s="112">
        <v>3.1108899999999998E-3</v>
      </c>
      <c r="BO782" s="112">
        <v>2.8253899999999998E-2</v>
      </c>
      <c r="BP782" s="112">
        <v>2.43995E-4</v>
      </c>
      <c r="BQ782" s="112">
        <v>4.0751900000000001E-2</v>
      </c>
      <c r="BR782" s="112">
        <v>1.51754E-2</v>
      </c>
      <c r="BS782" s="112">
        <v>3.04824E-2</v>
      </c>
      <c r="BT782" s="112">
        <v>0.24740100000000001</v>
      </c>
      <c r="BU782" s="117">
        <v>0.62651100000000004</v>
      </c>
      <c r="BV782" s="112">
        <v>0.18288599999999999</v>
      </c>
      <c r="BW782" s="112">
        <v>2.13379E-2</v>
      </c>
      <c r="BX782" s="112">
        <v>9.9420800000000004E-2</v>
      </c>
      <c r="BY782" s="112">
        <v>4.29518E-3</v>
      </c>
      <c r="BZ782" s="112">
        <v>0.365006</v>
      </c>
      <c r="CA782" s="112">
        <v>0.115381</v>
      </c>
      <c r="CB782" s="112">
        <v>0.169043</v>
      </c>
      <c r="CC782" s="112">
        <v>0.451019</v>
      </c>
      <c r="CD782" s="117">
        <v>0.87365099999999996</v>
      </c>
      <c r="CE782" s="105">
        <v>-0.22953699999999999</v>
      </c>
      <c r="CF782" s="105">
        <v>-0.61433300000000002</v>
      </c>
      <c r="CG782" s="105">
        <v>-0.32532299999999997</v>
      </c>
      <c r="CH782" s="105">
        <v>-1.1653100000000001</v>
      </c>
      <c r="CI782" s="105">
        <v>-0.62002599999999997</v>
      </c>
      <c r="CJ782" s="105">
        <v>-0.38789800000000002</v>
      </c>
      <c r="CK782" s="105">
        <v>-0.32522699999999999</v>
      </c>
      <c r="CL782" s="105">
        <v>-0.14323900000000001</v>
      </c>
      <c r="CM782" s="116">
        <v>-7.1489300000000006E-2</v>
      </c>
    </row>
    <row r="783" spans="1:91">
      <c r="A783" s="104" t="s">
        <v>2229</v>
      </c>
      <c r="B783" s="104" t="s">
        <v>2230</v>
      </c>
      <c r="C783" s="104" t="s">
        <v>2231</v>
      </c>
      <c r="D783" s="105">
        <v>30.505099999999999</v>
      </c>
      <c r="E783" s="108">
        <v>745227866.79999995</v>
      </c>
      <c r="F783" s="108">
        <v>638278591</v>
      </c>
      <c r="G783" s="108">
        <v>587002730</v>
      </c>
      <c r="H783" s="108">
        <v>3276372385</v>
      </c>
      <c r="I783" s="108">
        <v>2740402686</v>
      </c>
      <c r="J783" s="108">
        <v>2041208412</v>
      </c>
      <c r="K783" s="108">
        <v>3302836077</v>
      </c>
      <c r="L783" s="108">
        <v>1665217448</v>
      </c>
      <c r="M783" s="108">
        <v>3600588051</v>
      </c>
      <c r="N783" s="108">
        <v>440370129</v>
      </c>
      <c r="O783" s="108">
        <v>331666796</v>
      </c>
      <c r="P783" s="108">
        <v>487498882</v>
      </c>
      <c r="Q783" s="108">
        <v>1411938031</v>
      </c>
      <c r="R783" s="108">
        <v>1159868792</v>
      </c>
      <c r="S783" s="108">
        <v>1071595108</v>
      </c>
      <c r="T783" s="108">
        <v>1137550037</v>
      </c>
      <c r="U783" s="108">
        <v>1160704517</v>
      </c>
      <c r="V783" s="108">
        <v>1048676238</v>
      </c>
      <c r="W783" s="108">
        <v>1291148452</v>
      </c>
      <c r="X783" s="108">
        <v>1215123089</v>
      </c>
      <c r="Y783" s="108">
        <v>1323961079</v>
      </c>
      <c r="Z783" s="108">
        <v>1077618347</v>
      </c>
      <c r="AA783" s="108">
        <v>1052816461</v>
      </c>
      <c r="AB783" s="108">
        <v>1051545030</v>
      </c>
      <c r="AC783" s="108">
        <v>1745945468</v>
      </c>
      <c r="AD783" s="108">
        <v>1894662094</v>
      </c>
      <c r="AE783" s="108">
        <v>1754034003</v>
      </c>
      <c r="AF783" s="108">
        <v>1577913684</v>
      </c>
      <c r="AG783" s="108">
        <v>1756076858</v>
      </c>
      <c r="AH783" s="115">
        <v>4994638984</v>
      </c>
      <c r="AI783" s="105">
        <v>29.8566</v>
      </c>
      <c r="AJ783" s="105">
        <v>29.846399999999999</v>
      </c>
      <c r="AK783" s="105">
        <v>29.7257</v>
      </c>
      <c r="AL783" s="105">
        <v>31.883800000000001</v>
      </c>
      <c r="AM783" s="105">
        <v>31.769100000000002</v>
      </c>
      <c r="AN783" s="105">
        <v>31.390799999999999</v>
      </c>
      <c r="AO783" s="105">
        <v>31.879000000000001</v>
      </c>
      <c r="AP783" s="105">
        <v>31.287500000000001</v>
      </c>
      <c r="AQ783" s="105">
        <v>31.934699999999999</v>
      </c>
      <c r="AR783" s="105">
        <v>29.1389</v>
      </c>
      <c r="AS783" s="105">
        <v>28.871400000000001</v>
      </c>
      <c r="AT783" s="105">
        <v>29.465</v>
      </c>
      <c r="AU783" s="105">
        <v>30.633900000000001</v>
      </c>
      <c r="AV783" s="105">
        <v>30.401</v>
      </c>
      <c r="AW783" s="105">
        <v>30.340699999999998</v>
      </c>
      <c r="AX783" s="105">
        <v>30.462599999999998</v>
      </c>
      <c r="AY783" s="105">
        <v>30.4375</v>
      </c>
      <c r="AZ783" s="105">
        <v>30.301100000000002</v>
      </c>
      <c r="BA783" s="105">
        <v>30.510899999999999</v>
      </c>
      <c r="BB783" s="105">
        <v>30.518799999999999</v>
      </c>
      <c r="BC783" s="105">
        <v>30.499300000000002</v>
      </c>
      <c r="BD783" s="105">
        <v>30.405899999999999</v>
      </c>
      <c r="BE783" s="105">
        <v>30.4053</v>
      </c>
      <c r="BF783" s="105">
        <v>30.406500000000001</v>
      </c>
      <c r="BG783" s="105">
        <v>30.7454</v>
      </c>
      <c r="BH783" s="105">
        <v>30.8583</v>
      </c>
      <c r="BI783" s="105">
        <v>30.721900000000002</v>
      </c>
      <c r="BJ783" s="105">
        <v>30.610399999999998</v>
      </c>
      <c r="BK783" s="105">
        <v>30.649899999999999</v>
      </c>
      <c r="BL783" s="116">
        <v>32.213700000000003</v>
      </c>
      <c r="BM783" s="112">
        <v>6.35791E-2</v>
      </c>
      <c r="BN783" s="112">
        <v>0.394237</v>
      </c>
      <c r="BO783" s="112">
        <v>0.39305699999999999</v>
      </c>
      <c r="BP783" s="112">
        <v>2.2724600000000001E-2</v>
      </c>
      <c r="BQ783" s="112">
        <v>0.26154100000000002</v>
      </c>
      <c r="BR783" s="112">
        <v>0.22633600000000001</v>
      </c>
      <c r="BS783" s="112">
        <v>0.28681099999999998</v>
      </c>
      <c r="BT783" s="112">
        <v>0.227413</v>
      </c>
      <c r="BU783" s="117">
        <v>0.50984499999999999</v>
      </c>
      <c r="BV783" s="112">
        <v>0.117812</v>
      </c>
      <c r="BW783" s="112">
        <v>0.48296600000000001</v>
      </c>
      <c r="BX783" s="112">
        <v>0.50307100000000005</v>
      </c>
      <c r="BY783" s="112">
        <v>4.95904E-2</v>
      </c>
      <c r="BZ783" s="112">
        <v>0.603024</v>
      </c>
      <c r="CA783" s="112">
        <v>0.487259</v>
      </c>
      <c r="CB783" s="112">
        <v>0.52386100000000002</v>
      </c>
      <c r="CC783" s="112">
        <v>0.43055599999999999</v>
      </c>
      <c r="CD783" s="117">
        <v>0.81808499999999995</v>
      </c>
      <c r="CE783" s="105">
        <v>-1.3484799999999999</v>
      </c>
      <c r="CF783" s="105">
        <v>0.523204</v>
      </c>
      <c r="CG783" s="105">
        <v>0.54237400000000002</v>
      </c>
      <c r="CH783" s="105">
        <v>-1.99959</v>
      </c>
      <c r="CI783" s="105">
        <v>-0.699457</v>
      </c>
      <c r="CJ783" s="105">
        <v>-0.75764600000000004</v>
      </c>
      <c r="CK783" s="105">
        <v>-0.64833499999999999</v>
      </c>
      <c r="CL783" s="105">
        <v>-0.75212900000000005</v>
      </c>
      <c r="CM783" s="116">
        <v>-0.38280199999999998</v>
      </c>
    </row>
    <row r="784" spans="1:91">
      <c r="A784" s="104" t="s">
        <v>2232</v>
      </c>
      <c r="B784" s="104" t="s">
        <v>2233</v>
      </c>
      <c r="C784" s="104" t="s">
        <v>2234</v>
      </c>
      <c r="D784" s="105">
        <v>30.957749999999997</v>
      </c>
      <c r="E784" s="108">
        <v>1832856993</v>
      </c>
      <c r="F784" s="108">
        <v>1670338383</v>
      </c>
      <c r="G784" s="108">
        <v>993370875.89999998</v>
      </c>
      <c r="H784" s="108">
        <v>5614121398</v>
      </c>
      <c r="I784" s="108">
        <v>4785978257</v>
      </c>
      <c r="J784" s="108">
        <v>5343079576</v>
      </c>
      <c r="K784" s="108">
        <v>5431028194</v>
      </c>
      <c r="L784" s="108">
        <v>2875199470</v>
      </c>
      <c r="M784" s="108">
        <v>5021985460</v>
      </c>
      <c r="N784" s="108">
        <v>1067069120</v>
      </c>
      <c r="O784" s="108">
        <v>1311928048</v>
      </c>
      <c r="P784" s="108">
        <v>2049595993</v>
      </c>
      <c r="Q784" s="108">
        <v>4937382403</v>
      </c>
      <c r="R784" s="108">
        <v>2813006319</v>
      </c>
      <c r="S784" s="108">
        <v>1594670783</v>
      </c>
      <c r="T784" s="108">
        <v>1185651499</v>
      </c>
      <c r="U784" s="108">
        <v>1113827860</v>
      </c>
      <c r="V784" s="108">
        <v>1504513131</v>
      </c>
      <c r="W784" s="108">
        <v>1368071150</v>
      </c>
      <c r="X784" s="108">
        <v>1183803879</v>
      </c>
      <c r="Y784" s="108">
        <v>1311880978</v>
      </c>
      <c r="Z784" s="108">
        <v>867930345.79999995</v>
      </c>
      <c r="AA784" s="108">
        <v>1045164943</v>
      </c>
      <c r="AB784" s="108">
        <v>1421210851</v>
      </c>
      <c r="AC784" s="108">
        <v>1725226193</v>
      </c>
      <c r="AD784" s="108">
        <v>1690587017</v>
      </c>
      <c r="AE784" s="108">
        <v>4071762700</v>
      </c>
      <c r="AF784" s="108">
        <v>2520228613</v>
      </c>
      <c r="AG784" s="108">
        <v>2281546749</v>
      </c>
      <c r="AH784" s="115">
        <v>4586709035</v>
      </c>
      <c r="AI784" s="105">
        <v>31.154900000000001</v>
      </c>
      <c r="AJ784" s="105">
        <v>31.202100000000002</v>
      </c>
      <c r="AK784" s="105">
        <v>30.459</v>
      </c>
      <c r="AL784" s="105">
        <v>32.660800000000002</v>
      </c>
      <c r="AM784" s="105">
        <v>32.575600000000001</v>
      </c>
      <c r="AN784" s="105">
        <v>32.750799999999998</v>
      </c>
      <c r="AO784" s="105">
        <v>32.605200000000004</v>
      </c>
      <c r="AP784" s="105">
        <v>32.076599999999999</v>
      </c>
      <c r="AQ784" s="105">
        <v>32.414700000000003</v>
      </c>
      <c r="AR784" s="105">
        <v>30.4084</v>
      </c>
      <c r="AS784" s="105">
        <v>30.7714</v>
      </c>
      <c r="AT784" s="105">
        <v>31.536899999999999</v>
      </c>
      <c r="AU784" s="105">
        <v>32.434800000000003</v>
      </c>
      <c r="AV784" s="105">
        <v>31.679200000000002</v>
      </c>
      <c r="AW784" s="105">
        <v>30.896699999999999</v>
      </c>
      <c r="AX784" s="105">
        <v>30.522400000000001</v>
      </c>
      <c r="AY784" s="105">
        <v>30.378</v>
      </c>
      <c r="AZ784" s="105">
        <v>30.834800000000001</v>
      </c>
      <c r="BA784" s="105">
        <v>30.5944</v>
      </c>
      <c r="BB784" s="105">
        <v>30.480799999999999</v>
      </c>
      <c r="BC784" s="105">
        <v>30.485700000000001</v>
      </c>
      <c r="BD784" s="105">
        <v>30.093499999999999</v>
      </c>
      <c r="BE784" s="105">
        <v>30.3901</v>
      </c>
      <c r="BF784" s="105">
        <v>30.841100000000001</v>
      </c>
      <c r="BG784" s="105">
        <v>30.733499999999999</v>
      </c>
      <c r="BH784" s="105">
        <v>30.688099999999999</v>
      </c>
      <c r="BI784" s="105">
        <v>31.936900000000001</v>
      </c>
      <c r="BJ784" s="105">
        <v>31.286000000000001</v>
      </c>
      <c r="BK784" s="105">
        <v>31.018799999999999</v>
      </c>
      <c r="BL784" s="116">
        <v>32.086199999999998</v>
      </c>
      <c r="BM784" s="112">
        <v>0.260272</v>
      </c>
      <c r="BN784" s="112">
        <v>2.0971299999999998E-2</v>
      </c>
      <c r="BO784" s="112">
        <v>6.4425700000000002E-2</v>
      </c>
      <c r="BP784" s="112">
        <v>0.29358499999999998</v>
      </c>
      <c r="BQ784" s="112">
        <v>0.72522399999999998</v>
      </c>
      <c r="BR784" s="112">
        <v>6.3640299999999997E-2</v>
      </c>
      <c r="BS784" s="112">
        <v>4.3145099999999999E-2</v>
      </c>
      <c r="BT784" s="112">
        <v>5.7669199999999997E-2</v>
      </c>
      <c r="BU784" s="117">
        <v>0.54399900000000001</v>
      </c>
      <c r="BV784" s="112">
        <v>0.34415499999999999</v>
      </c>
      <c r="BW784" s="112">
        <v>5.9003E-2</v>
      </c>
      <c r="BX784" s="112">
        <v>0.15566199999999999</v>
      </c>
      <c r="BY784" s="112">
        <v>0.37853900000000001</v>
      </c>
      <c r="BZ784" s="112">
        <v>0.86954200000000004</v>
      </c>
      <c r="CA784" s="112">
        <v>0.252778</v>
      </c>
      <c r="CB784" s="112">
        <v>0.196023</v>
      </c>
      <c r="CC784" s="112">
        <v>0.19699</v>
      </c>
      <c r="CD784" s="117">
        <v>0.83407799999999999</v>
      </c>
      <c r="CE784" s="105">
        <v>-0.52499300000000004</v>
      </c>
      <c r="CF784" s="105">
        <v>1.1987399999999999</v>
      </c>
      <c r="CG784" s="105">
        <v>0.90184399999999998</v>
      </c>
      <c r="CH784" s="105">
        <v>-0.55808800000000003</v>
      </c>
      <c r="CI784" s="105">
        <v>0.20657</v>
      </c>
      <c r="CJ784" s="105">
        <v>-0.88529800000000003</v>
      </c>
      <c r="CK784" s="105">
        <v>-0.94334499999999999</v>
      </c>
      <c r="CL784" s="105">
        <v>-1.02213</v>
      </c>
      <c r="CM784" s="116">
        <v>-0.34415200000000001</v>
      </c>
    </row>
    <row r="785" spans="1:91">
      <c r="A785" s="104" t="s">
        <v>2235</v>
      </c>
      <c r="B785" s="104" t="s">
        <v>2236</v>
      </c>
      <c r="C785" s="104" t="s">
        <v>2237</v>
      </c>
      <c r="D785" s="105">
        <v>29.0185</v>
      </c>
      <c r="E785" s="108">
        <v>259722172</v>
      </c>
      <c r="F785" s="108">
        <v>287672619.5</v>
      </c>
      <c r="G785" s="108">
        <v>393096595</v>
      </c>
      <c r="H785" s="108">
        <v>1618372316</v>
      </c>
      <c r="I785" s="108">
        <v>1454928232</v>
      </c>
      <c r="J785" s="108">
        <v>1138893953</v>
      </c>
      <c r="K785" s="108">
        <v>1368186653</v>
      </c>
      <c r="L785" s="108">
        <v>833504481</v>
      </c>
      <c r="M785" s="108">
        <v>1536208774</v>
      </c>
      <c r="N785" s="108">
        <v>467107025.5</v>
      </c>
      <c r="O785" s="108">
        <v>405140879.5</v>
      </c>
      <c r="P785" s="108">
        <v>367283296.80000001</v>
      </c>
      <c r="Q785" s="108">
        <v>265592728.5</v>
      </c>
      <c r="R785" s="108">
        <v>195914597</v>
      </c>
      <c r="S785" s="108">
        <v>235396424.30000001</v>
      </c>
      <c r="T785" s="108">
        <v>180377054.80000001</v>
      </c>
      <c r="U785" s="108">
        <v>266371392.5</v>
      </c>
      <c r="V785" s="108">
        <v>204133863.5</v>
      </c>
      <c r="W785" s="108">
        <v>433622415.5</v>
      </c>
      <c r="X785" s="108">
        <v>373565894.60000002</v>
      </c>
      <c r="Y785" s="108">
        <v>425135264</v>
      </c>
      <c r="Z785" s="108">
        <v>412517220</v>
      </c>
      <c r="AA785" s="108">
        <v>408713214</v>
      </c>
      <c r="AB785" s="108">
        <v>348773184.30000001</v>
      </c>
      <c r="AC785" s="108">
        <v>603455924.39999998</v>
      </c>
      <c r="AD785" s="108">
        <v>578967416</v>
      </c>
      <c r="AE785" s="108">
        <v>592582400</v>
      </c>
      <c r="AF785" s="108">
        <v>419484643</v>
      </c>
      <c r="AG785" s="108">
        <v>442292106.5</v>
      </c>
      <c r="AH785" s="115">
        <v>1431711384</v>
      </c>
      <c r="AI785" s="105">
        <v>28.335899999999999</v>
      </c>
      <c r="AJ785" s="105">
        <v>28.722200000000001</v>
      </c>
      <c r="AK785" s="105">
        <v>29.180199999999999</v>
      </c>
      <c r="AL785" s="105">
        <v>30.866299999999999</v>
      </c>
      <c r="AM785" s="105">
        <v>30.872499999999999</v>
      </c>
      <c r="AN785" s="105">
        <v>30.655000000000001</v>
      </c>
      <c r="AO785" s="105">
        <v>30.564299999999999</v>
      </c>
      <c r="AP785" s="105">
        <v>30.3902</v>
      </c>
      <c r="AQ785" s="105">
        <v>30.7058</v>
      </c>
      <c r="AR785" s="105">
        <v>29.218900000000001</v>
      </c>
      <c r="AS785" s="105">
        <v>29.162500000000001</v>
      </c>
      <c r="AT785" s="105">
        <v>29.0565</v>
      </c>
      <c r="AU785" s="105">
        <v>28.212800000000001</v>
      </c>
      <c r="AV785" s="105">
        <v>27.8353</v>
      </c>
      <c r="AW785" s="105">
        <v>28.296700000000001</v>
      </c>
      <c r="AX785" s="105">
        <v>27.805800000000001</v>
      </c>
      <c r="AY785" s="105">
        <v>28.2972</v>
      </c>
      <c r="AZ785" s="105">
        <v>27.979900000000001</v>
      </c>
      <c r="BA785" s="105">
        <v>28.936800000000002</v>
      </c>
      <c r="BB785" s="105">
        <v>28.824200000000001</v>
      </c>
      <c r="BC785" s="105">
        <v>28.885300000000001</v>
      </c>
      <c r="BD785" s="105">
        <v>29.017199999999999</v>
      </c>
      <c r="BE785" s="105">
        <v>29.0198</v>
      </c>
      <c r="BF785" s="105">
        <v>28.814299999999999</v>
      </c>
      <c r="BG785" s="105">
        <v>29.219899999999999</v>
      </c>
      <c r="BH785" s="105">
        <v>29.149799999999999</v>
      </c>
      <c r="BI785" s="105">
        <v>29.156300000000002</v>
      </c>
      <c r="BJ785" s="105">
        <v>28.699100000000001</v>
      </c>
      <c r="BK785" s="105">
        <v>28.665800000000001</v>
      </c>
      <c r="BL785" s="116">
        <v>30.4175</v>
      </c>
      <c r="BM785" s="112">
        <v>0.45834200000000003</v>
      </c>
      <c r="BN785" s="112">
        <v>5.77359E-2</v>
      </c>
      <c r="BO785" s="112">
        <v>9.1888200000000003E-2</v>
      </c>
      <c r="BP785" s="112">
        <v>0.85280900000000004</v>
      </c>
      <c r="BQ785" s="112">
        <v>0.126694</v>
      </c>
      <c r="BR785" s="112">
        <v>0.107354</v>
      </c>
      <c r="BS785" s="112">
        <v>0.54897600000000002</v>
      </c>
      <c r="BT785" s="112">
        <v>0.62231400000000003</v>
      </c>
      <c r="BU785" s="117">
        <v>0.88975800000000005</v>
      </c>
      <c r="BV785" s="112">
        <v>0.53711500000000001</v>
      </c>
      <c r="BW785" s="112">
        <v>0.11608599999999999</v>
      </c>
      <c r="BX785" s="112">
        <v>0.18620900000000001</v>
      </c>
      <c r="BY785" s="112">
        <v>0.88323300000000005</v>
      </c>
      <c r="BZ785" s="112">
        <v>0.50856500000000004</v>
      </c>
      <c r="CA785" s="112">
        <v>0.33886300000000003</v>
      </c>
      <c r="CB785" s="112">
        <v>0.72934299999999996</v>
      </c>
      <c r="CC785" s="112">
        <v>0.77022800000000002</v>
      </c>
      <c r="CD785" s="117">
        <v>0.96807299999999996</v>
      </c>
      <c r="CE785" s="105">
        <v>-0.51469600000000004</v>
      </c>
      <c r="CF785" s="105">
        <v>1.53714</v>
      </c>
      <c r="CG785" s="105">
        <v>1.2926200000000001</v>
      </c>
      <c r="CH785" s="105">
        <v>-0.114829</v>
      </c>
      <c r="CI785" s="105">
        <v>-1.14585</v>
      </c>
      <c r="CJ785" s="105">
        <v>-1.23319</v>
      </c>
      <c r="CK785" s="105">
        <v>-0.378714</v>
      </c>
      <c r="CL785" s="105">
        <v>-0.31038500000000002</v>
      </c>
      <c r="CM785" s="116">
        <v>-8.54708E-2</v>
      </c>
    </row>
    <row r="786" spans="1:91">
      <c r="A786" s="104" t="s">
        <v>2238</v>
      </c>
      <c r="B786" s="104" t="s">
        <v>2239</v>
      </c>
      <c r="C786" s="104" t="s">
        <v>2240</v>
      </c>
      <c r="D786" s="105">
        <v>27.940950000000001</v>
      </c>
      <c r="E786" s="108">
        <v>169867853.5</v>
      </c>
      <c r="F786" s="108">
        <v>188267796</v>
      </c>
      <c r="G786" s="108">
        <v>162594160</v>
      </c>
      <c r="H786" s="108">
        <v>241188240</v>
      </c>
      <c r="I786" s="108">
        <v>145568804</v>
      </c>
      <c r="J786" s="108">
        <v>93774106</v>
      </c>
      <c r="K786" s="108">
        <v>171635949</v>
      </c>
      <c r="L786" s="108">
        <v>116096080</v>
      </c>
      <c r="M786" s="108">
        <v>178216340</v>
      </c>
      <c r="N786" s="108">
        <v>126838164</v>
      </c>
      <c r="O786" s="108">
        <v>161020270</v>
      </c>
      <c r="P786" s="108">
        <v>186321610</v>
      </c>
      <c r="Q786" s="108">
        <v>209773969.5</v>
      </c>
      <c r="R786" s="108">
        <v>178383348</v>
      </c>
      <c r="S786" s="108">
        <v>188716703</v>
      </c>
      <c r="T786" s="108">
        <v>271789204</v>
      </c>
      <c r="U786" s="108">
        <v>277208251.80000001</v>
      </c>
      <c r="V786" s="108">
        <v>334815672</v>
      </c>
      <c r="W786" s="108">
        <v>215560186.5</v>
      </c>
      <c r="X786" s="108">
        <v>236561108.5</v>
      </c>
      <c r="Y786" s="108">
        <v>340584056.30000001</v>
      </c>
      <c r="Z786" s="108">
        <v>281329523</v>
      </c>
      <c r="AA786" s="108">
        <v>305183333</v>
      </c>
      <c r="AB786" s="108">
        <v>233895547.5</v>
      </c>
      <c r="AC786" s="108">
        <v>193860992</v>
      </c>
      <c r="AD786" s="108">
        <v>193669816</v>
      </c>
      <c r="AE786" s="108">
        <v>252796760</v>
      </c>
      <c r="AF786" s="108">
        <v>286580752</v>
      </c>
      <c r="AG786" s="108">
        <v>266760232</v>
      </c>
      <c r="AH786" s="115">
        <v>221605952</v>
      </c>
      <c r="AI786" s="105">
        <v>27.723299999999998</v>
      </c>
      <c r="AJ786" s="105">
        <v>28.188800000000001</v>
      </c>
      <c r="AK786" s="105">
        <v>27.9663</v>
      </c>
      <c r="AL786" s="105">
        <v>28.12</v>
      </c>
      <c r="AM786" s="105">
        <v>27.5703</v>
      </c>
      <c r="AN786" s="105">
        <v>27.0595</v>
      </c>
      <c r="AO786" s="105">
        <v>27.622299999999999</v>
      </c>
      <c r="AP786" s="105">
        <v>27.799299999999999</v>
      </c>
      <c r="AQ786" s="105">
        <v>27.598199999999999</v>
      </c>
      <c r="AR786" s="105">
        <v>27.395099999999999</v>
      </c>
      <c r="AS786" s="105">
        <v>27.8992</v>
      </c>
      <c r="AT786" s="105">
        <v>28.077400000000001</v>
      </c>
      <c r="AU786" s="105">
        <v>27.878799999999998</v>
      </c>
      <c r="AV786" s="105">
        <v>27.700099999999999</v>
      </c>
      <c r="AW786" s="105">
        <v>27.968</v>
      </c>
      <c r="AX786" s="105">
        <v>28.397200000000002</v>
      </c>
      <c r="AY786" s="105">
        <v>28.356200000000001</v>
      </c>
      <c r="AZ786" s="105">
        <v>28.703600000000002</v>
      </c>
      <c r="BA786" s="105">
        <v>27.9285</v>
      </c>
      <c r="BB786" s="105">
        <v>28.158999999999999</v>
      </c>
      <c r="BC786" s="105">
        <v>28.5611</v>
      </c>
      <c r="BD786" s="105">
        <v>28.499400000000001</v>
      </c>
      <c r="BE786" s="105">
        <v>28.6326</v>
      </c>
      <c r="BF786" s="105">
        <v>28.2379</v>
      </c>
      <c r="BG786" s="105">
        <v>27.5426</v>
      </c>
      <c r="BH786" s="105">
        <v>27.5562</v>
      </c>
      <c r="BI786" s="105">
        <v>27.927299999999999</v>
      </c>
      <c r="BJ786" s="105">
        <v>28.1494</v>
      </c>
      <c r="BK786" s="105">
        <v>27.953399999999998</v>
      </c>
      <c r="BL786" s="116">
        <v>27.7652</v>
      </c>
      <c r="BM786" s="112">
        <v>0.985043</v>
      </c>
      <c r="BN786" s="112">
        <v>0.316249</v>
      </c>
      <c r="BO786" s="112">
        <v>9.1302099999999997E-2</v>
      </c>
      <c r="BP786" s="112">
        <v>0.51600599999999996</v>
      </c>
      <c r="BQ786" s="112">
        <v>0.47546300000000002</v>
      </c>
      <c r="BR786" s="112">
        <v>2.7366700000000001E-2</v>
      </c>
      <c r="BS786" s="112">
        <v>0.29397800000000002</v>
      </c>
      <c r="BT786" s="112">
        <v>3.5525599999999997E-2</v>
      </c>
      <c r="BU786" s="117">
        <v>0.169928</v>
      </c>
      <c r="BV786" s="112">
        <v>0.98862799999999995</v>
      </c>
      <c r="BW786" s="112">
        <v>0.408862</v>
      </c>
      <c r="BX786" s="112">
        <v>0.185752</v>
      </c>
      <c r="BY786" s="112">
        <v>0.59702200000000005</v>
      </c>
      <c r="BZ786" s="112">
        <v>0.73883799999999999</v>
      </c>
      <c r="CA786" s="112">
        <v>0.15110799999999999</v>
      </c>
      <c r="CB786" s="112">
        <v>0.52951300000000001</v>
      </c>
      <c r="CC786" s="112">
        <v>0.15454399999999999</v>
      </c>
      <c r="CD786" s="117">
        <v>0.68399600000000005</v>
      </c>
      <c r="CE786" s="105">
        <v>3.4758200000000001E-3</v>
      </c>
      <c r="CF786" s="105">
        <v>-0.37273899999999999</v>
      </c>
      <c r="CG786" s="105">
        <v>-0.28277000000000002</v>
      </c>
      <c r="CH786" s="105">
        <v>-0.16544500000000001</v>
      </c>
      <c r="CI786" s="105">
        <v>-0.107026</v>
      </c>
      <c r="CJ786" s="105">
        <v>0.52965700000000004</v>
      </c>
      <c r="CK786" s="105">
        <v>0.260183</v>
      </c>
      <c r="CL786" s="105">
        <v>0.50061500000000003</v>
      </c>
      <c r="CM786" s="116">
        <v>-0.28062900000000002</v>
      </c>
    </row>
    <row r="787" spans="1:91">
      <c r="A787" s="104" t="s">
        <v>2241</v>
      </c>
      <c r="B787" s="104" t="s">
        <v>2242</v>
      </c>
      <c r="C787" s="104" t="s">
        <v>794</v>
      </c>
      <c r="D787" s="105">
        <v>30.866099999999999</v>
      </c>
      <c r="E787" s="108">
        <v>1058726085</v>
      </c>
      <c r="F787" s="108">
        <v>990768843.29999995</v>
      </c>
      <c r="G787" s="108">
        <v>775723176.10000002</v>
      </c>
      <c r="H787" s="108">
        <v>1644160316</v>
      </c>
      <c r="I787" s="108">
        <v>1556960352</v>
      </c>
      <c r="J787" s="108">
        <v>878514072.89999998</v>
      </c>
      <c r="K787" s="108">
        <v>1403205505</v>
      </c>
      <c r="L787" s="108">
        <v>476726687.5</v>
      </c>
      <c r="M787" s="108">
        <v>1589754796</v>
      </c>
      <c r="N787" s="108">
        <v>957575902.39999998</v>
      </c>
      <c r="O787" s="108">
        <v>885677497.20000005</v>
      </c>
      <c r="P787" s="108">
        <v>912473676</v>
      </c>
      <c r="Q787" s="108">
        <v>2111115494</v>
      </c>
      <c r="R787" s="108">
        <v>1678219499</v>
      </c>
      <c r="S787" s="108">
        <v>1618439831</v>
      </c>
      <c r="T787" s="108">
        <v>1669778197</v>
      </c>
      <c r="U787" s="108">
        <v>1738034924</v>
      </c>
      <c r="V787" s="108">
        <v>1231763340</v>
      </c>
      <c r="W787" s="108">
        <v>1911432121</v>
      </c>
      <c r="X787" s="108">
        <v>1676106719</v>
      </c>
      <c r="Y787" s="108">
        <v>1844282631</v>
      </c>
      <c r="Z787" s="108">
        <v>1285282789</v>
      </c>
      <c r="AA787" s="108">
        <v>1431961350</v>
      </c>
      <c r="AB787" s="108">
        <v>1148903195</v>
      </c>
      <c r="AC787" s="108">
        <v>1814787377</v>
      </c>
      <c r="AD787" s="108">
        <v>2111354106</v>
      </c>
      <c r="AE787" s="108">
        <v>2168009428</v>
      </c>
      <c r="AF787" s="108">
        <v>2211000868</v>
      </c>
      <c r="AG787" s="108">
        <v>2268872159</v>
      </c>
      <c r="AH787" s="115">
        <v>2201873904</v>
      </c>
      <c r="AI787" s="105">
        <v>30.363199999999999</v>
      </c>
      <c r="AJ787" s="105">
        <v>30.4726</v>
      </c>
      <c r="AK787" s="105">
        <v>30.117899999999999</v>
      </c>
      <c r="AL787" s="105">
        <v>30.889099999999999</v>
      </c>
      <c r="AM787" s="105">
        <v>30.9694</v>
      </c>
      <c r="AN787" s="105">
        <v>30.2852</v>
      </c>
      <c r="AO787" s="105">
        <v>30.601400000000002</v>
      </c>
      <c r="AP787" s="105">
        <v>29.6342</v>
      </c>
      <c r="AQ787" s="105">
        <v>30.755299999999998</v>
      </c>
      <c r="AR787" s="105">
        <v>30.285900000000002</v>
      </c>
      <c r="AS787" s="105">
        <v>30.2986</v>
      </c>
      <c r="AT787" s="105">
        <v>30.369399999999999</v>
      </c>
      <c r="AU787" s="105">
        <v>31.210599999999999</v>
      </c>
      <c r="AV787" s="105">
        <v>30.934000000000001</v>
      </c>
      <c r="AW787" s="105">
        <v>30.921700000000001</v>
      </c>
      <c r="AX787" s="105">
        <v>31.016300000000001</v>
      </c>
      <c r="AY787" s="105">
        <v>31.017700000000001</v>
      </c>
      <c r="AZ787" s="105">
        <v>30.545200000000001</v>
      </c>
      <c r="BA787" s="105">
        <v>31.076899999999998</v>
      </c>
      <c r="BB787" s="105">
        <v>30.974699999999999</v>
      </c>
      <c r="BC787" s="105">
        <v>30.972200000000001</v>
      </c>
      <c r="BD787" s="105">
        <v>30.659600000000001</v>
      </c>
      <c r="BE787" s="105">
        <v>30.8431</v>
      </c>
      <c r="BF787" s="105">
        <v>30.534199999999998</v>
      </c>
      <c r="BG787" s="105">
        <v>30.803999999999998</v>
      </c>
      <c r="BH787" s="105">
        <v>31.013100000000001</v>
      </c>
      <c r="BI787" s="105">
        <v>31.0276</v>
      </c>
      <c r="BJ787" s="105">
        <v>31.097100000000001</v>
      </c>
      <c r="BK787" s="105">
        <v>31.0122</v>
      </c>
      <c r="BL787" s="116">
        <v>31.0382</v>
      </c>
      <c r="BM787" s="112">
        <v>2.4679200000000002E-3</v>
      </c>
      <c r="BN787" s="112">
        <v>0.19858899999999999</v>
      </c>
      <c r="BO787" s="112">
        <v>0.11047800000000001</v>
      </c>
      <c r="BP787" s="112">
        <v>3.5168600000000001E-5</v>
      </c>
      <c r="BQ787" s="112">
        <v>0.79537000000000002</v>
      </c>
      <c r="BR787" s="112">
        <v>0.30005199999999999</v>
      </c>
      <c r="BS787" s="112">
        <v>0.38896599999999998</v>
      </c>
      <c r="BT787" s="112">
        <v>1.64856E-2</v>
      </c>
      <c r="BU787" s="117">
        <v>0.25748399999999999</v>
      </c>
      <c r="BV787" s="112">
        <v>2.0030800000000001E-2</v>
      </c>
      <c r="BW787" s="112">
        <v>0.28716700000000001</v>
      </c>
      <c r="BX787" s="112">
        <v>0.20471600000000001</v>
      </c>
      <c r="BY787" s="112">
        <v>2.1736500000000001E-3</v>
      </c>
      <c r="BZ787" s="112">
        <v>0.90188699999999999</v>
      </c>
      <c r="CA787" s="112">
        <v>0.57260900000000003</v>
      </c>
      <c r="CB787" s="112">
        <v>0.61540799999999996</v>
      </c>
      <c r="CC787" s="112">
        <v>0.10187400000000001</v>
      </c>
      <c r="CD787" s="117">
        <v>0.71893099999999999</v>
      </c>
      <c r="CE787" s="105">
        <v>-0.73125899999999999</v>
      </c>
      <c r="CF787" s="105">
        <v>-0.33457900000000002</v>
      </c>
      <c r="CG787" s="105">
        <v>-0.71886399999999995</v>
      </c>
      <c r="CH787" s="105">
        <v>-0.731209</v>
      </c>
      <c r="CI787" s="105">
        <v>-2.7056400000000001E-2</v>
      </c>
      <c r="CJ787" s="105">
        <v>-0.189412</v>
      </c>
      <c r="CK787" s="105">
        <v>-4.1195599999999999E-2</v>
      </c>
      <c r="CL787" s="105">
        <v>-0.37018499999999999</v>
      </c>
      <c r="CM787" s="116">
        <v>-0.100911</v>
      </c>
    </row>
    <row r="788" spans="1:91">
      <c r="A788" s="104" t="s">
        <v>2243</v>
      </c>
      <c r="B788" s="104" t="s">
        <v>2244</v>
      </c>
      <c r="C788" s="104" t="s">
        <v>2245</v>
      </c>
      <c r="D788" s="105">
        <v>28.85425</v>
      </c>
      <c r="E788" s="108">
        <v>394816639.5</v>
      </c>
      <c r="F788" s="108">
        <v>338810110.5</v>
      </c>
      <c r="G788" s="108">
        <v>322136190.80000001</v>
      </c>
      <c r="H788" s="108">
        <v>479998662</v>
      </c>
      <c r="I788" s="108">
        <v>516843908.5</v>
      </c>
      <c r="J788" s="108">
        <v>372675056.80000001</v>
      </c>
      <c r="K788" s="108">
        <v>494111893.5</v>
      </c>
      <c r="L788" s="108">
        <v>337579188.30000001</v>
      </c>
      <c r="M788" s="108">
        <v>553955828</v>
      </c>
      <c r="N788" s="108">
        <v>329654639.5</v>
      </c>
      <c r="O788" s="108">
        <v>243368420</v>
      </c>
      <c r="P788" s="108">
        <v>284757136</v>
      </c>
      <c r="Q788" s="108">
        <v>477578921</v>
      </c>
      <c r="R788" s="108">
        <v>480903811</v>
      </c>
      <c r="S788" s="108">
        <v>514052027</v>
      </c>
      <c r="T788" s="108">
        <v>371092289.80000001</v>
      </c>
      <c r="U788" s="108">
        <v>504108015.5</v>
      </c>
      <c r="V788" s="108">
        <v>376118034</v>
      </c>
      <c r="W788" s="108">
        <v>410810526.5</v>
      </c>
      <c r="X788" s="108">
        <v>329217524</v>
      </c>
      <c r="Y788" s="108">
        <v>332882246.5</v>
      </c>
      <c r="Z788" s="108">
        <v>318090899</v>
      </c>
      <c r="AA788" s="108">
        <v>275384789.30000001</v>
      </c>
      <c r="AB788" s="108">
        <v>328331705</v>
      </c>
      <c r="AC788" s="108">
        <v>452698901.5</v>
      </c>
      <c r="AD788" s="108">
        <v>427282558</v>
      </c>
      <c r="AE788" s="108">
        <v>443298386</v>
      </c>
      <c r="AF788" s="108">
        <v>445876642</v>
      </c>
      <c r="AG788" s="108">
        <v>463712191</v>
      </c>
      <c r="AH788" s="115">
        <v>487120946.30000001</v>
      </c>
      <c r="AI788" s="105">
        <v>28.940100000000001</v>
      </c>
      <c r="AJ788" s="105">
        <v>28.9145</v>
      </c>
      <c r="AK788" s="105">
        <v>28.884699999999999</v>
      </c>
      <c r="AL788" s="105">
        <v>29.1128</v>
      </c>
      <c r="AM788" s="105">
        <v>29.39</v>
      </c>
      <c r="AN788" s="105">
        <v>29.0181</v>
      </c>
      <c r="AO788" s="105">
        <v>29.136399999999998</v>
      </c>
      <c r="AP788" s="105">
        <v>29.141100000000002</v>
      </c>
      <c r="AQ788" s="105">
        <v>29.234300000000001</v>
      </c>
      <c r="AR788" s="105">
        <v>28.720500000000001</v>
      </c>
      <c r="AS788" s="105">
        <v>28.465699999999998</v>
      </c>
      <c r="AT788" s="105">
        <v>28.689299999999999</v>
      </c>
      <c r="AU788" s="105">
        <v>29.019200000000001</v>
      </c>
      <c r="AV788" s="105">
        <v>29.1309</v>
      </c>
      <c r="AW788" s="105">
        <v>29.346499999999999</v>
      </c>
      <c r="AX788" s="105">
        <v>28.846499999999999</v>
      </c>
      <c r="AY788" s="105">
        <v>29.242899999999999</v>
      </c>
      <c r="AZ788" s="105">
        <v>28.863700000000001</v>
      </c>
      <c r="BA788" s="105">
        <v>28.858799999999999</v>
      </c>
      <c r="BB788" s="105">
        <v>28.639399999999998</v>
      </c>
      <c r="BC788" s="105">
        <v>28.5321</v>
      </c>
      <c r="BD788" s="105">
        <v>28.654</v>
      </c>
      <c r="BE788" s="105">
        <v>28.468800000000002</v>
      </c>
      <c r="BF788" s="105">
        <v>28.7272</v>
      </c>
      <c r="BG788" s="105">
        <v>28.8094</v>
      </c>
      <c r="BH788" s="105">
        <v>28.713799999999999</v>
      </c>
      <c r="BI788" s="105">
        <v>28.7376</v>
      </c>
      <c r="BJ788" s="105">
        <v>28.787099999999999</v>
      </c>
      <c r="BK788" s="105">
        <v>28.732900000000001</v>
      </c>
      <c r="BL788" s="116">
        <v>28.849699999999999</v>
      </c>
      <c r="BM788" s="112">
        <v>2.99232E-2</v>
      </c>
      <c r="BN788" s="112">
        <v>3.0152600000000002E-2</v>
      </c>
      <c r="BO788" s="112">
        <v>1.2018300000000001E-3</v>
      </c>
      <c r="BP788" s="112">
        <v>0.13139899999999999</v>
      </c>
      <c r="BQ788" s="112">
        <v>2.1015300000000001E-2</v>
      </c>
      <c r="BR788" s="112">
        <v>0.21945300000000001</v>
      </c>
      <c r="BS788" s="112">
        <v>0.329127</v>
      </c>
      <c r="BT788" s="112">
        <v>0.10807</v>
      </c>
      <c r="BU788" s="117">
        <v>0.45833099999999999</v>
      </c>
      <c r="BV788" s="112">
        <v>7.3722800000000005E-2</v>
      </c>
      <c r="BW788" s="112">
        <v>7.6216699999999998E-2</v>
      </c>
      <c r="BX788" s="112">
        <v>2.1509E-2</v>
      </c>
      <c r="BY788" s="112">
        <v>0.19577</v>
      </c>
      <c r="BZ788" s="112">
        <v>0.29402299999999998</v>
      </c>
      <c r="CA788" s="112">
        <v>0.47944399999999998</v>
      </c>
      <c r="CB788" s="112">
        <v>0.56207099999999999</v>
      </c>
      <c r="CC788" s="112">
        <v>0.28364800000000001</v>
      </c>
      <c r="CD788" s="117">
        <v>0.78407400000000005</v>
      </c>
      <c r="CE788" s="105">
        <v>0.123199</v>
      </c>
      <c r="CF788" s="105">
        <v>0.383745</v>
      </c>
      <c r="CG788" s="105">
        <v>0.38072</v>
      </c>
      <c r="CH788" s="105">
        <v>-0.16472600000000001</v>
      </c>
      <c r="CI788" s="105">
        <v>0.375612</v>
      </c>
      <c r="CJ788" s="105">
        <v>0.194467</v>
      </c>
      <c r="CK788" s="105">
        <v>-0.113125</v>
      </c>
      <c r="CL788" s="105">
        <v>-0.17324999999999999</v>
      </c>
      <c r="CM788" s="116">
        <v>-3.6314600000000002E-2</v>
      </c>
    </row>
    <row r="789" spans="1:91">
      <c r="A789" s="104" t="s">
        <v>2246</v>
      </c>
      <c r="B789" s="104" t="s">
        <v>2247</v>
      </c>
      <c r="C789" s="104" t="s">
        <v>2248</v>
      </c>
      <c r="D789" s="105">
        <v>33.075049999999997</v>
      </c>
      <c r="E789" s="108">
        <v>6010147493</v>
      </c>
      <c r="F789" s="108">
        <v>7517359188</v>
      </c>
      <c r="G789" s="108">
        <v>5957890631</v>
      </c>
      <c r="H789" s="108">
        <v>4422317491</v>
      </c>
      <c r="I789" s="108">
        <v>4530789419</v>
      </c>
      <c r="J789" s="108">
        <v>5715082286</v>
      </c>
      <c r="K789" s="108">
        <v>3930871030</v>
      </c>
      <c r="L789" s="108">
        <v>5139935900</v>
      </c>
      <c r="M789" s="108">
        <v>5320957787</v>
      </c>
      <c r="N789" s="108">
        <v>7481801569</v>
      </c>
      <c r="O789" s="108">
        <v>6217462471</v>
      </c>
      <c r="P789" s="108">
        <v>6597788644</v>
      </c>
      <c r="Q789" s="108">
        <v>7859584963</v>
      </c>
      <c r="R789" s="108">
        <v>7820479365</v>
      </c>
      <c r="S789" s="108">
        <v>5246234051</v>
      </c>
      <c r="T789" s="108">
        <v>7085227824</v>
      </c>
      <c r="U789" s="108">
        <v>6947242313</v>
      </c>
      <c r="V789" s="108">
        <v>7930025747</v>
      </c>
      <c r="W789" s="108">
        <v>8758691195</v>
      </c>
      <c r="X789" s="108">
        <v>7811922936</v>
      </c>
      <c r="Y789" s="108">
        <v>7620137366</v>
      </c>
      <c r="Z789" s="108">
        <v>7582096762</v>
      </c>
      <c r="AA789" s="108">
        <v>7624095217</v>
      </c>
      <c r="AB789" s="108">
        <v>7679661601</v>
      </c>
      <c r="AC789" s="108">
        <v>8264770983</v>
      </c>
      <c r="AD789" s="108">
        <v>9937445680</v>
      </c>
      <c r="AE789" s="108">
        <v>9679270938</v>
      </c>
      <c r="AF789" s="108">
        <v>8395800148</v>
      </c>
      <c r="AG789" s="108">
        <v>9089487405</v>
      </c>
      <c r="AH789" s="115">
        <v>9930641013</v>
      </c>
      <c r="AI789" s="105">
        <v>32.868200000000002</v>
      </c>
      <c r="AJ789" s="105">
        <v>33.355499999999999</v>
      </c>
      <c r="AK789" s="105">
        <v>33.0289</v>
      </c>
      <c r="AL789" s="105">
        <v>32.316499999999998</v>
      </c>
      <c r="AM789" s="105">
        <v>32.4953</v>
      </c>
      <c r="AN789" s="105">
        <v>32.845700000000001</v>
      </c>
      <c r="AO789" s="105">
        <v>32.137900000000002</v>
      </c>
      <c r="AP789" s="105">
        <v>32.928100000000001</v>
      </c>
      <c r="AQ789" s="105">
        <v>32.498100000000001</v>
      </c>
      <c r="AR789" s="105">
        <v>33.250300000000003</v>
      </c>
      <c r="AS789" s="105">
        <v>33.057899999999997</v>
      </c>
      <c r="AT789" s="105">
        <v>33.223500000000001</v>
      </c>
      <c r="AU789" s="105">
        <v>33.092199999999998</v>
      </c>
      <c r="AV789" s="105">
        <v>33.154299999999999</v>
      </c>
      <c r="AW789" s="105">
        <v>32.6143</v>
      </c>
      <c r="AX789" s="105">
        <v>33.101500000000001</v>
      </c>
      <c r="AY789" s="105">
        <v>33.008800000000001</v>
      </c>
      <c r="AZ789" s="105">
        <v>33.217199999999998</v>
      </c>
      <c r="BA789" s="105">
        <v>33.273000000000003</v>
      </c>
      <c r="BB789" s="105">
        <v>33.193100000000001</v>
      </c>
      <c r="BC789" s="105">
        <v>33.035699999999999</v>
      </c>
      <c r="BD789" s="105">
        <v>33.241900000000001</v>
      </c>
      <c r="BE789" s="105">
        <v>33.235599999999998</v>
      </c>
      <c r="BF789" s="105">
        <v>33.274999999999999</v>
      </c>
      <c r="BG789" s="105">
        <v>32.991999999999997</v>
      </c>
      <c r="BH789" s="105">
        <v>33.226100000000002</v>
      </c>
      <c r="BI789" s="105">
        <v>33.186100000000003</v>
      </c>
      <c r="BJ789" s="105">
        <v>33.022100000000002</v>
      </c>
      <c r="BK789" s="105">
        <v>33.008299999999998</v>
      </c>
      <c r="BL789" s="116">
        <v>33.203400000000002</v>
      </c>
      <c r="BM789" s="112">
        <v>0.969916</v>
      </c>
      <c r="BN789" s="112">
        <v>3.5035200000000002E-2</v>
      </c>
      <c r="BO789" s="112">
        <v>7.8558699999999995E-2</v>
      </c>
      <c r="BP789" s="112">
        <v>0.31742799999999999</v>
      </c>
      <c r="BQ789" s="112">
        <v>0.53156599999999998</v>
      </c>
      <c r="BR789" s="112">
        <v>0.73830200000000001</v>
      </c>
      <c r="BS789" s="112">
        <v>0.39517000000000002</v>
      </c>
      <c r="BT789" s="112">
        <v>5.4090100000000002E-2</v>
      </c>
      <c r="BU789" s="117">
        <v>0.58504699999999998</v>
      </c>
      <c r="BV789" s="112">
        <v>0.98066500000000001</v>
      </c>
      <c r="BW789" s="112">
        <v>8.3491800000000005E-2</v>
      </c>
      <c r="BX789" s="112">
        <v>0.17100399999999999</v>
      </c>
      <c r="BY789" s="112">
        <v>0.40384599999999998</v>
      </c>
      <c r="BZ789" s="112">
        <v>0.76519899999999996</v>
      </c>
      <c r="CA789" s="112">
        <v>0.87743400000000005</v>
      </c>
      <c r="CB789" s="112">
        <v>0.61959500000000001</v>
      </c>
      <c r="CC789" s="112">
        <v>0.19112899999999999</v>
      </c>
      <c r="CD789" s="117">
        <v>0.85316199999999998</v>
      </c>
      <c r="CE789" s="105">
        <v>6.2802600000000002E-3</v>
      </c>
      <c r="CF789" s="105">
        <v>-0.52543600000000001</v>
      </c>
      <c r="CG789" s="105">
        <v>-0.55658700000000005</v>
      </c>
      <c r="CH789" s="105">
        <v>9.9293999999999993E-2</v>
      </c>
      <c r="CI789" s="105">
        <v>-0.12435400000000001</v>
      </c>
      <c r="CJ789" s="105">
        <v>3.1196600000000001E-2</v>
      </c>
      <c r="CK789" s="105">
        <v>8.9326199999999994E-2</v>
      </c>
      <c r="CL789" s="105">
        <v>0.17289599999999999</v>
      </c>
      <c r="CM789" s="116">
        <v>5.6814799999999999E-2</v>
      </c>
    </row>
    <row r="790" spans="1:91">
      <c r="A790" s="104" t="s">
        <v>2249</v>
      </c>
      <c r="B790" s="104" t="s">
        <v>2250</v>
      </c>
      <c r="C790" s="104" t="s">
        <v>2251</v>
      </c>
      <c r="D790" s="105">
        <v>27.665599999999998</v>
      </c>
      <c r="E790" s="108">
        <v>67837148</v>
      </c>
      <c r="F790" s="108">
        <v>16078213.25</v>
      </c>
      <c r="G790" s="108">
        <v>21384430</v>
      </c>
      <c r="H790" s="108">
        <v>132182152</v>
      </c>
      <c r="I790" s="108">
        <v>38894712</v>
      </c>
      <c r="J790" s="108">
        <v>19423987.5</v>
      </c>
      <c r="K790" s="108">
        <v>114610920</v>
      </c>
      <c r="L790" s="108">
        <v>46590756</v>
      </c>
      <c r="M790" s="108">
        <v>107586736</v>
      </c>
      <c r="N790" s="108">
        <v>35625476</v>
      </c>
      <c r="O790" s="108">
        <v>14412360</v>
      </c>
      <c r="P790" s="108"/>
      <c r="Q790" s="108">
        <v>161139272</v>
      </c>
      <c r="R790" s="108">
        <v>215838856</v>
      </c>
      <c r="S790" s="108">
        <v>762378976</v>
      </c>
      <c r="T790" s="108">
        <v>179659172</v>
      </c>
      <c r="U790" s="108">
        <v>176042904</v>
      </c>
      <c r="V790" s="108">
        <v>122867304</v>
      </c>
      <c r="W790" s="108">
        <v>216560472</v>
      </c>
      <c r="X790" s="108">
        <v>227699016</v>
      </c>
      <c r="Y790" s="108">
        <v>216108048</v>
      </c>
      <c r="Z790" s="108">
        <v>154602092</v>
      </c>
      <c r="AA790" s="108">
        <v>156944344</v>
      </c>
      <c r="AB790" s="108">
        <v>164929648</v>
      </c>
      <c r="AC790" s="108">
        <v>229703336</v>
      </c>
      <c r="AD790" s="108">
        <v>261918896</v>
      </c>
      <c r="AE790" s="108">
        <v>234228200</v>
      </c>
      <c r="AF790" s="108">
        <v>238400576</v>
      </c>
      <c r="AG790" s="108">
        <v>241596488.5</v>
      </c>
      <c r="AH790" s="115">
        <v>229046232</v>
      </c>
      <c r="AI790" s="105">
        <v>26.399100000000001</v>
      </c>
      <c r="AJ790" s="105">
        <v>24.670200000000001</v>
      </c>
      <c r="AK790" s="105">
        <v>25.011399999999998</v>
      </c>
      <c r="AL790" s="105">
        <v>27.252300000000002</v>
      </c>
      <c r="AM790" s="105">
        <v>25.712</v>
      </c>
      <c r="AN790" s="105">
        <v>25.051200000000001</v>
      </c>
      <c r="AO790" s="105">
        <v>27.043900000000001</v>
      </c>
      <c r="AP790" s="105">
        <v>26.5943</v>
      </c>
      <c r="AQ790" s="105">
        <v>26.87</v>
      </c>
      <c r="AR790" s="105">
        <v>25.409199999999998</v>
      </c>
      <c r="AS790" s="105">
        <v>24.5608</v>
      </c>
      <c r="AT790" s="105">
        <v>20.938800000000001</v>
      </c>
      <c r="AU790" s="105">
        <v>27.4984</v>
      </c>
      <c r="AV790" s="105">
        <v>27.975100000000001</v>
      </c>
      <c r="AW790" s="105">
        <v>29.9391</v>
      </c>
      <c r="AX790" s="105">
        <v>27.8</v>
      </c>
      <c r="AY790" s="105">
        <v>27.7059</v>
      </c>
      <c r="AZ790" s="105">
        <v>27.254100000000001</v>
      </c>
      <c r="BA790" s="105">
        <v>27.935099999999998</v>
      </c>
      <c r="BB790" s="105">
        <v>28.104399999999998</v>
      </c>
      <c r="BC790" s="105">
        <v>27.899799999999999</v>
      </c>
      <c r="BD790" s="105">
        <v>27.636199999999999</v>
      </c>
      <c r="BE790" s="105">
        <v>27.695</v>
      </c>
      <c r="BF790" s="105">
        <v>27.733899999999998</v>
      </c>
      <c r="BG790" s="105">
        <v>27.790199999999999</v>
      </c>
      <c r="BH790" s="105">
        <v>27.9941</v>
      </c>
      <c r="BI790" s="105">
        <v>27.8172</v>
      </c>
      <c r="BJ790" s="105">
        <v>27.883900000000001</v>
      </c>
      <c r="BK790" s="105">
        <v>27.8188</v>
      </c>
      <c r="BL790" s="116">
        <v>27.82</v>
      </c>
      <c r="BM790" s="112">
        <v>9.3893399999999995E-3</v>
      </c>
      <c r="BN790" s="112">
        <v>4.8144399999999997E-2</v>
      </c>
      <c r="BO790" s="112">
        <v>1.62828E-3</v>
      </c>
      <c r="BP790" s="112">
        <v>3.7404699999999999E-2</v>
      </c>
      <c r="BQ790" s="112">
        <v>0.44664999999999999</v>
      </c>
      <c r="BR790" s="112">
        <v>0.20883299999999999</v>
      </c>
      <c r="BS790" s="112">
        <v>0.105739</v>
      </c>
      <c r="BT790" s="112">
        <v>1.28077E-2</v>
      </c>
      <c r="BU790" s="117">
        <v>0.71664300000000003</v>
      </c>
      <c r="BV790" s="112">
        <v>3.8571500000000002E-2</v>
      </c>
      <c r="BW790" s="112">
        <v>0.10272199999999999</v>
      </c>
      <c r="BX790" s="112">
        <v>2.35613E-2</v>
      </c>
      <c r="BY790" s="112">
        <v>7.2906700000000005E-2</v>
      </c>
      <c r="BZ790" s="112">
        <v>0.72278799999999999</v>
      </c>
      <c r="CA790" s="112">
        <v>0.4718</v>
      </c>
      <c r="CB790" s="112">
        <v>0.306037</v>
      </c>
      <c r="CC790" s="112">
        <v>8.8911299999999999E-2</v>
      </c>
      <c r="CD790" s="117">
        <v>0.90688100000000005</v>
      </c>
      <c r="CE790" s="105">
        <v>-2.4806499999999998</v>
      </c>
      <c r="CF790" s="105">
        <v>-1.83572</v>
      </c>
      <c r="CG790" s="105">
        <v>-1.0048299999999999</v>
      </c>
      <c r="CH790" s="105">
        <v>-4.2046299999999999</v>
      </c>
      <c r="CI790" s="105">
        <v>0.62995699999999999</v>
      </c>
      <c r="CJ790" s="105">
        <v>-0.254214</v>
      </c>
      <c r="CK790" s="105">
        <v>0.13891500000000001</v>
      </c>
      <c r="CL790" s="105">
        <v>-0.152505</v>
      </c>
      <c r="CM790" s="116">
        <v>2.6294700000000001E-2</v>
      </c>
    </row>
    <row r="791" spans="1:91">
      <c r="A791" s="104" t="s">
        <v>2252</v>
      </c>
      <c r="B791" s="104" t="s">
        <v>2253</v>
      </c>
      <c r="C791" s="104" t="s">
        <v>2254</v>
      </c>
      <c r="D791" s="105">
        <v>24.795200000000001</v>
      </c>
      <c r="E791" s="108">
        <v>24196263</v>
      </c>
      <c r="F791" s="108">
        <v>12155823</v>
      </c>
      <c r="G791" s="108">
        <v>15359792.25</v>
      </c>
      <c r="H791" s="108">
        <v>6356835.25</v>
      </c>
      <c r="I791" s="108">
        <v>7244295</v>
      </c>
      <c r="J791" s="108">
        <v>7134704.5</v>
      </c>
      <c r="K791" s="108">
        <v>18468903</v>
      </c>
      <c r="L791" s="108"/>
      <c r="M791" s="108"/>
      <c r="N791" s="108">
        <v>13652053</v>
      </c>
      <c r="O791" s="108">
        <v>22143766.75</v>
      </c>
      <c r="P791" s="108">
        <v>20085390</v>
      </c>
      <c r="Q791" s="108">
        <v>26639896</v>
      </c>
      <c r="R791" s="108">
        <v>32328318</v>
      </c>
      <c r="S791" s="108">
        <v>61704850</v>
      </c>
      <c r="T791" s="108">
        <v>38372680</v>
      </c>
      <c r="U791" s="108">
        <v>28899452.5</v>
      </c>
      <c r="V791" s="108">
        <v>57291174</v>
      </c>
      <c r="W791" s="108">
        <v>23427484</v>
      </c>
      <c r="X791" s="108">
        <v>27846908</v>
      </c>
      <c r="Y791" s="108">
        <v>13840122.5</v>
      </c>
      <c r="Z791" s="108">
        <v>7265964</v>
      </c>
      <c r="AA791" s="108">
        <v>5632488.25</v>
      </c>
      <c r="AB791" s="108">
        <v>18624498</v>
      </c>
      <c r="AC791" s="108">
        <v>39395407</v>
      </c>
      <c r="AD791" s="108">
        <v>43576278</v>
      </c>
      <c r="AE791" s="108">
        <v>38333429</v>
      </c>
      <c r="AF791" s="108">
        <v>33134913</v>
      </c>
      <c r="AG791" s="108">
        <v>40265930.5</v>
      </c>
      <c r="AH791" s="115">
        <v>17466684</v>
      </c>
      <c r="AI791" s="105">
        <v>24.911799999999999</v>
      </c>
      <c r="AJ791" s="105">
        <v>24.284700000000001</v>
      </c>
      <c r="AK791" s="105">
        <v>24.574000000000002</v>
      </c>
      <c r="AL791" s="105">
        <v>22.874300000000002</v>
      </c>
      <c r="AM791" s="105">
        <v>23.076899999999998</v>
      </c>
      <c r="AN791" s="105">
        <v>23.494499999999999</v>
      </c>
      <c r="AO791" s="105">
        <v>24.359400000000001</v>
      </c>
      <c r="AP791" s="105">
        <v>20.806999999999999</v>
      </c>
      <c r="AQ791" s="105">
        <v>22.2879</v>
      </c>
      <c r="AR791" s="105">
        <v>23.947099999999999</v>
      </c>
      <c r="AS791" s="105">
        <v>25.121400000000001</v>
      </c>
      <c r="AT791" s="105">
        <v>24.863800000000001</v>
      </c>
      <c r="AU791" s="105">
        <v>24.866399999999999</v>
      </c>
      <c r="AV791" s="105">
        <v>25.236000000000001</v>
      </c>
      <c r="AW791" s="105">
        <v>26.432500000000001</v>
      </c>
      <c r="AX791" s="105">
        <v>25.572900000000001</v>
      </c>
      <c r="AY791" s="105">
        <v>25.121200000000002</v>
      </c>
      <c r="AZ791" s="105">
        <v>26.197099999999999</v>
      </c>
      <c r="BA791" s="105">
        <v>24.726600000000001</v>
      </c>
      <c r="BB791" s="105">
        <v>25.158200000000001</v>
      </c>
      <c r="BC791" s="105">
        <v>24.058299999999999</v>
      </c>
      <c r="BD791" s="105">
        <v>23.045000000000002</v>
      </c>
      <c r="BE791" s="105">
        <v>22.680700000000002</v>
      </c>
      <c r="BF791" s="105">
        <v>24.587299999999999</v>
      </c>
      <c r="BG791" s="105">
        <v>25.257000000000001</v>
      </c>
      <c r="BH791" s="105">
        <v>25.3736</v>
      </c>
      <c r="BI791" s="105">
        <v>25.206</v>
      </c>
      <c r="BJ791" s="105">
        <v>25.036899999999999</v>
      </c>
      <c r="BK791" s="105">
        <v>25.212</v>
      </c>
      <c r="BL791" s="116">
        <v>24.091999999999999</v>
      </c>
      <c r="BM791" s="112">
        <v>0.65319400000000005</v>
      </c>
      <c r="BN791" s="112">
        <v>1.4219600000000001E-2</v>
      </c>
      <c r="BO791" s="112">
        <v>0.102363</v>
      </c>
      <c r="BP791" s="112">
        <v>0.79802099999999998</v>
      </c>
      <c r="BQ791" s="112">
        <v>0.28068900000000002</v>
      </c>
      <c r="BR791" s="112">
        <v>0.14293800000000001</v>
      </c>
      <c r="BS791" s="112">
        <v>0.792987</v>
      </c>
      <c r="BT791" s="112">
        <v>0.119576</v>
      </c>
      <c r="BU791" s="117">
        <v>0.22891900000000001</v>
      </c>
      <c r="BV791" s="112">
        <v>0.71597200000000005</v>
      </c>
      <c r="BW791" s="112">
        <v>4.7630100000000002E-2</v>
      </c>
      <c r="BX791" s="112">
        <v>0.196128</v>
      </c>
      <c r="BY791" s="112">
        <v>0.83598099999999997</v>
      </c>
      <c r="BZ791" s="112">
        <v>0.62245499999999998</v>
      </c>
      <c r="CA791" s="112">
        <v>0.38860499999999998</v>
      </c>
      <c r="CB791" s="112">
        <v>0.90169900000000003</v>
      </c>
      <c r="CC791" s="112">
        <v>0.29779299999999997</v>
      </c>
      <c r="CD791" s="117">
        <v>0.70607299999999995</v>
      </c>
      <c r="CE791" s="105">
        <v>-0.19012999999999999</v>
      </c>
      <c r="CF791" s="105">
        <v>-1.6317299999999999</v>
      </c>
      <c r="CG791" s="105">
        <v>-2.2955000000000001</v>
      </c>
      <c r="CH791" s="105">
        <v>-0.136188</v>
      </c>
      <c r="CI791" s="105">
        <v>0.73131900000000005</v>
      </c>
      <c r="CJ791" s="105">
        <v>0.85012500000000002</v>
      </c>
      <c r="CK791" s="105">
        <v>-0.132581</v>
      </c>
      <c r="CL791" s="105">
        <v>-1.3426100000000001</v>
      </c>
      <c r="CM791" s="116">
        <v>0.49855500000000003</v>
      </c>
    </row>
    <row r="792" spans="1:91">
      <c r="A792" s="104" t="s">
        <v>5205</v>
      </c>
      <c r="B792" s="104" t="s">
        <v>5206</v>
      </c>
      <c r="C792" s="104" t="s">
        <v>3574</v>
      </c>
      <c r="D792" s="105">
        <v>24.6646</v>
      </c>
      <c r="E792" s="108">
        <v>19283142</v>
      </c>
      <c r="F792" s="108">
        <v>21430290</v>
      </c>
      <c r="G792" s="108">
        <v>16590786</v>
      </c>
      <c r="H792" s="108">
        <v>25426935.5</v>
      </c>
      <c r="I792" s="108">
        <v>8693741</v>
      </c>
      <c r="J792" s="108">
        <v>20412548</v>
      </c>
      <c r="K792" s="108">
        <v>25184984</v>
      </c>
      <c r="L792" s="108">
        <v>25196558.5</v>
      </c>
      <c r="M792" s="108">
        <v>37354487</v>
      </c>
      <c r="N792" s="108">
        <v>15885709</v>
      </c>
      <c r="O792" s="108"/>
      <c r="P792" s="108">
        <v>17852012</v>
      </c>
      <c r="Q792" s="108">
        <v>23699801</v>
      </c>
      <c r="R792" s="108">
        <v>19664538</v>
      </c>
      <c r="S792" s="108">
        <v>12763366</v>
      </c>
      <c r="T792" s="108">
        <v>21196022</v>
      </c>
      <c r="U792" s="108">
        <v>21480203.75</v>
      </c>
      <c r="V792" s="108">
        <v>15227343</v>
      </c>
      <c r="W792" s="108">
        <v>22071642</v>
      </c>
      <c r="X792" s="108">
        <v>20666114</v>
      </c>
      <c r="Y792" s="108">
        <v>24276096</v>
      </c>
      <c r="Z792" s="108">
        <v>19307514</v>
      </c>
      <c r="AA792" s="108">
        <v>15646731</v>
      </c>
      <c r="AB792" s="108">
        <v>17992262</v>
      </c>
      <c r="AC792" s="108">
        <v>24995538</v>
      </c>
      <c r="AD792" s="108">
        <v>21234147.25</v>
      </c>
      <c r="AE792" s="108">
        <v>19127946</v>
      </c>
      <c r="AF792" s="108">
        <v>29518448</v>
      </c>
      <c r="AG792" s="108">
        <v>19129660</v>
      </c>
      <c r="AH792" s="115">
        <v>29150660</v>
      </c>
      <c r="AI792" s="105">
        <v>24.584299999999999</v>
      </c>
      <c r="AJ792" s="105">
        <v>25.101500000000001</v>
      </c>
      <c r="AK792" s="105">
        <v>24.690899999999999</v>
      </c>
      <c r="AL792" s="105">
        <v>24.874199999999998</v>
      </c>
      <c r="AM792" s="105">
        <v>23.489000000000001</v>
      </c>
      <c r="AN792" s="105">
        <v>25.1769</v>
      </c>
      <c r="AO792" s="105">
        <v>24.790500000000002</v>
      </c>
      <c r="AP792" s="105">
        <v>25.7118</v>
      </c>
      <c r="AQ792" s="105">
        <v>25.343900000000001</v>
      </c>
      <c r="AR792" s="105">
        <v>24.1678</v>
      </c>
      <c r="AS792" s="105">
        <v>21.009699999999999</v>
      </c>
      <c r="AT792" s="105">
        <v>24.6937</v>
      </c>
      <c r="AU792" s="105">
        <v>24.688600000000001</v>
      </c>
      <c r="AV792" s="105">
        <v>24.518799999999999</v>
      </c>
      <c r="AW792" s="105">
        <v>24.2288</v>
      </c>
      <c r="AX792" s="105">
        <v>24.7166</v>
      </c>
      <c r="AY792" s="105">
        <v>24.700299999999999</v>
      </c>
      <c r="AZ792" s="105">
        <v>24.273700000000002</v>
      </c>
      <c r="BA792" s="105">
        <v>24.640599999999999</v>
      </c>
      <c r="BB792" s="105">
        <v>24.744499999999999</v>
      </c>
      <c r="BC792" s="105">
        <v>24.8307</v>
      </c>
      <c r="BD792" s="105">
        <v>24.485399999999998</v>
      </c>
      <c r="BE792" s="105">
        <v>24.264399999999998</v>
      </c>
      <c r="BF792" s="105">
        <v>24.537500000000001</v>
      </c>
      <c r="BG792" s="105">
        <v>24.5608</v>
      </c>
      <c r="BH792" s="105">
        <v>24.346499999999999</v>
      </c>
      <c r="BI792" s="105">
        <v>24.203099999999999</v>
      </c>
      <c r="BJ792" s="105">
        <v>24.870200000000001</v>
      </c>
      <c r="BK792" s="105">
        <v>24.124300000000002</v>
      </c>
      <c r="BL792" s="116">
        <v>24.8245</v>
      </c>
      <c r="BM792" s="112">
        <v>0.554114</v>
      </c>
      <c r="BN792" s="112">
        <v>0.87899700000000003</v>
      </c>
      <c r="BO792" s="112">
        <v>0.13413</v>
      </c>
      <c r="BP792" s="112">
        <v>0.32561800000000002</v>
      </c>
      <c r="BQ792" s="112">
        <v>0.66813100000000003</v>
      </c>
      <c r="BR792" s="112">
        <v>0.88654999999999995</v>
      </c>
      <c r="BS792" s="112">
        <v>0.62137100000000001</v>
      </c>
      <c r="BT792" s="112">
        <v>0.52596699999999996</v>
      </c>
      <c r="BU792" s="117">
        <v>0.41952299999999998</v>
      </c>
      <c r="BV792" s="112">
        <v>0.62636199999999997</v>
      </c>
      <c r="BW792" s="112">
        <v>0.90206600000000003</v>
      </c>
      <c r="BX792" s="112">
        <v>0.233705</v>
      </c>
      <c r="BY792" s="112">
        <v>0.41045100000000001</v>
      </c>
      <c r="BZ792" s="112">
        <v>0.83880299999999997</v>
      </c>
      <c r="CA792" s="112">
        <v>0.95001599999999997</v>
      </c>
      <c r="CB792" s="112">
        <v>0.78061800000000003</v>
      </c>
      <c r="CC792" s="112">
        <v>0.69740599999999997</v>
      </c>
      <c r="CD792" s="117">
        <v>0.77812800000000004</v>
      </c>
      <c r="CE792" s="105">
        <v>0.18591099999999999</v>
      </c>
      <c r="CF792" s="105">
        <v>-9.2934299999999997E-2</v>
      </c>
      <c r="CG792" s="105">
        <v>0.67571599999999998</v>
      </c>
      <c r="CH792" s="105">
        <v>-1.31589</v>
      </c>
      <c r="CI792" s="105">
        <v>-0.12757399999999999</v>
      </c>
      <c r="CJ792" s="105">
        <v>-4.2795199999999999E-2</v>
      </c>
      <c r="CK792" s="105">
        <v>0.13228400000000001</v>
      </c>
      <c r="CL792" s="105">
        <v>-0.17724699999999999</v>
      </c>
      <c r="CM792" s="116">
        <v>-0.23621900000000001</v>
      </c>
    </row>
    <row r="793" spans="1:91">
      <c r="A793" s="104" t="s">
        <v>5207</v>
      </c>
      <c r="B793" s="104" t="s">
        <v>5208</v>
      </c>
      <c r="C793" s="104" t="s">
        <v>639</v>
      </c>
      <c r="D793" s="105">
        <v>24.404000000000003</v>
      </c>
      <c r="E793" s="108"/>
      <c r="F793" s="108">
        <v>12207021</v>
      </c>
      <c r="G793" s="108">
        <v>12128735.5</v>
      </c>
      <c r="H793" s="108">
        <v>18500124.5</v>
      </c>
      <c r="I793" s="108">
        <v>21514830.5</v>
      </c>
      <c r="J793" s="108">
        <v>14327043.75</v>
      </c>
      <c r="K793" s="108">
        <v>4254334.5</v>
      </c>
      <c r="L793" s="108"/>
      <c r="M793" s="108">
        <v>6663315.5</v>
      </c>
      <c r="N793" s="108">
        <v>114188976</v>
      </c>
      <c r="O793" s="108">
        <v>168188678</v>
      </c>
      <c r="P793" s="108">
        <v>86524324</v>
      </c>
      <c r="Q793" s="108"/>
      <c r="R793" s="108"/>
      <c r="S793" s="108"/>
      <c r="T793" s="108">
        <v>16932700</v>
      </c>
      <c r="U793" s="108">
        <v>17610570</v>
      </c>
      <c r="V793" s="108">
        <v>13712941</v>
      </c>
      <c r="W793" s="108">
        <v>8871005</v>
      </c>
      <c r="X793" s="108">
        <v>16956274</v>
      </c>
      <c r="Y793" s="108">
        <v>25943758</v>
      </c>
      <c r="Z793" s="108">
        <v>21996938</v>
      </c>
      <c r="AA793" s="108">
        <v>18708466</v>
      </c>
      <c r="AB793" s="108">
        <v>20495826</v>
      </c>
      <c r="AC793" s="108">
        <v>28408523.5</v>
      </c>
      <c r="AD793" s="108">
        <v>22783924</v>
      </c>
      <c r="AE793" s="108">
        <v>20655886</v>
      </c>
      <c r="AF793" s="108">
        <v>17361246</v>
      </c>
      <c r="AG793" s="108">
        <v>19567382</v>
      </c>
      <c r="AH793" s="115">
        <v>27969404</v>
      </c>
      <c r="AI793" s="105">
        <v>23.590199999999999</v>
      </c>
      <c r="AJ793" s="105">
        <v>24.286799999999999</v>
      </c>
      <c r="AK793" s="105">
        <v>24.271699999999999</v>
      </c>
      <c r="AL793" s="105">
        <v>24.415400000000002</v>
      </c>
      <c r="AM793" s="105">
        <v>24.8339</v>
      </c>
      <c r="AN793" s="105">
        <v>24.6478</v>
      </c>
      <c r="AO793" s="105">
        <v>22.4953</v>
      </c>
      <c r="AP793" s="105">
        <v>20.4984</v>
      </c>
      <c r="AQ793" s="105">
        <v>22.8569</v>
      </c>
      <c r="AR793" s="105">
        <v>27.201899999999998</v>
      </c>
      <c r="AS793" s="105">
        <v>27.977900000000002</v>
      </c>
      <c r="AT793" s="105">
        <v>26.970800000000001</v>
      </c>
      <c r="AU793" s="105">
        <v>22.211200000000002</v>
      </c>
      <c r="AV793" s="105">
        <v>22.523299999999999</v>
      </c>
      <c r="AW793" s="105">
        <v>22.384399999999999</v>
      </c>
      <c r="AX793" s="105">
        <v>24.392600000000002</v>
      </c>
      <c r="AY793" s="105">
        <v>24.419799999999999</v>
      </c>
      <c r="AZ793" s="105">
        <v>24.112200000000001</v>
      </c>
      <c r="BA793" s="105">
        <v>23.325600000000001</v>
      </c>
      <c r="BB793" s="105">
        <v>24.521699999999999</v>
      </c>
      <c r="BC793" s="105">
        <v>24.9924</v>
      </c>
      <c r="BD793" s="105">
        <v>24.6829</v>
      </c>
      <c r="BE793" s="105">
        <v>24.543600000000001</v>
      </c>
      <c r="BF793" s="105">
        <v>24.7254</v>
      </c>
      <c r="BG793" s="105">
        <v>24.7561</v>
      </c>
      <c r="BH793" s="105">
        <v>24.446100000000001</v>
      </c>
      <c r="BI793" s="105">
        <v>24.3139</v>
      </c>
      <c r="BJ793" s="105">
        <v>24.104399999999998</v>
      </c>
      <c r="BK793" s="105">
        <v>24.148599999999998</v>
      </c>
      <c r="BL793" s="116">
        <v>24.775200000000002</v>
      </c>
      <c r="BM793" s="112">
        <v>0.40569</v>
      </c>
      <c r="BN793" s="112">
        <v>0.30798500000000001</v>
      </c>
      <c r="BO793" s="112">
        <v>3.5229799999999999E-2</v>
      </c>
      <c r="BP793" s="112">
        <v>1.24183E-3</v>
      </c>
      <c r="BQ793" s="112">
        <v>1.10256E-3</v>
      </c>
      <c r="BR793" s="112">
        <v>0.89157299999999995</v>
      </c>
      <c r="BS793" s="112">
        <v>0.91315999999999997</v>
      </c>
      <c r="BT793" s="112">
        <v>0.24035400000000001</v>
      </c>
      <c r="BU793" s="117">
        <v>0.55559000000000003</v>
      </c>
      <c r="BV793" s="112">
        <v>0.48764299999999999</v>
      </c>
      <c r="BW793" s="112">
        <v>0.40088200000000002</v>
      </c>
      <c r="BX793" s="112">
        <v>0.111813</v>
      </c>
      <c r="BY793" s="112">
        <v>9.04691E-3</v>
      </c>
      <c r="BZ793" s="112">
        <v>0.138767</v>
      </c>
      <c r="CA793" s="112">
        <v>0.95167400000000002</v>
      </c>
      <c r="CB793" s="112">
        <v>0.95974499999999996</v>
      </c>
      <c r="CC793" s="112">
        <v>0.443222</v>
      </c>
      <c r="CD793" s="117">
        <v>0.84084499999999995</v>
      </c>
      <c r="CE793" s="105">
        <v>-0.29317900000000002</v>
      </c>
      <c r="CF793" s="105">
        <v>0.28963100000000003</v>
      </c>
      <c r="CG793" s="105">
        <v>-2.39255</v>
      </c>
      <c r="CH793" s="105">
        <v>3.0407799999999998</v>
      </c>
      <c r="CI793" s="105">
        <v>-1.9697499999999999</v>
      </c>
      <c r="CJ793" s="105">
        <v>-3.4543999999999998E-2</v>
      </c>
      <c r="CK793" s="105">
        <v>-6.2855999999999995E-2</v>
      </c>
      <c r="CL793" s="105">
        <v>0.30787799999999999</v>
      </c>
      <c r="CM793" s="116">
        <v>0.162633</v>
      </c>
    </row>
    <row r="794" spans="1:91">
      <c r="A794" s="104" t="s">
        <v>5209</v>
      </c>
      <c r="B794" s="104" t="s">
        <v>5210</v>
      </c>
      <c r="C794" s="104" t="s">
        <v>3593</v>
      </c>
      <c r="D794" s="105">
        <v>22.7593</v>
      </c>
      <c r="E794" s="108"/>
      <c r="F794" s="108">
        <v>8982421.5</v>
      </c>
      <c r="G794" s="108">
        <v>8616747</v>
      </c>
      <c r="H794" s="108"/>
      <c r="I794" s="108"/>
      <c r="J794" s="108"/>
      <c r="K794" s="108"/>
      <c r="L794" s="108">
        <v>24996644</v>
      </c>
      <c r="M794" s="108">
        <v>7769589.5</v>
      </c>
      <c r="N794" s="108">
        <v>28093748</v>
      </c>
      <c r="O794" s="108">
        <v>1869355392</v>
      </c>
      <c r="P794" s="108">
        <v>7267576.5</v>
      </c>
      <c r="Q794" s="108"/>
      <c r="R794" s="108">
        <v>4824038</v>
      </c>
      <c r="S794" s="108"/>
      <c r="T794" s="108"/>
      <c r="U794" s="108"/>
      <c r="V794" s="108">
        <v>31030684</v>
      </c>
      <c r="W794" s="108">
        <v>6963813</v>
      </c>
      <c r="X794" s="108"/>
      <c r="Y794" s="108"/>
      <c r="Z794" s="108">
        <v>8135609.5</v>
      </c>
      <c r="AA794" s="108"/>
      <c r="AB794" s="108"/>
      <c r="AC794" s="108"/>
      <c r="AD794" s="108"/>
      <c r="AE794" s="108">
        <v>8322400.5</v>
      </c>
      <c r="AF794" s="108"/>
      <c r="AG794" s="108"/>
      <c r="AH794" s="115"/>
      <c r="AI794" s="105">
        <v>21.756399999999999</v>
      </c>
      <c r="AJ794" s="105">
        <v>23.833600000000001</v>
      </c>
      <c r="AK794" s="105">
        <v>23.8123</v>
      </c>
      <c r="AL794" s="105">
        <v>19.6554</v>
      </c>
      <c r="AM794" s="105">
        <v>21.680599999999998</v>
      </c>
      <c r="AN794" s="105">
        <v>22.938800000000001</v>
      </c>
      <c r="AO794" s="105">
        <v>21.0184</v>
      </c>
      <c r="AP794" s="105">
        <v>25.703800000000001</v>
      </c>
      <c r="AQ794" s="105">
        <v>23.078499999999998</v>
      </c>
      <c r="AR794" s="105">
        <v>24.969000000000001</v>
      </c>
      <c r="AS794" s="105">
        <v>31.452400000000001</v>
      </c>
      <c r="AT794" s="105">
        <v>23.397200000000002</v>
      </c>
      <c r="AU794" s="105">
        <v>21.611999999999998</v>
      </c>
      <c r="AV794" s="105">
        <v>22.491499999999998</v>
      </c>
      <c r="AW794" s="105">
        <v>22.895499999999998</v>
      </c>
      <c r="AX794" s="105">
        <v>22.5611</v>
      </c>
      <c r="AY794" s="105">
        <v>20.036200000000001</v>
      </c>
      <c r="AZ794" s="105">
        <v>25.316299999999998</v>
      </c>
      <c r="BA794" s="105">
        <v>22.976400000000002</v>
      </c>
      <c r="BB794" s="105">
        <v>21.933299999999999</v>
      </c>
      <c r="BC794" s="105">
        <v>23.600999999999999</v>
      </c>
      <c r="BD794" s="105">
        <v>23.188199999999998</v>
      </c>
      <c r="BE794" s="105">
        <v>21.6389</v>
      </c>
      <c r="BF794" s="105">
        <v>20.995200000000001</v>
      </c>
      <c r="BG794" s="105">
        <v>21.484500000000001</v>
      </c>
      <c r="BH794" s="105">
        <v>24.749600000000001</v>
      </c>
      <c r="BI794" s="105">
        <v>23.002400000000002</v>
      </c>
      <c r="BJ794" s="105">
        <v>20.121200000000002</v>
      </c>
      <c r="BK794" s="105">
        <v>22.623100000000001</v>
      </c>
      <c r="BL794" s="116">
        <v>21.6844</v>
      </c>
      <c r="BM794" s="112">
        <v>0.17385500000000001</v>
      </c>
      <c r="BN794" s="112">
        <v>0.96802999999999995</v>
      </c>
      <c r="BO794" s="112">
        <v>0.30948799999999999</v>
      </c>
      <c r="BP794" s="112">
        <v>0.116732</v>
      </c>
      <c r="BQ794" s="112">
        <v>0.35621599999999998</v>
      </c>
      <c r="BR794" s="112">
        <v>0.52970799999999996</v>
      </c>
      <c r="BS794" s="112">
        <v>0.195713</v>
      </c>
      <c r="BT794" s="112">
        <v>0.65947299999999998</v>
      </c>
      <c r="BU794" s="117">
        <v>0.25018200000000002</v>
      </c>
      <c r="BV794" s="112">
        <v>0.24926799999999999</v>
      </c>
      <c r="BW794" s="112">
        <v>0.97413099999999997</v>
      </c>
      <c r="BX794" s="112">
        <v>0.42319800000000002</v>
      </c>
      <c r="BY794" s="112">
        <v>0.17959600000000001</v>
      </c>
      <c r="BZ794" s="112">
        <v>0.67979000000000001</v>
      </c>
      <c r="CA794" s="112">
        <v>0.76367300000000005</v>
      </c>
      <c r="CB794" s="112">
        <v>0.41944799999999999</v>
      </c>
      <c r="CC794" s="112">
        <v>0.79056099999999996</v>
      </c>
      <c r="CD794" s="117">
        <v>0.71893099999999999</v>
      </c>
      <c r="CE794" s="105">
        <v>1.65788</v>
      </c>
      <c r="CF794" s="105">
        <v>-5.1299400000000002E-2</v>
      </c>
      <c r="CG794" s="105">
        <v>1.7906599999999999</v>
      </c>
      <c r="CH794" s="105">
        <v>5.1299900000000003</v>
      </c>
      <c r="CI794" s="105">
        <v>0.856792</v>
      </c>
      <c r="CJ794" s="105">
        <v>1.1616500000000001</v>
      </c>
      <c r="CK794" s="105">
        <v>1.3606799999999999</v>
      </c>
      <c r="CL794" s="105">
        <v>0.46456500000000001</v>
      </c>
      <c r="CM794" s="116">
        <v>1.6026</v>
      </c>
    </row>
    <row r="795" spans="1:91">
      <c r="A795" s="104" t="s">
        <v>2257</v>
      </c>
      <c r="B795" s="104" t="s">
        <v>2258</v>
      </c>
      <c r="C795" s="104" t="s">
        <v>2259</v>
      </c>
      <c r="D795" s="105">
        <v>28.953499999999998</v>
      </c>
      <c r="E795" s="108">
        <v>446800078</v>
      </c>
      <c r="F795" s="108">
        <v>384569908.5</v>
      </c>
      <c r="G795" s="108">
        <v>318153846.89999998</v>
      </c>
      <c r="H795" s="108">
        <v>393815360</v>
      </c>
      <c r="I795" s="108">
        <v>389741547</v>
      </c>
      <c r="J795" s="108">
        <v>274845264.5</v>
      </c>
      <c r="K795" s="108">
        <v>468587305.5</v>
      </c>
      <c r="L795" s="108">
        <v>293578315.5</v>
      </c>
      <c r="M795" s="108">
        <v>482919077</v>
      </c>
      <c r="N795" s="108">
        <v>478030832</v>
      </c>
      <c r="O795" s="108">
        <v>442379383.30000001</v>
      </c>
      <c r="P795" s="108">
        <v>462551076.5</v>
      </c>
      <c r="Q795" s="108">
        <v>355628408.30000001</v>
      </c>
      <c r="R795" s="108">
        <v>471013283</v>
      </c>
      <c r="S795" s="108">
        <v>364526700</v>
      </c>
      <c r="T795" s="108">
        <v>360596901.30000001</v>
      </c>
      <c r="U795" s="108">
        <v>398585071.5</v>
      </c>
      <c r="V795" s="108">
        <v>400501371.30000001</v>
      </c>
      <c r="W795" s="108">
        <v>506928404.5</v>
      </c>
      <c r="X795" s="108">
        <v>438418915</v>
      </c>
      <c r="Y795" s="108">
        <v>388355772</v>
      </c>
      <c r="Z795" s="108">
        <v>333036263.30000001</v>
      </c>
      <c r="AA795" s="108">
        <v>414130001.30000001</v>
      </c>
      <c r="AB795" s="108">
        <v>424907093.5</v>
      </c>
      <c r="AC795" s="108">
        <v>610438262</v>
      </c>
      <c r="AD795" s="108">
        <v>449908447.80000001</v>
      </c>
      <c r="AE795" s="108">
        <v>509689234</v>
      </c>
      <c r="AF795" s="108">
        <v>447254069.89999998</v>
      </c>
      <c r="AG795" s="108">
        <v>480535405.5</v>
      </c>
      <c r="AH795" s="115">
        <v>441389169</v>
      </c>
      <c r="AI795" s="105">
        <v>29.118500000000001</v>
      </c>
      <c r="AJ795" s="105">
        <v>29.094000000000001</v>
      </c>
      <c r="AK795" s="105">
        <v>28.863</v>
      </c>
      <c r="AL795" s="105">
        <v>28.827300000000001</v>
      </c>
      <c r="AM795" s="105">
        <v>28.9969</v>
      </c>
      <c r="AN795" s="105">
        <v>28.557200000000002</v>
      </c>
      <c r="AO795" s="105">
        <v>29.062100000000001</v>
      </c>
      <c r="AP795" s="105">
        <v>28.9544</v>
      </c>
      <c r="AQ795" s="105">
        <v>29.036300000000001</v>
      </c>
      <c r="AR795" s="105">
        <v>29.258500000000002</v>
      </c>
      <c r="AS795" s="105">
        <v>29.285599999999999</v>
      </c>
      <c r="AT795" s="105">
        <v>29.389199999999999</v>
      </c>
      <c r="AU795" s="105">
        <v>28.597100000000001</v>
      </c>
      <c r="AV795" s="105">
        <v>29.100899999999999</v>
      </c>
      <c r="AW795" s="105">
        <v>28.8718</v>
      </c>
      <c r="AX795" s="105">
        <v>28.805099999999999</v>
      </c>
      <c r="AY795" s="105">
        <v>28.899000000000001</v>
      </c>
      <c r="AZ795" s="105">
        <v>28.9526</v>
      </c>
      <c r="BA795" s="105">
        <v>29.162099999999999</v>
      </c>
      <c r="BB795" s="105">
        <v>29.0609</v>
      </c>
      <c r="BC795" s="105">
        <v>28.7545</v>
      </c>
      <c r="BD795" s="105">
        <v>28.709099999999999</v>
      </c>
      <c r="BE795" s="105">
        <v>29.0335</v>
      </c>
      <c r="BF795" s="105">
        <v>29.0992</v>
      </c>
      <c r="BG795" s="105">
        <v>29.2378</v>
      </c>
      <c r="BH795" s="105">
        <v>28.788699999999999</v>
      </c>
      <c r="BI795" s="105">
        <v>28.9389</v>
      </c>
      <c r="BJ795" s="105">
        <v>28.791599999999999</v>
      </c>
      <c r="BK795" s="105">
        <v>28.783999999999999</v>
      </c>
      <c r="BL795" s="116">
        <v>28.708500000000001</v>
      </c>
      <c r="BM795" s="112">
        <v>3.6868100000000001E-2</v>
      </c>
      <c r="BN795" s="112">
        <v>0.81606699999999999</v>
      </c>
      <c r="BO795" s="112">
        <v>3.61963E-3</v>
      </c>
      <c r="BP795" s="112">
        <v>3.27163E-4</v>
      </c>
      <c r="BQ795" s="112">
        <v>0.55494900000000003</v>
      </c>
      <c r="BR795" s="112">
        <v>7.0057400000000006E-2</v>
      </c>
      <c r="BS795" s="112">
        <v>0.138955</v>
      </c>
      <c r="BT795" s="112">
        <v>0.20661299999999999</v>
      </c>
      <c r="BU795" s="117">
        <v>0.166848</v>
      </c>
      <c r="BV795" s="112">
        <v>8.2272999999999999E-2</v>
      </c>
      <c r="BW795" s="112">
        <v>0.85406499999999996</v>
      </c>
      <c r="BX795" s="112">
        <v>3.5743799999999999E-2</v>
      </c>
      <c r="BY795" s="112">
        <v>4.8972299999999998E-3</v>
      </c>
      <c r="BZ795" s="112">
        <v>0.77477600000000002</v>
      </c>
      <c r="CA795" s="112">
        <v>0.26845999999999998</v>
      </c>
      <c r="CB795" s="112">
        <v>0.35303000000000001</v>
      </c>
      <c r="CC795" s="112">
        <v>0.40560600000000002</v>
      </c>
      <c r="CD795" s="117">
        <v>0.68399600000000005</v>
      </c>
      <c r="CE795" s="105">
        <v>0.26381599999999999</v>
      </c>
      <c r="CF795" s="105">
        <v>3.2475200000000003E-2</v>
      </c>
      <c r="CG795" s="105">
        <v>0.25626100000000002</v>
      </c>
      <c r="CH795" s="105">
        <v>0.54976800000000003</v>
      </c>
      <c r="CI795" s="105">
        <v>9.5251699999999995E-2</v>
      </c>
      <c r="CJ795" s="105">
        <v>0.124222</v>
      </c>
      <c r="CK795" s="105">
        <v>0.23116200000000001</v>
      </c>
      <c r="CL795" s="105">
        <v>0.18588299999999999</v>
      </c>
      <c r="CM795" s="116">
        <v>0.227127</v>
      </c>
    </row>
    <row r="796" spans="1:91">
      <c r="A796" s="104" t="s">
        <v>2263</v>
      </c>
      <c r="B796" s="104" t="s">
        <v>2264</v>
      </c>
      <c r="C796" s="104" t="s">
        <v>471</v>
      </c>
      <c r="D796" s="105">
        <v>28.375999999999998</v>
      </c>
      <c r="E796" s="108">
        <v>466829726</v>
      </c>
      <c r="F796" s="108">
        <v>374425010</v>
      </c>
      <c r="G796" s="108">
        <v>381564503</v>
      </c>
      <c r="H796" s="108">
        <v>288878016</v>
      </c>
      <c r="I796" s="108">
        <v>528705532</v>
      </c>
      <c r="J796" s="108">
        <v>843182272</v>
      </c>
      <c r="K796" s="108">
        <v>106868464</v>
      </c>
      <c r="L796" s="108">
        <v>427295413</v>
      </c>
      <c r="M796" s="108">
        <v>260671980</v>
      </c>
      <c r="N796" s="108">
        <v>648711208</v>
      </c>
      <c r="O796" s="108">
        <v>461797178.5</v>
      </c>
      <c r="P796" s="108">
        <v>182058558</v>
      </c>
      <c r="Q796" s="108">
        <v>441587445.5</v>
      </c>
      <c r="R796" s="108">
        <v>202383728</v>
      </c>
      <c r="S796" s="108">
        <v>124489456</v>
      </c>
      <c r="T796" s="108">
        <v>91264094</v>
      </c>
      <c r="U796" s="108">
        <v>162931982</v>
      </c>
      <c r="V796" s="108">
        <v>71522636</v>
      </c>
      <c r="W796" s="108">
        <v>312228069.80000001</v>
      </c>
      <c r="X796" s="108">
        <v>166948312</v>
      </c>
      <c r="Y796" s="108">
        <v>339766064</v>
      </c>
      <c r="Z796" s="108">
        <v>582411904</v>
      </c>
      <c r="AA796" s="108">
        <v>205608616</v>
      </c>
      <c r="AB796" s="108">
        <v>432195320</v>
      </c>
      <c r="AC796" s="108">
        <v>196973150</v>
      </c>
      <c r="AD796" s="108">
        <v>343503024</v>
      </c>
      <c r="AE796" s="108">
        <v>187987714</v>
      </c>
      <c r="AF796" s="108">
        <v>328536163</v>
      </c>
      <c r="AG796" s="108">
        <v>46165870.25</v>
      </c>
      <c r="AH796" s="115">
        <v>346049400</v>
      </c>
      <c r="AI796" s="105">
        <v>29.181799999999999</v>
      </c>
      <c r="AJ796" s="105">
        <v>29.055299999999999</v>
      </c>
      <c r="AK796" s="105">
        <v>29.118200000000002</v>
      </c>
      <c r="AL796" s="105">
        <v>28.380299999999998</v>
      </c>
      <c r="AM796" s="105">
        <v>29.437000000000001</v>
      </c>
      <c r="AN796" s="105">
        <v>30.199000000000002</v>
      </c>
      <c r="AO796" s="105">
        <v>26.939800000000002</v>
      </c>
      <c r="AP796" s="105">
        <v>29.5122</v>
      </c>
      <c r="AQ796" s="105">
        <v>28.146799999999999</v>
      </c>
      <c r="AR796" s="105">
        <v>29.694199999999999</v>
      </c>
      <c r="AS796" s="105">
        <v>29.383400000000002</v>
      </c>
      <c r="AT796" s="105">
        <v>28.044</v>
      </c>
      <c r="AU796" s="105">
        <v>28.929600000000001</v>
      </c>
      <c r="AV796" s="105">
        <v>27.882200000000001</v>
      </c>
      <c r="AW796" s="105">
        <v>27.357600000000001</v>
      </c>
      <c r="AX796" s="105">
        <v>26.822900000000001</v>
      </c>
      <c r="AY796" s="105">
        <v>27.613099999999999</v>
      </c>
      <c r="AZ796" s="105">
        <v>26.5076</v>
      </c>
      <c r="BA796" s="105">
        <v>28.463000000000001</v>
      </c>
      <c r="BB796" s="105">
        <v>27.655799999999999</v>
      </c>
      <c r="BC796" s="105">
        <v>28.560600000000001</v>
      </c>
      <c r="BD796" s="105">
        <v>29.5001</v>
      </c>
      <c r="BE796" s="105">
        <v>28.048400000000001</v>
      </c>
      <c r="BF796" s="105">
        <v>29.123699999999999</v>
      </c>
      <c r="BG796" s="105">
        <v>27.561499999999999</v>
      </c>
      <c r="BH796" s="105">
        <v>28.385899999999999</v>
      </c>
      <c r="BI796" s="105">
        <v>27.4999</v>
      </c>
      <c r="BJ796" s="105">
        <v>28.346499999999999</v>
      </c>
      <c r="BK796" s="105">
        <v>25.433900000000001</v>
      </c>
      <c r="BL796" s="116">
        <v>28.371700000000001</v>
      </c>
      <c r="BM796" s="112">
        <v>0.15013399999999999</v>
      </c>
      <c r="BN796" s="112">
        <v>0.15262100000000001</v>
      </c>
      <c r="BO796" s="112">
        <v>0.54229099999999997</v>
      </c>
      <c r="BP796" s="112">
        <v>0.20611599999999999</v>
      </c>
      <c r="BQ796" s="112">
        <v>0.56693800000000005</v>
      </c>
      <c r="BR796" s="112">
        <v>0.71540700000000002</v>
      </c>
      <c r="BS796" s="112">
        <v>0.45378099999999999</v>
      </c>
      <c r="BT796" s="112">
        <v>0.231042</v>
      </c>
      <c r="BU796" s="117">
        <v>0.69273700000000005</v>
      </c>
      <c r="BV796" s="112">
        <v>0.22198000000000001</v>
      </c>
      <c r="BW796" s="112">
        <v>0.23544499999999999</v>
      </c>
      <c r="BX796" s="112">
        <v>0.64019000000000004</v>
      </c>
      <c r="BY796" s="112">
        <v>0.28289199999999998</v>
      </c>
      <c r="BZ796" s="112">
        <v>0.78203999999999996</v>
      </c>
      <c r="CA796" s="112">
        <v>0.86426199999999997</v>
      </c>
      <c r="CB796" s="112">
        <v>0.66098900000000005</v>
      </c>
      <c r="CC796" s="112">
        <v>0.433888</v>
      </c>
      <c r="CD796" s="117">
        <v>0.90440399999999999</v>
      </c>
      <c r="CE796" s="105">
        <v>1.73437</v>
      </c>
      <c r="CF796" s="105">
        <v>1.9547399999999999</v>
      </c>
      <c r="CG796" s="105">
        <v>0.815554</v>
      </c>
      <c r="CH796" s="105">
        <v>1.6565099999999999</v>
      </c>
      <c r="CI796" s="105">
        <v>0.67243600000000003</v>
      </c>
      <c r="CJ796" s="105">
        <v>-0.40283999999999998</v>
      </c>
      <c r="CK796" s="105">
        <v>0.84242099999999998</v>
      </c>
      <c r="CL796" s="105">
        <v>1.5066600000000001</v>
      </c>
      <c r="CM796" s="116">
        <v>0.43177500000000002</v>
      </c>
    </row>
    <row r="797" spans="1:91">
      <c r="A797" s="104" t="s">
        <v>2265</v>
      </c>
      <c r="B797" s="104" t="s">
        <v>2266</v>
      </c>
      <c r="C797" s="104" t="s">
        <v>573</v>
      </c>
      <c r="D797" s="105">
        <v>29.548949999999998</v>
      </c>
      <c r="E797" s="108">
        <v>509055689</v>
      </c>
      <c r="F797" s="108">
        <v>341014211</v>
      </c>
      <c r="G797" s="108">
        <v>315888966</v>
      </c>
      <c r="H797" s="108">
        <v>421613822</v>
      </c>
      <c r="I797" s="108">
        <v>454832250</v>
      </c>
      <c r="J797" s="108">
        <v>194442233.69999999</v>
      </c>
      <c r="K797" s="108">
        <v>551361775</v>
      </c>
      <c r="L797" s="108">
        <v>124087891.8</v>
      </c>
      <c r="M797" s="108">
        <v>434619324.10000002</v>
      </c>
      <c r="N797" s="108">
        <v>356116171</v>
      </c>
      <c r="O797" s="108">
        <v>258404303.80000001</v>
      </c>
      <c r="P797" s="108">
        <v>301142963</v>
      </c>
      <c r="Q797" s="108">
        <v>620818125.5</v>
      </c>
      <c r="R797" s="108">
        <v>722458461.39999998</v>
      </c>
      <c r="S797" s="108">
        <v>789432660.5</v>
      </c>
      <c r="T797" s="108">
        <v>593344122.29999995</v>
      </c>
      <c r="U797" s="108">
        <v>714383045.10000002</v>
      </c>
      <c r="V797" s="108">
        <v>798841556.89999998</v>
      </c>
      <c r="W797" s="108">
        <v>753441647.29999995</v>
      </c>
      <c r="X797" s="108">
        <v>772934487.29999995</v>
      </c>
      <c r="Y797" s="108">
        <v>755713850</v>
      </c>
      <c r="Z797" s="108">
        <v>729296927.70000005</v>
      </c>
      <c r="AA797" s="108">
        <v>666624918</v>
      </c>
      <c r="AB797" s="108">
        <v>662373799</v>
      </c>
      <c r="AC797" s="108">
        <v>815573108</v>
      </c>
      <c r="AD797" s="108">
        <v>711636219</v>
      </c>
      <c r="AE797" s="108">
        <v>791730010</v>
      </c>
      <c r="AF797" s="108">
        <v>866321691.60000002</v>
      </c>
      <c r="AG797" s="108">
        <v>892420140.10000002</v>
      </c>
      <c r="AH797" s="115">
        <v>910198722</v>
      </c>
      <c r="AI797" s="105">
        <v>29.306699999999999</v>
      </c>
      <c r="AJ797" s="105">
        <v>28.920500000000001</v>
      </c>
      <c r="AK797" s="105">
        <v>28.848800000000001</v>
      </c>
      <c r="AL797" s="105">
        <v>28.925699999999999</v>
      </c>
      <c r="AM797" s="105">
        <v>29.212</v>
      </c>
      <c r="AN797" s="105">
        <v>28.049600000000002</v>
      </c>
      <c r="AO797" s="105">
        <v>29.296199999999999</v>
      </c>
      <c r="AP797" s="105">
        <v>27.779800000000002</v>
      </c>
      <c r="AQ797" s="105">
        <v>28.8843</v>
      </c>
      <c r="AR797" s="105">
        <v>28.830100000000002</v>
      </c>
      <c r="AS797" s="105">
        <v>28.548300000000001</v>
      </c>
      <c r="AT797" s="105">
        <v>28.77</v>
      </c>
      <c r="AU797" s="105">
        <v>29.412500000000001</v>
      </c>
      <c r="AV797" s="105">
        <v>29.718</v>
      </c>
      <c r="AW797" s="105">
        <v>29.924700000000001</v>
      </c>
      <c r="AX797" s="105">
        <v>29.523599999999998</v>
      </c>
      <c r="AY797" s="105">
        <v>29.738499999999998</v>
      </c>
      <c r="AZ797" s="105">
        <v>29.878</v>
      </c>
      <c r="BA797" s="105">
        <v>29.733899999999998</v>
      </c>
      <c r="BB797" s="105">
        <v>29.875800000000002</v>
      </c>
      <c r="BC797" s="105">
        <v>29.7057</v>
      </c>
      <c r="BD797" s="105">
        <v>29.828399999999998</v>
      </c>
      <c r="BE797" s="105">
        <v>29.725899999999999</v>
      </c>
      <c r="BF797" s="105">
        <v>29.739699999999999</v>
      </c>
      <c r="BG797" s="105">
        <v>29.640699999999999</v>
      </c>
      <c r="BH797" s="105">
        <v>29.442</v>
      </c>
      <c r="BI797" s="105">
        <v>29.574300000000001</v>
      </c>
      <c r="BJ797" s="105">
        <v>29.7454</v>
      </c>
      <c r="BK797" s="105">
        <v>29.683299999999999</v>
      </c>
      <c r="BL797" s="116">
        <v>29.769100000000002</v>
      </c>
      <c r="BM797" s="112">
        <v>8.0751399999999997E-3</v>
      </c>
      <c r="BN797" s="112">
        <v>4.5828800000000003E-2</v>
      </c>
      <c r="BO797" s="112">
        <v>7.5990600000000005E-2</v>
      </c>
      <c r="BP797" s="112">
        <v>3.4180799999999998E-4</v>
      </c>
      <c r="BQ797" s="112">
        <v>0.76859100000000002</v>
      </c>
      <c r="BR797" s="112">
        <v>0.86510500000000001</v>
      </c>
      <c r="BS797" s="112">
        <v>0.53964900000000005</v>
      </c>
      <c r="BT797" s="112">
        <v>0.47887000000000002</v>
      </c>
      <c r="BU797" s="117">
        <v>4.7459800000000003E-2</v>
      </c>
      <c r="BV797" s="112">
        <v>3.5557999999999999E-2</v>
      </c>
      <c r="BW797" s="112">
        <v>9.9562499999999998E-2</v>
      </c>
      <c r="BX797" s="112">
        <v>0.168653</v>
      </c>
      <c r="BY797" s="112">
        <v>4.9967099999999997E-3</v>
      </c>
      <c r="BZ797" s="112">
        <v>0.88972099999999998</v>
      </c>
      <c r="CA797" s="112">
        <v>0.94339300000000004</v>
      </c>
      <c r="CB797" s="112">
        <v>0.72297900000000004</v>
      </c>
      <c r="CC797" s="112">
        <v>0.65762200000000004</v>
      </c>
      <c r="CD797" s="117">
        <v>0.48757</v>
      </c>
      <c r="CE797" s="105">
        <v>-0.70728800000000003</v>
      </c>
      <c r="CF797" s="105">
        <v>-1.0035099999999999</v>
      </c>
      <c r="CG797" s="105">
        <v>-1.07917</v>
      </c>
      <c r="CH797" s="105">
        <v>-1.0164599999999999</v>
      </c>
      <c r="CI797" s="105">
        <v>-4.7536200000000001E-2</v>
      </c>
      <c r="CJ797" s="105">
        <v>-1.92312E-2</v>
      </c>
      <c r="CK797" s="105">
        <v>3.9193499999999999E-2</v>
      </c>
      <c r="CL797" s="105">
        <v>3.2044099999999999E-2</v>
      </c>
      <c r="CM797" s="116">
        <v>-0.180281</v>
      </c>
    </row>
    <row r="798" spans="1:91">
      <c r="A798" s="104" t="s">
        <v>2267</v>
      </c>
      <c r="B798" s="104" t="s">
        <v>2268</v>
      </c>
      <c r="C798" s="104" t="s">
        <v>2269</v>
      </c>
      <c r="D798" s="105">
        <v>30.884399999999999</v>
      </c>
      <c r="E798" s="108">
        <v>1508660428</v>
      </c>
      <c r="F798" s="108">
        <v>1144502747</v>
      </c>
      <c r="G798" s="108">
        <v>1129041607</v>
      </c>
      <c r="H798" s="108">
        <v>1511043207</v>
      </c>
      <c r="I798" s="108">
        <v>1352529649</v>
      </c>
      <c r="J798" s="108">
        <v>955990592</v>
      </c>
      <c r="K798" s="108">
        <v>1695842602</v>
      </c>
      <c r="L798" s="108">
        <v>680867526.29999995</v>
      </c>
      <c r="M798" s="108">
        <v>1556524353</v>
      </c>
      <c r="N798" s="108">
        <v>1111225601</v>
      </c>
      <c r="O798" s="108">
        <v>871520154</v>
      </c>
      <c r="P798" s="108">
        <v>1086257352</v>
      </c>
      <c r="Q798" s="108">
        <v>1767329806</v>
      </c>
      <c r="R798" s="108">
        <v>1792057871</v>
      </c>
      <c r="S798" s="108">
        <v>2022624309</v>
      </c>
      <c r="T798" s="108">
        <v>1615375458</v>
      </c>
      <c r="U798" s="108">
        <v>1681129848</v>
      </c>
      <c r="V798" s="108">
        <v>1591242119</v>
      </c>
      <c r="W798" s="108">
        <v>1833852789</v>
      </c>
      <c r="X798" s="108">
        <v>1761313430</v>
      </c>
      <c r="Y798" s="108">
        <v>1825884803</v>
      </c>
      <c r="Z798" s="108">
        <v>1675817347</v>
      </c>
      <c r="AA798" s="108">
        <v>1695390157</v>
      </c>
      <c r="AB798" s="108">
        <v>1670451818</v>
      </c>
      <c r="AC798" s="108">
        <v>1928431386</v>
      </c>
      <c r="AD798" s="108">
        <v>2071014320</v>
      </c>
      <c r="AE798" s="108">
        <v>1871170334</v>
      </c>
      <c r="AF798" s="108">
        <v>2001715105</v>
      </c>
      <c r="AG798" s="108">
        <v>1998995416</v>
      </c>
      <c r="AH798" s="115">
        <v>1916805104</v>
      </c>
      <c r="AI798" s="105">
        <v>30.874099999999999</v>
      </c>
      <c r="AJ798" s="105">
        <v>30.668800000000001</v>
      </c>
      <c r="AK798" s="105">
        <v>30.645600000000002</v>
      </c>
      <c r="AL798" s="105">
        <v>30.767299999999999</v>
      </c>
      <c r="AM798" s="105">
        <v>30.7685</v>
      </c>
      <c r="AN798" s="105">
        <v>30.4072</v>
      </c>
      <c r="AO798" s="105">
        <v>30.8782</v>
      </c>
      <c r="AP798" s="105">
        <v>30.115400000000001</v>
      </c>
      <c r="AQ798" s="105">
        <v>30.724799999999998</v>
      </c>
      <c r="AR798" s="105">
        <v>30.488700000000001</v>
      </c>
      <c r="AS798" s="105">
        <v>30.267099999999999</v>
      </c>
      <c r="AT798" s="105">
        <v>30.620899999999999</v>
      </c>
      <c r="AU798" s="105">
        <v>30.955300000000001</v>
      </c>
      <c r="AV798" s="105">
        <v>31.028700000000001</v>
      </c>
      <c r="AW798" s="105">
        <v>31.2424</v>
      </c>
      <c r="AX798" s="105">
        <v>30.968499999999999</v>
      </c>
      <c r="AY798" s="105">
        <v>30.97</v>
      </c>
      <c r="AZ798" s="105">
        <v>30.911300000000001</v>
      </c>
      <c r="BA798" s="105">
        <v>31.017199999999999</v>
      </c>
      <c r="BB798" s="105">
        <v>31.046199999999999</v>
      </c>
      <c r="BC798" s="105">
        <v>30.957999999999998</v>
      </c>
      <c r="BD798" s="105">
        <v>31.043199999999999</v>
      </c>
      <c r="BE798" s="105">
        <v>31.075500000000002</v>
      </c>
      <c r="BF798" s="105">
        <v>31.074200000000001</v>
      </c>
      <c r="BG798" s="105">
        <v>30.890599999999999</v>
      </c>
      <c r="BH798" s="105">
        <v>30.9861</v>
      </c>
      <c r="BI798" s="105">
        <v>30.815200000000001</v>
      </c>
      <c r="BJ798" s="105">
        <v>30.953600000000002</v>
      </c>
      <c r="BK798" s="105">
        <v>30.8323</v>
      </c>
      <c r="BL798" s="116">
        <v>30.84</v>
      </c>
      <c r="BM798" s="112">
        <v>0.15204899999999999</v>
      </c>
      <c r="BN798" s="112">
        <v>0.146231</v>
      </c>
      <c r="BO798" s="112">
        <v>0.26958399999999999</v>
      </c>
      <c r="BP798" s="112">
        <v>1.9583400000000001E-2</v>
      </c>
      <c r="BQ798" s="112">
        <v>0.10192</v>
      </c>
      <c r="BR798" s="112">
        <v>0.16313800000000001</v>
      </c>
      <c r="BS798" s="112">
        <v>4.8646099999999998E-2</v>
      </c>
      <c r="BT798" s="112">
        <v>9.6504999999999994E-3</v>
      </c>
      <c r="BU798" s="117">
        <v>0.74499700000000002</v>
      </c>
      <c r="BV798" s="112">
        <v>0.22409699999999999</v>
      </c>
      <c r="BW798" s="112">
        <v>0.22723399999999999</v>
      </c>
      <c r="BX798" s="112">
        <v>0.38431799999999999</v>
      </c>
      <c r="BY798" s="112">
        <v>4.4829000000000001E-2</v>
      </c>
      <c r="BZ798" s="112">
        <v>0.48152200000000001</v>
      </c>
      <c r="CA798" s="112">
        <v>0.41637400000000002</v>
      </c>
      <c r="CB798" s="112">
        <v>0.20740900000000001</v>
      </c>
      <c r="CC798" s="112">
        <v>7.67235E-2</v>
      </c>
      <c r="CD798" s="117">
        <v>0.912887</v>
      </c>
      <c r="CE798" s="105">
        <v>-0.14579500000000001</v>
      </c>
      <c r="CF798" s="105">
        <v>-0.227654</v>
      </c>
      <c r="CG798" s="105">
        <v>-0.30251099999999997</v>
      </c>
      <c r="CH798" s="105">
        <v>-0.41638700000000001</v>
      </c>
      <c r="CI798" s="105">
        <v>0.20013600000000001</v>
      </c>
      <c r="CJ798" s="105">
        <v>7.4636499999999995E-2</v>
      </c>
      <c r="CK798" s="105">
        <v>0.13183500000000001</v>
      </c>
      <c r="CL798" s="105">
        <v>0.18898300000000001</v>
      </c>
      <c r="CM798" s="116">
        <v>2.20057E-2</v>
      </c>
    </row>
    <row r="799" spans="1:91">
      <c r="A799" s="104" t="s">
        <v>2270</v>
      </c>
      <c r="B799" s="104" t="s">
        <v>2271</v>
      </c>
      <c r="C799" s="104" t="s">
        <v>2272</v>
      </c>
      <c r="D799" s="105">
        <v>29.709</v>
      </c>
      <c r="E799" s="108">
        <v>653124858.29999995</v>
      </c>
      <c r="F799" s="108">
        <v>456242283.5</v>
      </c>
      <c r="G799" s="108">
        <v>427768613.30000001</v>
      </c>
      <c r="H799" s="108">
        <v>990059510</v>
      </c>
      <c r="I799" s="108">
        <v>925033607</v>
      </c>
      <c r="J799" s="108">
        <v>741951777.5</v>
      </c>
      <c r="K799" s="108">
        <v>1088490651</v>
      </c>
      <c r="L799" s="108">
        <v>305049089.5</v>
      </c>
      <c r="M799" s="108">
        <v>1094022596</v>
      </c>
      <c r="N799" s="108">
        <v>487470871.60000002</v>
      </c>
      <c r="O799" s="108">
        <v>323923608</v>
      </c>
      <c r="P799" s="108">
        <v>248564666</v>
      </c>
      <c r="Q799" s="108">
        <v>939090116</v>
      </c>
      <c r="R799" s="108">
        <v>820348464</v>
      </c>
      <c r="S799" s="108">
        <v>512353606</v>
      </c>
      <c r="T799" s="108">
        <v>765321989.29999995</v>
      </c>
      <c r="U799" s="108">
        <v>777357590</v>
      </c>
      <c r="V799" s="108">
        <v>440522492</v>
      </c>
      <c r="W799" s="108">
        <v>562147702</v>
      </c>
      <c r="X799" s="108">
        <v>630426480</v>
      </c>
      <c r="Y799" s="108">
        <v>1119552195</v>
      </c>
      <c r="Z799" s="108">
        <v>829814820</v>
      </c>
      <c r="AA799" s="108">
        <v>909808184</v>
      </c>
      <c r="AB799" s="108">
        <v>575114002</v>
      </c>
      <c r="AC799" s="108">
        <v>479758187.39999998</v>
      </c>
      <c r="AD799" s="108">
        <v>763820096</v>
      </c>
      <c r="AE799" s="108">
        <v>919472178.29999995</v>
      </c>
      <c r="AF799" s="108">
        <v>808712214</v>
      </c>
      <c r="AG799" s="108">
        <v>935878016</v>
      </c>
      <c r="AH799" s="115">
        <v>919636888.89999998</v>
      </c>
      <c r="AI799" s="105">
        <v>29.6663</v>
      </c>
      <c r="AJ799" s="105">
        <v>29.349</v>
      </c>
      <c r="AK799" s="105">
        <v>29.2744</v>
      </c>
      <c r="AL799" s="105">
        <v>30.157299999999999</v>
      </c>
      <c r="AM799" s="105">
        <v>30.2151</v>
      </c>
      <c r="AN799" s="105">
        <v>30.005299999999998</v>
      </c>
      <c r="AO799" s="105">
        <v>30.236699999999999</v>
      </c>
      <c r="AP799" s="105">
        <v>28.991800000000001</v>
      </c>
      <c r="AQ799" s="105">
        <v>30.216100000000001</v>
      </c>
      <c r="AR799" s="105">
        <v>29.281700000000001</v>
      </c>
      <c r="AS799" s="105">
        <v>28.873200000000001</v>
      </c>
      <c r="AT799" s="105">
        <v>28.493200000000002</v>
      </c>
      <c r="AU799" s="105">
        <v>30.033200000000001</v>
      </c>
      <c r="AV799" s="105">
        <v>29.901399999999999</v>
      </c>
      <c r="AW799" s="105">
        <v>29.311199999999999</v>
      </c>
      <c r="AX799" s="105">
        <v>29.890799999999999</v>
      </c>
      <c r="AY799" s="105">
        <v>29.859200000000001</v>
      </c>
      <c r="AZ799" s="105">
        <v>29.032900000000001</v>
      </c>
      <c r="BA799" s="105">
        <v>29.311299999999999</v>
      </c>
      <c r="BB799" s="105">
        <v>29.5854</v>
      </c>
      <c r="BC799" s="105">
        <v>30.270600000000002</v>
      </c>
      <c r="BD799" s="105">
        <v>30.014399999999998</v>
      </c>
      <c r="BE799" s="105">
        <v>30.1813</v>
      </c>
      <c r="BF799" s="105">
        <v>29.535900000000002</v>
      </c>
      <c r="BG799" s="105">
        <v>28.885000000000002</v>
      </c>
      <c r="BH799" s="105">
        <v>29.543199999999999</v>
      </c>
      <c r="BI799" s="105">
        <v>29.790099999999999</v>
      </c>
      <c r="BJ799" s="105">
        <v>29.646100000000001</v>
      </c>
      <c r="BK799" s="105">
        <v>29.7517</v>
      </c>
      <c r="BL799" s="116">
        <v>29.782599999999999</v>
      </c>
      <c r="BM799" s="112">
        <v>7.9624600000000004E-2</v>
      </c>
      <c r="BN799" s="112">
        <v>6.00207E-3</v>
      </c>
      <c r="BO799" s="112">
        <v>0.84186300000000003</v>
      </c>
      <c r="BP799" s="112">
        <v>2.1808999999999999E-2</v>
      </c>
      <c r="BQ799" s="112">
        <v>0.92788400000000004</v>
      </c>
      <c r="BR799" s="112">
        <v>0.66494900000000001</v>
      </c>
      <c r="BS799" s="112">
        <v>0.988568</v>
      </c>
      <c r="BT799" s="112">
        <v>0.40561599999999998</v>
      </c>
      <c r="BU799" s="117">
        <v>0.305649</v>
      </c>
      <c r="BV799" s="112">
        <v>0.13894400000000001</v>
      </c>
      <c r="BW799" s="112">
        <v>2.9138899999999999E-2</v>
      </c>
      <c r="BX799" s="112">
        <v>0.88886500000000002</v>
      </c>
      <c r="BY799" s="112">
        <v>4.8230700000000001E-2</v>
      </c>
      <c r="BZ799" s="112">
        <v>0.96575</v>
      </c>
      <c r="CA799" s="112">
        <v>0.83983699999999994</v>
      </c>
      <c r="CB799" s="112">
        <v>0.99219299999999999</v>
      </c>
      <c r="CC799" s="112">
        <v>0.59601199999999999</v>
      </c>
      <c r="CD799" s="117">
        <v>0.73386399999999996</v>
      </c>
      <c r="CE799" s="105">
        <v>-0.29692400000000002</v>
      </c>
      <c r="CF799" s="105">
        <v>0.399094</v>
      </c>
      <c r="CG799" s="105">
        <v>8.8034899999999999E-2</v>
      </c>
      <c r="CH799" s="105">
        <v>-0.84411700000000001</v>
      </c>
      <c r="CI799" s="105">
        <v>2.17533E-2</v>
      </c>
      <c r="CJ799" s="105">
        <v>-0.13251399999999999</v>
      </c>
      <c r="CK799" s="105">
        <v>-4.3939000000000001E-3</v>
      </c>
      <c r="CL799" s="105">
        <v>0.18368300000000001</v>
      </c>
      <c r="CM799" s="116">
        <v>-0.32072299999999998</v>
      </c>
    </row>
    <row r="800" spans="1:91">
      <c r="A800" s="104" t="s">
        <v>5211</v>
      </c>
      <c r="B800" s="104" t="s">
        <v>5212</v>
      </c>
      <c r="C800" s="104" t="s">
        <v>1987</v>
      </c>
      <c r="D800" s="105">
        <v>27.4756</v>
      </c>
      <c r="E800" s="108">
        <v>173318920</v>
      </c>
      <c r="F800" s="108">
        <v>40867564</v>
      </c>
      <c r="G800" s="108">
        <v>39998394</v>
      </c>
      <c r="H800" s="108">
        <v>58137192</v>
      </c>
      <c r="I800" s="108">
        <v>46844628</v>
      </c>
      <c r="J800" s="108">
        <v>31193318</v>
      </c>
      <c r="K800" s="108">
        <v>13805208</v>
      </c>
      <c r="L800" s="108"/>
      <c r="M800" s="108">
        <v>34985215</v>
      </c>
      <c r="N800" s="108">
        <v>25117504</v>
      </c>
      <c r="O800" s="108">
        <v>24242730</v>
      </c>
      <c r="P800" s="108">
        <v>22164116</v>
      </c>
      <c r="Q800" s="108">
        <v>322941070</v>
      </c>
      <c r="R800" s="108">
        <v>60030961</v>
      </c>
      <c r="S800" s="108">
        <v>237158066</v>
      </c>
      <c r="T800" s="108">
        <v>280396501.5</v>
      </c>
      <c r="U800" s="108">
        <v>372887044</v>
      </c>
      <c r="V800" s="108">
        <v>118872094</v>
      </c>
      <c r="W800" s="108">
        <v>232243284</v>
      </c>
      <c r="X800" s="108">
        <v>296381631</v>
      </c>
      <c r="Y800" s="108">
        <v>219128648</v>
      </c>
      <c r="Z800" s="108">
        <v>230865504</v>
      </c>
      <c r="AA800" s="108">
        <v>299982243</v>
      </c>
      <c r="AB800" s="108">
        <v>296188790</v>
      </c>
      <c r="AC800" s="108">
        <v>107674190.5</v>
      </c>
      <c r="AD800" s="108">
        <v>122722194</v>
      </c>
      <c r="AE800" s="108">
        <v>319448511.5</v>
      </c>
      <c r="AF800" s="108">
        <v>246438920</v>
      </c>
      <c r="AG800" s="108">
        <v>249376072</v>
      </c>
      <c r="AH800" s="115">
        <v>251755410</v>
      </c>
      <c r="AI800" s="105">
        <v>27.752300000000002</v>
      </c>
      <c r="AJ800" s="105">
        <v>25.983499999999999</v>
      </c>
      <c r="AK800" s="105">
        <v>25.915199999999999</v>
      </c>
      <c r="AL800" s="105">
        <v>26.067299999999999</v>
      </c>
      <c r="AM800" s="105">
        <v>25.996400000000001</v>
      </c>
      <c r="AN800" s="105">
        <v>25.759</v>
      </c>
      <c r="AO800" s="105">
        <v>23.927900000000001</v>
      </c>
      <c r="AP800" s="105">
        <v>20.7836</v>
      </c>
      <c r="AQ800" s="105">
        <v>25.249300000000002</v>
      </c>
      <c r="AR800" s="105">
        <v>24.8675</v>
      </c>
      <c r="AS800" s="105">
        <v>25.241199999999999</v>
      </c>
      <c r="AT800" s="105">
        <v>25.0059</v>
      </c>
      <c r="AU800" s="105">
        <v>28.491599999999998</v>
      </c>
      <c r="AV800" s="105">
        <v>26.128900000000002</v>
      </c>
      <c r="AW800" s="105">
        <v>28.252400000000002</v>
      </c>
      <c r="AX800" s="105">
        <v>28.4422</v>
      </c>
      <c r="AY800" s="105">
        <v>28.7956</v>
      </c>
      <c r="AZ800" s="105">
        <v>27.198899999999998</v>
      </c>
      <c r="BA800" s="105">
        <v>28.036000000000001</v>
      </c>
      <c r="BB800" s="105">
        <v>28.481300000000001</v>
      </c>
      <c r="BC800" s="105">
        <v>27.9209</v>
      </c>
      <c r="BD800" s="105">
        <v>28.212900000000001</v>
      </c>
      <c r="BE800" s="105">
        <v>28.593299999999999</v>
      </c>
      <c r="BF800" s="105">
        <v>28.578499999999998</v>
      </c>
      <c r="BG800" s="105">
        <v>26.689499999999999</v>
      </c>
      <c r="BH800" s="105">
        <v>26.895199999999999</v>
      </c>
      <c r="BI800" s="105">
        <v>28.264900000000001</v>
      </c>
      <c r="BJ800" s="105">
        <v>27.931699999999999</v>
      </c>
      <c r="BK800" s="105">
        <v>27.8629</v>
      </c>
      <c r="BL800" s="116">
        <v>27.950500000000002</v>
      </c>
      <c r="BM800" s="112">
        <v>8.5984000000000005E-2</v>
      </c>
      <c r="BN800" s="112">
        <v>3.4371900000000002E-5</v>
      </c>
      <c r="BO800" s="112">
        <v>2.5619400000000001E-2</v>
      </c>
      <c r="BP800" s="112">
        <v>1.37836E-5</v>
      </c>
      <c r="BQ800" s="112">
        <v>0.71847099999999997</v>
      </c>
      <c r="BR800" s="112">
        <v>0.65934000000000004</v>
      </c>
      <c r="BS800" s="112">
        <v>0.25254100000000002</v>
      </c>
      <c r="BT800" s="112">
        <v>1.2686100000000001E-2</v>
      </c>
      <c r="BU800" s="117">
        <v>0.27097500000000002</v>
      </c>
      <c r="BV800" s="112">
        <v>0.14599300000000001</v>
      </c>
      <c r="BW800" s="112">
        <v>3.4661399999999999E-3</v>
      </c>
      <c r="BX800" s="112">
        <v>9.4085199999999994E-2</v>
      </c>
      <c r="BY800" s="112">
        <v>1.7089900000000001E-3</v>
      </c>
      <c r="BZ800" s="112">
        <v>0.86577999999999999</v>
      </c>
      <c r="CA800" s="112">
        <v>0.83717399999999997</v>
      </c>
      <c r="CB800" s="112">
        <v>0.48875600000000002</v>
      </c>
      <c r="CC800" s="112">
        <v>8.8710300000000006E-2</v>
      </c>
      <c r="CD800" s="117">
        <v>0.72864200000000001</v>
      </c>
      <c r="CE800" s="105">
        <v>-1.3647100000000001</v>
      </c>
      <c r="CF800" s="105">
        <v>-1.9741200000000001</v>
      </c>
      <c r="CG800" s="105">
        <v>-4.5947500000000003</v>
      </c>
      <c r="CH800" s="105">
        <v>-2.8768400000000001</v>
      </c>
      <c r="CI800" s="105">
        <v>-0.29076600000000002</v>
      </c>
      <c r="CJ800" s="105">
        <v>0.230514</v>
      </c>
      <c r="CK800" s="105">
        <v>0.231013</v>
      </c>
      <c r="CL800" s="105">
        <v>0.54654599999999998</v>
      </c>
      <c r="CM800" s="116">
        <v>-0.63185800000000003</v>
      </c>
    </row>
    <row r="801" spans="1:91">
      <c r="A801" s="104" t="s">
        <v>5213</v>
      </c>
      <c r="B801" s="104" t="s">
        <v>5214</v>
      </c>
      <c r="C801" s="104" t="s">
        <v>1018</v>
      </c>
      <c r="D801" s="105">
        <v>28.481850000000001</v>
      </c>
      <c r="E801" s="108">
        <v>365094408</v>
      </c>
      <c r="F801" s="108">
        <v>212497364.5</v>
      </c>
      <c r="G801" s="108">
        <v>171711148</v>
      </c>
      <c r="H801" s="108">
        <v>463745568</v>
      </c>
      <c r="I801" s="108">
        <v>206077089.30000001</v>
      </c>
      <c r="J801" s="108">
        <v>204472076.5</v>
      </c>
      <c r="K801" s="108">
        <v>445319430.5</v>
      </c>
      <c r="L801" s="108">
        <v>154186574</v>
      </c>
      <c r="M801" s="108">
        <v>307304695</v>
      </c>
      <c r="N801" s="108">
        <v>238082419</v>
      </c>
      <c r="O801" s="108">
        <v>202883032.5</v>
      </c>
      <c r="P801" s="108">
        <v>238913251.5</v>
      </c>
      <c r="Q801" s="108">
        <v>299958967.5</v>
      </c>
      <c r="R801" s="108">
        <v>486286161.5</v>
      </c>
      <c r="S801" s="108">
        <v>227859408</v>
      </c>
      <c r="T801" s="108">
        <v>311109399.5</v>
      </c>
      <c r="U801" s="108">
        <v>335137592.80000001</v>
      </c>
      <c r="V801" s="108">
        <v>250568946.30000001</v>
      </c>
      <c r="W801" s="108">
        <v>313174629</v>
      </c>
      <c r="X801" s="108">
        <v>322788060</v>
      </c>
      <c r="Y801" s="108">
        <v>292764286</v>
      </c>
      <c r="Z801" s="108">
        <v>319807344</v>
      </c>
      <c r="AA801" s="108">
        <v>372309402</v>
      </c>
      <c r="AB801" s="108">
        <v>330061289.5</v>
      </c>
      <c r="AC801" s="108">
        <v>424680037</v>
      </c>
      <c r="AD801" s="108">
        <v>400965506</v>
      </c>
      <c r="AE801" s="108">
        <v>371920606</v>
      </c>
      <c r="AF801" s="108">
        <v>360227385.30000001</v>
      </c>
      <c r="AG801" s="108">
        <v>429538110</v>
      </c>
      <c r="AH801" s="115">
        <v>475150014</v>
      </c>
      <c r="AI801" s="105">
        <v>28.827200000000001</v>
      </c>
      <c r="AJ801" s="105">
        <v>28.2806</v>
      </c>
      <c r="AK801" s="105">
        <v>28.010300000000001</v>
      </c>
      <c r="AL801" s="105">
        <v>29.063099999999999</v>
      </c>
      <c r="AM801" s="105">
        <v>28.0854</v>
      </c>
      <c r="AN801" s="105">
        <v>28.127600000000001</v>
      </c>
      <c r="AO801" s="105">
        <v>28.992100000000001</v>
      </c>
      <c r="AP801" s="105">
        <v>28.104900000000001</v>
      </c>
      <c r="AQ801" s="105">
        <v>28.3842</v>
      </c>
      <c r="AR801" s="105">
        <v>28.271799999999999</v>
      </c>
      <c r="AS801" s="105">
        <v>28.215699999999998</v>
      </c>
      <c r="AT801" s="105">
        <v>28.4361</v>
      </c>
      <c r="AU801" s="105">
        <v>28.353400000000001</v>
      </c>
      <c r="AV801" s="105">
        <v>29.146899999999999</v>
      </c>
      <c r="AW801" s="105">
        <v>28.220500000000001</v>
      </c>
      <c r="AX801" s="105">
        <v>28.592199999999998</v>
      </c>
      <c r="AY801" s="105">
        <v>28.641500000000001</v>
      </c>
      <c r="AZ801" s="105">
        <v>28.283799999999999</v>
      </c>
      <c r="BA801" s="105">
        <v>28.467300000000002</v>
      </c>
      <c r="BB801" s="105">
        <v>28.607500000000002</v>
      </c>
      <c r="BC801" s="105">
        <v>28.344899999999999</v>
      </c>
      <c r="BD801" s="105">
        <v>28.661300000000001</v>
      </c>
      <c r="BE801" s="105">
        <v>28.889600000000002</v>
      </c>
      <c r="BF801" s="105">
        <v>28.7347</v>
      </c>
      <c r="BG801" s="105">
        <v>28.7133</v>
      </c>
      <c r="BH801" s="105">
        <v>28.6191</v>
      </c>
      <c r="BI801" s="105">
        <v>28.484300000000001</v>
      </c>
      <c r="BJ801" s="105">
        <v>28.479399999999998</v>
      </c>
      <c r="BK801" s="105">
        <v>28.626000000000001</v>
      </c>
      <c r="BL801" s="116">
        <v>28.817399999999999</v>
      </c>
      <c r="BM801" s="112">
        <v>0.35959999999999998</v>
      </c>
      <c r="BN801" s="112">
        <v>0.55362900000000004</v>
      </c>
      <c r="BO801" s="112">
        <v>0.62648899999999996</v>
      </c>
      <c r="BP801" s="112">
        <v>4.78202E-2</v>
      </c>
      <c r="BQ801" s="112">
        <v>0.83634399999999998</v>
      </c>
      <c r="BR801" s="112">
        <v>0.414968</v>
      </c>
      <c r="BS801" s="112">
        <v>0.24709</v>
      </c>
      <c r="BT801" s="112">
        <v>0.366008</v>
      </c>
      <c r="BU801" s="117">
        <v>0.779941</v>
      </c>
      <c r="BV801" s="112">
        <v>0.44365300000000002</v>
      </c>
      <c r="BW801" s="112">
        <v>0.63480099999999995</v>
      </c>
      <c r="BX801" s="112">
        <v>0.71237600000000001</v>
      </c>
      <c r="BY801" s="112">
        <v>8.8696499999999998E-2</v>
      </c>
      <c r="BZ801" s="112">
        <v>0.920234</v>
      </c>
      <c r="CA801" s="112">
        <v>0.67723900000000004</v>
      </c>
      <c r="CB801" s="112">
        <v>0.48162100000000002</v>
      </c>
      <c r="CC801" s="112">
        <v>0.56645500000000004</v>
      </c>
      <c r="CD801" s="117">
        <v>0.93211699999999997</v>
      </c>
      <c r="CE801" s="105">
        <v>-0.26821800000000001</v>
      </c>
      <c r="CF801" s="105">
        <v>-0.21553</v>
      </c>
      <c r="CG801" s="105">
        <v>-0.14715800000000001</v>
      </c>
      <c r="CH801" s="105">
        <v>-0.33305499999999999</v>
      </c>
      <c r="CI801" s="105">
        <v>-6.7293800000000001E-2</v>
      </c>
      <c r="CJ801" s="105">
        <v>-0.13506899999999999</v>
      </c>
      <c r="CK801" s="105">
        <v>-0.167689</v>
      </c>
      <c r="CL801" s="105">
        <v>0.12095599999999999</v>
      </c>
      <c r="CM801" s="116">
        <v>-3.5348900000000003E-2</v>
      </c>
    </row>
    <row r="802" spans="1:91">
      <c r="A802" s="104" t="s">
        <v>2273</v>
      </c>
      <c r="B802" s="104" t="s">
        <v>2274</v>
      </c>
      <c r="C802" s="104" t="s">
        <v>2275</v>
      </c>
      <c r="D802" s="105">
        <v>27.4788</v>
      </c>
      <c r="E802" s="108">
        <v>179911548.5</v>
      </c>
      <c r="F802" s="108">
        <v>123252088</v>
      </c>
      <c r="G802" s="108">
        <v>136724277.5</v>
      </c>
      <c r="H802" s="108">
        <v>124408962.40000001</v>
      </c>
      <c r="I802" s="108">
        <v>116603364.5</v>
      </c>
      <c r="J802" s="108">
        <v>97162205.5</v>
      </c>
      <c r="K802" s="108">
        <v>132246317.8</v>
      </c>
      <c r="L802" s="108">
        <v>53261931.5</v>
      </c>
      <c r="M802" s="108">
        <v>141028135.30000001</v>
      </c>
      <c r="N802" s="108">
        <v>106413848</v>
      </c>
      <c r="O802" s="108">
        <v>82060924</v>
      </c>
      <c r="P802" s="108">
        <v>151347864</v>
      </c>
      <c r="Q802" s="108">
        <v>193839436.5</v>
      </c>
      <c r="R802" s="108">
        <v>159719761.5</v>
      </c>
      <c r="S802" s="108">
        <v>113872755.40000001</v>
      </c>
      <c r="T802" s="108">
        <v>161270762.59999999</v>
      </c>
      <c r="U802" s="108">
        <v>151648721</v>
      </c>
      <c r="V802" s="108">
        <v>247509261</v>
      </c>
      <c r="W802" s="108">
        <v>215246099</v>
      </c>
      <c r="X802" s="108">
        <v>154575591.30000001</v>
      </c>
      <c r="Y802" s="108">
        <v>154868893.80000001</v>
      </c>
      <c r="Z802" s="108">
        <v>131163094.5</v>
      </c>
      <c r="AA802" s="108">
        <v>136665467.90000001</v>
      </c>
      <c r="AB802" s="108">
        <v>191596386.80000001</v>
      </c>
      <c r="AC802" s="108">
        <v>228341259.5</v>
      </c>
      <c r="AD802" s="108">
        <v>174569629</v>
      </c>
      <c r="AE802" s="108">
        <v>172347275</v>
      </c>
      <c r="AF802" s="108">
        <v>160597767.80000001</v>
      </c>
      <c r="AG802" s="108">
        <v>188256206.40000001</v>
      </c>
      <c r="AH802" s="115">
        <v>189117763.40000001</v>
      </c>
      <c r="AI802" s="105">
        <v>27.8062</v>
      </c>
      <c r="AJ802" s="105">
        <v>27.591699999999999</v>
      </c>
      <c r="AK802" s="105">
        <v>27.718499999999999</v>
      </c>
      <c r="AL802" s="105">
        <v>27.164899999999999</v>
      </c>
      <c r="AM802" s="105">
        <v>27.251999999999999</v>
      </c>
      <c r="AN802" s="105">
        <v>27.1846</v>
      </c>
      <c r="AO802" s="105">
        <v>27.2516</v>
      </c>
      <c r="AP802" s="105">
        <v>26.782499999999999</v>
      </c>
      <c r="AQ802" s="105">
        <v>27.2605</v>
      </c>
      <c r="AR802" s="105">
        <v>27.130299999999998</v>
      </c>
      <c r="AS802" s="105">
        <v>26.942699999999999</v>
      </c>
      <c r="AT802" s="105">
        <v>27.7775</v>
      </c>
      <c r="AU802" s="105">
        <v>27.764099999999999</v>
      </c>
      <c r="AV802" s="105">
        <v>27.540700000000001</v>
      </c>
      <c r="AW802" s="105">
        <v>27.206299999999999</v>
      </c>
      <c r="AX802" s="105">
        <v>27.644200000000001</v>
      </c>
      <c r="AY802" s="105">
        <v>27.4955</v>
      </c>
      <c r="AZ802" s="105">
        <v>28.2592</v>
      </c>
      <c r="BA802" s="105">
        <v>27.926400000000001</v>
      </c>
      <c r="BB802" s="105">
        <v>27.550899999999999</v>
      </c>
      <c r="BC802" s="105">
        <v>27.412400000000002</v>
      </c>
      <c r="BD802" s="105">
        <v>27.398800000000001</v>
      </c>
      <c r="BE802" s="105">
        <v>27.4955</v>
      </c>
      <c r="BF802" s="105">
        <v>27.950099999999999</v>
      </c>
      <c r="BG802" s="105">
        <v>27.775400000000001</v>
      </c>
      <c r="BH802" s="105">
        <v>27.399799999999999</v>
      </c>
      <c r="BI802" s="105">
        <v>27.374600000000001</v>
      </c>
      <c r="BJ802" s="105">
        <v>27.3139</v>
      </c>
      <c r="BK802" s="105">
        <v>27.4621</v>
      </c>
      <c r="BL802" s="116">
        <v>27.556799999999999</v>
      </c>
      <c r="BM802" s="112">
        <v>5.0176999999999999E-2</v>
      </c>
      <c r="BN802" s="112">
        <v>3.1923100000000003E-2</v>
      </c>
      <c r="BO802" s="112">
        <v>0.11601599999999999</v>
      </c>
      <c r="BP802" s="112">
        <v>0.573411</v>
      </c>
      <c r="BQ802" s="112">
        <v>0.75370199999999998</v>
      </c>
      <c r="BR802" s="112">
        <v>0.219304</v>
      </c>
      <c r="BS802" s="112">
        <v>0.33372600000000002</v>
      </c>
      <c r="BT802" s="112">
        <v>0.40656900000000001</v>
      </c>
      <c r="BU802" s="117">
        <v>0.64971500000000004</v>
      </c>
      <c r="BV802" s="112">
        <v>0.10006900000000001</v>
      </c>
      <c r="BW802" s="112">
        <v>7.9140100000000005E-2</v>
      </c>
      <c r="BX802" s="112">
        <v>0.21099100000000001</v>
      </c>
      <c r="BY802" s="112">
        <v>0.64817400000000003</v>
      </c>
      <c r="BZ802" s="112">
        <v>0.88161900000000004</v>
      </c>
      <c r="CA802" s="112">
        <v>0.47944399999999998</v>
      </c>
      <c r="CB802" s="112">
        <v>0.56585799999999997</v>
      </c>
      <c r="CC802" s="112">
        <v>0.596468</v>
      </c>
      <c r="CD802" s="117">
        <v>0.88664799999999999</v>
      </c>
      <c r="CE802" s="105">
        <v>0.26119199999999998</v>
      </c>
      <c r="CF802" s="105">
        <v>-0.243757</v>
      </c>
      <c r="CG802" s="105">
        <v>-0.34604800000000002</v>
      </c>
      <c r="CH802" s="105">
        <v>-0.16076199999999999</v>
      </c>
      <c r="CI802" s="105">
        <v>5.9425400000000003E-2</v>
      </c>
      <c r="CJ802" s="105">
        <v>0.35538599999999998</v>
      </c>
      <c r="CK802" s="105">
        <v>0.18562799999999999</v>
      </c>
      <c r="CL802" s="105">
        <v>0.170544</v>
      </c>
      <c r="CM802" s="116">
        <v>7.2352700000000006E-2</v>
      </c>
    </row>
    <row r="803" spans="1:91">
      <c r="A803" s="104" t="s">
        <v>2276</v>
      </c>
      <c r="B803" s="104" t="s">
        <v>2277</v>
      </c>
      <c r="C803" s="104" t="s">
        <v>2278</v>
      </c>
      <c r="D803" s="105">
        <v>34.6417</v>
      </c>
      <c r="E803" s="108">
        <v>21023270487</v>
      </c>
      <c r="F803" s="108">
        <v>18922458110</v>
      </c>
      <c r="G803" s="108">
        <v>19195500057</v>
      </c>
      <c r="H803" s="108">
        <v>18648892710</v>
      </c>
      <c r="I803" s="108">
        <v>16930979528</v>
      </c>
      <c r="J803" s="108">
        <v>16113274262</v>
      </c>
      <c r="K803" s="108">
        <v>19657520381</v>
      </c>
      <c r="L803" s="108">
        <v>14132492068</v>
      </c>
      <c r="M803" s="108">
        <v>20441717865</v>
      </c>
      <c r="N803" s="108">
        <v>19879439640</v>
      </c>
      <c r="O803" s="108">
        <v>22474758324</v>
      </c>
      <c r="P803" s="108">
        <v>17758424902</v>
      </c>
      <c r="Q803" s="108">
        <v>26133175728</v>
      </c>
      <c r="R803" s="108">
        <v>23000107286</v>
      </c>
      <c r="S803" s="108">
        <v>27954618878</v>
      </c>
      <c r="T803" s="108">
        <v>20197556622</v>
      </c>
      <c r="U803" s="108">
        <v>21436720599</v>
      </c>
      <c r="V803" s="108">
        <v>18380589667</v>
      </c>
      <c r="W803" s="108">
        <v>23209125978</v>
      </c>
      <c r="X803" s="108">
        <v>21027559201</v>
      </c>
      <c r="Y803" s="108">
        <v>22297984484</v>
      </c>
      <c r="Z803" s="108">
        <v>20832201358</v>
      </c>
      <c r="AA803" s="108">
        <v>20007904598</v>
      </c>
      <c r="AB803" s="108">
        <v>21273646761</v>
      </c>
      <c r="AC803" s="108">
        <v>27171724394</v>
      </c>
      <c r="AD803" s="108">
        <v>26440650986</v>
      </c>
      <c r="AE803" s="108">
        <v>26790567582</v>
      </c>
      <c r="AF803" s="108">
        <v>24040330890</v>
      </c>
      <c r="AG803" s="108">
        <v>26123461643</v>
      </c>
      <c r="AH803" s="115">
        <v>25072267978</v>
      </c>
      <c r="AI803" s="105">
        <v>34.674799999999998</v>
      </c>
      <c r="AJ803" s="105">
        <v>34.648200000000003</v>
      </c>
      <c r="AK803" s="105">
        <v>34.662199999999999</v>
      </c>
      <c r="AL803" s="105">
        <v>34.392800000000001</v>
      </c>
      <c r="AM803" s="105">
        <v>34.399299999999997</v>
      </c>
      <c r="AN803" s="105">
        <v>34.299900000000001</v>
      </c>
      <c r="AO803" s="105">
        <v>34.449300000000001</v>
      </c>
      <c r="AP803" s="105">
        <v>34.343699999999998</v>
      </c>
      <c r="AQ803" s="105">
        <v>34.439900000000002</v>
      </c>
      <c r="AR803" s="105">
        <v>34.669699999999999</v>
      </c>
      <c r="AS803" s="105">
        <v>34.884700000000002</v>
      </c>
      <c r="AT803" s="105">
        <v>34.652000000000001</v>
      </c>
      <c r="AU803" s="105">
        <v>34.809100000000001</v>
      </c>
      <c r="AV803" s="105">
        <v>34.710599999999999</v>
      </c>
      <c r="AW803" s="105">
        <v>35.083199999999998</v>
      </c>
      <c r="AX803" s="105">
        <v>34.6128</v>
      </c>
      <c r="AY803" s="105">
        <v>34.624000000000002</v>
      </c>
      <c r="AZ803" s="105">
        <v>34.432600000000001</v>
      </c>
      <c r="BA803" s="105">
        <v>34.678899999999999</v>
      </c>
      <c r="BB803" s="105">
        <v>34.633899999999997</v>
      </c>
      <c r="BC803" s="105">
        <v>34.595100000000002</v>
      </c>
      <c r="BD803" s="105">
        <v>34.704300000000003</v>
      </c>
      <c r="BE803" s="105">
        <v>34.636200000000002</v>
      </c>
      <c r="BF803" s="105">
        <v>34.744900000000001</v>
      </c>
      <c r="BG803" s="105">
        <v>34.730200000000004</v>
      </c>
      <c r="BH803" s="105">
        <v>34.647199999999998</v>
      </c>
      <c r="BI803" s="105">
        <v>34.654899999999998</v>
      </c>
      <c r="BJ803" s="105">
        <v>34.5398</v>
      </c>
      <c r="BK803" s="105">
        <v>34.529800000000002</v>
      </c>
      <c r="BL803" s="116">
        <v>34.547800000000002</v>
      </c>
      <c r="BM803" s="112">
        <v>1.88746E-4</v>
      </c>
      <c r="BN803" s="112">
        <v>5.7515999999999999E-3</v>
      </c>
      <c r="BO803" s="112">
        <v>1.9888400000000001E-2</v>
      </c>
      <c r="BP803" s="112">
        <v>5.88751E-2</v>
      </c>
      <c r="BQ803" s="112">
        <v>4.2219600000000003E-2</v>
      </c>
      <c r="BR803" s="112">
        <v>0.79412700000000003</v>
      </c>
      <c r="BS803" s="112">
        <v>1.7403499999999999E-2</v>
      </c>
      <c r="BT803" s="112">
        <v>8.3297100000000006E-3</v>
      </c>
      <c r="BU803" s="117">
        <v>6.8773300000000001E-3</v>
      </c>
      <c r="BV803" s="112">
        <v>5.99958E-3</v>
      </c>
      <c r="BW803" s="112">
        <v>2.8374E-2</v>
      </c>
      <c r="BX803" s="112">
        <v>8.2903199999999996E-2</v>
      </c>
      <c r="BY803" s="112">
        <v>0.10474</v>
      </c>
      <c r="BZ803" s="112">
        <v>0.36937300000000001</v>
      </c>
      <c r="CA803" s="112">
        <v>0.91056000000000004</v>
      </c>
      <c r="CB803" s="112">
        <v>0.124596</v>
      </c>
      <c r="CC803" s="112">
        <v>7.1890700000000002E-2</v>
      </c>
      <c r="CD803" s="117">
        <v>0.36602699999999999</v>
      </c>
      <c r="CE803" s="105">
        <v>0.12257899999999999</v>
      </c>
      <c r="CF803" s="105">
        <v>-0.175126</v>
      </c>
      <c r="CG803" s="105">
        <v>-0.128138</v>
      </c>
      <c r="CH803" s="105">
        <v>0.19633500000000001</v>
      </c>
      <c r="CI803" s="105">
        <v>0.32851399999999997</v>
      </c>
      <c r="CJ803" s="105">
        <v>1.7356900000000001E-2</v>
      </c>
      <c r="CK803" s="105">
        <v>9.6843700000000005E-2</v>
      </c>
      <c r="CL803" s="105">
        <v>0.156027</v>
      </c>
      <c r="CM803" s="116">
        <v>0.138317</v>
      </c>
    </row>
    <row r="804" spans="1:91">
      <c r="A804" s="104" t="s">
        <v>2279</v>
      </c>
      <c r="B804" s="104" t="s">
        <v>2280</v>
      </c>
      <c r="C804" s="104" t="s">
        <v>2281</v>
      </c>
      <c r="D804" s="105">
        <v>31.508749999999999</v>
      </c>
      <c r="E804" s="108">
        <v>2008732101</v>
      </c>
      <c r="F804" s="108">
        <v>1690366331</v>
      </c>
      <c r="G804" s="108">
        <v>1897962165</v>
      </c>
      <c r="H804" s="108">
        <v>2243597726</v>
      </c>
      <c r="I804" s="108">
        <v>1707788479</v>
      </c>
      <c r="J804" s="108">
        <v>1858367765</v>
      </c>
      <c r="K804" s="108">
        <v>2325867941</v>
      </c>
      <c r="L804" s="108">
        <v>1307293994</v>
      </c>
      <c r="M804" s="108">
        <v>2249589259</v>
      </c>
      <c r="N804" s="108">
        <v>1876467352</v>
      </c>
      <c r="O804" s="108">
        <v>2170088895</v>
      </c>
      <c r="P804" s="108">
        <v>1458290591</v>
      </c>
      <c r="Q804" s="108">
        <v>3196197457</v>
      </c>
      <c r="R804" s="108">
        <v>3036715517</v>
      </c>
      <c r="S804" s="108">
        <v>2736839001</v>
      </c>
      <c r="T804" s="108">
        <v>2347232232</v>
      </c>
      <c r="U804" s="108">
        <v>2491591782</v>
      </c>
      <c r="V804" s="108">
        <v>2728893558</v>
      </c>
      <c r="W804" s="108">
        <v>2716724233</v>
      </c>
      <c r="X804" s="108">
        <v>2643362613</v>
      </c>
      <c r="Y804" s="108">
        <v>2691625710</v>
      </c>
      <c r="Z804" s="108">
        <v>2418306372</v>
      </c>
      <c r="AA804" s="108">
        <v>2425787612</v>
      </c>
      <c r="AB804" s="108">
        <v>2404633419</v>
      </c>
      <c r="AC804" s="108">
        <v>3076200793</v>
      </c>
      <c r="AD804" s="108">
        <v>2786214887</v>
      </c>
      <c r="AE804" s="108">
        <v>3010401459</v>
      </c>
      <c r="AF804" s="108">
        <v>3365404643</v>
      </c>
      <c r="AG804" s="108">
        <v>3244971515</v>
      </c>
      <c r="AH804" s="115">
        <v>3272589863</v>
      </c>
      <c r="AI804" s="105">
        <v>31.287099999999999</v>
      </c>
      <c r="AJ804" s="105">
        <v>31.216899999999999</v>
      </c>
      <c r="AK804" s="105">
        <v>31.371600000000001</v>
      </c>
      <c r="AL804" s="105">
        <v>31.337599999999998</v>
      </c>
      <c r="AM804" s="105">
        <v>31.098500000000001</v>
      </c>
      <c r="AN804" s="105">
        <v>31.306699999999999</v>
      </c>
      <c r="AO804" s="105">
        <v>31.352399999999999</v>
      </c>
      <c r="AP804" s="105">
        <v>30.978000000000002</v>
      </c>
      <c r="AQ804" s="105">
        <v>31.2561</v>
      </c>
      <c r="AR804" s="105">
        <v>31.215699999999998</v>
      </c>
      <c r="AS804" s="105">
        <v>31.491499999999998</v>
      </c>
      <c r="AT804" s="105">
        <v>31.0458</v>
      </c>
      <c r="AU804" s="105">
        <v>31.807099999999998</v>
      </c>
      <c r="AV804" s="105">
        <v>31.7896</v>
      </c>
      <c r="AW804" s="105">
        <v>31.667899999999999</v>
      </c>
      <c r="AX804" s="105">
        <v>31.5076</v>
      </c>
      <c r="AY804" s="105">
        <v>31.537800000000001</v>
      </c>
      <c r="AZ804" s="105">
        <v>31.672999999999998</v>
      </c>
      <c r="BA804" s="105">
        <v>31.584199999999999</v>
      </c>
      <c r="BB804" s="105">
        <v>31.622599999999998</v>
      </c>
      <c r="BC804" s="105">
        <v>31.509899999999998</v>
      </c>
      <c r="BD804" s="105">
        <v>31.5745</v>
      </c>
      <c r="BE804" s="105">
        <v>31.5794</v>
      </c>
      <c r="BF804" s="105">
        <v>31.599799999999998</v>
      </c>
      <c r="BG804" s="105">
        <v>31.566800000000001</v>
      </c>
      <c r="BH804" s="105">
        <v>31.405100000000001</v>
      </c>
      <c r="BI804" s="105">
        <v>31.501200000000001</v>
      </c>
      <c r="BJ804" s="105">
        <v>31.703199999999999</v>
      </c>
      <c r="BK804" s="105">
        <v>31.520099999999999</v>
      </c>
      <c r="BL804" s="116">
        <v>31.599499999999999</v>
      </c>
      <c r="BM804" s="112">
        <v>1.0392800000000001E-2</v>
      </c>
      <c r="BN804" s="112">
        <v>1.7285200000000001E-2</v>
      </c>
      <c r="BO804" s="112">
        <v>2.9402399999999999E-2</v>
      </c>
      <c r="BP804" s="112">
        <v>6.3818E-2</v>
      </c>
      <c r="BQ804" s="112">
        <v>9.8854899999999996E-2</v>
      </c>
      <c r="BR804" s="112">
        <v>0.66057999999999995</v>
      </c>
      <c r="BS804" s="112">
        <v>0.60161699999999996</v>
      </c>
      <c r="BT804" s="112">
        <v>0.68943399999999999</v>
      </c>
      <c r="BU804" s="117">
        <v>0.175175</v>
      </c>
      <c r="BV804" s="112">
        <v>4.10569E-2</v>
      </c>
      <c r="BW804" s="112">
        <v>5.3159600000000001E-2</v>
      </c>
      <c r="BX804" s="112">
        <v>0.101872</v>
      </c>
      <c r="BY804" s="112">
        <v>0.11146300000000001</v>
      </c>
      <c r="BZ804" s="112">
        <v>0.47994500000000001</v>
      </c>
      <c r="CA804" s="112">
        <v>0.83819299999999997</v>
      </c>
      <c r="CB804" s="112">
        <v>0.76785400000000004</v>
      </c>
      <c r="CC804" s="112">
        <v>0.80986899999999995</v>
      </c>
      <c r="CD804" s="117">
        <v>0.68647800000000003</v>
      </c>
      <c r="CE804" s="105">
        <v>-0.31571100000000002</v>
      </c>
      <c r="CF804" s="105">
        <v>-0.36000900000000002</v>
      </c>
      <c r="CG804" s="105">
        <v>-0.41208400000000001</v>
      </c>
      <c r="CH804" s="105">
        <v>-0.35660199999999997</v>
      </c>
      <c r="CI804" s="105">
        <v>0.14727299999999999</v>
      </c>
      <c r="CJ804" s="105">
        <v>-3.4774100000000002E-2</v>
      </c>
      <c r="CK804" s="105">
        <v>-3.5363499999999999E-2</v>
      </c>
      <c r="CL804" s="105">
        <v>-2.3029299999999999E-2</v>
      </c>
      <c r="CM804" s="116">
        <v>-0.116536</v>
      </c>
    </row>
    <row r="805" spans="1:91">
      <c r="A805" s="104" t="s">
        <v>2282</v>
      </c>
      <c r="B805" s="104" t="s">
        <v>2283</v>
      </c>
      <c r="C805" s="104" t="s">
        <v>2284</v>
      </c>
      <c r="D805" s="105">
        <v>34.047600000000003</v>
      </c>
      <c r="E805" s="108">
        <v>14596312903</v>
      </c>
      <c r="F805" s="108">
        <v>14566206940</v>
      </c>
      <c r="G805" s="108">
        <v>15734082286</v>
      </c>
      <c r="H805" s="108">
        <v>14283711230</v>
      </c>
      <c r="I805" s="108">
        <v>11892978279</v>
      </c>
      <c r="J805" s="108">
        <v>13628118126</v>
      </c>
      <c r="K805" s="108">
        <v>13083436385</v>
      </c>
      <c r="L805" s="108">
        <v>9696871677</v>
      </c>
      <c r="M805" s="108">
        <v>13649446491</v>
      </c>
      <c r="N805" s="108">
        <v>13222626708</v>
      </c>
      <c r="O805" s="108">
        <v>15623885457</v>
      </c>
      <c r="P805" s="108">
        <v>15656451800</v>
      </c>
      <c r="Q805" s="108">
        <v>16718191629</v>
      </c>
      <c r="R805" s="108">
        <v>14055501280</v>
      </c>
      <c r="S805" s="108">
        <v>15517036085</v>
      </c>
      <c r="T805" s="108">
        <v>12633625018</v>
      </c>
      <c r="U805" s="108">
        <v>14179563902</v>
      </c>
      <c r="V805" s="108">
        <v>13947348972</v>
      </c>
      <c r="W805" s="108">
        <v>15494015314</v>
      </c>
      <c r="X805" s="108">
        <v>15446164300</v>
      </c>
      <c r="Y805" s="108">
        <v>15013410487</v>
      </c>
      <c r="Z805" s="108">
        <v>13328337773</v>
      </c>
      <c r="AA805" s="108">
        <v>12334316912</v>
      </c>
      <c r="AB805" s="108">
        <v>13675693083</v>
      </c>
      <c r="AC805" s="108">
        <v>16162279319</v>
      </c>
      <c r="AD805" s="108">
        <v>16044387905</v>
      </c>
      <c r="AE805" s="108">
        <v>16973347787</v>
      </c>
      <c r="AF805" s="108">
        <v>17784410128</v>
      </c>
      <c r="AG805" s="108">
        <v>19187050142</v>
      </c>
      <c r="AH805" s="115">
        <v>17249319667</v>
      </c>
      <c r="AI805" s="105">
        <v>34.148400000000002</v>
      </c>
      <c r="AJ805" s="105">
        <v>34.281500000000001</v>
      </c>
      <c r="AK805" s="105">
        <v>34.388300000000001</v>
      </c>
      <c r="AL805" s="105">
        <v>34.008000000000003</v>
      </c>
      <c r="AM805" s="105">
        <v>33.892000000000003</v>
      </c>
      <c r="AN805" s="105">
        <v>34.069099999999999</v>
      </c>
      <c r="AO805" s="105">
        <v>33.867600000000003</v>
      </c>
      <c r="AP805" s="105">
        <v>33.825099999999999</v>
      </c>
      <c r="AQ805" s="105">
        <v>33.857199999999999</v>
      </c>
      <c r="AR805" s="105">
        <v>34.081899999999997</v>
      </c>
      <c r="AS805" s="105">
        <v>34.369700000000002</v>
      </c>
      <c r="AT805" s="105">
        <v>34.470199999999998</v>
      </c>
      <c r="AU805" s="105">
        <v>34.167499999999997</v>
      </c>
      <c r="AV805" s="105">
        <v>34.000100000000003</v>
      </c>
      <c r="AW805" s="105">
        <v>34.222499999999997</v>
      </c>
      <c r="AX805" s="105">
        <v>33.935899999999997</v>
      </c>
      <c r="AY805" s="105">
        <v>34.030500000000004</v>
      </c>
      <c r="AZ805" s="105">
        <v>34.035800000000002</v>
      </c>
      <c r="BA805" s="105">
        <v>34.0959</v>
      </c>
      <c r="BB805" s="105">
        <v>34.187199999999997</v>
      </c>
      <c r="BC805" s="105">
        <v>34.025700000000001</v>
      </c>
      <c r="BD805" s="105">
        <v>34.059399999999997</v>
      </c>
      <c r="BE805" s="105">
        <v>33.936199999999999</v>
      </c>
      <c r="BF805" s="105">
        <v>34.107500000000002</v>
      </c>
      <c r="BG805" s="105">
        <v>33.970700000000001</v>
      </c>
      <c r="BH805" s="105">
        <v>33.923099999999998</v>
      </c>
      <c r="BI805" s="105">
        <v>33.996400000000001</v>
      </c>
      <c r="BJ805" s="105">
        <v>34.104900000000001</v>
      </c>
      <c r="BK805" s="105">
        <v>34.0839</v>
      </c>
      <c r="BL805" s="116">
        <v>34.004600000000003</v>
      </c>
      <c r="BM805" s="112">
        <v>5.1581599999999998E-2</v>
      </c>
      <c r="BN805" s="112">
        <v>0.28224700000000003</v>
      </c>
      <c r="BO805" s="112">
        <v>2.9275299999999998E-3</v>
      </c>
      <c r="BP805" s="112">
        <v>0.113788</v>
      </c>
      <c r="BQ805" s="112">
        <v>0.42303099999999999</v>
      </c>
      <c r="BR805" s="112">
        <v>0.22573399999999999</v>
      </c>
      <c r="BS805" s="112">
        <v>0.52891299999999997</v>
      </c>
      <c r="BT805" s="112">
        <v>0.63905999999999996</v>
      </c>
      <c r="BU805" s="117">
        <v>5.3719299999999998E-2</v>
      </c>
      <c r="BV805" s="112">
        <v>0.101677</v>
      </c>
      <c r="BW805" s="112">
        <v>0.37450600000000001</v>
      </c>
      <c r="BX805" s="112">
        <v>3.1659699999999999E-2</v>
      </c>
      <c r="BY805" s="112">
        <v>0.17632</v>
      </c>
      <c r="BZ805" s="112">
        <v>0.71475</v>
      </c>
      <c r="CA805" s="112">
        <v>0.48725600000000002</v>
      </c>
      <c r="CB805" s="112">
        <v>0.71567599999999998</v>
      </c>
      <c r="CC805" s="112">
        <v>0.78039400000000003</v>
      </c>
      <c r="CD805" s="117">
        <v>0.51463000000000003</v>
      </c>
      <c r="CE805" s="105">
        <v>0.20822099999999999</v>
      </c>
      <c r="CF805" s="105">
        <v>-7.4808799999999995E-2</v>
      </c>
      <c r="CG805" s="105">
        <v>-0.214507</v>
      </c>
      <c r="CH805" s="105">
        <v>0.242753</v>
      </c>
      <c r="CI805" s="105">
        <v>6.5546699999999999E-2</v>
      </c>
      <c r="CJ805" s="105">
        <v>-6.3772800000000004E-2</v>
      </c>
      <c r="CK805" s="105">
        <v>3.84585E-2</v>
      </c>
      <c r="CL805" s="105">
        <v>-3.0118300000000001E-2</v>
      </c>
      <c r="CM805" s="116">
        <v>-0.10106900000000001</v>
      </c>
    </row>
    <row r="806" spans="1:91">
      <c r="A806" s="104" t="s">
        <v>2285</v>
      </c>
      <c r="B806" s="104" t="s">
        <v>2286</v>
      </c>
      <c r="C806" s="104" t="s">
        <v>2287</v>
      </c>
      <c r="D806" s="105">
        <v>34.531800000000004</v>
      </c>
      <c r="E806" s="108">
        <v>13945057610</v>
      </c>
      <c r="F806" s="108">
        <v>17590054491</v>
      </c>
      <c r="G806" s="108">
        <v>25144663886</v>
      </c>
      <c r="H806" s="108">
        <v>18221168722</v>
      </c>
      <c r="I806" s="108">
        <v>17178835534</v>
      </c>
      <c r="J806" s="108">
        <v>12165803538</v>
      </c>
      <c r="K806" s="108">
        <v>14199006670</v>
      </c>
      <c r="L806" s="108">
        <v>7661775833</v>
      </c>
      <c r="M806" s="108">
        <v>14020922955</v>
      </c>
      <c r="N806" s="108">
        <v>13919683123</v>
      </c>
      <c r="O806" s="108">
        <v>12643381929</v>
      </c>
      <c r="P806" s="108">
        <v>10582537912</v>
      </c>
      <c r="Q806" s="108">
        <v>22159134257</v>
      </c>
      <c r="R806" s="108">
        <v>19464391718</v>
      </c>
      <c r="S806" s="108">
        <v>20945994663</v>
      </c>
      <c r="T806" s="108">
        <v>24487613998</v>
      </c>
      <c r="U806" s="108">
        <v>23608889107</v>
      </c>
      <c r="V806" s="108">
        <v>27152826728</v>
      </c>
      <c r="W806" s="108">
        <v>23545921080</v>
      </c>
      <c r="X806" s="108">
        <v>19272569628</v>
      </c>
      <c r="Y806" s="108">
        <v>21176343940</v>
      </c>
      <c r="Z806" s="108">
        <v>21115793528</v>
      </c>
      <c r="AA806" s="108">
        <v>20526604947</v>
      </c>
      <c r="AB806" s="108">
        <v>19112845029</v>
      </c>
      <c r="AC806" s="108">
        <v>26904099033</v>
      </c>
      <c r="AD806" s="108">
        <v>23602923050</v>
      </c>
      <c r="AE806" s="108">
        <v>24020438222</v>
      </c>
      <c r="AF806" s="108">
        <v>25107611195</v>
      </c>
      <c r="AG806" s="108">
        <v>26356797543</v>
      </c>
      <c r="AH806" s="115">
        <v>26935354160</v>
      </c>
      <c r="AI806" s="105">
        <v>34.082500000000003</v>
      </c>
      <c r="AJ806" s="105">
        <v>34.550699999999999</v>
      </c>
      <c r="AK806" s="105">
        <v>35.054299999999998</v>
      </c>
      <c r="AL806" s="105">
        <v>34.359299999999998</v>
      </c>
      <c r="AM806" s="105">
        <v>34.420299999999997</v>
      </c>
      <c r="AN806" s="105">
        <v>33.902000000000001</v>
      </c>
      <c r="AO806" s="105">
        <v>33.984999999999999</v>
      </c>
      <c r="AP806" s="105">
        <v>33.490900000000003</v>
      </c>
      <c r="AQ806" s="105">
        <v>33.896000000000001</v>
      </c>
      <c r="AR806" s="105">
        <v>34.154899999999998</v>
      </c>
      <c r="AS806" s="105">
        <v>34.075200000000002</v>
      </c>
      <c r="AT806" s="105">
        <v>33.905099999999997</v>
      </c>
      <c r="AU806" s="105">
        <v>34.570999999999998</v>
      </c>
      <c r="AV806" s="105">
        <v>34.469799999999999</v>
      </c>
      <c r="AW806" s="105">
        <v>34.664999999999999</v>
      </c>
      <c r="AX806" s="105">
        <v>34.890700000000002</v>
      </c>
      <c r="AY806" s="105">
        <v>34.763100000000001</v>
      </c>
      <c r="AZ806" s="105">
        <v>34.991199999999999</v>
      </c>
      <c r="BA806" s="105">
        <v>34.6997</v>
      </c>
      <c r="BB806" s="105">
        <v>34.508299999999998</v>
      </c>
      <c r="BC806" s="105">
        <v>34.520800000000001</v>
      </c>
      <c r="BD806" s="105">
        <v>34.7239</v>
      </c>
      <c r="BE806" s="105">
        <v>34.673099999999998</v>
      </c>
      <c r="BF806" s="105">
        <v>34.590400000000002</v>
      </c>
      <c r="BG806" s="105">
        <v>34.715000000000003</v>
      </c>
      <c r="BH806" s="105">
        <v>34.483199999999997</v>
      </c>
      <c r="BI806" s="105">
        <v>34.497399999999999</v>
      </c>
      <c r="BJ806" s="105">
        <v>34.602499999999999</v>
      </c>
      <c r="BK806" s="105">
        <v>34.5428</v>
      </c>
      <c r="BL806" s="116">
        <v>34.651899999999998</v>
      </c>
      <c r="BM806" s="112">
        <v>0.90330500000000002</v>
      </c>
      <c r="BN806" s="112">
        <v>8.9397299999999999E-2</v>
      </c>
      <c r="BO806" s="112">
        <v>6.4898000000000004E-3</v>
      </c>
      <c r="BP806" s="112">
        <v>2.2982300000000001E-3</v>
      </c>
      <c r="BQ806" s="112">
        <v>0.66220800000000002</v>
      </c>
      <c r="BR806" s="112">
        <v>1.8079399999999999E-2</v>
      </c>
      <c r="BS806" s="112">
        <v>0.75941099999999995</v>
      </c>
      <c r="BT806" s="112">
        <v>0.27386700000000003</v>
      </c>
      <c r="BU806" s="117">
        <v>0.69898800000000005</v>
      </c>
      <c r="BV806" s="112">
        <v>0.92305800000000005</v>
      </c>
      <c r="BW806" s="112">
        <v>0.15801200000000001</v>
      </c>
      <c r="BX806" s="112">
        <v>4.6571000000000001E-2</v>
      </c>
      <c r="BY806" s="112">
        <v>1.23E-2</v>
      </c>
      <c r="BZ806" s="112">
        <v>0.83601800000000004</v>
      </c>
      <c r="CA806" s="112">
        <v>0.12753</v>
      </c>
      <c r="CB806" s="112">
        <v>0.88023700000000005</v>
      </c>
      <c r="CC806" s="112">
        <v>0.47702699999999998</v>
      </c>
      <c r="CD806" s="117">
        <v>0.90440399999999999</v>
      </c>
      <c r="CE806" s="105">
        <v>-3.65283E-2</v>
      </c>
      <c r="CF806" s="105">
        <v>-0.37182700000000002</v>
      </c>
      <c r="CG806" s="105">
        <v>-0.80838399999999999</v>
      </c>
      <c r="CH806" s="105">
        <v>-0.553921</v>
      </c>
      <c r="CI806" s="105">
        <v>-3.04146E-2</v>
      </c>
      <c r="CJ806" s="105">
        <v>0.282642</v>
      </c>
      <c r="CK806" s="105">
        <v>-2.2758500000000001E-2</v>
      </c>
      <c r="CL806" s="105">
        <v>6.34435E-2</v>
      </c>
      <c r="CM806" s="116">
        <v>-3.38211E-2</v>
      </c>
    </row>
    <row r="807" spans="1:91">
      <c r="A807" s="104" t="s">
        <v>2288</v>
      </c>
      <c r="B807" s="104" t="s">
        <v>2289</v>
      </c>
      <c r="C807" s="104" t="s">
        <v>2290</v>
      </c>
      <c r="D807" s="105">
        <v>34.965299999999999</v>
      </c>
      <c r="E807" s="108">
        <v>31968052166</v>
      </c>
      <c r="F807" s="108">
        <v>29355035512</v>
      </c>
      <c r="G807" s="108">
        <v>31736515430</v>
      </c>
      <c r="H807" s="108">
        <v>27593577022</v>
      </c>
      <c r="I807" s="108">
        <v>25295229352</v>
      </c>
      <c r="J807" s="108">
        <v>32061338444</v>
      </c>
      <c r="K807" s="108">
        <v>24444999908</v>
      </c>
      <c r="L807" s="108">
        <v>21735535856</v>
      </c>
      <c r="M807" s="108">
        <v>25751710525</v>
      </c>
      <c r="N807" s="108">
        <v>35057974297</v>
      </c>
      <c r="O807" s="108">
        <v>37603975629</v>
      </c>
      <c r="P807" s="108">
        <v>37473675896</v>
      </c>
      <c r="Q807" s="108">
        <v>29519852305</v>
      </c>
      <c r="R807" s="108">
        <v>25161725383</v>
      </c>
      <c r="S807" s="108">
        <v>32879778703</v>
      </c>
      <c r="T807" s="108">
        <v>25231283782</v>
      </c>
      <c r="U807" s="108">
        <v>26372552830</v>
      </c>
      <c r="V807" s="108">
        <v>23638327348</v>
      </c>
      <c r="W807" s="108">
        <v>34332825305</v>
      </c>
      <c r="X807" s="108">
        <v>24948949515</v>
      </c>
      <c r="Y807" s="108">
        <v>27345467235</v>
      </c>
      <c r="Z807" s="108">
        <v>26838996405</v>
      </c>
      <c r="AA807" s="108">
        <v>23641432050</v>
      </c>
      <c r="AB807" s="108">
        <v>25631683670</v>
      </c>
      <c r="AC807" s="108">
        <v>34630188979</v>
      </c>
      <c r="AD807" s="108">
        <v>34356133497</v>
      </c>
      <c r="AE807" s="108">
        <v>29971653789</v>
      </c>
      <c r="AF807" s="108">
        <v>29957356418</v>
      </c>
      <c r="AG807" s="108">
        <v>31420916110</v>
      </c>
      <c r="AH807" s="115">
        <v>30981103104</v>
      </c>
      <c r="AI807" s="105">
        <v>35.279400000000003</v>
      </c>
      <c r="AJ807" s="105">
        <v>35.271599999999999</v>
      </c>
      <c r="AK807" s="105">
        <v>35.373699999999999</v>
      </c>
      <c r="AL807" s="105">
        <v>34.957999999999998</v>
      </c>
      <c r="AM807" s="105">
        <v>34.9726</v>
      </c>
      <c r="AN807" s="105">
        <v>35.268900000000002</v>
      </c>
      <c r="AO807" s="105">
        <v>34.760399999999997</v>
      </c>
      <c r="AP807" s="105">
        <v>34.939399999999999</v>
      </c>
      <c r="AQ807" s="105">
        <v>34.773000000000003</v>
      </c>
      <c r="AR807" s="105">
        <v>35.480899999999998</v>
      </c>
      <c r="AS807" s="105">
        <v>35.6053</v>
      </c>
      <c r="AT807" s="105">
        <v>35.729300000000002</v>
      </c>
      <c r="AU807" s="105">
        <v>34.985199999999999</v>
      </c>
      <c r="AV807" s="105">
        <v>34.840200000000003</v>
      </c>
      <c r="AW807" s="105">
        <v>35.317399999999999</v>
      </c>
      <c r="AX807" s="105">
        <v>34.933799999999998</v>
      </c>
      <c r="AY807" s="105">
        <v>34.922800000000002</v>
      </c>
      <c r="AZ807" s="105">
        <v>34.792000000000002</v>
      </c>
      <c r="BA807" s="105">
        <v>35.2438</v>
      </c>
      <c r="BB807" s="105">
        <v>34.879600000000003</v>
      </c>
      <c r="BC807" s="105">
        <v>34.886099999999999</v>
      </c>
      <c r="BD807" s="105">
        <v>35.069800000000001</v>
      </c>
      <c r="BE807" s="105">
        <v>34.876600000000003</v>
      </c>
      <c r="BF807" s="105">
        <v>35.013800000000003</v>
      </c>
      <c r="BG807" s="105">
        <v>35.082799999999999</v>
      </c>
      <c r="BH807" s="105">
        <v>35.025199999999998</v>
      </c>
      <c r="BI807" s="105">
        <v>34.816800000000001</v>
      </c>
      <c r="BJ807" s="105">
        <v>34.857199999999999</v>
      </c>
      <c r="BK807" s="105">
        <v>34.797400000000003</v>
      </c>
      <c r="BL807" s="116">
        <v>34.855699999999999</v>
      </c>
      <c r="BM807" s="112">
        <v>2.4970800000000002E-4</v>
      </c>
      <c r="BN807" s="112">
        <v>8.9985999999999997E-2</v>
      </c>
      <c r="BO807" s="112">
        <v>0.84713300000000002</v>
      </c>
      <c r="BP807" s="112">
        <v>4.9545600000000002E-4</v>
      </c>
      <c r="BQ807" s="112">
        <v>0.21346699999999999</v>
      </c>
      <c r="BR807" s="112">
        <v>0.405391</v>
      </c>
      <c r="BS807" s="112">
        <v>0.24426300000000001</v>
      </c>
      <c r="BT807" s="112">
        <v>6.8874699999999997E-2</v>
      </c>
      <c r="BU807" s="117">
        <v>0.17211599999999999</v>
      </c>
      <c r="BV807" s="112">
        <v>6.9472900000000001E-3</v>
      </c>
      <c r="BW807" s="112">
        <v>0.158614</v>
      </c>
      <c r="BX807" s="112">
        <v>0.89230699999999996</v>
      </c>
      <c r="BY807" s="112">
        <v>5.82389E-3</v>
      </c>
      <c r="BZ807" s="112">
        <v>0.58578200000000002</v>
      </c>
      <c r="CA807" s="112">
        <v>0.66844099999999995</v>
      </c>
      <c r="CB807" s="112">
        <v>0.47965200000000002</v>
      </c>
      <c r="CC807" s="112">
        <v>0.22218199999999999</v>
      </c>
      <c r="CD807" s="117">
        <v>0.68647800000000003</v>
      </c>
      <c r="CE807" s="105">
        <v>0.471443</v>
      </c>
      <c r="CF807" s="105">
        <v>0.22969700000000001</v>
      </c>
      <c r="CG807" s="105">
        <v>-1.25326E-2</v>
      </c>
      <c r="CH807" s="105">
        <v>0.76837200000000005</v>
      </c>
      <c r="CI807" s="105">
        <v>0.21080499999999999</v>
      </c>
      <c r="CJ807" s="105">
        <v>4.60968E-2</v>
      </c>
      <c r="CK807" s="105">
        <v>0.16634099999999999</v>
      </c>
      <c r="CL807" s="105">
        <v>0.14993200000000001</v>
      </c>
      <c r="CM807" s="116">
        <v>0.13811399999999999</v>
      </c>
    </row>
    <row r="808" spans="1:91">
      <c r="A808" s="104" t="s">
        <v>2291</v>
      </c>
      <c r="B808" s="104" t="s">
        <v>2292</v>
      </c>
      <c r="C808" s="104" t="s">
        <v>1049</v>
      </c>
      <c r="D808" s="105">
        <v>27.890900000000002</v>
      </c>
      <c r="E808" s="108">
        <v>220789656.5</v>
      </c>
      <c r="F808" s="108">
        <v>783799434.79999995</v>
      </c>
      <c r="G808" s="108">
        <v>156529561</v>
      </c>
      <c r="H808" s="108">
        <v>149750061.80000001</v>
      </c>
      <c r="I808" s="108">
        <v>111180130</v>
      </c>
      <c r="J808" s="108">
        <v>36192870.5</v>
      </c>
      <c r="K808" s="108">
        <v>135831204.09999999</v>
      </c>
      <c r="L808" s="108">
        <v>32604298.25</v>
      </c>
      <c r="M808" s="108">
        <v>158991091.5</v>
      </c>
      <c r="N808" s="108">
        <v>176360481.80000001</v>
      </c>
      <c r="O808" s="108">
        <v>138623016</v>
      </c>
      <c r="P808" s="108">
        <v>162072064</v>
      </c>
      <c r="Q808" s="108">
        <v>330597002</v>
      </c>
      <c r="R808" s="108">
        <v>152512280</v>
      </c>
      <c r="S808" s="108">
        <v>775931567</v>
      </c>
      <c r="T808" s="108">
        <v>181263804.80000001</v>
      </c>
      <c r="U808" s="108">
        <v>175166382.40000001</v>
      </c>
      <c r="V808" s="108">
        <v>242516267</v>
      </c>
      <c r="W808" s="108">
        <v>247505117.80000001</v>
      </c>
      <c r="X808" s="108">
        <v>193395564</v>
      </c>
      <c r="Y808" s="108">
        <v>259143272</v>
      </c>
      <c r="Z808" s="108">
        <v>237828298.80000001</v>
      </c>
      <c r="AA808" s="108">
        <v>222665634</v>
      </c>
      <c r="AB808" s="108">
        <v>184198155</v>
      </c>
      <c r="AC808" s="108">
        <v>210736984.30000001</v>
      </c>
      <c r="AD808" s="108">
        <v>312667771.30000001</v>
      </c>
      <c r="AE808" s="108">
        <v>246099250</v>
      </c>
      <c r="AF808" s="108">
        <v>249906426.80000001</v>
      </c>
      <c r="AG808" s="108">
        <v>1177811934</v>
      </c>
      <c r="AH808" s="115">
        <v>435339559.5</v>
      </c>
      <c r="AI808" s="105">
        <v>28.101600000000001</v>
      </c>
      <c r="AJ808" s="105">
        <v>30.121099999999998</v>
      </c>
      <c r="AK808" s="105">
        <v>27.9026</v>
      </c>
      <c r="AL808" s="105">
        <v>27.432400000000001</v>
      </c>
      <c r="AM808" s="105">
        <v>27.1814</v>
      </c>
      <c r="AN808" s="105">
        <v>25.867999999999999</v>
      </c>
      <c r="AO808" s="105">
        <v>27.288799999999998</v>
      </c>
      <c r="AP808" s="105">
        <v>26.0793</v>
      </c>
      <c r="AQ808" s="105">
        <v>27.433499999999999</v>
      </c>
      <c r="AR808" s="105">
        <v>27.866199999999999</v>
      </c>
      <c r="AS808" s="105">
        <v>27.692299999999999</v>
      </c>
      <c r="AT808" s="105">
        <v>27.876200000000001</v>
      </c>
      <c r="AU808" s="105">
        <v>28.529599999999999</v>
      </c>
      <c r="AV808" s="105">
        <v>27.474</v>
      </c>
      <c r="AW808" s="105">
        <v>29.984500000000001</v>
      </c>
      <c r="AX808" s="105">
        <v>27.812799999999999</v>
      </c>
      <c r="AY808" s="105">
        <v>27.698599999999999</v>
      </c>
      <c r="AZ808" s="105">
        <v>28.2318</v>
      </c>
      <c r="BA808" s="105">
        <v>28.127800000000001</v>
      </c>
      <c r="BB808" s="105">
        <v>27.869399999999999</v>
      </c>
      <c r="BC808" s="105">
        <v>28.165400000000002</v>
      </c>
      <c r="BD808" s="105">
        <v>28.261199999999999</v>
      </c>
      <c r="BE808" s="105">
        <v>28.195399999999999</v>
      </c>
      <c r="BF808" s="105">
        <v>27.8933</v>
      </c>
      <c r="BG808" s="105">
        <v>27.6646</v>
      </c>
      <c r="BH808" s="105">
        <v>28.252300000000002</v>
      </c>
      <c r="BI808" s="105">
        <v>27.888500000000001</v>
      </c>
      <c r="BJ808" s="105">
        <v>27.951899999999998</v>
      </c>
      <c r="BK808" s="105">
        <v>30.074200000000001</v>
      </c>
      <c r="BL808" s="116">
        <v>28.704499999999999</v>
      </c>
      <c r="BM808" s="112">
        <v>0.84099100000000004</v>
      </c>
      <c r="BN808" s="112">
        <v>5.7418900000000002E-2</v>
      </c>
      <c r="BO808" s="112">
        <v>5.8978700000000002E-2</v>
      </c>
      <c r="BP808" s="112">
        <v>0.153166</v>
      </c>
      <c r="BQ808" s="112">
        <v>0.80868600000000002</v>
      </c>
      <c r="BR808" s="112">
        <v>0.195858</v>
      </c>
      <c r="BS808" s="112">
        <v>0.244667</v>
      </c>
      <c r="BT808" s="112">
        <v>0.277281</v>
      </c>
      <c r="BU808" s="117">
        <v>0.204822</v>
      </c>
      <c r="BV808" s="112">
        <v>0.87335399999999996</v>
      </c>
      <c r="BW808" s="112">
        <v>0.11580500000000001</v>
      </c>
      <c r="BX808" s="112">
        <v>0.148614</v>
      </c>
      <c r="BY808" s="112">
        <v>0.222937</v>
      </c>
      <c r="BZ808" s="112">
        <v>0.90876400000000002</v>
      </c>
      <c r="CA808" s="112">
        <v>0.45575700000000002</v>
      </c>
      <c r="CB808" s="112">
        <v>0.47965200000000002</v>
      </c>
      <c r="CC808" s="112">
        <v>0.480354</v>
      </c>
      <c r="CD808" s="117">
        <v>0.70063399999999998</v>
      </c>
      <c r="CE808" s="105">
        <v>-0.201706</v>
      </c>
      <c r="CF808" s="105">
        <v>-2.08291</v>
      </c>
      <c r="CG808" s="105">
        <v>-1.9762999999999999</v>
      </c>
      <c r="CH808" s="105">
        <v>-1.0985799999999999</v>
      </c>
      <c r="CI808" s="105">
        <v>-0.24746399999999999</v>
      </c>
      <c r="CJ808" s="105">
        <v>-0.99573699999999998</v>
      </c>
      <c r="CK808" s="105">
        <v>-0.85596300000000003</v>
      </c>
      <c r="CL808" s="105">
        <v>-0.79350699999999996</v>
      </c>
      <c r="CM808" s="116">
        <v>-0.97499999999999998</v>
      </c>
    </row>
    <row r="809" spans="1:91">
      <c r="A809" s="104" t="s">
        <v>2293</v>
      </c>
      <c r="B809" s="104" t="s">
        <v>2294</v>
      </c>
      <c r="C809" s="104" t="s">
        <v>2295</v>
      </c>
      <c r="D809" s="105">
        <v>29.497199999999999</v>
      </c>
      <c r="E809" s="108">
        <v>418659099.5</v>
      </c>
      <c r="F809" s="108">
        <v>482196170.5</v>
      </c>
      <c r="G809" s="108">
        <v>269219307</v>
      </c>
      <c r="H809" s="108">
        <v>779070547.5</v>
      </c>
      <c r="I809" s="108">
        <v>608567866.5</v>
      </c>
      <c r="J809" s="108">
        <v>418411311.30000001</v>
      </c>
      <c r="K809" s="108">
        <v>404143501.5</v>
      </c>
      <c r="L809" s="108">
        <v>235171285</v>
      </c>
      <c r="M809" s="108">
        <v>291067456.30000001</v>
      </c>
      <c r="N809" s="108">
        <v>453945776</v>
      </c>
      <c r="O809" s="108">
        <v>244991500.5</v>
      </c>
      <c r="P809" s="108">
        <v>166357691</v>
      </c>
      <c r="Q809" s="108">
        <v>708214332</v>
      </c>
      <c r="R809" s="108">
        <v>1014565276</v>
      </c>
      <c r="S809" s="108">
        <v>941793855.29999995</v>
      </c>
      <c r="T809" s="108">
        <v>692342135</v>
      </c>
      <c r="U809" s="108">
        <v>653102982</v>
      </c>
      <c r="V809" s="108">
        <v>498675824.60000002</v>
      </c>
      <c r="W809" s="108">
        <v>596971079.5</v>
      </c>
      <c r="X809" s="108">
        <v>727818878.79999995</v>
      </c>
      <c r="Y809" s="108">
        <v>666387065.79999995</v>
      </c>
      <c r="Z809" s="108">
        <v>515165407.30000001</v>
      </c>
      <c r="AA809" s="108">
        <v>528257244.80000001</v>
      </c>
      <c r="AB809" s="108">
        <v>566181703.79999995</v>
      </c>
      <c r="AC809" s="108">
        <v>790319069</v>
      </c>
      <c r="AD809" s="108">
        <v>899868382</v>
      </c>
      <c r="AE809" s="108">
        <v>828585907.79999995</v>
      </c>
      <c r="AF809" s="108">
        <v>721304761.5</v>
      </c>
      <c r="AG809" s="108">
        <v>902064371.5</v>
      </c>
      <c r="AH809" s="115">
        <v>808986663</v>
      </c>
      <c r="AI809" s="105">
        <v>29.024699999999999</v>
      </c>
      <c r="AJ809" s="105">
        <v>29.418900000000001</v>
      </c>
      <c r="AK809" s="105">
        <v>28.630199999999999</v>
      </c>
      <c r="AL809" s="105">
        <v>29.811599999999999</v>
      </c>
      <c r="AM809" s="105">
        <v>29.607600000000001</v>
      </c>
      <c r="AN809" s="105">
        <v>29.173500000000001</v>
      </c>
      <c r="AO809" s="105">
        <v>28.852499999999999</v>
      </c>
      <c r="AP809" s="105">
        <v>28.683199999999999</v>
      </c>
      <c r="AQ809" s="105">
        <v>28.305900000000001</v>
      </c>
      <c r="AR809" s="105">
        <v>29.188500000000001</v>
      </c>
      <c r="AS809" s="105">
        <v>28.4939</v>
      </c>
      <c r="AT809" s="105">
        <v>27.913900000000002</v>
      </c>
      <c r="AU809" s="105">
        <v>29.622599999999998</v>
      </c>
      <c r="AV809" s="105">
        <v>30.207899999999999</v>
      </c>
      <c r="AW809" s="105">
        <v>30.1645</v>
      </c>
      <c r="AX809" s="105">
        <v>29.746200000000002</v>
      </c>
      <c r="AY809" s="105">
        <v>29.608799999999999</v>
      </c>
      <c r="AZ809" s="105">
        <v>29.209800000000001</v>
      </c>
      <c r="BA809" s="105">
        <v>29.398</v>
      </c>
      <c r="BB809" s="105">
        <v>29.791599999999999</v>
      </c>
      <c r="BC809" s="105">
        <v>29.5291</v>
      </c>
      <c r="BD809" s="105">
        <v>29.322900000000001</v>
      </c>
      <c r="BE809" s="105">
        <v>29.3843</v>
      </c>
      <c r="BF809" s="105">
        <v>29.513300000000001</v>
      </c>
      <c r="BG809" s="105">
        <v>29.595099999999999</v>
      </c>
      <c r="BH809" s="105">
        <v>29.78</v>
      </c>
      <c r="BI809" s="105">
        <v>29.64</v>
      </c>
      <c r="BJ809" s="105">
        <v>29.481100000000001</v>
      </c>
      <c r="BK809" s="105">
        <v>29.697500000000002</v>
      </c>
      <c r="BL809" s="116">
        <v>29.593499999999999</v>
      </c>
      <c r="BM809" s="112">
        <v>7.45508E-2</v>
      </c>
      <c r="BN809" s="112">
        <v>0.77793800000000002</v>
      </c>
      <c r="BO809" s="112">
        <v>4.8693E-3</v>
      </c>
      <c r="BP809" s="112">
        <v>4.7223800000000003E-2</v>
      </c>
      <c r="BQ809" s="112">
        <v>0.109112</v>
      </c>
      <c r="BR809" s="112">
        <v>0.70948599999999995</v>
      </c>
      <c r="BS809" s="112">
        <v>0.89904300000000004</v>
      </c>
      <c r="BT809" s="112">
        <v>9.3755400000000003E-2</v>
      </c>
      <c r="BU809" s="117">
        <v>0.38791199999999998</v>
      </c>
      <c r="BV809" s="112">
        <v>0.132381</v>
      </c>
      <c r="BW809" s="112">
        <v>0.82395200000000002</v>
      </c>
      <c r="BX809" s="112">
        <v>4.0810899999999997E-2</v>
      </c>
      <c r="BY809" s="112">
        <v>8.7760199999999997E-2</v>
      </c>
      <c r="BZ809" s="112">
        <v>0.48839500000000002</v>
      </c>
      <c r="CA809" s="112">
        <v>0.86160899999999996</v>
      </c>
      <c r="CB809" s="112">
        <v>0.956538</v>
      </c>
      <c r="CC809" s="112">
        <v>0.26455899999999999</v>
      </c>
      <c r="CD809" s="117">
        <v>0.75863000000000003</v>
      </c>
      <c r="CE809" s="105">
        <v>-0.56606800000000002</v>
      </c>
      <c r="CF809" s="105">
        <v>-5.9808100000000003E-2</v>
      </c>
      <c r="CG809" s="105">
        <v>-0.97682100000000005</v>
      </c>
      <c r="CH809" s="105">
        <v>-1.0585800000000001</v>
      </c>
      <c r="CI809" s="105">
        <v>0.407642</v>
      </c>
      <c r="CJ809" s="105">
        <v>-6.9067000000000003E-2</v>
      </c>
      <c r="CK809" s="105">
        <v>-1.77708E-2</v>
      </c>
      <c r="CL809" s="105">
        <v>-0.18388399999999999</v>
      </c>
      <c r="CM809" s="116">
        <v>8.1004499999999993E-2</v>
      </c>
    </row>
    <row r="810" spans="1:91">
      <c r="A810" s="104" t="s">
        <v>2296</v>
      </c>
      <c r="B810" s="104" t="s">
        <v>2297</v>
      </c>
      <c r="C810" s="104" t="s">
        <v>1107</v>
      </c>
      <c r="D810" s="105">
        <v>29.268900000000002</v>
      </c>
      <c r="E810" s="108">
        <v>472454030</v>
      </c>
      <c r="F810" s="108">
        <v>359617475</v>
      </c>
      <c r="G810" s="108">
        <v>339009908</v>
      </c>
      <c r="H810" s="108">
        <v>483906510</v>
      </c>
      <c r="I810" s="108">
        <v>468450655</v>
      </c>
      <c r="J810" s="108">
        <v>239855520</v>
      </c>
      <c r="K810" s="108">
        <v>479445147</v>
      </c>
      <c r="L810" s="108">
        <v>116376317</v>
      </c>
      <c r="M810" s="108">
        <v>487067891</v>
      </c>
      <c r="N810" s="108">
        <v>391089939</v>
      </c>
      <c r="O810" s="108">
        <v>402186159</v>
      </c>
      <c r="P810" s="108">
        <v>289753629</v>
      </c>
      <c r="Q810" s="108">
        <v>472429850</v>
      </c>
      <c r="R810" s="108">
        <v>536044552</v>
      </c>
      <c r="S810" s="108">
        <v>428008618</v>
      </c>
      <c r="T810" s="108">
        <v>574990174</v>
      </c>
      <c r="U810" s="108">
        <v>586722871</v>
      </c>
      <c r="V810" s="108">
        <v>469331537</v>
      </c>
      <c r="W810" s="108">
        <v>656707476</v>
      </c>
      <c r="X810" s="108">
        <v>639110940</v>
      </c>
      <c r="Y810" s="108">
        <v>586265568</v>
      </c>
      <c r="Z810" s="108">
        <v>526222064</v>
      </c>
      <c r="AA810" s="108">
        <v>555550334</v>
      </c>
      <c r="AB810" s="108">
        <v>601304808</v>
      </c>
      <c r="AC810" s="108">
        <v>788121440</v>
      </c>
      <c r="AD810" s="108">
        <v>697894904</v>
      </c>
      <c r="AE810" s="108">
        <v>800311998</v>
      </c>
      <c r="AF810" s="108">
        <v>739047550</v>
      </c>
      <c r="AG810" s="108">
        <v>825351132</v>
      </c>
      <c r="AH810" s="115">
        <v>705946264</v>
      </c>
      <c r="AI810" s="105">
        <v>29.199100000000001</v>
      </c>
      <c r="AJ810" s="105">
        <v>28.997299999999999</v>
      </c>
      <c r="AK810" s="105">
        <v>28.950800000000001</v>
      </c>
      <c r="AL810" s="105">
        <v>29.124500000000001</v>
      </c>
      <c r="AM810" s="105">
        <v>29.250299999999999</v>
      </c>
      <c r="AN810" s="105">
        <v>28.3611</v>
      </c>
      <c r="AO810" s="105">
        <v>29.094899999999999</v>
      </c>
      <c r="AP810" s="105">
        <v>27.683</v>
      </c>
      <c r="AQ810" s="105">
        <v>29.0486</v>
      </c>
      <c r="AR810" s="105">
        <v>28.964600000000001</v>
      </c>
      <c r="AS810" s="105">
        <v>29.165800000000001</v>
      </c>
      <c r="AT810" s="105">
        <v>28.714400000000001</v>
      </c>
      <c r="AU810" s="105">
        <v>29.003599999999999</v>
      </c>
      <c r="AV810" s="105">
        <v>29.287500000000001</v>
      </c>
      <c r="AW810" s="105">
        <v>29.086500000000001</v>
      </c>
      <c r="AX810" s="105">
        <v>29.478300000000001</v>
      </c>
      <c r="AY810" s="105">
        <v>29.457999999999998</v>
      </c>
      <c r="AZ810" s="105">
        <v>29.1447</v>
      </c>
      <c r="BA810" s="105">
        <v>29.535599999999999</v>
      </c>
      <c r="BB810" s="105">
        <v>29.604299999999999</v>
      </c>
      <c r="BC810" s="105">
        <v>29.3446</v>
      </c>
      <c r="BD810" s="105">
        <v>29.3537</v>
      </c>
      <c r="BE810" s="105">
        <v>29.458400000000001</v>
      </c>
      <c r="BF810" s="105">
        <v>29.600100000000001</v>
      </c>
      <c r="BG810" s="105">
        <v>29.5916</v>
      </c>
      <c r="BH810" s="105">
        <v>29.414000000000001</v>
      </c>
      <c r="BI810" s="105">
        <v>29.5899</v>
      </c>
      <c r="BJ810" s="105">
        <v>29.516100000000002</v>
      </c>
      <c r="BK810" s="105">
        <v>29.5685</v>
      </c>
      <c r="BL810" s="116">
        <v>29.3948</v>
      </c>
      <c r="BM810" s="112">
        <v>8.4639799999999994E-3</v>
      </c>
      <c r="BN810" s="112">
        <v>0.108822</v>
      </c>
      <c r="BO810" s="112">
        <v>0.13056499999999999</v>
      </c>
      <c r="BP810" s="112">
        <v>1.7797799999999999E-2</v>
      </c>
      <c r="BQ810" s="112">
        <v>2.0485300000000001E-2</v>
      </c>
      <c r="BR810" s="112">
        <v>0.32900800000000002</v>
      </c>
      <c r="BS810" s="112">
        <v>0.986514</v>
      </c>
      <c r="BT810" s="112">
        <v>0.81159999999999999</v>
      </c>
      <c r="BU810" s="117">
        <v>0.64702400000000004</v>
      </c>
      <c r="BV810" s="112">
        <v>3.6689600000000003E-2</v>
      </c>
      <c r="BW810" s="112">
        <v>0.182259</v>
      </c>
      <c r="BX810" s="112">
        <v>0.229681</v>
      </c>
      <c r="BY810" s="112">
        <v>4.1687599999999998E-2</v>
      </c>
      <c r="BZ810" s="112">
        <v>0.29402299999999998</v>
      </c>
      <c r="CA810" s="112">
        <v>0.59865000000000002</v>
      </c>
      <c r="CB810" s="112">
        <v>0.99102199999999996</v>
      </c>
      <c r="CC810" s="112">
        <v>0.89678599999999997</v>
      </c>
      <c r="CD810" s="117">
        <v>0.88578100000000004</v>
      </c>
      <c r="CE810" s="105">
        <v>-0.44408599999999998</v>
      </c>
      <c r="CF810" s="105">
        <v>-0.58115799999999995</v>
      </c>
      <c r="CG810" s="105">
        <v>-0.88430600000000004</v>
      </c>
      <c r="CH810" s="105">
        <v>-0.544875</v>
      </c>
      <c r="CI810" s="105">
        <v>-0.36729800000000001</v>
      </c>
      <c r="CJ810" s="105">
        <v>-0.13281299999999999</v>
      </c>
      <c r="CK810" s="105">
        <v>1.67592E-3</v>
      </c>
      <c r="CL810" s="105">
        <v>-2.24075E-2</v>
      </c>
      <c r="CM810" s="116">
        <v>3.8668300000000003E-2</v>
      </c>
    </row>
    <row r="811" spans="1:91">
      <c r="A811" s="104" t="s">
        <v>2298</v>
      </c>
      <c r="B811" s="104" t="s">
        <v>2299</v>
      </c>
      <c r="C811" s="104" t="s">
        <v>2300</v>
      </c>
      <c r="D811" s="105">
        <v>30.258900000000001</v>
      </c>
      <c r="E811" s="108">
        <v>1059194784</v>
      </c>
      <c r="F811" s="108">
        <v>949871326</v>
      </c>
      <c r="G811" s="108">
        <v>1145652097</v>
      </c>
      <c r="H811" s="108">
        <v>1062125561</v>
      </c>
      <c r="I811" s="108">
        <v>848874378</v>
      </c>
      <c r="J811" s="108">
        <v>1088300616</v>
      </c>
      <c r="K811" s="108">
        <v>1068817474</v>
      </c>
      <c r="L811" s="108">
        <v>765637851.79999995</v>
      </c>
      <c r="M811" s="108">
        <v>1127112362</v>
      </c>
      <c r="N811" s="108">
        <v>572635556</v>
      </c>
      <c r="O811" s="108">
        <v>632984408</v>
      </c>
      <c r="P811" s="108">
        <v>546177263</v>
      </c>
      <c r="Q811" s="108">
        <v>1100169472</v>
      </c>
      <c r="R811" s="108">
        <v>1012739240</v>
      </c>
      <c r="S811" s="108">
        <v>796490248</v>
      </c>
      <c r="T811" s="108">
        <v>888628685</v>
      </c>
      <c r="U811" s="108">
        <v>973392062</v>
      </c>
      <c r="V811" s="108">
        <v>833722535.29999995</v>
      </c>
      <c r="W811" s="108">
        <v>1034344052</v>
      </c>
      <c r="X811" s="108">
        <v>998686939</v>
      </c>
      <c r="Y811" s="108">
        <v>1102765640</v>
      </c>
      <c r="Z811" s="108">
        <v>973674408.79999995</v>
      </c>
      <c r="AA811" s="108">
        <v>959262190.5</v>
      </c>
      <c r="AB811" s="108">
        <v>1025005958</v>
      </c>
      <c r="AC811" s="108">
        <v>1294711776</v>
      </c>
      <c r="AD811" s="108">
        <v>1313174110</v>
      </c>
      <c r="AE811" s="108">
        <v>1271650872</v>
      </c>
      <c r="AF811" s="108">
        <v>1301412386</v>
      </c>
      <c r="AG811" s="108">
        <v>1550188672</v>
      </c>
      <c r="AH811" s="115">
        <v>1301156112</v>
      </c>
      <c r="AI811" s="105">
        <v>30.363800000000001</v>
      </c>
      <c r="AJ811" s="105">
        <v>30.4132</v>
      </c>
      <c r="AK811" s="105">
        <v>30.674399999999999</v>
      </c>
      <c r="AL811" s="105">
        <v>30.258700000000001</v>
      </c>
      <c r="AM811" s="105">
        <v>30.091100000000001</v>
      </c>
      <c r="AN811" s="105">
        <v>30.5855</v>
      </c>
      <c r="AO811" s="105">
        <v>30.2102</v>
      </c>
      <c r="AP811" s="105">
        <v>30.305599999999998</v>
      </c>
      <c r="AQ811" s="105">
        <v>30.2591</v>
      </c>
      <c r="AR811" s="105">
        <v>29.535</v>
      </c>
      <c r="AS811" s="105">
        <v>29.8063</v>
      </c>
      <c r="AT811" s="105">
        <v>29.629000000000001</v>
      </c>
      <c r="AU811" s="105">
        <v>30.2728</v>
      </c>
      <c r="AV811" s="105">
        <v>30.205300000000001</v>
      </c>
      <c r="AW811" s="105">
        <v>29.9285</v>
      </c>
      <c r="AX811" s="105">
        <v>30.106300000000001</v>
      </c>
      <c r="AY811" s="105">
        <v>30.1828</v>
      </c>
      <c r="AZ811" s="105">
        <v>29.952400000000001</v>
      </c>
      <c r="BA811" s="105">
        <v>30.190999999999999</v>
      </c>
      <c r="BB811" s="105">
        <v>30.239100000000001</v>
      </c>
      <c r="BC811" s="105">
        <v>30.238600000000002</v>
      </c>
      <c r="BD811" s="105">
        <v>30.259699999999999</v>
      </c>
      <c r="BE811" s="105">
        <v>30.2727</v>
      </c>
      <c r="BF811" s="105">
        <v>30.369599999999998</v>
      </c>
      <c r="BG811" s="105">
        <v>30.311</v>
      </c>
      <c r="BH811" s="105">
        <v>30.330300000000001</v>
      </c>
      <c r="BI811" s="105">
        <v>30.257899999999999</v>
      </c>
      <c r="BJ811" s="105">
        <v>30.3325</v>
      </c>
      <c r="BK811" s="105">
        <v>30.475300000000001</v>
      </c>
      <c r="BL811" s="116">
        <v>30.291699999999999</v>
      </c>
      <c r="BM811" s="112">
        <v>0.351161</v>
      </c>
      <c r="BN811" s="112">
        <v>0.742649</v>
      </c>
      <c r="BO811" s="112">
        <v>0.156447</v>
      </c>
      <c r="BP811" s="112">
        <v>1.86225E-3</v>
      </c>
      <c r="BQ811" s="112">
        <v>0.124568</v>
      </c>
      <c r="BR811" s="112">
        <v>3.1036899999999999E-2</v>
      </c>
      <c r="BS811" s="112">
        <v>6.8232600000000004E-2</v>
      </c>
      <c r="BT811" s="112">
        <v>0.37225799999999998</v>
      </c>
      <c r="BU811" s="117">
        <v>0.32638499999999998</v>
      </c>
      <c r="BV811" s="112">
        <v>0.43548500000000001</v>
      </c>
      <c r="BW811" s="112">
        <v>0.79448099999999999</v>
      </c>
      <c r="BX811" s="112">
        <v>0.26179200000000002</v>
      </c>
      <c r="BY811" s="112">
        <v>1.12046E-2</v>
      </c>
      <c r="BZ811" s="112">
        <v>0.50396700000000005</v>
      </c>
      <c r="CA811" s="112">
        <v>0.164273</v>
      </c>
      <c r="CB811" s="112">
        <v>0.24760199999999999</v>
      </c>
      <c r="CC811" s="112">
        <v>0.56995799999999996</v>
      </c>
      <c r="CD811" s="117">
        <v>0.73983500000000002</v>
      </c>
      <c r="CE811" s="105">
        <v>0.117341</v>
      </c>
      <c r="CF811" s="105">
        <v>-5.4709099999999997E-2</v>
      </c>
      <c r="CG811" s="105">
        <v>-0.108186</v>
      </c>
      <c r="CH811" s="105">
        <v>-0.70971700000000004</v>
      </c>
      <c r="CI811" s="105">
        <v>-0.230934</v>
      </c>
      <c r="CJ811" s="105">
        <v>-0.28595100000000001</v>
      </c>
      <c r="CK811" s="105">
        <v>-0.143567</v>
      </c>
      <c r="CL811" s="105">
        <v>-6.5814999999999999E-2</v>
      </c>
      <c r="CM811" s="116">
        <v>-6.6729899999999995E-2</v>
      </c>
    </row>
    <row r="812" spans="1:91">
      <c r="A812" s="104" t="s">
        <v>2301</v>
      </c>
      <c r="B812" s="104" t="s">
        <v>2302</v>
      </c>
      <c r="C812" s="104" t="s">
        <v>2303</v>
      </c>
      <c r="D812" s="105">
        <v>26.4757</v>
      </c>
      <c r="E812" s="108">
        <v>32359890</v>
      </c>
      <c r="F812" s="108">
        <v>5081635</v>
      </c>
      <c r="G812" s="108"/>
      <c r="H812" s="108">
        <v>80512159</v>
      </c>
      <c r="I812" s="108">
        <v>56967536</v>
      </c>
      <c r="J812" s="108">
        <v>53189248</v>
      </c>
      <c r="K812" s="108">
        <v>123905372</v>
      </c>
      <c r="L812" s="108">
        <v>38221368</v>
      </c>
      <c r="M812" s="108">
        <v>83003103</v>
      </c>
      <c r="N812" s="108">
        <v>85690655.5</v>
      </c>
      <c r="O812" s="108">
        <v>110022112</v>
      </c>
      <c r="P812" s="108">
        <v>99806246</v>
      </c>
      <c r="Q812" s="108">
        <v>75441024</v>
      </c>
      <c r="R812" s="108">
        <v>125027272</v>
      </c>
      <c r="S812" s="108">
        <v>51998468</v>
      </c>
      <c r="T812" s="108">
        <v>103404084</v>
      </c>
      <c r="U812" s="108">
        <v>112587504</v>
      </c>
      <c r="V812" s="108">
        <v>8725521</v>
      </c>
      <c r="W812" s="108">
        <v>67766088</v>
      </c>
      <c r="X812" s="108">
        <v>137313376</v>
      </c>
      <c r="Y812" s="108">
        <v>58767956</v>
      </c>
      <c r="Z812" s="108">
        <v>43204454</v>
      </c>
      <c r="AA812" s="108">
        <v>32529780</v>
      </c>
      <c r="AB812" s="108">
        <v>65132236</v>
      </c>
      <c r="AC812" s="108">
        <v>155781720</v>
      </c>
      <c r="AD812" s="108">
        <v>124876136</v>
      </c>
      <c r="AE812" s="108">
        <v>106763916</v>
      </c>
      <c r="AF812" s="108">
        <v>107795330</v>
      </c>
      <c r="AG812" s="108">
        <v>83462824</v>
      </c>
      <c r="AH812" s="115">
        <v>117052400</v>
      </c>
      <c r="AI812" s="105">
        <v>25.331199999999999</v>
      </c>
      <c r="AJ812" s="105">
        <v>23.023499999999999</v>
      </c>
      <c r="AK812" s="105">
        <v>22.702000000000002</v>
      </c>
      <c r="AL812" s="105">
        <v>26.537099999999999</v>
      </c>
      <c r="AM812" s="105">
        <v>26.2667</v>
      </c>
      <c r="AN812" s="105">
        <v>26.4556</v>
      </c>
      <c r="AO812" s="105">
        <v>27.154199999999999</v>
      </c>
      <c r="AP812" s="105">
        <v>26.307600000000001</v>
      </c>
      <c r="AQ812" s="105">
        <v>26.495799999999999</v>
      </c>
      <c r="AR812" s="105">
        <v>26.779699999999998</v>
      </c>
      <c r="AS812" s="105">
        <v>27.3657</v>
      </c>
      <c r="AT812" s="105">
        <v>27.1768</v>
      </c>
      <c r="AU812" s="105">
        <v>26.3872</v>
      </c>
      <c r="AV812" s="105">
        <v>27.1874</v>
      </c>
      <c r="AW812" s="105">
        <v>26.100100000000001</v>
      </c>
      <c r="AX812" s="105">
        <v>27.003</v>
      </c>
      <c r="AY812" s="105">
        <v>27.081700000000001</v>
      </c>
      <c r="AZ812" s="105">
        <v>23.485800000000001</v>
      </c>
      <c r="BA812" s="105">
        <v>26.259</v>
      </c>
      <c r="BB812" s="105">
        <v>27.383600000000001</v>
      </c>
      <c r="BC812" s="105">
        <v>25.9878</v>
      </c>
      <c r="BD812" s="105">
        <v>25.7361</v>
      </c>
      <c r="BE812" s="105">
        <v>25.370799999999999</v>
      </c>
      <c r="BF812" s="105">
        <v>26.3935</v>
      </c>
      <c r="BG812" s="105">
        <v>27.224</v>
      </c>
      <c r="BH812" s="105">
        <v>26.908999999999999</v>
      </c>
      <c r="BI812" s="105">
        <v>26.683700000000002</v>
      </c>
      <c r="BJ812" s="105">
        <v>26.738800000000001</v>
      </c>
      <c r="BK812" s="105">
        <v>26.2866</v>
      </c>
      <c r="BL812" s="116">
        <v>26.8626</v>
      </c>
      <c r="BM812" s="112">
        <v>2.5391400000000001E-2</v>
      </c>
      <c r="BN812" s="112">
        <v>0.33757100000000001</v>
      </c>
      <c r="BO812" s="112">
        <v>0.94403499999999996</v>
      </c>
      <c r="BP812" s="112">
        <v>0.123753</v>
      </c>
      <c r="BQ812" s="112">
        <v>0.85674300000000003</v>
      </c>
      <c r="BR812" s="112">
        <v>0.55435999999999996</v>
      </c>
      <c r="BS812" s="112">
        <v>0.86154299999999995</v>
      </c>
      <c r="BT812" s="112">
        <v>8.3310700000000001E-2</v>
      </c>
      <c r="BU812" s="117">
        <v>0.25795600000000002</v>
      </c>
      <c r="BV812" s="112">
        <v>6.7414500000000002E-2</v>
      </c>
      <c r="BW812" s="112">
        <v>0.43032999999999999</v>
      </c>
      <c r="BX812" s="112">
        <v>0.96057899999999996</v>
      </c>
      <c r="BY812" s="112">
        <v>0.18773599999999999</v>
      </c>
      <c r="BZ812" s="112">
        <v>0.92747000000000002</v>
      </c>
      <c r="CA812" s="112">
        <v>0.77416499999999999</v>
      </c>
      <c r="CB812" s="112">
        <v>0.93472100000000002</v>
      </c>
      <c r="CC812" s="112">
        <v>0.245197</v>
      </c>
      <c r="CD812" s="117">
        <v>0.71893099999999999</v>
      </c>
      <c r="CE812" s="105">
        <v>-2.94374</v>
      </c>
      <c r="CF812" s="105">
        <v>-0.20952000000000001</v>
      </c>
      <c r="CG812" s="105">
        <v>2.3208599999999999E-2</v>
      </c>
      <c r="CH812" s="105">
        <v>0.47806999999999999</v>
      </c>
      <c r="CI812" s="105">
        <v>-7.1104700000000007E-2</v>
      </c>
      <c r="CJ812" s="105">
        <v>-0.77246499999999996</v>
      </c>
      <c r="CK812" s="105">
        <v>-8.5862499999999994E-2</v>
      </c>
      <c r="CL812" s="105">
        <v>-0.79588599999999998</v>
      </c>
      <c r="CM812" s="116">
        <v>0.30959700000000001</v>
      </c>
    </row>
    <row r="813" spans="1:91">
      <c r="A813" s="104" t="s">
        <v>5215</v>
      </c>
      <c r="B813" s="104" t="s">
        <v>5216</v>
      </c>
      <c r="C813" s="104" t="s">
        <v>5217</v>
      </c>
      <c r="D813" s="105">
        <v>26.556000000000001</v>
      </c>
      <c r="E813" s="108"/>
      <c r="F813" s="108">
        <v>104514528</v>
      </c>
      <c r="G813" s="108">
        <v>122705066.5</v>
      </c>
      <c r="H813" s="108">
        <v>139583922</v>
      </c>
      <c r="I813" s="108">
        <v>123436320</v>
      </c>
      <c r="J813" s="108">
        <v>144801200</v>
      </c>
      <c r="K813" s="108">
        <v>218274520</v>
      </c>
      <c r="L813" s="108">
        <v>275109588</v>
      </c>
      <c r="M813" s="108">
        <v>185727488</v>
      </c>
      <c r="N813" s="108">
        <v>189821936</v>
      </c>
      <c r="O813" s="108">
        <v>241761304</v>
      </c>
      <c r="P813" s="108">
        <v>228785840</v>
      </c>
      <c r="Q813" s="108">
        <v>105399508</v>
      </c>
      <c r="R813" s="108">
        <v>62068772</v>
      </c>
      <c r="S813" s="108">
        <v>36556332</v>
      </c>
      <c r="T813" s="108">
        <v>78055952</v>
      </c>
      <c r="U813" s="108">
        <v>84650552</v>
      </c>
      <c r="V813" s="108">
        <v>70675632</v>
      </c>
      <c r="W813" s="108">
        <v>80906496</v>
      </c>
      <c r="X813" s="108">
        <v>81506376</v>
      </c>
      <c r="Y813" s="108"/>
      <c r="Z813" s="108"/>
      <c r="AA813" s="108"/>
      <c r="AB813" s="108"/>
      <c r="AC813" s="108">
        <v>66557360</v>
      </c>
      <c r="AD813" s="108">
        <v>55576240</v>
      </c>
      <c r="AE813" s="108">
        <v>84366770</v>
      </c>
      <c r="AF813" s="108">
        <v>81119192</v>
      </c>
      <c r="AG813" s="108">
        <v>82562144</v>
      </c>
      <c r="AH813" s="115">
        <v>83475992.5</v>
      </c>
      <c r="AI813" s="105">
        <v>22.005099999999999</v>
      </c>
      <c r="AJ813" s="105">
        <v>27.338899999999999</v>
      </c>
      <c r="AK813" s="105">
        <v>27.552</v>
      </c>
      <c r="AL813" s="105">
        <v>27.3309</v>
      </c>
      <c r="AM813" s="105">
        <v>27.331900000000001</v>
      </c>
      <c r="AN813" s="105">
        <v>27.697900000000001</v>
      </c>
      <c r="AO813" s="105">
        <v>27.966999999999999</v>
      </c>
      <c r="AP813" s="105">
        <v>28.933199999999999</v>
      </c>
      <c r="AQ813" s="105">
        <v>27.657699999999998</v>
      </c>
      <c r="AR813" s="105">
        <v>27.9558</v>
      </c>
      <c r="AS813" s="105">
        <v>28.463999999999999</v>
      </c>
      <c r="AT813" s="105">
        <v>28.3736</v>
      </c>
      <c r="AU813" s="105">
        <v>26.867999999999999</v>
      </c>
      <c r="AV813" s="105">
        <v>26.177099999999999</v>
      </c>
      <c r="AW813" s="105">
        <v>25.667000000000002</v>
      </c>
      <c r="AX813" s="105">
        <v>26.597300000000001</v>
      </c>
      <c r="AY813" s="105">
        <v>26.672899999999998</v>
      </c>
      <c r="AZ813" s="105">
        <v>26.493300000000001</v>
      </c>
      <c r="BA813" s="105">
        <v>26.514700000000001</v>
      </c>
      <c r="BB813" s="105">
        <v>26.6326</v>
      </c>
      <c r="BC813" s="105">
        <v>23.6098</v>
      </c>
      <c r="BD813" s="105">
        <v>22.487200000000001</v>
      </c>
      <c r="BE813" s="105">
        <v>23.2712</v>
      </c>
      <c r="BF813" s="105">
        <v>22.651199999999999</v>
      </c>
      <c r="BG813" s="105">
        <v>26.010999999999999</v>
      </c>
      <c r="BH813" s="105">
        <v>25.731200000000001</v>
      </c>
      <c r="BI813" s="105">
        <v>26.344000000000001</v>
      </c>
      <c r="BJ813" s="105">
        <v>26.328600000000002</v>
      </c>
      <c r="BK813" s="105">
        <v>26.269200000000001</v>
      </c>
      <c r="BL813" s="116">
        <v>26.364699999999999</v>
      </c>
      <c r="BM813" s="112">
        <v>0.723553</v>
      </c>
      <c r="BN813" s="112">
        <v>8.2913699999999997E-4</v>
      </c>
      <c r="BO813" s="112">
        <v>8.3850799999999996E-3</v>
      </c>
      <c r="BP813" s="112">
        <v>2.5700899999999999E-4</v>
      </c>
      <c r="BQ813" s="112">
        <v>0.82274800000000003</v>
      </c>
      <c r="BR813" s="112">
        <v>1.0644600000000001E-2</v>
      </c>
      <c r="BS813" s="112">
        <v>0.49854100000000001</v>
      </c>
      <c r="BT813" s="112">
        <v>1.2679400000000001E-4</v>
      </c>
      <c r="BU813" s="117">
        <v>0.17863799999999999</v>
      </c>
      <c r="BV813" s="112">
        <v>0.77189700000000006</v>
      </c>
      <c r="BW813" s="112">
        <v>1.29157E-2</v>
      </c>
      <c r="BX813" s="112">
        <v>5.36371E-2</v>
      </c>
      <c r="BY813" s="112">
        <v>4.3519199999999996E-3</v>
      </c>
      <c r="BZ813" s="112">
        <v>0.91385300000000003</v>
      </c>
      <c r="CA813" s="112">
        <v>9.4991999999999993E-2</v>
      </c>
      <c r="CB813" s="112">
        <v>0.69401599999999997</v>
      </c>
      <c r="CC813" s="112">
        <v>1.01224E-2</v>
      </c>
      <c r="CD813" s="117">
        <v>0.686805</v>
      </c>
      <c r="CE813" s="105">
        <v>-0.68881599999999998</v>
      </c>
      <c r="CF813" s="105">
        <v>1.1327400000000001</v>
      </c>
      <c r="CG813" s="105">
        <v>1.8651199999999999</v>
      </c>
      <c r="CH813" s="105">
        <v>1.9436</v>
      </c>
      <c r="CI813" s="105">
        <v>-8.3488499999999993E-2</v>
      </c>
      <c r="CJ813" s="105">
        <v>0.26697799999999999</v>
      </c>
      <c r="CK813" s="105">
        <v>-0.73516099999999995</v>
      </c>
      <c r="CL813" s="105">
        <v>-3.5176500000000002</v>
      </c>
      <c r="CM813" s="116">
        <v>-0.29208800000000001</v>
      </c>
    </row>
    <row r="814" spans="1:91">
      <c r="A814" s="104" t="s">
        <v>2304</v>
      </c>
      <c r="B814" s="104" t="s">
        <v>2305</v>
      </c>
      <c r="C814" s="104" t="s">
        <v>2306</v>
      </c>
      <c r="D814" s="105">
        <v>31.156700000000001</v>
      </c>
      <c r="E814" s="108">
        <v>1400971937</v>
      </c>
      <c r="F814" s="108">
        <v>894047110.5</v>
      </c>
      <c r="G814" s="108">
        <v>861563849</v>
      </c>
      <c r="H814" s="108">
        <v>1727594014</v>
      </c>
      <c r="I814" s="108">
        <v>1293557297</v>
      </c>
      <c r="J814" s="108">
        <v>717774885</v>
      </c>
      <c r="K814" s="108">
        <v>1335109523</v>
      </c>
      <c r="L814" s="108">
        <v>582440347.79999995</v>
      </c>
      <c r="M814" s="108">
        <v>2011300420</v>
      </c>
      <c r="N814" s="108">
        <v>1813516026</v>
      </c>
      <c r="O814" s="108">
        <v>1241382746</v>
      </c>
      <c r="P814" s="108">
        <v>1626348096</v>
      </c>
      <c r="Q814" s="108">
        <v>2394625246</v>
      </c>
      <c r="R814" s="108">
        <v>2373113478</v>
      </c>
      <c r="S814" s="108">
        <v>2121741608</v>
      </c>
      <c r="T814" s="108">
        <v>1770064407</v>
      </c>
      <c r="U814" s="108">
        <v>2037429700</v>
      </c>
      <c r="V814" s="108">
        <v>1803561550</v>
      </c>
      <c r="W814" s="108">
        <v>2269267217</v>
      </c>
      <c r="X814" s="108">
        <v>2143745251</v>
      </c>
      <c r="Y814" s="108">
        <v>2339130095</v>
      </c>
      <c r="Z814" s="108">
        <v>2017873391</v>
      </c>
      <c r="AA814" s="108">
        <v>1791419562</v>
      </c>
      <c r="AB814" s="108">
        <v>2364902146</v>
      </c>
      <c r="AC814" s="108">
        <v>2500973745</v>
      </c>
      <c r="AD814" s="108">
        <v>2782306504</v>
      </c>
      <c r="AE814" s="108">
        <v>2237376396</v>
      </c>
      <c r="AF814" s="108">
        <v>3168503862</v>
      </c>
      <c r="AG814" s="108">
        <v>2425136497</v>
      </c>
      <c r="AH814" s="115">
        <v>2624246979</v>
      </c>
      <c r="AI814" s="105">
        <v>30.767299999999999</v>
      </c>
      <c r="AJ814" s="105">
        <v>30.319099999999999</v>
      </c>
      <c r="AK814" s="105">
        <v>30.263400000000001</v>
      </c>
      <c r="AL814" s="105">
        <v>30.9605</v>
      </c>
      <c r="AM814" s="105">
        <v>30.703399999999998</v>
      </c>
      <c r="AN814" s="105">
        <v>29.988900000000001</v>
      </c>
      <c r="AO814" s="105">
        <v>30.5337</v>
      </c>
      <c r="AP814" s="105">
        <v>29.880500000000001</v>
      </c>
      <c r="AQ814" s="105">
        <v>31.0946</v>
      </c>
      <c r="AR814" s="105">
        <v>31.165400000000002</v>
      </c>
      <c r="AS814" s="105">
        <v>30.7163</v>
      </c>
      <c r="AT814" s="105">
        <v>31.203199999999999</v>
      </c>
      <c r="AU814" s="105">
        <v>31.391400000000001</v>
      </c>
      <c r="AV814" s="105">
        <v>31.433800000000002</v>
      </c>
      <c r="AW814" s="105">
        <v>31.306999999999999</v>
      </c>
      <c r="AX814" s="105">
        <v>31.1005</v>
      </c>
      <c r="AY814" s="105">
        <v>31.246400000000001</v>
      </c>
      <c r="AZ814" s="105">
        <v>31.0885</v>
      </c>
      <c r="BA814" s="105">
        <v>31.3245</v>
      </c>
      <c r="BB814" s="105">
        <v>31.325199999999999</v>
      </c>
      <c r="BC814" s="105">
        <v>31.311199999999999</v>
      </c>
      <c r="BD814" s="105">
        <v>31.3126</v>
      </c>
      <c r="BE814" s="105">
        <v>31.148</v>
      </c>
      <c r="BF814" s="105">
        <v>31.575700000000001</v>
      </c>
      <c r="BG814" s="105">
        <v>31.269400000000001</v>
      </c>
      <c r="BH814" s="105">
        <v>31.4085</v>
      </c>
      <c r="BI814" s="105">
        <v>31.073</v>
      </c>
      <c r="BJ814" s="105">
        <v>31.616199999999999</v>
      </c>
      <c r="BK814" s="105">
        <v>31.103400000000001</v>
      </c>
      <c r="BL814" s="116">
        <v>31.284500000000001</v>
      </c>
      <c r="BM814" s="112">
        <v>1.5611399999999999E-2</v>
      </c>
      <c r="BN814" s="112">
        <v>7.4701400000000001E-2</v>
      </c>
      <c r="BO814" s="112">
        <v>9.4762100000000002E-2</v>
      </c>
      <c r="BP814" s="112">
        <v>0.23041400000000001</v>
      </c>
      <c r="BQ814" s="112">
        <v>0.79618999999999995</v>
      </c>
      <c r="BR814" s="112">
        <v>0.29772399999999999</v>
      </c>
      <c r="BS814" s="112">
        <v>0.92826500000000001</v>
      </c>
      <c r="BT814" s="112">
        <v>0.95881099999999997</v>
      </c>
      <c r="BU814" s="117">
        <v>0.66170399999999996</v>
      </c>
      <c r="BV814" s="112">
        <v>5.1394200000000001E-2</v>
      </c>
      <c r="BW814" s="112">
        <v>0.138154</v>
      </c>
      <c r="BX814" s="112">
        <v>0.18814900000000001</v>
      </c>
      <c r="BY814" s="112">
        <v>0.31032599999999999</v>
      </c>
      <c r="BZ814" s="112">
        <v>0.90188699999999999</v>
      </c>
      <c r="CA814" s="112">
        <v>0.57043900000000003</v>
      </c>
      <c r="CB814" s="112">
        <v>0.96713199999999999</v>
      </c>
      <c r="CC814" s="112">
        <v>0.97673500000000002</v>
      </c>
      <c r="CD814" s="117">
        <v>0.89189600000000002</v>
      </c>
      <c r="CE814" s="105">
        <v>-0.88478999999999997</v>
      </c>
      <c r="CF814" s="105">
        <v>-0.78375899999999998</v>
      </c>
      <c r="CG814" s="105">
        <v>-0.83178099999999999</v>
      </c>
      <c r="CH814" s="105">
        <v>-0.30640000000000001</v>
      </c>
      <c r="CI814" s="105">
        <v>4.2701700000000002E-2</v>
      </c>
      <c r="CJ814" s="105">
        <v>-0.189555</v>
      </c>
      <c r="CK814" s="105">
        <v>-1.43941E-2</v>
      </c>
      <c r="CL814" s="105">
        <v>1.07206E-2</v>
      </c>
      <c r="CM814" s="116">
        <v>-8.4397E-2</v>
      </c>
    </row>
    <row r="815" spans="1:91">
      <c r="A815" s="104" t="s">
        <v>2307</v>
      </c>
      <c r="B815" s="104" t="s">
        <v>2308</v>
      </c>
      <c r="C815" s="104" t="s">
        <v>2071</v>
      </c>
      <c r="D815" s="105">
        <v>24.005949999999999</v>
      </c>
      <c r="E815" s="108">
        <v>130308688</v>
      </c>
      <c r="F815" s="108">
        <v>58167356</v>
      </c>
      <c r="G815" s="108">
        <v>3440125.75</v>
      </c>
      <c r="H815" s="108">
        <v>48920122</v>
      </c>
      <c r="I815" s="108"/>
      <c r="J815" s="108">
        <v>64441638</v>
      </c>
      <c r="K815" s="108"/>
      <c r="L815" s="108">
        <v>14731812</v>
      </c>
      <c r="M815" s="108">
        <v>12241653</v>
      </c>
      <c r="N815" s="108">
        <v>55088764</v>
      </c>
      <c r="O815" s="108">
        <v>8334177.5</v>
      </c>
      <c r="P815" s="108">
        <v>97989508</v>
      </c>
      <c r="Q815" s="108"/>
      <c r="R815" s="108">
        <v>37565768</v>
      </c>
      <c r="S815" s="108">
        <v>150973949.5</v>
      </c>
      <c r="T815" s="108">
        <v>40372606</v>
      </c>
      <c r="U815" s="108">
        <v>7956500.5</v>
      </c>
      <c r="V815" s="108">
        <v>305070196</v>
      </c>
      <c r="W815" s="108">
        <v>7646829</v>
      </c>
      <c r="X815" s="108"/>
      <c r="Y815" s="108">
        <v>29893968</v>
      </c>
      <c r="Z815" s="108">
        <v>12589933</v>
      </c>
      <c r="AA815" s="108">
        <v>24329123</v>
      </c>
      <c r="AB815" s="108">
        <v>10151811.75</v>
      </c>
      <c r="AC815" s="108"/>
      <c r="AD815" s="108"/>
      <c r="AE815" s="108">
        <v>6149588</v>
      </c>
      <c r="AF815" s="108">
        <v>17446116</v>
      </c>
      <c r="AG815" s="108">
        <v>230765295.5</v>
      </c>
      <c r="AH815" s="115">
        <v>15046851</v>
      </c>
      <c r="AI815" s="105">
        <v>27.340800000000002</v>
      </c>
      <c r="AJ815" s="105">
        <v>26.492699999999999</v>
      </c>
      <c r="AK815" s="105">
        <v>22.4086</v>
      </c>
      <c r="AL815" s="105">
        <v>25.818300000000001</v>
      </c>
      <c r="AM815" s="105">
        <v>22.547000000000001</v>
      </c>
      <c r="AN815" s="105">
        <v>26.764600000000002</v>
      </c>
      <c r="AO815" s="105">
        <v>21.496099999999998</v>
      </c>
      <c r="AP815" s="105">
        <v>24.940100000000001</v>
      </c>
      <c r="AQ815" s="105">
        <v>23.734400000000001</v>
      </c>
      <c r="AR815" s="105">
        <v>26.107299999999999</v>
      </c>
      <c r="AS815" s="105">
        <v>23.682500000000001</v>
      </c>
      <c r="AT815" s="105">
        <v>27.150300000000001</v>
      </c>
      <c r="AU815" s="105">
        <v>23.466999999999999</v>
      </c>
      <c r="AV815" s="105">
        <v>25.4526</v>
      </c>
      <c r="AW815" s="105">
        <v>27.647500000000001</v>
      </c>
      <c r="AX815" s="105">
        <v>25.6462</v>
      </c>
      <c r="AY815" s="105">
        <v>23.272400000000001</v>
      </c>
      <c r="AZ815" s="105">
        <v>28.583600000000001</v>
      </c>
      <c r="BA815" s="105">
        <v>23.1114</v>
      </c>
      <c r="BB815" s="105">
        <v>22.821400000000001</v>
      </c>
      <c r="BC815" s="105">
        <v>25.197399999999998</v>
      </c>
      <c r="BD815" s="105">
        <v>23.836300000000001</v>
      </c>
      <c r="BE815" s="105">
        <v>24.8903</v>
      </c>
      <c r="BF815" s="105">
        <v>23.7118</v>
      </c>
      <c r="BG815" s="105">
        <v>22.4937</v>
      </c>
      <c r="BH815" s="105">
        <v>22.917899999999999</v>
      </c>
      <c r="BI815" s="105">
        <v>22.565899999999999</v>
      </c>
      <c r="BJ815" s="105">
        <v>24.1114</v>
      </c>
      <c r="BK815" s="105">
        <v>27.7471</v>
      </c>
      <c r="BL815" s="116">
        <v>23.900500000000001</v>
      </c>
      <c r="BM815" s="112">
        <v>0.93874199999999997</v>
      </c>
      <c r="BN815" s="112">
        <v>0.91220699999999999</v>
      </c>
      <c r="BO815" s="112">
        <v>0.31040400000000001</v>
      </c>
      <c r="BP815" s="112">
        <v>0.8196</v>
      </c>
      <c r="BQ815" s="112">
        <v>0.88426899999999997</v>
      </c>
      <c r="BR815" s="112">
        <v>0.78371400000000002</v>
      </c>
      <c r="BS815" s="112">
        <v>0.348914</v>
      </c>
      <c r="BT815" s="112">
        <v>0.44356400000000001</v>
      </c>
      <c r="BU815" s="117">
        <v>0.107699</v>
      </c>
      <c r="BV815" s="112">
        <v>0.95418099999999995</v>
      </c>
      <c r="BW815" s="112">
        <v>0.92967500000000003</v>
      </c>
      <c r="BX815" s="112">
        <v>0.423902</v>
      </c>
      <c r="BY815" s="112">
        <v>0.852989</v>
      </c>
      <c r="BZ815" s="112">
        <v>0.941778</v>
      </c>
      <c r="CA815" s="112">
        <v>0.90612599999999999</v>
      </c>
      <c r="CB815" s="112">
        <v>0.58008700000000002</v>
      </c>
      <c r="CC815" s="112">
        <v>0.62572700000000003</v>
      </c>
      <c r="CD815" s="117">
        <v>0.63197000000000003</v>
      </c>
      <c r="CE815" s="105">
        <v>0.16104399999999999</v>
      </c>
      <c r="CF815" s="105">
        <v>-0.20971600000000001</v>
      </c>
      <c r="CG815" s="105">
        <v>-1.8628400000000001</v>
      </c>
      <c r="CH815" s="105">
        <v>0.39368199999999998</v>
      </c>
      <c r="CI815" s="105">
        <v>0.26934200000000003</v>
      </c>
      <c r="CJ815" s="105">
        <v>0.58104800000000001</v>
      </c>
      <c r="CK815" s="105">
        <v>-1.5429600000000001</v>
      </c>
      <c r="CL815" s="105">
        <v>-1.10687</v>
      </c>
      <c r="CM815" s="116">
        <v>-2.5938400000000001</v>
      </c>
    </row>
    <row r="816" spans="1:91">
      <c r="A816" s="104" t="s">
        <v>2309</v>
      </c>
      <c r="B816" s="104" t="s">
        <v>2310</v>
      </c>
      <c r="C816" s="104" t="s">
        <v>2311</v>
      </c>
      <c r="D816" s="105">
        <v>30.959200000000003</v>
      </c>
      <c r="E816" s="108">
        <v>1760101034</v>
      </c>
      <c r="F816" s="108">
        <v>1665166462</v>
      </c>
      <c r="G816" s="108">
        <v>1576383436</v>
      </c>
      <c r="H816" s="108">
        <v>1474941996</v>
      </c>
      <c r="I816" s="108">
        <v>1152545281</v>
      </c>
      <c r="J816" s="108">
        <v>1079928236</v>
      </c>
      <c r="K816" s="108">
        <v>2541835701</v>
      </c>
      <c r="L816" s="108">
        <v>1477425241</v>
      </c>
      <c r="M816" s="108">
        <v>2885870826</v>
      </c>
      <c r="N816" s="108">
        <v>1466933036</v>
      </c>
      <c r="O816" s="108">
        <v>1514991178</v>
      </c>
      <c r="P816" s="108">
        <v>1777727319</v>
      </c>
      <c r="Q816" s="108">
        <v>1323779672</v>
      </c>
      <c r="R816" s="108">
        <v>1388116308</v>
      </c>
      <c r="S816" s="108">
        <v>2115473284</v>
      </c>
      <c r="T816" s="108">
        <v>1578695660</v>
      </c>
      <c r="U816" s="108">
        <v>1669572624</v>
      </c>
      <c r="V816" s="108">
        <v>2147607314</v>
      </c>
      <c r="W816" s="108">
        <v>1609878283</v>
      </c>
      <c r="X816" s="108">
        <v>1582871424</v>
      </c>
      <c r="Y816" s="108">
        <v>1457112000</v>
      </c>
      <c r="Z816" s="108">
        <v>1256253938</v>
      </c>
      <c r="AA816" s="108">
        <v>1258648996</v>
      </c>
      <c r="AB816" s="108">
        <v>1541460069</v>
      </c>
      <c r="AC816" s="108">
        <v>1671649936</v>
      </c>
      <c r="AD816" s="108">
        <v>1374259538</v>
      </c>
      <c r="AE816" s="108">
        <v>2218328756</v>
      </c>
      <c r="AF816" s="108">
        <v>2088674007</v>
      </c>
      <c r="AG816" s="108">
        <v>2733926980</v>
      </c>
      <c r="AH816" s="115">
        <v>2112259888</v>
      </c>
      <c r="AI816" s="105">
        <v>31.096499999999999</v>
      </c>
      <c r="AJ816" s="105">
        <v>31.198399999999999</v>
      </c>
      <c r="AK816" s="105">
        <v>31.113499999999998</v>
      </c>
      <c r="AL816" s="105">
        <v>30.732399999999998</v>
      </c>
      <c r="AM816" s="105">
        <v>30.5382</v>
      </c>
      <c r="AN816" s="105">
        <v>30.582599999999999</v>
      </c>
      <c r="AO816" s="105">
        <v>31.491099999999999</v>
      </c>
      <c r="AP816" s="105">
        <v>31.131900000000002</v>
      </c>
      <c r="AQ816" s="105">
        <v>31.615500000000001</v>
      </c>
      <c r="AR816" s="105">
        <v>30.861499999999999</v>
      </c>
      <c r="AS816" s="105">
        <v>30.978899999999999</v>
      </c>
      <c r="AT816" s="105">
        <v>31.331600000000002</v>
      </c>
      <c r="AU816" s="105">
        <v>30.540900000000001</v>
      </c>
      <c r="AV816" s="105">
        <v>30.6602</v>
      </c>
      <c r="AW816" s="105">
        <v>31.308</v>
      </c>
      <c r="AX816" s="105">
        <v>30.935400000000001</v>
      </c>
      <c r="AY816" s="105">
        <v>30.9602</v>
      </c>
      <c r="AZ816" s="105">
        <v>31.3398</v>
      </c>
      <c r="BA816" s="105">
        <v>30.8292</v>
      </c>
      <c r="BB816" s="105">
        <v>30.8948</v>
      </c>
      <c r="BC816" s="105">
        <v>30.634799999999998</v>
      </c>
      <c r="BD816" s="105">
        <v>30.627099999999999</v>
      </c>
      <c r="BE816" s="105">
        <v>30.654199999999999</v>
      </c>
      <c r="BF816" s="105">
        <v>30.958200000000001</v>
      </c>
      <c r="BG816" s="105">
        <v>30.684799999999999</v>
      </c>
      <c r="BH816" s="105">
        <v>30.395299999999999</v>
      </c>
      <c r="BI816" s="105">
        <v>31.060700000000001</v>
      </c>
      <c r="BJ816" s="105">
        <v>31.015000000000001</v>
      </c>
      <c r="BK816" s="105">
        <v>31.279900000000001</v>
      </c>
      <c r="BL816" s="116">
        <v>30.978999999999999</v>
      </c>
      <c r="BM816" s="112">
        <v>0.67692300000000005</v>
      </c>
      <c r="BN816" s="112">
        <v>1.3219399999999999E-2</v>
      </c>
      <c r="BO816" s="112">
        <v>0.13709299999999999</v>
      </c>
      <c r="BP816" s="112">
        <v>0.851603</v>
      </c>
      <c r="BQ816" s="112">
        <v>0.376554</v>
      </c>
      <c r="BR816" s="112">
        <v>0.94062500000000004</v>
      </c>
      <c r="BS816" s="112">
        <v>6.8012500000000004E-2</v>
      </c>
      <c r="BT816" s="112">
        <v>7.2614499999999998E-2</v>
      </c>
      <c r="BU816" s="117">
        <v>0.153389</v>
      </c>
      <c r="BV816" s="112">
        <v>0.73234600000000005</v>
      </c>
      <c r="BW816" s="112">
        <v>4.5554600000000001E-2</v>
      </c>
      <c r="BX816" s="112">
        <v>0.237067</v>
      </c>
      <c r="BY816" s="112">
        <v>0.88246100000000005</v>
      </c>
      <c r="BZ816" s="112">
        <v>0.69555</v>
      </c>
      <c r="CA816" s="112">
        <v>0.97407600000000005</v>
      </c>
      <c r="CB816" s="112">
        <v>0.247448</v>
      </c>
      <c r="CC816" s="112">
        <v>0.22659499999999999</v>
      </c>
      <c r="CD816" s="117">
        <v>0.67561700000000002</v>
      </c>
      <c r="CE816" s="105">
        <v>4.4847499999999998E-2</v>
      </c>
      <c r="CF816" s="105">
        <v>-0.47356500000000001</v>
      </c>
      <c r="CG816" s="105">
        <v>0.32150099999999998</v>
      </c>
      <c r="CH816" s="105">
        <v>-3.3940600000000001E-2</v>
      </c>
      <c r="CI816" s="105">
        <v>-0.254917</v>
      </c>
      <c r="CJ816" s="105">
        <v>-1.2811700000000001E-2</v>
      </c>
      <c r="CK816" s="105">
        <v>-0.30501</v>
      </c>
      <c r="CL816" s="105">
        <v>-0.344775</v>
      </c>
      <c r="CM816" s="116">
        <v>-0.37770300000000001</v>
      </c>
    </row>
    <row r="817" spans="1:91">
      <c r="A817" s="104" t="s">
        <v>2312</v>
      </c>
      <c r="B817" s="104" t="s">
        <v>2313</v>
      </c>
      <c r="C817" s="104" t="s">
        <v>2314</v>
      </c>
      <c r="D817" s="105">
        <v>28.70495</v>
      </c>
      <c r="E817" s="108">
        <v>319362176</v>
      </c>
      <c r="F817" s="108">
        <v>304584704</v>
      </c>
      <c r="G817" s="108">
        <v>181920096</v>
      </c>
      <c r="H817" s="108">
        <v>247679200</v>
      </c>
      <c r="I817" s="108">
        <v>250095152</v>
      </c>
      <c r="J817" s="108">
        <v>246158528</v>
      </c>
      <c r="K817" s="108">
        <v>511759552</v>
      </c>
      <c r="L817" s="108">
        <v>309238992</v>
      </c>
      <c r="M817" s="108">
        <v>550201728</v>
      </c>
      <c r="N817" s="108">
        <v>357739680</v>
      </c>
      <c r="O817" s="108">
        <v>63474856</v>
      </c>
      <c r="P817" s="108">
        <v>348468704</v>
      </c>
      <c r="Q817" s="108">
        <v>352175200</v>
      </c>
      <c r="R817" s="108">
        <v>323897632</v>
      </c>
      <c r="S817" s="108"/>
      <c r="T817" s="108">
        <v>484589256</v>
      </c>
      <c r="U817" s="108">
        <v>520449280</v>
      </c>
      <c r="V817" s="108">
        <v>387716544</v>
      </c>
      <c r="W817" s="108">
        <v>397935680</v>
      </c>
      <c r="X817" s="108">
        <v>394814200</v>
      </c>
      <c r="Y817" s="108">
        <v>403479768</v>
      </c>
      <c r="Z817" s="108">
        <v>405264232</v>
      </c>
      <c r="AA817" s="108">
        <v>532853247.5</v>
      </c>
      <c r="AB817" s="108">
        <v>443970960</v>
      </c>
      <c r="AC817" s="108">
        <v>365083693.30000001</v>
      </c>
      <c r="AD817" s="108">
        <v>371979488</v>
      </c>
      <c r="AE817" s="108">
        <v>398843392</v>
      </c>
      <c r="AF817" s="108">
        <v>227563280</v>
      </c>
      <c r="AG817" s="108">
        <v>368098088</v>
      </c>
      <c r="AH817" s="115">
        <v>238913408</v>
      </c>
      <c r="AI817" s="105">
        <v>28.6341</v>
      </c>
      <c r="AJ817" s="105">
        <v>28.7758</v>
      </c>
      <c r="AK817" s="105">
        <v>28.0975</v>
      </c>
      <c r="AL817" s="105">
        <v>28.158300000000001</v>
      </c>
      <c r="AM817" s="105">
        <v>28.362200000000001</v>
      </c>
      <c r="AN817" s="105">
        <v>28.384799999999998</v>
      </c>
      <c r="AO817" s="105">
        <v>29.186599999999999</v>
      </c>
      <c r="AP817" s="105">
        <v>29.018799999999999</v>
      </c>
      <c r="AQ817" s="105">
        <v>29.224499999999999</v>
      </c>
      <c r="AR817" s="105">
        <v>28.835000000000001</v>
      </c>
      <c r="AS817" s="105">
        <v>26.565899999999999</v>
      </c>
      <c r="AT817" s="105">
        <v>28.980599999999999</v>
      </c>
      <c r="AU817" s="105">
        <v>28.592400000000001</v>
      </c>
      <c r="AV817" s="105">
        <v>28.560700000000001</v>
      </c>
      <c r="AW817" s="105">
        <v>20.803799999999999</v>
      </c>
      <c r="AX817" s="105">
        <v>29.2315</v>
      </c>
      <c r="AY817" s="105">
        <v>29.290600000000001</v>
      </c>
      <c r="AZ817" s="105">
        <v>28.890799999999999</v>
      </c>
      <c r="BA817" s="105">
        <v>28.812899999999999</v>
      </c>
      <c r="BB817" s="105">
        <v>28.903500000000001</v>
      </c>
      <c r="BC817" s="105">
        <v>28.809899999999999</v>
      </c>
      <c r="BD817" s="105">
        <v>28.982700000000001</v>
      </c>
      <c r="BE817" s="105">
        <v>29.394600000000001</v>
      </c>
      <c r="BF817" s="105">
        <v>29.162500000000001</v>
      </c>
      <c r="BG817" s="105">
        <v>28.493300000000001</v>
      </c>
      <c r="BH817" s="105">
        <v>28.5108</v>
      </c>
      <c r="BI817" s="105">
        <v>28.585100000000001</v>
      </c>
      <c r="BJ817" s="105">
        <v>27.816700000000001</v>
      </c>
      <c r="BK817" s="105">
        <v>28.414999999999999</v>
      </c>
      <c r="BL817" s="116">
        <v>27.881</v>
      </c>
      <c r="BM817" s="112">
        <v>0.172706</v>
      </c>
      <c r="BN817" s="112">
        <v>0.262743</v>
      </c>
      <c r="BO817" s="112">
        <v>5.21851E-3</v>
      </c>
      <c r="BP817" s="112">
        <v>0.91669800000000001</v>
      </c>
      <c r="BQ817" s="112">
        <v>0.47379100000000002</v>
      </c>
      <c r="BR817" s="112">
        <v>8.3505100000000002E-3</v>
      </c>
      <c r="BS817" s="112">
        <v>1.38291E-2</v>
      </c>
      <c r="BT817" s="112">
        <v>6.9850700000000003E-3</v>
      </c>
      <c r="BU817" s="117">
        <v>6.2174699999999999E-2</v>
      </c>
      <c r="BV817" s="112">
        <v>0.24856500000000001</v>
      </c>
      <c r="BW817" s="112">
        <v>0.35415400000000002</v>
      </c>
      <c r="BX817" s="112">
        <v>4.2020799999999997E-2</v>
      </c>
      <c r="BY817" s="112">
        <v>0.93177399999999999</v>
      </c>
      <c r="BZ817" s="112">
        <v>0.73748599999999997</v>
      </c>
      <c r="CA817" s="112">
        <v>8.3331100000000005E-2</v>
      </c>
      <c r="CB817" s="112">
        <v>0.112738</v>
      </c>
      <c r="CC817" s="112">
        <v>6.4967899999999995E-2</v>
      </c>
      <c r="CD817" s="117">
        <v>0.54148499999999999</v>
      </c>
      <c r="CE817" s="105">
        <v>0.46487400000000001</v>
      </c>
      <c r="CF817" s="105">
        <v>0.26417600000000002</v>
      </c>
      <c r="CG817" s="105">
        <v>1.1057300000000001</v>
      </c>
      <c r="CH817" s="105">
        <v>8.95812E-2</v>
      </c>
      <c r="CI817" s="105">
        <v>-2.0519599999999998</v>
      </c>
      <c r="CJ817" s="105">
        <v>1.10006</v>
      </c>
      <c r="CK817" s="105">
        <v>0.80452500000000005</v>
      </c>
      <c r="CL817" s="105">
        <v>1.1423300000000001</v>
      </c>
      <c r="CM817" s="116">
        <v>0.49213299999999999</v>
      </c>
    </row>
    <row r="818" spans="1:91">
      <c r="A818" s="104" t="s">
        <v>2315</v>
      </c>
      <c r="B818" s="104" t="s">
        <v>2316</v>
      </c>
      <c r="C818" s="104" t="s">
        <v>2317</v>
      </c>
      <c r="D818" s="105">
        <v>34.349400000000003</v>
      </c>
      <c r="E818" s="108">
        <v>18224841643</v>
      </c>
      <c r="F818" s="108">
        <v>20664378478</v>
      </c>
      <c r="G818" s="108">
        <v>13397964038</v>
      </c>
      <c r="H818" s="108">
        <v>18784249874</v>
      </c>
      <c r="I818" s="108">
        <v>18155574454</v>
      </c>
      <c r="J818" s="108">
        <v>24971684021</v>
      </c>
      <c r="K818" s="108">
        <v>29975517751</v>
      </c>
      <c r="L818" s="108">
        <v>31465042088</v>
      </c>
      <c r="M818" s="108">
        <v>36001735066</v>
      </c>
      <c r="N818" s="108">
        <v>22069558859</v>
      </c>
      <c r="O818" s="108">
        <v>11642720118</v>
      </c>
      <c r="P818" s="108">
        <v>23075688115</v>
      </c>
      <c r="Q818" s="108">
        <v>14592438571</v>
      </c>
      <c r="R818" s="108">
        <v>13929266997</v>
      </c>
      <c r="S818" s="108">
        <v>1331004101</v>
      </c>
      <c r="T818" s="108">
        <v>18261677262</v>
      </c>
      <c r="U818" s="108">
        <v>18458172291</v>
      </c>
      <c r="V818" s="108">
        <v>17439819806</v>
      </c>
      <c r="W818" s="108">
        <v>16278961765</v>
      </c>
      <c r="X818" s="108">
        <v>13192206735</v>
      </c>
      <c r="Y818" s="108">
        <v>12262891794</v>
      </c>
      <c r="Z818" s="108">
        <v>13776475118</v>
      </c>
      <c r="AA818" s="108">
        <v>18427681049</v>
      </c>
      <c r="AB818" s="108">
        <v>16080966833</v>
      </c>
      <c r="AC818" s="108">
        <v>21558851255</v>
      </c>
      <c r="AD818" s="108">
        <v>18566753699</v>
      </c>
      <c r="AE818" s="108">
        <v>20682197663</v>
      </c>
      <c r="AF818" s="108">
        <v>16756232131</v>
      </c>
      <c r="AG818" s="108">
        <v>17936146902</v>
      </c>
      <c r="AH818" s="115">
        <v>19578323843</v>
      </c>
      <c r="AI818" s="105">
        <v>34.468699999999998</v>
      </c>
      <c r="AJ818" s="105">
        <v>34.7759</v>
      </c>
      <c r="AK818" s="105">
        <v>34.154699999999998</v>
      </c>
      <c r="AL818" s="105">
        <v>34.403199999999998</v>
      </c>
      <c r="AM818" s="105">
        <v>34.499600000000001</v>
      </c>
      <c r="AN818" s="105">
        <v>34.921900000000001</v>
      </c>
      <c r="AO818" s="105">
        <v>35.050800000000002</v>
      </c>
      <c r="AP818" s="105">
        <v>35.441699999999997</v>
      </c>
      <c r="AQ818" s="105">
        <v>35.256399999999999</v>
      </c>
      <c r="AR818" s="105">
        <v>34.818800000000003</v>
      </c>
      <c r="AS818" s="105">
        <v>33.9435</v>
      </c>
      <c r="AT818" s="105">
        <v>35.029800000000002</v>
      </c>
      <c r="AU818" s="105">
        <v>33.972499999999997</v>
      </c>
      <c r="AV818" s="105">
        <v>33.987099999999998</v>
      </c>
      <c r="AW818" s="105">
        <v>30.621700000000001</v>
      </c>
      <c r="AX818" s="105">
        <v>34.467399999999998</v>
      </c>
      <c r="AY818" s="105">
        <v>34.408499999999997</v>
      </c>
      <c r="AZ818" s="105">
        <v>34.357599999999998</v>
      </c>
      <c r="BA818" s="105">
        <v>34.167200000000001</v>
      </c>
      <c r="BB818" s="105">
        <v>33.9589</v>
      </c>
      <c r="BC818" s="105">
        <v>33.732900000000001</v>
      </c>
      <c r="BD818" s="105">
        <v>34.107399999999998</v>
      </c>
      <c r="BE818" s="105">
        <v>34.517499999999998</v>
      </c>
      <c r="BF818" s="105">
        <v>34.341200000000001</v>
      </c>
      <c r="BG818" s="105">
        <v>34.3919</v>
      </c>
      <c r="BH818" s="105">
        <v>34.135800000000003</v>
      </c>
      <c r="BI818" s="105">
        <v>34.281500000000001</v>
      </c>
      <c r="BJ818" s="105">
        <v>34.018999999999998</v>
      </c>
      <c r="BK818" s="105">
        <v>33.986699999999999</v>
      </c>
      <c r="BL818" s="116">
        <v>34.1877</v>
      </c>
      <c r="BM818" s="112">
        <v>0.101634</v>
      </c>
      <c r="BN818" s="112">
        <v>3.35489E-2</v>
      </c>
      <c r="BO818" s="112">
        <v>7.783E-4</v>
      </c>
      <c r="BP818" s="112">
        <v>0.190359</v>
      </c>
      <c r="BQ818" s="112">
        <v>0.34331299999999998</v>
      </c>
      <c r="BR818" s="112">
        <v>7.70925E-3</v>
      </c>
      <c r="BS818" s="112">
        <v>0.47070600000000001</v>
      </c>
      <c r="BT818" s="112">
        <v>0.12717000000000001</v>
      </c>
      <c r="BU818" s="117">
        <v>0.101453</v>
      </c>
      <c r="BV818" s="112">
        <v>0.164053</v>
      </c>
      <c r="BW818" s="112">
        <v>8.13667E-2</v>
      </c>
      <c r="BX818" s="112">
        <v>1.7543799999999998E-2</v>
      </c>
      <c r="BY818" s="112">
        <v>0.26564300000000002</v>
      </c>
      <c r="BZ818" s="112">
        <v>0.66782600000000003</v>
      </c>
      <c r="CA818" s="112">
        <v>8.0715400000000007E-2</v>
      </c>
      <c r="CB818" s="112">
        <v>0.67646200000000001</v>
      </c>
      <c r="CC818" s="112">
        <v>0.30571799999999999</v>
      </c>
      <c r="CD818" s="117">
        <v>0.61957799999999996</v>
      </c>
      <c r="CE818" s="105">
        <v>0.40199200000000002</v>
      </c>
      <c r="CF818" s="105">
        <v>0.54376999999999998</v>
      </c>
      <c r="CG818" s="105">
        <v>1.1851700000000001</v>
      </c>
      <c r="CH818" s="105">
        <v>0.53293500000000005</v>
      </c>
      <c r="CI818" s="105">
        <v>-1.20401</v>
      </c>
      <c r="CJ818" s="105">
        <v>0.34674100000000002</v>
      </c>
      <c r="CK818" s="105">
        <v>-0.11144999999999999</v>
      </c>
      <c r="CL818" s="105">
        <v>0.257604</v>
      </c>
      <c r="CM818" s="116">
        <v>0.20527999999999999</v>
      </c>
    </row>
    <row r="819" spans="1:91">
      <c r="A819" s="104" t="s">
        <v>2318</v>
      </c>
      <c r="B819" s="104" t="s">
        <v>2319</v>
      </c>
      <c r="C819" s="104" t="s">
        <v>2320</v>
      </c>
      <c r="D819" s="105">
        <v>31.573</v>
      </c>
      <c r="E819" s="108">
        <v>2061921195</v>
      </c>
      <c r="F819" s="108">
        <v>2701242070</v>
      </c>
      <c r="G819" s="108">
        <v>2747048434</v>
      </c>
      <c r="H819" s="108">
        <v>2696718218</v>
      </c>
      <c r="I819" s="108">
        <v>2981779222</v>
      </c>
      <c r="J819" s="108">
        <v>3183960939</v>
      </c>
      <c r="K819" s="108">
        <v>4309271746</v>
      </c>
      <c r="L819" s="108">
        <v>6567244889</v>
      </c>
      <c r="M819" s="108">
        <v>3546460765</v>
      </c>
      <c r="N819" s="108">
        <v>3976627958</v>
      </c>
      <c r="O819" s="108">
        <v>3834674238</v>
      </c>
      <c r="P819" s="108">
        <v>3048046246</v>
      </c>
      <c r="Q819" s="108">
        <v>2451862570</v>
      </c>
      <c r="R819" s="108">
        <v>2115973750</v>
      </c>
      <c r="S819" s="108">
        <v>1255143999</v>
      </c>
      <c r="T819" s="108">
        <v>2377774112</v>
      </c>
      <c r="U819" s="108">
        <v>2282066368</v>
      </c>
      <c r="V819" s="108">
        <v>2052248971</v>
      </c>
      <c r="W819" s="108">
        <v>2609494214</v>
      </c>
      <c r="X819" s="108">
        <v>2245999831</v>
      </c>
      <c r="Y819" s="108">
        <v>2235356434</v>
      </c>
      <c r="Z819" s="108">
        <v>2057424280</v>
      </c>
      <c r="AA819" s="108">
        <v>2048040977</v>
      </c>
      <c r="AB819" s="108">
        <v>2260753411</v>
      </c>
      <c r="AC819" s="108">
        <v>3333296871</v>
      </c>
      <c r="AD819" s="108">
        <v>3306199592</v>
      </c>
      <c r="AE819" s="108">
        <v>3806545355</v>
      </c>
      <c r="AF819" s="108">
        <v>3337991869</v>
      </c>
      <c r="AG819" s="108">
        <v>2971603300</v>
      </c>
      <c r="AH819" s="115">
        <v>3146184030</v>
      </c>
      <c r="AI819" s="105">
        <v>31.3248</v>
      </c>
      <c r="AJ819" s="105">
        <v>31.880700000000001</v>
      </c>
      <c r="AK819" s="105">
        <v>31.891200000000001</v>
      </c>
      <c r="AL819" s="105">
        <v>31.602900000000002</v>
      </c>
      <c r="AM819" s="105">
        <v>31.891400000000001</v>
      </c>
      <c r="AN819" s="105">
        <v>32.019100000000002</v>
      </c>
      <c r="AO819" s="105">
        <v>32.2669</v>
      </c>
      <c r="AP819" s="105">
        <v>33.2774</v>
      </c>
      <c r="AQ819" s="105">
        <v>31.912800000000001</v>
      </c>
      <c r="AR819" s="105">
        <v>32.3095</v>
      </c>
      <c r="AS819" s="105">
        <v>32.328600000000002</v>
      </c>
      <c r="AT819" s="105">
        <v>32.109400000000001</v>
      </c>
      <c r="AU819" s="105">
        <v>31.4255</v>
      </c>
      <c r="AV819" s="105">
        <v>31.2684</v>
      </c>
      <c r="AW819" s="105">
        <v>30.555</v>
      </c>
      <c r="AX819" s="105">
        <v>31.526299999999999</v>
      </c>
      <c r="AY819" s="105">
        <v>31.410900000000002</v>
      </c>
      <c r="AZ819" s="105">
        <v>31.2683</v>
      </c>
      <c r="BA819" s="105">
        <v>31.5261</v>
      </c>
      <c r="BB819" s="105">
        <v>31.389900000000001</v>
      </c>
      <c r="BC819" s="105">
        <v>31.244499999999999</v>
      </c>
      <c r="BD819" s="105">
        <v>31.340499999999999</v>
      </c>
      <c r="BE819" s="105">
        <v>31.339400000000001</v>
      </c>
      <c r="BF819" s="105">
        <v>31.5107</v>
      </c>
      <c r="BG819" s="105">
        <v>31.6813</v>
      </c>
      <c r="BH819" s="105">
        <v>31.645800000000001</v>
      </c>
      <c r="BI819" s="105">
        <v>31.839700000000001</v>
      </c>
      <c r="BJ819" s="105">
        <v>31.691400000000002</v>
      </c>
      <c r="BK819" s="105">
        <v>31.393799999999999</v>
      </c>
      <c r="BL819" s="116">
        <v>31.543099999999999</v>
      </c>
      <c r="BM819" s="112">
        <v>0.49037999999999998</v>
      </c>
      <c r="BN819" s="112">
        <v>0.120771</v>
      </c>
      <c r="BO819" s="112">
        <v>8.6958599999999997E-2</v>
      </c>
      <c r="BP819" s="112">
        <v>3.1131900000000001E-3</v>
      </c>
      <c r="BQ819" s="112">
        <v>0.177458</v>
      </c>
      <c r="BR819" s="112">
        <v>0.28322999999999998</v>
      </c>
      <c r="BS819" s="112">
        <v>0.25780599999999998</v>
      </c>
      <c r="BT819" s="112">
        <v>0.229849</v>
      </c>
      <c r="BU819" s="117">
        <v>0.161132</v>
      </c>
      <c r="BV819" s="112">
        <v>0.56909100000000001</v>
      </c>
      <c r="BW819" s="112">
        <v>0.196766</v>
      </c>
      <c r="BX819" s="112">
        <v>0.18248900000000001</v>
      </c>
      <c r="BY819" s="112">
        <v>1.4197599999999999E-2</v>
      </c>
      <c r="BZ819" s="112">
        <v>0.54714600000000002</v>
      </c>
      <c r="CA819" s="112">
        <v>0.55317899999999998</v>
      </c>
      <c r="CB819" s="112">
        <v>0.49297099999999999</v>
      </c>
      <c r="CC819" s="112">
        <v>0.432452</v>
      </c>
      <c r="CD819" s="117">
        <v>0.68399600000000005</v>
      </c>
      <c r="CE819" s="105">
        <v>0.156136</v>
      </c>
      <c r="CF819" s="105">
        <v>0.295045</v>
      </c>
      <c r="CG819" s="105">
        <v>0.94294900000000004</v>
      </c>
      <c r="CH819" s="105">
        <v>0.70642400000000005</v>
      </c>
      <c r="CI819" s="105">
        <v>-0.45981</v>
      </c>
      <c r="CJ819" s="105">
        <v>-0.14092099999999999</v>
      </c>
      <c r="CK819" s="105">
        <v>-0.15593099999999999</v>
      </c>
      <c r="CL819" s="105">
        <v>-0.14588200000000001</v>
      </c>
      <c r="CM819" s="116">
        <v>0.17951800000000001</v>
      </c>
    </row>
    <row r="820" spans="1:91">
      <c r="A820" s="104" t="s">
        <v>2321</v>
      </c>
      <c r="B820" s="104" t="s">
        <v>2322</v>
      </c>
      <c r="C820" s="104" t="s">
        <v>1351</v>
      </c>
      <c r="D820" s="105">
        <v>34.996400000000001</v>
      </c>
      <c r="E820" s="108">
        <v>21813870200</v>
      </c>
      <c r="F820" s="108">
        <v>22614193800</v>
      </c>
      <c r="G820" s="108">
        <v>24490396254</v>
      </c>
      <c r="H820" s="108">
        <v>40486599557</v>
      </c>
      <c r="I820" s="108">
        <v>30828233859</v>
      </c>
      <c r="J820" s="108">
        <v>28070928359</v>
      </c>
      <c r="K820" s="108">
        <v>28592191135</v>
      </c>
      <c r="L820" s="108">
        <v>21500321962</v>
      </c>
      <c r="M820" s="108">
        <v>31863861888</v>
      </c>
      <c r="N820" s="108">
        <v>17604597074</v>
      </c>
      <c r="O820" s="108">
        <v>26043837506</v>
      </c>
      <c r="P820" s="108">
        <v>21917427344</v>
      </c>
      <c r="Q820" s="108">
        <v>31890734449</v>
      </c>
      <c r="R820" s="108">
        <v>28947420270</v>
      </c>
      <c r="S820" s="108">
        <v>43886603492</v>
      </c>
      <c r="T820" s="108">
        <v>23839747868</v>
      </c>
      <c r="U820" s="108">
        <v>26911687400</v>
      </c>
      <c r="V820" s="108">
        <v>28079971007</v>
      </c>
      <c r="W820" s="108">
        <v>22958202210</v>
      </c>
      <c r="X820" s="108">
        <v>26468981891</v>
      </c>
      <c r="Y820" s="108">
        <v>29834290535</v>
      </c>
      <c r="Z820" s="108">
        <v>21081250724</v>
      </c>
      <c r="AA820" s="108">
        <v>22808767542</v>
      </c>
      <c r="AB820" s="108">
        <v>22848181211</v>
      </c>
      <c r="AC820" s="108">
        <v>33647519336</v>
      </c>
      <c r="AD820" s="108">
        <v>35970218648</v>
      </c>
      <c r="AE820" s="108">
        <v>36249444861</v>
      </c>
      <c r="AF820" s="108">
        <v>28678150465</v>
      </c>
      <c r="AG820" s="108">
        <v>34434944471</v>
      </c>
      <c r="AH820" s="115">
        <v>35512811251</v>
      </c>
      <c r="AI820" s="105">
        <v>34.728000000000002</v>
      </c>
      <c r="AJ820" s="105">
        <v>34.9026</v>
      </c>
      <c r="AK820" s="105">
        <v>35.009</v>
      </c>
      <c r="AL820" s="105">
        <v>35.511099999999999</v>
      </c>
      <c r="AM820" s="105">
        <v>35.252000000000002</v>
      </c>
      <c r="AN820" s="105">
        <v>35.072000000000003</v>
      </c>
      <c r="AO820" s="105">
        <v>34.983800000000002</v>
      </c>
      <c r="AP820" s="105">
        <v>34.915199999999999</v>
      </c>
      <c r="AQ820" s="105">
        <v>35.080300000000001</v>
      </c>
      <c r="AR820" s="105">
        <v>34.494100000000003</v>
      </c>
      <c r="AS820" s="105">
        <v>35.090699999999998</v>
      </c>
      <c r="AT820" s="105">
        <v>34.955500000000001</v>
      </c>
      <c r="AU820" s="105">
        <v>35.097099999999998</v>
      </c>
      <c r="AV820" s="105">
        <v>35.042400000000001</v>
      </c>
      <c r="AW820" s="105">
        <v>35.732900000000001</v>
      </c>
      <c r="AX820" s="105">
        <v>34.851999999999997</v>
      </c>
      <c r="AY820" s="105">
        <v>34.951999999999998</v>
      </c>
      <c r="AZ820" s="105">
        <v>35.0396</v>
      </c>
      <c r="BA820" s="105">
        <v>34.663200000000003</v>
      </c>
      <c r="BB820" s="105">
        <v>34.965499999999999</v>
      </c>
      <c r="BC820" s="105">
        <v>35.013500000000001</v>
      </c>
      <c r="BD820" s="105">
        <v>34.721499999999999</v>
      </c>
      <c r="BE820" s="105">
        <v>34.825000000000003</v>
      </c>
      <c r="BF820" s="105">
        <v>34.847900000000003</v>
      </c>
      <c r="BG820" s="105">
        <v>35.042200000000001</v>
      </c>
      <c r="BH820" s="105">
        <v>35.0916</v>
      </c>
      <c r="BI820" s="105">
        <v>35.091099999999997</v>
      </c>
      <c r="BJ820" s="105">
        <v>34.7943</v>
      </c>
      <c r="BK820" s="105">
        <v>34.9298</v>
      </c>
      <c r="BL820" s="116">
        <v>35.0533</v>
      </c>
      <c r="BM820" s="112">
        <v>0.70008899999999996</v>
      </c>
      <c r="BN820" s="112">
        <v>7.5498599999999999E-2</v>
      </c>
      <c r="BO820" s="112">
        <v>0.49078100000000002</v>
      </c>
      <c r="BP820" s="112">
        <v>0.70671499999999998</v>
      </c>
      <c r="BQ820" s="112">
        <v>0.19362499999999999</v>
      </c>
      <c r="BR820" s="112">
        <v>0.822793</v>
      </c>
      <c r="BS820" s="112">
        <v>0.75151599999999996</v>
      </c>
      <c r="BT820" s="112">
        <v>0.20458899999999999</v>
      </c>
      <c r="BU820" s="117">
        <v>0.123137</v>
      </c>
      <c r="BV820" s="112">
        <v>0.75104700000000002</v>
      </c>
      <c r="BW820" s="112">
        <v>0.13909199999999999</v>
      </c>
      <c r="BX820" s="112">
        <v>0.59590299999999996</v>
      </c>
      <c r="BY820" s="112">
        <v>0.76328399999999996</v>
      </c>
      <c r="BZ820" s="112">
        <v>0.56295200000000001</v>
      </c>
      <c r="CA820" s="112">
        <v>0.92391500000000004</v>
      </c>
      <c r="CB820" s="112">
        <v>0.87582499999999996</v>
      </c>
      <c r="CC820" s="112">
        <v>0.403285</v>
      </c>
      <c r="CD820" s="117">
        <v>0.64379200000000003</v>
      </c>
      <c r="CE820" s="105">
        <v>-4.5923899999999997E-2</v>
      </c>
      <c r="CF820" s="105">
        <v>0.35258099999999998</v>
      </c>
      <c r="CG820" s="105">
        <v>6.7301399999999997E-2</v>
      </c>
      <c r="CH820" s="105">
        <v>-7.9025300000000007E-2</v>
      </c>
      <c r="CI820" s="105">
        <v>0.36502499999999999</v>
      </c>
      <c r="CJ820" s="105">
        <v>2.2084599999999999E-2</v>
      </c>
      <c r="CK820" s="105">
        <v>-4.5021100000000001E-2</v>
      </c>
      <c r="CL820" s="105">
        <v>-0.12764</v>
      </c>
      <c r="CM820" s="116">
        <v>0.14921100000000001</v>
      </c>
    </row>
    <row r="821" spans="1:91">
      <c r="A821" s="104" t="s">
        <v>5218</v>
      </c>
      <c r="B821" s="104" t="s">
        <v>5219</v>
      </c>
      <c r="C821" s="104" t="s">
        <v>1649</v>
      </c>
      <c r="D821" s="105">
        <v>25.545099999999998</v>
      </c>
      <c r="E821" s="108">
        <v>64211848</v>
      </c>
      <c r="F821" s="108">
        <v>36776784</v>
      </c>
      <c r="G821" s="108">
        <v>35606144</v>
      </c>
      <c r="H821" s="108">
        <v>56720956</v>
      </c>
      <c r="I821" s="108">
        <v>37575046</v>
      </c>
      <c r="J821" s="108">
        <v>18833148</v>
      </c>
      <c r="K821" s="108">
        <v>49333712</v>
      </c>
      <c r="L821" s="108">
        <v>10190227</v>
      </c>
      <c r="M821" s="108">
        <v>5452667.5</v>
      </c>
      <c r="N821" s="108">
        <v>41972328</v>
      </c>
      <c r="O821" s="108">
        <v>36833576</v>
      </c>
      <c r="P821" s="108">
        <v>32302562</v>
      </c>
      <c r="Q821" s="108">
        <v>42172636</v>
      </c>
      <c r="R821" s="108">
        <v>52715648</v>
      </c>
      <c r="S821" s="108">
        <v>78546856</v>
      </c>
      <c r="T821" s="108">
        <v>31822256</v>
      </c>
      <c r="U821" s="108">
        <v>27037648</v>
      </c>
      <c r="V821" s="108">
        <v>17197388</v>
      </c>
      <c r="W821" s="108">
        <v>47458576</v>
      </c>
      <c r="X821" s="108">
        <v>38060094.5</v>
      </c>
      <c r="Y821" s="108">
        <v>25375351</v>
      </c>
      <c r="Z821" s="108">
        <v>4135608</v>
      </c>
      <c r="AA821" s="108">
        <v>9901978</v>
      </c>
      <c r="AB821" s="108">
        <v>27665640</v>
      </c>
      <c r="AC821" s="108">
        <v>66724900</v>
      </c>
      <c r="AD821" s="108">
        <v>55708876</v>
      </c>
      <c r="AE821" s="108">
        <v>18205604</v>
      </c>
      <c r="AF821" s="108">
        <v>32752334</v>
      </c>
      <c r="AG821" s="108">
        <v>45687615.5</v>
      </c>
      <c r="AH821" s="115">
        <v>5412672.5</v>
      </c>
      <c r="AI821" s="105">
        <v>26.319800000000001</v>
      </c>
      <c r="AJ821" s="105">
        <v>25.8398</v>
      </c>
      <c r="AK821" s="105">
        <v>25.739699999999999</v>
      </c>
      <c r="AL821" s="105">
        <v>26.0318</v>
      </c>
      <c r="AM821" s="105">
        <v>25.681799999999999</v>
      </c>
      <c r="AN821" s="105">
        <v>25.055900000000001</v>
      </c>
      <c r="AO821" s="105">
        <v>25.788399999999999</v>
      </c>
      <c r="AP821" s="105">
        <v>24.38</v>
      </c>
      <c r="AQ821" s="105">
        <v>22.567599999999999</v>
      </c>
      <c r="AR821" s="105">
        <v>25.648199999999999</v>
      </c>
      <c r="AS821" s="105">
        <v>25.8169</v>
      </c>
      <c r="AT821" s="105">
        <v>25.549299999999999</v>
      </c>
      <c r="AU821" s="105">
        <v>25.540900000000001</v>
      </c>
      <c r="AV821" s="105">
        <v>25.941400000000002</v>
      </c>
      <c r="AW821" s="105">
        <v>26.724900000000002</v>
      </c>
      <c r="AX821" s="105">
        <v>25.302900000000001</v>
      </c>
      <c r="AY821" s="105">
        <v>25.026399999999999</v>
      </c>
      <c r="AZ821" s="105">
        <v>24.4604</v>
      </c>
      <c r="BA821" s="105">
        <v>25.745100000000001</v>
      </c>
      <c r="BB821" s="105">
        <v>25.5703</v>
      </c>
      <c r="BC821" s="105">
        <v>24.837199999999999</v>
      </c>
      <c r="BD821" s="105">
        <v>22.227</v>
      </c>
      <c r="BE821" s="105">
        <v>23.6021</v>
      </c>
      <c r="BF821" s="105">
        <v>25.158200000000001</v>
      </c>
      <c r="BG821" s="105">
        <v>26.013400000000001</v>
      </c>
      <c r="BH821" s="105">
        <v>25.729299999999999</v>
      </c>
      <c r="BI821" s="105">
        <v>24.131799999999998</v>
      </c>
      <c r="BJ821" s="105">
        <v>25.020099999999999</v>
      </c>
      <c r="BK821" s="105">
        <v>25.396000000000001</v>
      </c>
      <c r="BL821" s="116">
        <v>22.442399999999999</v>
      </c>
      <c r="BM821" s="112">
        <v>0.150149</v>
      </c>
      <c r="BN821" s="112">
        <v>0.25060300000000002</v>
      </c>
      <c r="BO821" s="112">
        <v>0.97670599999999996</v>
      </c>
      <c r="BP821" s="112">
        <v>0.2112</v>
      </c>
      <c r="BQ821" s="112">
        <v>0.14646999999999999</v>
      </c>
      <c r="BR821" s="112">
        <v>0.53957500000000003</v>
      </c>
      <c r="BS821" s="112">
        <v>0.32047999999999999</v>
      </c>
      <c r="BT821" s="112">
        <v>0.64561800000000003</v>
      </c>
      <c r="BU821" s="117">
        <v>0.41152899999999998</v>
      </c>
      <c r="BV821" s="112">
        <v>0.22198000000000001</v>
      </c>
      <c r="BW821" s="112">
        <v>0.34127800000000003</v>
      </c>
      <c r="BX821" s="112">
        <v>0.98333300000000001</v>
      </c>
      <c r="BY821" s="112">
        <v>0.28911500000000001</v>
      </c>
      <c r="BZ821" s="112">
        <v>0.52637100000000003</v>
      </c>
      <c r="CA821" s="112">
        <v>0.76503699999999997</v>
      </c>
      <c r="CB821" s="112">
        <v>0.55310300000000001</v>
      </c>
      <c r="CC821" s="112">
        <v>0.78390700000000002</v>
      </c>
      <c r="CD821" s="117">
        <v>0.77446499999999996</v>
      </c>
      <c r="CE821" s="105">
        <v>1.68024</v>
      </c>
      <c r="CF821" s="105">
        <v>1.3036399999999999</v>
      </c>
      <c r="CG821" s="105">
        <v>-4.0866199999999998E-2</v>
      </c>
      <c r="CH821" s="105">
        <v>1.3852800000000001</v>
      </c>
      <c r="CI821" s="105">
        <v>1.78288</v>
      </c>
      <c r="CJ821" s="105">
        <v>0.64369699999999996</v>
      </c>
      <c r="CK821" s="105">
        <v>1.09802</v>
      </c>
      <c r="CL821" s="105">
        <v>-0.62374600000000002</v>
      </c>
      <c r="CM821" s="116">
        <v>1.00528</v>
      </c>
    </row>
    <row r="822" spans="1:91">
      <c r="A822" s="104" t="s">
        <v>5220</v>
      </c>
      <c r="B822" s="104" t="s">
        <v>5221</v>
      </c>
      <c r="C822" s="104" t="s">
        <v>5222</v>
      </c>
      <c r="D822" s="105">
        <v>22.329450000000001</v>
      </c>
      <c r="E822" s="108">
        <v>20128748</v>
      </c>
      <c r="F822" s="108">
        <v>15576956</v>
      </c>
      <c r="G822" s="108"/>
      <c r="H822" s="108">
        <v>9844397</v>
      </c>
      <c r="I822" s="108"/>
      <c r="J822" s="108"/>
      <c r="K822" s="108"/>
      <c r="L822" s="108"/>
      <c r="M822" s="108"/>
      <c r="N822" s="108"/>
      <c r="O822" s="108"/>
      <c r="P822" s="108">
        <v>19946016</v>
      </c>
      <c r="Q822" s="108"/>
      <c r="R822" s="108">
        <v>1741389</v>
      </c>
      <c r="S822" s="108">
        <v>129372628</v>
      </c>
      <c r="T822" s="108">
        <v>1403011.625</v>
      </c>
      <c r="U822" s="108"/>
      <c r="V822" s="108">
        <v>16049490</v>
      </c>
      <c r="W822" s="108"/>
      <c r="X822" s="108"/>
      <c r="Y822" s="108"/>
      <c r="Z822" s="108"/>
      <c r="AA822" s="108">
        <v>3034555.75</v>
      </c>
      <c r="AB822" s="108">
        <v>2385289.75</v>
      </c>
      <c r="AC822" s="108"/>
      <c r="AD822" s="108"/>
      <c r="AE822" s="108"/>
      <c r="AF822" s="108">
        <v>4926782.5</v>
      </c>
      <c r="AG822" s="108">
        <v>21421600</v>
      </c>
      <c r="AH822" s="115">
        <v>3412834.5</v>
      </c>
      <c r="AI822" s="105">
        <v>24.6462</v>
      </c>
      <c r="AJ822" s="105">
        <v>24.642399999999999</v>
      </c>
      <c r="AK822" s="105">
        <v>22.226400000000002</v>
      </c>
      <c r="AL822" s="105">
        <v>23.505299999999998</v>
      </c>
      <c r="AM822" s="105">
        <v>23.022500000000001</v>
      </c>
      <c r="AN822" s="105">
        <v>22.371600000000001</v>
      </c>
      <c r="AO822" s="105">
        <v>22.115600000000001</v>
      </c>
      <c r="AP822" s="105">
        <v>23.355499999999999</v>
      </c>
      <c r="AQ822" s="105">
        <v>21.939800000000002</v>
      </c>
      <c r="AR822" s="105">
        <v>23.116700000000002</v>
      </c>
      <c r="AS822" s="105">
        <v>21.447500000000002</v>
      </c>
      <c r="AT822" s="105">
        <v>24.8538</v>
      </c>
      <c r="AU822" s="105">
        <v>22.107099999999999</v>
      </c>
      <c r="AV822" s="105">
        <v>21.0215</v>
      </c>
      <c r="AW822" s="105">
        <v>27.569099999999999</v>
      </c>
      <c r="AX822" s="105">
        <v>20.799399999999999</v>
      </c>
      <c r="AY822" s="105">
        <v>21.895499999999998</v>
      </c>
      <c r="AZ822" s="105">
        <v>24.194900000000001</v>
      </c>
      <c r="BA822" s="105">
        <v>22.512</v>
      </c>
      <c r="BB822" s="105">
        <v>23.1126</v>
      </c>
      <c r="BC822" s="105">
        <v>23.008299999999998</v>
      </c>
      <c r="BD822" s="105">
        <v>21.416799999999999</v>
      </c>
      <c r="BE822" s="105">
        <v>21.193200000000001</v>
      </c>
      <c r="BF822" s="105">
        <v>21.622299999999999</v>
      </c>
      <c r="BG822" s="105">
        <v>22.093399999999999</v>
      </c>
      <c r="BH822" s="105">
        <v>21.9192</v>
      </c>
      <c r="BI822" s="105">
        <v>22.6904</v>
      </c>
      <c r="BJ822" s="105">
        <v>22.287299999999998</v>
      </c>
      <c r="BK822" s="105">
        <v>24.2593</v>
      </c>
      <c r="BL822" s="116">
        <v>21.948899999999998</v>
      </c>
      <c r="BM822" s="112">
        <v>0.40451199999999998</v>
      </c>
      <c r="BN822" s="112">
        <v>0.87320500000000001</v>
      </c>
      <c r="BO822" s="112">
        <v>0.69149099999999997</v>
      </c>
      <c r="BP822" s="112">
        <v>0.81326699999999996</v>
      </c>
      <c r="BQ822" s="112">
        <v>0.74998100000000001</v>
      </c>
      <c r="BR822" s="112">
        <v>0.68659400000000004</v>
      </c>
      <c r="BS822" s="112">
        <v>0.95382100000000003</v>
      </c>
      <c r="BT822" s="112">
        <v>0.123802</v>
      </c>
      <c r="BU822" s="117">
        <v>0.47426299999999999</v>
      </c>
      <c r="BV822" s="112">
        <v>0.48653200000000002</v>
      </c>
      <c r="BW822" s="112">
        <v>0.89708299999999996</v>
      </c>
      <c r="BX822" s="112">
        <v>0.76495199999999997</v>
      </c>
      <c r="BY822" s="112">
        <v>0.84853299999999998</v>
      </c>
      <c r="BZ822" s="112">
        <v>0.87995400000000001</v>
      </c>
      <c r="CA822" s="112">
        <v>0.84787100000000004</v>
      </c>
      <c r="CB822" s="112">
        <v>0.97549600000000003</v>
      </c>
      <c r="CC822" s="112">
        <v>0.30294199999999999</v>
      </c>
      <c r="CD822" s="117">
        <v>0.79292200000000002</v>
      </c>
      <c r="CE822" s="105">
        <v>1.00651</v>
      </c>
      <c r="CF822" s="105">
        <v>0.134657</v>
      </c>
      <c r="CG822" s="105">
        <v>-0.36151100000000003</v>
      </c>
      <c r="CH822" s="105">
        <v>0.30751299999999998</v>
      </c>
      <c r="CI822" s="105">
        <v>0.734097</v>
      </c>
      <c r="CJ822" s="105">
        <v>-0.53520800000000002</v>
      </c>
      <c r="CK822" s="105">
        <v>4.5836099999999998E-2</v>
      </c>
      <c r="CL822" s="105">
        <v>-1.4210400000000001</v>
      </c>
      <c r="CM822" s="116">
        <v>-0.59747899999999998</v>
      </c>
    </row>
    <row r="823" spans="1:91">
      <c r="A823" s="104" t="s">
        <v>2323</v>
      </c>
      <c r="B823" s="104" t="s">
        <v>2324</v>
      </c>
      <c r="C823" s="104" t="s">
        <v>2325</v>
      </c>
      <c r="D823" s="105">
        <v>28.580249999999999</v>
      </c>
      <c r="E823" s="108">
        <v>248153124.30000001</v>
      </c>
      <c r="F823" s="108">
        <v>187041524.5</v>
      </c>
      <c r="G823" s="108">
        <v>164547644</v>
      </c>
      <c r="H823" s="108">
        <v>355510999</v>
      </c>
      <c r="I823" s="108">
        <v>410041682</v>
      </c>
      <c r="J823" s="108">
        <v>324526286</v>
      </c>
      <c r="K823" s="108">
        <v>306133900</v>
      </c>
      <c r="L823" s="108">
        <v>191744776</v>
      </c>
      <c r="M823" s="108">
        <v>299571800</v>
      </c>
      <c r="N823" s="108">
        <v>178161830</v>
      </c>
      <c r="O823" s="108">
        <v>135197920</v>
      </c>
      <c r="P823" s="108">
        <v>155411495</v>
      </c>
      <c r="Q823" s="108">
        <v>316295053</v>
      </c>
      <c r="R823" s="108">
        <v>311255586</v>
      </c>
      <c r="S823" s="108">
        <v>96214745</v>
      </c>
      <c r="T823" s="108">
        <v>322164952</v>
      </c>
      <c r="U823" s="108">
        <v>318073104</v>
      </c>
      <c r="V823" s="108">
        <v>322080098</v>
      </c>
      <c r="W823" s="108">
        <v>376112032</v>
      </c>
      <c r="X823" s="108">
        <v>343644448</v>
      </c>
      <c r="Y823" s="108">
        <v>372985123</v>
      </c>
      <c r="Z823" s="108">
        <v>254907032</v>
      </c>
      <c r="AA823" s="108">
        <v>238341780</v>
      </c>
      <c r="AB823" s="108">
        <v>299586048</v>
      </c>
      <c r="AC823" s="108">
        <v>425651160.5</v>
      </c>
      <c r="AD823" s="108">
        <v>470938391.30000001</v>
      </c>
      <c r="AE823" s="108">
        <v>461800085</v>
      </c>
      <c r="AF823" s="108">
        <v>429713920</v>
      </c>
      <c r="AG823" s="108">
        <v>445283404</v>
      </c>
      <c r="AH823" s="115">
        <v>420655201</v>
      </c>
      <c r="AI823" s="105">
        <v>28.270099999999999</v>
      </c>
      <c r="AJ823" s="105">
        <v>28.148299999999999</v>
      </c>
      <c r="AK823" s="105">
        <v>27.966899999999999</v>
      </c>
      <c r="AL823" s="105">
        <v>28.6797</v>
      </c>
      <c r="AM823" s="105">
        <v>29.071899999999999</v>
      </c>
      <c r="AN823" s="105">
        <v>28.7972</v>
      </c>
      <c r="AO823" s="105">
        <v>28.4513</v>
      </c>
      <c r="AP823" s="105">
        <v>28.4023</v>
      </c>
      <c r="AQ823" s="105">
        <v>28.3474</v>
      </c>
      <c r="AR823" s="105">
        <v>27.881900000000002</v>
      </c>
      <c r="AS823" s="105">
        <v>27.658000000000001</v>
      </c>
      <c r="AT823" s="105">
        <v>27.8157</v>
      </c>
      <c r="AU823" s="105">
        <v>28.443899999999999</v>
      </c>
      <c r="AV823" s="105">
        <v>28.5032</v>
      </c>
      <c r="AW823" s="105">
        <v>26.992599999999999</v>
      </c>
      <c r="AX823" s="105">
        <v>28.642499999999998</v>
      </c>
      <c r="AY823" s="105">
        <v>28.5655</v>
      </c>
      <c r="AZ823" s="105">
        <v>28.6479</v>
      </c>
      <c r="BA823" s="105">
        <v>28.7315</v>
      </c>
      <c r="BB823" s="105">
        <v>28.700800000000001</v>
      </c>
      <c r="BC823" s="105">
        <v>28.696300000000001</v>
      </c>
      <c r="BD823" s="105">
        <v>28.351199999999999</v>
      </c>
      <c r="BE823" s="105">
        <v>28.2759</v>
      </c>
      <c r="BF823" s="105">
        <v>28.594999999999999</v>
      </c>
      <c r="BG823" s="105">
        <v>28.720300000000002</v>
      </c>
      <c r="BH823" s="105">
        <v>28.854700000000001</v>
      </c>
      <c r="BI823" s="105">
        <v>28.796600000000002</v>
      </c>
      <c r="BJ823" s="105">
        <v>28.733799999999999</v>
      </c>
      <c r="BK823" s="105">
        <v>28.6752</v>
      </c>
      <c r="BL823" s="116">
        <v>28.640499999999999</v>
      </c>
      <c r="BM823" s="112">
        <v>3.8451700000000002E-3</v>
      </c>
      <c r="BN823" s="112">
        <v>0.23568800000000001</v>
      </c>
      <c r="BO823" s="112">
        <v>2.2127000000000002E-3</v>
      </c>
      <c r="BP823" s="112">
        <v>2.34832E-4</v>
      </c>
      <c r="BQ823" s="112">
        <v>0.22817599999999999</v>
      </c>
      <c r="BR823" s="112">
        <v>0.165293</v>
      </c>
      <c r="BS823" s="112">
        <v>0.420514</v>
      </c>
      <c r="BT823" s="112">
        <v>5.1033500000000002E-2</v>
      </c>
      <c r="BU823" s="117">
        <v>8.6751800000000004E-2</v>
      </c>
      <c r="BV823" s="112">
        <v>2.5137400000000001E-2</v>
      </c>
      <c r="BW823" s="112">
        <v>0.32723099999999999</v>
      </c>
      <c r="BX823" s="112">
        <v>2.6663699999999999E-2</v>
      </c>
      <c r="BY823" s="112">
        <v>4.2520600000000002E-3</v>
      </c>
      <c r="BZ823" s="112">
        <v>0.59282699999999999</v>
      </c>
      <c r="CA823" s="112">
        <v>0.42001100000000002</v>
      </c>
      <c r="CB823" s="112">
        <v>0.63793</v>
      </c>
      <c r="CC823" s="112">
        <v>0.18709300000000001</v>
      </c>
      <c r="CD823" s="117">
        <v>0.61135099999999998</v>
      </c>
      <c r="CE823" s="105">
        <v>-0.55475799999999997</v>
      </c>
      <c r="CF823" s="105">
        <v>0.166412</v>
      </c>
      <c r="CG823" s="105">
        <v>-0.28287299999999999</v>
      </c>
      <c r="CH823" s="105">
        <v>-0.89800500000000005</v>
      </c>
      <c r="CI823" s="105">
        <v>-0.70328800000000002</v>
      </c>
      <c r="CJ823" s="105">
        <v>-6.4538999999999999E-2</v>
      </c>
      <c r="CK823" s="105">
        <v>2.6356399999999999E-2</v>
      </c>
      <c r="CL823" s="105">
        <v>-0.27585700000000002</v>
      </c>
      <c r="CM823" s="116">
        <v>0.10731400000000001</v>
      </c>
    </row>
    <row r="824" spans="1:91">
      <c r="A824" s="104" t="s">
        <v>5223</v>
      </c>
      <c r="B824" s="104" t="s">
        <v>5224</v>
      </c>
      <c r="C824" s="104" t="s">
        <v>1130</v>
      </c>
      <c r="D824" s="105">
        <v>27.798200000000001</v>
      </c>
      <c r="E824" s="108">
        <v>173391224</v>
      </c>
      <c r="F824" s="108">
        <v>226970567.5</v>
      </c>
      <c r="G824" s="108">
        <v>203551948</v>
      </c>
      <c r="H824" s="108">
        <v>564071367</v>
      </c>
      <c r="I824" s="108">
        <v>400542342</v>
      </c>
      <c r="J824" s="108">
        <v>330617907</v>
      </c>
      <c r="K824" s="108">
        <v>229191512</v>
      </c>
      <c r="L824" s="108">
        <v>67462375.25</v>
      </c>
      <c r="M824" s="108">
        <v>172961810</v>
      </c>
      <c r="N824" s="108">
        <v>166367389.5</v>
      </c>
      <c r="O824" s="108">
        <v>318849469.80000001</v>
      </c>
      <c r="P824" s="108">
        <v>273498072</v>
      </c>
      <c r="Q824" s="108">
        <v>230537316</v>
      </c>
      <c r="R824" s="108">
        <v>189534056</v>
      </c>
      <c r="S824" s="108">
        <v>186767504</v>
      </c>
      <c r="T824" s="108">
        <v>168289585.5</v>
      </c>
      <c r="U824" s="108">
        <v>157471392</v>
      </c>
      <c r="V824" s="108">
        <v>291482876.5</v>
      </c>
      <c r="W824" s="108">
        <v>158235404</v>
      </c>
      <c r="X824" s="108">
        <v>174881936</v>
      </c>
      <c r="Y824" s="108">
        <v>246969248</v>
      </c>
      <c r="Z824" s="108">
        <v>170283920</v>
      </c>
      <c r="AA824" s="108">
        <v>162743312</v>
      </c>
      <c r="AB824" s="108">
        <v>166298476</v>
      </c>
      <c r="AC824" s="108">
        <v>198599160</v>
      </c>
      <c r="AD824" s="108">
        <v>196109928</v>
      </c>
      <c r="AE824" s="108">
        <v>214006229.5</v>
      </c>
      <c r="AF824" s="108">
        <v>236549894.5</v>
      </c>
      <c r="AG824" s="108">
        <v>239879102</v>
      </c>
      <c r="AH824" s="115">
        <v>339639358</v>
      </c>
      <c r="AI824" s="105">
        <v>27.7529</v>
      </c>
      <c r="AJ824" s="105">
        <v>28.441299999999998</v>
      </c>
      <c r="AK824" s="105">
        <v>28.2806</v>
      </c>
      <c r="AL824" s="105">
        <v>29.345700000000001</v>
      </c>
      <c r="AM824" s="105">
        <v>29.0244</v>
      </c>
      <c r="AN824" s="105">
        <v>28.847300000000001</v>
      </c>
      <c r="AO824" s="105">
        <v>28.037500000000001</v>
      </c>
      <c r="AP824" s="105">
        <v>27.093499999999999</v>
      </c>
      <c r="AQ824" s="105">
        <v>27.555</v>
      </c>
      <c r="AR824" s="105">
        <v>27.764199999999999</v>
      </c>
      <c r="AS824" s="105">
        <v>28.8477</v>
      </c>
      <c r="AT824" s="105">
        <v>28.6311</v>
      </c>
      <c r="AU824" s="105">
        <v>28.013000000000002</v>
      </c>
      <c r="AV824" s="105">
        <v>27.787600000000001</v>
      </c>
      <c r="AW824" s="105">
        <v>27.954699999999999</v>
      </c>
      <c r="AX824" s="105">
        <v>27.7057</v>
      </c>
      <c r="AY824" s="105">
        <v>27.547799999999999</v>
      </c>
      <c r="AZ824" s="105">
        <v>28.499300000000002</v>
      </c>
      <c r="BA824" s="105">
        <v>27.482399999999998</v>
      </c>
      <c r="BB824" s="105">
        <v>27.729800000000001</v>
      </c>
      <c r="BC824" s="105">
        <v>28.089500000000001</v>
      </c>
      <c r="BD824" s="105">
        <v>27.776700000000002</v>
      </c>
      <c r="BE824" s="105">
        <v>27.747599999999998</v>
      </c>
      <c r="BF824" s="105">
        <v>27.745799999999999</v>
      </c>
      <c r="BG824" s="105">
        <v>27.575099999999999</v>
      </c>
      <c r="BH824" s="105">
        <v>27.572399999999998</v>
      </c>
      <c r="BI824" s="105">
        <v>27.687000000000001</v>
      </c>
      <c r="BJ824" s="105">
        <v>27.872599999999998</v>
      </c>
      <c r="BK824" s="105">
        <v>27.808800000000002</v>
      </c>
      <c r="BL824" s="116">
        <v>28.364999999999998</v>
      </c>
      <c r="BM824" s="112">
        <v>0.62754900000000002</v>
      </c>
      <c r="BN824" s="112">
        <v>9.8192799999999997E-3</v>
      </c>
      <c r="BO824" s="112">
        <v>0.23455000000000001</v>
      </c>
      <c r="BP824" s="112">
        <v>0.34714299999999998</v>
      </c>
      <c r="BQ824" s="112">
        <v>0.63334100000000004</v>
      </c>
      <c r="BR824" s="112">
        <v>0.78945799999999999</v>
      </c>
      <c r="BS824" s="112">
        <v>0.37503799999999998</v>
      </c>
      <c r="BT824" s="112">
        <v>0.21542</v>
      </c>
      <c r="BU824" s="117">
        <v>8.7859099999999996E-2</v>
      </c>
      <c r="BV824" s="112">
        <v>0.69461799999999996</v>
      </c>
      <c r="BW824" s="112">
        <v>3.7898899999999999E-2</v>
      </c>
      <c r="BX824" s="112">
        <v>0.34702499999999997</v>
      </c>
      <c r="BY824" s="112">
        <v>0.432141</v>
      </c>
      <c r="BZ824" s="112">
        <v>0.81606100000000004</v>
      </c>
      <c r="CA824" s="112">
        <v>0.91010899999999995</v>
      </c>
      <c r="CB824" s="112">
        <v>0.60232399999999997</v>
      </c>
      <c r="CC824" s="112">
        <v>0.41691400000000001</v>
      </c>
      <c r="CD824" s="117">
        <v>0.61135099999999998</v>
      </c>
      <c r="CE824" s="105">
        <v>0.14282600000000001</v>
      </c>
      <c r="CF824" s="105">
        <v>1.0569900000000001</v>
      </c>
      <c r="CG824" s="105">
        <v>-0.45346799999999998</v>
      </c>
      <c r="CH824" s="105">
        <v>0.398893</v>
      </c>
      <c r="CI824" s="105">
        <v>-9.7056699999999996E-2</v>
      </c>
      <c r="CJ824" s="105">
        <v>-9.7869899999999996E-2</v>
      </c>
      <c r="CK824" s="105">
        <v>-0.24820999999999999</v>
      </c>
      <c r="CL824" s="105">
        <v>-0.25878000000000001</v>
      </c>
      <c r="CM824" s="116">
        <v>-0.40398299999999998</v>
      </c>
    </row>
    <row r="825" spans="1:91">
      <c r="A825" s="104" t="s">
        <v>2326</v>
      </c>
      <c r="B825" s="104" t="s">
        <v>2327</v>
      </c>
      <c r="C825" s="104" t="s">
        <v>2328</v>
      </c>
      <c r="D825" s="105">
        <v>25.959600000000002</v>
      </c>
      <c r="E825" s="108">
        <v>47735703.75</v>
      </c>
      <c r="F825" s="108">
        <v>32832669.5</v>
      </c>
      <c r="G825" s="108">
        <v>40335630</v>
      </c>
      <c r="H825" s="108">
        <v>43364838.5</v>
      </c>
      <c r="I825" s="108">
        <v>47174509</v>
      </c>
      <c r="J825" s="108">
        <v>35388277</v>
      </c>
      <c r="K825" s="108">
        <v>67972948</v>
      </c>
      <c r="L825" s="108">
        <v>22431260.75</v>
      </c>
      <c r="M825" s="108">
        <v>52418430</v>
      </c>
      <c r="N825" s="108">
        <v>463771942</v>
      </c>
      <c r="O825" s="108">
        <v>11516925</v>
      </c>
      <c r="P825" s="108">
        <v>27737007.75</v>
      </c>
      <c r="Q825" s="108">
        <v>69593419</v>
      </c>
      <c r="R825" s="108">
        <v>53714239</v>
      </c>
      <c r="S825" s="108">
        <v>81230601</v>
      </c>
      <c r="T825" s="108">
        <v>50533523</v>
      </c>
      <c r="U825" s="108">
        <v>59702661</v>
      </c>
      <c r="V825" s="108">
        <v>74137949</v>
      </c>
      <c r="W825" s="108">
        <v>64887580</v>
      </c>
      <c r="X825" s="108">
        <v>77552689</v>
      </c>
      <c r="Y825" s="108">
        <v>39241968.5</v>
      </c>
      <c r="Z825" s="108">
        <v>42573958.5</v>
      </c>
      <c r="AA825" s="108">
        <v>57628520.75</v>
      </c>
      <c r="AB825" s="108">
        <v>32967238</v>
      </c>
      <c r="AC825" s="108">
        <v>75914259</v>
      </c>
      <c r="AD825" s="108">
        <v>77326814</v>
      </c>
      <c r="AE825" s="108">
        <v>55889796</v>
      </c>
      <c r="AF825" s="108">
        <v>67909327.5</v>
      </c>
      <c r="AG825" s="108">
        <v>66112113</v>
      </c>
      <c r="AH825" s="115">
        <v>43134988</v>
      </c>
      <c r="AI825" s="105">
        <v>25.891999999999999</v>
      </c>
      <c r="AJ825" s="105">
        <v>25.689</v>
      </c>
      <c r="AK825" s="105">
        <v>25.9221</v>
      </c>
      <c r="AL825" s="105">
        <v>25.644400000000001</v>
      </c>
      <c r="AM825" s="105">
        <v>26.0105</v>
      </c>
      <c r="AN825" s="105">
        <v>25.950700000000001</v>
      </c>
      <c r="AO825" s="105">
        <v>26.264299999999999</v>
      </c>
      <c r="AP825" s="105">
        <v>25.542999999999999</v>
      </c>
      <c r="AQ825" s="105">
        <v>25.832699999999999</v>
      </c>
      <c r="AR825" s="105">
        <v>29.240400000000001</v>
      </c>
      <c r="AS825" s="105">
        <v>24.200900000000001</v>
      </c>
      <c r="AT825" s="105">
        <v>25.329499999999999</v>
      </c>
      <c r="AU825" s="105">
        <v>26.266999999999999</v>
      </c>
      <c r="AV825" s="105">
        <v>25.968499999999999</v>
      </c>
      <c r="AW825" s="105">
        <v>26.7699</v>
      </c>
      <c r="AX825" s="105">
        <v>25.970099999999999</v>
      </c>
      <c r="AY825" s="105">
        <v>26.168299999999999</v>
      </c>
      <c r="AZ825" s="105">
        <v>26.565000000000001</v>
      </c>
      <c r="BA825" s="105">
        <v>26.196400000000001</v>
      </c>
      <c r="BB825" s="105">
        <v>26.5654</v>
      </c>
      <c r="BC825" s="105">
        <v>25.422499999999999</v>
      </c>
      <c r="BD825" s="105">
        <v>25.682400000000001</v>
      </c>
      <c r="BE825" s="105">
        <v>26.195599999999999</v>
      </c>
      <c r="BF825" s="105">
        <v>25.411100000000001</v>
      </c>
      <c r="BG825" s="105">
        <v>26.203199999999999</v>
      </c>
      <c r="BH825" s="105">
        <v>26.206900000000001</v>
      </c>
      <c r="BI825" s="105">
        <v>25.75</v>
      </c>
      <c r="BJ825" s="105">
        <v>26.072199999999999</v>
      </c>
      <c r="BK825" s="105">
        <v>25.944900000000001</v>
      </c>
      <c r="BL825" s="116">
        <v>25.394300000000001</v>
      </c>
      <c r="BM825" s="112">
        <v>0.89649199999999996</v>
      </c>
      <c r="BN825" s="112">
        <v>0.79826799999999998</v>
      </c>
      <c r="BO825" s="112">
        <v>0.80913900000000005</v>
      </c>
      <c r="BP825" s="112">
        <v>0.78335900000000003</v>
      </c>
      <c r="BQ825" s="112">
        <v>0.16480500000000001</v>
      </c>
      <c r="BR825" s="112">
        <v>0.18823200000000001</v>
      </c>
      <c r="BS825" s="112">
        <v>0.55066000000000004</v>
      </c>
      <c r="BT825" s="112">
        <v>0.90178199999999997</v>
      </c>
      <c r="BU825" s="117">
        <v>0.387318</v>
      </c>
      <c r="BV825" s="112">
        <v>0.91873300000000002</v>
      </c>
      <c r="BW825" s="112">
        <v>0.84083699999999995</v>
      </c>
      <c r="BX825" s="112">
        <v>0.86233499999999996</v>
      </c>
      <c r="BY825" s="112">
        <v>0.82513300000000001</v>
      </c>
      <c r="BZ825" s="112">
        <v>0.54135800000000001</v>
      </c>
      <c r="CA825" s="112">
        <v>0.445801</v>
      </c>
      <c r="CB825" s="112">
        <v>0.73065500000000005</v>
      </c>
      <c r="CC825" s="112">
        <v>0.94726600000000005</v>
      </c>
      <c r="CD825" s="117">
        <v>0.75863000000000003</v>
      </c>
      <c r="CE825" s="105">
        <v>3.0555700000000002E-2</v>
      </c>
      <c r="CF825" s="105">
        <v>6.4707399999999998E-2</v>
      </c>
      <c r="CG825" s="105">
        <v>7.6176999999999995E-2</v>
      </c>
      <c r="CH825" s="105">
        <v>0.45310499999999998</v>
      </c>
      <c r="CI825" s="105">
        <v>0.53133300000000006</v>
      </c>
      <c r="CJ825" s="105">
        <v>0.430668</v>
      </c>
      <c r="CK825" s="105">
        <v>0.25761299999999998</v>
      </c>
      <c r="CL825" s="105">
        <v>-4.0758799999999998E-2</v>
      </c>
      <c r="CM825" s="116">
        <v>0.24952299999999999</v>
      </c>
    </row>
    <row r="826" spans="1:91">
      <c r="A826" s="104" t="s">
        <v>2329</v>
      </c>
      <c r="B826" s="104" t="s">
        <v>2330</v>
      </c>
      <c r="C826" s="104" t="s">
        <v>471</v>
      </c>
      <c r="D826" s="105">
        <v>28.52495</v>
      </c>
      <c r="E826" s="108">
        <v>266764128</v>
      </c>
      <c r="F826" s="108">
        <v>255733456</v>
      </c>
      <c r="G826" s="108">
        <v>280732416</v>
      </c>
      <c r="H826" s="108">
        <v>296674176</v>
      </c>
      <c r="I826" s="108">
        <v>290674368</v>
      </c>
      <c r="J826" s="108">
        <v>278747168</v>
      </c>
      <c r="K826" s="108">
        <v>345283520</v>
      </c>
      <c r="L826" s="108">
        <v>202243360</v>
      </c>
      <c r="M826" s="108">
        <v>334443648</v>
      </c>
      <c r="N826" s="108">
        <v>276632224</v>
      </c>
      <c r="O826" s="108">
        <v>290530624</v>
      </c>
      <c r="P826" s="108">
        <v>302924768</v>
      </c>
      <c r="Q826" s="108">
        <v>321845024</v>
      </c>
      <c r="R826" s="108">
        <v>273164992</v>
      </c>
      <c r="S826" s="108">
        <v>261569520</v>
      </c>
      <c r="T826" s="108">
        <v>275873056</v>
      </c>
      <c r="U826" s="108">
        <v>293315648</v>
      </c>
      <c r="V826" s="108">
        <v>294244096</v>
      </c>
      <c r="W826" s="108">
        <v>321567104</v>
      </c>
      <c r="X826" s="108">
        <v>317021344</v>
      </c>
      <c r="Y826" s="108">
        <v>338438624</v>
      </c>
      <c r="Z826" s="108">
        <v>318080032</v>
      </c>
      <c r="AA826" s="108">
        <v>289871168</v>
      </c>
      <c r="AB826" s="108">
        <v>303923040</v>
      </c>
      <c r="AC826" s="108">
        <v>389648928</v>
      </c>
      <c r="AD826" s="108">
        <v>385151456</v>
      </c>
      <c r="AE826" s="108">
        <v>364278688</v>
      </c>
      <c r="AF826" s="108">
        <v>337298176</v>
      </c>
      <c r="AG826" s="108">
        <v>381283584</v>
      </c>
      <c r="AH826" s="115">
        <v>388471936</v>
      </c>
      <c r="AI826" s="105">
        <v>28.374500000000001</v>
      </c>
      <c r="AJ826" s="105">
        <v>28.563600000000001</v>
      </c>
      <c r="AK826" s="105">
        <v>28.709800000000001</v>
      </c>
      <c r="AL826" s="105">
        <v>28.418700000000001</v>
      </c>
      <c r="AM826" s="105">
        <v>28.581299999999999</v>
      </c>
      <c r="AN826" s="105">
        <v>28.569500000000001</v>
      </c>
      <c r="AO826" s="105">
        <v>28.625499999999999</v>
      </c>
      <c r="AP826" s="105">
        <v>28.4664</v>
      </c>
      <c r="AQ826" s="105">
        <v>28.5063</v>
      </c>
      <c r="AR826" s="105">
        <v>28.470099999999999</v>
      </c>
      <c r="AS826" s="105">
        <v>28.713200000000001</v>
      </c>
      <c r="AT826" s="105">
        <v>28.778600000000001</v>
      </c>
      <c r="AU826" s="105">
        <v>28.4739</v>
      </c>
      <c r="AV826" s="105">
        <v>28.314900000000002</v>
      </c>
      <c r="AW826" s="105">
        <v>28.448699999999999</v>
      </c>
      <c r="AX826" s="105">
        <v>28.418700000000001</v>
      </c>
      <c r="AY826" s="105">
        <v>28.439900000000002</v>
      </c>
      <c r="AZ826" s="105">
        <v>28.516100000000002</v>
      </c>
      <c r="BA826" s="105">
        <v>28.505500000000001</v>
      </c>
      <c r="BB826" s="105">
        <v>28.581600000000002</v>
      </c>
      <c r="BC826" s="105">
        <v>28.555099999999999</v>
      </c>
      <c r="BD826" s="105">
        <v>28.658000000000001</v>
      </c>
      <c r="BE826" s="105">
        <v>28.5444</v>
      </c>
      <c r="BF826" s="105">
        <v>28.6157</v>
      </c>
      <c r="BG826" s="105">
        <v>28.586600000000001</v>
      </c>
      <c r="BH826" s="105">
        <v>28.560099999999998</v>
      </c>
      <c r="BI826" s="105">
        <v>28.4543</v>
      </c>
      <c r="BJ826" s="105">
        <v>28.384499999999999</v>
      </c>
      <c r="BK826" s="105">
        <v>28.456900000000001</v>
      </c>
      <c r="BL826" s="116">
        <v>28.533799999999999</v>
      </c>
      <c r="BM826" s="112">
        <v>0.440332</v>
      </c>
      <c r="BN826" s="112">
        <v>0.39374399999999998</v>
      </c>
      <c r="BO826" s="112">
        <v>0.31243599999999999</v>
      </c>
      <c r="BP826" s="112">
        <v>0.13128200000000001</v>
      </c>
      <c r="BQ826" s="112">
        <v>0.52234400000000003</v>
      </c>
      <c r="BR826" s="112">
        <v>0.99763800000000002</v>
      </c>
      <c r="BS826" s="112">
        <v>0.140768</v>
      </c>
      <c r="BT826" s="112">
        <v>5.3248299999999998E-2</v>
      </c>
      <c r="BU826" s="117">
        <v>0.27166400000000002</v>
      </c>
      <c r="BV826" s="112">
        <v>0.51886600000000005</v>
      </c>
      <c r="BW826" s="112">
        <v>0.48267100000000002</v>
      </c>
      <c r="BX826" s="112">
        <v>0.42546400000000001</v>
      </c>
      <c r="BY826" s="112">
        <v>0.19577</v>
      </c>
      <c r="BZ826" s="112">
        <v>0.75673000000000001</v>
      </c>
      <c r="CA826" s="112">
        <v>0.99763800000000002</v>
      </c>
      <c r="CB826" s="112">
        <v>0.35586200000000001</v>
      </c>
      <c r="CC826" s="112">
        <v>0.19032199999999999</v>
      </c>
      <c r="CD826" s="117">
        <v>0.72864200000000001</v>
      </c>
      <c r="CE826" s="105">
        <v>9.0903600000000001E-2</v>
      </c>
      <c r="CF826" s="105">
        <v>6.4750000000000002E-2</v>
      </c>
      <c r="CG826" s="105">
        <v>7.4318599999999999E-2</v>
      </c>
      <c r="CH826" s="105">
        <v>0.195519</v>
      </c>
      <c r="CI826" s="105">
        <v>-4.5892099999999998E-2</v>
      </c>
      <c r="CJ826" s="105">
        <v>-1.64668E-4</v>
      </c>
      <c r="CK826" s="105">
        <v>8.8972700000000002E-2</v>
      </c>
      <c r="CL826" s="105">
        <v>0.14763999999999999</v>
      </c>
      <c r="CM826" s="116">
        <v>7.5271000000000005E-2</v>
      </c>
    </row>
    <row r="827" spans="1:91">
      <c r="A827" s="104" t="s">
        <v>2331</v>
      </c>
      <c r="B827" s="104" t="s">
        <v>2332</v>
      </c>
      <c r="C827" s="104" t="s">
        <v>2333</v>
      </c>
      <c r="D827" s="105">
        <v>29.72035</v>
      </c>
      <c r="E827" s="108">
        <v>618805910.29999995</v>
      </c>
      <c r="F827" s="108">
        <v>509238627.80000001</v>
      </c>
      <c r="G827" s="108">
        <v>451380719</v>
      </c>
      <c r="H827" s="108">
        <v>728310391.5</v>
      </c>
      <c r="I827" s="108">
        <v>660789309.5</v>
      </c>
      <c r="J827" s="108">
        <v>624090898</v>
      </c>
      <c r="K827" s="108">
        <v>868852664</v>
      </c>
      <c r="L827" s="108">
        <v>813376885.79999995</v>
      </c>
      <c r="M827" s="108">
        <v>918407550.5</v>
      </c>
      <c r="N827" s="108">
        <v>1182317905</v>
      </c>
      <c r="O827" s="108">
        <v>753533095</v>
      </c>
      <c r="P827" s="108">
        <v>1155051405</v>
      </c>
      <c r="Q827" s="108">
        <v>702846302.5</v>
      </c>
      <c r="R827" s="108">
        <v>428120444.30000001</v>
      </c>
      <c r="S827" s="108">
        <v>471736828.10000002</v>
      </c>
      <c r="T827" s="108">
        <v>722734400.89999998</v>
      </c>
      <c r="U827" s="108">
        <v>597198572.79999995</v>
      </c>
      <c r="V827" s="108">
        <v>659877208.5</v>
      </c>
      <c r="W827" s="108">
        <v>707108404</v>
      </c>
      <c r="X827" s="108">
        <v>503051791.80000001</v>
      </c>
      <c r="Y827" s="108">
        <v>488556171</v>
      </c>
      <c r="Z827" s="108">
        <v>571467776</v>
      </c>
      <c r="AA827" s="108">
        <v>602466362.5</v>
      </c>
      <c r="AB827" s="108">
        <v>530585839</v>
      </c>
      <c r="AC827" s="108">
        <v>6077018411</v>
      </c>
      <c r="AD827" s="108">
        <v>3500751979</v>
      </c>
      <c r="AE827" s="108">
        <v>5689179605</v>
      </c>
      <c r="AF827" s="108">
        <v>6842972704</v>
      </c>
      <c r="AG827" s="108">
        <v>7312733803</v>
      </c>
      <c r="AH827" s="115">
        <v>14462735319</v>
      </c>
      <c r="AI827" s="105">
        <v>29.5884</v>
      </c>
      <c r="AJ827" s="105">
        <v>29.509</v>
      </c>
      <c r="AK827" s="105">
        <v>29.351900000000001</v>
      </c>
      <c r="AL827" s="105">
        <v>29.714400000000001</v>
      </c>
      <c r="AM827" s="105">
        <v>29.726299999999998</v>
      </c>
      <c r="AN827" s="105">
        <v>29.746200000000002</v>
      </c>
      <c r="AO827" s="105">
        <v>29.919599999999999</v>
      </c>
      <c r="AP827" s="105">
        <v>30.406199999999998</v>
      </c>
      <c r="AQ827" s="105">
        <v>29.963699999999999</v>
      </c>
      <c r="AR827" s="105">
        <v>30.5748</v>
      </c>
      <c r="AS827" s="105">
        <v>30.061800000000002</v>
      </c>
      <c r="AT827" s="105">
        <v>30.709499999999998</v>
      </c>
      <c r="AU827" s="105">
        <v>29.578900000000001</v>
      </c>
      <c r="AV827" s="105">
        <v>28.963100000000001</v>
      </c>
      <c r="AW827" s="105">
        <v>29.233799999999999</v>
      </c>
      <c r="AX827" s="105">
        <v>29.808199999999999</v>
      </c>
      <c r="AY827" s="105">
        <v>29.479900000000001</v>
      </c>
      <c r="AZ827" s="105">
        <v>29.6023</v>
      </c>
      <c r="BA827" s="105">
        <v>29.642299999999999</v>
      </c>
      <c r="BB827" s="105">
        <v>29.259699999999999</v>
      </c>
      <c r="BC827" s="105">
        <v>29.0824</v>
      </c>
      <c r="BD827" s="105">
        <v>29.4726</v>
      </c>
      <c r="BE827" s="105">
        <v>29.5748</v>
      </c>
      <c r="BF827" s="105">
        <v>29.419599999999999</v>
      </c>
      <c r="BG827" s="105">
        <v>32.543999999999997</v>
      </c>
      <c r="BH827" s="105">
        <v>31.722999999999999</v>
      </c>
      <c r="BI827" s="105">
        <v>32.419400000000003</v>
      </c>
      <c r="BJ827" s="105">
        <v>32.726999999999997</v>
      </c>
      <c r="BK827" s="105">
        <v>32.695700000000002</v>
      </c>
      <c r="BL827" s="116">
        <v>33.746299999999998</v>
      </c>
      <c r="BM827" s="112">
        <v>5.3038800000000002E-4</v>
      </c>
      <c r="BN827" s="112">
        <v>6.4802999999999996E-4</v>
      </c>
      <c r="BO827" s="112">
        <v>1.4429899999999999E-3</v>
      </c>
      <c r="BP827" s="112">
        <v>2.79342E-3</v>
      </c>
      <c r="BQ827" s="112">
        <v>6.1293999999999997E-4</v>
      </c>
      <c r="BR827" s="112">
        <v>6.6701300000000005E-4</v>
      </c>
      <c r="BS827" s="112">
        <v>6.2125400000000001E-4</v>
      </c>
      <c r="BT827" s="112">
        <v>5.1103800000000001E-4</v>
      </c>
      <c r="BU827" s="117">
        <v>0.126194</v>
      </c>
      <c r="BV827" s="112">
        <v>9.42576E-3</v>
      </c>
      <c r="BW827" s="112">
        <v>1.1531E-2</v>
      </c>
      <c r="BX827" s="112">
        <v>2.35613E-2</v>
      </c>
      <c r="BY827" s="112">
        <v>1.3515599999999999E-2</v>
      </c>
      <c r="BZ827" s="112">
        <v>0.119697</v>
      </c>
      <c r="CA827" s="112">
        <v>2.7782500000000002E-2</v>
      </c>
      <c r="CB827" s="112">
        <v>2.90323E-2</v>
      </c>
      <c r="CC827" s="112">
        <v>2.1758900000000001E-2</v>
      </c>
      <c r="CD827" s="117">
        <v>0.64379200000000003</v>
      </c>
      <c r="CE827" s="105">
        <v>-3.5732300000000001</v>
      </c>
      <c r="CF827" s="105">
        <v>-3.3273700000000002</v>
      </c>
      <c r="CG827" s="105">
        <v>-2.9598399999999998</v>
      </c>
      <c r="CH827" s="105">
        <v>-2.60764</v>
      </c>
      <c r="CI827" s="105">
        <v>-3.79772</v>
      </c>
      <c r="CJ827" s="105">
        <v>-3.42618</v>
      </c>
      <c r="CK827" s="105">
        <v>-3.7282199999999999</v>
      </c>
      <c r="CL827" s="105">
        <v>-3.5673499999999998</v>
      </c>
      <c r="CM827" s="116">
        <v>-0.82751799999999998</v>
      </c>
    </row>
    <row r="828" spans="1:91">
      <c r="A828" s="104" t="s">
        <v>2334</v>
      </c>
      <c r="B828" s="104" t="s">
        <v>2335</v>
      </c>
      <c r="C828" s="104" t="s">
        <v>2336</v>
      </c>
      <c r="D828" s="105">
        <v>27.82545</v>
      </c>
      <c r="E828" s="108">
        <v>17968188</v>
      </c>
      <c r="F828" s="108">
        <v>105896883</v>
      </c>
      <c r="G828" s="108">
        <v>59913045.25</v>
      </c>
      <c r="H828" s="108">
        <v>90399030</v>
      </c>
      <c r="I828" s="108">
        <v>94626232.879999995</v>
      </c>
      <c r="J828" s="108">
        <v>86408500.5</v>
      </c>
      <c r="K828" s="108">
        <v>239473758</v>
      </c>
      <c r="L828" s="108">
        <v>169262392.30000001</v>
      </c>
      <c r="M828" s="108">
        <v>345225326</v>
      </c>
      <c r="N828" s="108">
        <v>243873812</v>
      </c>
      <c r="O828" s="108">
        <v>95421198.5</v>
      </c>
      <c r="P828" s="108">
        <v>84116152</v>
      </c>
      <c r="Q828" s="108">
        <v>88673122.25</v>
      </c>
      <c r="R828" s="108">
        <v>139884123</v>
      </c>
      <c r="S828" s="108">
        <v>123434190</v>
      </c>
      <c r="T828" s="108">
        <v>100344388</v>
      </c>
      <c r="U828" s="108">
        <v>207016424.80000001</v>
      </c>
      <c r="V828" s="108">
        <v>82920194.75</v>
      </c>
      <c r="W828" s="108">
        <v>271631454</v>
      </c>
      <c r="X828" s="108">
        <v>198349478.59999999</v>
      </c>
      <c r="Y828" s="108">
        <v>194168983.80000001</v>
      </c>
      <c r="Z828" s="108">
        <v>96755817</v>
      </c>
      <c r="AA828" s="108">
        <v>189344500</v>
      </c>
      <c r="AB828" s="108">
        <v>194530864.5</v>
      </c>
      <c r="AC828" s="108">
        <v>1793667617</v>
      </c>
      <c r="AD828" s="108">
        <v>1044380129</v>
      </c>
      <c r="AE828" s="108">
        <v>1479345523</v>
      </c>
      <c r="AF828" s="108">
        <v>1681884210</v>
      </c>
      <c r="AG828" s="108">
        <v>1872146543</v>
      </c>
      <c r="AH828" s="115">
        <v>3272086882</v>
      </c>
      <c r="AI828" s="105">
        <v>24.482399999999998</v>
      </c>
      <c r="AJ828" s="105">
        <v>27.372199999999999</v>
      </c>
      <c r="AK828" s="105">
        <v>26.504200000000001</v>
      </c>
      <c r="AL828" s="105">
        <v>26.7042</v>
      </c>
      <c r="AM828" s="105">
        <v>26.968800000000002</v>
      </c>
      <c r="AN828" s="105">
        <v>27.069900000000001</v>
      </c>
      <c r="AO828" s="105">
        <v>28.096800000000002</v>
      </c>
      <c r="AP828" s="105">
        <v>28.221</v>
      </c>
      <c r="AQ828" s="105">
        <v>28.552099999999999</v>
      </c>
      <c r="AR828" s="105">
        <v>28.3371</v>
      </c>
      <c r="AS828" s="105">
        <v>27.161899999999999</v>
      </c>
      <c r="AT828" s="105">
        <v>26.93</v>
      </c>
      <c r="AU828" s="105">
        <v>26.6218</v>
      </c>
      <c r="AV828" s="105">
        <v>27.349299999999999</v>
      </c>
      <c r="AW828" s="105">
        <v>27.319199999999999</v>
      </c>
      <c r="AX828" s="105">
        <v>26.959700000000002</v>
      </c>
      <c r="AY828" s="105">
        <v>27.9496</v>
      </c>
      <c r="AZ828" s="105">
        <v>26.715</v>
      </c>
      <c r="BA828" s="105">
        <v>28.262</v>
      </c>
      <c r="BB828" s="105">
        <v>27.904</v>
      </c>
      <c r="BC828" s="105">
        <v>27.7469</v>
      </c>
      <c r="BD828" s="105">
        <v>26.9543</v>
      </c>
      <c r="BE828" s="105">
        <v>27.963699999999999</v>
      </c>
      <c r="BF828" s="105">
        <v>27.972000000000001</v>
      </c>
      <c r="BG828" s="105">
        <v>30.7834</v>
      </c>
      <c r="BH828" s="105">
        <v>29.9998</v>
      </c>
      <c r="BI828" s="105">
        <v>30.476199999999999</v>
      </c>
      <c r="BJ828" s="105">
        <v>30.702500000000001</v>
      </c>
      <c r="BK828" s="105">
        <v>30.7407</v>
      </c>
      <c r="BL828" s="116">
        <v>31.608499999999999</v>
      </c>
      <c r="BM828" s="112">
        <v>5.6651100000000001E-3</v>
      </c>
      <c r="BN828" s="112">
        <v>2.0127799999999999E-4</v>
      </c>
      <c r="BO828" s="112">
        <v>1.1106600000000001E-3</v>
      </c>
      <c r="BP828" s="112">
        <v>2.5461899999999998E-3</v>
      </c>
      <c r="BQ828" s="112">
        <v>4.9536800000000005E-4</v>
      </c>
      <c r="BR828" s="112">
        <v>1.36027E-3</v>
      </c>
      <c r="BS828" s="112">
        <v>7.9081799999999999E-4</v>
      </c>
      <c r="BT828" s="112">
        <v>1.6549399999999999E-3</v>
      </c>
      <c r="BU828" s="117">
        <v>0.18492400000000001</v>
      </c>
      <c r="BV828" s="112">
        <v>3.0419600000000001E-2</v>
      </c>
      <c r="BW828" s="112">
        <v>6.7690600000000004E-3</v>
      </c>
      <c r="BX828" s="112">
        <v>2.1069600000000001E-2</v>
      </c>
      <c r="BY828" s="112">
        <v>1.27925E-2</v>
      </c>
      <c r="BZ828" s="112">
        <v>0.119697</v>
      </c>
      <c r="CA828" s="112">
        <v>3.67081E-2</v>
      </c>
      <c r="CB828" s="112">
        <v>3.2939299999999998E-2</v>
      </c>
      <c r="CC828" s="112">
        <v>3.0785099999999999E-2</v>
      </c>
      <c r="CD828" s="117">
        <v>0.69417600000000002</v>
      </c>
      <c r="CE828" s="105">
        <v>-4.8976300000000004</v>
      </c>
      <c r="CF828" s="105">
        <v>-4.1029499999999999</v>
      </c>
      <c r="CG828" s="105">
        <v>-2.7273200000000002</v>
      </c>
      <c r="CH828" s="105">
        <v>-3.5409299999999999</v>
      </c>
      <c r="CI828" s="105">
        <v>-3.9205000000000001</v>
      </c>
      <c r="CJ828" s="105">
        <v>-3.8091499999999998</v>
      </c>
      <c r="CK828" s="105">
        <v>-3.0463</v>
      </c>
      <c r="CL828" s="105">
        <v>-3.3872499999999999</v>
      </c>
      <c r="CM828" s="116">
        <v>-0.59745099999999995</v>
      </c>
    </row>
    <row r="829" spans="1:91">
      <c r="A829" s="104" t="s">
        <v>2337</v>
      </c>
      <c r="B829" s="104" t="s">
        <v>2338</v>
      </c>
      <c r="C829" s="104" t="s">
        <v>2339</v>
      </c>
      <c r="D829" s="105">
        <v>26.728999999999999</v>
      </c>
      <c r="E829" s="108">
        <v>41660893.5</v>
      </c>
      <c r="F829" s="108">
        <v>31260796</v>
      </c>
      <c r="G829" s="108">
        <v>14062997.25</v>
      </c>
      <c r="H829" s="108">
        <v>31249937.5</v>
      </c>
      <c r="I829" s="108">
        <v>52757128.75</v>
      </c>
      <c r="J829" s="108">
        <v>63302410</v>
      </c>
      <c r="K829" s="108">
        <v>50746903</v>
      </c>
      <c r="L829" s="108">
        <v>257941428</v>
      </c>
      <c r="M829" s="108">
        <v>61726764</v>
      </c>
      <c r="N829" s="108">
        <v>405106451</v>
      </c>
      <c r="O829" s="108">
        <v>519275022</v>
      </c>
      <c r="P829" s="108">
        <v>684164691.79999995</v>
      </c>
      <c r="Q829" s="108">
        <v>128636448</v>
      </c>
      <c r="R829" s="108">
        <v>79905387.75</v>
      </c>
      <c r="S829" s="108">
        <v>29585879.75</v>
      </c>
      <c r="T829" s="108">
        <v>112282864</v>
      </c>
      <c r="U829" s="108">
        <v>132554991.8</v>
      </c>
      <c r="V829" s="108">
        <v>73219428</v>
      </c>
      <c r="W829" s="108">
        <v>90499938</v>
      </c>
      <c r="X829" s="108">
        <v>79083450</v>
      </c>
      <c r="Y829" s="108">
        <v>181251392</v>
      </c>
      <c r="Z829" s="108">
        <v>233413487</v>
      </c>
      <c r="AA829" s="108">
        <v>295093778</v>
      </c>
      <c r="AB829" s="108">
        <v>89159917</v>
      </c>
      <c r="AC829" s="108">
        <v>78596736</v>
      </c>
      <c r="AD829" s="108">
        <v>151658129.80000001</v>
      </c>
      <c r="AE829" s="108">
        <v>106753256</v>
      </c>
      <c r="AF829" s="108">
        <v>136059852.80000001</v>
      </c>
      <c r="AG829" s="108">
        <v>129356841.8</v>
      </c>
      <c r="AH829" s="115">
        <v>75092674.25</v>
      </c>
      <c r="AI829" s="105">
        <v>25.695699999999999</v>
      </c>
      <c r="AJ829" s="105">
        <v>25.624099999999999</v>
      </c>
      <c r="AK829" s="105">
        <v>24.430900000000001</v>
      </c>
      <c r="AL829" s="105">
        <v>25.171700000000001</v>
      </c>
      <c r="AM829" s="105">
        <v>26.172899999999998</v>
      </c>
      <c r="AN829" s="105">
        <v>26.7744</v>
      </c>
      <c r="AO829" s="105">
        <v>25.838000000000001</v>
      </c>
      <c r="AP829" s="105">
        <v>28.986599999999999</v>
      </c>
      <c r="AQ829" s="105">
        <v>26.0685</v>
      </c>
      <c r="AR829" s="105">
        <v>29.0306</v>
      </c>
      <c r="AS829" s="105">
        <v>29.520800000000001</v>
      </c>
      <c r="AT829" s="105">
        <v>29.953900000000001</v>
      </c>
      <c r="AU829" s="105">
        <v>27.157499999999999</v>
      </c>
      <c r="AV829" s="105">
        <v>26.541499999999999</v>
      </c>
      <c r="AW829" s="105">
        <v>25.358499999999999</v>
      </c>
      <c r="AX829" s="105">
        <v>27.1219</v>
      </c>
      <c r="AY829" s="105">
        <v>27.3154</v>
      </c>
      <c r="AZ829" s="105">
        <v>26.535900000000002</v>
      </c>
      <c r="BA829" s="105">
        <v>26.676400000000001</v>
      </c>
      <c r="BB829" s="105">
        <v>26.5884</v>
      </c>
      <c r="BC829" s="105">
        <v>27.613800000000001</v>
      </c>
      <c r="BD829" s="105">
        <v>28.2271</v>
      </c>
      <c r="BE829" s="105">
        <v>28.606100000000001</v>
      </c>
      <c r="BF829" s="105">
        <v>26.846499999999999</v>
      </c>
      <c r="BG829" s="105">
        <v>26.247800000000002</v>
      </c>
      <c r="BH829" s="105">
        <v>27.1906</v>
      </c>
      <c r="BI829" s="105">
        <v>26.683599999999998</v>
      </c>
      <c r="BJ829" s="105">
        <v>27.0747</v>
      </c>
      <c r="BK829" s="105">
        <v>26.920500000000001</v>
      </c>
      <c r="BL829" s="116">
        <v>26.218599999999999</v>
      </c>
      <c r="BM829" s="112">
        <v>3.7962599999999999E-2</v>
      </c>
      <c r="BN829" s="112">
        <v>0.26303100000000001</v>
      </c>
      <c r="BO829" s="112">
        <v>0.83935400000000004</v>
      </c>
      <c r="BP829" s="112">
        <v>1.8042500000000001E-3</v>
      </c>
      <c r="BQ829" s="112">
        <v>0.54919899999999999</v>
      </c>
      <c r="BR829" s="112">
        <v>0.51255700000000004</v>
      </c>
      <c r="BS829" s="112">
        <v>0.62633399999999995</v>
      </c>
      <c r="BT829" s="112">
        <v>0.124639</v>
      </c>
      <c r="BU829" s="117">
        <v>0.93952599999999997</v>
      </c>
      <c r="BV829" s="112">
        <v>8.3289699999999994E-2</v>
      </c>
      <c r="BW829" s="112">
        <v>0.354159</v>
      </c>
      <c r="BX829" s="112">
        <v>0.88752900000000001</v>
      </c>
      <c r="BY829" s="112">
        <v>1.1009400000000001E-2</v>
      </c>
      <c r="BZ829" s="112">
        <v>0.77202099999999996</v>
      </c>
      <c r="CA829" s="112">
        <v>0.75017</v>
      </c>
      <c r="CB829" s="112">
        <v>0.78332599999999997</v>
      </c>
      <c r="CC829" s="112">
        <v>0.30421500000000001</v>
      </c>
      <c r="CD829" s="117">
        <v>0.98367800000000005</v>
      </c>
      <c r="CE829" s="105">
        <v>-1.4877100000000001</v>
      </c>
      <c r="CF829" s="105">
        <v>-0.69825800000000005</v>
      </c>
      <c r="CG829" s="105">
        <v>0.226442</v>
      </c>
      <c r="CH829" s="105">
        <v>2.7638400000000001</v>
      </c>
      <c r="CI829" s="105">
        <v>-0.38542199999999999</v>
      </c>
      <c r="CJ829" s="105">
        <v>0.253106</v>
      </c>
      <c r="CK829" s="105">
        <v>0.22158900000000001</v>
      </c>
      <c r="CL829" s="105">
        <v>1.15526</v>
      </c>
      <c r="CM829" s="116">
        <v>-3.0598299999999998E-2</v>
      </c>
    </row>
    <row r="830" spans="1:91">
      <c r="A830" s="104" t="s">
        <v>2340</v>
      </c>
      <c r="B830" s="104" t="s">
        <v>2341</v>
      </c>
      <c r="C830" s="104" t="s">
        <v>2342</v>
      </c>
      <c r="D830" s="105">
        <v>31.4026</v>
      </c>
      <c r="E830" s="108">
        <v>2494403550</v>
      </c>
      <c r="F830" s="108">
        <v>2643727962</v>
      </c>
      <c r="G830" s="108">
        <v>2819944882</v>
      </c>
      <c r="H830" s="108">
        <v>3031113853</v>
      </c>
      <c r="I830" s="108">
        <v>2701748206</v>
      </c>
      <c r="J830" s="108">
        <v>3295057096</v>
      </c>
      <c r="K830" s="108">
        <v>2971575809</v>
      </c>
      <c r="L830" s="108">
        <v>2522707025</v>
      </c>
      <c r="M830" s="108">
        <v>3282465182</v>
      </c>
      <c r="N830" s="108">
        <v>2714987640</v>
      </c>
      <c r="O830" s="108">
        <v>3207807932</v>
      </c>
      <c r="P830" s="108">
        <v>2575896400</v>
      </c>
      <c r="Q830" s="108">
        <v>2126296641</v>
      </c>
      <c r="R830" s="108">
        <v>2215229683</v>
      </c>
      <c r="S830" s="108">
        <v>1807772557</v>
      </c>
      <c r="T830" s="108">
        <v>2190890530</v>
      </c>
      <c r="U830" s="108">
        <v>2251777005</v>
      </c>
      <c r="V830" s="108">
        <v>2182348436</v>
      </c>
      <c r="W830" s="108">
        <v>2272820363</v>
      </c>
      <c r="X830" s="108">
        <v>2254246696</v>
      </c>
      <c r="Y830" s="108">
        <v>2133612082</v>
      </c>
      <c r="Z830" s="108">
        <v>1868092290</v>
      </c>
      <c r="AA830" s="108">
        <v>2003438944</v>
      </c>
      <c r="AB830" s="108">
        <v>2005932558</v>
      </c>
      <c r="AC830" s="108">
        <v>2837609152</v>
      </c>
      <c r="AD830" s="108">
        <v>2791365612</v>
      </c>
      <c r="AE830" s="108">
        <v>2752159858</v>
      </c>
      <c r="AF830" s="108">
        <v>2676268292</v>
      </c>
      <c r="AG830" s="108">
        <v>2817730465</v>
      </c>
      <c r="AH830" s="115">
        <v>2714077538</v>
      </c>
      <c r="AI830" s="105">
        <v>31.599499999999999</v>
      </c>
      <c r="AJ830" s="105">
        <v>31.846599999999999</v>
      </c>
      <c r="AK830" s="105">
        <v>31.9268</v>
      </c>
      <c r="AL830" s="105">
        <v>31.771599999999999</v>
      </c>
      <c r="AM830" s="105">
        <v>31.748999999999999</v>
      </c>
      <c r="AN830" s="105">
        <v>32.0625</v>
      </c>
      <c r="AO830" s="105">
        <v>31.722899999999999</v>
      </c>
      <c r="AP830" s="105">
        <v>31.881599999999999</v>
      </c>
      <c r="AQ830" s="105">
        <v>31.801200000000001</v>
      </c>
      <c r="AR830" s="105">
        <v>31.750299999999999</v>
      </c>
      <c r="AS830" s="105">
        <v>32.054499999999997</v>
      </c>
      <c r="AT830" s="105">
        <v>31.866599999999998</v>
      </c>
      <c r="AU830" s="105">
        <v>31.22</v>
      </c>
      <c r="AV830" s="105">
        <v>31.334499999999998</v>
      </c>
      <c r="AW830" s="105">
        <v>31.0793</v>
      </c>
      <c r="AX830" s="105">
        <v>31.408200000000001</v>
      </c>
      <c r="AY830" s="105">
        <v>31.391400000000001</v>
      </c>
      <c r="AZ830" s="105">
        <v>31.357500000000002</v>
      </c>
      <c r="BA830" s="105">
        <v>31.326799999999999</v>
      </c>
      <c r="BB830" s="105">
        <v>31.396999999999998</v>
      </c>
      <c r="BC830" s="105">
        <v>31.1797</v>
      </c>
      <c r="BD830" s="105">
        <v>31.200500000000002</v>
      </c>
      <c r="BE830" s="105">
        <v>31.310300000000002</v>
      </c>
      <c r="BF830" s="105">
        <v>31.338200000000001</v>
      </c>
      <c r="BG830" s="105">
        <v>31.4511</v>
      </c>
      <c r="BH830" s="105">
        <v>31.409500000000001</v>
      </c>
      <c r="BI830" s="105">
        <v>31.3718</v>
      </c>
      <c r="BJ830" s="105">
        <v>31.372599999999998</v>
      </c>
      <c r="BK830" s="105">
        <v>31.3202</v>
      </c>
      <c r="BL830" s="116">
        <v>31.335100000000001</v>
      </c>
      <c r="BM830" s="112">
        <v>1.08504E-2</v>
      </c>
      <c r="BN830" s="112">
        <v>7.1052700000000003E-3</v>
      </c>
      <c r="BO830" s="112">
        <v>6.8799799999999999E-4</v>
      </c>
      <c r="BP830" s="112">
        <v>3.6789000000000001E-3</v>
      </c>
      <c r="BQ830" s="112">
        <v>0.15661800000000001</v>
      </c>
      <c r="BR830" s="112">
        <v>0.116717</v>
      </c>
      <c r="BS830" s="112">
        <v>0.56342899999999996</v>
      </c>
      <c r="BT830" s="112">
        <v>0.25441900000000001</v>
      </c>
      <c r="BU830" s="117">
        <v>6.9654499999999994E-2</v>
      </c>
      <c r="BV830" s="112">
        <v>4.1654400000000001E-2</v>
      </c>
      <c r="BW830" s="112">
        <v>3.14404E-2</v>
      </c>
      <c r="BX830" s="112">
        <v>1.6686099999999999E-2</v>
      </c>
      <c r="BY830" s="112">
        <v>1.5118100000000001E-2</v>
      </c>
      <c r="BZ830" s="112">
        <v>0.53609099999999998</v>
      </c>
      <c r="CA830" s="112">
        <v>0.35098600000000002</v>
      </c>
      <c r="CB830" s="112">
        <v>0.74083100000000002</v>
      </c>
      <c r="CC830" s="112">
        <v>0.459007</v>
      </c>
      <c r="CD830" s="117">
        <v>0.55840199999999995</v>
      </c>
      <c r="CE830" s="105">
        <v>0.44833899999999999</v>
      </c>
      <c r="CF830" s="105">
        <v>0.51839299999999999</v>
      </c>
      <c r="CG830" s="105">
        <v>0.45931899999999998</v>
      </c>
      <c r="CH830" s="105">
        <v>0.547848</v>
      </c>
      <c r="CI830" s="105">
        <v>-0.13136700000000001</v>
      </c>
      <c r="CJ830" s="105">
        <v>4.3061599999999998E-2</v>
      </c>
      <c r="CK830" s="105">
        <v>-4.1449199999999999E-2</v>
      </c>
      <c r="CL830" s="105">
        <v>-5.9609700000000002E-2</v>
      </c>
      <c r="CM830" s="116">
        <v>6.81731E-2</v>
      </c>
    </row>
    <row r="831" spans="1:91">
      <c r="A831" s="104" t="s">
        <v>2343</v>
      </c>
      <c r="B831" s="104" t="s">
        <v>2344</v>
      </c>
      <c r="C831" s="104" t="s">
        <v>2345</v>
      </c>
      <c r="D831" s="105">
        <v>34.457749999999997</v>
      </c>
      <c r="E831" s="108">
        <v>20891426673</v>
      </c>
      <c r="F831" s="108">
        <v>19265019049</v>
      </c>
      <c r="G831" s="108">
        <v>19922185240</v>
      </c>
      <c r="H831" s="108">
        <v>21008462079</v>
      </c>
      <c r="I831" s="108">
        <v>16903024455</v>
      </c>
      <c r="J831" s="108">
        <v>17381627203</v>
      </c>
      <c r="K831" s="108">
        <v>15530718988</v>
      </c>
      <c r="L831" s="108">
        <v>13199077848</v>
      </c>
      <c r="M831" s="108">
        <v>16727301900</v>
      </c>
      <c r="N831" s="108">
        <v>18130477062</v>
      </c>
      <c r="O831" s="108">
        <v>20025355811</v>
      </c>
      <c r="P831" s="108">
        <v>16165398499</v>
      </c>
      <c r="Q831" s="108">
        <v>19624114229</v>
      </c>
      <c r="R831" s="108">
        <v>17424906387</v>
      </c>
      <c r="S831" s="108">
        <v>20905579030</v>
      </c>
      <c r="T831" s="108">
        <v>16170777407</v>
      </c>
      <c r="U831" s="108">
        <v>19252062889</v>
      </c>
      <c r="V831" s="108">
        <v>19086403461</v>
      </c>
      <c r="W831" s="108">
        <v>19749107270</v>
      </c>
      <c r="X831" s="108">
        <v>19937336179</v>
      </c>
      <c r="Y831" s="108">
        <v>21111741113</v>
      </c>
      <c r="Z831" s="108">
        <v>18314891542</v>
      </c>
      <c r="AA831" s="108">
        <v>17906961235</v>
      </c>
      <c r="AB831" s="108">
        <v>18272017293</v>
      </c>
      <c r="AC831" s="108">
        <v>20704072978</v>
      </c>
      <c r="AD831" s="108">
        <v>21723227146</v>
      </c>
      <c r="AE831" s="108">
        <v>21370416068</v>
      </c>
      <c r="AF831" s="108">
        <v>21186096689</v>
      </c>
      <c r="AG831" s="108">
        <v>22121367331</v>
      </c>
      <c r="AH831" s="115">
        <v>22088570409</v>
      </c>
      <c r="AI831" s="105">
        <v>34.665700000000001</v>
      </c>
      <c r="AJ831" s="105">
        <v>34.673900000000003</v>
      </c>
      <c r="AK831" s="105">
        <v>34.715200000000003</v>
      </c>
      <c r="AL831" s="105">
        <v>34.564599999999999</v>
      </c>
      <c r="AM831" s="105">
        <v>34.3962</v>
      </c>
      <c r="AN831" s="105">
        <v>34.404699999999998</v>
      </c>
      <c r="AO831" s="105">
        <v>34.1126</v>
      </c>
      <c r="AP831" s="105">
        <v>34.254300000000001</v>
      </c>
      <c r="AQ831" s="105">
        <v>34.150599999999997</v>
      </c>
      <c r="AR831" s="105">
        <v>34.537300000000002</v>
      </c>
      <c r="AS831" s="105">
        <v>34.722200000000001</v>
      </c>
      <c r="AT831" s="105">
        <v>34.516399999999997</v>
      </c>
      <c r="AU831" s="105">
        <v>34.3964</v>
      </c>
      <c r="AV831" s="105">
        <v>34.310099999999998</v>
      </c>
      <c r="AW831" s="105">
        <v>34.6614</v>
      </c>
      <c r="AX831" s="105">
        <v>34.292000000000002</v>
      </c>
      <c r="AY831" s="105">
        <v>34.469499999999996</v>
      </c>
      <c r="AZ831" s="105">
        <v>34.487900000000003</v>
      </c>
      <c r="BA831" s="105">
        <v>34.445999999999998</v>
      </c>
      <c r="BB831" s="105">
        <v>34.557299999999998</v>
      </c>
      <c r="BC831" s="105">
        <v>34.517499999999998</v>
      </c>
      <c r="BD831" s="105">
        <v>34.518500000000003</v>
      </c>
      <c r="BE831" s="105">
        <v>34.476300000000002</v>
      </c>
      <c r="BF831" s="105">
        <v>34.525500000000001</v>
      </c>
      <c r="BG831" s="105">
        <v>34.333500000000001</v>
      </c>
      <c r="BH831" s="105">
        <v>34.363</v>
      </c>
      <c r="BI831" s="105">
        <v>34.328800000000001</v>
      </c>
      <c r="BJ831" s="105">
        <v>34.357399999999998</v>
      </c>
      <c r="BK831" s="105">
        <v>34.289400000000001</v>
      </c>
      <c r="BL831" s="116">
        <v>34.363500000000002</v>
      </c>
      <c r="BM831" s="112">
        <v>2.5019000000000002E-4</v>
      </c>
      <c r="BN831" s="112">
        <v>0.118397</v>
      </c>
      <c r="BO831" s="112">
        <v>2.77103E-2</v>
      </c>
      <c r="BP831" s="112">
        <v>2.1457E-2</v>
      </c>
      <c r="BQ831" s="112">
        <v>0.33298</v>
      </c>
      <c r="BR831" s="112">
        <v>0.29906899999999997</v>
      </c>
      <c r="BS831" s="112">
        <v>1.34594E-2</v>
      </c>
      <c r="BT831" s="112">
        <v>3.8727599999999998E-3</v>
      </c>
      <c r="BU831" s="117">
        <v>0.85808899999999999</v>
      </c>
      <c r="BV831" s="112">
        <v>6.9472900000000001E-3</v>
      </c>
      <c r="BW831" s="112">
        <v>0.19422</v>
      </c>
      <c r="BX831" s="112">
        <v>9.8694100000000007E-2</v>
      </c>
      <c r="BY831" s="112">
        <v>4.7693300000000001E-2</v>
      </c>
      <c r="BZ831" s="112">
        <v>0.65919399999999995</v>
      </c>
      <c r="CA831" s="112">
        <v>0.57130199999999998</v>
      </c>
      <c r="CB831" s="112">
        <v>0.112122</v>
      </c>
      <c r="CC831" s="112">
        <v>4.8498100000000002E-2</v>
      </c>
      <c r="CD831" s="117">
        <v>0.96146100000000001</v>
      </c>
      <c r="CE831" s="105">
        <v>0.34815699999999999</v>
      </c>
      <c r="CF831" s="105">
        <v>0.118404</v>
      </c>
      <c r="CG831" s="105">
        <v>-0.16428000000000001</v>
      </c>
      <c r="CH831" s="105">
        <v>0.25518400000000002</v>
      </c>
      <c r="CI831" s="105">
        <v>0.119181</v>
      </c>
      <c r="CJ831" s="105">
        <v>7.9678899999999997E-2</v>
      </c>
      <c r="CK831" s="105">
        <v>0.17013700000000001</v>
      </c>
      <c r="CL831" s="105">
        <v>0.169983</v>
      </c>
      <c r="CM831" s="116">
        <v>4.9705499999999998E-3</v>
      </c>
    </row>
    <row r="832" spans="1:91">
      <c r="A832" s="104" t="s">
        <v>2346</v>
      </c>
      <c r="B832" s="104" t="s">
        <v>2347</v>
      </c>
      <c r="C832" s="104" t="s">
        <v>471</v>
      </c>
      <c r="D832" s="105">
        <v>28.946000000000002</v>
      </c>
      <c r="E832" s="108">
        <v>303376340</v>
      </c>
      <c r="F832" s="108">
        <v>153703548</v>
      </c>
      <c r="G832" s="108">
        <v>142529341.30000001</v>
      </c>
      <c r="H832" s="108">
        <v>336978542.30000001</v>
      </c>
      <c r="I832" s="108">
        <v>277190227.5</v>
      </c>
      <c r="J832" s="108">
        <v>163106369</v>
      </c>
      <c r="K832" s="108">
        <v>604316616.5</v>
      </c>
      <c r="L832" s="108">
        <v>166962193</v>
      </c>
      <c r="M832" s="108">
        <v>524545017.30000001</v>
      </c>
      <c r="N832" s="108">
        <v>151323540</v>
      </c>
      <c r="O832" s="108">
        <v>64563715.5</v>
      </c>
      <c r="P832" s="108">
        <v>110121519</v>
      </c>
      <c r="Q832" s="108">
        <v>616893144</v>
      </c>
      <c r="R832" s="108">
        <v>650055659.5</v>
      </c>
      <c r="S832" s="108">
        <v>418306879.5</v>
      </c>
      <c r="T832" s="108">
        <v>484725099.5</v>
      </c>
      <c r="U832" s="108">
        <v>559303080</v>
      </c>
      <c r="V832" s="108">
        <v>375570856</v>
      </c>
      <c r="W832" s="108">
        <v>494348482</v>
      </c>
      <c r="X832" s="108">
        <v>472029788</v>
      </c>
      <c r="Y832" s="108">
        <v>441235336</v>
      </c>
      <c r="Z832" s="108">
        <v>370885042</v>
      </c>
      <c r="AA832" s="108">
        <v>377564831</v>
      </c>
      <c r="AB832" s="108">
        <v>388653018</v>
      </c>
      <c r="AC832" s="108">
        <v>655502481.29999995</v>
      </c>
      <c r="AD832" s="108">
        <v>610929228</v>
      </c>
      <c r="AE832" s="108">
        <v>599656770</v>
      </c>
      <c r="AF832" s="108">
        <v>537477926</v>
      </c>
      <c r="AG832" s="108">
        <v>516336480</v>
      </c>
      <c r="AH832" s="115">
        <v>523132056.5</v>
      </c>
      <c r="AI832" s="105">
        <v>28.56</v>
      </c>
      <c r="AJ832" s="105">
        <v>27.864699999999999</v>
      </c>
      <c r="AK832" s="105">
        <v>27.757200000000001</v>
      </c>
      <c r="AL832" s="105">
        <v>28.602499999999999</v>
      </c>
      <c r="AM832" s="105">
        <v>28.513100000000001</v>
      </c>
      <c r="AN832" s="105">
        <v>27.794499999999999</v>
      </c>
      <c r="AO832" s="105">
        <v>29.424099999999999</v>
      </c>
      <c r="AP832" s="105">
        <v>28.172000000000001</v>
      </c>
      <c r="AQ832" s="105">
        <v>29.1556</v>
      </c>
      <c r="AR832" s="105">
        <v>27.6401</v>
      </c>
      <c r="AS832" s="105">
        <v>26.6</v>
      </c>
      <c r="AT832" s="105">
        <v>27.3187</v>
      </c>
      <c r="AU832" s="105">
        <v>29.3996</v>
      </c>
      <c r="AV832" s="105">
        <v>29.5657</v>
      </c>
      <c r="AW832" s="105">
        <v>29.043299999999999</v>
      </c>
      <c r="AX832" s="105">
        <v>29.2319</v>
      </c>
      <c r="AY832" s="105">
        <v>29.3935</v>
      </c>
      <c r="AZ832" s="105">
        <v>28.846699999999998</v>
      </c>
      <c r="BA832" s="105">
        <v>29.125900000000001</v>
      </c>
      <c r="BB832" s="105">
        <v>29.167999999999999</v>
      </c>
      <c r="BC832" s="105">
        <v>28.938300000000002</v>
      </c>
      <c r="BD832" s="105">
        <v>28.863600000000002</v>
      </c>
      <c r="BE832" s="105">
        <v>28.904599999999999</v>
      </c>
      <c r="BF832" s="105">
        <v>28.970500000000001</v>
      </c>
      <c r="BG832" s="105">
        <v>29.338000000000001</v>
      </c>
      <c r="BH832" s="105">
        <v>29.226900000000001</v>
      </c>
      <c r="BI832" s="105">
        <v>29.173400000000001</v>
      </c>
      <c r="BJ832" s="105">
        <v>29.056699999999999</v>
      </c>
      <c r="BK832" s="105">
        <v>28.885000000000002</v>
      </c>
      <c r="BL832" s="116">
        <v>28.953700000000001</v>
      </c>
      <c r="BM832" s="112">
        <v>2.4316000000000001E-2</v>
      </c>
      <c r="BN832" s="112">
        <v>6.3987500000000003E-2</v>
      </c>
      <c r="BO832" s="112">
        <v>0.90674200000000005</v>
      </c>
      <c r="BP832" s="112">
        <v>4.64964E-3</v>
      </c>
      <c r="BQ832" s="112">
        <v>8.3755999999999997E-2</v>
      </c>
      <c r="BR832" s="112">
        <v>0.32053300000000001</v>
      </c>
      <c r="BS832" s="112">
        <v>0.26381300000000002</v>
      </c>
      <c r="BT832" s="112">
        <v>0.42473499999999997</v>
      </c>
      <c r="BU832" s="117">
        <v>1.56049E-2</v>
      </c>
      <c r="BV832" s="112">
        <v>6.5822199999999997E-2</v>
      </c>
      <c r="BW832" s="112">
        <v>0.124435</v>
      </c>
      <c r="BX832" s="112">
        <v>0.934558</v>
      </c>
      <c r="BY832" s="112">
        <v>1.7099199999999998E-2</v>
      </c>
      <c r="BZ832" s="112">
        <v>0.46113900000000002</v>
      </c>
      <c r="CA832" s="112">
        <v>0.590673</v>
      </c>
      <c r="CB832" s="112">
        <v>0.498639</v>
      </c>
      <c r="CC832" s="112">
        <v>0.61141400000000001</v>
      </c>
      <c r="CD832" s="117">
        <v>0.40957500000000002</v>
      </c>
      <c r="CE832" s="105">
        <v>-0.90447699999999998</v>
      </c>
      <c r="CF832" s="105">
        <v>-0.66177699999999995</v>
      </c>
      <c r="CG832" s="105">
        <v>-4.7882099999999997E-2</v>
      </c>
      <c r="CH832" s="105">
        <v>-1.77885</v>
      </c>
      <c r="CI832" s="105">
        <v>0.37108999999999998</v>
      </c>
      <c r="CJ832" s="105">
        <v>0.192249</v>
      </c>
      <c r="CK832" s="105">
        <v>0.112273</v>
      </c>
      <c r="CL832" s="105">
        <v>-5.2216800000000001E-2</v>
      </c>
      <c r="CM832" s="116">
        <v>0.28101100000000001</v>
      </c>
    </row>
    <row r="833" spans="1:91">
      <c r="A833" s="104" t="s">
        <v>2348</v>
      </c>
      <c r="B833" s="104" t="s">
        <v>2349</v>
      </c>
      <c r="C833" s="104" t="s">
        <v>1092</v>
      </c>
      <c r="D833" s="105">
        <v>31.776150000000001</v>
      </c>
      <c r="E833" s="108">
        <v>3588767515</v>
      </c>
      <c r="F833" s="108">
        <v>2351996670</v>
      </c>
      <c r="G833" s="108">
        <v>2188710374</v>
      </c>
      <c r="H833" s="108">
        <v>2924987293</v>
      </c>
      <c r="I833" s="108">
        <v>2895847319</v>
      </c>
      <c r="J833" s="108">
        <v>1259167294</v>
      </c>
      <c r="K833" s="108">
        <v>3059440240</v>
      </c>
      <c r="L833" s="108">
        <v>1057017421</v>
      </c>
      <c r="M833" s="108">
        <v>2782468720</v>
      </c>
      <c r="N833" s="108">
        <v>3480242988</v>
      </c>
      <c r="O833" s="108">
        <v>2437166113</v>
      </c>
      <c r="P833" s="108">
        <v>2396903253</v>
      </c>
      <c r="Q833" s="108">
        <v>3591787171</v>
      </c>
      <c r="R833" s="108">
        <v>3605119987</v>
      </c>
      <c r="S833" s="108">
        <v>8624676940</v>
      </c>
      <c r="T833" s="108">
        <v>3141283174</v>
      </c>
      <c r="U833" s="108">
        <v>3392655083</v>
      </c>
      <c r="V833" s="108">
        <v>2850672899</v>
      </c>
      <c r="W833" s="108">
        <v>3614873917</v>
      </c>
      <c r="X833" s="108">
        <v>3939302962</v>
      </c>
      <c r="Y833" s="108">
        <v>3680442412</v>
      </c>
      <c r="Z833" s="108">
        <v>3205619461</v>
      </c>
      <c r="AA833" s="108">
        <v>3268401128</v>
      </c>
      <c r="AB833" s="108">
        <v>2754139497</v>
      </c>
      <c r="AC833" s="108">
        <v>3085144707</v>
      </c>
      <c r="AD833" s="108">
        <v>3650949876</v>
      </c>
      <c r="AE833" s="108">
        <v>3240250393</v>
      </c>
      <c r="AF833" s="108">
        <v>3140480688</v>
      </c>
      <c r="AG833" s="108">
        <v>3311896619</v>
      </c>
      <c r="AH833" s="115">
        <v>2844500255</v>
      </c>
      <c r="AI833" s="105">
        <v>32.124299999999998</v>
      </c>
      <c r="AJ833" s="105">
        <v>31.674900000000001</v>
      </c>
      <c r="AK833" s="105">
        <v>31.561199999999999</v>
      </c>
      <c r="AL833" s="105">
        <v>31.720199999999998</v>
      </c>
      <c r="AM833" s="105">
        <v>31.8489</v>
      </c>
      <c r="AN833" s="105">
        <v>30.758099999999999</v>
      </c>
      <c r="AO833" s="105">
        <v>31.7624</v>
      </c>
      <c r="AP833" s="105">
        <v>30.671399999999998</v>
      </c>
      <c r="AQ833" s="105">
        <v>31.562799999999999</v>
      </c>
      <c r="AR833" s="105">
        <v>32.110700000000001</v>
      </c>
      <c r="AS833" s="105">
        <v>31.649799999999999</v>
      </c>
      <c r="AT833" s="105">
        <v>31.762699999999999</v>
      </c>
      <c r="AU833" s="105">
        <v>31.9757</v>
      </c>
      <c r="AV833" s="105">
        <v>32.037100000000002</v>
      </c>
      <c r="AW833" s="105">
        <v>33.325099999999999</v>
      </c>
      <c r="AX833" s="105">
        <v>31.928000000000001</v>
      </c>
      <c r="AY833" s="105">
        <v>31.983000000000001</v>
      </c>
      <c r="AZ833" s="105">
        <v>31.733499999999999</v>
      </c>
      <c r="BA833" s="105">
        <v>31.996200000000002</v>
      </c>
      <c r="BB833" s="105">
        <v>32.195300000000003</v>
      </c>
      <c r="BC833" s="105">
        <v>31.962599999999998</v>
      </c>
      <c r="BD833" s="105">
        <v>31.983000000000001</v>
      </c>
      <c r="BE833" s="105">
        <v>32.005400000000002</v>
      </c>
      <c r="BF833" s="105">
        <v>31.795500000000001</v>
      </c>
      <c r="BG833" s="105">
        <v>31.570699999999999</v>
      </c>
      <c r="BH833" s="105">
        <v>31.7896</v>
      </c>
      <c r="BI833" s="105">
        <v>31.607299999999999</v>
      </c>
      <c r="BJ833" s="105">
        <v>31.603400000000001</v>
      </c>
      <c r="BK833" s="105">
        <v>31.549800000000001</v>
      </c>
      <c r="BL833" s="116">
        <v>31.399699999999999</v>
      </c>
      <c r="BM833" s="112">
        <v>0.21406600000000001</v>
      </c>
      <c r="BN833" s="112">
        <v>0.840082</v>
      </c>
      <c r="BO833" s="112">
        <v>0.61533300000000002</v>
      </c>
      <c r="BP833" s="112">
        <v>9.9671999999999997E-2</v>
      </c>
      <c r="BQ833" s="112">
        <v>0.104809</v>
      </c>
      <c r="BR833" s="112">
        <v>2.0050999999999999E-2</v>
      </c>
      <c r="BS833" s="112">
        <v>4.8962500000000004E-3</v>
      </c>
      <c r="BT833" s="112">
        <v>1.04399E-2</v>
      </c>
      <c r="BU833" s="117">
        <v>0.20375299999999999</v>
      </c>
      <c r="BV833" s="112">
        <v>0.29528500000000002</v>
      </c>
      <c r="BW833" s="112">
        <v>0.87288399999999999</v>
      </c>
      <c r="BX833" s="112">
        <v>0.70302799999999999</v>
      </c>
      <c r="BY833" s="112">
        <v>0.159276</v>
      </c>
      <c r="BZ833" s="112">
        <v>0.48272700000000002</v>
      </c>
      <c r="CA833" s="112">
        <v>0.13107199999999999</v>
      </c>
      <c r="CB833" s="112">
        <v>7.0278499999999994E-2</v>
      </c>
      <c r="CC833" s="112">
        <v>7.9266199999999995E-2</v>
      </c>
      <c r="CD833" s="117">
        <v>0.70063399999999998</v>
      </c>
      <c r="CE833" s="105">
        <v>0.269175</v>
      </c>
      <c r="CF833" s="105">
        <v>-7.5241699999999995E-2</v>
      </c>
      <c r="CG833" s="105">
        <v>-0.185447</v>
      </c>
      <c r="CH833" s="105">
        <v>0.32345200000000002</v>
      </c>
      <c r="CI833" s="105">
        <v>0.92830599999999996</v>
      </c>
      <c r="CJ833" s="105">
        <v>0.36385800000000001</v>
      </c>
      <c r="CK833" s="105">
        <v>0.53374699999999997</v>
      </c>
      <c r="CL833" s="105">
        <v>0.410329</v>
      </c>
      <c r="CM833" s="116">
        <v>0.13823099999999999</v>
      </c>
    </row>
    <row r="834" spans="1:91">
      <c r="A834" s="104" t="s">
        <v>2350</v>
      </c>
      <c r="B834" s="104" t="s">
        <v>2351</v>
      </c>
      <c r="C834" s="104" t="s">
        <v>2352</v>
      </c>
      <c r="D834" s="105">
        <v>28.63935</v>
      </c>
      <c r="E834" s="108">
        <v>310793236.5</v>
      </c>
      <c r="F834" s="108">
        <v>108043835.8</v>
      </c>
      <c r="G834" s="108">
        <v>215517050.30000001</v>
      </c>
      <c r="H834" s="108">
        <v>408842265.19999999</v>
      </c>
      <c r="I834" s="108">
        <v>197521245.09999999</v>
      </c>
      <c r="J834" s="108">
        <v>229974052.40000001</v>
      </c>
      <c r="K834" s="108">
        <v>304829345.60000002</v>
      </c>
      <c r="L834" s="108">
        <v>219703890.59999999</v>
      </c>
      <c r="M834" s="108">
        <v>135540703.30000001</v>
      </c>
      <c r="N834" s="108">
        <v>304711495.39999998</v>
      </c>
      <c r="O834" s="108">
        <v>452884208.60000002</v>
      </c>
      <c r="P834" s="108">
        <v>220800115.09999999</v>
      </c>
      <c r="Q834" s="108">
        <v>527207944.5</v>
      </c>
      <c r="R834" s="108">
        <v>267276862</v>
      </c>
      <c r="S834" s="108">
        <v>689089331</v>
      </c>
      <c r="T834" s="108">
        <v>125952234</v>
      </c>
      <c r="U834" s="108">
        <v>262162077.5</v>
      </c>
      <c r="V834" s="108">
        <v>731800264.39999998</v>
      </c>
      <c r="W834" s="108">
        <v>317919126</v>
      </c>
      <c r="X834" s="108">
        <v>417833904.5</v>
      </c>
      <c r="Y834" s="108">
        <v>510530527</v>
      </c>
      <c r="Z834" s="108">
        <v>355051349.30000001</v>
      </c>
      <c r="AA834" s="108">
        <v>311809585.80000001</v>
      </c>
      <c r="AB834" s="108">
        <v>396079534.80000001</v>
      </c>
      <c r="AC834" s="108">
        <v>369993522.89999998</v>
      </c>
      <c r="AD834" s="108">
        <v>407327838</v>
      </c>
      <c r="AE834" s="108">
        <v>587094014</v>
      </c>
      <c r="AF834" s="108">
        <v>541025870</v>
      </c>
      <c r="AG834" s="108">
        <v>626407677.5</v>
      </c>
      <c r="AH834" s="115">
        <v>584102368</v>
      </c>
      <c r="AI834" s="105">
        <v>28.594899999999999</v>
      </c>
      <c r="AJ834" s="105">
        <v>27.383900000000001</v>
      </c>
      <c r="AK834" s="105">
        <v>28.334599999999998</v>
      </c>
      <c r="AL834" s="105">
        <v>28.881399999999999</v>
      </c>
      <c r="AM834" s="105">
        <v>28.023399999999999</v>
      </c>
      <c r="AN834" s="105">
        <v>28.296900000000001</v>
      </c>
      <c r="AO834" s="105">
        <v>28.448699999999999</v>
      </c>
      <c r="AP834" s="105">
        <v>28.673300000000001</v>
      </c>
      <c r="AQ834" s="105">
        <v>27.203199999999999</v>
      </c>
      <c r="AR834" s="105">
        <v>28.619</v>
      </c>
      <c r="AS834" s="105">
        <v>29.347000000000001</v>
      </c>
      <c r="AT834" s="105">
        <v>28.322299999999998</v>
      </c>
      <c r="AU834" s="105">
        <v>29.1676</v>
      </c>
      <c r="AV834" s="105">
        <v>28.2835</v>
      </c>
      <c r="AW834" s="105">
        <v>29.786100000000001</v>
      </c>
      <c r="AX834" s="105">
        <v>27.287600000000001</v>
      </c>
      <c r="AY834" s="105">
        <v>28.279800000000002</v>
      </c>
      <c r="AZ834" s="105">
        <v>29.831800000000001</v>
      </c>
      <c r="BA834" s="105">
        <v>28.489000000000001</v>
      </c>
      <c r="BB834" s="105">
        <v>28.9831</v>
      </c>
      <c r="BC834" s="105">
        <v>29.1495</v>
      </c>
      <c r="BD834" s="105">
        <v>28.8017</v>
      </c>
      <c r="BE834" s="105">
        <v>28.633600000000001</v>
      </c>
      <c r="BF834" s="105">
        <v>28.997800000000002</v>
      </c>
      <c r="BG834" s="105">
        <v>28.518699999999999</v>
      </c>
      <c r="BH834" s="105">
        <v>28.645099999999999</v>
      </c>
      <c r="BI834" s="105">
        <v>29.142900000000001</v>
      </c>
      <c r="BJ834" s="105">
        <v>29.066199999999998</v>
      </c>
      <c r="BK834" s="105">
        <v>29.162299999999998</v>
      </c>
      <c r="BL834" s="116">
        <v>29.1144</v>
      </c>
      <c r="BM834" s="112">
        <v>5.2111999999999999E-2</v>
      </c>
      <c r="BN834" s="112">
        <v>4.8614900000000003E-2</v>
      </c>
      <c r="BO834" s="112">
        <v>9.3069499999999999E-2</v>
      </c>
      <c r="BP834" s="112">
        <v>0.31421199999999999</v>
      </c>
      <c r="BQ834" s="112">
        <v>0.93956799999999996</v>
      </c>
      <c r="BR834" s="112">
        <v>0.43119800000000003</v>
      </c>
      <c r="BS834" s="112">
        <v>0.296124</v>
      </c>
      <c r="BT834" s="112">
        <v>4.9497800000000002E-2</v>
      </c>
      <c r="BU834" s="117">
        <v>0.147287</v>
      </c>
      <c r="BV834" s="112">
        <v>0.10212599999999999</v>
      </c>
      <c r="BW834" s="112">
        <v>0.103381</v>
      </c>
      <c r="BX834" s="112">
        <v>0.18684500000000001</v>
      </c>
      <c r="BY834" s="112">
        <v>0.401086</v>
      </c>
      <c r="BZ834" s="112">
        <v>0.96838800000000003</v>
      </c>
      <c r="CA834" s="112">
        <v>0.68847899999999995</v>
      </c>
      <c r="CB834" s="112">
        <v>0.53124800000000005</v>
      </c>
      <c r="CC834" s="112">
        <v>0.18379400000000001</v>
      </c>
      <c r="CD834" s="117">
        <v>0.67133900000000002</v>
      </c>
      <c r="CE834" s="105">
        <v>-1.0098499999999999</v>
      </c>
      <c r="CF834" s="105">
        <v>-0.71372599999999997</v>
      </c>
      <c r="CG834" s="105">
        <v>-1.00587</v>
      </c>
      <c r="CH834" s="105">
        <v>-0.35151700000000002</v>
      </c>
      <c r="CI834" s="105">
        <v>-3.5251600000000001E-2</v>
      </c>
      <c r="CJ834" s="105">
        <v>-0.64789399999999997</v>
      </c>
      <c r="CK834" s="105">
        <v>-0.24043300000000001</v>
      </c>
      <c r="CL834" s="105">
        <v>-0.303263</v>
      </c>
      <c r="CM834" s="116">
        <v>-0.34538799999999997</v>
      </c>
    </row>
    <row r="835" spans="1:91">
      <c r="A835" s="104" t="s">
        <v>2353</v>
      </c>
      <c r="B835" s="104" t="s">
        <v>2354</v>
      </c>
      <c r="C835" s="104" t="s">
        <v>846</v>
      </c>
      <c r="D835" s="105">
        <v>31.39425</v>
      </c>
      <c r="E835" s="108">
        <v>2643527127</v>
      </c>
      <c r="F835" s="108">
        <v>3147480140</v>
      </c>
      <c r="G835" s="108">
        <v>3553814576</v>
      </c>
      <c r="H835" s="108">
        <v>3452420152</v>
      </c>
      <c r="I835" s="108">
        <v>3162322633</v>
      </c>
      <c r="J835" s="108">
        <v>3644202308</v>
      </c>
      <c r="K835" s="108">
        <v>2968827934</v>
      </c>
      <c r="L835" s="108">
        <v>2819454843</v>
      </c>
      <c r="M835" s="108">
        <v>3146704126</v>
      </c>
      <c r="N835" s="108">
        <v>3928144559</v>
      </c>
      <c r="O835" s="108">
        <v>6099609164</v>
      </c>
      <c r="P835" s="108">
        <v>3526893546</v>
      </c>
      <c r="Q835" s="108">
        <v>1772681056</v>
      </c>
      <c r="R835" s="108">
        <v>2351725088</v>
      </c>
      <c r="S835" s="108">
        <v>8027141468</v>
      </c>
      <c r="T835" s="108">
        <v>2092801248</v>
      </c>
      <c r="U835" s="108">
        <v>2059037810</v>
      </c>
      <c r="V835" s="108">
        <v>1690859593</v>
      </c>
      <c r="W835" s="108">
        <v>2338232928</v>
      </c>
      <c r="X835" s="108">
        <v>2757118647</v>
      </c>
      <c r="Y835" s="108">
        <v>2094184431</v>
      </c>
      <c r="Z835" s="108">
        <v>1494912258</v>
      </c>
      <c r="AA835" s="108">
        <v>1629489793</v>
      </c>
      <c r="AB835" s="108">
        <v>1087281782</v>
      </c>
      <c r="AC835" s="108">
        <v>2258243889</v>
      </c>
      <c r="AD835" s="108">
        <v>1978199388</v>
      </c>
      <c r="AE835" s="108">
        <v>2436344031</v>
      </c>
      <c r="AF835" s="108">
        <v>2244076516</v>
      </c>
      <c r="AG835" s="108">
        <v>2168188126</v>
      </c>
      <c r="AH835" s="115">
        <v>1724664865</v>
      </c>
      <c r="AI835" s="105">
        <v>31.683299999999999</v>
      </c>
      <c r="AJ835" s="105">
        <v>32.095300000000002</v>
      </c>
      <c r="AK835" s="105">
        <v>32.261699999999998</v>
      </c>
      <c r="AL835" s="105">
        <v>31.959299999999999</v>
      </c>
      <c r="AM835" s="105">
        <v>31.9754</v>
      </c>
      <c r="AN835" s="105">
        <v>32.200699999999998</v>
      </c>
      <c r="AO835" s="105">
        <v>31.7209</v>
      </c>
      <c r="AP835" s="105">
        <v>32.042299999999997</v>
      </c>
      <c r="AQ835" s="105">
        <v>31.740300000000001</v>
      </c>
      <c r="AR835" s="105">
        <v>32.293999999999997</v>
      </c>
      <c r="AS835" s="105">
        <v>33.014499999999998</v>
      </c>
      <c r="AT835" s="105">
        <v>32.319899999999997</v>
      </c>
      <c r="AU835" s="105">
        <v>30.957699999999999</v>
      </c>
      <c r="AV835" s="105">
        <v>31.4208</v>
      </c>
      <c r="AW835" s="105">
        <v>33.214199999999998</v>
      </c>
      <c r="AX835" s="105">
        <v>31.342099999999999</v>
      </c>
      <c r="AY835" s="105">
        <v>31.261900000000001</v>
      </c>
      <c r="AZ835" s="105">
        <v>30.994499999999999</v>
      </c>
      <c r="BA835" s="105">
        <v>31.367699999999999</v>
      </c>
      <c r="BB835" s="105">
        <v>31.6846</v>
      </c>
      <c r="BC835" s="105">
        <v>31.152699999999999</v>
      </c>
      <c r="BD835" s="105">
        <v>30.877700000000001</v>
      </c>
      <c r="BE835" s="105">
        <v>31.028400000000001</v>
      </c>
      <c r="BF835" s="105">
        <v>30.454699999999999</v>
      </c>
      <c r="BG835" s="105">
        <v>31.1221</v>
      </c>
      <c r="BH835" s="105">
        <v>30.918800000000001</v>
      </c>
      <c r="BI835" s="105">
        <v>31.195900000000002</v>
      </c>
      <c r="BJ835" s="105">
        <v>31.118500000000001</v>
      </c>
      <c r="BK835" s="105">
        <v>30.947099999999999</v>
      </c>
      <c r="BL835" s="116">
        <v>30.6875</v>
      </c>
      <c r="BM835" s="112">
        <v>6.73932E-3</v>
      </c>
      <c r="BN835" s="112">
        <v>1.57529E-3</v>
      </c>
      <c r="BO835" s="112">
        <v>4.8990099999999996E-3</v>
      </c>
      <c r="BP835" s="112">
        <v>3.6927399999999999E-3</v>
      </c>
      <c r="BQ835" s="112">
        <v>0.247392</v>
      </c>
      <c r="BR835" s="112">
        <v>0.15992799999999999</v>
      </c>
      <c r="BS835" s="112">
        <v>7.1726799999999993E-2</v>
      </c>
      <c r="BT835" s="112">
        <v>0.57171899999999998</v>
      </c>
      <c r="BU835" s="117">
        <v>0.34348899999999999</v>
      </c>
      <c r="BV835" s="112">
        <v>3.2767699999999997E-2</v>
      </c>
      <c r="BW835" s="112">
        <v>1.7672500000000001E-2</v>
      </c>
      <c r="BX835" s="112">
        <v>4.0810899999999997E-2</v>
      </c>
      <c r="BY835" s="112">
        <v>1.5118100000000001E-2</v>
      </c>
      <c r="BZ835" s="112">
        <v>0.59753699999999998</v>
      </c>
      <c r="CA835" s="112">
        <v>0.41185699999999997</v>
      </c>
      <c r="CB835" s="112">
        <v>0.25252999999999998</v>
      </c>
      <c r="CC835" s="112">
        <v>0.733209</v>
      </c>
      <c r="CD835" s="117">
        <v>0.743421</v>
      </c>
      <c r="CE835" s="105">
        <v>1.09571</v>
      </c>
      <c r="CF835" s="105">
        <v>1.1274299999999999</v>
      </c>
      <c r="CG835" s="105">
        <v>0.91676599999999997</v>
      </c>
      <c r="CH835" s="105">
        <v>1.6251</v>
      </c>
      <c r="CI835" s="105">
        <v>0.94648699999999997</v>
      </c>
      <c r="CJ835" s="105">
        <v>0.28178500000000001</v>
      </c>
      <c r="CK835" s="105">
        <v>0.48393999999999998</v>
      </c>
      <c r="CL835" s="105">
        <v>-0.130771</v>
      </c>
      <c r="CM835" s="116">
        <v>0.16123599999999999</v>
      </c>
    </row>
    <row r="836" spans="1:91">
      <c r="A836" s="104" t="s">
        <v>2355</v>
      </c>
      <c r="B836" s="104" t="s">
        <v>2356</v>
      </c>
      <c r="C836" s="104" t="s">
        <v>2357</v>
      </c>
      <c r="D836" s="105">
        <v>29.786299999999997</v>
      </c>
      <c r="E836" s="108">
        <v>684826904</v>
      </c>
      <c r="F836" s="108">
        <v>682385138</v>
      </c>
      <c r="G836" s="108">
        <v>775570056</v>
      </c>
      <c r="H836" s="108">
        <v>754685693</v>
      </c>
      <c r="I836" s="108">
        <v>775987610</v>
      </c>
      <c r="J836" s="108">
        <v>836106422</v>
      </c>
      <c r="K836" s="108">
        <v>814731576</v>
      </c>
      <c r="L836" s="108">
        <v>624312907</v>
      </c>
      <c r="M836" s="108">
        <v>823822874</v>
      </c>
      <c r="N836" s="108">
        <v>904221966.5</v>
      </c>
      <c r="O836" s="108">
        <v>1136039722</v>
      </c>
      <c r="P836" s="108">
        <v>920233682</v>
      </c>
      <c r="Q836" s="108">
        <v>554974378</v>
      </c>
      <c r="R836" s="108">
        <v>831238800</v>
      </c>
      <c r="S836" s="108">
        <v>1967156017</v>
      </c>
      <c r="T836" s="108">
        <v>733880314</v>
      </c>
      <c r="U836" s="108">
        <v>688857374</v>
      </c>
      <c r="V836" s="108">
        <v>694504066.29999995</v>
      </c>
      <c r="W836" s="108">
        <v>856582386</v>
      </c>
      <c r="X836" s="108">
        <v>771081902.5</v>
      </c>
      <c r="Y836" s="108">
        <v>661461972.5</v>
      </c>
      <c r="Z836" s="108">
        <v>409282099</v>
      </c>
      <c r="AA836" s="108">
        <v>453276296.5</v>
      </c>
      <c r="AB836" s="108">
        <v>438838624</v>
      </c>
      <c r="AC836" s="108">
        <v>882254520</v>
      </c>
      <c r="AD836" s="108">
        <v>877574778</v>
      </c>
      <c r="AE836" s="108">
        <v>838742088</v>
      </c>
      <c r="AF836" s="108">
        <v>727789216</v>
      </c>
      <c r="AG836" s="108">
        <v>741669136</v>
      </c>
      <c r="AH836" s="115">
        <v>657761458</v>
      </c>
      <c r="AI836" s="105">
        <v>29.7346</v>
      </c>
      <c r="AJ836" s="105">
        <v>29.9421</v>
      </c>
      <c r="AK836" s="105">
        <v>30.125</v>
      </c>
      <c r="AL836" s="105">
        <v>29.765699999999999</v>
      </c>
      <c r="AM836" s="105">
        <v>29.959299999999999</v>
      </c>
      <c r="AN836" s="105">
        <v>30.174700000000001</v>
      </c>
      <c r="AO836" s="105">
        <v>29.832699999999999</v>
      </c>
      <c r="AP836" s="105">
        <v>30.0365</v>
      </c>
      <c r="AQ836" s="105">
        <v>29.806899999999999</v>
      </c>
      <c r="AR836" s="105">
        <v>30.204799999999999</v>
      </c>
      <c r="AS836" s="105">
        <v>30.643799999999999</v>
      </c>
      <c r="AT836" s="105">
        <v>30.381599999999999</v>
      </c>
      <c r="AU836" s="105">
        <v>29.2516</v>
      </c>
      <c r="AV836" s="105">
        <v>29.920400000000001</v>
      </c>
      <c r="AW836" s="105">
        <v>31.208200000000001</v>
      </c>
      <c r="AX836" s="105">
        <v>29.830300000000001</v>
      </c>
      <c r="AY836" s="105">
        <v>29.685300000000002</v>
      </c>
      <c r="AZ836" s="105">
        <v>29.6769</v>
      </c>
      <c r="BA836" s="105">
        <v>29.919</v>
      </c>
      <c r="BB836" s="105">
        <v>29.8706</v>
      </c>
      <c r="BC836" s="105">
        <v>29.5137</v>
      </c>
      <c r="BD836" s="105">
        <v>28.997</v>
      </c>
      <c r="BE836" s="105">
        <v>29.161799999999999</v>
      </c>
      <c r="BF836" s="105">
        <v>29.145700000000001</v>
      </c>
      <c r="BG836" s="105">
        <v>29.753399999999999</v>
      </c>
      <c r="BH836" s="105">
        <v>29.7437</v>
      </c>
      <c r="BI836" s="105">
        <v>29.657499999999999</v>
      </c>
      <c r="BJ836" s="105">
        <v>29.494</v>
      </c>
      <c r="BK836" s="105">
        <v>29.411999999999999</v>
      </c>
      <c r="BL836" s="116">
        <v>29.2911</v>
      </c>
      <c r="BM836" s="112">
        <v>1.3647899999999999E-2</v>
      </c>
      <c r="BN836" s="112">
        <v>1.2655100000000001E-2</v>
      </c>
      <c r="BO836" s="112">
        <v>6.2072899999999999E-3</v>
      </c>
      <c r="BP836" s="112">
        <v>1.9761000000000002E-3</v>
      </c>
      <c r="BQ836" s="112">
        <v>0.27591300000000002</v>
      </c>
      <c r="BR836" s="112">
        <v>1.26316E-2</v>
      </c>
      <c r="BS836" s="112">
        <v>5.8797299999999997E-2</v>
      </c>
      <c r="BT836" s="112">
        <v>1.9609100000000001E-2</v>
      </c>
      <c r="BU836" s="117">
        <v>8.5792000000000004E-3</v>
      </c>
      <c r="BV836" s="112">
        <v>4.7630800000000001E-2</v>
      </c>
      <c r="BW836" s="112">
        <v>4.4571800000000002E-2</v>
      </c>
      <c r="BX836" s="112">
        <v>4.5919500000000002E-2</v>
      </c>
      <c r="BY836" s="112">
        <v>1.15082E-2</v>
      </c>
      <c r="BZ836" s="112">
        <v>0.61830300000000005</v>
      </c>
      <c r="CA836" s="112">
        <v>0.10756499999999999</v>
      </c>
      <c r="CB836" s="112">
        <v>0.230852</v>
      </c>
      <c r="CC836" s="112">
        <v>0.11115700000000001</v>
      </c>
      <c r="CD836" s="117">
        <v>0.37710300000000002</v>
      </c>
      <c r="CE836" s="105">
        <v>0.53491</v>
      </c>
      <c r="CF836" s="105">
        <v>0.56755299999999997</v>
      </c>
      <c r="CG836" s="105">
        <v>0.49301499999999998</v>
      </c>
      <c r="CH836" s="105">
        <v>1.0110600000000001</v>
      </c>
      <c r="CI836" s="105">
        <v>0.727719</v>
      </c>
      <c r="CJ836" s="105">
        <v>0.33184799999999998</v>
      </c>
      <c r="CK836" s="105">
        <v>0.36875200000000002</v>
      </c>
      <c r="CL836" s="105">
        <v>-0.29750399999999999</v>
      </c>
      <c r="CM836" s="116">
        <v>0.319193</v>
      </c>
    </row>
    <row r="837" spans="1:91">
      <c r="A837" s="104" t="s">
        <v>2358</v>
      </c>
      <c r="B837" s="104" t="s">
        <v>308</v>
      </c>
      <c r="C837" s="104" t="s">
        <v>2359</v>
      </c>
      <c r="D837" s="105">
        <v>32.739750000000001</v>
      </c>
      <c r="E837" s="108">
        <v>4467672476</v>
      </c>
      <c r="F837" s="108">
        <v>3348603283</v>
      </c>
      <c r="G837" s="108">
        <v>3082450467</v>
      </c>
      <c r="H837" s="108">
        <v>4393345681</v>
      </c>
      <c r="I837" s="108">
        <v>3970688975</v>
      </c>
      <c r="J837" s="108">
        <v>2639600791</v>
      </c>
      <c r="K837" s="108">
        <v>5347671285</v>
      </c>
      <c r="L837" s="108">
        <v>2524989745</v>
      </c>
      <c r="M837" s="108">
        <v>4798471104</v>
      </c>
      <c r="N837" s="108">
        <v>5953610914</v>
      </c>
      <c r="O837" s="108">
        <v>4909872219</v>
      </c>
      <c r="P837" s="108">
        <v>3872970748</v>
      </c>
      <c r="Q837" s="108">
        <v>6359652052</v>
      </c>
      <c r="R837" s="108">
        <v>7859407599</v>
      </c>
      <c r="S837" s="108">
        <v>21701752731</v>
      </c>
      <c r="T837" s="108">
        <v>6814229927</v>
      </c>
      <c r="U837" s="108">
        <v>6947634370</v>
      </c>
      <c r="V837" s="108">
        <v>5831928721</v>
      </c>
      <c r="W837" s="108">
        <v>7512944578</v>
      </c>
      <c r="X837" s="108">
        <v>7623208110</v>
      </c>
      <c r="Y837" s="108">
        <v>6876310178</v>
      </c>
      <c r="Z837" s="108">
        <v>5352251669</v>
      </c>
      <c r="AA837" s="108">
        <v>5445153089</v>
      </c>
      <c r="AB837" s="108">
        <v>4853646881</v>
      </c>
      <c r="AC837" s="108">
        <v>7737314693</v>
      </c>
      <c r="AD837" s="108">
        <v>8386181093</v>
      </c>
      <c r="AE837" s="108">
        <v>8063947370</v>
      </c>
      <c r="AF837" s="108">
        <v>7475589961</v>
      </c>
      <c r="AG837" s="108">
        <v>7522774864</v>
      </c>
      <c r="AH837" s="115">
        <v>7032514433</v>
      </c>
      <c r="AI837" s="105">
        <v>32.440399999999997</v>
      </c>
      <c r="AJ837" s="105">
        <v>32.182200000000002</v>
      </c>
      <c r="AK837" s="105">
        <v>32.060600000000001</v>
      </c>
      <c r="AL837" s="105">
        <v>32.307099999999998</v>
      </c>
      <c r="AM837" s="105">
        <v>32.304600000000001</v>
      </c>
      <c r="AN837" s="105">
        <v>31.7376</v>
      </c>
      <c r="AO837" s="105">
        <v>32.582799999999999</v>
      </c>
      <c r="AP837" s="105">
        <v>31.886900000000001</v>
      </c>
      <c r="AQ837" s="105">
        <v>32.348999999999997</v>
      </c>
      <c r="AR837" s="105">
        <v>32.9041</v>
      </c>
      <c r="AS837" s="105">
        <v>32.698099999999997</v>
      </c>
      <c r="AT837" s="105">
        <v>32.454999999999998</v>
      </c>
      <c r="AU837" s="105">
        <v>32.789400000000001</v>
      </c>
      <c r="AV837" s="105">
        <v>33.161499999999997</v>
      </c>
      <c r="AW837" s="105">
        <v>34.700200000000002</v>
      </c>
      <c r="AX837" s="105">
        <v>33.045200000000001</v>
      </c>
      <c r="AY837" s="105">
        <v>33.009099999999997</v>
      </c>
      <c r="AZ837" s="105">
        <v>32.771999999999998</v>
      </c>
      <c r="BA837" s="105">
        <v>33.051699999999997</v>
      </c>
      <c r="BB837" s="105">
        <v>33.156199999999998</v>
      </c>
      <c r="BC837" s="105">
        <v>32.883800000000001</v>
      </c>
      <c r="BD837" s="105">
        <v>32.7316</v>
      </c>
      <c r="BE837" s="105">
        <v>32.743200000000002</v>
      </c>
      <c r="BF837" s="105">
        <v>32.613</v>
      </c>
      <c r="BG837" s="105">
        <v>32.895400000000002</v>
      </c>
      <c r="BH837" s="105">
        <v>32.980400000000003</v>
      </c>
      <c r="BI837" s="105">
        <v>32.922699999999999</v>
      </c>
      <c r="BJ837" s="105">
        <v>32.854599999999998</v>
      </c>
      <c r="BK837" s="105">
        <v>32.7363</v>
      </c>
      <c r="BL837" s="116">
        <v>32.704099999999997</v>
      </c>
      <c r="BM837" s="112">
        <v>1.1315E-2</v>
      </c>
      <c r="BN837" s="112">
        <v>2.9149700000000001E-2</v>
      </c>
      <c r="BO837" s="112">
        <v>7.8629900000000003E-2</v>
      </c>
      <c r="BP837" s="112">
        <v>0.59538999999999997</v>
      </c>
      <c r="BQ837" s="112">
        <v>0.251691</v>
      </c>
      <c r="BR837" s="112">
        <v>0.142375</v>
      </c>
      <c r="BS837" s="112">
        <v>4.4159900000000002E-2</v>
      </c>
      <c r="BT837" s="112">
        <v>0.326739</v>
      </c>
      <c r="BU837" s="117">
        <v>3.2330499999999998E-2</v>
      </c>
      <c r="BV837" s="112">
        <v>4.2342900000000003E-2</v>
      </c>
      <c r="BW837" s="112">
        <v>7.4766799999999994E-2</v>
      </c>
      <c r="BX837" s="112">
        <v>0.17100399999999999</v>
      </c>
      <c r="BY837" s="112">
        <v>0.66400899999999996</v>
      </c>
      <c r="BZ837" s="112">
        <v>0.59753699999999998</v>
      </c>
      <c r="CA837" s="112">
        <v>0.38858999999999999</v>
      </c>
      <c r="CB837" s="112">
        <v>0.19722700000000001</v>
      </c>
      <c r="CC837" s="112">
        <v>0.52387499999999998</v>
      </c>
      <c r="CD837" s="117">
        <v>0.45022299999999998</v>
      </c>
      <c r="CE837" s="105">
        <v>-0.53726799999999997</v>
      </c>
      <c r="CF837" s="105">
        <v>-0.64855399999999996</v>
      </c>
      <c r="CG837" s="105">
        <v>-0.49210500000000001</v>
      </c>
      <c r="CH837" s="105">
        <v>-7.9291E-2</v>
      </c>
      <c r="CI837" s="105">
        <v>0.78534099999999996</v>
      </c>
      <c r="CJ837" s="105">
        <v>0.17710200000000001</v>
      </c>
      <c r="CK837" s="105">
        <v>0.26555499999999999</v>
      </c>
      <c r="CL837" s="105">
        <v>-6.9042199999999998E-2</v>
      </c>
      <c r="CM837" s="116">
        <v>0.16784399999999999</v>
      </c>
    </row>
    <row r="838" spans="1:91">
      <c r="A838" s="104" t="s">
        <v>2360</v>
      </c>
      <c r="B838" s="104" t="s">
        <v>2361</v>
      </c>
      <c r="C838" s="104" t="s">
        <v>2362</v>
      </c>
      <c r="D838" s="105">
        <v>31.181000000000001</v>
      </c>
      <c r="E838" s="108">
        <v>1937458199</v>
      </c>
      <c r="F838" s="108">
        <v>1522862598</v>
      </c>
      <c r="G838" s="108">
        <v>1563160007</v>
      </c>
      <c r="H838" s="108">
        <v>2680066274</v>
      </c>
      <c r="I838" s="108">
        <v>2350978621</v>
      </c>
      <c r="J838" s="108">
        <v>1737462660</v>
      </c>
      <c r="K838" s="108">
        <v>2130802523</v>
      </c>
      <c r="L838" s="108">
        <v>1204454912</v>
      </c>
      <c r="M838" s="108">
        <v>2492229572</v>
      </c>
      <c r="N838" s="108">
        <v>2640611326</v>
      </c>
      <c r="O838" s="108">
        <v>3357458429</v>
      </c>
      <c r="P838" s="108">
        <v>2298915741</v>
      </c>
      <c r="Q838" s="108">
        <v>1470871262</v>
      </c>
      <c r="R838" s="108">
        <v>1383682162</v>
      </c>
      <c r="S838" s="108">
        <v>8651776576</v>
      </c>
      <c r="T838" s="108">
        <v>2097534187</v>
      </c>
      <c r="U838" s="108">
        <v>2108873200</v>
      </c>
      <c r="V838" s="108">
        <v>2231988520</v>
      </c>
      <c r="W838" s="108">
        <v>2184511322</v>
      </c>
      <c r="X838" s="108">
        <v>1991080745</v>
      </c>
      <c r="Y838" s="108">
        <v>1591293852</v>
      </c>
      <c r="Z838" s="108">
        <v>1450408341</v>
      </c>
      <c r="AA838" s="108">
        <v>1509797619</v>
      </c>
      <c r="AB838" s="108">
        <v>1230751945</v>
      </c>
      <c r="AC838" s="108">
        <v>2246378171</v>
      </c>
      <c r="AD838" s="108">
        <v>2348022413</v>
      </c>
      <c r="AE838" s="108">
        <v>2385463278</v>
      </c>
      <c r="AF838" s="108">
        <v>1479956071</v>
      </c>
      <c r="AG838" s="108">
        <v>2084486843</v>
      </c>
      <c r="AH838" s="115">
        <v>1896833071</v>
      </c>
      <c r="AI838" s="105">
        <v>31.234999999999999</v>
      </c>
      <c r="AJ838" s="105">
        <v>31.069400000000002</v>
      </c>
      <c r="AK838" s="105">
        <v>31.099299999999999</v>
      </c>
      <c r="AL838" s="105">
        <v>31.594000000000001</v>
      </c>
      <c r="AM838" s="105">
        <v>31.551400000000001</v>
      </c>
      <c r="AN838" s="105">
        <v>31.1965</v>
      </c>
      <c r="AO838" s="105">
        <v>31.226500000000001</v>
      </c>
      <c r="AP838" s="105">
        <v>30.858599999999999</v>
      </c>
      <c r="AQ838" s="105">
        <v>31.4039</v>
      </c>
      <c r="AR838" s="105">
        <v>31.709299999999999</v>
      </c>
      <c r="AS838" s="105">
        <v>32.117400000000004</v>
      </c>
      <c r="AT838" s="105">
        <v>31.702500000000001</v>
      </c>
      <c r="AU838" s="105">
        <v>30.693200000000001</v>
      </c>
      <c r="AV838" s="105">
        <v>30.6556</v>
      </c>
      <c r="AW838" s="105">
        <v>33.324300000000001</v>
      </c>
      <c r="AX838" s="105">
        <v>31.345400000000001</v>
      </c>
      <c r="AY838" s="105">
        <v>31.296500000000002</v>
      </c>
      <c r="AZ838" s="105">
        <v>31.390499999999999</v>
      </c>
      <c r="BA838" s="105">
        <v>31.269600000000001</v>
      </c>
      <c r="BB838" s="105">
        <v>31.22</v>
      </c>
      <c r="BC838" s="105">
        <v>30.759399999999999</v>
      </c>
      <c r="BD838" s="105">
        <v>30.834299999999999</v>
      </c>
      <c r="BE838" s="105">
        <v>30.9175</v>
      </c>
      <c r="BF838" s="105">
        <v>30.633500000000002</v>
      </c>
      <c r="BG838" s="105">
        <v>31.1144</v>
      </c>
      <c r="BH838" s="105">
        <v>31.164899999999999</v>
      </c>
      <c r="BI838" s="105">
        <v>31.165500000000002</v>
      </c>
      <c r="BJ838" s="105">
        <v>30.518000000000001</v>
      </c>
      <c r="BK838" s="105">
        <v>30.896000000000001</v>
      </c>
      <c r="BL838" s="116">
        <v>30.827100000000002</v>
      </c>
      <c r="BM838" s="112">
        <v>3.7881400000000003E-2</v>
      </c>
      <c r="BN838" s="112">
        <v>1.50359E-2</v>
      </c>
      <c r="BO838" s="112">
        <v>0.103838</v>
      </c>
      <c r="BP838" s="112">
        <v>3.66403E-3</v>
      </c>
      <c r="BQ838" s="112">
        <v>0.41434700000000002</v>
      </c>
      <c r="BR838" s="112">
        <v>7.4790799999999999E-3</v>
      </c>
      <c r="BS838" s="112">
        <v>0.167798</v>
      </c>
      <c r="BT838" s="112">
        <v>0.75445499999999999</v>
      </c>
      <c r="BU838" s="117">
        <v>2.68784E-2</v>
      </c>
      <c r="BV838" s="112">
        <v>8.3234799999999998E-2</v>
      </c>
      <c r="BW838" s="112">
        <v>4.9033300000000002E-2</v>
      </c>
      <c r="BX838" s="112">
        <v>0.197412</v>
      </c>
      <c r="BY838" s="112">
        <v>1.5118100000000001E-2</v>
      </c>
      <c r="BZ838" s="112">
        <v>0.71442799999999995</v>
      </c>
      <c r="CA838" s="112">
        <v>7.9610700000000006E-2</v>
      </c>
      <c r="CB838" s="112">
        <v>0.38828499999999999</v>
      </c>
      <c r="CC838" s="112">
        <v>0.85788399999999998</v>
      </c>
      <c r="CD838" s="117">
        <v>0.44527800000000001</v>
      </c>
      <c r="CE838" s="105">
        <v>0.38758500000000001</v>
      </c>
      <c r="CF838" s="105">
        <v>0.70029399999999997</v>
      </c>
      <c r="CG838" s="105">
        <v>0.415993</v>
      </c>
      <c r="CH838" s="105">
        <v>1.09605</v>
      </c>
      <c r="CI838" s="105">
        <v>0.81070799999999998</v>
      </c>
      <c r="CJ838" s="105">
        <v>0.59709000000000001</v>
      </c>
      <c r="CK838" s="105">
        <v>0.33600600000000003</v>
      </c>
      <c r="CL838" s="105">
        <v>4.8104000000000001E-2</v>
      </c>
      <c r="CM838" s="116">
        <v>0.40126800000000001</v>
      </c>
    </row>
    <row r="839" spans="1:91">
      <c r="A839" s="104" t="s">
        <v>2363</v>
      </c>
      <c r="B839" s="104" t="s">
        <v>2364</v>
      </c>
      <c r="C839" s="104" t="s">
        <v>846</v>
      </c>
      <c r="D839" s="105">
        <v>27.230899999999998</v>
      </c>
      <c r="E839" s="108">
        <v>24510306.879999999</v>
      </c>
      <c r="F839" s="108">
        <v>38664392</v>
      </c>
      <c r="G839" s="108">
        <v>85485537.25</v>
      </c>
      <c r="H839" s="108">
        <v>206108066</v>
      </c>
      <c r="I839" s="108">
        <v>267502573.40000001</v>
      </c>
      <c r="J839" s="108">
        <v>338626395.60000002</v>
      </c>
      <c r="K839" s="108">
        <v>67097150</v>
      </c>
      <c r="L839" s="108">
        <v>226847976.80000001</v>
      </c>
      <c r="M839" s="108">
        <v>64912158.5</v>
      </c>
      <c r="N839" s="108">
        <v>357943185.30000001</v>
      </c>
      <c r="O839" s="108">
        <v>294282901.5</v>
      </c>
      <c r="P839" s="108">
        <v>206187430.30000001</v>
      </c>
      <c r="Q839" s="108">
        <v>125665086</v>
      </c>
      <c r="R839" s="108">
        <v>195624275</v>
      </c>
      <c r="S839" s="108">
        <v>792040305.89999998</v>
      </c>
      <c r="T839" s="108">
        <v>183738249</v>
      </c>
      <c r="U839" s="108">
        <v>138184714.30000001</v>
      </c>
      <c r="V839" s="108">
        <v>122661011</v>
      </c>
      <c r="W839" s="108">
        <v>142236021</v>
      </c>
      <c r="X839" s="108">
        <v>123832404.7</v>
      </c>
      <c r="Y839" s="108">
        <v>82455922</v>
      </c>
      <c r="Z839" s="108">
        <v>16236718</v>
      </c>
      <c r="AA839" s="108">
        <v>20547719.5</v>
      </c>
      <c r="AB839" s="108">
        <v>18541629.75</v>
      </c>
      <c r="AC839" s="108">
        <v>168976079.5</v>
      </c>
      <c r="AD839" s="108">
        <v>102908486</v>
      </c>
      <c r="AE839" s="108">
        <v>34412209.5</v>
      </c>
      <c r="AF839" s="108">
        <v>47835587</v>
      </c>
      <c r="AG839" s="108">
        <v>160401251</v>
      </c>
      <c r="AH839" s="115">
        <v>56558921.380000003</v>
      </c>
      <c r="AI839" s="105">
        <v>24.930399999999999</v>
      </c>
      <c r="AJ839" s="105">
        <v>25.939900000000002</v>
      </c>
      <c r="AK839" s="105">
        <v>27.0044</v>
      </c>
      <c r="AL839" s="105">
        <v>27.8932</v>
      </c>
      <c r="AM839" s="105">
        <v>28.458200000000001</v>
      </c>
      <c r="AN839" s="105">
        <v>28.844999999999999</v>
      </c>
      <c r="AO839" s="105">
        <v>26.251999999999999</v>
      </c>
      <c r="AP839" s="105">
        <v>28.8124</v>
      </c>
      <c r="AQ839" s="105">
        <v>26.141100000000002</v>
      </c>
      <c r="AR839" s="105">
        <v>28.846800000000002</v>
      </c>
      <c r="AS839" s="105">
        <v>28.744299999999999</v>
      </c>
      <c r="AT839" s="105">
        <v>28.223500000000001</v>
      </c>
      <c r="AU839" s="105">
        <v>27.135000000000002</v>
      </c>
      <c r="AV839" s="105">
        <v>27.833200000000001</v>
      </c>
      <c r="AW839" s="105">
        <v>29.998000000000001</v>
      </c>
      <c r="AX839" s="105">
        <v>27.8324</v>
      </c>
      <c r="AY839" s="105">
        <v>27.360399999999998</v>
      </c>
      <c r="AZ839" s="105">
        <v>27.251000000000001</v>
      </c>
      <c r="BA839" s="105">
        <v>27.328700000000001</v>
      </c>
      <c r="BB839" s="105">
        <v>27.233499999999999</v>
      </c>
      <c r="BC839" s="105">
        <v>26.471499999999999</v>
      </c>
      <c r="BD839" s="105">
        <v>24.230499999999999</v>
      </c>
      <c r="BE839" s="105">
        <v>24.6785</v>
      </c>
      <c r="BF839" s="105">
        <v>24.5809</v>
      </c>
      <c r="BG839" s="105">
        <v>27.354900000000001</v>
      </c>
      <c r="BH839" s="105">
        <v>26.6172</v>
      </c>
      <c r="BI839" s="105">
        <v>25.0503</v>
      </c>
      <c r="BJ839" s="105">
        <v>25.566600000000001</v>
      </c>
      <c r="BK839" s="105">
        <v>27.228300000000001</v>
      </c>
      <c r="BL839" s="116">
        <v>25.7837</v>
      </c>
      <c r="BM839" s="112">
        <v>0.78234400000000004</v>
      </c>
      <c r="BN839" s="112">
        <v>2.0160399999999998E-2</v>
      </c>
      <c r="BO839" s="112">
        <v>0.43757499999999999</v>
      </c>
      <c r="BP839" s="112">
        <v>1.22729E-2</v>
      </c>
      <c r="BQ839" s="112">
        <v>0.102067</v>
      </c>
      <c r="BR839" s="112">
        <v>7.9579800000000006E-2</v>
      </c>
      <c r="BS839" s="112">
        <v>0.236264</v>
      </c>
      <c r="BT839" s="112">
        <v>3.4598700000000003E-2</v>
      </c>
      <c r="BU839" s="117">
        <v>0.87128099999999997</v>
      </c>
      <c r="BV839" s="112">
        <v>0.82000600000000001</v>
      </c>
      <c r="BW839" s="112">
        <v>5.7825500000000002E-2</v>
      </c>
      <c r="BX839" s="112">
        <v>0.54335199999999995</v>
      </c>
      <c r="BY839" s="112">
        <v>3.1993199999999999E-2</v>
      </c>
      <c r="BZ839" s="112">
        <v>0.48152200000000001</v>
      </c>
      <c r="CA839" s="112">
        <v>0.286607</v>
      </c>
      <c r="CB839" s="112">
        <v>0.467165</v>
      </c>
      <c r="CC839" s="112">
        <v>0.153808</v>
      </c>
      <c r="CD839" s="117">
        <v>0.96529799999999999</v>
      </c>
      <c r="CE839" s="105">
        <v>-0.23461000000000001</v>
      </c>
      <c r="CF839" s="105">
        <v>2.2059500000000001</v>
      </c>
      <c r="CG839" s="105">
        <v>0.87565700000000002</v>
      </c>
      <c r="CH839" s="105">
        <v>2.4120300000000001</v>
      </c>
      <c r="CI839" s="105">
        <v>2.1292200000000001</v>
      </c>
      <c r="CJ839" s="105">
        <v>1.2884</v>
      </c>
      <c r="CK839" s="105">
        <v>0.81835599999999997</v>
      </c>
      <c r="CL839" s="105">
        <v>-1.69624</v>
      </c>
      <c r="CM839" s="116">
        <v>0.14791199999999999</v>
      </c>
    </row>
    <row r="840" spans="1:91">
      <c r="A840" s="104" t="s">
        <v>2365</v>
      </c>
      <c r="B840" s="104" t="s">
        <v>2366</v>
      </c>
      <c r="C840" s="104" t="s">
        <v>2367</v>
      </c>
      <c r="D840" s="105">
        <v>28.97485</v>
      </c>
      <c r="E840" s="108">
        <v>242295737.30000001</v>
      </c>
      <c r="F840" s="108">
        <v>175421180</v>
      </c>
      <c r="G840" s="108">
        <v>202575070</v>
      </c>
      <c r="H840" s="108">
        <v>340091636</v>
      </c>
      <c r="I840" s="108">
        <v>250277465.5</v>
      </c>
      <c r="J840" s="108">
        <v>107772324</v>
      </c>
      <c r="K840" s="108">
        <v>458565143</v>
      </c>
      <c r="L840" s="108">
        <v>110109098.3</v>
      </c>
      <c r="M840" s="108">
        <v>338686728.5</v>
      </c>
      <c r="N840" s="108">
        <v>321094336.5</v>
      </c>
      <c r="O840" s="108">
        <v>279939207.5</v>
      </c>
      <c r="P840" s="108">
        <v>350241978</v>
      </c>
      <c r="Q840" s="108">
        <v>489275498</v>
      </c>
      <c r="R840" s="108">
        <v>722259347</v>
      </c>
      <c r="S840" s="108">
        <v>1982867569</v>
      </c>
      <c r="T840" s="108">
        <v>479202484</v>
      </c>
      <c r="U840" s="108">
        <v>489976581.30000001</v>
      </c>
      <c r="V840" s="108">
        <v>536612630.5</v>
      </c>
      <c r="W840" s="108">
        <v>577620315</v>
      </c>
      <c r="X840" s="108">
        <v>599618142</v>
      </c>
      <c r="Y840" s="108">
        <v>653149784</v>
      </c>
      <c r="Z840" s="108">
        <v>278827702.80000001</v>
      </c>
      <c r="AA840" s="108">
        <v>469875734</v>
      </c>
      <c r="AB840" s="108">
        <v>290074216</v>
      </c>
      <c r="AC840" s="108">
        <v>492780511</v>
      </c>
      <c r="AD840" s="108">
        <v>654178696</v>
      </c>
      <c r="AE840" s="108">
        <v>578953165.79999995</v>
      </c>
      <c r="AF840" s="108">
        <v>503264719</v>
      </c>
      <c r="AG840" s="108">
        <v>466557953.5</v>
      </c>
      <c r="AH840" s="115">
        <v>722302592</v>
      </c>
      <c r="AI840" s="105">
        <v>28.235700000000001</v>
      </c>
      <c r="AJ840" s="105">
        <v>28.062999999999999</v>
      </c>
      <c r="AK840" s="105">
        <v>28.259799999999998</v>
      </c>
      <c r="AL840" s="105">
        <v>28.6157</v>
      </c>
      <c r="AM840" s="105">
        <v>28.365300000000001</v>
      </c>
      <c r="AN840" s="105">
        <v>27.221699999999998</v>
      </c>
      <c r="AO840" s="105">
        <v>29.0335</v>
      </c>
      <c r="AP840" s="105">
        <v>27.646599999999999</v>
      </c>
      <c r="AQ840" s="105">
        <v>28.5245</v>
      </c>
      <c r="AR840" s="105">
        <v>28.680199999999999</v>
      </c>
      <c r="AS840" s="105">
        <v>28.6541</v>
      </c>
      <c r="AT840" s="105">
        <v>28.9879</v>
      </c>
      <c r="AU840" s="105">
        <v>29.0609</v>
      </c>
      <c r="AV840" s="105">
        <v>29.717600000000001</v>
      </c>
      <c r="AW840" s="105">
        <v>31.223600000000001</v>
      </c>
      <c r="AX840" s="105">
        <v>29.215399999999999</v>
      </c>
      <c r="AY840" s="105">
        <v>29.204000000000001</v>
      </c>
      <c r="AZ840" s="105">
        <v>29.342099999999999</v>
      </c>
      <c r="BA840" s="105">
        <v>29.3505</v>
      </c>
      <c r="BB840" s="105">
        <v>29.513200000000001</v>
      </c>
      <c r="BC840" s="105">
        <v>29.500599999999999</v>
      </c>
      <c r="BD840" s="105">
        <v>28.477699999999999</v>
      </c>
      <c r="BE840" s="105">
        <v>29.222300000000001</v>
      </c>
      <c r="BF840" s="105">
        <v>28.548400000000001</v>
      </c>
      <c r="BG840" s="105">
        <v>28.93</v>
      </c>
      <c r="BH840" s="105">
        <v>29.325500000000002</v>
      </c>
      <c r="BI840" s="105">
        <v>29.122699999999998</v>
      </c>
      <c r="BJ840" s="105">
        <v>28.9618</v>
      </c>
      <c r="BK840" s="105">
        <v>28.740500000000001</v>
      </c>
      <c r="BL840" s="116">
        <v>29.422499999999999</v>
      </c>
      <c r="BM840" s="112">
        <v>1.52353E-2</v>
      </c>
      <c r="BN840" s="112">
        <v>0.10896500000000001</v>
      </c>
      <c r="BO840" s="112">
        <v>0.22981599999999999</v>
      </c>
      <c r="BP840" s="112">
        <v>0.30523</v>
      </c>
      <c r="BQ840" s="112">
        <v>0.226053</v>
      </c>
      <c r="BR840" s="112">
        <v>0.360427</v>
      </c>
      <c r="BS840" s="112">
        <v>0.117381</v>
      </c>
      <c r="BT840" s="112">
        <v>0.400613</v>
      </c>
      <c r="BU840" s="117">
        <v>0.733151</v>
      </c>
      <c r="BV840" s="112">
        <v>5.0854999999999997E-2</v>
      </c>
      <c r="BW840" s="112">
        <v>0.182338</v>
      </c>
      <c r="BX840" s="112">
        <v>0.34293400000000002</v>
      </c>
      <c r="BY840" s="112">
        <v>0.39210699999999998</v>
      </c>
      <c r="BZ840" s="112">
        <v>0.59282699999999999</v>
      </c>
      <c r="CA840" s="112">
        <v>0.63019000000000003</v>
      </c>
      <c r="CB840" s="112">
        <v>0.3236</v>
      </c>
      <c r="CC840" s="112">
        <v>0.591808</v>
      </c>
      <c r="CD840" s="117">
        <v>0.91275600000000001</v>
      </c>
      <c r="CE840" s="105">
        <v>-0.85541500000000004</v>
      </c>
      <c r="CF840" s="105">
        <v>-0.97399599999999997</v>
      </c>
      <c r="CG840" s="105">
        <v>-0.64005999999999996</v>
      </c>
      <c r="CH840" s="105">
        <v>-0.26749800000000001</v>
      </c>
      <c r="CI840" s="105">
        <v>0.95913800000000005</v>
      </c>
      <c r="CJ840" s="105">
        <v>0.212257</v>
      </c>
      <c r="CK840" s="105">
        <v>0.41316599999999998</v>
      </c>
      <c r="CL840" s="105">
        <v>-0.292128</v>
      </c>
      <c r="CM840" s="116">
        <v>8.4485400000000002E-2</v>
      </c>
    </row>
    <row r="841" spans="1:91">
      <c r="A841" s="104" t="s">
        <v>2368</v>
      </c>
      <c r="B841" s="104" t="s">
        <v>2369</v>
      </c>
      <c r="C841" s="104" t="s">
        <v>2370</v>
      </c>
      <c r="D841" s="105">
        <v>26.283950000000001</v>
      </c>
      <c r="E841" s="108">
        <v>83088168</v>
      </c>
      <c r="F841" s="108">
        <v>28748875.75</v>
      </c>
      <c r="G841" s="108">
        <v>33690919.969999999</v>
      </c>
      <c r="H841" s="108">
        <v>150919224.5</v>
      </c>
      <c r="I841" s="108">
        <v>68829952.5</v>
      </c>
      <c r="J841" s="108">
        <v>37318636.130000003</v>
      </c>
      <c r="K841" s="108">
        <v>44851426.25</v>
      </c>
      <c r="L841" s="108">
        <v>5333459.5</v>
      </c>
      <c r="M841" s="108">
        <v>78492765</v>
      </c>
      <c r="N841" s="108">
        <v>83177817</v>
      </c>
      <c r="O841" s="108">
        <v>88917049</v>
      </c>
      <c r="P841" s="108">
        <v>79952293</v>
      </c>
      <c r="Q841" s="108">
        <v>42960143.75</v>
      </c>
      <c r="R841" s="108">
        <v>66227489</v>
      </c>
      <c r="S841" s="108">
        <v>415499363</v>
      </c>
      <c r="T841" s="108">
        <v>67924651.75</v>
      </c>
      <c r="U841" s="108">
        <v>68581196</v>
      </c>
      <c r="V841" s="108">
        <v>146034553</v>
      </c>
      <c r="W841" s="108">
        <v>47941703.5</v>
      </c>
      <c r="X841" s="108">
        <v>74783860.030000001</v>
      </c>
      <c r="Y841" s="108">
        <v>49780297.75</v>
      </c>
      <c r="Z841" s="108">
        <v>31717314.379999999</v>
      </c>
      <c r="AA841" s="108">
        <v>24071242.25</v>
      </c>
      <c r="AB841" s="108">
        <v>7825470.875</v>
      </c>
      <c r="AC841" s="108">
        <v>105422653.5</v>
      </c>
      <c r="AD841" s="108">
        <v>71506212.129999995</v>
      </c>
      <c r="AE841" s="108">
        <v>99146252</v>
      </c>
      <c r="AF841" s="108">
        <v>77796982.5</v>
      </c>
      <c r="AG841" s="108">
        <v>84194295</v>
      </c>
      <c r="AH841" s="115">
        <v>67307697.5</v>
      </c>
      <c r="AI841" s="105">
        <v>26.691600000000001</v>
      </c>
      <c r="AJ841" s="105">
        <v>25.484100000000002</v>
      </c>
      <c r="AK841" s="105">
        <v>25.657599999999999</v>
      </c>
      <c r="AL841" s="105">
        <v>27.4436</v>
      </c>
      <c r="AM841" s="105">
        <v>26.500599999999999</v>
      </c>
      <c r="AN841" s="105">
        <v>25.906600000000001</v>
      </c>
      <c r="AO841" s="105">
        <v>25.664000000000001</v>
      </c>
      <c r="AP841" s="105">
        <v>23.4786</v>
      </c>
      <c r="AQ841" s="105">
        <v>26.415199999999999</v>
      </c>
      <c r="AR841" s="105">
        <v>26.718800000000002</v>
      </c>
      <c r="AS841" s="105">
        <v>27.061699999999998</v>
      </c>
      <c r="AT841" s="105">
        <v>26.8568</v>
      </c>
      <c r="AU841" s="105">
        <v>25.569500000000001</v>
      </c>
      <c r="AV841" s="105">
        <v>26.270600000000002</v>
      </c>
      <c r="AW841" s="105">
        <v>29.1006</v>
      </c>
      <c r="AX841" s="105">
        <v>26.396699999999999</v>
      </c>
      <c r="AY841" s="105">
        <v>26.369199999999999</v>
      </c>
      <c r="AZ841" s="105">
        <v>27.526599999999998</v>
      </c>
      <c r="BA841" s="105">
        <v>25.759699999999999</v>
      </c>
      <c r="BB841" s="105">
        <v>26.521899999999999</v>
      </c>
      <c r="BC841" s="105">
        <v>25.768699999999999</v>
      </c>
      <c r="BD841" s="105">
        <v>25.19</v>
      </c>
      <c r="BE841" s="105">
        <v>24.848700000000001</v>
      </c>
      <c r="BF841" s="105">
        <v>23.336300000000001</v>
      </c>
      <c r="BG841" s="105">
        <v>26.668700000000001</v>
      </c>
      <c r="BH841" s="105">
        <v>26.099399999999999</v>
      </c>
      <c r="BI841" s="105">
        <v>26.576899999999998</v>
      </c>
      <c r="BJ841" s="105">
        <v>26.2683</v>
      </c>
      <c r="BK841" s="105">
        <v>26.2973</v>
      </c>
      <c r="BL841" s="116">
        <v>26.048999999999999</v>
      </c>
      <c r="BM841" s="112">
        <v>0.53588999999999998</v>
      </c>
      <c r="BN841" s="112">
        <v>0.415688</v>
      </c>
      <c r="BO841" s="112">
        <v>0.31337399999999999</v>
      </c>
      <c r="BP841" s="112">
        <v>6.0068200000000004E-3</v>
      </c>
      <c r="BQ841" s="112">
        <v>0.51328700000000005</v>
      </c>
      <c r="BR841" s="112">
        <v>0.22413</v>
      </c>
      <c r="BS841" s="112">
        <v>0.51622599999999996</v>
      </c>
      <c r="BT841" s="112">
        <v>3.8493600000000003E-2</v>
      </c>
      <c r="BU841" s="117">
        <v>0.27581699999999998</v>
      </c>
      <c r="BV841" s="112">
        <v>0.61080599999999996</v>
      </c>
      <c r="BW841" s="112">
        <v>0.50281399999999998</v>
      </c>
      <c r="BX841" s="112">
        <v>0.42583300000000002</v>
      </c>
      <c r="BY841" s="112">
        <v>1.99773E-2</v>
      </c>
      <c r="BZ841" s="112">
        <v>0.75225900000000001</v>
      </c>
      <c r="CA841" s="112">
        <v>0.48468699999999998</v>
      </c>
      <c r="CB841" s="112">
        <v>0.70598700000000003</v>
      </c>
      <c r="CC841" s="112">
        <v>0.15826999999999999</v>
      </c>
      <c r="CD841" s="117">
        <v>0.72864200000000001</v>
      </c>
      <c r="CE841" s="105">
        <v>-0.26039600000000002</v>
      </c>
      <c r="CF841" s="105">
        <v>0.41206700000000002</v>
      </c>
      <c r="CG841" s="105">
        <v>-1.01895</v>
      </c>
      <c r="CH841" s="105">
        <v>0.67426699999999995</v>
      </c>
      <c r="CI841" s="105">
        <v>0.77539100000000005</v>
      </c>
      <c r="CJ841" s="105">
        <v>0.55931699999999995</v>
      </c>
      <c r="CK841" s="105">
        <v>-0.188084</v>
      </c>
      <c r="CL841" s="105">
        <v>-1.7464999999999999</v>
      </c>
      <c r="CM841" s="116">
        <v>0.24349100000000001</v>
      </c>
    </row>
    <row r="842" spans="1:91">
      <c r="A842" s="104" t="s">
        <v>2371</v>
      </c>
      <c r="B842" s="104" t="s">
        <v>2372</v>
      </c>
      <c r="C842" s="104" t="s">
        <v>2373</v>
      </c>
      <c r="D842" s="105">
        <v>33.149050000000003</v>
      </c>
      <c r="E842" s="108">
        <v>5387260381</v>
      </c>
      <c r="F842" s="108">
        <v>4513241300</v>
      </c>
      <c r="G842" s="108">
        <v>2956995046</v>
      </c>
      <c r="H842" s="108">
        <v>5549202816</v>
      </c>
      <c r="I842" s="108">
        <v>4304336691</v>
      </c>
      <c r="J842" s="108">
        <v>2721343456</v>
      </c>
      <c r="K842" s="108">
        <v>5771469499</v>
      </c>
      <c r="L842" s="108">
        <v>2720546068</v>
      </c>
      <c r="M842" s="108">
        <v>5625048009</v>
      </c>
      <c r="N842" s="108">
        <v>5067907358</v>
      </c>
      <c r="O842" s="108">
        <v>6902132372</v>
      </c>
      <c r="P842" s="108">
        <v>3248575364</v>
      </c>
      <c r="Q842" s="108">
        <v>8380954826</v>
      </c>
      <c r="R842" s="108">
        <v>11157476711</v>
      </c>
      <c r="S842" s="108">
        <v>34540511216</v>
      </c>
      <c r="T842" s="108">
        <v>8568942022</v>
      </c>
      <c r="U842" s="108">
        <v>9067596480</v>
      </c>
      <c r="V842" s="108">
        <v>8327306817</v>
      </c>
      <c r="W842" s="108">
        <v>9767590490</v>
      </c>
      <c r="X842" s="108">
        <v>9999933138</v>
      </c>
      <c r="Y842" s="108">
        <v>9257111630</v>
      </c>
      <c r="Z842" s="108">
        <v>7151184846</v>
      </c>
      <c r="AA842" s="108">
        <v>6774972697</v>
      </c>
      <c r="AB842" s="108">
        <v>6355067773</v>
      </c>
      <c r="AC842" s="108">
        <v>11368565883</v>
      </c>
      <c r="AD842" s="108">
        <v>11791979087</v>
      </c>
      <c r="AE842" s="108">
        <v>11201781581</v>
      </c>
      <c r="AF842" s="108">
        <v>9829401196</v>
      </c>
      <c r="AG842" s="108">
        <v>9978179062</v>
      </c>
      <c r="AH842" s="115">
        <v>8951330510</v>
      </c>
      <c r="AI842" s="105">
        <v>32.7104</v>
      </c>
      <c r="AJ842" s="105">
        <v>32.616</v>
      </c>
      <c r="AK842" s="105">
        <v>32.002400000000002</v>
      </c>
      <c r="AL842" s="105">
        <v>32.643999999999998</v>
      </c>
      <c r="AM842" s="105">
        <v>32.421999999999997</v>
      </c>
      <c r="AN842" s="105">
        <v>31.775700000000001</v>
      </c>
      <c r="AO842" s="105">
        <v>32.692700000000002</v>
      </c>
      <c r="AP842" s="105">
        <v>31.997499999999999</v>
      </c>
      <c r="AQ842" s="105">
        <v>32.578299999999999</v>
      </c>
      <c r="AR842" s="105">
        <v>32.664299999999997</v>
      </c>
      <c r="AS842" s="105">
        <v>33.194099999999999</v>
      </c>
      <c r="AT842" s="105">
        <v>32.201300000000003</v>
      </c>
      <c r="AU842" s="105">
        <v>33.180399999999999</v>
      </c>
      <c r="AV842" s="105">
        <v>33.667000000000002</v>
      </c>
      <c r="AW842" s="105">
        <v>35.386200000000002</v>
      </c>
      <c r="AX842" s="105">
        <v>33.375799999999998</v>
      </c>
      <c r="AY842" s="105">
        <v>33.390300000000003</v>
      </c>
      <c r="AZ842" s="105">
        <v>33.288600000000002</v>
      </c>
      <c r="BA842" s="105">
        <v>33.430300000000003</v>
      </c>
      <c r="BB842" s="105">
        <v>33.552300000000002</v>
      </c>
      <c r="BC842" s="105">
        <v>33.319699999999997</v>
      </c>
      <c r="BD842" s="105">
        <v>33.155799999999999</v>
      </c>
      <c r="BE842" s="105">
        <v>33.063000000000002</v>
      </c>
      <c r="BF842" s="105">
        <v>33.001800000000003</v>
      </c>
      <c r="BG842" s="105">
        <v>33.455100000000002</v>
      </c>
      <c r="BH842" s="105">
        <v>33.474200000000003</v>
      </c>
      <c r="BI842" s="105">
        <v>33.396900000000002</v>
      </c>
      <c r="BJ842" s="105">
        <v>33.249499999999998</v>
      </c>
      <c r="BK842" s="105">
        <v>33.142299999999999</v>
      </c>
      <c r="BL842" s="116">
        <v>33.053800000000003</v>
      </c>
      <c r="BM842" s="112">
        <v>3.6915200000000002E-2</v>
      </c>
      <c r="BN842" s="112">
        <v>3.11811E-2</v>
      </c>
      <c r="BO842" s="112">
        <v>3.1052E-2</v>
      </c>
      <c r="BP842" s="112">
        <v>0.18918299999999999</v>
      </c>
      <c r="BQ842" s="112">
        <v>0.238567</v>
      </c>
      <c r="BR842" s="112">
        <v>3.5220399999999999E-2</v>
      </c>
      <c r="BS842" s="112">
        <v>3.1348500000000001E-2</v>
      </c>
      <c r="BT842" s="112">
        <v>0.357354</v>
      </c>
      <c r="BU842" s="117">
        <v>8.6599899999999994E-3</v>
      </c>
      <c r="BV842" s="112">
        <v>8.2272999999999999E-2</v>
      </c>
      <c r="BW842" s="112">
        <v>7.76892E-2</v>
      </c>
      <c r="BX842" s="112">
        <v>0.104562</v>
      </c>
      <c r="BY842" s="112">
        <v>0.26488699999999998</v>
      </c>
      <c r="BZ842" s="112">
        <v>0.59282699999999999</v>
      </c>
      <c r="CA842" s="112">
        <v>0.17899799999999999</v>
      </c>
      <c r="CB842" s="112">
        <v>0.17161100000000001</v>
      </c>
      <c r="CC842" s="112">
        <v>0.55620599999999998</v>
      </c>
      <c r="CD842" s="117">
        <v>0.37710300000000002</v>
      </c>
      <c r="CE842" s="105">
        <v>-0.70560299999999998</v>
      </c>
      <c r="CF842" s="105">
        <v>-0.867954</v>
      </c>
      <c r="CG842" s="105">
        <v>-0.72570500000000004</v>
      </c>
      <c r="CH842" s="105">
        <v>-0.46196500000000001</v>
      </c>
      <c r="CI842" s="105">
        <v>0.92934399999999995</v>
      </c>
      <c r="CJ842" s="105">
        <v>0.20303199999999999</v>
      </c>
      <c r="CK842" s="105">
        <v>0.285576</v>
      </c>
      <c r="CL842" s="105">
        <v>-7.4984200000000001E-2</v>
      </c>
      <c r="CM842" s="116">
        <v>0.29353200000000002</v>
      </c>
    </row>
    <row r="843" spans="1:91">
      <c r="A843" s="104" t="s">
        <v>2374</v>
      </c>
      <c r="B843" s="104" t="s">
        <v>303</v>
      </c>
      <c r="C843" s="104" t="s">
        <v>2359</v>
      </c>
      <c r="D843" s="105">
        <v>28.5032</v>
      </c>
      <c r="E843" s="108">
        <v>301923900.80000001</v>
      </c>
      <c r="F843" s="108">
        <v>373069562.80000001</v>
      </c>
      <c r="G843" s="108">
        <v>372433919</v>
      </c>
      <c r="H843" s="108">
        <v>413379987</v>
      </c>
      <c r="I843" s="108">
        <v>265570634</v>
      </c>
      <c r="J843" s="108">
        <v>399011367</v>
      </c>
      <c r="K843" s="108">
        <v>282377548</v>
      </c>
      <c r="L843" s="108">
        <v>195967686</v>
      </c>
      <c r="M843" s="108">
        <v>357039972</v>
      </c>
      <c r="N843" s="108">
        <v>245310431</v>
      </c>
      <c r="O843" s="108">
        <v>482335795</v>
      </c>
      <c r="P843" s="108">
        <v>359799244</v>
      </c>
      <c r="Q843" s="108">
        <v>410928798</v>
      </c>
      <c r="R843" s="108">
        <v>460702288.30000001</v>
      </c>
      <c r="S843" s="108">
        <v>1096972968</v>
      </c>
      <c r="T843" s="108">
        <v>282550495</v>
      </c>
      <c r="U843" s="108">
        <v>273679549.5</v>
      </c>
      <c r="V843" s="108">
        <v>214800533.30000001</v>
      </c>
      <c r="W843" s="108">
        <v>352908465</v>
      </c>
      <c r="X843" s="108">
        <v>288381158.80000001</v>
      </c>
      <c r="Y843" s="108">
        <v>229625374</v>
      </c>
      <c r="Z843" s="108">
        <v>235292837.59999999</v>
      </c>
      <c r="AA843" s="108">
        <v>172833902.5</v>
      </c>
      <c r="AB843" s="108">
        <v>236608457</v>
      </c>
      <c r="AC843" s="108">
        <v>685866985.5</v>
      </c>
      <c r="AD843" s="108">
        <v>499558396.60000002</v>
      </c>
      <c r="AE843" s="108">
        <v>594938574</v>
      </c>
      <c r="AF843" s="108">
        <v>317039038</v>
      </c>
      <c r="AG843" s="108">
        <v>367056075.5</v>
      </c>
      <c r="AH843" s="115">
        <v>353066963</v>
      </c>
      <c r="AI843" s="105">
        <v>28.553100000000001</v>
      </c>
      <c r="AJ843" s="105">
        <v>29.059100000000001</v>
      </c>
      <c r="AK843" s="105">
        <v>29.098500000000001</v>
      </c>
      <c r="AL843" s="105">
        <v>28.897300000000001</v>
      </c>
      <c r="AM843" s="105">
        <v>28.451000000000001</v>
      </c>
      <c r="AN843" s="105">
        <v>29.112200000000001</v>
      </c>
      <c r="AO843" s="105">
        <v>28.335000000000001</v>
      </c>
      <c r="AP843" s="105">
        <v>28.418500000000002</v>
      </c>
      <c r="AQ843" s="105">
        <v>28.6006</v>
      </c>
      <c r="AR843" s="105">
        <v>28.295300000000001</v>
      </c>
      <c r="AS843" s="105">
        <v>29.410599999999999</v>
      </c>
      <c r="AT843" s="105">
        <v>29.026800000000001</v>
      </c>
      <c r="AU843" s="105">
        <v>28.803999999999998</v>
      </c>
      <c r="AV843" s="105">
        <v>29.068999999999999</v>
      </c>
      <c r="AW843" s="105">
        <v>30.402699999999999</v>
      </c>
      <c r="AX843" s="105">
        <v>28.453299999999999</v>
      </c>
      <c r="AY843" s="105">
        <v>28.3384</v>
      </c>
      <c r="AZ843" s="105">
        <v>28.060400000000001</v>
      </c>
      <c r="BA843" s="105">
        <v>28.639700000000001</v>
      </c>
      <c r="BB843" s="105">
        <v>28.445</v>
      </c>
      <c r="BC843" s="105">
        <v>27.993400000000001</v>
      </c>
      <c r="BD843" s="105">
        <v>28.244599999999998</v>
      </c>
      <c r="BE843" s="105">
        <v>27.83</v>
      </c>
      <c r="BF843" s="105">
        <v>28.2545</v>
      </c>
      <c r="BG843" s="105">
        <v>29.4026</v>
      </c>
      <c r="BH843" s="105">
        <v>28.938099999999999</v>
      </c>
      <c r="BI843" s="105">
        <v>29.161999999999999</v>
      </c>
      <c r="BJ843" s="105">
        <v>28.295100000000001</v>
      </c>
      <c r="BK843" s="105">
        <v>28.403600000000001</v>
      </c>
      <c r="BL843" s="116">
        <v>28.401199999999999</v>
      </c>
      <c r="BM843" s="112">
        <v>4.0094999999999999E-2</v>
      </c>
      <c r="BN843" s="112">
        <v>8.3777299999999999E-2</v>
      </c>
      <c r="BO843" s="112">
        <v>0.38117800000000002</v>
      </c>
      <c r="BP843" s="112">
        <v>0.17350399999999999</v>
      </c>
      <c r="BQ843" s="112">
        <v>9.9727300000000005E-2</v>
      </c>
      <c r="BR843" s="112">
        <v>0.53546499999999997</v>
      </c>
      <c r="BS843" s="112">
        <v>0.97192199999999995</v>
      </c>
      <c r="BT843" s="112">
        <v>0.14976100000000001</v>
      </c>
      <c r="BU843" s="117">
        <v>4.4757599999999996E-3</v>
      </c>
      <c r="BV843" s="112">
        <v>8.6177199999999995E-2</v>
      </c>
      <c r="BW843" s="112">
        <v>0.15071999999999999</v>
      </c>
      <c r="BX843" s="112">
        <v>0.49152000000000001</v>
      </c>
      <c r="BY843" s="112">
        <v>0.24679599999999999</v>
      </c>
      <c r="BZ843" s="112">
        <v>0.47994500000000001</v>
      </c>
      <c r="CA843" s="112">
        <v>0.76503699999999997</v>
      </c>
      <c r="CB843" s="112">
        <v>0.98180900000000004</v>
      </c>
      <c r="CC843" s="112">
        <v>0.33757799999999999</v>
      </c>
      <c r="CD843" s="117">
        <v>0.31165100000000001</v>
      </c>
      <c r="CE843" s="105">
        <v>0.53692799999999996</v>
      </c>
      <c r="CF843" s="105">
        <v>0.45351599999999997</v>
      </c>
      <c r="CG843" s="105">
        <v>8.4732699999999994E-2</v>
      </c>
      <c r="CH843" s="105">
        <v>0.54425599999999996</v>
      </c>
      <c r="CI843" s="105">
        <v>1.0585899999999999</v>
      </c>
      <c r="CJ843" s="105">
        <v>-8.2589499999999996E-2</v>
      </c>
      <c r="CK843" s="105">
        <v>-7.2917900000000003E-3</v>
      </c>
      <c r="CL843" s="105">
        <v>-0.25692199999999998</v>
      </c>
      <c r="CM843" s="116">
        <v>0.80094699999999996</v>
      </c>
    </row>
    <row r="844" spans="1:91">
      <c r="A844" s="104" t="s">
        <v>2375</v>
      </c>
      <c r="B844" s="104" t="s">
        <v>2376</v>
      </c>
      <c r="C844" s="104" t="s">
        <v>846</v>
      </c>
      <c r="D844" s="105">
        <v>27.348800000000001</v>
      </c>
      <c r="E844" s="108">
        <v>120662016</v>
      </c>
      <c r="F844" s="108">
        <v>111526656</v>
      </c>
      <c r="G844" s="108">
        <v>119259344</v>
      </c>
      <c r="H844" s="108">
        <v>215894808</v>
      </c>
      <c r="I844" s="108">
        <v>123858968</v>
      </c>
      <c r="J844" s="108">
        <v>109219041.3</v>
      </c>
      <c r="K844" s="108">
        <v>111225135</v>
      </c>
      <c r="L844" s="108">
        <v>88792018.5</v>
      </c>
      <c r="M844" s="108">
        <v>136368201</v>
      </c>
      <c r="N844" s="108">
        <v>195522316</v>
      </c>
      <c r="O844" s="108">
        <v>296251514</v>
      </c>
      <c r="P844" s="108">
        <v>160413631</v>
      </c>
      <c r="Q844" s="108">
        <v>135370261</v>
      </c>
      <c r="R844" s="108">
        <v>167088478</v>
      </c>
      <c r="S844" s="108">
        <v>926436336</v>
      </c>
      <c r="T844" s="108">
        <v>153806208.5</v>
      </c>
      <c r="U844" s="108">
        <v>118256328</v>
      </c>
      <c r="V844" s="108">
        <v>105644872</v>
      </c>
      <c r="W844" s="108">
        <v>145625412</v>
      </c>
      <c r="X844" s="108">
        <v>201326176</v>
      </c>
      <c r="Y844" s="108">
        <v>167311752</v>
      </c>
      <c r="Z844" s="108">
        <v>107454776</v>
      </c>
      <c r="AA844" s="108">
        <v>139915908</v>
      </c>
      <c r="AB844" s="108">
        <v>83452397.5</v>
      </c>
      <c r="AC844" s="108">
        <v>160889330</v>
      </c>
      <c r="AD844" s="108">
        <v>217060500</v>
      </c>
      <c r="AE844" s="108">
        <v>144912923</v>
      </c>
      <c r="AF844" s="108">
        <v>127870444</v>
      </c>
      <c r="AG844" s="108">
        <v>151281686</v>
      </c>
      <c r="AH844" s="115">
        <v>139179476</v>
      </c>
      <c r="AI844" s="105">
        <v>27.229900000000001</v>
      </c>
      <c r="AJ844" s="105">
        <v>27.437799999999999</v>
      </c>
      <c r="AK844" s="105">
        <v>27.5092</v>
      </c>
      <c r="AL844" s="105">
        <v>27.960100000000001</v>
      </c>
      <c r="AM844" s="105">
        <v>27.335000000000001</v>
      </c>
      <c r="AN844" s="105">
        <v>27.275500000000001</v>
      </c>
      <c r="AO844" s="105">
        <v>27.002400000000002</v>
      </c>
      <c r="AP844" s="105">
        <v>27.485399999999998</v>
      </c>
      <c r="AQ844" s="105">
        <v>27.212</v>
      </c>
      <c r="AR844" s="105">
        <v>28.011299999999999</v>
      </c>
      <c r="AS844" s="105">
        <v>28.762599999999999</v>
      </c>
      <c r="AT844" s="105">
        <v>27.8614</v>
      </c>
      <c r="AU844" s="105">
        <v>27.240600000000001</v>
      </c>
      <c r="AV844" s="105">
        <v>27.605699999999999</v>
      </c>
      <c r="AW844" s="105">
        <v>30.2242</v>
      </c>
      <c r="AX844" s="105">
        <v>27.575900000000001</v>
      </c>
      <c r="AY844" s="105">
        <v>27.146000000000001</v>
      </c>
      <c r="AZ844" s="105">
        <v>27.046099999999999</v>
      </c>
      <c r="BA844" s="105">
        <v>27.3626</v>
      </c>
      <c r="BB844" s="105">
        <v>27.932700000000001</v>
      </c>
      <c r="BC844" s="105">
        <v>27.511900000000001</v>
      </c>
      <c r="BD844" s="105">
        <v>27.088699999999999</v>
      </c>
      <c r="BE844" s="105">
        <v>27.5091</v>
      </c>
      <c r="BF844" s="105">
        <v>26.751000000000001</v>
      </c>
      <c r="BG844" s="105">
        <v>27.267299999999999</v>
      </c>
      <c r="BH844" s="105">
        <v>27.714700000000001</v>
      </c>
      <c r="BI844" s="105">
        <v>27.124500000000001</v>
      </c>
      <c r="BJ844" s="105">
        <v>26.985199999999999</v>
      </c>
      <c r="BK844" s="105">
        <v>27.1464</v>
      </c>
      <c r="BL844" s="116">
        <v>27.116700000000002</v>
      </c>
      <c r="BM844" s="112">
        <v>3.35289E-2</v>
      </c>
      <c r="BN844" s="112">
        <v>0.121059</v>
      </c>
      <c r="BO844" s="112">
        <v>0.367705</v>
      </c>
      <c r="BP844" s="112">
        <v>1.6302000000000001E-2</v>
      </c>
      <c r="BQ844" s="112">
        <v>0.24715699999999999</v>
      </c>
      <c r="BR844" s="112">
        <v>0.36558200000000002</v>
      </c>
      <c r="BS844" s="112">
        <v>4.30783E-2</v>
      </c>
      <c r="BT844" s="112">
        <v>0.88861299999999999</v>
      </c>
      <c r="BU844" s="117">
        <v>0.196045</v>
      </c>
      <c r="BV844" s="112">
        <v>7.87273E-2</v>
      </c>
      <c r="BW844" s="112">
        <v>0.19706799999999999</v>
      </c>
      <c r="BX844" s="112">
        <v>0.47829199999999999</v>
      </c>
      <c r="BY844" s="112">
        <v>3.90087E-2</v>
      </c>
      <c r="BZ844" s="112">
        <v>0.59753699999999998</v>
      </c>
      <c r="CA844" s="112">
        <v>0.63728099999999999</v>
      </c>
      <c r="CB844" s="112">
        <v>0.196023</v>
      </c>
      <c r="CC844" s="112">
        <v>0.94116699999999998</v>
      </c>
      <c r="CD844" s="117">
        <v>0.69468600000000003</v>
      </c>
      <c r="CE844" s="105">
        <v>0.30952800000000003</v>
      </c>
      <c r="CF844" s="105">
        <v>0.44081500000000001</v>
      </c>
      <c r="CG844" s="105">
        <v>0.15051500000000001</v>
      </c>
      <c r="CH844" s="105">
        <v>1.1290199999999999</v>
      </c>
      <c r="CI844" s="105">
        <v>1.2740899999999999</v>
      </c>
      <c r="CJ844" s="105">
        <v>0.17322899999999999</v>
      </c>
      <c r="CK844" s="105">
        <v>0.51966599999999996</v>
      </c>
      <c r="CL844" s="105">
        <v>3.3542599999999999E-2</v>
      </c>
      <c r="CM844" s="116">
        <v>0.28610099999999999</v>
      </c>
    </row>
    <row r="845" spans="1:91">
      <c r="A845" s="104" t="s">
        <v>2377</v>
      </c>
      <c r="B845" s="104" t="s">
        <v>2378</v>
      </c>
      <c r="C845" s="104" t="s">
        <v>846</v>
      </c>
      <c r="D845" s="105">
        <v>29.301850000000002</v>
      </c>
      <c r="E845" s="108">
        <v>470023712</v>
      </c>
      <c r="F845" s="108">
        <v>638630238</v>
      </c>
      <c r="G845" s="108">
        <v>645298291</v>
      </c>
      <c r="H845" s="108">
        <v>664084981.5</v>
      </c>
      <c r="I845" s="108">
        <v>566700352</v>
      </c>
      <c r="J845" s="108">
        <v>676054253</v>
      </c>
      <c r="K845" s="108">
        <v>752354746</v>
      </c>
      <c r="L845" s="108">
        <v>538372288</v>
      </c>
      <c r="M845" s="108">
        <v>542960326</v>
      </c>
      <c r="N845" s="108">
        <v>1148202373</v>
      </c>
      <c r="O845" s="108">
        <v>1510231396</v>
      </c>
      <c r="P845" s="108">
        <v>757993950.79999995</v>
      </c>
      <c r="Q845" s="108">
        <v>628354256</v>
      </c>
      <c r="R845" s="108">
        <v>788016704</v>
      </c>
      <c r="S845" s="108">
        <v>1846929024</v>
      </c>
      <c r="T845" s="108">
        <v>482145152</v>
      </c>
      <c r="U845" s="108">
        <v>412089408</v>
      </c>
      <c r="V845" s="108">
        <v>403164640</v>
      </c>
      <c r="W845" s="108">
        <v>477337408</v>
      </c>
      <c r="X845" s="108">
        <v>511644704</v>
      </c>
      <c r="Y845" s="108">
        <v>575037440</v>
      </c>
      <c r="Z845" s="108">
        <v>392419276</v>
      </c>
      <c r="AA845" s="108">
        <v>436888888</v>
      </c>
      <c r="AB845" s="108">
        <v>300495296</v>
      </c>
      <c r="AC845" s="108">
        <v>419678464</v>
      </c>
      <c r="AD845" s="108">
        <v>829669610</v>
      </c>
      <c r="AE845" s="108">
        <v>468166672</v>
      </c>
      <c r="AF845" s="108">
        <v>536134640</v>
      </c>
      <c r="AG845" s="108">
        <v>606232244</v>
      </c>
      <c r="AH845" s="115">
        <v>488251200</v>
      </c>
      <c r="AI845" s="105">
        <v>29.191600000000001</v>
      </c>
      <c r="AJ845" s="105">
        <v>29.834399999999999</v>
      </c>
      <c r="AK845" s="105">
        <v>29.866599999999998</v>
      </c>
      <c r="AL845" s="105">
        <v>29.581199999999999</v>
      </c>
      <c r="AM845" s="105">
        <v>29.508199999999999</v>
      </c>
      <c r="AN845" s="105">
        <v>29.8614</v>
      </c>
      <c r="AO845" s="105">
        <v>29.732399999999998</v>
      </c>
      <c r="AP845" s="105">
        <v>29.811499999999999</v>
      </c>
      <c r="AQ845" s="105">
        <v>29.205400000000001</v>
      </c>
      <c r="AR845" s="105">
        <v>30.547899999999998</v>
      </c>
      <c r="AS845" s="105">
        <v>31.049299999999999</v>
      </c>
      <c r="AT845" s="105">
        <v>30.101800000000001</v>
      </c>
      <c r="AU845" s="105">
        <v>29.432700000000001</v>
      </c>
      <c r="AV845" s="105">
        <v>29.843299999999999</v>
      </c>
      <c r="AW845" s="105">
        <v>31.1206</v>
      </c>
      <c r="AX845" s="105">
        <v>29.2242</v>
      </c>
      <c r="AY845" s="105">
        <v>28.952999999999999</v>
      </c>
      <c r="AZ845" s="105">
        <v>28.9453</v>
      </c>
      <c r="BA845" s="105">
        <v>29.075399999999998</v>
      </c>
      <c r="BB845" s="105">
        <v>29.284600000000001</v>
      </c>
      <c r="BC845" s="105">
        <v>29.319099999999999</v>
      </c>
      <c r="BD845" s="105">
        <v>28.951899999999998</v>
      </c>
      <c r="BE845" s="105">
        <v>29.118400000000001</v>
      </c>
      <c r="BF845" s="105">
        <v>28.599399999999999</v>
      </c>
      <c r="BG845" s="105">
        <v>28.6999</v>
      </c>
      <c r="BH845" s="105">
        <v>29.668199999999999</v>
      </c>
      <c r="BI845" s="105">
        <v>28.816299999999998</v>
      </c>
      <c r="BJ845" s="105">
        <v>29.053100000000001</v>
      </c>
      <c r="BK845" s="105">
        <v>29.115300000000001</v>
      </c>
      <c r="BL845" s="116">
        <v>28.853400000000001</v>
      </c>
      <c r="BM845" s="112">
        <v>5.5812599999999997E-2</v>
      </c>
      <c r="BN845" s="112">
        <v>8.5528400000000008E-3</v>
      </c>
      <c r="BO845" s="112">
        <v>4.9035200000000001E-2</v>
      </c>
      <c r="BP845" s="112">
        <v>5.4220700000000002E-3</v>
      </c>
      <c r="BQ845" s="112">
        <v>9.3970300000000007E-2</v>
      </c>
      <c r="BR845" s="112">
        <v>0.79509099999999999</v>
      </c>
      <c r="BS845" s="112">
        <v>0.11654100000000001</v>
      </c>
      <c r="BT845" s="112">
        <v>0.53287200000000001</v>
      </c>
      <c r="BU845" s="117">
        <v>0.87178699999999998</v>
      </c>
      <c r="BV845" s="112">
        <v>0.10682999999999999</v>
      </c>
      <c r="BW845" s="112">
        <v>3.5459200000000003E-2</v>
      </c>
      <c r="BX845" s="112">
        <v>0.13345299999999999</v>
      </c>
      <c r="BY845" s="112">
        <v>1.8786000000000001E-2</v>
      </c>
      <c r="BZ845" s="112">
        <v>0.47505799999999998</v>
      </c>
      <c r="CA845" s="112">
        <v>0.910829</v>
      </c>
      <c r="CB845" s="112">
        <v>0.3236</v>
      </c>
      <c r="CC845" s="112">
        <v>0.703156</v>
      </c>
      <c r="CD845" s="117">
        <v>0.96529799999999999</v>
      </c>
      <c r="CE845" s="105">
        <v>0.62363800000000003</v>
      </c>
      <c r="CF845" s="105">
        <v>0.64300500000000005</v>
      </c>
      <c r="CG845" s="105">
        <v>0.57583600000000001</v>
      </c>
      <c r="CH845" s="105">
        <v>1.55908</v>
      </c>
      <c r="CI845" s="105">
        <v>1.12497</v>
      </c>
      <c r="CJ845" s="105">
        <v>3.3601800000000001E-2</v>
      </c>
      <c r="CK845" s="105">
        <v>0.21910099999999999</v>
      </c>
      <c r="CL845" s="105">
        <v>-0.117381</v>
      </c>
      <c r="CM845" s="116">
        <v>5.4228499999999999E-2</v>
      </c>
    </row>
    <row r="846" spans="1:91">
      <c r="A846" s="104" t="s">
        <v>5225</v>
      </c>
      <c r="B846" s="104" t="s">
        <v>5226</v>
      </c>
      <c r="C846" s="104" t="s">
        <v>5227</v>
      </c>
      <c r="D846" s="105">
        <v>22.5733</v>
      </c>
      <c r="E846" s="108"/>
      <c r="F846" s="108">
        <v>445314.78129999997</v>
      </c>
      <c r="G846" s="108"/>
      <c r="H846" s="108">
        <v>7889054.25</v>
      </c>
      <c r="I846" s="108"/>
      <c r="J846" s="108">
        <v>7086480.75</v>
      </c>
      <c r="K846" s="108">
        <v>8459613</v>
      </c>
      <c r="L846" s="108">
        <v>9710774.125</v>
      </c>
      <c r="M846" s="108">
        <v>17551443</v>
      </c>
      <c r="N846" s="108"/>
      <c r="O846" s="108">
        <v>19938361.129999999</v>
      </c>
      <c r="P846" s="108">
        <v>42444433.25</v>
      </c>
      <c r="Q846" s="108">
        <v>3219104</v>
      </c>
      <c r="R846" s="108"/>
      <c r="S846" s="108">
        <v>82194775</v>
      </c>
      <c r="T846" s="108">
        <v>830193.8125</v>
      </c>
      <c r="U846" s="108">
        <v>665005.0625</v>
      </c>
      <c r="V846" s="108">
        <v>25571322</v>
      </c>
      <c r="W846" s="108">
        <v>14748365</v>
      </c>
      <c r="X846" s="108">
        <v>16877037.379999999</v>
      </c>
      <c r="Y846" s="108"/>
      <c r="Z846" s="108">
        <v>685205.0625</v>
      </c>
      <c r="AA846" s="108">
        <v>1009256.688</v>
      </c>
      <c r="AB846" s="108">
        <v>11714913.25</v>
      </c>
      <c r="AC846" s="108">
        <v>8939246.25</v>
      </c>
      <c r="AD846" s="108"/>
      <c r="AE846" s="108">
        <v>828654.75</v>
      </c>
      <c r="AF846" s="108"/>
      <c r="AG846" s="108"/>
      <c r="AH846" s="115">
        <v>1750650.5</v>
      </c>
      <c r="AI846" s="105">
        <v>22.138999999999999</v>
      </c>
      <c r="AJ846" s="105">
        <v>21.187999999999999</v>
      </c>
      <c r="AK846" s="105">
        <v>22.580500000000001</v>
      </c>
      <c r="AL846" s="105">
        <v>23.1858</v>
      </c>
      <c r="AM846" s="105">
        <v>22.041</v>
      </c>
      <c r="AN846" s="105">
        <v>23.509899999999998</v>
      </c>
      <c r="AO846" s="105">
        <v>23.285299999999999</v>
      </c>
      <c r="AP846" s="105">
        <v>24.338000000000001</v>
      </c>
      <c r="AQ846" s="105">
        <v>24.254200000000001</v>
      </c>
      <c r="AR846" s="105">
        <v>22.910299999999999</v>
      </c>
      <c r="AS846" s="105">
        <v>24.939800000000002</v>
      </c>
      <c r="AT846" s="105">
        <v>25.943200000000001</v>
      </c>
      <c r="AU846" s="105">
        <v>21.744800000000001</v>
      </c>
      <c r="AV846" s="105">
        <v>22.134399999999999</v>
      </c>
      <c r="AW846" s="105">
        <v>26.757899999999999</v>
      </c>
      <c r="AX846" s="105">
        <v>20.042400000000001</v>
      </c>
      <c r="AY846" s="105">
        <v>19.9893</v>
      </c>
      <c r="AZ846" s="105">
        <v>24.861699999999999</v>
      </c>
      <c r="BA846" s="105">
        <v>24.059000000000001</v>
      </c>
      <c r="BB846" s="105">
        <v>24.484400000000001</v>
      </c>
      <c r="BC846" s="105">
        <v>22.299800000000001</v>
      </c>
      <c r="BD846" s="105">
        <v>19.5732</v>
      </c>
      <c r="BE846" s="105">
        <v>19.7454</v>
      </c>
      <c r="BF846" s="105">
        <v>23.918399999999998</v>
      </c>
      <c r="BG846" s="105">
        <v>22.566099999999999</v>
      </c>
      <c r="BH846" s="105">
        <v>22.3569</v>
      </c>
      <c r="BI846" s="105">
        <v>19.674299999999999</v>
      </c>
      <c r="BJ846" s="105">
        <v>23.302099999999999</v>
      </c>
      <c r="BK846" s="105">
        <v>21.065300000000001</v>
      </c>
      <c r="BL846" s="116">
        <v>21.180700000000002</v>
      </c>
      <c r="BM846" s="112">
        <v>0.89288599999999996</v>
      </c>
      <c r="BN846" s="112">
        <v>0.280644</v>
      </c>
      <c r="BO846" s="112">
        <v>5.8099900000000003E-2</v>
      </c>
      <c r="BP846" s="112">
        <v>7.5323899999999999E-2</v>
      </c>
      <c r="BQ846" s="112">
        <v>0.39132400000000001</v>
      </c>
      <c r="BR846" s="112">
        <v>0.90789299999999995</v>
      </c>
      <c r="BS846" s="112">
        <v>0.14851800000000001</v>
      </c>
      <c r="BT846" s="112">
        <v>0.65451199999999998</v>
      </c>
      <c r="BU846" s="117">
        <v>0.801732</v>
      </c>
      <c r="BV846" s="112">
        <v>0.91632000000000002</v>
      </c>
      <c r="BW846" s="112">
        <v>0.373137</v>
      </c>
      <c r="BX846" s="112">
        <v>0.14727799999999999</v>
      </c>
      <c r="BY846" s="112">
        <v>0.12737899999999999</v>
      </c>
      <c r="BZ846" s="112">
        <v>0.70130700000000001</v>
      </c>
      <c r="CA846" s="112">
        <v>0.95965199999999995</v>
      </c>
      <c r="CB846" s="112">
        <v>0.36413400000000001</v>
      </c>
      <c r="CC846" s="112">
        <v>0.78892399999999996</v>
      </c>
      <c r="CD846" s="117">
        <v>0.94145500000000004</v>
      </c>
      <c r="CE846" s="105">
        <v>0.119787</v>
      </c>
      <c r="CF846" s="105">
        <v>1.0628500000000001</v>
      </c>
      <c r="CG846" s="105">
        <v>2.1097700000000001</v>
      </c>
      <c r="CH846" s="105">
        <v>2.7483900000000001</v>
      </c>
      <c r="CI846" s="105">
        <v>1.6963299999999999</v>
      </c>
      <c r="CJ846" s="105">
        <v>-0.21824299999999999</v>
      </c>
      <c r="CK846" s="105">
        <v>1.7649999999999999</v>
      </c>
      <c r="CL846" s="105">
        <v>-0.77038499999999999</v>
      </c>
      <c r="CM846" s="116">
        <v>-0.31695600000000002</v>
      </c>
    </row>
    <row r="847" spans="1:91">
      <c r="A847" s="104" t="s">
        <v>5228</v>
      </c>
      <c r="B847" s="104" t="s">
        <v>5229</v>
      </c>
      <c r="C847" s="104" t="s">
        <v>5230</v>
      </c>
      <c r="D847" s="105">
        <v>27.737000000000002</v>
      </c>
      <c r="E847" s="108">
        <v>161308624</v>
      </c>
      <c r="F847" s="108"/>
      <c r="G847" s="108">
        <v>530877488</v>
      </c>
      <c r="H847" s="108">
        <v>74985256</v>
      </c>
      <c r="I847" s="108">
        <v>478053056</v>
      </c>
      <c r="J847" s="108"/>
      <c r="K847" s="108">
        <v>78069736</v>
      </c>
      <c r="L847" s="108">
        <v>48973398</v>
      </c>
      <c r="M847" s="108">
        <v>6746613.5</v>
      </c>
      <c r="N847" s="108"/>
      <c r="O847" s="108">
        <v>350513144</v>
      </c>
      <c r="P847" s="108">
        <v>493918176</v>
      </c>
      <c r="Q847" s="108">
        <v>311702388</v>
      </c>
      <c r="R847" s="108">
        <v>11923071</v>
      </c>
      <c r="S847" s="108">
        <v>10700019.5</v>
      </c>
      <c r="T847" s="108">
        <v>186149510</v>
      </c>
      <c r="U847" s="108">
        <v>338355528</v>
      </c>
      <c r="V847" s="108">
        <v>143359328</v>
      </c>
      <c r="W847" s="108">
        <v>215496768</v>
      </c>
      <c r="X847" s="108">
        <v>359993376</v>
      </c>
      <c r="Y847" s="108">
        <v>44885446</v>
      </c>
      <c r="Z847" s="108">
        <v>607457839</v>
      </c>
      <c r="AA847" s="108">
        <v>92188303.25</v>
      </c>
      <c r="AB847" s="108">
        <v>498352542</v>
      </c>
      <c r="AC847" s="108">
        <v>507155809</v>
      </c>
      <c r="AD847" s="108">
        <v>406802310</v>
      </c>
      <c r="AE847" s="108">
        <v>137670692</v>
      </c>
      <c r="AF847" s="108"/>
      <c r="AG847" s="108">
        <v>242779988</v>
      </c>
      <c r="AH847" s="115">
        <v>459161216</v>
      </c>
      <c r="AI847" s="105">
        <v>27.648700000000002</v>
      </c>
      <c r="AJ847" s="105">
        <v>20.953600000000002</v>
      </c>
      <c r="AK847" s="105">
        <v>29.6218</v>
      </c>
      <c r="AL847" s="105">
        <v>26.4345</v>
      </c>
      <c r="AM847" s="105">
        <v>29.286200000000001</v>
      </c>
      <c r="AN847" s="105">
        <v>20.977499999999999</v>
      </c>
      <c r="AO847" s="105">
        <v>26.425599999999999</v>
      </c>
      <c r="AP847" s="105">
        <v>26.677600000000002</v>
      </c>
      <c r="AQ847" s="105">
        <v>22.8748</v>
      </c>
      <c r="AR847" s="105">
        <v>21.2272</v>
      </c>
      <c r="AS847" s="105">
        <v>28.950099999999999</v>
      </c>
      <c r="AT847" s="105">
        <v>29.483899999999998</v>
      </c>
      <c r="AU847" s="105">
        <v>28.430099999999999</v>
      </c>
      <c r="AV847" s="105">
        <v>23.796900000000001</v>
      </c>
      <c r="AW847" s="105">
        <v>23.959700000000002</v>
      </c>
      <c r="AX847" s="105">
        <v>27.851199999999999</v>
      </c>
      <c r="AY847" s="105">
        <v>28.640799999999999</v>
      </c>
      <c r="AZ847" s="105">
        <v>27.471599999999999</v>
      </c>
      <c r="BA847" s="105">
        <v>27.928000000000001</v>
      </c>
      <c r="BB847" s="105">
        <v>28.7621</v>
      </c>
      <c r="BC847" s="105">
        <v>25.590699999999998</v>
      </c>
      <c r="BD847" s="105">
        <v>29.560700000000001</v>
      </c>
      <c r="BE847" s="105">
        <v>26.9206</v>
      </c>
      <c r="BF847" s="105">
        <v>29.3292</v>
      </c>
      <c r="BG847" s="105">
        <v>28.9438</v>
      </c>
      <c r="BH847" s="105">
        <v>28.628299999999999</v>
      </c>
      <c r="BI847" s="105">
        <v>27.0505</v>
      </c>
      <c r="BJ847" s="105">
        <v>22.532399999999999</v>
      </c>
      <c r="BK847" s="105">
        <v>27.825299999999999</v>
      </c>
      <c r="BL847" s="116">
        <v>28.764700000000001</v>
      </c>
      <c r="BM847" s="112">
        <v>0.93129300000000004</v>
      </c>
      <c r="BN847" s="112">
        <v>0.808145</v>
      </c>
      <c r="BO847" s="112">
        <v>0.67169400000000001</v>
      </c>
      <c r="BP847" s="112">
        <v>0.95919200000000004</v>
      </c>
      <c r="BQ847" s="112">
        <v>0.71147000000000005</v>
      </c>
      <c r="BR847" s="112">
        <v>0.45874399999999999</v>
      </c>
      <c r="BS847" s="112">
        <v>0.65141899999999997</v>
      </c>
      <c r="BT847" s="112">
        <v>0.351433</v>
      </c>
      <c r="BU847" s="117">
        <v>0.41674600000000001</v>
      </c>
      <c r="BV847" s="112">
        <v>0.94811800000000002</v>
      </c>
      <c r="BW847" s="112">
        <v>0.848441</v>
      </c>
      <c r="BX847" s="112">
        <v>0.748672</v>
      </c>
      <c r="BY847" s="112">
        <v>0.96625300000000003</v>
      </c>
      <c r="BZ847" s="112">
        <v>0.86214000000000002</v>
      </c>
      <c r="CA847" s="112">
        <v>0.70260100000000003</v>
      </c>
      <c r="CB847" s="112">
        <v>0.80045999999999995</v>
      </c>
      <c r="CC847" s="112">
        <v>0.55022199999999999</v>
      </c>
      <c r="CD847" s="117">
        <v>0.77673700000000001</v>
      </c>
      <c r="CE847" s="105">
        <v>-0.29940299999999997</v>
      </c>
      <c r="CF847" s="105">
        <v>-0.80802700000000005</v>
      </c>
      <c r="CG847" s="105">
        <v>-1.0481100000000001</v>
      </c>
      <c r="CH847" s="105">
        <v>0.17958299999999999</v>
      </c>
      <c r="CI847" s="105">
        <v>-0.97851600000000005</v>
      </c>
      <c r="CJ847" s="105">
        <v>1.61375</v>
      </c>
      <c r="CK847" s="105">
        <v>1.05284</v>
      </c>
      <c r="CL847" s="105">
        <v>2.2293599999999998</v>
      </c>
      <c r="CM847" s="116">
        <v>1.83345</v>
      </c>
    </row>
    <row r="848" spans="1:91">
      <c r="A848" s="104" t="s">
        <v>2379</v>
      </c>
      <c r="B848" s="104" t="s">
        <v>2380</v>
      </c>
      <c r="C848" s="104" t="s">
        <v>1004</v>
      </c>
      <c r="D848" s="105">
        <v>31.0474</v>
      </c>
      <c r="E848" s="108">
        <v>2430533990</v>
      </c>
      <c r="F848" s="108">
        <v>2394222737</v>
      </c>
      <c r="G848" s="108">
        <v>1918655562</v>
      </c>
      <c r="H848" s="108">
        <v>1753469108</v>
      </c>
      <c r="I848" s="108">
        <v>1649046992</v>
      </c>
      <c r="J848" s="108">
        <v>1991252932</v>
      </c>
      <c r="K848" s="108">
        <v>1892105975</v>
      </c>
      <c r="L848" s="108">
        <v>1451317478</v>
      </c>
      <c r="M848" s="108">
        <v>1808652932</v>
      </c>
      <c r="N848" s="108">
        <v>1527388998</v>
      </c>
      <c r="O848" s="108">
        <v>2059582855</v>
      </c>
      <c r="P848" s="108">
        <v>2609204858</v>
      </c>
      <c r="Q848" s="108">
        <v>1550590791</v>
      </c>
      <c r="R848" s="108">
        <v>2101929940</v>
      </c>
      <c r="S848" s="108">
        <v>2185213907</v>
      </c>
      <c r="T848" s="108">
        <v>1559524025</v>
      </c>
      <c r="U848" s="108">
        <v>2004070604</v>
      </c>
      <c r="V848" s="108">
        <v>1766039963</v>
      </c>
      <c r="W848" s="108">
        <v>1789384261</v>
      </c>
      <c r="X848" s="108">
        <v>1511459953</v>
      </c>
      <c r="Y848" s="108">
        <v>1698100462</v>
      </c>
      <c r="Z848" s="108">
        <v>1977568368</v>
      </c>
      <c r="AA848" s="108">
        <v>1904137350</v>
      </c>
      <c r="AB848" s="108">
        <v>1771064073</v>
      </c>
      <c r="AC848" s="108">
        <v>1830466263</v>
      </c>
      <c r="AD848" s="108">
        <v>1612699113</v>
      </c>
      <c r="AE848" s="108">
        <v>1700508392</v>
      </c>
      <c r="AF848" s="108">
        <v>1808715640</v>
      </c>
      <c r="AG848" s="108">
        <v>2117971222</v>
      </c>
      <c r="AH848" s="115">
        <v>1803515868</v>
      </c>
      <c r="AI848" s="105">
        <v>31.562100000000001</v>
      </c>
      <c r="AJ848" s="105">
        <v>31.7057</v>
      </c>
      <c r="AK848" s="105">
        <v>31.379200000000001</v>
      </c>
      <c r="AL848" s="105">
        <v>30.981999999999999</v>
      </c>
      <c r="AM848" s="105">
        <v>31.050899999999999</v>
      </c>
      <c r="AN848" s="105">
        <v>31.4239</v>
      </c>
      <c r="AO848" s="105">
        <v>31.043900000000001</v>
      </c>
      <c r="AP848" s="105">
        <v>31.1358</v>
      </c>
      <c r="AQ848" s="105">
        <v>30.941400000000002</v>
      </c>
      <c r="AR848" s="105">
        <v>30.916799999999999</v>
      </c>
      <c r="AS848" s="105">
        <v>31.407</v>
      </c>
      <c r="AT848" s="105">
        <v>31.885100000000001</v>
      </c>
      <c r="AU848" s="105">
        <v>30.766200000000001</v>
      </c>
      <c r="AV848" s="105">
        <v>31.258800000000001</v>
      </c>
      <c r="AW848" s="105">
        <v>31.350899999999999</v>
      </c>
      <c r="AX848" s="105">
        <v>30.9178</v>
      </c>
      <c r="AY848" s="105">
        <v>31.222799999999999</v>
      </c>
      <c r="AZ848" s="105">
        <v>31.060400000000001</v>
      </c>
      <c r="BA848" s="105">
        <v>30.9818</v>
      </c>
      <c r="BB848" s="105">
        <v>30.827500000000001</v>
      </c>
      <c r="BC848" s="105">
        <v>30.853899999999999</v>
      </c>
      <c r="BD848" s="105">
        <v>31.282499999999999</v>
      </c>
      <c r="BE848" s="105">
        <v>31.239799999999999</v>
      </c>
      <c r="BF848" s="105">
        <v>31.1586</v>
      </c>
      <c r="BG848" s="105">
        <v>30.813800000000001</v>
      </c>
      <c r="BH848" s="105">
        <v>30.6264</v>
      </c>
      <c r="BI848" s="105">
        <v>30.677199999999999</v>
      </c>
      <c r="BJ848" s="105">
        <v>30.807400000000001</v>
      </c>
      <c r="BK848" s="105">
        <v>30.9162</v>
      </c>
      <c r="BL848" s="116">
        <v>30.7532</v>
      </c>
      <c r="BM848" s="112">
        <v>2.40559E-3</v>
      </c>
      <c r="BN848" s="112">
        <v>8.8004399999999997E-2</v>
      </c>
      <c r="BO848" s="112">
        <v>4.3739599999999997E-2</v>
      </c>
      <c r="BP848" s="112">
        <v>0.11147899999999999</v>
      </c>
      <c r="BQ848" s="112">
        <v>0.18562999999999999</v>
      </c>
      <c r="BR848" s="112">
        <v>7.3851100000000003E-2</v>
      </c>
      <c r="BS848" s="112">
        <v>0.41005900000000001</v>
      </c>
      <c r="BT848" s="112">
        <v>2.6230699999999999E-3</v>
      </c>
      <c r="BU848" s="117">
        <v>0.179229</v>
      </c>
      <c r="BV848" s="112">
        <v>2.0030800000000001E-2</v>
      </c>
      <c r="BW848" s="112">
        <v>0.15612599999999999</v>
      </c>
      <c r="BX848" s="112">
        <v>0.12545700000000001</v>
      </c>
      <c r="BY848" s="112">
        <v>0.173512</v>
      </c>
      <c r="BZ848" s="112">
        <v>0.550342</v>
      </c>
      <c r="CA848" s="112">
        <v>0.27693000000000001</v>
      </c>
      <c r="CB848" s="112">
        <v>0.62904199999999999</v>
      </c>
      <c r="CC848" s="112">
        <v>3.9091300000000002E-2</v>
      </c>
      <c r="CD848" s="117">
        <v>0.686805</v>
      </c>
      <c r="CE848" s="105">
        <v>0.72339900000000001</v>
      </c>
      <c r="CF848" s="105">
        <v>0.32664399999999999</v>
      </c>
      <c r="CG848" s="105">
        <v>0.214729</v>
      </c>
      <c r="CH848" s="105">
        <v>0.57737400000000005</v>
      </c>
      <c r="CI848" s="105">
        <v>0.29966900000000002</v>
      </c>
      <c r="CJ848" s="105">
        <v>0.241399</v>
      </c>
      <c r="CK848" s="105">
        <v>6.2105199999999999E-2</v>
      </c>
      <c r="CL848" s="105">
        <v>0.40134199999999998</v>
      </c>
      <c r="CM848" s="116">
        <v>-0.119809</v>
      </c>
    </row>
    <row r="849" spans="1:91">
      <c r="A849" s="104" t="s">
        <v>2381</v>
      </c>
      <c r="B849" s="104" t="s">
        <v>2382</v>
      </c>
      <c r="C849" s="104" t="s">
        <v>1092</v>
      </c>
      <c r="D849" s="105">
        <v>37.320549999999997</v>
      </c>
      <c r="E849" s="108">
        <v>94256729679</v>
      </c>
      <c r="F849" s="108">
        <v>63000064709</v>
      </c>
      <c r="G849" s="108">
        <v>69279834861</v>
      </c>
      <c r="H849" s="108">
        <v>126905000000</v>
      </c>
      <c r="I849" s="108">
        <v>118403000000</v>
      </c>
      <c r="J849" s="108">
        <v>87426917714</v>
      </c>
      <c r="K849" s="108">
        <v>76504124176</v>
      </c>
      <c r="L849" s="108">
        <v>40694427847</v>
      </c>
      <c r="M849" s="108">
        <v>74394278605</v>
      </c>
      <c r="N849" s="108">
        <v>43502906407</v>
      </c>
      <c r="O849" s="108">
        <v>54632870159</v>
      </c>
      <c r="P849" s="108">
        <v>43422251439</v>
      </c>
      <c r="Q849" s="108">
        <v>177550000000</v>
      </c>
      <c r="R849" s="108">
        <v>207380000000</v>
      </c>
      <c r="S849" s="108">
        <v>643971000000</v>
      </c>
      <c r="T849" s="108">
        <v>162810000000</v>
      </c>
      <c r="U849" s="108">
        <v>169688000000</v>
      </c>
      <c r="V849" s="108">
        <v>189089000000</v>
      </c>
      <c r="W849" s="108">
        <v>145413000000</v>
      </c>
      <c r="X849" s="108">
        <v>175229000000</v>
      </c>
      <c r="Y849" s="108">
        <v>167284000000</v>
      </c>
      <c r="Z849" s="108">
        <v>149215000000</v>
      </c>
      <c r="AA849" s="108">
        <v>140236000000</v>
      </c>
      <c r="AB849" s="108">
        <v>144413000000</v>
      </c>
      <c r="AC849" s="108">
        <v>162446000000</v>
      </c>
      <c r="AD849" s="108">
        <v>187147000000</v>
      </c>
      <c r="AE849" s="108">
        <v>170627000000</v>
      </c>
      <c r="AF849" s="108">
        <v>174568000000</v>
      </c>
      <c r="AG849" s="108">
        <v>157879000000</v>
      </c>
      <c r="AH849" s="115">
        <v>140491000000</v>
      </c>
      <c r="AI849" s="105">
        <v>36.839399999999998</v>
      </c>
      <c r="AJ849" s="105">
        <v>36.358699999999999</v>
      </c>
      <c r="AK849" s="105">
        <v>36.482900000000001</v>
      </c>
      <c r="AL849" s="105">
        <v>37.159300000000002</v>
      </c>
      <c r="AM849" s="105">
        <v>37.151200000000003</v>
      </c>
      <c r="AN849" s="105">
        <v>36.667999999999999</v>
      </c>
      <c r="AO849" s="105">
        <v>36.392699999999998</v>
      </c>
      <c r="AP849" s="105">
        <v>35.760800000000003</v>
      </c>
      <c r="AQ849" s="105">
        <v>36.303600000000003</v>
      </c>
      <c r="AR849" s="105">
        <v>35.7896</v>
      </c>
      <c r="AS849" s="105">
        <v>36.136299999999999</v>
      </c>
      <c r="AT849" s="105">
        <v>35.941899999999997</v>
      </c>
      <c r="AU849" s="105">
        <v>37.608199999999997</v>
      </c>
      <c r="AV849" s="105">
        <v>37.883200000000002</v>
      </c>
      <c r="AW849" s="105">
        <v>39.497599999999998</v>
      </c>
      <c r="AX849" s="105">
        <v>37.623699999999999</v>
      </c>
      <c r="AY849" s="105">
        <v>37.622399999999999</v>
      </c>
      <c r="AZ849" s="105">
        <v>37.767000000000003</v>
      </c>
      <c r="BA849" s="105">
        <v>37.326300000000003</v>
      </c>
      <c r="BB849" s="105">
        <v>37.681100000000001</v>
      </c>
      <c r="BC849" s="105">
        <v>37.483499999999999</v>
      </c>
      <c r="BD849" s="105">
        <v>37.543100000000003</v>
      </c>
      <c r="BE849" s="105">
        <v>37.440199999999997</v>
      </c>
      <c r="BF849" s="105">
        <v>37.508000000000003</v>
      </c>
      <c r="BG849" s="105">
        <v>37.315199999999997</v>
      </c>
      <c r="BH849" s="105">
        <v>37.471800000000002</v>
      </c>
      <c r="BI849" s="105">
        <v>37.325899999999997</v>
      </c>
      <c r="BJ849" s="105">
        <v>37.4</v>
      </c>
      <c r="BK849" s="105">
        <v>37.156799999999997</v>
      </c>
      <c r="BL849" s="116">
        <v>37.065100000000001</v>
      </c>
      <c r="BM849" s="112">
        <v>2.1016900000000002E-2</v>
      </c>
      <c r="BN849" s="112">
        <v>0.32372200000000001</v>
      </c>
      <c r="BO849" s="112">
        <v>8.8588599999999997E-3</v>
      </c>
      <c r="BP849" s="112">
        <v>9.0544599999999996E-4</v>
      </c>
      <c r="BQ849" s="112">
        <v>0.13365299999999999</v>
      </c>
      <c r="BR849" s="112">
        <v>1.3887200000000001E-2</v>
      </c>
      <c r="BS849" s="112">
        <v>0.113249</v>
      </c>
      <c r="BT849" s="112">
        <v>5.0027599999999998E-2</v>
      </c>
      <c r="BU849" s="117">
        <v>0.217664</v>
      </c>
      <c r="BV849" s="112">
        <v>6.0015300000000001E-2</v>
      </c>
      <c r="BW849" s="112">
        <v>0.41683500000000001</v>
      </c>
      <c r="BX849" s="112">
        <v>5.51158E-2</v>
      </c>
      <c r="BY849" s="112">
        <v>7.6238699999999996E-3</v>
      </c>
      <c r="BZ849" s="112">
        <v>0.51408200000000004</v>
      </c>
      <c r="CA849" s="112">
        <v>0.1124</v>
      </c>
      <c r="CB849" s="112">
        <v>0.31676500000000002</v>
      </c>
      <c r="CC849" s="112">
        <v>0.18504399999999999</v>
      </c>
      <c r="CD849" s="117">
        <v>0.70063399999999998</v>
      </c>
      <c r="CE849" s="105">
        <v>-0.64700400000000002</v>
      </c>
      <c r="CF849" s="105">
        <v>-0.21446699999999999</v>
      </c>
      <c r="CG849" s="105">
        <v>-1.0549500000000001</v>
      </c>
      <c r="CH849" s="105">
        <v>-1.25139</v>
      </c>
      <c r="CI849" s="105">
        <v>1.1223399999999999</v>
      </c>
      <c r="CJ849" s="105">
        <v>0.463727</v>
      </c>
      <c r="CK849" s="105">
        <v>0.289663</v>
      </c>
      <c r="CL849" s="105">
        <v>0.28981400000000002</v>
      </c>
      <c r="CM849" s="116">
        <v>0.16366700000000001</v>
      </c>
    </row>
    <row r="850" spans="1:91">
      <c r="A850" s="104" t="s">
        <v>5231</v>
      </c>
      <c r="B850" s="104" t="s">
        <v>5232</v>
      </c>
      <c r="C850" s="104" t="s">
        <v>471</v>
      </c>
      <c r="D850" s="105">
        <v>29.83465</v>
      </c>
      <c r="E850" s="108">
        <v>1054925043</v>
      </c>
      <c r="F850" s="108">
        <v>520868320.5</v>
      </c>
      <c r="G850" s="108">
        <v>538769813.5</v>
      </c>
      <c r="H850" s="108">
        <v>1378830084</v>
      </c>
      <c r="I850" s="108">
        <v>672694746.5</v>
      </c>
      <c r="J850" s="108">
        <v>490533562</v>
      </c>
      <c r="K850" s="108">
        <v>726213613</v>
      </c>
      <c r="L850" s="108">
        <v>548836121.79999995</v>
      </c>
      <c r="M850" s="108">
        <v>833427583.60000002</v>
      </c>
      <c r="N850" s="108">
        <v>927380076</v>
      </c>
      <c r="O850" s="108">
        <v>1161829250</v>
      </c>
      <c r="P850" s="108">
        <v>1374330105</v>
      </c>
      <c r="Q850" s="108">
        <v>1249750609</v>
      </c>
      <c r="R850" s="108">
        <v>403945568.69999999</v>
      </c>
      <c r="S850" s="108">
        <v>1645687025</v>
      </c>
      <c r="T850" s="108">
        <v>562984878</v>
      </c>
      <c r="U850" s="108">
        <v>475281093.5</v>
      </c>
      <c r="V850" s="108">
        <v>1135915013</v>
      </c>
      <c r="W850" s="108">
        <v>898490070</v>
      </c>
      <c r="X850" s="108">
        <v>448732780.5</v>
      </c>
      <c r="Y850" s="108">
        <v>928832947.29999995</v>
      </c>
      <c r="Z850" s="108">
        <v>1088927932</v>
      </c>
      <c r="AA850" s="108">
        <v>1066668609</v>
      </c>
      <c r="AB850" s="108">
        <v>486758526</v>
      </c>
      <c r="AC850" s="108">
        <v>720965616</v>
      </c>
      <c r="AD850" s="108">
        <v>775136077.39999998</v>
      </c>
      <c r="AE850" s="108">
        <v>1011016914</v>
      </c>
      <c r="AF850" s="108">
        <v>682488511</v>
      </c>
      <c r="AG850" s="108">
        <v>865121416.5</v>
      </c>
      <c r="AH850" s="115">
        <v>1337666213</v>
      </c>
      <c r="AI850" s="105">
        <v>30.358000000000001</v>
      </c>
      <c r="AJ850" s="105">
        <v>29.557400000000001</v>
      </c>
      <c r="AK850" s="105">
        <v>29.598299999999998</v>
      </c>
      <c r="AL850" s="105">
        <v>30.635200000000001</v>
      </c>
      <c r="AM850" s="105">
        <v>29.755600000000001</v>
      </c>
      <c r="AN850" s="105">
        <v>29.406500000000001</v>
      </c>
      <c r="AO850" s="105">
        <v>29.670200000000001</v>
      </c>
      <c r="AP850" s="105">
        <v>29.845700000000001</v>
      </c>
      <c r="AQ850" s="105">
        <v>29.823599999999999</v>
      </c>
      <c r="AR850" s="105">
        <v>30.226199999999999</v>
      </c>
      <c r="AS850" s="105">
        <v>30.646100000000001</v>
      </c>
      <c r="AT850" s="105">
        <v>30.9602</v>
      </c>
      <c r="AU850" s="105">
        <v>30.4253</v>
      </c>
      <c r="AV850" s="105">
        <v>28.879300000000001</v>
      </c>
      <c r="AW850" s="105">
        <v>30.980699999999999</v>
      </c>
      <c r="AX850" s="105">
        <v>29.447800000000001</v>
      </c>
      <c r="AY850" s="105">
        <v>29.158899999999999</v>
      </c>
      <c r="AZ850" s="105">
        <v>30.3933</v>
      </c>
      <c r="BA850" s="105">
        <v>29.9879</v>
      </c>
      <c r="BB850" s="105">
        <v>29.0943</v>
      </c>
      <c r="BC850" s="105">
        <v>29.995000000000001</v>
      </c>
      <c r="BD850" s="105">
        <v>30.409500000000001</v>
      </c>
      <c r="BE850" s="105">
        <v>30.410399999999999</v>
      </c>
      <c r="BF850" s="105">
        <v>29.295200000000001</v>
      </c>
      <c r="BG850" s="105">
        <v>29.4621</v>
      </c>
      <c r="BH850" s="105">
        <v>29.565100000000001</v>
      </c>
      <c r="BI850" s="105">
        <v>29.927</v>
      </c>
      <c r="BJ850" s="105">
        <v>29.401299999999999</v>
      </c>
      <c r="BK850" s="105">
        <v>29.635899999999999</v>
      </c>
      <c r="BL850" s="116">
        <v>30.328199999999999</v>
      </c>
      <c r="BM850" s="112">
        <v>0.903061</v>
      </c>
      <c r="BN850" s="112">
        <v>0.76961100000000005</v>
      </c>
      <c r="BO850" s="112">
        <v>0.97717399999999999</v>
      </c>
      <c r="BP850" s="112">
        <v>7.8666700000000006E-2</v>
      </c>
      <c r="BQ850" s="112">
        <v>0.67867699999999997</v>
      </c>
      <c r="BR850" s="112">
        <v>0.80641099999999999</v>
      </c>
      <c r="BS850" s="112">
        <v>0.82557899999999995</v>
      </c>
      <c r="BT850" s="112">
        <v>0.61887899999999996</v>
      </c>
      <c r="BU850" s="117">
        <v>0.68307600000000002</v>
      </c>
      <c r="BV850" s="112">
        <v>0.92305800000000005</v>
      </c>
      <c r="BW850" s="112">
        <v>0.81558299999999995</v>
      </c>
      <c r="BX850" s="112">
        <v>0.98333300000000001</v>
      </c>
      <c r="BY850" s="112">
        <v>0.13209899999999999</v>
      </c>
      <c r="BZ850" s="112">
        <v>0.84613499999999997</v>
      </c>
      <c r="CA850" s="112">
        <v>0.91520699999999999</v>
      </c>
      <c r="CB850" s="112">
        <v>0.92003599999999996</v>
      </c>
      <c r="CC850" s="112">
        <v>0.76785999999999999</v>
      </c>
      <c r="CD850" s="117">
        <v>0.90135900000000002</v>
      </c>
      <c r="CE850" s="105">
        <v>4.9421899999999998E-2</v>
      </c>
      <c r="CF850" s="105">
        <v>0.14399100000000001</v>
      </c>
      <c r="CG850" s="105">
        <v>-8.6352000000000009E-3</v>
      </c>
      <c r="CH850" s="105">
        <v>0.82235800000000003</v>
      </c>
      <c r="CI850" s="105">
        <v>0.30663000000000001</v>
      </c>
      <c r="CJ850" s="105">
        <v>-0.12178</v>
      </c>
      <c r="CK850" s="105">
        <v>-9.60897E-2</v>
      </c>
      <c r="CL850" s="105">
        <v>0.24992400000000001</v>
      </c>
      <c r="CM850" s="116">
        <v>-0.13705800000000001</v>
      </c>
    </row>
    <row r="851" spans="1:91">
      <c r="A851" s="104" t="s">
        <v>2385</v>
      </c>
      <c r="B851" s="104" t="s">
        <v>2386</v>
      </c>
      <c r="C851" s="104" t="s">
        <v>1185</v>
      </c>
      <c r="D851" s="105">
        <v>27.354999999999997</v>
      </c>
      <c r="E851" s="108">
        <v>114915152</v>
      </c>
      <c r="F851" s="108">
        <v>80743111</v>
      </c>
      <c r="G851" s="108">
        <v>130111575</v>
      </c>
      <c r="H851" s="108">
        <v>7969913.5</v>
      </c>
      <c r="I851" s="108">
        <v>7347612.5</v>
      </c>
      <c r="J851" s="108">
        <v>65400801</v>
      </c>
      <c r="K851" s="108">
        <v>109789180</v>
      </c>
      <c r="L851" s="108">
        <v>75099848</v>
      </c>
      <c r="M851" s="108">
        <v>113108344</v>
      </c>
      <c r="N851" s="108">
        <v>34747936</v>
      </c>
      <c r="O851" s="108">
        <v>44343748</v>
      </c>
      <c r="P851" s="108">
        <v>105616192</v>
      </c>
      <c r="Q851" s="108">
        <v>177022416</v>
      </c>
      <c r="R851" s="108">
        <v>128375724</v>
      </c>
      <c r="S851" s="108">
        <v>176243168</v>
      </c>
      <c r="T851" s="108">
        <v>157797999</v>
      </c>
      <c r="U851" s="108">
        <v>179899395</v>
      </c>
      <c r="V851" s="108">
        <v>156467004</v>
      </c>
      <c r="W851" s="108">
        <v>167374116</v>
      </c>
      <c r="X851" s="108">
        <v>154516608</v>
      </c>
      <c r="Y851" s="108">
        <v>155014414</v>
      </c>
      <c r="Z851" s="108">
        <v>215708976</v>
      </c>
      <c r="AA851" s="108">
        <v>139616707</v>
      </c>
      <c r="AB851" s="108">
        <v>153369456</v>
      </c>
      <c r="AC851" s="108">
        <v>156291840</v>
      </c>
      <c r="AD851" s="108">
        <v>174850632</v>
      </c>
      <c r="AE851" s="108">
        <v>164630982.5</v>
      </c>
      <c r="AF851" s="108">
        <v>196139326</v>
      </c>
      <c r="AG851" s="108">
        <v>150801744</v>
      </c>
      <c r="AH851" s="115">
        <v>175208824</v>
      </c>
      <c r="AI851" s="105">
        <v>27.159500000000001</v>
      </c>
      <c r="AJ851" s="105">
        <v>26.965</v>
      </c>
      <c r="AK851" s="105">
        <v>27.636299999999999</v>
      </c>
      <c r="AL851" s="105">
        <v>23.200500000000002</v>
      </c>
      <c r="AM851" s="105">
        <v>23.1248</v>
      </c>
      <c r="AN851" s="105">
        <v>26.8568</v>
      </c>
      <c r="AO851" s="105">
        <v>26.9819</v>
      </c>
      <c r="AP851" s="105">
        <v>27.273800000000001</v>
      </c>
      <c r="AQ851" s="105">
        <v>26.9422</v>
      </c>
      <c r="AR851" s="105">
        <v>25.414000000000001</v>
      </c>
      <c r="AS851" s="105">
        <v>26.064800000000002</v>
      </c>
      <c r="AT851" s="105">
        <v>27.258400000000002</v>
      </c>
      <c r="AU851" s="105">
        <v>27.627700000000001</v>
      </c>
      <c r="AV851" s="105">
        <v>27.2255</v>
      </c>
      <c r="AW851" s="105">
        <v>27.8523</v>
      </c>
      <c r="AX851" s="105">
        <v>27.6128</v>
      </c>
      <c r="AY851" s="105">
        <v>27.738600000000002</v>
      </c>
      <c r="AZ851" s="105">
        <v>27.599699999999999</v>
      </c>
      <c r="BA851" s="105">
        <v>27.563400000000001</v>
      </c>
      <c r="BB851" s="105">
        <v>27.551500000000001</v>
      </c>
      <c r="BC851" s="105">
        <v>27.404399999999999</v>
      </c>
      <c r="BD851" s="105">
        <v>28.1191</v>
      </c>
      <c r="BE851" s="105">
        <v>27.523399999999999</v>
      </c>
      <c r="BF851" s="105">
        <v>27.629000000000001</v>
      </c>
      <c r="BG851" s="105">
        <v>27.2255</v>
      </c>
      <c r="BH851" s="105">
        <v>27.401499999999999</v>
      </c>
      <c r="BI851" s="105">
        <v>27.308499999999999</v>
      </c>
      <c r="BJ851" s="105">
        <v>27.602399999999999</v>
      </c>
      <c r="BK851" s="105">
        <v>27.141999999999999</v>
      </c>
      <c r="BL851" s="116">
        <v>27.444500000000001</v>
      </c>
      <c r="BM851" s="112">
        <v>0.58537600000000001</v>
      </c>
      <c r="BN851" s="112">
        <v>7.25079E-2</v>
      </c>
      <c r="BO851" s="112">
        <v>0.125251</v>
      </c>
      <c r="BP851" s="112">
        <v>0.107628</v>
      </c>
      <c r="BQ851" s="112">
        <v>0.49164400000000003</v>
      </c>
      <c r="BR851" s="112">
        <v>0.14835699999999999</v>
      </c>
      <c r="BS851" s="112">
        <v>0.48814099999999999</v>
      </c>
      <c r="BT851" s="112">
        <v>0.18843799999999999</v>
      </c>
      <c r="BU851" s="117">
        <v>0.58975299999999997</v>
      </c>
      <c r="BV851" s="112">
        <v>0.65551099999999995</v>
      </c>
      <c r="BW851" s="112">
        <v>0.13566900000000001</v>
      </c>
      <c r="BX851" s="112">
        <v>0.222913</v>
      </c>
      <c r="BY851" s="112">
        <v>0.16875200000000001</v>
      </c>
      <c r="BZ851" s="112">
        <v>0.74406700000000003</v>
      </c>
      <c r="CA851" s="112">
        <v>0.39589299999999999</v>
      </c>
      <c r="CB851" s="112">
        <v>0.68751499999999999</v>
      </c>
      <c r="CC851" s="112">
        <v>0.38776100000000002</v>
      </c>
      <c r="CD851" s="117">
        <v>0.85345000000000004</v>
      </c>
      <c r="CE851" s="105">
        <v>-0.14271500000000001</v>
      </c>
      <c r="CF851" s="105">
        <v>-3.0022799999999998</v>
      </c>
      <c r="CG851" s="105">
        <v>-0.33029900000000001</v>
      </c>
      <c r="CH851" s="105">
        <v>-1.15055</v>
      </c>
      <c r="CI851" s="105">
        <v>0.17219000000000001</v>
      </c>
      <c r="CJ851" s="105">
        <v>0.25407400000000002</v>
      </c>
      <c r="CK851" s="105">
        <v>0.110143</v>
      </c>
      <c r="CL851" s="105">
        <v>0.36087000000000002</v>
      </c>
      <c r="CM851" s="116">
        <v>-8.4467600000000004E-2</v>
      </c>
    </row>
    <row r="852" spans="1:91">
      <c r="A852" s="104" t="s">
        <v>2387</v>
      </c>
      <c r="B852" s="104" t="s">
        <v>2388</v>
      </c>
      <c r="C852" s="104" t="s">
        <v>2389</v>
      </c>
      <c r="D852" s="105">
        <v>31.953200000000002</v>
      </c>
      <c r="E852" s="108">
        <v>4625556557</v>
      </c>
      <c r="F852" s="108">
        <v>4899731213</v>
      </c>
      <c r="G852" s="108">
        <v>5116177576</v>
      </c>
      <c r="H852" s="108">
        <v>4525089193</v>
      </c>
      <c r="I852" s="108">
        <v>4343270946</v>
      </c>
      <c r="J852" s="108">
        <v>5619122294</v>
      </c>
      <c r="K852" s="108">
        <v>4601174166</v>
      </c>
      <c r="L852" s="108">
        <v>4297313216</v>
      </c>
      <c r="M852" s="108">
        <v>4925551179</v>
      </c>
      <c r="N852" s="108">
        <v>3629344047</v>
      </c>
      <c r="O852" s="108">
        <v>4360257304</v>
      </c>
      <c r="P852" s="108">
        <v>3478844440</v>
      </c>
      <c r="Q852" s="108">
        <v>3081877067</v>
      </c>
      <c r="R852" s="108">
        <v>3154561788</v>
      </c>
      <c r="S852" s="108">
        <v>2710408863</v>
      </c>
      <c r="T852" s="108">
        <v>3047299393</v>
      </c>
      <c r="U852" s="108">
        <v>3113474426</v>
      </c>
      <c r="V852" s="108">
        <v>3330769093</v>
      </c>
      <c r="W852" s="108">
        <v>3297358608</v>
      </c>
      <c r="X852" s="108">
        <v>3317377107</v>
      </c>
      <c r="Y852" s="108">
        <v>3093076825</v>
      </c>
      <c r="Z852" s="108">
        <v>3110039788</v>
      </c>
      <c r="AA852" s="108">
        <v>3191314924</v>
      </c>
      <c r="AB852" s="108">
        <v>3153801622</v>
      </c>
      <c r="AC852" s="108">
        <v>3438264557</v>
      </c>
      <c r="AD852" s="108">
        <v>3084302582</v>
      </c>
      <c r="AE852" s="108">
        <v>3397539326</v>
      </c>
      <c r="AF852" s="108">
        <v>3528471471</v>
      </c>
      <c r="AG852" s="108">
        <v>3718493426</v>
      </c>
      <c r="AH852" s="115">
        <v>3397385692</v>
      </c>
      <c r="AI852" s="105">
        <v>32.490499999999997</v>
      </c>
      <c r="AJ852" s="105">
        <v>32.733899999999998</v>
      </c>
      <c r="AK852" s="105">
        <v>32.801499999999997</v>
      </c>
      <c r="AL852" s="105">
        <v>32.349699999999999</v>
      </c>
      <c r="AM852" s="105">
        <v>32.434199999999997</v>
      </c>
      <c r="AN852" s="105">
        <v>32.821300000000001</v>
      </c>
      <c r="AO852" s="105">
        <v>32.365499999999997</v>
      </c>
      <c r="AP852" s="105">
        <v>32.6631</v>
      </c>
      <c r="AQ852" s="105">
        <v>32.386699999999998</v>
      </c>
      <c r="AR852" s="105">
        <v>32.178400000000003</v>
      </c>
      <c r="AS852" s="105">
        <v>32.5212</v>
      </c>
      <c r="AT852" s="105">
        <v>32.3001</v>
      </c>
      <c r="AU852" s="105">
        <v>31.7546</v>
      </c>
      <c r="AV852" s="105">
        <v>31.8445</v>
      </c>
      <c r="AW852" s="105">
        <v>31.653600000000001</v>
      </c>
      <c r="AX852" s="105">
        <v>31.8842</v>
      </c>
      <c r="AY852" s="105">
        <v>31.859200000000001</v>
      </c>
      <c r="AZ852" s="105">
        <v>31.958400000000001</v>
      </c>
      <c r="BA852" s="105">
        <v>31.863600000000002</v>
      </c>
      <c r="BB852" s="105">
        <v>31.948</v>
      </c>
      <c r="BC852" s="105">
        <v>31.7103</v>
      </c>
      <c r="BD852" s="105">
        <v>31.939800000000002</v>
      </c>
      <c r="BE852" s="105">
        <v>31.970400000000001</v>
      </c>
      <c r="BF852" s="105">
        <v>31.991</v>
      </c>
      <c r="BG852" s="105">
        <v>31.726500000000001</v>
      </c>
      <c r="BH852" s="105">
        <v>31.547799999999999</v>
      </c>
      <c r="BI852" s="105">
        <v>31.675699999999999</v>
      </c>
      <c r="BJ852" s="105">
        <v>31.7714</v>
      </c>
      <c r="BK852" s="105">
        <v>31.7163</v>
      </c>
      <c r="BL852" s="116">
        <v>31.652999999999999</v>
      </c>
      <c r="BM852" s="112">
        <v>6.6506699999999998E-4</v>
      </c>
      <c r="BN852" s="112">
        <v>5.30191E-3</v>
      </c>
      <c r="BO852" s="112">
        <v>1.7350899999999999E-3</v>
      </c>
      <c r="BP852" s="112">
        <v>4.2714900000000002E-3</v>
      </c>
      <c r="BQ852" s="112">
        <v>0.59587400000000001</v>
      </c>
      <c r="BR852" s="112">
        <v>1.45907E-2</v>
      </c>
      <c r="BS852" s="112">
        <v>0.176648</v>
      </c>
      <c r="BT852" s="112">
        <v>2.4528699999999998E-3</v>
      </c>
      <c r="BU852" s="117">
        <v>0.371533</v>
      </c>
      <c r="BV852" s="112">
        <v>1.07882E-2</v>
      </c>
      <c r="BW852" s="112">
        <v>2.71617E-2</v>
      </c>
      <c r="BX852" s="112">
        <v>2.35613E-2</v>
      </c>
      <c r="BY852" s="112">
        <v>1.6159099999999999E-2</v>
      </c>
      <c r="BZ852" s="112">
        <v>0.79505199999999998</v>
      </c>
      <c r="CA852" s="112">
        <v>0.11393300000000001</v>
      </c>
      <c r="CB852" s="112">
        <v>0.39555000000000001</v>
      </c>
      <c r="CC852" s="112">
        <v>3.8522099999999997E-2</v>
      </c>
      <c r="CD852" s="117">
        <v>0.75453099999999995</v>
      </c>
      <c r="CE852" s="105">
        <v>0.96170900000000004</v>
      </c>
      <c r="CF852" s="105">
        <v>0.82152400000000003</v>
      </c>
      <c r="CG852" s="105">
        <v>0.75821099999999997</v>
      </c>
      <c r="CH852" s="105">
        <v>0.61967399999999995</v>
      </c>
      <c r="CI852" s="105">
        <v>3.7335699999999999E-2</v>
      </c>
      <c r="CJ852" s="105">
        <v>0.18704399999999999</v>
      </c>
      <c r="CK852" s="105">
        <v>0.12706300000000001</v>
      </c>
      <c r="CL852" s="105">
        <v>0.253529</v>
      </c>
      <c r="CM852" s="116">
        <v>-6.35796E-2</v>
      </c>
    </row>
    <row r="853" spans="1:91">
      <c r="A853" s="104" t="s">
        <v>2390</v>
      </c>
      <c r="B853" s="104" t="s">
        <v>2391</v>
      </c>
      <c r="C853" s="104" t="s">
        <v>2392</v>
      </c>
      <c r="D853" s="105">
        <v>27.937950000000001</v>
      </c>
      <c r="E853" s="108">
        <v>145550736</v>
      </c>
      <c r="F853" s="108">
        <v>140547344</v>
      </c>
      <c r="G853" s="108">
        <v>111600904</v>
      </c>
      <c r="H853" s="108">
        <v>128970600</v>
      </c>
      <c r="I853" s="108">
        <v>135555360</v>
      </c>
      <c r="J853" s="108">
        <v>137122480</v>
      </c>
      <c r="K853" s="108">
        <v>410053120</v>
      </c>
      <c r="L853" s="108">
        <v>278052960</v>
      </c>
      <c r="M853" s="108">
        <v>441614599.89999998</v>
      </c>
      <c r="N853" s="108">
        <v>187194352</v>
      </c>
      <c r="O853" s="108">
        <v>130283506.8</v>
      </c>
      <c r="P853" s="108">
        <v>233022409.80000001</v>
      </c>
      <c r="Q853" s="108">
        <v>224549456</v>
      </c>
      <c r="R853" s="108">
        <v>212753632</v>
      </c>
      <c r="S853" s="108">
        <v>87972696.5</v>
      </c>
      <c r="T853" s="108">
        <v>208956400</v>
      </c>
      <c r="U853" s="108">
        <v>207803888</v>
      </c>
      <c r="V853" s="108">
        <v>202817536</v>
      </c>
      <c r="W853" s="108">
        <v>211811360</v>
      </c>
      <c r="X853" s="108">
        <v>189036576</v>
      </c>
      <c r="Y853" s="108">
        <v>207568016</v>
      </c>
      <c r="Z853" s="108">
        <v>184658768</v>
      </c>
      <c r="AA853" s="108">
        <v>184249728</v>
      </c>
      <c r="AB853" s="108">
        <v>166160752</v>
      </c>
      <c r="AC853" s="108">
        <v>340742144</v>
      </c>
      <c r="AD853" s="108">
        <v>399314934.5</v>
      </c>
      <c r="AE853" s="108">
        <v>334071296</v>
      </c>
      <c r="AF853" s="108">
        <v>333958560</v>
      </c>
      <c r="AG853" s="108">
        <v>279828512</v>
      </c>
      <c r="AH853" s="115">
        <v>333043808</v>
      </c>
      <c r="AI853" s="105">
        <v>27.500399999999999</v>
      </c>
      <c r="AJ853" s="105">
        <v>27.780899999999999</v>
      </c>
      <c r="AK853" s="105">
        <v>27.417999999999999</v>
      </c>
      <c r="AL853" s="105">
        <v>27.216899999999999</v>
      </c>
      <c r="AM853" s="105">
        <v>27.466899999999999</v>
      </c>
      <c r="AN853" s="105">
        <v>27.634599999999999</v>
      </c>
      <c r="AO853" s="105">
        <v>28.871200000000002</v>
      </c>
      <c r="AP853" s="105">
        <v>28.8857</v>
      </c>
      <c r="AQ853" s="105">
        <v>28.907299999999999</v>
      </c>
      <c r="AR853" s="105">
        <v>27.935600000000001</v>
      </c>
      <c r="AS853" s="105">
        <v>27.5932</v>
      </c>
      <c r="AT853" s="105">
        <v>28.400099999999998</v>
      </c>
      <c r="AU853" s="105">
        <v>27.972999999999999</v>
      </c>
      <c r="AV853" s="105">
        <v>27.9543</v>
      </c>
      <c r="AW853" s="105">
        <v>26.835999999999999</v>
      </c>
      <c r="AX853" s="105">
        <v>28.017900000000001</v>
      </c>
      <c r="AY853" s="105">
        <v>27.940300000000001</v>
      </c>
      <c r="AZ853" s="105">
        <v>27.973099999999999</v>
      </c>
      <c r="BA853" s="105">
        <v>27.903099999999998</v>
      </c>
      <c r="BB853" s="105">
        <v>27.839400000000001</v>
      </c>
      <c r="BC853" s="105">
        <v>27.840699999999998</v>
      </c>
      <c r="BD853" s="105">
        <v>27.894300000000001</v>
      </c>
      <c r="BE853" s="105">
        <v>27.926500000000001</v>
      </c>
      <c r="BF853" s="105">
        <v>27.744599999999998</v>
      </c>
      <c r="BG853" s="105">
        <v>28.387499999999999</v>
      </c>
      <c r="BH853" s="105">
        <v>28.6114</v>
      </c>
      <c r="BI853" s="105">
        <v>28.329499999999999</v>
      </c>
      <c r="BJ853" s="105">
        <v>28.370100000000001</v>
      </c>
      <c r="BK853" s="105">
        <v>28.016300000000001</v>
      </c>
      <c r="BL853" s="116">
        <v>28.3172</v>
      </c>
      <c r="BM853" s="112">
        <v>1.2701799999999999E-2</v>
      </c>
      <c r="BN853" s="112">
        <v>8.3376800000000001E-3</v>
      </c>
      <c r="BO853" s="112">
        <v>4.1167599999999997E-3</v>
      </c>
      <c r="BP853" s="112">
        <v>0.374224</v>
      </c>
      <c r="BQ853" s="112">
        <v>0.174065</v>
      </c>
      <c r="BR853" s="112">
        <v>8.3935499999999996E-2</v>
      </c>
      <c r="BS853" s="112">
        <v>2.9118499999999999E-2</v>
      </c>
      <c r="BT853" s="112">
        <v>3.73128E-2</v>
      </c>
      <c r="BU853" s="117">
        <v>0.210398</v>
      </c>
      <c r="BV853" s="112">
        <v>4.5918100000000003E-2</v>
      </c>
      <c r="BW853" s="112">
        <v>3.5109899999999999E-2</v>
      </c>
      <c r="BX853" s="112">
        <v>3.75606E-2</v>
      </c>
      <c r="BY853" s="112">
        <v>0.45815499999999998</v>
      </c>
      <c r="BZ853" s="112">
        <v>0.54714600000000002</v>
      </c>
      <c r="CA853" s="112">
        <v>0.29616999999999999</v>
      </c>
      <c r="CB853" s="112">
        <v>0.16479099999999999</v>
      </c>
      <c r="CC853" s="112">
        <v>0.15628900000000001</v>
      </c>
      <c r="CD853" s="117">
        <v>0.70063399999999998</v>
      </c>
      <c r="CE853" s="105">
        <v>-0.66809799999999997</v>
      </c>
      <c r="CF853" s="105">
        <v>-0.79508699999999999</v>
      </c>
      <c r="CG853" s="105">
        <v>0.65351899999999996</v>
      </c>
      <c r="CH853" s="105">
        <v>-0.25827</v>
      </c>
      <c r="CI853" s="105">
        <v>-0.64677799999999996</v>
      </c>
      <c r="CJ853" s="105">
        <v>-0.25742300000000001</v>
      </c>
      <c r="CK853" s="105">
        <v>-0.37347000000000002</v>
      </c>
      <c r="CL853" s="105">
        <v>-0.37942300000000001</v>
      </c>
      <c r="CM853" s="116">
        <v>0.208258</v>
      </c>
    </row>
    <row r="854" spans="1:91">
      <c r="A854" s="104" t="s">
        <v>2393</v>
      </c>
      <c r="B854" s="104" t="s">
        <v>2394</v>
      </c>
      <c r="C854" s="104" t="s">
        <v>1632</v>
      </c>
      <c r="D854" s="105">
        <v>24.7835</v>
      </c>
      <c r="E854" s="108">
        <v>36861508</v>
      </c>
      <c r="F854" s="108">
        <v>16388581</v>
      </c>
      <c r="G854" s="108">
        <v>9996169</v>
      </c>
      <c r="H854" s="108">
        <v>14662463</v>
      </c>
      <c r="I854" s="108">
        <v>12752764</v>
      </c>
      <c r="J854" s="108">
        <v>10113307</v>
      </c>
      <c r="K854" s="108">
        <v>19536774</v>
      </c>
      <c r="L854" s="108"/>
      <c r="M854" s="108">
        <v>29900552</v>
      </c>
      <c r="N854" s="108"/>
      <c r="O854" s="108"/>
      <c r="P854" s="108"/>
      <c r="Q854" s="108">
        <v>26558980</v>
      </c>
      <c r="R854" s="108">
        <v>22083610</v>
      </c>
      <c r="S854" s="108">
        <v>69840720</v>
      </c>
      <c r="T854" s="108">
        <v>33379512</v>
      </c>
      <c r="U854" s="108">
        <v>34410260</v>
      </c>
      <c r="V854" s="108">
        <v>29613150</v>
      </c>
      <c r="W854" s="108">
        <v>32844072</v>
      </c>
      <c r="X854" s="108">
        <v>28614060</v>
      </c>
      <c r="Y854" s="108">
        <v>30944020</v>
      </c>
      <c r="Z854" s="108">
        <v>33653300</v>
      </c>
      <c r="AA854" s="108">
        <v>18536584</v>
      </c>
      <c r="AB854" s="108">
        <v>26622998</v>
      </c>
      <c r="AC854" s="108">
        <v>41228744</v>
      </c>
      <c r="AD854" s="108">
        <v>38496324</v>
      </c>
      <c r="AE854" s="108">
        <v>57307492</v>
      </c>
      <c r="AF854" s="108"/>
      <c r="AG854" s="108">
        <v>14527720</v>
      </c>
      <c r="AH854" s="115"/>
      <c r="AI854" s="105">
        <v>25.519100000000002</v>
      </c>
      <c r="AJ854" s="105">
        <v>24.710599999999999</v>
      </c>
      <c r="AK854" s="105">
        <v>23.954599999999999</v>
      </c>
      <c r="AL854" s="105">
        <v>24.08</v>
      </c>
      <c r="AM854" s="105">
        <v>24.029299999999999</v>
      </c>
      <c r="AN854" s="105">
        <v>24.1129</v>
      </c>
      <c r="AO854" s="105">
        <v>24.4252</v>
      </c>
      <c r="AP854" s="105">
        <v>21.319600000000001</v>
      </c>
      <c r="AQ854" s="105">
        <v>25.0228</v>
      </c>
      <c r="AR854" s="105">
        <v>20.148700000000002</v>
      </c>
      <c r="AS854" s="105">
        <v>22.016500000000001</v>
      </c>
      <c r="AT854" s="105">
        <v>21.410799999999998</v>
      </c>
      <c r="AU854" s="105">
        <v>24.856400000000001</v>
      </c>
      <c r="AV854" s="105">
        <v>24.686199999999999</v>
      </c>
      <c r="AW854" s="105">
        <v>26.630400000000002</v>
      </c>
      <c r="AX854" s="105">
        <v>25.3718</v>
      </c>
      <c r="AY854" s="105">
        <v>25.372900000000001</v>
      </c>
      <c r="AZ854" s="105">
        <v>25.248899999999999</v>
      </c>
      <c r="BA854" s="105">
        <v>25.214099999999998</v>
      </c>
      <c r="BB854" s="105">
        <v>25.182300000000001</v>
      </c>
      <c r="BC854" s="105">
        <v>25.135100000000001</v>
      </c>
      <c r="BD854" s="105">
        <v>25.3231</v>
      </c>
      <c r="BE854" s="105">
        <v>24.543099999999999</v>
      </c>
      <c r="BF854" s="105">
        <v>25.102799999999998</v>
      </c>
      <c r="BG854" s="105">
        <v>25.325199999999999</v>
      </c>
      <c r="BH854" s="105">
        <v>25.1953</v>
      </c>
      <c r="BI854" s="105">
        <v>25.786100000000001</v>
      </c>
      <c r="BJ854" s="105">
        <v>22.391200000000001</v>
      </c>
      <c r="BK854" s="105">
        <v>23.710999999999999</v>
      </c>
      <c r="BL854" s="116">
        <v>20.0626</v>
      </c>
      <c r="BM854" s="112">
        <v>8.2213800000000004E-2</v>
      </c>
      <c r="BN854" s="112">
        <v>0.13133900000000001</v>
      </c>
      <c r="BO854" s="112">
        <v>0.38292199999999998</v>
      </c>
      <c r="BP854" s="112">
        <v>0.51186200000000004</v>
      </c>
      <c r="BQ854" s="112">
        <v>5.3958800000000001E-2</v>
      </c>
      <c r="BR854" s="112">
        <v>3.7306100000000002E-2</v>
      </c>
      <c r="BS854" s="112">
        <v>4.2949899999999999E-2</v>
      </c>
      <c r="BT854" s="112">
        <v>5.47307E-2</v>
      </c>
      <c r="BU854" s="117">
        <v>3.53242E-2</v>
      </c>
      <c r="BV854" s="112">
        <v>0.14127500000000001</v>
      </c>
      <c r="BW854" s="112">
        <v>0.208316</v>
      </c>
      <c r="BX854" s="112">
        <v>0.493064</v>
      </c>
      <c r="BY854" s="112">
        <v>0.593302</v>
      </c>
      <c r="BZ854" s="112">
        <v>0.41189300000000001</v>
      </c>
      <c r="CA854" s="112">
        <v>0.184895</v>
      </c>
      <c r="CB854" s="112">
        <v>0.196023</v>
      </c>
      <c r="CC854" s="112">
        <v>0.19170799999999999</v>
      </c>
      <c r="CD854" s="117">
        <v>0.45522800000000002</v>
      </c>
      <c r="CE854" s="105">
        <v>2.6731799999999999</v>
      </c>
      <c r="CF854" s="105">
        <v>2.0191300000000001</v>
      </c>
      <c r="CG854" s="105">
        <v>1.5342499999999999</v>
      </c>
      <c r="CH854" s="105">
        <v>-0.86293900000000001</v>
      </c>
      <c r="CI854" s="105">
        <v>3.3360699999999999</v>
      </c>
      <c r="CJ854" s="105">
        <v>3.2762600000000002</v>
      </c>
      <c r="CK854" s="105">
        <v>3.1222300000000001</v>
      </c>
      <c r="CL854" s="105">
        <v>2.9347300000000001</v>
      </c>
      <c r="CM854" s="116">
        <v>3.3805999999999998</v>
      </c>
    </row>
    <row r="855" spans="1:91">
      <c r="A855" s="104" t="s">
        <v>2395</v>
      </c>
      <c r="B855" s="104" t="s">
        <v>2396</v>
      </c>
      <c r="C855" s="104" t="s">
        <v>516</v>
      </c>
      <c r="D855" s="105">
        <v>26.343350000000001</v>
      </c>
      <c r="E855" s="108">
        <v>60735130.630000003</v>
      </c>
      <c r="F855" s="108">
        <v>12721026</v>
      </c>
      <c r="G855" s="108"/>
      <c r="H855" s="108">
        <v>83419824</v>
      </c>
      <c r="I855" s="108">
        <v>61485802</v>
      </c>
      <c r="J855" s="108">
        <v>47938350</v>
      </c>
      <c r="K855" s="108">
        <v>126275948</v>
      </c>
      <c r="L855" s="108">
        <v>26235896</v>
      </c>
      <c r="M855" s="108">
        <v>25614401</v>
      </c>
      <c r="N855" s="108">
        <v>173751080</v>
      </c>
      <c r="O855" s="108"/>
      <c r="P855" s="108">
        <v>14773539.380000001</v>
      </c>
      <c r="Q855" s="108">
        <v>436951904</v>
      </c>
      <c r="R855" s="108">
        <v>87695200</v>
      </c>
      <c r="S855" s="108">
        <v>137828143</v>
      </c>
      <c r="T855" s="108">
        <v>49237208</v>
      </c>
      <c r="U855" s="108">
        <v>149425813.80000001</v>
      </c>
      <c r="V855" s="108">
        <v>138230162.5</v>
      </c>
      <c r="W855" s="108">
        <v>25801306</v>
      </c>
      <c r="X855" s="108">
        <v>112734484</v>
      </c>
      <c r="Y855" s="108">
        <v>118308588</v>
      </c>
      <c r="Z855" s="108">
        <v>57699004</v>
      </c>
      <c r="AA855" s="108">
        <v>50927240</v>
      </c>
      <c r="AB855" s="108">
        <v>10578445.5</v>
      </c>
      <c r="AC855" s="108">
        <v>89531478</v>
      </c>
      <c r="AD855" s="108">
        <v>380521888</v>
      </c>
      <c r="AE855" s="108">
        <v>87884342</v>
      </c>
      <c r="AF855" s="108">
        <v>72830740</v>
      </c>
      <c r="AG855" s="108">
        <v>100873842</v>
      </c>
      <c r="AH855" s="115">
        <v>59867208</v>
      </c>
      <c r="AI855" s="105">
        <v>26.2395</v>
      </c>
      <c r="AJ855" s="105">
        <v>24.341000000000001</v>
      </c>
      <c r="AK855" s="105">
        <v>23.832899999999999</v>
      </c>
      <c r="AL855" s="105">
        <v>26.5883</v>
      </c>
      <c r="AM855" s="105">
        <v>26.372699999999998</v>
      </c>
      <c r="AN855" s="105">
        <v>26.314</v>
      </c>
      <c r="AO855" s="105">
        <v>27.154399999999999</v>
      </c>
      <c r="AP855" s="105">
        <v>25.773199999999999</v>
      </c>
      <c r="AQ855" s="105">
        <v>24.799499999999998</v>
      </c>
      <c r="AR855" s="105">
        <v>27.721</v>
      </c>
      <c r="AS855" s="105">
        <v>21.8886</v>
      </c>
      <c r="AT855" s="105">
        <v>24.4207</v>
      </c>
      <c r="AU855" s="105">
        <v>28.9373</v>
      </c>
      <c r="AV855" s="105">
        <v>26.675699999999999</v>
      </c>
      <c r="AW855" s="105">
        <v>27.469799999999999</v>
      </c>
      <c r="AX855" s="105">
        <v>25.932600000000001</v>
      </c>
      <c r="AY855" s="105">
        <v>27.4925</v>
      </c>
      <c r="AZ855" s="105">
        <v>27.4573</v>
      </c>
      <c r="BA855" s="105">
        <v>24.8659</v>
      </c>
      <c r="BB855" s="105">
        <v>27.1205</v>
      </c>
      <c r="BC855" s="105">
        <v>27.006699999999999</v>
      </c>
      <c r="BD855" s="105">
        <v>26.085599999999999</v>
      </c>
      <c r="BE855" s="105">
        <v>26.0046</v>
      </c>
      <c r="BF855" s="105">
        <v>23.7712</v>
      </c>
      <c r="BG855" s="105">
        <v>26.436199999999999</v>
      </c>
      <c r="BH855" s="105">
        <v>28.525500000000001</v>
      </c>
      <c r="BI855" s="105">
        <v>26.402999999999999</v>
      </c>
      <c r="BJ855" s="105">
        <v>26.173100000000002</v>
      </c>
      <c r="BK855" s="105">
        <v>26.558900000000001</v>
      </c>
      <c r="BL855" s="116">
        <v>25.875900000000001</v>
      </c>
      <c r="BM855" s="112">
        <v>0.13909199999999999</v>
      </c>
      <c r="BN855" s="112">
        <v>0.35857</v>
      </c>
      <c r="BO855" s="112">
        <v>0.70092900000000002</v>
      </c>
      <c r="BP855" s="112">
        <v>0.42017500000000002</v>
      </c>
      <c r="BQ855" s="112">
        <v>9.7143999999999994E-2</v>
      </c>
      <c r="BR855" s="112">
        <v>0.24077899999999999</v>
      </c>
      <c r="BS855" s="112">
        <v>0.87395400000000001</v>
      </c>
      <c r="BT855" s="112">
        <v>0.307591</v>
      </c>
      <c r="BU855" s="117">
        <v>0.27617399999999998</v>
      </c>
      <c r="BV855" s="112">
        <v>0.209843</v>
      </c>
      <c r="BW855" s="112">
        <v>0.45021</v>
      </c>
      <c r="BX855" s="112">
        <v>0.77315999999999996</v>
      </c>
      <c r="BY855" s="112">
        <v>0.50253099999999995</v>
      </c>
      <c r="BZ855" s="112">
        <v>0.47939599999999999</v>
      </c>
      <c r="CA855" s="112">
        <v>0.50129299999999999</v>
      </c>
      <c r="CB855" s="112">
        <v>0.94174000000000002</v>
      </c>
      <c r="CC855" s="112">
        <v>0.50814400000000004</v>
      </c>
      <c r="CD855" s="117">
        <v>0.72864200000000001</v>
      </c>
      <c r="CE855" s="105">
        <v>-1.39818</v>
      </c>
      <c r="CF855" s="105">
        <v>0.22237399999999999</v>
      </c>
      <c r="CG855" s="105">
        <v>-0.293574</v>
      </c>
      <c r="CH855" s="105">
        <v>-1.5258700000000001</v>
      </c>
      <c r="CI855" s="105">
        <v>1.4916400000000001</v>
      </c>
      <c r="CJ855" s="105">
        <v>0.75816399999999995</v>
      </c>
      <c r="CK855" s="105">
        <v>0.12839999999999999</v>
      </c>
      <c r="CL855" s="105">
        <v>-0.91550399999999998</v>
      </c>
      <c r="CM855" s="116">
        <v>0.91895800000000005</v>
      </c>
    </row>
    <row r="856" spans="1:91">
      <c r="A856" s="104" t="s">
        <v>2397</v>
      </c>
      <c r="B856" s="104" t="s">
        <v>2398</v>
      </c>
      <c r="C856" s="104" t="s">
        <v>2399</v>
      </c>
      <c r="D856" s="105">
        <v>33.991050000000001</v>
      </c>
      <c r="E856" s="108">
        <v>8835180280</v>
      </c>
      <c r="F856" s="108">
        <v>6291772128</v>
      </c>
      <c r="G856" s="108">
        <v>6449189013</v>
      </c>
      <c r="H856" s="108">
        <v>7940777381</v>
      </c>
      <c r="I856" s="108">
        <v>6745563088</v>
      </c>
      <c r="J856" s="108">
        <v>4811814299</v>
      </c>
      <c r="K856" s="108">
        <v>10112766819</v>
      </c>
      <c r="L856" s="108">
        <v>4412927180</v>
      </c>
      <c r="M856" s="108">
        <v>8300686058</v>
      </c>
      <c r="N856" s="108">
        <v>6125965303</v>
      </c>
      <c r="O856" s="108">
        <v>4762356598</v>
      </c>
      <c r="P856" s="108">
        <v>5935150900</v>
      </c>
      <c r="Q856" s="108">
        <v>15497265663</v>
      </c>
      <c r="R856" s="108">
        <v>15204763431</v>
      </c>
      <c r="S856" s="108">
        <v>10127266756</v>
      </c>
      <c r="T856" s="108">
        <v>13387863345</v>
      </c>
      <c r="U856" s="108">
        <v>14494357763</v>
      </c>
      <c r="V856" s="108">
        <v>13063290952</v>
      </c>
      <c r="W856" s="108">
        <v>15699794939</v>
      </c>
      <c r="X856" s="108">
        <v>15018893002</v>
      </c>
      <c r="Y856" s="108">
        <v>15211908160</v>
      </c>
      <c r="Z856" s="108">
        <v>13185324876</v>
      </c>
      <c r="AA856" s="108">
        <v>12726001519</v>
      </c>
      <c r="AB856" s="108">
        <v>14211888037</v>
      </c>
      <c r="AC856" s="108">
        <v>18167598707</v>
      </c>
      <c r="AD856" s="108">
        <v>17500861656</v>
      </c>
      <c r="AE856" s="108">
        <v>17375706410</v>
      </c>
      <c r="AF856" s="108">
        <v>17572277188</v>
      </c>
      <c r="AG856" s="108">
        <v>18726818300</v>
      </c>
      <c r="AH856" s="115">
        <v>17199134170</v>
      </c>
      <c r="AI856" s="105">
        <v>33.424100000000003</v>
      </c>
      <c r="AJ856" s="105">
        <v>33.097000000000001</v>
      </c>
      <c r="AK856" s="105">
        <v>33.140799999999999</v>
      </c>
      <c r="AL856" s="105">
        <v>33.161000000000001</v>
      </c>
      <c r="AM856" s="105">
        <v>33.074300000000001</v>
      </c>
      <c r="AN856" s="105">
        <v>32.602200000000003</v>
      </c>
      <c r="AO856" s="105">
        <v>33.498699999999999</v>
      </c>
      <c r="AP856" s="105">
        <v>32.713500000000003</v>
      </c>
      <c r="AQ856" s="105">
        <v>33.139699999999998</v>
      </c>
      <c r="AR856" s="105">
        <v>32.956299999999999</v>
      </c>
      <c r="AS856" s="105">
        <v>32.665199999999999</v>
      </c>
      <c r="AT856" s="105">
        <v>33.070799999999998</v>
      </c>
      <c r="AU856" s="105">
        <v>34.058100000000003</v>
      </c>
      <c r="AV856" s="105">
        <v>34.113500000000002</v>
      </c>
      <c r="AW856" s="105">
        <v>33.597700000000003</v>
      </c>
      <c r="AX856" s="105">
        <v>34.019500000000001</v>
      </c>
      <c r="AY856" s="105">
        <v>34.061799999999998</v>
      </c>
      <c r="AZ856" s="105">
        <v>33.941299999999998</v>
      </c>
      <c r="BA856" s="105">
        <v>34.115000000000002</v>
      </c>
      <c r="BB856" s="105">
        <v>34.146599999999999</v>
      </c>
      <c r="BC856" s="105">
        <v>34.044800000000002</v>
      </c>
      <c r="BD856" s="105">
        <v>34.043900000000001</v>
      </c>
      <c r="BE856" s="105">
        <v>33.981699999999996</v>
      </c>
      <c r="BF856" s="105">
        <v>34.162999999999997</v>
      </c>
      <c r="BG856" s="105">
        <v>34.141100000000002</v>
      </c>
      <c r="BH856" s="105">
        <v>34.049199999999999</v>
      </c>
      <c r="BI856" s="105">
        <v>34.030200000000001</v>
      </c>
      <c r="BJ856" s="105">
        <v>34.087600000000002</v>
      </c>
      <c r="BK856" s="105">
        <v>34.048900000000003</v>
      </c>
      <c r="BL856" s="116">
        <v>34.000399999999999</v>
      </c>
      <c r="BM856" s="112">
        <v>1.44757E-3</v>
      </c>
      <c r="BN856" s="112">
        <v>3.3057899999999999E-3</v>
      </c>
      <c r="BO856" s="112">
        <v>1.5282199999999999E-2</v>
      </c>
      <c r="BP856" s="112">
        <v>7.4083600000000003E-4</v>
      </c>
      <c r="BQ856" s="112">
        <v>0.49998700000000001</v>
      </c>
      <c r="BR856" s="112">
        <v>0.42973</v>
      </c>
      <c r="BS856" s="112">
        <v>0.22370300000000001</v>
      </c>
      <c r="BT856" s="112">
        <v>0.78427199999999997</v>
      </c>
      <c r="BU856" s="117">
        <v>0.54807300000000003</v>
      </c>
      <c r="BV856" s="112">
        <v>1.5494600000000001E-2</v>
      </c>
      <c r="BW856" s="112">
        <v>2.1766000000000001E-2</v>
      </c>
      <c r="BX856" s="112">
        <v>7.3385300000000001E-2</v>
      </c>
      <c r="BY856" s="112">
        <v>7.2420499999999999E-3</v>
      </c>
      <c r="BZ856" s="112">
        <v>0.74639100000000003</v>
      </c>
      <c r="CA856" s="112">
        <v>0.68847899999999995</v>
      </c>
      <c r="CB856" s="112">
        <v>0.45500499999999999</v>
      </c>
      <c r="CC856" s="112">
        <v>0.87567899999999999</v>
      </c>
      <c r="CD856" s="117">
        <v>0.83674000000000004</v>
      </c>
      <c r="CE856" s="105">
        <v>-0.82499400000000001</v>
      </c>
      <c r="CF856" s="105">
        <v>-1.0997699999999999</v>
      </c>
      <c r="CG856" s="105">
        <v>-0.928342</v>
      </c>
      <c r="CH856" s="105">
        <v>-1.14819</v>
      </c>
      <c r="CI856" s="105">
        <v>-0.122518</v>
      </c>
      <c r="CJ856" s="105">
        <v>-3.8087200000000002E-2</v>
      </c>
      <c r="CK856" s="105">
        <v>5.6509700000000003E-2</v>
      </c>
      <c r="CL856" s="105">
        <v>1.7233499999999999E-2</v>
      </c>
      <c r="CM856" s="116">
        <v>2.7877800000000001E-2</v>
      </c>
    </row>
    <row r="857" spans="1:91">
      <c r="A857" s="104" t="s">
        <v>2400</v>
      </c>
      <c r="B857" s="104" t="s">
        <v>2401</v>
      </c>
      <c r="C857" s="104" t="s">
        <v>2402</v>
      </c>
      <c r="D857" s="105">
        <v>32.2012</v>
      </c>
      <c r="E857" s="108">
        <v>2834466783</v>
      </c>
      <c r="F857" s="108">
        <v>1550117521</v>
      </c>
      <c r="G857" s="108">
        <v>1437789177</v>
      </c>
      <c r="H857" s="108">
        <v>2509227021</v>
      </c>
      <c r="I857" s="108">
        <v>2304383463</v>
      </c>
      <c r="J857" s="108">
        <v>1119289693</v>
      </c>
      <c r="K857" s="108">
        <v>3188452119</v>
      </c>
      <c r="L857" s="108">
        <v>848953354.39999998</v>
      </c>
      <c r="M857" s="108">
        <v>2614388252</v>
      </c>
      <c r="N857" s="108">
        <v>1298144753</v>
      </c>
      <c r="O857" s="108">
        <v>1074215584</v>
      </c>
      <c r="P857" s="108">
        <v>1384115020</v>
      </c>
      <c r="Q857" s="108">
        <v>4820871128</v>
      </c>
      <c r="R857" s="108">
        <v>3942379261</v>
      </c>
      <c r="S857" s="108">
        <v>3820203131</v>
      </c>
      <c r="T857" s="108">
        <v>3999793759</v>
      </c>
      <c r="U857" s="108">
        <v>4083894841</v>
      </c>
      <c r="V857" s="108">
        <v>4193322855</v>
      </c>
      <c r="W857" s="108">
        <v>4651735406</v>
      </c>
      <c r="X857" s="108">
        <v>4434409965</v>
      </c>
      <c r="Y857" s="108">
        <v>4254690821</v>
      </c>
      <c r="Z857" s="108">
        <v>4091773460</v>
      </c>
      <c r="AA857" s="108">
        <v>3905411301</v>
      </c>
      <c r="AB857" s="108">
        <v>3883100383</v>
      </c>
      <c r="AC857" s="108">
        <v>5472349769</v>
      </c>
      <c r="AD857" s="108">
        <v>5341461323</v>
      </c>
      <c r="AE857" s="108">
        <v>4978823951</v>
      </c>
      <c r="AF857" s="108">
        <v>5418577799</v>
      </c>
      <c r="AG857" s="108">
        <v>5896246893</v>
      </c>
      <c r="AH857" s="115">
        <v>5455295463</v>
      </c>
      <c r="AI857" s="105">
        <v>31.783899999999999</v>
      </c>
      <c r="AJ857" s="105">
        <v>31.0853</v>
      </c>
      <c r="AK857" s="105">
        <v>30.968299999999999</v>
      </c>
      <c r="AL857" s="105">
        <v>31.498999999999999</v>
      </c>
      <c r="AM857" s="105">
        <v>31.524000000000001</v>
      </c>
      <c r="AN857" s="105">
        <v>30.606200000000001</v>
      </c>
      <c r="AO857" s="105">
        <v>31.8215</v>
      </c>
      <c r="AP857" s="105">
        <v>30.374700000000001</v>
      </c>
      <c r="AQ857" s="105">
        <v>31.472899999999999</v>
      </c>
      <c r="AR857" s="105">
        <v>30.6999</v>
      </c>
      <c r="AS857" s="105">
        <v>30.539899999999999</v>
      </c>
      <c r="AT857" s="105">
        <v>30.970500000000001</v>
      </c>
      <c r="AU857" s="105">
        <v>32.400399999999998</v>
      </c>
      <c r="AV857" s="105">
        <v>32.1661</v>
      </c>
      <c r="AW857" s="105">
        <v>32.143099999999997</v>
      </c>
      <c r="AX857" s="105">
        <v>32.276600000000002</v>
      </c>
      <c r="AY857" s="105">
        <v>32.249400000000001</v>
      </c>
      <c r="AZ857" s="105">
        <v>32.292999999999999</v>
      </c>
      <c r="BA857" s="105">
        <v>32.360100000000003</v>
      </c>
      <c r="BB857" s="105">
        <v>32.366199999999999</v>
      </c>
      <c r="BC857" s="105">
        <v>32.175400000000003</v>
      </c>
      <c r="BD857" s="105">
        <v>32.338900000000002</v>
      </c>
      <c r="BE857" s="105">
        <v>32.261000000000003</v>
      </c>
      <c r="BF857" s="105">
        <v>32.2911</v>
      </c>
      <c r="BG857" s="105">
        <v>32.392000000000003</v>
      </c>
      <c r="BH857" s="105">
        <v>32.330100000000002</v>
      </c>
      <c r="BI857" s="105">
        <v>32.226999999999997</v>
      </c>
      <c r="BJ857" s="105">
        <v>32.390300000000003</v>
      </c>
      <c r="BK857" s="105">
        <v>32.385899999999999</v>
      </c>
      <c r="BL857" s="116">
        <v>32.3367</v>
      </c>
      <c r="BM857" s="112">
        <v>1.28675E-2</v>
      </c>
      <c r="BN857" s="112">
        <v>1.84437E-2</v>
      </c>
      <c r="BO857" s="112">
        <v>5.8112200000000003E-2</v>
      </c>
      <c r="BP857" s="112">
        <v>2.09237E-4</v>
      </c>
      <c r="BQ857" s="112">
        <v>0.18462799999999999</v>
      </c>
      <c r="BR857" s="112">
        <v>1.01584E-2</v>
      </c>
      <c r="BS857" s="112">
        <v>0.33922999999999998</v>
      </c>
      <c r="BT857" s="112">
        <v>6.02052E-2</v>
      </c>
      <c r="BU857" s="117">
        <v>0.34541699999999997</v>
      </c>
      <c r="BV857" s="112">
        <v>4.6082600000000001E-2</v>
      </c>
      <c r="BW857" s="112">
        <v>5.5381699999999999E-2</v>
      </c>
      <c r="BX857" s="112">
        <v>0.14727799999999999</v>
      </c>
      <c r="BY857" s="112">
        <v>4.0494800000000003E-3</v>
      </c>
      <c r="BZ857" s="112">
        <v>0.550342</v>
      </c>
      <c r="CA857" s="112">
        <v>9.2683100000000004E-2</v>
      </c>
      <c r="CB857" s="112">
        <v>0.56925099999999995</v>
      </c>
      <c r="CC857" s="112">
        <v>0.20308699999999999</v>
      </c>
      <c r="CD857" s="117">
        <v>0.743421</v>
      </c>
      <c r="CE857" s="105">
        <v>-1.09178</v>
      </c>
      <c r="CF857" s="105">
        <v>-1.16123</v>
      </c>
      <c r="CG857" s="105">
        <v>-1.1479200000000001</v>
      </c>
      <c r="CH857" s="105">
        <v>-1.6342000000000001</v>
      </c>
      <c r="CI857" s="105">
        <v>-0.134438</v>
      </c>
      <c r="CJ857" s="105">
        <v>-9.79487E-2</v>
      </c>
      <c r="CK857" s="105">
        <v>-7.0387500000000006E-2</v>
      </c>
      <c r="CL857" s="105">
        <v>-7.3922500000000002E-2</v>
      </c>
      <c r="CM857" s="116">
        <v>-5.45934E-2</v>
      </c>
    </row>
    <row r="858" spans="1:91">
      <c r="A858" s="104" t="s">
        <v>2403</v>
      </c>
      <c r="B858" s="104" t="s">
        <v>2404</v>
      </c>
      <c r="C858" s="104" t="s">
        <v>693</v>
      </c>
      <c r="D858" s="105">
        <v>29.99465</v>
      </c>
      <c r="E858" s="108">
        <v>819736433.10000002</v>
      </c>
      <c r="F858" s="108">
        <v>437355690.5</v>
      </c>
      <c r="G858" s="108">
        <v>569534467</v>
      </c>
      <c r="H858" s="108">
        <v>735016916</v>
      </c>
      <c r="I858" s="108">
        <v>707007420.79999995</v>
      </c>
      <c r="J858" s="108">
        <v>415392229</v>
      </c>
      <c r="K858" s="108">
        <v>832739865.10000002</v>
      </c>
      <c r="L858" s="108">
        <v>349878188.30000001</v>
      </c>
      <c r="M858" s="108">
        <v>870082604.60000002</v>
      </c>
      <c r="N858" s="108">
        <v>603308643.5</v>
      </c>
      <c r="O858" s="108">
        <v>434484604.80000001</v>
      </c>
      <c r="P858" s="108">
        <v>623038291.60000002</v>
      </c>
      <c r="Q858" s="108">
        <v>1103406551</v>
      </c>
      <c r="R858" s="108">
        <v>910043927.29999995</v>
      </c>
      <c r="S858" s="108">
        <v>833111300.89999998</v>
      </c>
      <c r="T858" s="108">
        <v>935957850</v>
      </c>
      <c r="U858" s="108">
        <v>1001844364</v>
      </c>
      <c r="V858" s="108">
        <v>1030206975</v>
      </c>
      <c r="W858" s="108">
        <v>896572454.89999998</v>
      </c>
      <c r="X858" s="108">
        <v>1010689965</v>
      </c>
      <c r="Y858" s="108">
        <v>964946813.5</v>
      </c>
      <c r="Z858" s="108">
        <v>841909058</v>
      </c>
      <c r="AA858" s="108">
        <v>660321746</v>
      </c>
      <c r="AB858" s="108">
        <v>620647737.79999995</v>
      </c>
      <c r="AC858" s="108">
        <v>1221414500</v>
      </c>
      <c r="AD858" s="108">
        <v>1304660542</v>
      </c>
      <c r="AE858" s="108">
        <v>1368080216</v>
      </c>
      <c r="AF858" s="108">
        <v>1399261246</v>
      </c>
      <c r="AG858" s="108">
        <v>1513750410</v>
      </c>
      <c r="AH858" s="115">
        <v>1410528163</v>
      </c>
      <c r="AI858" s="105">
        <v>29.9941</v>
      </c>
      <c r="AJ858" s="105">
        <v>29.291599999999999</v>
      </c>
      <c r="AK858" s="105">
        <v>29.6813</v>
      </c>
      <c r="AL858" s="105">
        <v>29.727599999999999</v>
      </c>
      <c r="AM858" s="105">
        <v>29.824100000000001</v>
      </c>
      <c r="AN858" s="105">
        <v>29.166399999999999</v>
      </c>
      <c r="AO858" s="105">
        <v>29.861599999999999</v>
      </c>
      <c r="AP858" s="105">
        <v>29.189900000000002</v>
      </c>
      <c r="AQ858" s="105">
        <v>29.8857</v>
      </c>
      <c r="AR858" s="105">
        <v>29.614599999999999</v>
      </c>
      <c r="AS858" s="105">
        <v>29.262599999999999</v>
      </c>
      <c r="AT858" s="105">
        <v>29.818899999999999</v>
      </c>
      <c r="AU858" s="105">
        <v>30.275500000000001</v>
      </c>
      <c r="AV858" s="105">
        <v>30.051100000000002</v>
      </c>
      <c r="AW858" s="105">
        <v>29.995200000000001</v>
      </c>
      <c r="AX858" s="105">
        <v>30.1812</v>
      </c>
      <c r="AY858" s="105">
        <v>30.224299999999999</v>
      </c>
      <c r="AZ858" s="105">
        <v>30.264700000000001</v>
      </c>
      <c r="BA858" s="105">
        <v>29.9848</v>
      </c>
      <c r="BB858" s="105">
        <v>30.257300000000001</v>
      </c>
      <c r="BC858" s="105">
        <v>30.049299999999999</v>
      </c>
      <c r="BD858" s="105">
        <v>30.0379</v>
      </c>
      <c r="BE858" s="105">
        <v>29.7103</v>
      </c>
      <c r="BF858" s="105">
        <v>29.645800000000001</v>
      </c>
      <c r="BG858" s="105">
        <v>30.226900000000001</v>
      </c>
      <c r="BH858" s="105">
        <v>30.321000000000002</v>
      </c>
      <c r="BI858" s="105">
        <v>30.363399999999999</v>
      </c>
      <c r="BJ858" s="105">
        <v>30.437100000000001</v>
      </c>
      <c r="BK858" s="105">
        <v>30.439900000000002</v>
      </c>
      <c r="BL858" s="116">
        <v>30.404800000000002</v>
      </c>
      <c r="BM858" s="112">
        <v>1.92447E-2</v>
      </c>
      <c r="BN858" s="112">
        <v>1.41268E-2</v>
      </c>
      <c r="BO858" s="112">
        <v>2.67032E-2</v>
      </c>
      <c r="BP858" s="112">
        <v>6.1175800000000001E-3</v>
      </c>
      <c r="BQ858" s="112">
        <v>2.0764899999999999E-2</v>
      </c>
      <c r="BR858" s="112">
        <v>1.5600799999999999E-3</v>
      </c>
      <c r="BS858" s="112">
        <v>1.6427500000000001E-2</v>
      </c>
      <c r="BT858" s="112">
        <v>6.6919299999999996E-3</v>
      </c>
      <c r="BU858" s="117">
        <v>4.2012099999999997E-2</v>
      </c>
      <c r="BV858" s="112">
        <v>5.7698699999999999E-2</v>
      </c>
      <c r="BW858" s="112">
        <v>4.7485800000000002E-2</v>
      </c>
      <c r="BX858" s="112">
        <v>9.5991400000000004E-2</v>
      </c>
      <c r="BY858" s="112">
        <v>2.01397E-2</v>
      </c>
      <c r="BZ858" s="112">
        <v>0.29402299999999998</v>
      </c>
      <c r="CA858" s="112">
        <v>3.9330299999999999E-2</v>
      </c>
      <c r="CB858" s="112">
        <v>0.123201</v>
      </c>
      <c r="CC858" s="112">
        <v>6.4108700000000005E-2</v>
      </c>
      <c r="CD858" s="117">
        <v>0.48352699999999998</v>
      </c>
      <c r="CE858" s="105">
        <v>-0.77161199999999996</v>
      </c>
      <c r="CF858" s="105">
        <v>-0.85455999999999999</v>
      </c>
      <c r="CG858" s="105">
        <v>-0.781532</v>
      </c>
      <c r="CH858" s="105">
        <v>-0.86187999999999998</v>
      </c>
      <c r="CI858" s="105">
        <v>-0.32000099999999998</v>
      </c>
      <c r="CJ858" s="105">
        <v>-0.20386299999999999</v>
      </c>
      <c r="CK858" s="105">
        <v>-0.33011400000000002</v>
      </c>
      <c r="CL858" s="105">
        <v>-0.62924800000000003</v>
      </c>
      <c r="CM858" s="116">
        <v>-0.123456</v>
      </c>
    </row>
    <row r="859" spans="1:91">
      <c r="A859" s="104" t="s">
        <v>2405</v>
      </c>
      <c r="B859" s="104" t="s">
        <v>2406</v>
      </c>
      <c r="C859" s="104" t="s">
        <v>2407</v>
      </c>
      <c r="D859" s="105">
        <v>29.244799999999998</v>
      </c>
      <c r="E859" s="108">
        <v>476565525.30000001</v>
      </c>
      <c r="F859" s="108">
        <v>490888894.30000001</v>
      </c>
      <c r="G859" s="108">
        <v>1406981593</v>
      </c>
      <c r="H859" s="108">
        <v>640870212.79999995</v>
      </c>
      <c r="I859" s="108">
        <v>578011720.70000005</v>
      </c>
      <c r="J859" s="108">
        <v>542637797.79999995</v>
      </c>
      <c r="K859" s="108">
        <v>619356164.5</v>
      </c>
      <c r="L859" s="108">
        <v>393106392.80000001</v>
      </c>
      <c r="M859" s="108">
        <v>1115942761</v>
      </c>
      <c r="N859" s="108">
        <v>391991110.5</v>
      </c>
      <c r="O859" s="108">
        <v>454983019</v>
      </c>
      <c r="P859" s="108">
        <v>412147328</v>
      </c>
      <c r="Q859" s="108">
        <v>566544055</v>
      </c>
      <c r="R859" s="108">
        <v>347850919.10000002</v>
      </c>
      <c r="S859" s="108">
        <v>281948018.80000001</v>
      </c>
      <c r="T859" s="108">
        <v>415491955.5</v>
      </c>
      <c r="U859" s="108">
        <v>435434961.60000002</v>
      </c>
      <c r="V859" s="108">
        <v>417350088.89999998</v>
      </c>
      <c r="W859" s="108">
        <v>425117867.80000001</v>
      </c>
      <c r="X859" s="108">
        <v>390070338</v>
      </c>
      <c r="Y859" s="108">
        <v>862744116</v>
      </c>
      <c r="Z859" s="108">
        <v>390067979.80000001</v>
      </c>
      <c r="AA859" s="108">
        <v>768409993</v>
      </c>
      <c r="AB859" s="108">
        <v>716003384.89999998</v>
      </c>
      <c r="AC859" s="108">
        <v>528809257.10000002</v>
      </c>
      <c r="AD859" s="108">
        <v>592355794.5</v>
      </c>
      <c r="AE859" s="108">
        <v>893887637.70000005</v>
      </c>
      <c r="AF859" s="108">
        <v>593965397</v>
      </c>
      <c r="AG859" s="108">
        <v>648978803</v>
      </c>
      <c r="AH859" s="115">
        <v>1009829402</v>
      </c>
      <c r="AI859" s="105">
        <v>29.211600000000001</v>
      </c>
      <c r="AJ859" s="105">
        <v>29.446899999999999</v>
      </c>
      <c r="AK859" s="105">
        <v>30.9801</v>
      </c>
      <c r="AL859" s="105">
        <v>29.529800000000002</v>
      </c>
      <c r="AM859" s="105">
        <v>29.537099999999999</v>
      </c>
      <c r="AN859" s="105">
        <v>29.5457</v>
      </c>
      <c r="AO859" s="105">
        <v>29.4361</v>
      </c>
      <c r="AP859" s="105">
        <v>29.362300000000001</v>
      </c>
      <c r="AQ859" s="105">
        <v>30.244700000000002</v>
      </c>
      <c r="AR859" s="105">
        <v>28.965800000000002</v>
      </c>
      <c r="AS859" s="105">
        <v>29.325900000000001</v>
      </c>
      <c r="AT859" s="105">
        <v>29.222799999999999</v>
      </c>
      <c r="AU859" s="105">
        <v>29.2668</v>
      </c>
      <c r="AV859" s="105">
        <v>28.663599999999999</v>
      </c>
      <c r="AW859" s="105">
        <v>28.5364</v>
      </c>
      <c r="AX859" s="105">
        <v>29.009599999999999</v>
      </c>
      <c r="AY859" s="105">
        <v>29.031099999999999</v>
      </c>
      <c r="AZ859" s="105">
        <v>29.0017</v>
      </c>
      <c r="BA859" s="105">
        <v>28.908200000000001</v>
      </c>
      <c r="BB859" s="105">
        <v>28.887</v>
      </c>
      <c r="BC859" s="105">
        <v>29.9023</v>
      </c>
      <c r="BD859" s="105">
        <v>28.921500000000002</v>
      </c>
      <c r="BE859" s="105">
        <v>29.939900000000002</v>
      </c>
      <c r="BF859" s="105">
        <v>29.852</v>
      </c>
      <c r="BG859" s="105">
        <v>29.023399999999999</v>
      </c>
      <c r="BH859" s="105">
        <v>29.178100000000001</v>
      </c>
      <c r="BI859" s="105">
        <v>29.749400000000001</v>
      </c>
      <c r="BJ859" s="105">
        <v>29.200800000000001</v>
      </c>
      <c r="BK859" s="105">
        <v>29.2133</v>
      </c>
      <c r="BL859" s="116">
        <v>29.913799999999998</v>
      </c>
      <c r="BM859" s="112">
        <v>0.50850399999999996</v>
      </c>
      <c r="BN859" s="112">
        <v>0.70775699999999997</v>
      </c>
      <c r="BO859" s="112">
        <v>0.552373</v>
      </c>
      <c r="BP859" s="112">
        <v>0.35386499999999999</v>
      </c>
      <c r="BQ859" s="112">
        <v>0.12976799999999999</v>
      </c>
      <c r="BR859" s="112">
        <v>0.14326800000000001</v>
      </c>
      <c r="BS859" s="112">
        <v>0.634884</v>
      </c>
      <c r="BT859" s="112">
        <v>0.76532100000000003</v>
      </c>
      <c r="BU859" s="117">
        <v>0.71690600000000004</v>
      </c>
      <c r="BV859" s="112">
        <v>0.58657000000000004</v>
      </c>
      <c r="BW859" s="112">
        <v>0.76700400000000002</v>
      </c>
      <c r="BX859" s="112">
        <v>0.64713500000000002</v>
      </c>
      <c r="BY859" s="112">
        <v>0.43827100000000002</v>
      </c>
      <c r="BZ859" s="112">
        <v>0.51348199999999999</v>
      </c>
      <c r="CA859" s="112">
        <v>0.38881300000000002</v>
      </c>
      <c r="CB859" s="112">
        <v>0.78733799999999998</v>
      </c>
      <c r="CC859" s="112">
        <v>0.86468800000000001</v>
      </c>
      <c r="CD859" s="117">
        <v>0.90688100000000005</v>
      </c>
      <c r="CE859" s="105">
        <v>0.43687599999999999</v>
      </c>
      <c r="CF859" s="105">
        <v>9.4900799999999993E-2</v>
      </c>
      <c r="CG859" s="105">
        <v>0.23839099999999999</v>
      </c>
      <c r="CH859" s="105">
        <v>-0.27117200000000002</v>
      </c>
      <c r="CI859" s="105">
        <v>-0.62039800000000001</v>
      </c>
      <c r="CJ859" s="105">
        <v>-0.42855500000000002</v>
      </c>
      <c r="CK859" s="105">
        <v>-0.210147</v>
      </c>
      <c r="CL859" s="105">
        <v>0.128469</v>
      </c>
      <c r="CM859" s="116">
        <v>-0.125691</v>
      </c>
    </row>
    <row r="860" spans="1:91">
      <c r="A860" s="104" t="s">
        <v>5233</v>
      </c>
      <c r="B860" s="104" t="s">
        <v>5234</v>
      </c>
      <c r="C860" s="104" t="s">
        <v>5235</v>
      </c>
      <c r="D860" s="105">
        <v>28.192</v>
      </c>
      <c r="E860" s="108"/>
      <c r="F860" s="108">
        <v>15138137</v>
      </c>
      <c r="G860" s="108">
        <v>48527152</v>
      </c>
      <c r="H860" s="108">
        <v>223905856</v>
      </c>
      <c r="I860" s="108">
        <v>225494500</v>
      </c>
      <c r="J860" s="108">
        <v>127420944</v>
      </c>
      <c r="K860" s="108">
        <v>121655648</v>
      </c>
      <c r="L860" s="108">
        <v>104599400</v>
      </c>
      <c r="M860" s="108">
        <v>113845432</v>
      </c>
      <c r="N860" s="108">
        <v>279124000</v>
      </c>
      <c r="O860" s="108">
        <v>292428210</v>
      </c>
      <c r="P860" s="108">
        <v>171798859</v>
      </c>
      <c r="Q860" s="108">
        <v>276709710</v>
      </c>
      <c r="R860" s="108">
        <v>271674840</v>
      </c>
      <c r="S860" s="108">
        <v>226211032</v>
      </c>
      <c r="T860" s="108">
        <v>278433267.5</v>
      </c>
      <c r="U860" s="108">
        <v>92759931</v>
      </c>
      <c r="V860" s="108">
        <v>63430796.880000003</v>
      </c>
      <c r="W860" s="108">
        <v>256856416</v>
      </c>
      <c r="X860" s="108">
        <v>244278256</v>
      </c>
      <c r="Y860" s="108">
        <v>208891472</v>
      </c>
      <c r="Z860" s="108">
        <v>229566328</v>
      </c>
      <c r="AA860" s="108">
        <v>85805660</v>
      </c>
      <c r="AB860" s="108">
        <v>264136029</v>
      </c>
      <c r="AC860" s="108">
        <v>331594388</v>
      </c>
      <c r="AD860" s="108">
        <v>372339792</v>
      </c>
      <c r="AE860" s="108">
        <v>339226633.5</v>
      </c>
      <c r="AF860" s="108">
        <v>340497482</v>
      </c>
      <c r="AG860" s="108">
        <v>364574328</v>
      </c>
      <c r="AH860" s="115">
        <v>236359112</v>
      </c>
      <c r="AI860" s="105">
        <v>21.779299999999999</v>
      </c>
      <c r="AJ860" s="105">
        <v>24.6007</v>
      </c>
      <c r="AK860" s="105">
        <v>26.186</v>
      </c>
      <c r="AL860" s="105">
        <v>28.012699999999999</v>
      </c>
      <c r="AM860" s="105">
        <v>28.2103</v>
      </c>
      <c r="AN860" s="105">
        <v>27.482700000000001</v>
      </c>
      <c r="AO860" s="105">
        <v>27.1311</v>
      </c>
      <c r="AP860" s="105">
        <v>27.723800000000001</v>
      </c>
      <c r="AQ860" s="105">
        <v>26.951599999999999</v>
      </c>
      <c r="AR860" s="105">
        <v>28.509</v>
      </c>
      <c r="AS860" s="105">
        <v>28.741900000000001</v>
      </c>
      <c r="AT860" s="105">
        <v>27.9603</v>
      </c>
      <c r="AU860" s="105">
        <v>28.261399999999998</v>
      </c>
      <c r="AV860" s="105">
        <v>28.306999999999999</v>
      </c>
      <c r="AW860" s="105">
        <v>28.2425</v>
      </c>
      <c r="AX860" s="105">
        <v>28.432099999999998</v>
      </c>
      <c r="AY860" s="105">
        <v>26.7849</v>
      </c>
      <c r="AZ860" s="105">
        <v>26.307400000000001</v>
      </c>
      <c r="BA860" s="105">
        <v>28.1813</v>
      </c>
      <c r="BB860" s="105">
        <v>28.2027</v>
      </c>
      <c r="BC860" s="105">
        <v>27.852499999999999</v>
      </c>
      <c r="BD860" s="105">
        <v>28.207899999999999</v>
      </c>
      <c r="BE860" s="105">
        <v>26.822199999999999</v>
      </c>
      <c r="BF860" s="105">
        <v>28.4133</v>
      </c>
      <c r="BG860" s="105">
        <v>28.347999999999999</v>
      </c>
      <c r="BH860" s="105">
        <v>28.509699999999999</v>
      </c>
      <c r="BI860" s="105">
        <v>28.351600000000001</v>
      </c>
      <c r="BJ860" s="105">
        <v>28.398099999999999</v>
      </c>
      <c r="BK860" s="105">
        <v>28.392800000000001</v>
      </c>
      <c r="BL860" s="116">
        <v>27.841799999999999</v>
      </c>
      <c r="BM860" s="112">
        <v>3.6586500000000001E-2</v>
      </c>
      <c r="BN860" s="112">
        <v>0.33926899999999999</v>
      </c>
      <c r="BO860" s="112">
        <v>3.39596E-2</v>
      </c>
      <c r="BP860" s="112">
        <v>0.55055399999999999</v>
      </c>
      <c r="BQ860" s="112">
        <v>0.76494200000000001</v>
      </c>
      <c r="BR860" s="112">
        <v>0.19664100000000001</v>
      </c>
      <c r="BS860" s="112">
        <v>0.57499800000000001</v>
      </c>
      <c r="BT860" s="112">
        <v>0.498058</v>
      </c>
      <c r="BU860" s="117">
        <v>0.37373200000000001</v>
      </c>
      <c r="BV860" s="112">
        <v>8.2272999999999999E-2</v>
      </c>
      <c r="BW860" s="112">
        <v>0.43134600000000001</v>
      </c>
      <c r="BX860" s="112">
        <v>0.109724</v>
      </c>
      <c r="BY860" s="112">
        <v>0.62864200000000003</v>
      </c>
      <c r="BZ860" s="112">
        <v>0.888262</v>
      </c>
      <c r="CA860" s="112">
        <v>0.45575700000000002</v>
      </c>
      <c r="CB860" s="112">
        <v>0.74996300000000005</v>
      </c>
      <c r="CC860" s="112">
        <v>0.67679400000000001</v>
      </c>
      <c r="CD860" s="117">
        <v>0.75453099999999995</v>
      </c>
      <c r="CE860" s="105">
        <v>-4.0222300000000004</v>
      </c>
      <c r="CF860" s="105">
        <v>-0.309008</v>
      </c>
      <c r="CG860" s="105">
        <v>-0.94206199999999995</v>
      </c>
      <c r="CH860" s="105">
        <v>0.192824</v>
      </c>
      <c r="CI860" s="105">
        <v>5.9385300000000002E-2</v>
      </c>
      <c r="CJ860" s="105">
        <v>-1.0361100000000001</v>
      </c>
      <c r="CK860" s="105">
        <v>-0.132047</v>
      </c>
      <c r="CL860" s="105">
        <v>-0.39644299999999999</v>
      </c>
      <c r="CM860" s="116">
        <v>0.19217400000000001</v>
      </c>
    </row>
    <row r="861" spans="1:91">
      <c r="A861" s="104" t="s">
        <v>2408</v>
      </c>
      <c r="B861" s="104" t="s">
        <v>2409</v>
      </c>
      <c r="C861" s="104" t="s">
        <v>2410</v>
      </c>
      <c r="D861" s="105">
        <v>33.465949999999999</v>
      </c>
      <c r="E861" s="108">
        <v>11163533961</v>
      </c>
      <c r="F861" s="108">
        <v>13585746320</v>
      </c>
      <c r="G861" s="108">
        <v>10423945956</v>
      </c>
      <c r="H861" s="108">
        <v>12994694820</v>
      </c>
      <c r="I861" s="108">
        <v>10799689474</v>
      </c>
      <c r="J861" s="108">
        <v>12954977825</v>
      </c>
      <c r="K861" s="108">
        <v>10188621608</v>
      </c>
      <c r="L861" s="108">
        <v>12630616789</v>
      </c>
      <c r="M861" s="108">
        <v>11831855789</v>
      </c>
      <c r="N861" s="108">
        <v>9173904205</v>
      </c>
      <c r="O861" s="108">
        <v>13200311489</v>
      </c>
      <c r="P861" s="108">
        <v>11547958169</v>
      </c>
      <c r="Q861" s="108">
        <v>7508153244</v>
      </c>
      <c r="R861" s="108">
        <v>8608947293</v>
      </c>
      <c r="S861" s="108">
        <v>20771508641</v>
      </c>
      <c r="T861" s="108">
        <v>8854967052</v>
      </c>
      <c r="U861" s="108">
        <v>8201921174</v>
      </c>
      <c r="V861" s="108">
        <v>6516243992</v>
      </c>
      <c r="W861" s="108">
        <v>7121201289</v>
      </c>
      <c r="X861" s="108">
        <v>6951160582</v>
      </c>
      <c r="Y861" s="108">
        <v>7644918015</v>
      </c>
      <c r="Z861" s="108">
        <v>6714598672</v>
      </c>
      <c r="AA861" s="108">
        <v>6409083240</v>
      </c>
      <c r="AB861" s="108">
        <v>5875928759</v>
      </c>
      <c r="AC861" s="108">
        <v>7590934958</v>
      </c>
      <c r="AD861" s="108">
        <v>10533278843</v>
      </c>
      <c r="AE861" s="108">
        <v>7743605722</v>
      </c>
      <c r="AF861" s="108">
        <v>14442973514</v>
      </c>
      <c r="AG861" s="108">
        <v>16986829019</v>
      </c>
      <c r="AH861" s="115">
        <v>7702628221</v>
      </c>
      <c r="AI861" s="105">
        <v>33.761600000000001</v>
      </c>
      <c r="AJ861" s="105">
        <v>34.188299999999998</v>
      </c>
      <c r="AK861" s="105">
        <v>33.814900000000002</v>
      </c>
      <c r="AL861" s="105">
        <v>33.871600000000001</v>
      </c>
      <c r="AM861" s="105">
        <v>33.753100000000003</v>
      </c>
      <c r="AN861" s="105">
        <v>33.9998</v>
      </c>
      <c r="AO861" s="105">
        <v>33.508699999999997</v>
      </c>
      <c r="AP861" s="105">
        <v>34.203000000000003</v>
      </c>
      <c r="AQ861" s="105">
        <v>33.6511</v>
      </c>
      <c r="AR861" s="105">
        <v>33.551600000000001</v>
      </c>
      <c r="AS861" s="105">
        <v>34.135300000000001</v>
      </c>
      <c r="AT861" s="105">
        <v>34.031100000000002</v>
      </c>
      <c r="AU861" s="105">
        <v>33.025599999999997</v>
      </c>
      <c r="AV861" s="105">
        <v>33.292900000000003</v>
      </c>
      <c r="AW861" s="105">
        <v>34.638199999999998</v>
      </c>
      <c r="AX861" s="105">
        <v>33.423200000000001</v>
      </c>
      <c r="AY861" s="105">
        <v>33.245899999999999</v>
      </c>
      <c r="AZ861" s="105">
        <v>32.933999999999997</v>
      </c>
      <c r="BA861" s="105">
        <v>32.974400000000003</v>
      </c>
      <c r="BB861" s="105">
        <v>33.021599999999999</v>
      </c>
      <c r="BC861" s="105">
        <v>33.037500000000001</v>
      </c>
      <c r="BD861" s="105">
        <v>33.063600000000001</v>
      </c>
      <c r="BE861" s="105">
        <v>32.9816</v>
      </c>
      <c r="BF861" s="105">
        <v>32.888800000000003</v>
      </c>
      <c r="BG861" s="105">
        <v>32.8675</v>
      </c>
      <c r="BH861" s="105">
        <v>33.309699999999999</v>
      </c>
      <c r="BI861" s="105">
        <v>32.864199999999997</v>
      </c>
      <c r="BJ861" s="105">
        <v>33.804699999999997</v>
      </c>
      <c r="BK861" s="105">
        <v>33.9084</v>
      </c>
      <c r="BL861" s="116">
        <v>32.837699999999998</v>
      </c>
      <c r="BM861" s="112">
        <v>0.33138600000000001</v>
      </c>
      <c r="BN861" s="112">
        <v>0.36220200000000002</v>
      </c>
      <c r="BO861" s="112">
        <v>0.53703999999999996</v>
      </c>
      <c r="BP861" s="112">
        <v>0.369863</v>
      </c>
      <c r="BQ861" s="112">
        <v>0.83381000000000005</v>
      </c>
      <c r="BR861" s="112">
        <v>0.44098799999999999</v>
      </c>
      <c r="BS861" s="112">
        <v>0.21268000000000001</v>
      </c>
      <c r="BT861" s="112">
        <v>0.19292699999999999</v>
      </c>
      <c r="BU861" s="117">
        <v>0.24726100000000001</v>
      </c>
      <c r="BV861" s="112">
        <v>0.41526200000000002</v>
      </c>
      <c r="BW861" s="112">
        <v>0.45358100000000001</v>
      </c>
      <c r="BX861" s="112">
        <v>0.63634400000000002</v>
      </c>
      <c r="BY861" s="112">
        <v>0.45377899999999999</v>
      </c>
      <c r="BZ861" s="112">
        <v>0.91988000000000003</v>
      </c>
      <c r="CA861" s="112">
        <v>0.69264099999999995</v>
      </c>
      <c r="CB861" s="112">
        <v>0.43958399999999997</v>
      </c>
      <c r="CC861" s="112">
        <v>0.39144299999999999</v>
      </c>
      <c r="CD861" s="117">
        <v>0.71893099999999999</v>
      </c>
      <c r="CE861" s="105">
        <v>0.40464899999999998</v>
      </c>
      <c r="CF861" s="105">
        <v>0.357906</v>
      </c>
      <c r="CG861" s="105">
        <v>0.27063999999999999</v>
      </c>
      <c r="CH861" s="105">
        <v>0.389048</v>
      </c>
      <c r="CI861" s="105">
        <v>0.13531000000000001</v>
      </c>
      <c r="CJ861" s="105">
        <v>-0.31590099999999999</v>
      </c>
      <c r="CK861" s="105">
        <v>-0.50574699999999995</v>
      </c>
      <c r="CL861" s="105">
        <v>-0.53892799999999996</v>
      </c>
      <c r="CM861" s="116">
        <v>-0.50309999999999999</v>
      </c>
    </row>
    <row r="862" spans="1:91">
      <c r="A862" s="104" t="s">
        <v>2411</v>
      </c>
      <c r="B862" s="104" t="s">
        <v>2412</v>
      </c>
      <c r="C862" s="104" t="s">
        <v>2413</v>
      </c>
      <c r="D862" s="105">
        <v>34.623800000000003</v>
      </c>
      <c r="E862" s="108">
        <v>18862970354</v>
      </c>
      <c r="F862" s="108">
        <v>21859501479</v>
      </c>
      <c r="G862" s="108">
        <v>24717155965</v>
      </c>
      <c r="H862" s="108">
        <v>26383169265</v>
      </c>
      <c r="I862" s="108">
        <v>26784339775</v>
      </c>
      <c r="J862" s="108">
        <v>26445897762</v>
      </c>
      <c r="K862" s="108">
        <v>22808541511</v>
      </c>
      <c r="L862" s="108">
        <v>20186419745</v>
      </c>
      <c r="M862" s="108">
        <v>25581432238</v>
      </c>
      <c r="N862" s="108">
        <v>28204786561</v>
      </c>
      <c r="O862" s="108">
        <v>25247644288</v>
      </c>
      <c r="P862" s="108">
        <v>25374611755</v>
      </c>
      <c r="Q862" s="108">
        <v>21031883230</v>
      </c>
      <c r="R862" s="108">
        <v>22174009763</v>
      </c>
      <c r="S862" s="108">
        <v>25403911988</v>
      </c>
      <c r="T862" s="108">
        <v>22945618819</v>
      </c>
      <c r="U862" s="108">
        <v>21646913064</v>
      </c>
      <c r="V862" s="108">
        <v>19002119343</v>
      </c>
      <c r="W862" s="108">
        <v>21477418861</v>
      </c>
      <c r="X862" s="108">
        <v>19415437229</v>
      </c>
      <c r="Y862" s="108">
        <v>19327575521</v>
      </c>
      <c r="Z862" s="108">
        <v>17186862739</v>
      </c>
      <c r="AA862" s="108">
        <v>17369810530</v>
      </c>
      <c r="AB862" s="108">
        <v>18508265931</v>
      </c>
      <c r="AC862" s="108">
        <v>22203671861</v>
      </c>
      <c r="AD862" s="108">
        <v>25763454770</v>
      </c>
      <c r="AE862" s="108">
        <v>24042803457</v>
      </c>
      <c r="AF862" s="108">
        <v>24387511478</v>
      </c>
      <c r="AG862" s="108">
        <v>25598338639</v>
      </c>
      <c r="AH862" s="115">
        <v>18664019273</v>
      </c>
      <c r="AI862" s="105">
        <v>34.518300000000004</v>
      </c>
      <c r="AJ862" s="105">
        <v>34.855899999999998</v>
      </c>
      <c r="AK862" s="105">
        <v>35.024500000000003</v>
      </c>
      <c r="AL862" s="105">
        <v>34.893300000000004</v>
      </c>
      <c r="AM862" s="105">
        <v>35.055</v>
      </c>
      <c r="AN862" s="105">
        <v>34.996099999999998</v>
      </c>
      <c r="AO862" s="105">
        <v>34.661000000000001</v>
      </c>
      <c r="AP862" s="105">
        <v>34.835999999999999</v>
      </c>
      <c r="AQ862" s="105">
        <v>34.763500000000001</v>
      </c>
      <c r="AR862" s="105">
        <v>35.170900000000003</v>
      </c>
      <c r="AS862" s="105">
        <v>35.043799999999997</v>
      </c>
      <c r="AT862" s="105">
        <v>35.166800000000002</v>
      </c>
      <c r="AU862" s="105">
        <v>34.495699999999999</v>
      </c>
      <c r="AV862" s="105">
        <v>34.657800000000002</v>
      </c>
      <c r="AW862" s="105">
        <v>34.944800000000001</v>
      </c>
      <c r="AX862" s="105">
        <v>34.796799999999998</v>
      </c>
      <c r="AY862" s="105">
        <v>34.637999999999998</v>
      </c>
      <c r="AZ862" s="105">
        <v>34.479399999999998</v>
      </c>
      <c r="BA862" s="105">
        <v>34.567</v>
      </c>
      <c r="BB862" s="105">
        <v>34.518999999999998</v>
      </c>
      <c r="BC862" s="105">
        <v>34.390099999999997</v>
      </c>
      <c r="BD862" s="105">
        <v>34.4268</v>
      </c>
      <c r="BE862" s="105">
        <v>34.432299999999998</v>
      </c>
      <c r="BF862" s="105">
        <v>34.543999999999997</v>
      </c>
      <c r="BG862" s="105">
        <v>34.436199999999999</v>
      </c>
      <c r="BH862" s="105">
        <v>34.6096</v>
      </c>
      <c r="BI862" s="105">
        <v>34.498800000000003</v>
      </c>
      <c r="BJ862" s="105">
        <v>34.560499999999998</v>
      </c>
      <c r="BK862" s="105">
        <v>34.500500000000002</v>
      </c>
      <c r="BL862" s="116">
        <v>34.1203</v>
      </c>
      <c r="BM862" s="112">
        <v>0.116012</v>
      </c>
      <c r="BN862" s="112">
        <v>1.5682600000000001E-2</v>
      </c>
      <c r="BO862" s="112">
        <v>7.0501099999999997E-2</v>
      </c>
      <c r="BP862" s="112">
        <v>7.0121799999999998E-3</v>
      </c>
      <c r="BQ862" s="112">
        <v>0.18359500000000001</v>
      </c>
      <c r="BR862" s="112">
        <v>0.213892</v>
      </c>
      <c r="BS862" s="112">
        <v>0.54184200000000005</v>
      </c>
      <c r="BT862" s="112">
        <v>0.63231999999999999</v>
      </c>
      <c r="BU862" s="117">
        <v>0.45581899999999997</v>
      </c>
      <c r="BV862" s="112">
        <v>0.18204600000000001</v>
      </c>
      <c r="BW862" s="112">
        <v>5.0457500000000002E-2</v>
      </c>
      <c r="BX862" s="112">
        <v>0.16372999999999999</v>
      </c>
      <c r="BY862" s="112">
        <v>2.1953199999999999E-2</v>
      </c>
      <c r="BZ862" s="112">
        <v>0.550342</v>
      </c>
      <c r="CA862" s="112">
        <v>0.47282400000000002</v>
      </c>
      <c r="CB862" s="112">
        <v>0.72346299999999997</v>
      </c>
      <c r="CC862" s="112">
        <v>0.77655799999999997</v>
      </c>
      <c r="CD862" s="117">
        <v>0.78330100000000003</v>
      </c>
      <c r="CE862" s="105">
        <v>0.40579199999999999</v>
      </c>
      <c r="CF862" s="105">
        <v>0.58769000000000005</v>
      </c>
      <c r="CG862" s="105">
        <v>0.35972199999999999</v>
      </c>
      <c r="CH862" s="105">
        <v>0.73341999999999996</v>
      </c>
      <c r="CI862" s="105">
        <v>0.30568200000000001</v>
      </c>
      <c r="CJ862" s="105">
        <v>0.24432000000000001</v>
      </c>
      <c r="CK862" s="105">
        <v>9.82933E-2</v>
      </c>
      <c r="CL862" s="105">
        <v>7.3956800000000003E-2</v>
      </c>
      <c r="CM862" s="116">
        <v>0.121115</v>
      </c>
    </row>
    <row r="863" spans="1:91">
      <c r="A863" s="104" t="s">
        <v>2414</v>
      </c>
      <c r="B863" s="104" t="s">
        <v>2415</v>
      </c>
      <c r="C863" s="104" t="s">
        <v>2416</v>
      </c>
      <c r="D863" s="105">
        <v>25.802300000000002</v>
      </c>
      <c r="E863" s="108">
        <v>36907757.5</v>
      </c>
      <c r="F863" s="108">
        <v>37403682</v>
      </c>
      <c r="G863" s="108">
        <v>20746420.5</v>
      </c>
      <c r="H863" s="108">
        <v>47984959</v>
      </c>
      <c r="I863" s="108">
        <v>25847108</v>
      </c>
      <c r="J863" s="108">
        <v>31269251</v>
      </c>
      <c r="K863" s="108">
        <v>71500250</v>
      </c>
      <c r="L863" s="108">
        <v>23627773</v>
      </c>
      <c r="M863" s="108">
        <v>44248758</v>
      </c>
      <c r="N863" s="108">
        <v>17232254</v>
      </c>
      <c r="O863" s="108">
        <v>26661632.5</v>
      </c>
      <c r="P863" s="108">
        <v>9022330</v>
      </c>
      <c r="Q863" s="108">
        <v>30885041</v>
      </c>
      <c r="R863" s="108">
        <v>79855910</v>
      </c>
      <c r="S863" s="108">
        <v>54370279.5</v>
      </c>
      <c r="T863" s="108">
        <v>53782688.5</v>
      </c>
      <c r="U863" s="108">
        <v>52842304</v>
      </c>
      <c r="V863" s="108">
        <v>53539391</v>
      </c>
      <c r="W863" s="108">
        <v>50529389</v>
      </c>
      <c r="X863" s="108">
        <v>44820059.5</v>
      </c>
      <c r="Y863" s="108">
        <v>48680924</v>
      </c>
      <c r="Z863" s="108">
        <v>29303453</v>
      </c>
      <c r="AA863" s="108">
        <v>43988102</v>
      </c>
      <c r="AB863" s="108">
        <v>54198578.5</v>
      </c>
      <c r="AC863" s="108">
        <v>84028287</v>
      </c>
      <c r="AD863" s="108">
        <v>82727359</v>
      </c>
      <c r="AE863" s="108">
        <v>79209879</v>
      </c>
      <c r="AF863" s="108">
        <v>72608888</v>
      </c>
      <c r="AG863" s="108">
        <v>69026847</v>
      </c>
      <c r="AH863" s="115">
        <v>48448491</v>
      </c>
      <c r="AI863" s="105">
        <v>25.520900000000001</v>
      </c>
      <c r="AJ863" s="105">
        <v>25.8811</v>
      </c>
      <c r="AK863" s="105">
        <v>24.983499999999999</v>
      </c>
      <c r="AL863" s="105">
        <v>25.790500000000002</v>
      </c>
      <c r="AM863" s="105">
        <v>25.1417</v>
      </c>
      <c r="AN863" s="105">
        <v>25.773299999999999</v>
      </c>
      <c r="AO863" s="105">
        <v>26.332999999999998</v>
      </c>
      <c r="AP863" s="105">
        <v>25.618500000000001</v>
      </c>
      <c r="AQ863" s="105">
        <v>25.588200000000001</v>
      </c>
      <c r="AR863" s="105">
        <v>24.245000000000001</v>
      </c>
      <c r="AS863" s="105">
        <v>25.434999999999999</v>
      </c>
      <c r="AT863" s="105">
        <v>23.709199999999999</v>
      </c>
      <c r="AU863" s="105">
        <v>25.092400000000001</v>
      </c>
      <c r="AV863" s="105">
        <v>26.540600000000001</v>
      </c>
      <c r="AW863" s="105">
        <v>26.190999999999999</v>
      </c>
      <c r="AX863" s="105">
        <v>26.06</v>
      </c>
      <c r="AY863" s="105">
        <v>25.992100000000001</v>
      </c>
      <c r="AZ863" s="105">
        <v>26.0974</v>
      </c>
      <c r="BA863" s="105">
        <v>25.835599999999999</v>
      </c>
      <c r="BB863" s="105">
        <v>25.798200000000001</v>
      </c>
      <c r="BC863" s="105">
        <v>25.734999999999999</v>
      </c>
      <c r="BD863" s="105">
        <v>25.1494</v>
      </c>
      <c r="BE863" s="105">
        <v>25.8064</v>
      </c>
      <c r="BF863" s="105">
        <v>26.128299999999999</v>
      </c>
      <c r="BG863" s="105">
        <v>26.3459</v>
      </c>
      <c r="BH863" s="105">
        <v>26.308900000000001</v>
      </c>
      <c r="BI863" s="105">
        <v>26.2531</v>
      </c>
      <c r="BJ863" s="105">
        <v>26.168700000000001</v>
      </c>
      <c r="BK863" s="105">
        <v>26.008400000000002</v>
      </c>
      <c r="BL863" s="116">
        <v>25.5657</v>
      </c>
      <c r="BM863" s="112">
        <v>0.22673499999999999</v>
      </c>
      <c r="BN863" s="112">
        <v>0.28357700000000002</v>
      </c>
      <c r="BO863" s="112">
        <v>0.83408899999999997</v>
      </c>
      <c r="BP863" s="112">
        <v>5.5063099999999997E-2</v>
      </c>
      <c r="BQ863" s="112">
        <v>0.95701999999999998</v>
      </c>
      <c r="BR863" s="112">
        <v>0.49986599999999998</v>
      </c>
      <c r="BS863" s="112">
        <v>0.53243499999999999</v>
      </c>
      <c r="BT863" s="112">
        <v>0.55344499999999996</v>
      </c>
      <c r="BU863" s="117">
        <v>0.10019400000000001</v>
      </c>
      <c r="BV863" s="112">
        <v>0.30614799999999998</v>
      </c>
      <c r="BW863" s="112">
        <v>0.375749</v>
      </c>
      <c r="BX863" s="112">
        <v>0.88489200000000001</v>
      </c>
      <c r="BY863" s="112">
        <v>9.9248299999999998E-2</v>
      </c>
      <c r="BZ863" s="112">
        <v>0.97679800000000006</v>
      </c>
      <c r="CA863" s="112">
        <v>0.73785999999999996</v>
      </c>
      <c r="CB863" s="112">
        <v>0.71891799999999995</v>
      </c>
      <c r="CC863" s="112">
        <v>0.71842899999999998</v>
      </c>
      <c r="CD863" s="117">
        <v>0.61957799999999996</v>
      </c>
      <c r="CE863" s="105">
        <v>-0.45244299999999998</v>
      </c>
      <c r="CF863" s="105">
        <v>-0.34578300000000001</v>
      </c>
      <c r="CG863" s="105">
        <v>-6.7698800000000003E-2</v>
      </c>
      <c r="CH863" s="105">
        <v>-1.45119</v>
      </c>
      <c r="CI863" s="105">
        <v>2.7072300000000001E-2</v>
      </c>
      <c r="CJ863" s="105">
        <v>0.13553100000000001</v>
      </c>
      <c r="CK863" s="105">
        <v>-0.124662</v>
      </c>
      <c r="CL863" s="105">
        <v>-0.219557</v>
      </c>
      <c r="CM863" s="116">
        <v>0.38834299999999999</v>
      </c>
    </row>
    <row r="864" spans="1:91">
      <c r="A864" s="104" t="s">
        <v>2417</v>
      </c>
      <c r="B864" s="104" t="s">
        <v>2418</v>
      </c>
      <c r="C864" s="104" t="s">
        <v>471</v>
      </c>
      <c r="D864" s="105">
        <v>27.919350000000001</v>
      </c>
      <c r="E864" s="108">
        <v>237109248</v>
      </c>
      <c r="F864" s="108">
        <v>180713568</v>
      </c>
      <c r="G864" s="108">
        <v>218089792</v>
      </c>
      <c r="H864" s="108">
        <v>307450128</v>
      </c>
      <c r="I864" s="108">
        <v>224558824</v>
      </c>
      <c r="J864" s="108">
        <v>207298883.5</v>
      </c>
      <c r="K864" s="108">
        <v>220579624</v>
      </c>
      <c r="L864" s="108">
        <v>188205388</v>
      </c>
      <c r="M864" s="108">
        <v>260579200</v>
      </c>
      <c r="N864" s="108">
        <v>131140780</v>
      </c>
      <c r="O864" s="108">
        <v>195515142</v>
      </c>
      <c r="P864" s="108">
        <v>139447320</v>
      </c>
      <c r="Q864" s="108">
        <v>215745904</v>
      </c>
      <c r="R864" s="108">
        <v>211583400</v>
      </c>
      <c r="S864" s="108">
        <v>120930442</v>
      </c>
      <c r="T864" s="108">
        <v>214685482.80000001</v>
      </c>
      <c r="U864" s="108">
        <v>202290336</v>
      </c>
      <c r="V864" s="108">
        <v>206907385.80000001</v>
      </c>
      <c r="W864" s="108">
        <v>169587480</v>
      </c>
      <c r="X864" s="108">
        <v>206623823.80000001</v>
      </c>
      <c r="Y864" s="108">
        <v>214031816</v>
      </c>
      <c r="Z864" s="108">
        <v>188160785.5</v>
      </c>
      <c r="AA864" s="108">
        <v>177026336</v>
      </c>
      <c r="AB864" s="108">
        <v>182833646</v>
      </c>
      <c r="AC864" s="108">
        <v>122984000</v>
      </c>
      <c r="AD864" s="108">
        <v>157832972</v>
      </c>
      <c r="AE864" s="108">
        <v>149651772</v>
      </c>
      <c r="AF864" s="108">
        <v>175697476</v>
      </c>
      <c r="AG864" s="108">
        <v>149586512</v>
      </c>
      <c r="AH864" s="115">
        <v>162224428</v>
      </c>
      <c r="AI864" s="105">
        <v>28.204499999999999</v>
      </c>
      <c r="AJ864" s="105">
        <v>28.1052</v>
      </c>
      <c r="AK864" s="105">
        <v>28.3643</v>
      </c>
      <c r="AL864" s="105">
        <v>28.470199999999998</v>
      </c>
      <c r="AM864" s="105">
        <v>28.2074</v>
      </c>
      <c r="AN864" s="105">
        <v>28.136399999999998</v>
      </c>
      <c r="AO864" s="105">
        <v>27.979700000000001</v>
      </c>
      <c r="AP864" s="105">
        <v>28.389299999999999</v>
      </c>
      <c r="AQ864" s="105">
        <v>28.1462</v>
      </c>
      <c r="AR864" s="105">
        <v>27.437999999999999</v>
      </c>
      <c r="AS864" s="105">
        <v>28.182500000000001</v>
      </c>
      <c r="AT864" s="105">
        <v>27.659300000000002</v>
      </c>
      <c r="AU864" s="105">
        <v>27.916399999999999</v>
      </c>
      <c r="AV864" s="105">
        <v>27.946300000000001</v>
      </c>
      <c r="AW864" s="105">
        <v>27.316600000000001</v>
      </c>
      <c r="AX864" s="105">
        <v>28.056999999999999</v>
      </c>
      <c r="AY864" s="105">
        <v>27.901499999999999</v>
      </c>
      <c r="AZ864" s="105">
        <v>28.0029</v>
      </c>
      <c r="BA864" s="105">
        <v>27.5824</v>
      </c>
      <c r="BB864" s="105">
        <v>27.969200000000001</v>
      </c>
      <c r="BC864" s="105">
        <v>27.881499999999999</v>
      </c>
      <c r="BD864" s="105">
        <v>27.9223</v>
      </c>
      <c r="BE864" s="105">
        <v>27.868400000000001</v>
      </c>
      <c r="BF864" s="105">
        <v>27.8825</v>
      </c>
      <c r="BG864" s="105">
        <v>26.881499999999999</v>
      </c>
      <c r="BH864" s="105">
        <v>27.251300000000001</v>
      </c>
      <c r="BI864" s="105">
        <v>27.1709</v>
      </c>
      <c r="BJ864" s="105">
        <v>27.4436</v>
      </c>
      <c r="BK864" s="105">
        <v>27.130099999999999</v>
      </c>
      <c r="BL864" s="116">
        <v>27.336300000000001</v>
      </c>
      <c r="BM864" s="112">
        <v>1.49837E-3</v>
      </c>
      <c r="BN864" s="112">
        <v>2.11589E-3</v>
      </c>
      <c r="BO864" s="112">
        <v>4.4621399999999999E-3</v>
      </c>
      <c r="BP864" s="112">
        <v>0.128827</v>
      </c>
      <c r="BQ864" s="112">
        <v>0.13292300000000001</v>
      </c>
      <c r="BR864" s="112">
        <v>2.63729E-3</v>
      </c>
      <c r="BS864" s="112">
        <v>2.7033399999999999E-2</v>
      </c>
      <c r="BT864" s="112">
        <v>3.2556E-3</v>
      </c>
      <c r="BU864" s="117">
        <v>0.23622099999999999</v>
      </c>
      <c r="BV864" s="112">
        <v>1.5687799999999998E-2</v>
      </c>
      <c r="BW864" s="112">
        <v>1.9122799999999999E-2</v>
      </c>
      <c r="BX864" s="112">
        <v>3.9409699999999999E-2</v>
      </c>
      <c r="BY864" s="112">
        <v>0.19283800000000001</v>
      </c>
      <c r="BZ864" s="112">
        <v>0.51408200000000004</v>
      </c>
      <c r="CA864" s="112">
        <v>5.1561599999999999E-2</v>
      </c>
      <c r="CB864" s="112">
        <v>0.158883</v>
      </c>
      <c r="CC864" s="112">
        <v>4.4451699999999997E-2</v>
      </c>
      <c r="CD864" s="117">
        <v>0.709152</v>
      </c>
      <c r="CE864" s="105">
        <v>0.921315</v>
      </c>
      <c r="CF864" s="105">
        <v>0.96797299999999997</v>
      </c>
      <c r="CG864" s="105">
        <v>0.86839699999999997</v>
      </c>
      <c r="CH864" s="105">
        <v>0.45660800000000001</v>
      </c>
      <c r="CI864" s="105">
        <v>0.42310599999999998</v>
      </c>
      <c r="CJ864" s="105">
        <v>0.68378899999999998</v>
      </c>
      <c r="CK864" s="105">
        <v>0.50770300000000002</v>
      </c>
      <c r="CL864" s="105">
        <v>0.587727</v>
      </c>
      <c r="CM864" s="116">
        <v>-0.20208999999999999</v>
      </c>
    </row>
    <row r="865" spans="1:91">
      <c r="A865" s="104" t="s">
        <v>2419</v>
      </c>
      <c r="B865" s="104" t="s">
        <v>2420</v>
      </c>
      <c r="C865" s="104" t="s">
        <v>2421</v>
      </c>
      <c r="D865" s="105">
        <v>31.225549999999998</v>
      </c>
      <c r="E865" s="108">
        <v>1958420085</v>
      </c>
      <c r="F865" s="108">
        <v>2015854991</v>
      </c>
      <c r="G865" s="108">
        <v>1945493489</v>
      </c>
      <c r="H865" s="108">
        <v>2146663151</v>
      </c>
      <c r="I865" s="108">
        <v>1886252853</v>
      </c>
      <c r="J865" s="108">
        <v>1707814310</v>
      </c>
      <c r="K865" s="108">
        <v>2052307470</v>
      </c>
      <c r="L865" s="108">
        <v>1797081896</v>
      </c>
      <c r="M865" s="108">
        <v>2092251361</v>
      </c>
      <c r="N865" s="108">
        <v>2168752801</v>
      </c>
      <c r="O865" s="108">
        <v>2337261905</v>
      </c>
      <c r="P865" s="108">
        <v>1875264881</v>
      </c>
      <c r="Q865" s="108">
        <v>2114984539</v>
      </c>
      <c r="R865" s="108">
        <v>2166266206</v>
      </c>
      <c r="S865" s="108">
        <v>2743752344</v>
      </c>
      <c r="T865" s="108">
        <v>1748544699</v>
      </c>
      <c r="U865" s="108">
        <v>2237413346</v>
      </c>
      <c r="V865" s="108">
        <v>1853728350</v>
      </c>
      <c r="W865" s="108">
        <v>2143764646</v>
      </c>
      <c r="X865" s="108">
        <v>2178300744</v>
      </c>
      <c r="Y865" s="108">
        <v>2203523883</v>
      </c>
      <c r="Z865" s="108">
        <v>1872195226</v>
      </c>
      <c r="AA865" s="108">
        <v>1843018107</v>
      </c>
      <c r="AB865" s="108">
        <v>1853846585</v>
      </c>
      <c r="AC865" s="108">
        <v>2348711939</v>
      </c>
      <c r="AD865" s="108">
        <v>2317725853</v>
      </c>
      <c r="AE865" s="108">
        <v>2126089155</v>
      </c>
      <c r="AF865" s="108">
        <v>1937692516</v>
      </c>
      <c r="AG865" s="108">
        <v>2424232708</v>
      </c>
      <c r="AH865" s="115">
        <v>2221336826</v>
      </c>
      <c r="AI865" s="105">
        <v>31.250499999999999</v>
      </c>
      <c r="AJ865" s="105">
        <v>31.467199999999998</v>
      </c>
      <c r="AK865" s="105">
        <v>31.407299999999999</v>
      </c>
      <c r="AL865" s="105">
        <v>31.273800000000001</v>
      </c>
      <c r="AM865" s="105">
        <v>31.241199999999999</v>
      </c>
      <c r="AN865" s="105">
        <v>31.1982</v>
      </c>
      <c r="AO865" s="105">
        <v>31.166599999999999</v>
      </c>
      <c r="AP865" s="105">
        <v>31.4221</v>
      </c>
      <c r="AQ865" s="105">
        <v>31.151499999999999</v>
      </c>
      <c r="AR865" s="105">
        <v>31.422699999999999</v>
      </c>
      <c r="AS865" s="105">
        <v>31.5913</v>
      </c>
      <c r="AT865" s="105">
        <v>31.4086</v>
      </c>
      <c r="AU865" s="105">
        <v>31.212299999999999</v>
      </c>
      <c r="AV865" s="105">
        <v>31.302299999999999</v>
      </c>
      <c r="AW865" s="105">
        <v>31.6755</v>
      </c>
      <c r="AX865" s="105">
        <v>31.082799999999999</v>
      </c>
      <c r="AY865" s="105">
        <v>31.381599999999999</v>
      </c>
      <c r="AZ865" s="105">
        <v>31.128</v>
      </c>
      <c r="BA865" s="105">
        <v>31.2424</v>
      </c>
      <c r="BB865" s="105">
        <v>31.348800000000001</v>
      </c>
      <c r="BC865" s="105">
        <v>31.226600000000001</v>
      </c>
      <c r="BD865" s="105">
        <v>31.203499999999998</v>
      </c>
      <c r="BE865" s="105">
        <v>31.192599999999999</v>
      </c>
      <c r="BF865" s="105">
        <v>31.224499999999999</v>
      </c>
      <c r="BG865" s="105">
        <v>31.1783</v>
      </c>
      <c r="BH865" s="105">
        <v>31.147200000000002</v>
      </c>
      <c r="BI865" s="105">
        <v>30.999400000000001</v>
      </c>
      <c r="BJ865" s="105">
        <v>30.906700000000001</v>
      </c>
      <c r="BK865" s="105">
        <v>31.108499999999999</v>
      </c>
      <c r="BL865" s="116">
        <v>31.0518</v>
      </c>
      <c r="BM865" s="112">
        <v>1.6170899999999998E-2</v>
      </c>
      <c r="BN865" s="112">
        <v>2.81111E-2</v>
      </c>
      <c r="BO865" s="112">
        <v>0.10263700000000001</v>
      </c>
      <c r="BP865" s="112">
        <v>5.7726499999999998E-3</v>
      </c>
      <c r="BQ865" s="112">
        <v>7.1949100000000002E-2</v>
      </c>
      <c r="BR865" s="112">
        <v>0.188942</v>
      </c>
      <c r="BS865" s="112">
        <v>2.4678800000000001E-2</v>
      </c>
      <c r="BT865" s="112">
        <v>3.8662799999999997E-2</v>
      </c>
      <c r="BU865" s="117">
        <v>0.35153400000000001</v>
      </c>
      <c r="BV865" s="112">
        <v>5.25143E-2</v>
      </c>
      <c r="BW865" s="112">
        <v>7.2701399999999999E-2</v>
      </c>
      <c r="BX865" s="112">
        <v>0.19645599999999999</v>
      </c>
      <c r="BY865" s="112">
        <v>1.9610699999999998E-2</v>
      </c>
      <c r="BZ865" s="112">
        <v>0.443328</v>
      </c>
      <c r="CA865" s="112">
        <v>0.44692999999999999</v>
      </c>
      <c r="CB865" s="112">
        <v>0.152531</v>
      </c>
      <c r="CC865" s="112">
        <v>0.15828600000000001</v>
      </c>
      <c r="CD865" s="117">
        <v>0.743421</v>
      </c>
      <c r="CE865" s="105">
        <v>0.35260999999999998</v>
      </c>
      <c r="CF865" s="105">
        <v>0.21537000000000001</v>
      </c>
      <c r="CG865" s="105">
        <v>0.22436800000000001</v>
      </c>
      <c r="CH865" s="105">
        <v>0.45182099999999997</v>
      </c>
      <c r="CI865" s="105">
        <v>0.37433300000000003</v>
      </c>
      <c r="CJ865" s="105">
        <v>0.175069</v>
      </c>
      <c r="CK865" s="105">
        <v>0.25021599999999999</v>
      </c>
      <c r="CL865" s="105">
        <v>0.18445900000000001</v>
      </c>
      <c r="CM865" s="116">
        <v>8.5954699999999995E-2</v>
      </c>
    </row>
    <row r="866" spans="1:91">
      <c r="A866" s="104" t="s">
        <v>2422</v>
      </c>
      <c r="B866" s="104" t="s">
        <v>2423</v>
      </c>
      <c r="C866" s="104" t="s">
        <v>2416</v>
      </c>
      <c r="D866" s="105">
        <v>27.41</v>
      </c>
      <c r="E866" s="108">
        <v>136863004</v>
      </c>
      <c r="F866" s="108">
        <v>184658253</v>
      </c>
      <c r="G866" s="108">
        <v>172555121</v>
      </c>
      <c r="H866" s="108">
        <v>227370175.30000001</v>
      </c>
      <c r="I866" s="108">
        <v>137957545</v>
      </c>
      <c r="J866" s="108">
        <v>318778408</v>
      </c>
      <c r="K866" s="108">
        <v>158613215.5</v>
      </c>
      <c r="L866" s="108">
        <v>128822476</v>
      </c>
      <c r="M866" s="108">
        <v>195874274</v>
      </c>
      <c r="N866" s="108">
        <v>115561497</v>
      </c>
      <c r="O866" s="108">
        <v>134210052</v>
      </c>
      <c r="P866" s="108">
        <v>132192559</v>
      </c>
      <c r="Q866" s="108">
        <v>114612249.5</v>
      </c>
      <c r="R866" s="108">
        <v>119599807.3</v>
      </c>
      <c r="S866" s="108">
        <v>54083794</v>
      </c>
      <c r="T866" s="108">
        <v>118295716</v>
      </c>
      <c r="U866" s="108">
        <v>84334606</v>
      </c>
      <c r="V866" s="108">
        <v>122694466</v>
      </c>
      <c r="W866" s="108">
        <v>154760406</v>
      </c>
      <c r="X866" s="108">
        <v>140679816</v>
      </c>
      <c r="Y866" s="108">
        <v>55060769.130000003</v>
      </c>
      <c r="Z866" s="108">
        <v>79458663.25</v>
      </c>
      <c r="AA866" s="108">
        <v>84227196</v>
      </c>
      <c r="AB866" s="108">
        <v>141102556</v>
      </c>
      <c r="AC866" s="108">
        <v>211881787</v>
      </c>
      <c r="AD866" s="108">
        <v>118913345.3</v>
      </c>
      <c r="AE866" s="108">
        <v>139024014</v>
      </c>
      <c r="AF866" s="108">
        <v>171469157</v>
      </c>
      <c r="AG866" s="108">
        <v>179885273</v>
      </c>
      <c r="AH866" s="115">
        <v>144984630.30000001</v>
      </c>
      <c r="AI866" s="105">
        <v>27.4116</v>
      </c>
      <c r="AJ866" s="105">
        <v>28.173200000000001</v>
      </c>
      <c r="AK866" s="105">
        <v>28.054500000000001</v>
      </c>
      <c r="AL866" s="105">
        <v>28.0349</v>
      </c>
      <c r="AM866" s="105">
        <v>27.491099999999999</v>
      </c>
      <c r="AN866" s="105">
        <v>28.758700000000001</v>
      </c>
      <c r="AO866" s="105">
        <v>27.508299999999998</v>
      </c>
      <c r="AP866" s="105">
        <v>27.9253</v>
      </c>
      <c r="AQ866" s="105">
        <v>27.734400000000001</v>
      </c>
      <c r="AR866" s="105">
        <v>27.246300000000002</v>
      </c>
      <c r="AS866" s="105">
        <v>27.6508</v>
      </c>
      <c r="AT866" s="105">
        <v>27.5822</v>
      </c>
      <c r="AU866" s="105">
        <v>26.9925</v>
      </c>
      <c r="AV866" s="105">
        <v>27.1233</v>
      </c>
      <c r="AW866" s="105">
        <v>26.1572</v>
      </c>
      <c r="AX866" s="105">
        <v>27.197099999999999</v>
      </c>
      <c r="AY866" s="105">
        <v>26.665800000000001</v>
      </c>
      <c r="AZ866" s="105">
        <v>27.2653</v>
      </c>
      <c r="BA866" s="105">
        <v>27.450399999999998</v>
      </c>
      <c r="BB866" s="105">
        <v>27.416799999999999</v>
      </c>
      <c r="BC866" s="105">
        <v>25.883800000000001</v>
      </c>
      <c r="BD866" s="105">
        <v>26.657800000000002</v>
      </c>
      <c r="BE866" s="105">
        <v>26.7774</v>
      </c>
      <c r="BF866" s="105">
        <v>27.508800000000001</v>
      </c>
      <c r="BG866" s="105">
        <v>27.664899999999999</v>
      </c>
      <c r="BH866" s="105">
        <v>26.8398</v>
      </c>
      <c r="BI866" s="105">
        <v>27.064599999999999</v>
      </c>
      <c r="BJ866" s="105">
        <v>27.4084</v>
      </c>
      <c r="BK866" s="105">
        <v>27.3965</v>
      </c>
      <c r="BL866" s="116">
        <v>27.175599999999999</v>
      </c>
      <c r="BM866" s="112">
        <v>8.9996599999999996E-2</v>
      </c>
      <c r="BN866" s="112">
        <v>0.109849</v>
      </c>
      <c r="BO866" s="112">
        <v>4.97562E-2</v>
      </c>
      <c r="BP866" s="112">
        <v>0.31870799999999999</v>
      </c>
      <c r="BQ866" s="112">
        <v>0.142094</v>
      </c>
      <c r="BR866" s="112">
        <v>0.23627799999999999</v>
      </c>
      <c r="BS866" s="112">
        <v>0.47642099999999998</v>
      </c>
      <c r="BT866" s="112">
        <v>0.279584</v>
      </c>
      <c r="BU866" s="117">
        <v>0.62292499999999995</v>
      </c>
      <c r="BV866" s="112">
        <v>0.15113399999999999</v>
      </c>
      <c r="BW866" s="112">
        <v>0.18317800000000001</v>
      </c>
      <c r="BX866" s="112">
        <v>0.134219</v>
      </c>
      <c r="BY866" s="112">
        <v>0.40440100000000001</v>
      </c>
      <c r="BZ866" s="112">
        <v>0.52508900000000003</v>
      </c>
      <c r="CA866" s="112">
        <v>0.49671900000000002</v>
      </c>
      <c r="CB866" s="112">
        <v>0.678678</v>
      </c>
      <c r="CC866" s="112">
        <v>0.48204900000000001</v>
      </c>
      <c r="CD866" s="117">
        <v>0.86991600000000002</v>
      </c>
      <c r="CE866" s="105">
        <v>0.552921</v>
      </c>
      <c r="CF866" s="105">
        <v>0.76801600000000003</v>
      </c>
      <c r="CG866" s="105">
        <v>0.39582200000000001</v>
      </c>
      <c r="CH866" s="105">
        <v>0.16625200000000001</v>
      </c>
      <c r="CI866" s="105">
        <v>-0.56919500000000001</v>
      </c>
      <c r="CJ866" s="105">
        <v>-0.28409499999999999</v>
      </c>
      <c r="CK866" s="105">
        <v>-0.40986</v>
      </c>
      <c r="CL866" s="105">
        <v>-0.345557</v>
      </c>
      <c r="CM866" s="116">
        <v>-0.13705800000000001</v>
      </c>
    </row>
    <row r="867" spans="1:91">
      <c r="A867" s="104" t="s">
        <v>2424</v>
      </c>
      <c r="B867" s="104" t="s">
        <v>2425</v>
      </c>
      <c r="C867" s="104" t="s">
        <v>2426</v>
      </c>
      <c r="D867" s="105">
        <v>25.611599999999999</v>
      </c>
      <c r="E867" s="108">
        <v>21051910.5</v>
      </c>
      <c r="F867" s="108">
        <v>8735911</v>
      </c>
      <c r="G867" s="108">
        <v>11365219</v>
      </c>
      <c r="H867" s="108">
        <v>18606338</v>
      </c>
      <c r="I867" s="108"/>
      <c r="J867" s="108">
        <v>4729390</v>
      </c>
      <c r="K867" s="108">
        <v>16189286</v>
      </c>
      <c r="L867" s="108">
        <v>2559163.75</v>
      </c>
      <c r="M867" s="108">
        <v>10475498</v>
      </c>
      <c r="N867" s="108">
        <v>15922750</v>
      </c>
      <c r="O867" s="108">
        <v>10453022</v>
      </c>
      <c r="P867" s="108">
        <v>14686316</v>
      </c>
      <c r="Q867" s="108">
        <v>51442256</v>
      </c>
      <c r="R867" s="108">
        <v>38143180</v>
      </c>
      <c r="S867" s="108">
        <v>33579196</v>
      </c>
      <c r="T867" s="108">
        <v>41653780</v>
      </c>
      <c r="U867" s="108">
        <v>46883064</v>
      </c>
      <c r="V867" s="108">
        <v>42832488</v>
      </c>
      <c r="W867" s="108">
        <v>42720410</v>
      </c>
      <c r="X867" s="108">
        <v>39678980</v>
      </c>
      <c r="Y867" s="108">
        <v>51728800</v>
      </c>
      <c r="Z867" s="108">
        <v>44877052</v>
      </c>
      <c r="AA867" s="108">
        <v>39140140</v>
      </c>
      <c r="AB867" s="108">
        <v>38362536</v>
      </c>
      <c r="AC867" s="108">
        <v>53180732</v>
      </c>
      <c r="AD867" s="108">
        <v>52060084</v>
      </c>
      <c r="AE867" s="108">
        <v>58264364</v>
      </c>
      <c r="AF867" s="108">
        <v>52160476</v>
      </c>
      <c r="AG867" s="108">
        <v>57190616</v>
      </c>
      <c r="AH867" s="115">
        <v>61553426</v>
      </c>
      <c r="AI867" s="105">
        <v>24.710899999999999</v>
      </c>
      <c r="AJ867" s="105">
        <v>23.8062</v>
      </c>
      <c r="AK867" s="105">
        <v>24.156700000000001</v>
      </c>
      <c r="AL867" s="105">
        <v>24.4237</v>
      </c>
      <c r="AM867" s="105">
        <v>20.912700000000001</v>
      </c>
      <c r="AN867" s="105">
        <v>22.973800000000001</v>
      </c>
      <c r="AO867" s="105">
        <v>24.210999999999999</v>
      </c>
      <c r="AP867" s="105">
        <v>22.3568</v>
      </c>
      <c r="AQ867" s="105">
        <v>23.509599999999999</v>
      </c>
      <c r="AR867" s="105">
        <v>24.158899999999999</v>
      </c>
      <c r="AS867" s="105">
        <v>24.127700000000001</v>
      </c>
      <c r="AT867" s="105">
        <v>24.412099999999999</v>
      </c>
      <c r="AU867" s="105">
        <v>25.8264</v>
      </c>
      <c r="AV867" s="105">
        <v>25.474599999999999</v>
      </c>
      <c r="AW867" s="105">
        <v>25.586300000000001</v>
      </c>
      <c r="AX867" s="105">
        <v>25.691299999999998</v>
      </c>
      <c r="AY867" s="105">
        <v>25.8188</v>
      </c>
      <c r="AZ867" s="105">
        <v>25.7789</v>
      </c>
      <c r="BA867" s="105">
        <v>25.593399999999999</v>
      </c>
      <c r="BB867" s="105">
        <v>25.6327</v>
      </c>
      <c r="BC867" s="105">
        <v>25.827999999999999</v>
      </c>
      <c r="BD867" s="105">
        <v>25.7681</v>
      </c>
      <c r="BE867" s="105">
        <v>25.637</v>
      </c>
      <c r="BF867" s="105">
        <v>25.629799999999999</v>
      </c>
      <c r="BG867" s="105">
        <v>25.691800000000001</v>
      </c>
      <c r="BH867" s="105">
        <v>25.6327</v>
      </c>
      <c r="BI867" s="105">
        <v>25.81</v>
      </c>
      <c r="BJ867" s="105">
        <v>25.691500000000001</v>
      </c>
      <c r="BK867" s="105">
        <v>25.730599999999999</v>
      </c>
      <c r="BL867" s="116">
        <v>25.909199999999998</v>
      </c>
      <c r="BM867" s="112">
        <v>4.6438299999999998E-3</v>
      </c>
      <c r="BN867" s="112">
        <v>4.2151800000000003E-2</v>
      </c>
      <c r="BO867" s="112">
        <v>1.13393E-2</v>
      </c>
      <c r="BP867" s="112">
        <v>1.61807E-4</v>
      </c>
      <c r="BQ867" s="112">
        <v>0.29705999999999999</v>
      </c>
      <c r="BR867" s="112">
        <v>0.863178</v>
      </c>
      <c r="BS867" s="112">
        <v>0.40220400000000001</v>
      </c>
      <c r="BT867" s="112">
        <v>0.287852</v>
      </c>
      <c r="BU867" s="117">
        <v>0.48272500000000002</v>
      </c>
      <c r="BV867" s="112">
        <v>2.71268E-2</v>
      </c>
      <c r="BW867" s="112">
        <v>9.4019599999999995E-2</v>
      </c>
      <c r="BX867" s="112">
        <v>6.2833600000000003E-2</v>
      </c>
      <c r="BY867" s="112">
        <v>3.6907400000000001E-3</v>
      </c>
      <c r="BZ867" s="112">
        <v>0.62983299999999998</v>
      </c>
      <c r="CA867" s="112">
        <v>0.94182699999999997</v>
      </c>
      <c r="CB867" s="112">
        <v>0.62197199999999997</v>
      </c>
      <c r="CC867" s="112">
        <v>0.49287300000000001</v>
      </c>
      <c r="CD867" s="117">
        <v>0.80078000000000005</v>
      </c>
      <c r="CE867" s="105">
        <v>-1.55247</v>
      </c>
      <c r="CF867" s="105">
        <v>-3.0070199999999998</v>
      </c>
      <c r="CG867" s="105">
        <v>-2.4179400000000002</v>
      </c>
      <c r="CH867" s="105">
        <v>-1.5442</v>
      </c>
      <c r="CI867" s="105">
        <v>-0.147983</v>
      </c>
      <c r="CJ867" s="105">
        <v>-1.4118199999999999E-2</v>
      </c>
      <c r="CK867" s="105">
        <v>-9.2435199999999995E-2</v>
      </c>
      <c r="CL867" s="105">
        <v>-9.8804500000000003E-2</v>
      </c>
      <c r="CM867" s="116">
        <v>-6.5601999999999994E-2</v>
      </c>
    </row>
    <row r="868" spans="1:91">
      <c r="A868" s="104" t="s">
        <v>2427</v>
      </c>
      <c r="B868" s="104" t="s">
        <v>2428</v>
      </c>
      <c r="C868" s="104" t="s">
        <v>1166</v>
      </c>
      <c r="D868" s="105">
        <v>32.280349999999999</v>
      </c>
      <c r="E868" s="108">
        <v>4091988688</v>
      </c>
      <c r="F868" s="108">
        <v>4674408266</v>
      </c>
      <c r="G868" s="108">
        <v>4877028679</v>
      </c>
      <c r="H868" s="108">
        <v>4281837727</v>
      </c>
      <c r="I868" s="108">
        <v>3839049181</v>
      </c>
      <c r="J868" s="108">
        <v>4718180995</v>
      </c>
      <c r="K868" s="108">
        <v>4232166091</v>
      </c>
      <c r="L868" s="108">
        <v>2785502656</v>
      </c>
      <c r="M868" s="108">
        <v>3897472994</v>
      </c>
      <c r="N868" s="108">
        <v>3105312457</v>
      </c>
      <c r="O868" s="108">
        <v>4776026729</v>
      </c>
      <c r="P868" s="108">
        <v>4027930836</v>
      </c>
      <c r="Q868" s="108">
        <v>4357243499</v>
      </c>
      <c r="R868" s="108">
        <v>4500307843</v>
      </c>
      <c r="S868" s="108">
        <v>4190719167</v>
      </c>
      <c r="T868" s="108">
        <v>4242720755</v>
      </c>
      <c r="U868" s="108">
        <v>3926231336</v>
      </c>
      <c r="V868" s="108">
        <v>3802548368</v>
      </c>
      <c r="W868" s="108">
        <v>3889657582</v>
      </c>
      <c r="X868" s="108">
        <v>3868724809</v>
      </c>
      <c r="Y868" s="108">
        <v>4584332972</v>
      </c>
      <c r="Z868" s="108">
        <v>3924958977</v>
      </c>
      <c r="AA868" s="108">
        <v>4067470961</v>
      </c>
      <c r="AB868" s="108">
        <v>3954924883</v>
      </c>
      <c r="AC868" s="108">
        <v>4421293830</v>
      </c>
      <c r="AD868" s="108">
        <v>5171148076</v>
      </c>
      <c r="AE868" s="108">
        <v>5387424565</v>
      </c>
      <c r="AF868" s="108">
        <v>4921193746</v>
      </c>
      <c r="AG868" s="108">
        <v>5953978669</v>
      </c>
      <c r="AH868" s="115">
        <v>5847297255</v>
      </c>
      <c r="AI868" s="105">
        <v>32.313600000000001</v>
      </c>
      <c r="AJ868" s="105">
        <v>32.664499999999997</v>
      </c>
      <c r="AK868" s="105">
        <v>32.728499999999997</v>
      </c>
      <c r="AL868" s="105">
        <v>32.270000000000003</v>
      </c>
      <c r="AM868" s="105">
        <v>32.255899999999997</v>
      </c>
      <c r="AN868" s="105">
        <v>32.567399999999999</v>
      </c>
      <c r="AO868" s="105">
        <v>32.241900000000001</v>
      </c>
      <c r="AP868" s="105">
        <v>32.026899999999998</v>
      </c>
      <c r="AQ868" s="105">
        <v>32.048999999999999</v>
      </c>
      <c r="AR868" s="105">
        <v>31.953299999999999</v>
      </c>
      <c r="AS868" s="105">
        <v>32.658499999999997</v>
      </c>
      <c r="AT868" s="105">
        <v>32.511600000000001</v>
      </c>
      <c r="AU868" s="105">
        <v>32.254399999999997</v>
      </c>
      <c r="AV868" s="105">
        <v>32.357100000000003</v>
      </c>
      <c r="AW868" s="105">
        <v>32.276499999999999</v>
      </c>
      <c r="AX868" s="105">
        <v>32.361699999999999</v>
      </c>
      <c r="AY868" s="105">
        <v>32.192599999999999</v>
      </c>
      <c r="AZ868" s="105">
        <v>32.151699999999998</v>
      </c>
      <c r="BA868" s="105">
        <v>32.101900000000001</v>
      </c>
      <c r="BB868" s="105">
        <v>32.1691</v>
      </c>
      <c r="BC868" s="105">
        <v>32.281999999999996</v>
      </c>
      <c r="BD868" s="105">
        <v>32.278700000000001</v>
      </c>
      <c r="BE868" s="105">
        <v>32.319699999999997</v>
      </c>
      <c r="BF868" s="105">
        <v>32.317599999999999</v>
      </c>
      <c r="BG868" s="105">
        <v>32.084299999999999</v>
      </c>
      <c r="BH868" s="105">
        <v>32.283099999999997</v>
      </c>
      <c r="BI868" s="105">
        <v>32.340800000000002</v>
      </c>
      <c r="BJ868" s="105">
        <v>32.251399999999997</v>
      </c>
      <c r="BK868" s="105">
        <v>32.4</v>
      </c>
      <c r="BL868" s="116">
        <v>32.436700000000002</v>
      </c>
      <c r="BM868" s="112">
        <v>0.21709800000000001</v>
      </c>
      <c r="BN868" s="112">
        <v>0.98907800000000001</v>
      </c>
      <c r="BO868" s="112">
        <v>4.4388900000000002E-2</v>
      </c>
      <c r="BP868" s="112">
        <v>0.96044200000000002</v>
      </c>
      <c r="BQ868" s="112">
        <v>0.36044700000000002</v>
      </c>
      <c r="BR868" s="112">
        <v>0.21121300000000001</v>
      </c>
      <c r="BS868" s="112">
        <v>8.2181599999999994E-2</v>
      </c>
      <c r="BT868" s="112">
        <v>0.37997500000000001</v>
      </c>
      <c r="BU868" s="117">
        <v>0.25815500000000002</v>
      </c>
      <c r="BV868" s="112">
        <v>0.29775299999999999</v>
      </c>
      <c r="BW868" s="112">
        <v>0.99062899999999998</v>
      </c>
      <c r="BX868" s="112">
        <v>0.126029</v>
      </c>
      <c r="BY868" s="112">
        <v>0.96700299999999995</v>
      </c>
      <c r="BZ868" s="112">
        <v>0.682087</v>
      </c>
      <c r="CA868" s="112">
        <v>0.47282400000000002</v>
      </c>
      <c r="CB868" s="112">
        <v>0.26916200000000001</v>
      </c>
      <c r="CC868" s="112">
        <v>0.57415799999999995</v>
      </c>
      <c r="CD868" s="117">
        <v>0.71893099999999999</v>
      </c>
      <c r="CE868" s="105">
        <v>0.206174</v>
      </c>
      <c r="CF868" s="105">
        <v>1.6937300000000001E-3</v>
      </c>
      <c r="CG868" s="105">
        <v>-0.25677499999999998</v>
      </c>
      <c r="CH868" s="105">
        <v>1.1724500000000001E-2</v>
      </c>
      <c r="CI868" s="105">
        <v>-6.6743200000000003E-2</v>
      </c>
      <c r="CJ868" s="105">
        <v>-0.12739200000000001</v>
      </c>
      <c r="CK868" s="105">
        <v>-0.17835699999999999</v>
      </c>
      <c r="CL868" s="105">
        <v>-5.7389599999999999E-2</v>
      </c>
      <c r="CM868" s="116">
        <v>-0.12665299999999999</v>
      </c>
    </row>
    <row r="869" spans="1:91">
      <c r="A869" s="104" t="s">
        <v>2429</v>
      </c>
      <c r="B869" s="104" t="s">
        <v>2430</v>
      </c>
      <c r="C869" s="104" t="s">
        <v>2431</v>
      </c>
      <c r="D869" s="105">
        <v>30.960599999999999</v>
      </c>
      <c r="E869" s="108">
        <v>1407453316</v>
      </c>
      <c r="F869" s="108">
        <v>1330947976</v>
      </c>
      <c r="G869" s="108">
        <v>1333033396</v>
      </c>
      <c r="H869" s="108">
        <v>1582067033</v>
      </c>
      <c r="I869" s="108">
        <v>1458186410</v>
      </c>
      <c r="J869" s="108">
        <v>1431222718</v>
      </c>
      <c r="K869" s="108">
        <v>1314737052</v>
      </c>
      <c r="L869" s="108">
        <v>930725157.10000002</v>
      </c>
      <c r="M869" s="108">
        <v>1523211193</v>
      </c>
      <c r="N869" s="108">
        <v>1569577634</v>
      </c>
      <c r="O869" s="108">
        <v>1565780733</v>
      </c>
      <c r="P869" s="108">
        <v>1615880368</v>
      </c>
      <c r="Q869" s="108">
        <v>1872116111</v>
      </c>
      <c r="R869" s="108">
        <v>1726147143</v>
      </c>
      <c r="S869" s="108">
        <v>1663527232</v>
      </c>
      <c r="T869" s="108">
        <v>1588050001</v>
      </c>
      <c r="U869" s="108">
        <v>1555873928</v>
      </c>
      <c r="V869" s="108">
        <v>1629685747</v>
      </c>
      <c r="W869" s="108">
        <v>1717906997</v>
      </c>
      <c r="X869" s="108">
        <v>1687566199</v>
      </c>
      <c r="Y869" s="108">
        <v>1759915965</v>
      </c>
      <c r="Z869" s="108">
        <v>1478793262</v>
      </c>
      <c r="AA869" s="108">
        <v>1575584401</v>
      </c>
      <c r="AB869" s="108">
        <v>1690807541</v>
      </c>
      <c r="AC869" s="108">
        <v>2270981349</v>
      </c>
      <c r="AD869" s="108">
        <v>2144957383</v>
      </c>
      <c r="AE869" s="108">
        <v>2273652955</v>
      </c>
      <c r="AF869" s="108">
        <v>2101731728</v>
      </c>
      <c r="AG869" s="108">
        <v>2412010411</v>
      </c>
      <c r="AH869" s="115">
        <v>2390588609</v>
      </c>
      <c r="AI869" s="105">
        <v>30.773900000000001</v>
      </c>
      <c r="AJ869" s="105">
        <v>30.884799999999998</v>
      </c>
      <c r="AK869" s="105">
        <v>30.882400000000001</v>
      </c>
      <c r="AL869" s="105">
        <v>30.833500000000001</v>
      </c>
      <c r="AM869" s="105">
        <v>30.876000000000001</v>
      </c>
      <c r="AN869" s="105">
        <v>30.9742</v>
      </c>
      <c r="AO869" s="105">
        <v>30.506399999999999</v>
      </c>
      <c r="AP869" s="105">
        <v>30.5425</v>
      </c>
      <c r="AQ869" s="105">
        <v>30.6936</v>
      </c>
      <c r="AR869" s="105">
        <v>30.959900000000001</v>
      </c>
      <c r="AS869" s="105">
        <v>31.0305</v>
      </c>
      <c r="AT869" s="105">
        <v>31.1938</v>
      </c>
      <c r="AU869" s="105">
        <v>31.0382</v>
      </c>
      <c r="AV869" s="105">
        <v>30.974599999999999</v>
      </c>
      <c r="AW869" s="105">
        <v>30.961300000000001</v>
      </c>
      <c r="AX869" s="105">
        <v>30.943899999999999</v>
      </c>
      <c r="AY869" s="105">
        <v>30.858899999999998</v>
      </c>
      <c r="AZ869" s="105">
        <v>30.945599999999999</v>
      </c>
      <c r="BA869" s="105">
        <v>30.922899999999998</v>
      </c>
      <c r="BB869" s="105">
        <v>30.985700000000001</v>
      </c>
      <c r="BC869" s="105">
        <v>30.9055</v>
      </c>
      <c r="BD869" s="105">
        <v>30.8626</v>
      </c>
      <c r="BE869" s="105">
        <v>30.9711</v>
      </c>
      <c r="BF869" s="105">
        <v>31.091699999999999</v>
      </c>
      <c r="BG869" s="105">
        <v>31.13</v>
      </c>
      <c r="BH869" s="105">
        <v>31.035499999999999</v>
      </c>
      <c r="BI869" s="105">
        <v>31.0962</v>
      </c>
      <c r="BJ869" s="105">
        <v>31.024000000000001</v>
      </c>
      <c r="BK869" s="105">
        <v>31.1004</v>
      </c>
      <c r="BL869" s="116">
        <v>31.156500000000001</v>
      </c>
      <c r="BM869" s="112">
        <v>9.6664699999999999E-3</v>
      </c>
      <c r="BN869" s="112">
        <v>2.4585800000000001E-2</v>
      </c>
      <c r="BO869" s="112">
        <v>1.75011E-3</v>
      </c>
      <c r="BP869" s="112">
        <v>0.70491899999999996</v>
      </c>
      <c r="BQ869" s="112">
        <v>8.61619E-2</v>
      </c>
      <c r="BR869" s="112">
        <v>2.0745E-2</v>
      </c>
      <c r="BS869" s="112">
        <v>2.6757400000000001E-2</v>
      </c>
      <c r="BT869" s="112">
        <v>0.19625200000000001</v>
      </c>
      <c r="BU869" s="117">
        <v>0.89927800000000002</v>
      </c>
      <c r="BV869" s="112">
        <v>3.9239299999999998E-2</v>
      </c>
      <c r="BW869" s="112">
        <v>6.6253800000000002E-2</v>
      </c>
      <c r="BX869" s="112">
        <v>2.35613E-2</v>
      </c>
      <c r="BY869" s="112">
        <v>0.76220399999999999</v>
      </c>
      <c r="BZ869" s="112">
        <v>0.46166600000000002</v>
      </c>
      <c r="CA869" s="112">
        <v>0.132935</v>
      </c>
      <c r="CB869" s="112">
        <v>0.158883</v>
      </c>
      <c r="CC869" s="112">
        <v>0.39266899999999999</v>
      </c>
      <c r="CD869" s="117">
        <v>0.97290600000000005</v>
      </c>
      <c r="CE869" s="105">
        <v>-0.24657799999999999</v>
      </c>
      <c r="CF869" s="105">
        <v>-0.19906699999999999</v>
      </c>
      <c r="CG869" s="105">
        <v>-0.51278800000000002</v>
      </c>
      <c r="CH869" s="105">
        <v>-3.22355E-2</v>
      </c>
      <c r="CI869" s="105">
        <v>-0.102272</v>
      </c>
      <c r="CJ869" s="105">
        <v>-0.17749899999999999</v>
      </c>
      <c r="CK869" s="105">
        <v>-0.15556800000000001</v>
      </c>
      <c r="CL869" s="105">
        <v>-0.118502</v>
      </c>
      <c r="CM869" s="116">
        <v>-6.3788100000000004E-3</v>
      </c>
    </row>
    <row r="870" spans="1:91">
      <c r="A870" s="104" t="s">
        <v>2432</v>
      </c>
      <c r="B870" s="104" t="s">
        <v>2433</v>
      </c>
      <c r="C870" s="104" t="s">
        <v>2434</v>
      </c>
      <c r="D870" s="105">
        <v>30.70515</v>
      </c>
      <c r="E870" s="108">
        <v>1900296490</v>
      </c>
      <c r="F870" s="108">
        <v>1705698054</v>
      </c>
      <c r="G870" s="108">
        <v>2160240428</v>
      </c>
      <c r="H870" s="108">
        <v>2177424972</v>
      </c>
      <c r="I870" s="108">
        <v>1615919304</v>
      </c>
      <c r="J870" s="108">
        <v>1748344822</v>
      </c>
      <c r="K870" s="108">
        <v>1266833367</v>
      </c>
      <c r="L870" s="108">
        <v>1177997345</v>
      </c>
      <c r="M870" s="108">
        <v>1781606466</v>
      </c>
      <c r="N870" s="108">
        <v>1827023345</v>
      </c>
      <c r="O870" s="108">
        <v>2549724035</v>
      </c>
      <c r="P870" s="108">
        <v>1728857609</v>
      </c>
      <c r="Q870" s="108">
        <v>1108553640</v>
      </c>
      <c r="R870" s="108">
        <v>1251165271</v>
      </c>
      <c r="S870" s="108">
        <v>1126979618</v>
      </c>
      <c r="T870" s="108">
        <v>1192128136</v>
      </c>
      <c r="U870" s="108">
        <v>1513216044</v>
      </c>
      <c r="V870" s="108">
        <v>1266632654</v>
      </c>
      <c r="W870" s="108">
        <v>1285006611</v>
      </c>
      <c r="X870" s="108">
        <v>1218342815</v>
      </c>
      <c r="Y870" s="108">
        <v>996105428</v>
      </c>
      <c r="Z870" s="108">
        <v>1055648000</v>
      </c>
      <c r="AA870" s="108">
        <v>1088715126</v>
      </c>
      <c r="AB870" s="108">
        <v>1036260759</v>
      </c>
      <c r="AC870" s="108">
        <v>1682079195</v>
      </c>
      <c r="AD870" s="108">
        <v>1439183404</v>
      </c>
      <c r="AE870" s="108">
        <v>1787901422</v>
      </c>
      <c r="AF870" s="108">
        <v>1682677184</v>
      </c>
      <c r="AG870" s="108">
        <v>1828608272</v>
      </c>
      <c r="AH870" s="115">
        <v>1821819055</v>
      </c>
      <c r="AI870" s="105">
        <v>31.207100000000001</v>
      </c>
      <c r="AJ870" s="105">
        <v>31.231100000000001</v>
      </c>
      <c r="AK870" s="105">
        <v>31.555299999999999</v>
      </c>
      <c r="AL870" s="105">
        <v>31.2944</v>
      </c>
      <c r="AM870" s="105">
        <v>31.019600000000001</v>
      </c>
      <c r="AN870" s="105">
        <v>31.228400000000001</v>
      </c>
      <c r="AO870" s="105">
        <v>30.4541</v>
      </c>
      <c r="AP870" s="105">
        <v>30.851800000000001</v>
      </c>
      <c r="AQ870" s="105">
        <v>30.919599999999999</v>
      </c>
      <c r="AR870" s="105">
        <v>31.175599999999999</v>
      </c>
      <c r="AS870" s="105">
        <v>31.716699999999999</v>
      </c>
      <c r="AT870" s="105">
        <v>31.2913</v>
      </c>
      <c r="AU870" s="105">
        <v>30.2849</v>
      </c>
      <c r="AV870" s="105">
        <v>30.510300000000001</v>
      </c>
      <c r="AW870" s="105">
        <v>30.408999999999999</v>
      </c>
      <c r="AX870" s="105">
        <v>30.530200000000001</v>
      </c>
      <c r="AY870" s="105">
        <v>30.820399999999999</v>
      </c>
      <c r="AZ870" s="105">
        <v>30.584700000000002</v>
      </c>
      <c r="BA870" s="105">
        <v>30.504100000000001</v>
      </c>
      <c r="BB870" s="105">
        <v>30.522600000000001</v>
      </c>
      <c r="BC870" s="105">
        <v>30.091000000000001</v>
      </c>
      <c r="BD870" s="105">
        <v>30.376200000000001</v>
      </c>
      <c r="BE870" s="105">
        <v>30.453399999999998</v>
      </c>
      <c r="BF870" s="105">
        <v>30.385300000000001</v>
      </c>
      <c r="BG870" s="105">
        <v>30.691500000000001</v>
      </c>
      <c r="BH870" s="105">
        <v>30.462399999999999</v>
      </c>
      <c r="BI870" s="105">
        <v>30.749500000000001</v>
      </c>
      <c r="BJ870" s="105">
        <v>30.703199999999999</v>
      </c>
      <c r="BK870" s="105">
        <v>30.707100000000001</v>
      </c>
      <c r="BL870" s="116">
        <v>30.7682</v>
      </c>
      <c r="BM870" s="112">
        <v>6.1089899999999999E-3</v>
      </c>
      <c r="BN870" s="112">
        <v>6.0072399999999996E-3</v>
      </c>
      <c r="BO870" s="112">
        <v>0.92003100000000004</v>
      </c>
      <c r="BP870" s="112">
        <v>1.5740199999999999E-2</v>
      </c>
      <c r="BQ870" s="112">
        <v>9.0297899999999993E-3</v>
      </c>
      <c r="BR870" s="112">
        <v>0.42566999999999999</v>
      </c>
      <c r="BS870" s="112">
        <v>6.8061300000000005E-2</v>
      </c>
      <c r="BT870" s="112">
        <v>5.6801200000000001E-4</v>
      </c>
      <c r="BU870" s="117">
        <v>0.36666100000000001</v>
      </c>
      <c r="BV870" s="112">
        <v>3.1033399999999999E-2</v>
      </c>
      <c r="BW870" s="112">
        <v>2.9138899999999999E-2</v>
      </c>
      <c r="BX870" s="112">
        <v>0.94510099999999997</v>
      </c>
      <c r="BY870" s="112">
        <v>3.8126800000000002E-2</v>
      </c>
      <c r="BZ870" s="112">
        <v>0.24337</v>
      </c>
      <c r="CA870" s="112">
        <v>0.68767500000000004</v>
      </c>
      <c r="CB870" s="112">
        <v>0.247448</v>
      </c>
      <c r="CC870" s="112">
        <v>2.1766199999999999E-2</v>
      </c>
      <c r="CD870" s="117">
        <v>0.75453099999999995</v>
      </c>
      <c r="CE870" s="105">
        <v>0.60499199999999997</v>
      </c>
      <c r="CF870" s="105">
        <v>0.45463300000000001</v>
      </c>
      <c r="CG870" s="105">
        <v>1.56822E-2</v>
      </c>
      <c r="CH870" s="105">
        <v>0.66838799999999998</v>
      </c>
      <c r="CI870" s="105">
        <v>-0.32475700000000002</v>
      </c>
      <c r="CJ870" s="105">
        <v>-8.1070600000000007E-2</v>
      </c>
      <c r="CK870" s="105">
        <v>-0.35360999999999998</v>
      </c>
      <c r="CL870" s="105">
        <v>-0.32116499999999998</v>
      </c>
      <c r="CM870" s="116">
        <v>-9.1677999999999996E-2</v>
      </c>
    </row>
    <row r="871" spans="1:91">
      <c r="A871" s="104" t="s">
        <v>2435</v>
      </c>
      <c r="B871" s="104" t="s">
        <v>2436</v>
      </c>
      <c r="C871" s="104" t="s">
        <v>2437</v>
      </c>
      <c r="D871" s="105">
        <v>31.87715</v>
      </c>
      <c r="E871" s="108">
        <v>2611222344</v>
      </c>
      <c r="F871" s="108">
        <v>1823095779</v>
      </c>
      <c r="G871" s="108">
        <v>1642676243</v>
      </c>
      <c r="H871" s="108">
        <v>2705058207</v>
      </c>
      <c r="I871" s="108">
        <v>2133721578</v>
      </c>
      <c r="J871" s="108">
        <v>1392155854</v>
      </c>
      <c r="K871" s="108">
        <v>2687018016</v>
      </c>
      <c r="L871" s="108">
        <v>1155280042</v>
      </c>
      <c r="M871" s="108">
        <v>2640121944</v>
      </c>
      <c r="N871" s="108">
        <v>2287030475</v>
      </c>
      <c r="O871" s="108">
        <v>1537766190</v>
      </c>
      <c r="P871" s="108">
        <v>1724212436</v>
      </c>
      <c r="Q871" s="108">
        <v>3540147430</v>
      </c>
      <c r="R871" s="108">
        <v>3260587872</v>
      </c>
      <c r="S871" s="108">
        <v>3417354076</v>
      </c>
      <c r="T871" s="108">
        <v>3109937728</v>
      </c>
      <c r="U871" s="108">
        <v>3091032336</v>
      </c>
      <c r="V871" s="108">
        <v>2870862974</v>
      </c>
      <c r="W871" s="108">
        <v>3412129240</v>
      </c>
      <c r="X871" s="108">
        <v>3259746943</v>
      </c>
      <c r="Y871" s="108">
        <v>3453965872</v>
      </c>
      <c r="Z871" s="108">
        <v>2992533984</v>
      </c>
      <c r="AA871" s="108">
        <v>3224943448</v>
      </c>
      <c r="AB871" s="108">
        <v>3191540174</v>
      </c>
      <c r="AC871" s="108">
        <v>4105319992</v>
      </c>
      <c r="AD871" s="108">
        <v>4109381336</v>
      </c>
      <c r="AE871" s="108">
        <v>4241436400</v>
      </c>
      <c r="AF871" s="108">
        <v>4154334648</v>
      </c>
      <c r="AG871" s="108">
        <v>4331190760</v>
      </c>
      <c r="AH871" s="115">
        <v>4298352028</v>
      </c>
      <c r="AI871" s="105">
        <v>31.665600000000001</v>
      </c>
      <c r="AJ871" s="105">
        <v>31.3172</v>
      </c>
      <c r="AK871" s="105">
        <v>31.1584</v>
      </c>
      <c r="AL871" s="105">
        <v>31.607399999999998</v>
      </c>
      <c r="AM871" s="105">
        <v>31.413</v>
      </c>
      <c r="AN871" s="105">
        <v>30.9008</v>
      </c>
      <c r="AO871" s="105">
        <v>31.5702</v>
      </c>
      <c r="AP871" s="105">
        <v>30.797499999999999</v>
      </c>
      <c r="AQ871" s="105">
        <v>31.487100000000002</v>
      </c>
      <c r="AR871" s="105">
        <v>31.499199999999998</v>
      </c>
      <c r="AS871" s="105">
        <v>31.0014</v>
      </c>
      <c r="AT871" s="105">
        <v>31.287500000000001</v>
      </c>
      <c r="AU871" s="105">
        <v>31.954599999999999</v>
      </c>
      <c r="AV871" s="105">
        <v>31.892199999999999</v>
      </c>
      <c r="AW871" s="105">
        <v>31.984999999999999</v>
      </c>
      <c r="AX871" s="105">
        <v>31.913599999999999</v>
      </c>
      <c r="AY871" s="105">
        <v>31.848700000000001</v>
      </c>
      <c r="AZ871" s="105">
        <v>31.7437</v>
      </c>
      <c r="BA871" s="105">
        <v>31.913</v>
      </c>
      <c r="BB871" s="105">
        <v>31.922699999999999</v>
      </c>
      <c r="BC871" s="105">
        <v>31.870200000000001</v>
      </c>
      <c r="BD871" s="105">
        <v>31.8841</v>
      </c>
      <c r="BE871" s="105">
        <v>31.985399999999998</v>
      </c>
      <c r="BF871" s="105">
        <v>32.008200000000002</v>
      </c>
      <c r="BG871" s="105">
        <v>31.979299999999999</v>
      </c>
      <c r="BH871" s="105">
        <v>31.9558</v>
      </c>
      <c r="BI871" s="105">
        <v>31.995799999999999</v>
      </c>
      <c r="BJ871" s="105">
        <v>32.006999999999998</v>
      </c>
      <c r="BK871" s="105">
        <v>31.938199999999998</v>
      </c>
      <c r="BL871" s="116">
        <v>31.992000000000001</v>
      </c>
      <c r="BM871" s="112">
        <v>1.6693699999999999E-2</v>
      </c>
      <c r="BN871" s="112">
        <v>3.3751400000000001E-2</v>
      </c>
      <c r="BO871" s="112">
        <v>4.7619700000000001E-2</v>
      </c>
      <c r="BP871" s="112">
        <v>7.9571299999999998E-3</v>
      </c>
      <c r="BQ871" s="112">
        <v>0.36476500000000001</v>
      </c>
      <c r="BR871" s="112">
        <v>5.5509200000000002E-2</v>
      </c>
      <c r="BS871" s="112">
        <v>4.3137700000000001E-2</v>
      </c>
      <c r="BT871" s="112">
        <v>0.67240599999999995</v>
      </c>
      <c r="BU871" s="117">
        <v>0.934415</v>
      </c>
      <c r="BV871" s="112">
        <v>5.3508300000000002E-2</v>
      </c>
      <c r="BW871" s="112">
        <v>8.1399100000000002E-2</v>
      </c>
      <c r="BX871" s="112">
        <v>0.13128000000000001</v>
      </c>
      <c r="BY871" s="112">
        <v>2.3858899999999999E-2</v>
      </c>
      <c r="BZ871" s="112">
        <v>0.68580700000000006</v>
      </c>
      <c r="CA871" s="112">
        <v>0.23464099999999999</v>
      </c>
      <c r="CB871" s="112">
        <v>0.196023</v>
      </c>
      <c r="CC871" s="112">
        <v>0.80070200000000002</v>
      </c>
      <c r="CD871" s="117">
        <v>0.98136100000000004</v>
      </c>
      <c r="CE871" s="105">
        <v>-0.598661</v>
      </c>
      <c r="CF871" s="105">
        <v>-0.67198400000000003</v>
      </c>
      <c r="CG871" s="105">
        <v>-0.69413000000000002</v>
      </c>
      <c r="CH871" s="105">
        <v>-0.71638599999999997</v>
      </c>
      <c r="CI871" s="105">
        <v>-3.5135300000000001E-2</v>
      </c>
      <c r="CJ871" s="105">
        <v>-0.143733</v>
      </c>
      <c r="CK871" s="105">
        <v>-7.7115400000000001E-2</v>
      </c>
      <c r="CL871" s="105">
        <v>-1.9804599999999999E-2</v>
      </c>
      <c r="CM871" s="116">
        <v>-2.0929999999999998E-3</v>
      </c>
    </row>
    <row r="872" spans="1:91">
      <c r="A872" s="104" t="s">
        <v>2438</v>
      </c>
      <c r="B872" s="104" t="s">
        <v>2439</v>
      </c>
      <c r="C872" s="104" t="s">
        <v>2440</v>
      </c>
      <c r="D872" s="105">
        <v>33.220550000000003</v>
      </c>
      <c r="E872" s="108">
        <v>6650584427</v>
      </c>
      <c r="F872" s="108">
        <v>5554738529</v>
      </c>
      <c r="G872" s="108">
        <v>4622897613</v>
      </c>
      <c r="H872" s="108">
        <v>7561330341</v>
      </c>
      <c r="I872" s="108">
        <v>6934459025</v>
      </c>
      <c r="J872" s="108">
        <v>4661587686</v>
      </c>
      <c r="K872" s="108">
        <v>5882090811</v>
      </c>
      <c r="L872" s="108">
        <v>3236551833</v>
      </c>
      <c r="M872" s="108">
        <v>7583738457</v>
      </c>
      <c r="N872" s="108">
        <v>5490990245</v>
      </c>
      <c r="O872" s="108">
        <v>4728593645</v>
      </c>
      <c r="P872" s="108">
        <v>4741840511</v>
      </c>
      <c r="Q872" s="108">
        <v>11144121957</v>
      </c>
      <c r="R872" s="108">
        <v>8644322587</v>
      </c>
      <c r="S872" s="108">
        <v>12154269747</v>
      </c>
      <c r="T872" s="108">
        <v>8178521765</v>
      </c>
      <c r="U872" s="108">
        <v>8475065173</v>
      </c>
      <c r="V872" s="108">
        <v>9276980284</v>
      </c>
      <c r="W872" s="108">
        <v>8026297057</v>
      </c>
      <c r="X872" s="108">
        <v>7930291806</v>
      </c>
      <c r="Y872" s="108">
        <v>9334676710</v>
      </c>
      <c r="Z872" s="108">
        <v>7256067716</v>
      </c>
      <c r="AA872" s="108">
        <v>8415077704</v>
      </c>
      <c r="AB872" s="108">
        <v>7428044727</v>
      </c>
      <c r="AC872" s="108">
        <v>10623190369</v>
      </c>
      <c r="AD872" s="108">
        <v>11540919210</v>
      </c>
      <c r="AE872" s="108">
        <v>10743163366</v>
      </c>
      <c r="AF872" s="108">
        <v>10879834981</v>
      </c>
      <c r="AG872" s="108">
        <v>12103036812</v>
      </c>
      <c r="AH872" s="115">
        <v>15676002860</v>
      </c>
      <c r="AI872" s="105">
        <v>33.014299999999999</v>
      </c>
      <c r="AJ872" s="105">
        <v>32.918799999999997</v>
      </c>
      <c r="AK872" s="105">
        <v>32.660699999999999</v>
      </c>
      <c r="AL872" s="105">
        <v>33.090400000000002</v>
      </c>
      <c r="AM872" s="105">
        <v>33.114100000000001</v>
      </c>
      <c r="AN872" s="105">
        <v>32.555799999999998</v>
      </c>
      <c r="AO872" s="105">
        <v>32.718800000000002</v>
      </c>
      <c r="AP872" s="105">
        <v>32.258000000000003</v>
      </c>
      <c r="AQ872" s="105">
        <v>33.009399999999999</v>
      </c>
      <c r="AR872" s="105">
        <v>32.790399999999998</v>
      </c>
      <c r="AS872" s="105">
        <v>32.648400000000002</v>
      </c>
      <c r="AT872" s="105">
        <v>32.747</v>
      </c>
      <c r="AU872" s="105">
        <v>33.591200000000001</v>
      </c>
      <c r="AV872" s="105">
        <v>33.2988</v>
      </c>
      <c r="AW872" s="105">
        <v>33.849899999999998</v>
      </c>
      <c r="AX872" s="105">
        <v>33.308500000000002</v>
      </c>
      <c r="AY872" s="105">
        <v>33.293399999999998</v>
      </c>
      <c r="AZ872" s="105">
        <v>33.444600000000001</v>
      </c>
      <c r="BA872" s="105">
        <v>33.146999999999998</v>
      </c>
      <c r="BB872" s="105">
        <v>33.214199999999998</v>
      </c>
      <c r="BC872" s="105">
        <v>33.329799999999999</v>
      </c>
      <c r="BD872" s="105">
        <v>33.178100000000001</v>
      </c>
      <c r="BE872" s="105">
        <v>33.378300000000003</v>
      </c>
      <c r="BF872" s="105">
        <v>33.226900000000001</v>
      </c>
      <c r="BG872" s="105">
        <v>33.356400000000001</v>
      </c>
      <c r="BH872" s="105">
        <v>33.442799999999998</v>
      </c>
      <c r="BI872" s="105">
        <v>33.336599999999997</v>
      </c>
      <c r="BJ872" s="105">
        <v>33.396000000000001</v>
      </c>
      <c r="BK872" s="105">
        <v>33.420200000000001</v>
      </c>
      <c r="BL872" s="116">
        <v>33.864199999999997</v>
      </c>
      <c r="BM872" s="112">
        <v>1.98687E-2</v>
      </c>
      <c r="BN872" s="112">
        <v>5.4349099999999997E-2</v>
      </c>
      <c r="BO872" s="112">
        <v>2.8041300000000002E-2</v>
      </c>
      <c r="BP872" s="112">
        <v>6.2252399999999999E-3</v>
      </c>
      <c r="BQ872" s="112">
        <v>0.93265200000000004</v>
      </c>
      <c r="BR872" s="112">
        <v>0.25615100000000002</v>
      </c>
      <c r="BS872" s="112">
        <v>0.1103</v>
      </c>
      <c r="BT872" s="112">
        <v>0.14177000000000001</v>
      </c>
      <c r="BU872" s="117">
        <v>0.30827100000000002</v>
      </c>
      <c r="BV872" s="112">
        <v>5.82979E-2</v>
      </c>
      <c r="BW872" s="112">
        <v>0.111611</v>
      </c>
      <c r="BX872" s="112">
        <v>9.9127400000000004E-2</v>
      </c>
      <c r="BY872" s="112">
        <v>2.0319500000000001E-2</v>
      </c>
      <c r="BZ872" s="112">
        <v>0.96575</v>
      </c>
      <c r="CA872" s="112">
        <v>0.51934999999999998</v>
      </c>
      <c r="CB872" s="112">
        <v>0.31186700000000001</v>
      </c>
      <c r="CC872" s="112">
        <v>0.32647999999999999</v>
      </c>
      <c r="CD872" s="117">
        <v>0.73555099999999995</v>
      </c>
      <c r="CE872" s="105">
        <v>-0.69551799999999997</v>
      </c>
      <c r="CF872" s="105">
        <v>-0.64004899999999998</v>
      </c>
      <c r="CG872" s="105">
        <v>-0.89808699999999997</v>
      </c>
      <c r="CH872" s="105">
        <v>-0.83154899999999998</v>
      </c>
      <c r="CI872" s="105">
        <v>1.98097E-2</v>
      </c>
      <c r="CJ872" s="105">
        <v>-0.21129100000000001</v>
      </c>
      <c r="CK872" s="105">
        <v>-0.32983000000000001</v>
      </c>
      <c r="CL872" s="105">
        <v>-0.29902499999999999</v>
      </c>
      <c r="CM872" s="116">
        <v>-0.18154300000000001</v>
      </c>
    </row>
    <row r="873" spans="1:91">
      <c r="A873" s="104" t="s">
        <v>2441</v>
      </c>
      <c r="B873" s="104" t="s">
        <v>2442</v>
      </c>
      <c r="C873" s="104" t="s">
        <v>2443</v>
      </c>
      <c r="D873" s="105">
        <v>33.575699999999998</v>
      </c>
      <c r="E873" s="108">
        <v>10578770832</v>
      </c>
      <c r="F873" s="108">
        <v>10660932346</v>
      </c>
      <c r="G873" s="108">
        <v>10818333566</v>
      </c>
      <c r="H873" s="108">
        <v>11566297534</v>
      </c>
      <c r="I873" s="108">
        <v>10438291392</v>
      </c>
      <c r="J873" s="108">
        <v>10434720404</v>
      </c>
      <c r="K873" s="108">
        <v>9227782964</v>
      </c>
      <c r="L873" s="108">
        <v>7648250781</v>
      </c>
      <c r="M873" s="108">
        <v>10800434265</v>
      </c>
      <c r="N873" s="108">
        <v>10128758520</v>
      </c>
      <c r="O873" s="108">
        <v>11843883625</v>
      </c>
      <c r="P873" s="108">
        <v>9546182417</v>
      </c>
      <c r="Q873" s="108">
        <v>9900964803</v>
      </c>
      <c r="R873" s="108">
        <v>10173368665</v>
      </c>
      <c r="S873" s="108">
        <v>12286912626</v>
      </c>
      <c r="T873" s="108">
        <v>8849665160</v>
      </c>
      <c r="U873" s="108">
        <v>9481086150</v>
      </c>
      <c r="V873" s="108">
        <v>10086884416</v>
      </c>
      <c r="W873" s="108">
        <v>9245400745</v>
      </c>
      <c r="X873" s="108">
        <v>10090599261</v>
      </c>
      <c r="Y873" s="108">
        <v>9884489815</v>
      </c>
      <c r="Z873" s="108">
        <v>8449936570</v>
      </c>
      <c r="AA873" s="108">
        <v>10106781489</v>
      </c>
      <c r="AB873" s="108">
        <v>9223175619</v>
      </c>
      <c r="AC873" s="108">
        <v>11981784121</v>
      </c>
      <c r="AD873" s="108">
        <v>11370688574</v>
      </c>
      <c r="AE873" s="108">
        <v>12765121488</v>
      </c>
      <c r="AF873" s="108">
        <v>13972464322</v>
      </c>
      <c r="AG873" s="108">
        <v>14554285138</v>
      </c>
      <c r="AH873" s="115">
        <v>14180260575</v>
      </c>
      <c r="AI873" s="105">
        <v>33.683900000000001</v>
      </c>
      <c r="AJ873" s="105">
        <v>33.844999999999999</v>
      </c>
      <c r="AK873" s="105">
        <v>33.869</v>
      </c>
      <c r="AL873" s="105">
        <v>33.703600000000002</v>
      </c>
      <c r="AM873" s="105">
        <v>33.7042</v>
      </c>
      <c r="AN873" s="105">
        <v>33.696399999999997</v>
      </c>
      <c r="AO873" s="105">
        <v>33.366300000000003</v>
      </c>
      <c r="AP873" s="105">
        <v>33.494900000000001</v>
      </c>
      <c r="AQ873" s="105">
        <v>33.519500000000001</v>
      </c>
      <c r="AR873" s="105">
        <v>33.6937</v>
      </c>
      <c r="AS873" s="105">
        <v>33.983499999999999</v>
      </c>
      <c r="AT873" s="105">
        <v>33.756399999999999</v>
      </c>
      <c r="AU873" s="105">
        <v>33.420099999999998</v>
      </c>
      <c r="AV873" s="105">
        <v>33.533799999999999</v>
      </c>
      <c r="AW873" s="105">
        <v>33.870600000000003</v>
      </c>
      <c r="AX873" s="105">
        <v>33.4223</v>
      </c>
      <c r="AY873" s="105">
        <v>33.4542</v>
      </c>
      <c r="AZ873" s="105">
        <v>33.566000000000003</v>
      </c>
      <c r="BA873" s="105">
        <v>33.350999999999999</v>
      </c>
      <c r="BB873" s="105">
        <v>33.564900000000002</v>
      </c>
      <c r="BC873" s="105">
        <v>33.414400000000001</v>
      </c>
      <c r="BD873" s="105">
        <v>33.399500000000003</v>
      </c>
      <c r="BE873" s="105">
        <v>33.645099999999999</v>
      </c>
      <c r="BF873" s="105">
        <v>33.539200000000001</v>
      </c>
      <c r="BG873" s="105">
        <v>33.532499999999999</v>
      </c>
      <c r="BH873" s="105">
        <v>33.422199999999997</v>
      </c>
      <c r="BI873" s="105">
        <v>33.5854</v>
      </c>
      <c r="BJ873" s="105">
        <v>33.756900000000002</v>
      </c>
      <c r="BK873" s="105">
        <v>33.685600000000001</v>
      </c>
      <c r="BL873" s="116">
        <v>33.720100000000002</v>
      </c>
      <c r="BM873" s="112">
        <v>0.27211200000000002</v>
      </c>
      <c r="BN873" s="112">
        <v>0.40094400000000002</v>
      </c>
      <c r="BO873" s="112">
        <v>7.3028199999999998E-3</v>
      </c>
      <c r="BP873" s="112">
        <v>0.37406699999999998</v>
      </c>
      <c r="BQ873" s="112">
        <v>0.456314</v>
      </c>
      <c r="BR873" s="112">
        <v>7.5923400000000004E-3</v>
      </c>
      <c r="BS873" s="112">
        <v>1.41508E-2</v>
      </c>
      <c r="BT873" s="112">
        <v>5.9659200000000003E-2</v>
      </c>
      <c r="BU873" s="117">
        <v>1.65533E-2</v>
      </c>
      <c r="BV873" s="112">
        <v>0.35636800000000002</v>
      </c>
      <c r="BW873" s="112">
        <v>0.48930499999999999</v>
      </c>
      <c r="BX873" s="112">
        <v>4.8923800000000003E-2</v>
      </c>
      <c r="BY873" s="112">
        <v>0.45815499999999998</v>
      </c>
      <c r="BZ873" s="112">
        <v>0.72921599999999998</v>
      </c>
      <c r="CA873" s="112">
        <v>7.9928100000000002E-2</v>
      </c>
      <c r="CB873" s="112">
        <v>0.113443</v>
      </c>
      <c r="CC873" s="112">
        <v>0.201956</v>
      </c>
      <c r="CD873" s="117">
        <v>0.41731800000000002</v>
      </c>
      <c r="CE873" s="105">
        <v>7.84416E-2</v>
      </c>
      <c r="CF873" s="105">
        <v>-1.94702E-2</v>
      </c>
      <c r="CG873" s="105">
        <v>-0.26064399999999999</v>
      </c>
      <c r="CH873" s="105">
        <v>9.0362499999999998E-2</v>
      </c>
      <c r="CI873" s="105">
        <v>-0.11272799999999999</v>
      </c>
      <c r="CJ873" s="105">
        <v>-0.24004400000000001</v>
      </c>
      <c r="CK873" s="105">
        <v>-0.27742</v>
      </c>
      <c r="CL873" s="105">
        <v>-0.192937</v>
      </c>
      <c r="CM873" s="116">
        <v>-0.20749699999999999</v>
      </c>
    </row>
    <row r="874" spans="1:91">
      <c r="A874" s="104" t="s">
        <v>2444</v>
      </c>
      <c r="B874" s="104" t="s">
        <v>2445</v>
      </c>
      <c r="C874" s="104" t="s">
        <v>471</v>
      </c>
      <c r="D874" s="105">
        <v>29.044649999999997</v>
      </c>
      <c r="E874" s="108">
        <v>578089920.79999995</v>
      </c>
      <c r="F874" s="108">
        <v>444125842.80000001</v>
      </c>
      <c r="G874" s="108">
        <v>373225038.5</v>
      </c>
      <c r="H874" s="108">
        <v>255330002</v>
      </c>
      <c r="I874" s="108">
        <v>215683966.09999999</v>
      </c>
      <c r="J874" s="108">
        <v>133300833.5</v>
      </c>
      <c r="K874" s="108">
        <v>288766273</v>
      </c>
      <c r="L874" s="108">
        <v>161103660</v>
      </c>
      <c r="M874" s="108">
        <v>373735183.30000001</v>
      </c>
      <c r="N874" s="108">
        <v>185338989.5</v>
      </c>
      <c r="O874" s="108">
        <v>260558208.40000001</v>
      </c>
      <c r="P874" s="108">
        <v>205729724.30000001</v>
      </c>
      <c r="Q874" s="108">
        <v>716880134</v>
      </c>
      <c r="R874" s="108">
        <v>511879213.30000001</v>
      </c>
      <c r="S874" s="108">
        <v>841588996.29999995</v>
      </c>
      <c r="T874" s="108">
        <v>386675960.30000001</v>
      </c>
      <c r="U874" s="108">
        <v>548774751.29999995</v>
      </c>
      <c r="V874" s="108">
        <v>543625468.29999995</v>
      </c>
      <c r="W874" s="108">
        <v>389155365.80000001</v>
      </c>
      <c r="X874" s="108">
        <v>424161114.80000001</v>
      </c>
      <c r="Y874" s="108">
        <v>332694016.5</v>
      </c>
      <c r="Z874" s="108">
        <v>353972242</v>
      </c>
      <c r="AA874" s="108">
        <v>449982244.5</v>
      </c>
      <c r="AB874" s="108">
        <v>361869549.5</v>
      </c>
      <c r="AC874" s="108">
        <v>858372896</v>
      </c>
      <c r="AD874" s="108">
        <v>734646423.5</v>
      </c>
      <c r="AE874" s="108">
        <v>899051508.79999995</v>
      </c>
      <c r="AF874" s="108">
        <v>1040216446</v>
      </c>
      <c r="AG874" s="108">
        <v>1044336732</v>
      </c>
      <c r="AH874" s="115">
        <v>999406046</v>
      </c>
      <c r="AI874" s="105">
        <v>29.490200000000002</v>
      </c>
      <c r="AJ874" s="105">
        <v>29.305299999999999</v>
      </c>
      <c r="AK874" s="105">
        <v>29.081499999999998</v>
      </c>
      <c r="AL874" s="105">
        <v>28.202200000000001</v>
      </c>
      <c r="AM874" s="105">
        <v>28.147600000000001</v>
      </c>
      <c r="AN874" s="105">
        <v>27.534099999999999</v>
      </c>
      <c r="AO874" s="105">
        <v>28.3675</v>
      </c>
      <c r="AP874" s="105">
        <v>28.147300000000001</v>
      </c>
      <c r="AQ874" s="105">
        <v>28.666499999999999</v>
      </c>
      <c r="AR874" s="105">
        <v>27.925799999999999</v>
      </c>
      <c r="AS874" s="105">
        <v>28.5731</v>
      </c>
      <c r="AT874" s="105">
        <v>28.220300000000002</v>
      </c>
      <c r="AU874" s="105">
        <v>29.613299999999999</v>
      </c>
      <c r="AV874" s="105">
        <v>29.2209</v>
      </c>
      <c r="AW874" s="105">
        <v>30.0261</v>
      </c>
      <c r="AX874" s="105">
        <v>28.905899999999999</v>
      </c>
      <c r="AY874" s="105">
        <v>29.367100000000001</v>
      </c>
      <c r="AZ874" s="105">
        <v>29.372399999999999</v>
      </c>
      <c r="BA874" s="105">
        <v>28.7807</v>
      </c>
      <c r="BB874" s="105">
        <v>29.0078</v>
      </c>
      <c r="BC874" s="105">
        <v>28.531099999999999</v>
      </c>
      <c r="BD874" s="105">
        <v>28.800599999999999</v>
      </c>
      <c r="BE874" s="105">
        <v>29.155000000000001</v>
      </c>
      <c r="BF874" s="105">
        <v>28.8675</v>
      </c>
      <c r="BG874" s="105">
        <v>29.713799999999999</v>
      </c>
      <c r="BH874" s="105">
        <v>29.486899999999999</v>
      </c>
      <c r="BI874" s="105">
        <v>29.7577</v>
      </c>
      <c r="BJ874" s="105">
        <v>30.0093</v>
      </c>
      <c r="BK874" s="105">
        <v>29.912800000000001</v>
      </c>
      <c r="BL874" s="116">
        <v>29.910599999999999</v>
      </c>
      <c r="BM874" s="112">
        <v>6.0083000000000003E-3</v>
      </c>
      <c r="BN874" s="112">
        <v>7.9073200000000005E-4</v>
      </c>
      <c r="BO874" s="112">
        <v>5.4675299999999997E-4</v>
      </c>
      <c r="BP874" s="112">
        <v>8.5295399999999995E-4</v>
      </c>
      <c r="BQ874" s="112">
        <v>0.23944799999999999</v>
      </c>
      <c r="BR874" s="112">
        <v>9.92467E-3</v>
      </c>
      <c r="BS874" s="112">
        <v>1.1620700000000001E-3</v>
      </c>
      <c r="BT874" s="112">
        <v>9.0348000000000002E-4</v>
      </c>
      <c r="BU874" s="117">
        <v>3.1722100000000003E-2</v>
      </c>
      <c r="BV874" s="112">
        <v>3.09146E-2</v>
      </c>
      <c r="BW874" s="112">
        <v>1.26254E-2</v>
      </c>
      <c r="BX874" s="112">
        <v>1.45497E-2</v>
      </c>
      <c r="BY874" s="112">
        <v>7.6159799999999996E-3</v>
      </c>
      <c r="BZ874" s="112">
        <v>0.59282699999999999</v>
      </c>
      <c r="CA874" s="112">
        <v>9.2309000000000002E-2</v>
      </c>
      <c r="CB874" s="112">
        <v>4.20098E-2</v>
      </c>
      <c r="CC874" s="112">
        <v>2.5685400000000001E-2</v>
      </c>
      <c r="CD874" s="117">
        <v>0.45022299999999998</v>
      </c>
      <c r="CE874" s="105">
        <v>-0.65189299999999994</v>
      </c>
      <c r="CF874" s="105">
        <v>-1.98295</v>
      </c>
      <c r="CG874" s="105">
        <v>-1.5504800000000001</v>
      </c>
      <c r="CH874" s="105">
        <v>-1.7044900000000001</v>
      </c>
      <c r="CI874" s="105">
        <v>-0.32413199999999998</v>
      </c>
      <c r="CJ874" s="105">
        <v>-0.72911800000000004</v>
      </c>
      <c r="CK874" s="105">
        <v>-1.1710199999999999</v>
      </c>
      <c r="CL874" s="105">
        <v>-1.00322</v>
      </c>
      <c r="CM874" s="116">
        <v>-0.29143799999999997</v>
      </c>
    </row>
    <row r="875" spans="1:91">
      <c r="A875" s="104" t="s">
        <v>2446</v>
      </c>
      <c r="B875" s="104" t="s">
        <v>2447</v>
      </c>
      <c r="C875" s="104" t="s">
        <v>2448</v>
      </c>
      <c r="D875" s="105">
        <v>29.49605</v>
      </c>
      <c r="E875" s="108">
        <v>603802936</v>
      </c>
      <c r="F875" s="108">
        <v>798439144</v>
      </c>
      <c r="G875" s="108">
        <v>757969156</v>
      </c>
      <c r="H875" s="108">
        <v>659098160</v>
      </c>
      <c r="I875" s="108">
        <v>760336843</v>
      </c>
      <c r="J875" s="108">
        <v>721379314</v>
      </c>
      <c r="K875" s="108">
        <v>596354224</v>
      </c>
      <c r="L875" s="108">
        <v>504687225.10000002</v>
      </c>
      <c r="M875" s="108">
        <v>728760528.70000005</v>
      </c>
      <c r="N875" s="108">
        <v>597433848</v>
      </c>
      <c r="O875" s="108">
        <v>716635127.79999995</v>
      </c>
      <c r="P875" s="108">
        <v>545900760</v>
      </c>
      <c r="Q875" s="108">
        <v>640743771</v>
      </c>
      <c r="R875" s="108">
        <v>519449928</v>
      </c>
      <c r="S875" s="108">
        <v>666609488</v>
      </c>
      <c r="T875" s="108">
        <v>546211116</v>
      </c>
      <c r="U875" s="108">
        <v>535858840</v>
      </c>
      <c r="V875" s="108">
        <v>543313088</v>
      </c>
      <c r="W875" s="108">
        <v>573253970</v>
      </c>
      <c r="X875" s="108">
        <v>580952824</v>
      </c>
      <c r="Y875" s="108">
        <v>543416676.5</v>
      </c>
      <c r="Z875" s="108">
        <v>566513637.89999998</v>
      </c>
      <c r="AA875" s="108">
        <v>577132790.5</v>
      </c>
      <c r="AB875" s="108">
        <v>526569486.5</v>
      </c>
      <c r="AC875" s="108">
        <v>727021584</v>
      </c>
      <c r="AD875" s="108">
        <v>772910916</v>
      </c>
      <c r="AE875" s="108">
        <v>711174008</v>
      </c>
      <c r="AF875" s="108">
        <v>687510208</v>
      </c>
      <c r="AG875" s="108">
        <v>756739120</v>
      </c>
      <c r="AH875" s="115">
        <v>839808232</v>
      </c>
      <c r="AI875" s="105">
        <v>29.553000000000001</v>
      </c>
      <c r="AJ875" s="105">
        <v>30.169799999999999</v>
      </c>
      <c r="AK875" s="105">
        <v>30.093900000000001</v>
      </c>
      <c r="AL875" s="105">
        <v>29.5703</v>
      </c>
      <c r="AM875" s="105">
        <v>29.928799999999999</v>
      </c>
      <c r="AN875" s="105">
        <v>29.956</v>
      </c>
      <c r="AO875" s="105">
        <v>29.395099999999999</v>
      </c>
      <c r="AP875" s="105">
        <v>29.717400000000001</v>
      </c>
      <c r="AQ875" s="105">
        <v>29.63</v>
      </c>
      <c r="AR875" s="105">
        <v>29.5976</v>
      </c>
      <c r="AS875" s="105">
        <v>29.9878</v>
      </c>
      <c r="AT875" s="105">
        <v>29.6282</v>
      </c>
      <c r="AU875" s="105">
        <v>29.4481</v>
      </c>
      <c r="AV875" s="105">
        <v>29.242100000000001</v>
      </c>
      <c r="AW875" s="105">
        <v>29.700900000000001</v>
      </c>
      <c r="AX875" s="105">
        <v>29.404199999999999</v>
      </c>
      <c r="AY875" s="105">
        <v>29.330300000000001</v>
      </c>
      <c r="AZ875" s="105">
        <v>29.347100000000001</v>
      </c>
      <c r="BA875" s="105">
        <v>29.339500000000001</v>
      </c>
      <c r="BB875" s="105">
        <v>29.467700000000001</v>
      </c>
      <c r="BC875" s="105">
        <v>29.236599999999999</v>
      </c>
      <c r="BD875" s="105">
        <v>29.46</v>
      </c>
      <c r="BE875" s="105">
        <v>29.5121</v>
      </c>
      <c r="BF875" s="105">
        <v>29.4086</v>
      </c>
      <c r="BG875" s="105">
        <v>29.48</v>
      </c>
      <c r="BH875" s="105">
        <v>29.561499999999999</v>
      </c>
      <c r="BI875" s="105">
        <v>29.419499999999999</v>
      </c>
      <c r="BJ875" s="105">
        <v>29.411899999999999</v>
      </c>
      <c r="BK875" s="105">
        <v>29.440200000000001</v>
      </c>
      <c r="BL875" s="116">
        <v>29.647200000000002</v>
      </c>
      <c r="BM875" s="112">
        <v>0.102205</v>
      </c>
      <c r="BN875" s="112">
        <v>9.2510800000000004E-2</v>
      </c>
      <c r="BO875" s="112">
        <v>0.54111699999999996</v>
      </c>
      <c r="BP875" s="112">
        <v>0.17730199999999999</v>
      </c>
      <c r="BQ875" s="112">
        <v>0.82425300000000001</v>
      </c>
      <c r="BR875" s="112">
        <v>0.14682999999999999</v>
      </c>
      <c r="BS875" s="112">
        <v>0.203126</v>
      </c>
      <c r="BT875" s="112">
        <v>0.64730500000000002</v>
      </c>
      <c r="BU875" s="117">
        <v>0.88761800000000002</v>
      </c>
      <c r="BV875" s="112">
        <v>0.16448099999999999</v>
      </c>
      <c r="BW875" s="112">
        <v>0.16173499999999999</v>
      </c>
      <c r="BX875" s="112">
        <v>0.63959299999999997</v>
      </c>
      <c r="BY875" s="112">
        <v>0.25108000000000003</v>
      </c>
      <c r="BZ875" s="112">
        <v>0.91393599999999997</v>
      </c>
      <c r="CA875" s="112">
        <v>0.394013</v>
      </c>
      <c r="CB875" s="112">
        <v>0.42770799999999998</v>
      </c>
      <c r="CC875" s="112">
        <v>0.78424799999999995</v>
      </c>
      <c r="CD875" s="117">
        <v>0.967113</v>
      </c>
      <c r="CE875" s="105">
        <v>0.43915900000000002</v>
      </c>
      <c r="CF875" s="105">
        <v>0.31863799999999998</v>
      </c>
      <c r="CG875" s="105">
        <v>8.1082000000000001E-2</v>
      </c>
      <c r="CH875" s="105">
        <v>0.238121</v>
      </c>
      <c r="CI875" s="105">
        <v>-3.6034299999999998E-2</v>
      </c>
      <c r="CJ875" s="105">
        <v>-0.13921</v>
      </c>
      <c r="CK875" s="105">
        <v>-0.15179400000000001</v>
      </c>
      <c r="CL875" s="105">
        <v>-3.9497400000000002E-2</v>
      </c>
      <c r="CM875" s="116">
        <v>-1.27703E-2</v>
      </c>
    </row>
    <row r="876" spans="1:91">
      <c r="A876" s="104" t="s">
        <v>2449</v>
      </c>
      <c r="B876" s="104" t="s">
        <v>2450</v>
      </c>
      <c r="C876" s="104" t="s">
        <v>480</v>
      </c>
      <c r="D876" s="105">
        <v>29.977350000000001</v>
      </c>
      <c r="E876" s="108">
        <v>805361335</v>
      </c>
      <c r="F876" s="108">
        <v>915725764.5</v>
      </c>
      <c r="G876" s="108">
        <v>908674700.5</v>
      </c>
      <c r="H876" s="108">
        <v>1013066869</v>
      </c>
      <c r="I876" s="108">
        <v>863381686.39999998</v>
      </c>
      <c r="J876" s="108">
        <v>952501386</v>
      </c>
      <c r="K876" s="108">
        <v>813739426</v>
      </c>
      <c r="L876" s="108">
        <v>683837156.10000002</v>
      </c>
      <c r="M876" s="108">
        <v>1077424067</v>
      </c>
      <c r="N876" s="108">
        <v>328774316</v>
      </c>
      <c r="O876" s="108">
        <v>477115208</v>
      </c>
      <c r="P876" s="108">
        <v>342070332</v>
      </c>
      <c r="Q876" s="108">
        <v>1025087240</v>
      </c>
      <c r="R876" s="108">
        <v>838083118</v>
      </c>
      <c r="S876" s="108">
        <v>618099701</v>
      </c>
      <c r="T876" s="108">
        <v>817617494</v>
      </c>
      <c r="U876" s="108">
        <v>873240458</v>
      </c>
      <c r="V876" s="108">
        <v>789582398</v>
      </c>
      <c r="W876" s="108">
        <v>917857765</v>
      </c>
      <c r="X876" s="108">
        <v>916378994</v>
      </c>
      <c r="Y876" s="108">
        <v>905037709</v>
      </c>
      <c r="Z876" s="108">
        <v>761658998.79999995</v>
      </c>
      <c r="AA876" s="108">
        <v>636043157</v>
      </c>
      <c r="AB876" s="108">
        <v>650679451</v>
      </c>
      <c r="AC876" s="108">
        <v>881698627</v>
      </c>
      <c r="AD876" s="108">
        <v>1125346080</v>
      </c>
      <c r="AE876" s="108">
        <v>1137439735</v>
      </c>
      <c r="AF876" s="108">
        <v>1082060161</v>
      </c>
      <c r="AG876" s="108">
        <v>962481990</v>
      </c>
      <c r="AH876" s="115">
        <v>1034557840</v>
      </c>
      <c r="AI876" s="105">
        <v>29.968499999999999</v>
      </c>
      <c r="AJ876" s="105">
        <v>30.37</v>
      </c>
      <c r="AK876" s="105">
        <v>30.347899999999999</v>
      </c>
      <c r="AL876" s="105">
        <v>30.1905</v>
      </c>
      <c r="AM876" s="105">
        <v>30.115500000000001</v>
      </c>
      <c r="AN876" s="105">
        <v>30.381</v>
      </c>
      <c r="AO876" s="105">
        <v>29.822299999999998</v>
      </c>
      <c r="AP876" s="105">
        <v>30.1571</v>
      </c>
      <c r="AQ876" s="105">
        <v>30.193999999999999</v>
      </c>
      <c r="AR876" s="105">
        <v>28.714300000000001</v>
      </c>
      <c r="AS876" s="105">
        <v>29.395800000000001</v>
      </c>
      <c r="AT876" s="105">
        <v>28.953900000000001</v>
      </c>
      <c r="AU876" s="105">
        <v>30.1645</v>
      </c>
      <c r="AV876" s="105">
        <v>29.932200000000002</v>
      </c>
      <c r="AW876" s="105">
        <v>29.574400000000001</v>
      </c>
      <c r="AX876" s="105">
        <v>29.9862</v>
      </c>
      <c r="AY876" s="105">
        <v>30.026599999999998</v>
      </c>
      <c r="AZ876" s="105">
        <v>29.869</v>
      </c>
      <c r="BA876" s="105">
        <v>30.018599999999999</v>
      </c>
      <c r="BB876" s="105">
        <v>30.116599999999998</v>
      </c>
      <c r="BC876" s="105">
        <v>29.957599999999999</v>
      </c>
      <c r="BD876" s="105">
        <v>29.8918</v>
      </c>
      <c r="BE876" s="105">
        <v>29.656400000000001</v>
      </c>
      <c r="BF876" s="105">
        <v>29.713999999999999</v>
      </c>
      <c r="BG876" s="105">
        <v>29.754100000000001</v>
      </c>
      <c r="BH876" s="105">
        <v>30.107199999999999</v>
      </c>
      <c r="BI876" s="105">
        <v>30.097000000000001</v>
      </c>
      <c r="BJ876" s="105">
        <v>30.066199999999998</v>
      </c>
      <c r="BK876" s="105">
        <v>29.794799999999999</v>
      </c>
      <c r="BL876" s="116">
        <v>29.9619</v>
      </c>
      <c r="BM876" s="112">
        <v>0.13190299999999999</v>
      </c>
      <c r="BN876" s="112">
        <v>6.1504200000000002E-2</v>
      </c>
      <c r="BO876" s="112">
        <v>0.45749699999999999</v>
      </c>
      <c r="BP876" s="112">
        <v>1.28083E-2</v>
      </c>
      <c r="BQ876" s="112">
        <v>0.80213299999999998</v>
      </c>
      <c r="BR876" s="112">
        <v>0.84163399999999999</v>
      </c>
      <c r="BS876" s="112">
        <v>0.38144299999999998</v>
      </c>
      <c r="BT876" s="112">
        <v>0.15301000000000001</v>
      </c>
      <c r="BU876" s="117">
        <v>0.76387899999999997</v>
      </c>
      <c r="BV876" s="112">
        <v>0.20250499999999999</v>
      </c>
      <c r="BW876" s="112">
        <v>0.121152</v>
      </c>
      <c r="BX876" s="112">
        <v>0.56225999999999998</v>
      </c>
      <c r="BY876" s="112">
        <v>3.3009700000000003E-2</v>
      </c>
      <c r="BZ876" s="112">
        <v>0.90298900000000004</v>
      </c>
      <c r="CA876" s="112">
        <v>0.93082600000000004</v>
      </c>
      <c r="CB876" s="112">
        <v>0.608155</v>
      </c>
      <c r="CC876" s="112">
        <v>0.342885</v>
      </c>
      <c r="CD876" s="117">
        <v>0.92107799999999995</v>
      </c>
      <c r="CE876" s="105">
        <v>0.28786800000000001</v>
      </c>
      <c r="CF876" s="105">
        <v>0.28803800000000002</v>
      </c>
      <c r="CG876" s="105">
        <v>0.11683499999999999</v>
      </c>
      <c r="CH876" s="105">
        <v>-0.91964500000000005</v>
      </c>
      <c r="CI876" s="105">
        <v>-5.0593699999999998E-2</v>
      </c>
      <c r="CJ876" s="105">
        <v>1.9626600000000001E-2</v>
      </c>
      <c r="CK876" s="105">
        <v>9.0002700000000005E-2</v>
      </c>
      <c r="CL876" s="105">
        <v>-0.18690399999999999</v>
      </c>
      <c r="CM876" s="116">
        <v>4.5144400000000001E-2</v>
      </c>
    </row>
    <row r="877" spans="1:91">
      <c r="A877" s="104" t="s">
        <v>2451</v>
      </c>
      <c r="B877" s="104" t="s">
        <v>2452</v>
      </c>
      <c r="C877" s="104" t="s">
        <v>2453</v>
      </c>
      <c r="D877" s="105">
        <v>34.835799999999999</v>
      </c>
      <c r="E877" s="108">
        <v>24305172751</v>
      </c>
      <c r="F877" s="108">
        <v>25685117651</v>
      </c>
      <c r="G877" s="108">
        <v>26404045444</v>
      </c>
      <c r="H877" s="108">
        <v>28368183086</v>
      </c>
      <c r="I877" s="108">
        <v>22933152375</v>
      </c>
      <c r="J877" s="108">
        <v>29595268878</v>
      </c>
      <c r="K877" s="108">
        <v>25347752865</v>
      </c>
      <c r="L877" s="108">
        <v>19513959578</v>
      </c>
      <c r="M877" s="108">
        <v>29110199931</v>
      </c>
      <c r="N877" s="108">
        <v>26404442095</v>
      </c>
      <c r="O877" s="108">
        <v>35532193014</v>
      </c>
      <c r="P877" s="108">
        <v>27474895653</v>
      </c>
      <c r="Q877" s="108">
        <v>25061151449</v>
      </c>
      <c r="R877" s="108">
        <v>24429383953</v>
      </c>
      <c r="S877" s="108">
        <v>14021553330</v>
      </c>
      <c r="T877" s="108">
        <v>23234436024</v>
      </c>
      <c r="U877" s="108">
        <v>25143562688</v>
      </c>
      <c r="V877" s="108">
        <v>22074863009</v>
      </c>
      <c r="W877" s="108">
        <v>26655598793</v>
      </c>
      <c r="X877" s="108">
        <v>22387992525</v>
      </c>
      <c r="Y877" s="108">
        <v>24938549598</v>
      </c>
      <c r="Z877" s="108">
        <v>20181847105</v>
      </c>
      <c r="AA877" s="108">
        <v>21888245499</v>
      </c>
      <c r="AB877" s="108">
        <v>22719784507</v>
      </c>
      <c r="AC877" s="108">
        <v>29955779691</v>
      </c>
      <c r="AD877" s="108">
        <v>27973309188</v>
      </c>
      <c r="AE877" s="108">
        <v>30931482413</v>
      </c>
      <c r="AF877" s="108">
        <v>26653589829</v>
      </c>
      <c r="AG877" s="108">
        <v>32701170908</v>
      </c>
      <c r="AH877" s="115">
        <v>27284738332</v>
      </c>
      <c r="AI877" s="105">
        <v>34.884</v>
      </c>
      <c r="AJ877" s="105">
        <v>35.083399999999997</v>
      </c>
      <c r="AK877" s="105">
        <v>35.114699999999999</v>
      </c>
      <c r="AL877" s="105">
        <v>34.997900000000001</v>
      </c>
      <c r="AM877" s="105">
        <v>34.831800000000001</v>
      </c>
      <c r="AN877" s="105">
        <v>35.154499999999999</v>
      </c>
      <c r="AO877" s="105">
        <v>34.811500000000002</v>
      </c>
      <c r="AP877" s="105">
        <v>34.783200000000001</v>
      </c>
      <c r="AQ877" s="105">
        <v>34.9499</v>
      </c>
      <c r="AR877" s="105">
        <v>35.075699999999998</v>
      </c>
      <c r="AS877" s="105">
        <v>35.529499999999999</v>
      </c>
      <c r="AT877" s="105">
        <v>35.281599999999997</v>
      </c>
      <c r="AU877" s="105">
        <v>34.748699999999999</v>
      </c>
      <c r="AV877" s="105">
        <v>34.797600000000003</v>
      </c>
      <c r="AW877" s="105">
        <v>34.084499999999998</v>
      </c>
      <c r="AX877" s="105">
        <v>34.814900000000002</v>
      </c>
      <c r="AY877" s="105">
        <v>34.853999999999999</v>
      </c>
      <c r="AZ877" s="105">
        <v>34.694499999999998</v>
      </c>
      <c r="BA877" s="105">
        <v>34.878700000000002</v>
      </c>
      <c r="BB877" s="105">
        <v>34.723999999999997</v>
      </c>
      <c r="BC877" s="105">
        <v>34.755099999999999</v>
      </c>
      <c r="BD877" s="105">
        <v>34.6586</v>
      </c>
      <c r="BE877" s="105">
        <v>34.765599999999999</v>
      </c>
      <c r="BF877" s="105">
        <v>34.839799999999997</v>
      </c>
      <c r="BG877" s="105">
        <v>34.872799999999998</v>
      </c>
      <c r="BH877" s="105">
        <v>34.7286</v>
      </c>
      <c r="BI877" s="105">
        <v>34.862200000000001</v>
      </c>
      <c r="BJ877" s="105">
        <v>34.688699999999997</v>
      </c>
      <c r="BK877" s="105">
        <v>34.854799999999997</v>
      </c>
      <c r="BL877" s="116">
        <v>34.670900000000003</v>
      </c>
      <c r="BM877" s="112">
        <v>3.5854400000000002E-2</v>
      </c>
      <c r="BN877" s="112">
        <v>8.0057400000000001E-2</v>
      </c>
      <c r="BO877" s="112">
        <v>0.230793</v>
      </c>
      <c r="BP877" s="112">
        <v>1.7844700000000002E-2</v>
      </c>
      <c r="BQ877" s="112">
        <v>0.458426</v>
      </c>
      <c r="BR877" s="112">
        <v>0.54775799999999997</v>
      </c>
      <c r="BS877" s="112">
        <v>0.55971300000000002</v>
      </c>
      <c r="BT877" s="112">
        <v>0.84367499999999995</v>
      </c>
      <c r="BU877" s="117">
        <v>0.32840200000000003</v>
      </c>
      <c r="BV877" s="112">
        <v>8.14994E-2</v>
      </c>
      <c r="BW877" s="112">
        <v>0.14553099999999999</v>
      </c>
      <c r="BX877" s="112">
        <v>0.34412399999999999</v>
      </c>
      <c r="BY877" s="112">
        <v>4.1746699999999998E-2</v>
      </c>
      <c r="BZ877" s="112">
        <v>0.729522</v>
      </c>
      <c r="CA877" s="112">
        <v>0.76987000000000005</v>
      </c>
      <c r="CB877" s="112">
        <v>0.73755800000000005</v>
      </c>
      <c r="CC877" s="112">
        <v>0.91326700000000005</v>
      </c>
      <c r="CD877" s="117">
        <v>0.73983500000000002</v>
      </c>
      <c r="CE877" s="105">
        <v>0.28928500000000001</v>
      </c>
      <c r="CF877" s="105">
        <v>0.25664300000000001</v>
      </c>
      <c r="CG877" s="105">
        <v>0.11011</v>
      </c>
      <c r="CH877" s="105">
        <v>0.55747999999999998</v>
      </c>
      <c r="CI877" s="105">
        <v>-0.19452700000000001</v>
      </c>
      <c r="CJ877" s="105">
        <v>4.9659700000000001E-2</v>
      </c>
      <c r="CK877" s="105">
        <v>4.7803199999999997E-2</v>
      </c>
      <c r="CL877" s="105">
        <v>1.6558300000000001E-2</v>
      </c>
      <c r="CM877" s="116">
        <v>8.3096799999999998E-2</v>
      </c>
    </row>
    <row r="878" spans="1:91">
      <c r="A878" s="104" t="s">
        <v>2454</v>
      </c>
      <c r="B878" s="104" t="s">
        <v>2455</v>
      </c>
      <c r="C878" s="104" t="s">
        <v>2456</v>
      </c>
      <c r="D878" s="105">
        <v>35.15795</v>
      </c>
      <c r="E878" s="108">
        <v>34833151606</v>
      </c>
      <c r="F878" s="108">
        <v>35218263690</v>
      </c>
      <c r="G878" s="108">
        <v>34105940862</v>
      </c>
      <c r="H878" s="108">
        <v>37888884436</v>
      </c>
      <c r="I878" s="108">
        <v>34406136943</v>
      </c>
      <c r="J878" s="108">
        <v>39659065406</v>
      </c>
      <c r="K878" s="108">
        <v>28746128255</v>
      </c>
      <c r="L878" s="108">
        <v>22770208360</v>
      </c>
      <c r="M878" s="108">
        <v>36394333027</v>
      </c>
      <c r="N878" s="108">
        <v>37426189436</v>
      </c>
      <c r="O878" s="108">
        <v>50309311703</v>
      </c>
      <c r="P878" s="108">
        <v>43305219131</v>
      </c>
      <c r="Q878" s="108">
        <v>32349660741</v>
      </c>
      <c r="R878" s="108">
        <v>24528518251</v>
      </c>
      <c r="S878" s="108">
        <v>19049960557</v>
      </c>
      <c r="T878" s="108">
        <v>20911112644</v>
      </c>
      <c r="U878" s="108">
        <v>26674984086</v>
      </c>
      <c r="V878" s="108">
        <v>38681385597</v>
      </c>
      <c r="W878" s="108">
        <v>30797343928</v>
      </c>
      <c r="X878" s="108">
        <v>30537584584</v>
      </c>
      <c r="Y878" s="108">
        <v>25346357006</v>
      </c>
      <c r="Z878" s="108">
        <v>32572775984</v>
      </c>
      <c r="AA878" s="108">
        <v>32832611307</v>
      </c>
      <c r="AB878" s="108">
        <v>30118560303</v>
      </c>
      <c r="AC878" s="108">
        <v>32278410393</v>
      </c>
      <c r="AD878" s="108">
        <v>28035873779</v>
      </c>
      <c r="AE878" s="108">
        <v>35096458646</v>
      </c>
      <c r="AF878" s="108">
        <v>28510616390</v>
      </c>
      <c r="AG878" s="108">
        <v>39956035450</v>
      </c>
      <c r="AH878" s="115">
        <v>25860229192</v>
      </c>
      <c r="AI878" s="105">
        <v>35.403199999999998</v>
      </c>
      <c r="AJ878" s="105">
        <v>35.531599999999997</v>
      </c>
      <c r="AK878" s="105">
        <v>35.4756</v>
      </c>
      <c r="AL878" s="105">
        <v>35.415399999999998</v>
      </c>
      <c r="AM878" s="105">
        <v>35.4099</v>
      </c>
      <c r="AN878" s="105">
        <v>35.564999999999998</v>
      </c>
      <c r="AO878" s="105">
        <v>34.990600000000001</v>
      </c>
      <c r="AP878" s="105">
        <v>34.989600000000003</v>
      </c>
      <c r="AQ878" s="105">
        <v>35.272100000000002</v>
      </c>
      <c r="AR878" s="105">
        <v>35.573700000000002</v>
      </c>
      <c r="AS878" s="105">
        <v>36.018599999999999</v>
      </c>
      <c r="AT878" s="105">
        <v>35.938000000000002</v>
      </c>
      <c r="AU878" s="105">
        <v>35.117400000000004</v>
      </c>
      <c r="AV878" s="105">
        <v>34.803400000000003</v>
      </c>
      <c r="AW878" s="105">
        <v>34.5289</v>
      </c>
      <c r="AX878" s="105">
        <v>34.6629</v>
      </c>
      <c r="AY878" s="105">
        <v>34.939300000000003</v>
      </c>
      <c r="AZ878" s="105">
        <v>35.500300000000003</v>
      </c>
      <c r="BA878" s="105">
        <v>35.087000000000003</v>
      </c>
      <c r="BB878" s="105">
        <v>35.170999999999999</v>
      </c>
      <c r="BC878" s="105">
        <v>34.7776</v>
      </c>
      <c r="BD878" s="105">
        <v>35.3491</v>
      </c>
      <c r="BE878" s="105">
        <v>35.349899999999998</v>
      </c>
      <c r="BF878" s="105">
        <v>35.246499999999997</v>
      </c>
      <c r="BG878" s="105">
        <v>34.981900000000003</v>
      </c>
      <c r="BH878" s="105">
        <v>34.731900000000003</v>
      </c>
      <c r="BI878" s="105">
        <v>35.044499999999999</v>
      </c>
      <c r="BJ878" s="105">
        <v>34.785800000000002</v>
      </c>
      <c r="BK878" s="105">
        <v>35.1449</v>
      </c>
      <c r="BL878" s="116">
        <v>34.593600000000002</v>
      </c>
      <c r="BM878" s="112">
        <v>1.9224499999999999E-2</v>
      </c>
      <c r="BN878" s="112">
        <v>2.1338300000000001E-2</v>
      </c>
      <c r="BO878" s="112">
        <v>0.26403700000000002</v>
      </c>
      <c r="BP878" s="112">
        <v>9.0895899999999998E-3</v>
      </c>
      <c r="BQ878" s="112">
        <v>0.92057599999999995</v>
      </c>
      <c r="BR878" s="112">
        <v>0.54872200000000004</v>
      </c>
      <c r="BS878" s="112">
        <v>0.444328</v>
      </c>
      <c r="BT878" s="112">
        <v>4.5543800000000002E-2</v>
      </c>
      <c r="BU878" s="117">
        <v>0.69909399999999999</v>
      </c>
      <c r="BV878" s="112">
        <v>5.7698699999999999E-2</v>
      </c>
      <c r="BW878" s="112">
        <v>5.9685099999999998E-2</v>
      </c>
      <c r="BX878" s="112">
        <v>0.37866300000000003</v>
      </c>
      <c r="BY878" s="112">
        <v>2.63076E-2</v>
      </c>
      <c r="BZ878" s="112">
        <v>0.96436500000000003</v>
      </c>
      <c r="CA878" s="112">
        <v>0.76987000000000005</v>
      </c>
      <c r="CB878" s="112">
        <v>0.653478</v>
      </c>
      <c r="CC878" s="112">
        <v>0.17211399999999999</v>
      </c>
      <c r="CD878" s="117">
        <v>0.90440399999999999</v>
      </c>
      <c r="CE878" s="105">
        <v>0.62871600000000005</v>
      </c>
      <c r="CF878" s="105">
        <v>0.62198799999999999</v>
      </c>
      <c r="CG878" s="105">
        <v>0.24263399999999999</v>
      </c>
      <c r="CH878" s="105">
        <v>1.0019800000000001</v>
      </c>
      <c r="CI878" s="105">
        <v>-2.4894699999999999E-2</v>
      </c>
      <c r="CJ878" s="105">
        <v>0.19270999999999999</v>
      </c>
      <c r="CK878" s="105">
        <v>0.17041300000000001</v>
      </c>
      <c r="CL878" s="105">
        <v>0.47373599999999999</v>
      </c>
      <c r="CM878" s="116">
        <v>7.7972399999999997E-2</v>
      </c>
    </row>
    <row r="879" spans="1:91">
      <c r="A879" s="104" t="s">
        <v>2457</v>
      </c>
      <c r="B879" s="104" t="s">
        <v>2458</v>
      </c>
      <c r="C879" s="104" t="s">
        <v>2459</v>
      </c>
      <c r="D879" s="105">
        <v>27.900350000000003</v>
      </c>
      <c r="E879" s="108">
        <v>272253223</v>
      </c>
      <c r="F879" s="108">
        <v>228012624</v>
      </c>
      <c r="G879" s="108">
        <v>164800716.5</v>
      </c>
      <c r="H879" s="108">
        <v>189170481.80000001</v>
      </c>
      <c r="I879" s="108">
        <v>130285147.5</v>
      </c>
      <c r="J879" s="108">
        <v>255889336</v>
      </c>
      <c r="K879" s="108">
        <v>200439146</v>
      </c>
      <c r="L879" s="108">
        <v>25115483</v>
      </c>
      <c r="M879" s="108">
        <v>81602388</v>
      </c>
      <c r="N879" s="108">
        <v>30951606</v>
      </c>
      <c r="O879" s="108">
        <v>75009560</v>
      </c>
      <c r="P879" s="108">
        <v>165849446</v>
      </c>
      <c r="Q879" s="108">
        <v>212345105.80000001</v>
      </c>
      <c r="R879" s="108">
        <v>235273572</v>
      </c>
      <c r="S879" s="108">
        <v>153609080</v>
      </c>
      <c r="T879" s="108">
        <v>214167904.5</v>
      </c>
      <c r="U879" s="108">
        <v>257886391.5</v>
      </c>
      <c r="V879" s="108">
        <v>293299017</v>
      </c>
      <c r="W879" s="108">
        <v>227048920</v>
      </c>
      <c r="X879" s="108">
        <v>162532716</v>
      </c>
      <c r="Y879" s="108">
        <v>5359311</v>
      </c>
      <c r="Z879" s="108">
        <v>140489760</v>
      </c>
      <c r="AA879" s="108">
        <v>153996800</v>
      </c>
      <c r="AB879" s="108">
        <v>166490357</v>
      </c>
      <c r="AC879" s="108">
        <v>258931491.80000001</v>
      </c>
      <c r="AD879" s="108">
        <v>324335999</v>
      </c>
      <c r="AE879" s="108">
        <v>229342608</v>
      </c>
      <c r="AF879" s="108">
        <v>299092288</v>
      </c>
      <c r="AG879" s="108">
        <v>315689817</v>
      </c>
      <c r="AH879" s="115">
        <v>434955240</v>
      </c>
      <c r="AI879" s="105">
        <v>28.4039</v>
      </c>
      <c r="AJ879" s="105">
        <v>28.409199999999998</v>
      </c>
      <c r="AK879" s="105">
        <v>27.965199999999999</v>
      </c>
      <c r="AL879" s="105">
        <v>27.769500000000001</v>
      </c>
      <c r="AM879" s="105">
        <v>27.408100000000001</v>
      </c>
      <c r="AN879" s="105">
        <v>28.450399999999998</v>
      </c>
      <c r="AO879" s="105">
        <v>27.8521</v>
      </c>
      <c r="AP879" s="105">
        <v>25.7044</v>
      </c>
      <c r="AQ879" s="105">
        <v>26.4712</v>
      </c>
      <c r="AR879" s="105">
        <v>25.2714</v>
      </c>
      <c r="AS879" s="105">
        <v>26.813099999999999</v>
      </c>
      <c r="AT879" s="105">
        <v>27.909500000000001</v>
      </c>
      <c r="AU879" s="105">
        <v>27.891200000000001</v>
      </c>
      <c r="AV879" s="105">
        <v>28.099499999999999</v>
      </c>
      <c r="AW879" s="105">
        <v>27.673400000000001</v>
      </c>
      <c r="AX879" s="105">
        <v>28.0535</v>
      </c>
      <c r="AY879" s="105">
        <v>28.249199999999998</v>
      </c>
      <c r="AZ879" s="105">
        <v>28.509699999999999</v>
      </c>
      <c r="BA879" s="105">
        <v>28.003399999999999</v>
      </c>
      <c r="BB879" s="105">
        <v>27.622499999999999</v>
      </c>
      <c r="BC879" s="105">
        <v>22.5932</v>
      </c>
      <c r="BD879" s="105">
        <v>27.4969</v>
      </c>
      <c r="BE879" s="105">
        <v>27.6676</v>
      </c>
      <c r="BF879" s="105">
        <v>27.747399999999999</v>
      </c>
      <c r="BG879" s="105">
        <v>27.966699999999999</v>
      </c>
      <c r="BH879" s="105">
        <v>28.3048</v>
      </c>
      <c r="BI879" s="105">
        <v>27.786799999999999</v>
      </c>
      <c r="BJ879" s="105">
        <v>28.211099999999998</v>
      </c>
      <c r="BK879" s="105">
        <v>28.19</v>
      </c>
      <c r="BL879" s="116">
        <v>28.697099999999999</v>
      </c>
      <c r="BM879" s="112">
        <v>0.65535900000000002</v>
      </c>
      <c r="BN879" s="112">
        <v>0.231377</v>
      </c>
      <c r="BO879" s="112">
        <v>5.9994499999999999E-2</v>
      </c>
      <c r="BP879" s="112">
        <v>9.5456399999999997E-2</v>
      </c>
      <c r="BQ879" s="112">
        <v>8.1394499999999995E-2</v>
      </c>
      <c r="BR879" s="112">
        <v>0.67624099999999998</v>
      </c>
      <c r="BS879" s="112">
        <v>0.260546</v>
      </c>
      <c r="BT879" s="112">
        <v>1.5891700000000002E-2</v>
      </c>
      <c r="BU879" s="117">
        <v>0.19778000000000001</v>
      </c>
      <c r="BV879" s="112">
        <v>0.71752499999999997</v>
      </c>
      <c r="BW879" s="112">
        <v>0.32264799999999999</v>
      </c>
      <c r="BX879" s="112">
        <v>0.149869</v>
      </c>
      <c r="BY879" s="112">
        <v>0.15395200000000001</v>
      </c>
      <c r="BZ879" s="112">
        <v>0.45749499999999999</v>
      </c>
      <c r="CA879" s="112">
        <v>0.84189599999999998</v>
      </c>
      <c r="CB879" s="112">
        <v>0.49426399999999998</v>
      </c>
      <c r="CC879" s="112">
        <v>9.9831100000000006E-2</v>
      </c>
      <c r="CD879" s="117">
        <v>0.69787500000000002</v>
      </c>
      <c r="CE879" s="105">
        <v>-0.106659</v>
      </c>
      <c r="CF879" s="105">
        <v>-0.49004500000000001</v>
      </c>
      <c r="CG879" s="105">
        <v>-1.69015</v>
      </c>
      <c r="CH879" s="105">
        <v>-1.7014</v>
      </c>
      <c r="CI879" s="105">
        <v>-0.47806100000000001</v>
      </c>
      <c r="CJ879" s="105">
        <v>-9.5275899999999997E-2</v>
      </c>
      <c r="CK879" s="105">
        <v>-2.29305</v>
      </c>
      <c r="CL879" s="105">
        <v>-0.72875800000000002</v>
      </c>
      <c r="CM879" s="116">
        <v>-0.34662900000000002</v>
      </c>
    </row>
    <row r="880" spans="1:91">
      <c r="A880" s="104" t="s">
        <v>2460</v>
      </c>
      <c r="B880" s="104" t="s">
        <v>2461</v>
      </c>
      <c r="C880" s="104" t="s">
        <v>2462</v>
      </c>
      <c r="D880" s="105">
        <v>32.5548</v>
      </c>
      <c r="E880" s="108">
        <v>3735448958</v>
      </c>
      <c r="F880" s="108">
        <v>3806785342</v>
      </c>
      <c r="G880" s="108">
        <v>4398516402</v>
      </c>
      <c r="H880" s="108">
        <v>5107182780</v>
      </c>
      <c r="I880" s="108">
        <v>4651518640</v>
      </c>
      <c r="J880" s="108">
        <v>4180935979</v>
      </c>
      <c r="K880" s="108">
        <v>4708890589</v>
      </c>
      <c r="L880" s="108">
        <v>3438247835</v>
      </c>
      <c r="M880" s="108">
        <v>4324918042</v>
      </c>
      <c r="N880" s="108">
        <v>4115364734</v>
      </c>
      <c r="O880" s="108">
        <v>3680811642</v>
      </c>
      <c r="P880" s="108">
        <v>3889416419</v>
      </c>
      <c r="Q880" s="108">
        <v>6255058023</v>
      </c>
      <c r="R880" s="108">
        <v>5936029805</v>
      </c>
      <c r="S880" s="108">
        <v>6596117054</v>
      </c>
      <c r="T880" s="108">
        <v>5614017049</v>
      </c>
      <c r="U880" s="108">
        <v>6287139178</v>
      </c>
      <c r="V880" s="108">
        <v>5906180658</v>
      </c>
      <c r="W880" s="108">
        <v>4855070517</v>
      </c>
      <c r="X880" s="108">
        <v>5335843849</v>
      </c>
      <c r="Y880" s="108">
        <v>6189065717</v>
      </c>
      <c r="Z880" s="108">
        <v>6212628795</v>
      </c>
      <c r="AA880" s="108">
        <v>5207565244</v>
      </c>
      <c r="AB880" s="108">
        <v>5418902591</v>
      </c>
      <c r="AC880" s="108">
        <v>6702797209</v>
      </c>
      <c r="AD880" s="108">
        <v>7710028416</v>
      </c>
      <c r="AE880" s="108">
        <v>6514640934</v>
      </c>
      <c r="AF880" s="108">
        <v>5826833064</v>
      </c>
      <c r="AG880" s="108">
        <v>5164764344</v>
      </c>
      <c r="AH880" s="115">
        <v>5940225147</v>
      </c>
      <c r="AI880" s="105">
        <v>32.182099999999998</v>
      </c>
      <c r="AJ880" s="105">
        <v>32.367199999999997</v>
      </c>
      <c r="AK880" s="105">
        <v>32.575699999999998</v>
      </c>
      <c r="AL880" s="105">
        <v>32.524299999999997</v>
      </c>
      <c r="AM880" s="105">
        <v>32.533900000000003</v>
      </c>
      <c r="AN880" s="105">
        <v>32.3932</v>
      </c>
      <c r="AO880" s="105">
        <v>32.398200000000003</v>
      </c>
      <c r="AP880" s="105">
        <v>32.335000000000001</v>
      </c>
      <c r="AQ880" s="105">
        <v>32.199100000000001</v>
      </c>
      <c r="AR880" s="105">
        <v>32.363399999999999</v>
      </c>
      <c r="AS880" s="105">
        <v>32.275599999999997</v>
      </c>
      <c r="AT880" s="105">
        <v>32.461100000000002</v>
      </c>
      <c r="AU880" s="105">
        <v>32.769500000000001</v>
      </c>
      <c r="AV880" s="105">
        <v>32.756500000000003</v>
      </c>
      <c r="AW880" s="105">
        <v>32.9435</v>
      </c>
      <c r="AX880" s="105">
        <v>32.765700000000002</v>
      </c>
      <c r="AY880" s="105">
        <v>32.867100000000001</v>
      </c>
      <c r="AZ880" s="105">
        <v>32.789200000000001</v>
      </c>
      <c r="BA880" s="105">
        <v>32.421799999999998</v>
      </c>
      <c r="BB880" s="105">
        <v>32.6342</v>
      </c>
      <c r="BC880" s="105">
        <v>32.722099999999998</v>
      </c>
      <c r="BD880" s="105">
        <v>32.949800000000003</v>
      </c>
      <c r="BE880" s="105">
        <v>32.679400000000001</v>
      </c>
      <c r="BF880" s="105">
        <v>32.771900000000002</v>
      </c>
      <c r="BG880" s="105">
        <v>32.686399999999999</v>
      </c>
      <c r="BH880" s="105">
        <v>32.858600000000003</v>
      </c>
      <c r="BI880" s="105">
        <v>32.614899999999999</v>
      </c>
      <c r="BJ880" s="105">
        <v>32.495100000000001</v>
      </c>
      <c r="BK880" s="105">
        <v>32.194800000000001</v>
      </c>
      <c r="BL880" s="116">
        <v>32.459699999999998</v>
      </c>
      <c r="BM880" s="112">
        <v>0.95855299999999999</v>
      </c>
      <c r="BN880" s="112">
        <v>0.39257999999999998</v>
      </c>
      <c r="BO880" s="112">
        <v>0.55121100000000001</v>
      </c>
      <c r="BP880" s="112">
        <v>0.88683000000000001</v>
      </c>
      <c r="BQ880" s="112">
        <v>1.72712E-2</v>
      </c>
      <c r="BR880" s="112">
        <v>1.3059899999999999E-2</v>
      </c>
      <c r="BS880" s="112">
        <v>0.18259800000000001</v>
      </c>
      <c r="BT880" s="112">
        <v>2.7890000000000002E-2</v>
      </c>
      <c r="BU880" s="117">
        <v>4.7558299999999998E-2</v>
      </c>
      <c r="BV880" s="112">
        <v>0.97122600000000003</v>
      </c>
      <c r="BW880" s="112">
        <v>0.48155100000000001</v>
      </c>
      <c r="BX880" s="112">
        <v>0.64713500000000002</v>
      </c>
      <c r="BY880" s="112">
        <v>0.90961800000000004</v>
      </c>
      <c r="BZ880" s="112">
        <v>0.28679500000000002</v>
      </c>
      <c r="CA880" s="112">
        <v>0.109749</v>
      </c>
      <c r="CB880" s="112">
        <v>0.40399299999999999</v>
      </c>
      <c r="CC880" s="112">
        <v>0.13259799999999999</v>
      </c>
      <c r="CD880" s="117">
        <v>0.48757</v>
      </c>
      <c r="CE880" s="105">
        <v>-8.1837999999999998E-3</v>
      </c>
      <c r="CF880" s="105">
        <v>0.100576</v>
      </c>
      <c r="CG880" s="105">
        <v>-7.2441099999999994E-2</v>
      </c>
      <c r="CH880" s="105">
        <v>-1.6501100000000001E-2</v>
      </c>
      <c r="CI880" s="105">
        <v>0.43997700000000001</v>
      </c>
      <c r="CJ880" s="105">
        <v>0.424124</v>
      </c>
      <c r="CK880" s="105">
        <v>0.20949400000000001</v>
      </c>
      <c r="CL880" s="105">
        <v>0.41716900000000001</v>
      </c>
      <c r="CM880" s="116">
        <v>0.33676899999999999</v>
      </c>
    </row>
    <row r="881" spans="1:91">
      <c r="A881" s="104" t="s">
        <v>2463</v>
      </c>
      <c r="B881" s="104" t="s">
        <v>2464</v>
      </c>
      <c r="C881" s="104" t="s">
        <v>2462</v>
      </c>
      <c r="D881" s="105">
        <v>28.459</v>
      </c>
      <c r="E881" s="108">
        <v>281094962</v>
      </c>
      <c r="F881" s="108">
        <v>181252233</v>
      </c>
      <c r="G881" s="108">
        <v>220904284</v>
      </c>
      <c r="H881" s="108">
        <v>298988254</v>
      </c>
      <c r="I881" s="108">
        <v>243146218</v>
      </c>
      <c r="J881" s="108">
        <v>154660654</v>
      </c>
      <c r="K881" s="108">
        <v>281471008</v>
      </c>
      <c r="L881" s="108">
        <v>144856373.80000001</v>
      </c>
      <c r="M881" s="108">
        <v>301596928</v>
      </c>
      <c r="N881" s="108">
        <v>163848148</v>
      </c>
      <c r="O881" s="108">
        <v>119139238</v>
      </c>
      <c r="P881" s="108">
        <v>113959672</v>
      </c>
      <c r="Q881" s="108">
        <v>450404300</v>
      </c>
      <c r="R881" s="108">
        <v>390323584</v>
      </c>
      <c r="S881" s="108">
        <v>240810055.5</v>
      </c>
      <c r="T881" s="108">
        <v>394144410</v>
      </c>
      <c r="U881" s="108">
        <v>343723536</v>
      </c>
      <c r="V881" s="108">
        <v>380718516</v>
      </c>
      <c r="W881" s="108">
        <v>237172720</v>
      </c>
      <c r="X881" s="108">
        <v>374297612</v>
      </c>
      <c r="Y881" s="108">
        <v>376662057.5</v>
      </c>
      <c r="Z881" s="108">
        <v>300912404</v>
      </c>
      <c r="AA881" s="108">
        <v>270478971</v>
      </c>
      <c r="AB881" s="108">
        <v>207205162.80000001</v>
      </c>
      <c r="AC881" s="108">
        <v>468381207.5</v>
      </c>
      <c r="AD881" s="108">
        <v>514883632</v>
      </c>
      <c r="AE881" s="108">
        <v>495740014</v>
      </c>
      <c r="AF881" s="108">
        <v>445565974</v>
      </c>
      <c r="AG881" s="108">
        <v>478477550</v>
      </c>
      <c r="AH881" s="115">
        <v>511335836</v>
      </c>
      <c r="AI881" s="105">
        <v>28.45</v>
      </c>
      <c r="AJ881" s="105">
        <v>28.096299999999999</v>
      </c>
      <c r="AK881" s="105">
        <v>28.374199999999998</v>
      </c>
      <c r="AL881" s="105">
        <v>28.4299</v>
      </c>
      <c r="AM881" s="105">
        <v>28.322500000000002</v>
      </c>
      <c r="AN881" s="105">
        <v>27.726700000000001</v>
      </c>
      <c r="AO881" s="105">
        <v>28.329899999999999</v>
      </c>
      <c r="AP881" s="105">
        <v>28.023299999999999</v>
      </c>
      <c r="AQ881" s="105">
        <v>28.357099999999999</v>
      </c>
      <c r="AR881" s="105">
        <v>27.760100000000001</v>
      </c>
      <c r="AS881" s="105">
        <v>27.480599999999999</v>
      </c>
      <c r="AT881" s="105">
        <v>27.368099999999998</v>
      </c>
      <c r="AU881" s="105">
        <v>28.9373</v>
      </c>
      <c r="AV881" s="105">
        <v>28.829799999999999</v>
      </c>
      <c r="AW881" s="105">
        <v>28.312100000000001</v>
      </c>
      <c r="AX881" s="105">
        <v>28.933499999999999</v>
      </c>
      <c r="AY881" s="105">
        <v>28.6843</v>
      </c>
      <c r="AZ881" s="105">
        <v>28.877500000000001</v>
      </c>
      <c r="BA881" s="105">
        <v>28.066299999999998</v>
      </c>
      <c r="BB881" s="105">
        <v>28.819500000000001</v>
      </c>
      <c r="BC881" s="105">
        <v>28.708200000000001</v>
      </c>
      <c r="BD881" s="105">
        <v>28.597799999999999</v>
      </c>
      <c r="BE881" s="105">
        <v>28.468</v>
      </c>
      <c r="BF881" s="105">
        <v>28.063099999999999</v>
      </c>
      <c r="BG881" s="105">
        <v>28.858699999999999</v>
      </c>
      <c r="BH881" s="105">
        <v>28.982900000000001</v>
      </c>
      <c r="BI881" s="105">
        <v>28.898900000000001</v>
      </c>
      <c r="BJ881" s="105">
        <v>28.786100000000001</v>
      </c>
      <c r="BK881" s="105">
        <v>28.777899999999999</v>
      </c>
      <c r="BL881" s="116">
        <v>28.9194</v>
      </c>
      <c r="BM881" s="112">
        <v>1.11904E-2</v>
      </c>
      <c r="BN881" s="112">
        <v>4.03489E-2</v>
      </c>
      <c r="BO881" s="112">
        <v>7.10475E-3</v>
      </c>
      <c r="BP881" s="112">
        <v>4.9877400000000001E-4</v>
      </c>
      <c r="BQ881" s="112">
        <v>0.534219</v>
      </c>
      <c r="BR881" s="112">
        <v>0.96655199999999997</v>
      </c>
      <c r="BS881" s="112">
        <v>0.28290399999999999</v>
      </c>
      <c r="BT881" s="112">
        <v>5.4304499999999999E-2</v>
      </c>
      <c r="BU881" s="117">
        <v>0.217944</v>
      </c>
      <c r="BV881" s="112">
        <v>4.2123500000000001E-2</v>
      </c>
      <c r="BW881" s="112">
        <v>9.1137200000000002E-2</v>
      </c>
      <c r="BX881" s="112">
        <v>4.8290699999999999E-2</v>
      </c>
      <c r="BY881" s="112">
        <v>5.8271399999999998E-3</v>
      </c>
      <c r="BZ881" s="112">
        <v>0.767289</v>
      </c>
      <c r="CA881" s="112">
        <v>0.98088699999999995</v>
      </c>
      <c r="CB881" s="112">
        <v>0.52019599999999999</v>
      </c>
      <c r="CC881" s="112">
        <v>0.19112899999999999</v>
      </c>
      <c r="CD881" s="117">
        <v>0.70063399999999998</v>
      </c>
      <c r="CE881" s="105">
        <v>-0.52098199999999995</v>
      </c>
      <c r="CF881" s="105">
        <v>-0.66809700000000005</v>
      </c>
      <c r="CG881" s="105">
        <v>-0.59101199999999998</v>
      </c>
      <c r="CH881" s="105">
        <v>-1.2915300000000001</v>
      </c>
      <c r="CI881" s="105">
        <v>-0.13476099999999999</v>
      </c>
      <c r="CJ881" s="105">
        <v>3.9412199999999996E-3</v>
      </c>
      <c r="CK881" s="105">
        <v>-0.29645700000000003</v>
      </c>
      <c r="CL881" s="105">
        <v>-0.451484</v>
      </c>
      <c r="CM881" s="116">
        <v>8.5684499999999997E-2</v>
      </c>
    </row>
    <row r="882" spans="1:91">
      <c r="A882" s="104" t="s">
        <v>2465</v>
      </c>
      <c r="B882" s="104" t="s">
        <v>2466</v>
      </c>
      <c r="C882" s="104" t="s">
        <v>2467</v>
      </c>
      <c r="D882" s="105">
        <v>35.705749999999995</v>
      </c>
      <c r="E882" s="108">
        <v>43739738282</v>
      </c>
      <c r="F882" s="108">
        <v>51248742045</v>
      </c>
      <c r="G882" s="108">
        <v>53769691213</v>
      </c>
      <c r="H882" s="108">
        <v>50315337987</v>
      </c>
      <c r="I882" s="108">
        <v>47864829532</v>
      </c>
      <c r="J882" s="108">
        <v>59316747924</v>
      </c>
      <c r="K882" s="108">
        <v>50880542454</v>
      </c>
      <c r="L882" s="108">
        <v>44031625982</v>
      </c>
      <c r="M882" s="108">
        <v>52589861217</v>
      </c>
      <c r="N882" s="108">
        <v>57497538709</v>
      </c>
      <c r="O882" s="108">
        <v>66725853500</v>
      </c>
      <c r="P882" s="108">
        <v>48967588362</v>
      </c>
      <c r="Q882" s="108">
        <v>45961259653</v>
      </c>
      <c r="R882" s="108">
        <v>40422099823</v>
      </c>
      <c r="S882" s="108">
        <v>28603241878</v>
      </c>
      <c r="T882" s="108">
        <v>40815035414</v>
      </c>
      <c r="U882" s="108">
        <v>41205138993</v>
      </c>
      <c r="V882" s="108">
        <v>38793894867</v>
      </c>
      <c r="W882" s="108">
        <v>47202651869</v>
      </c>
      <c r="X882" s="108">
        <v>44781249433</v>
      </c>
      <c r="Y882" s="108">
        <v>45239478367</v>
      </c>
      <c r="Z882" s="108">
        <v>40769538973</v>
      </c>
      <c r="AA882" s="108">
        <v>39369225430</v>
      </c>
      <c r="AB882" s="108">
        <v>41020543092</v>
      </c>
      <c r="AC882" s="108">
        <v>52789459347</v>
      </c>
      <c r="AD882" s="108">
        <v>57519228381</v>
      </c>
      <c r="AE882" s="108">
        <v>55605048124</v>
      </c>
      <c r="AF882" s="108">
        <v>52319516779</v>
      </c>
      <c r="AG882" s="108">
        <v>55764682695</v>
      </c>
      <c r="AH882" s="115">
        <v>51714060206</v>
      </c>
      <c r="AI882" s="105">
        <v>35.731699999999996</v>
      </c>
      <c r="AJ882" s="105">
        <v>36.067500000000003</v>
      </c>
      <c r="AK882" s="105">
        <v>36.125</v>
      </c>
      <c r="AL882" s="105">
        <v>35.8247</v>
      </c>
      <c r="AM882" s="105">
        <v>35.8782</v>
      </c>
      <c r="AN882" s="105">
        <v>36.1325</v>
      </c>
      <c r="AO882" s="105">
        <v>35.808399999999999</v>
      </c>
      <c r="AP882" s="105">
        <v>35.889699999999998</v>
      </c>
      <c r="AQ882" s="105">
        <v>35.803199999999997</v>
      </c>
      <c r="AR882" s="105">
        <v>36.188800000000001</v>
      </c>
      <c r="AS882" s="105">
        <v>36.420200000000001</v>
      </c>
      <c r="AT882" s="105">
        <v>36.115299999999998</v>
      </c>
      <c r="AU882" s="105">
        <v>35.627200000000002</v>
      </c>
      <c r="AV882" s="105">
        <v>35.524099999999997</v>
      </c>
      <c r="AW882" s="105">
        <v>35.115699999999997</v>
      </c>
      <c r="AX882" s="105">
        <v>35.627699999999997</v>
      </c>
      <c r="AY882" s="105">
        <v>35.567500000000003</v>
      </c>
      <c r="AZ882" s="105">
        <v>35.499600000000001</v>
      </c>
      <c r="BA882" s="105">
        <v>35.703099999999999</v>
      </c>
      <c r="BB882" s="105">
        <v>35.721400000000003</v>
      </c>
      <c r="BC882" s="105">
        <v>35.607900000000001</v>
      </c>
      <c r="BD882" s="105">
        <v>35.672800000000002</v>
      </c>
      <c r="BE882" s="105">
        <v>35.6113</v>
      </c>
      <c r="BF882" s="105">
        <v>35.6922</v>
      </c>
      <c r="BG882" s="105">
        <v>35.695799999999998</v>
      </c>
      <c r="BH882" s="105">
        <v>35.769300000000001</v>
      </c>
      <c r="BI882" s="105">
        <v>35.708399999999997</v>
      </c>
      <c r="BJ882" s="105">
        <v>35.661700000000003</v>
      </c>
      <c r="BK882" s="105">
        <v>35.6312</v>
      </c>
      <c r="BL882" s="116">
        <v>35.602600000000002</v>
      </c>
      <c r="BM882" s="112">
        <v>5.0372800000000002E-2</v>
      </c>
      <c r="BN882" s="112">
        <v>3.14609E-2</v>
      </c>
      <c r="BO882" s="112">
        <v>3.5312E-3</v>
      </c>
      <c r="BP882" s="112">
        <v>2.8528199999999998E-3</v>
      </c>
      <c r="BQ882" s="112">
        <v>0.25320599999999999</v>
      </c>
      <c r="BR882" s="112">
        <v>0.17585899999999999</v>
      </c>
      <c r="BS882" s="112">
        <v>0.30805300000000002</v>
      </c>
      <c r="BT882" s="112">
        <v>0.41645300000000002</v>
      </c>
      <c r="BU882" s="117">
        <v>3.0945899999999998E-2</v>
      </c>
      <c r="BV882" s="112">
        <v>0.10012600000000001</v>
      </c>
      <c r="BW882" s="112">
        <v>7.8284500000000007E-2</v>
      </c>
      <c r="BX882" s="112">
        <v>3.5743799999999999E-2</v>
      </c>
      <c r="BY882" s="112">
        <v>1.36309E-2</v>
      </c>
      <c r="BZ882" s="112">
        <v>0.59753699999999998</v>
      </c>
      <c r="CA882" s="112">
        <v>0.43467299999999998</v>
      </c>
      <c r="CB882" s="112">
        <v>0.54050299999999996</v>
      </c>
      <c r="CC882" s="112">
        <v>0.60419599999999996</v>
      </c>
      <c r="CD882" s="117">
        <v>0.45022299999999998</v>
      </c>
      <c r="CE882" s="105">
        <v>0.342889</v>
      </c>
      <c r="CF882" s="105">
        <v>0.313253</v>
      </c>
      <c r="CG882" s="105">
        <v>0.20188800000000001</v>
      </c>
      <c r="CH882" s="105">
        <v>0.60958699999999999</v>
      </c>
      <c r="CI882" s="105">
        <v>-0.20951800000000001</v>
      </c>
      <c r="CJ882" s="105">
        <v>-6.6904699999999998E-2</v>
      </c>
      <c r="CK882" s="105">
        <v>4.5608500000000003E-2</v>
      </c>
      <c r="CL882" s="105">
        <v>2.69368E-2</v>
      </c>
      <c r="CM882" s="116">
        <v>9.2648800000000003E-2</v>
      </c>
    </row>
    <row r="883" spans="1:91">
      <c r="A883" s="104" t="s">
        <v>2468</v>
      </c>
      <c r="B883" s="104" t="s">
        <v>2469</v>
      </c>
      <c r="C883" s="104" t="s">
        <v>2470</v>
      </c>
      <c r="D883" s="105">
        <v>35.301450000000003</v>
      </c>
      <c r="E883" s="108">
        <v>28992170568</v>
      </c>
      <c r="F883" s="108">
        <v>30943393036</v>
      </c>
      <c r="G883" s="108">
        <v>30173192447</v>
      </c>
      <c r="H883" s="108">
        <v>47051909105</v>
      </c>
      <c r="I883" s="108">
        <v>43551670222</v>
      </c>
      <c r="J883" s="108">
        <v>28473638999</v>
      </c>
      <c r="K883" s="108">
        <v>34386582704</v>
      </c>
      <c r="L883" s="108">
        <v>19168261771</v>
      </c>
      <c r="M883" s="108">
        <v>32728168552</v>
      </c>
      <c r="N883" s="108">
        <v>28453508235</v>
      </c>
      <c r="O883" s="108">
        <v>23806387694</v>
      </c>
      <c r="P883" s="108">
        <v>22566363910</v>
      </c>
      <c r="Q883" s="108">
        <v>38724791145</v>
      </c>
      <c r="R883" s="108">
        <v>34608510083</v>
      </c>
      <c r="S883" s="108">
        <v>29737837337</v>
      </c>
      <c r="T883" s="108">
        <v>34367053597</v>
      </c>
      <c r="U883" s="108">
        <v>33734677031</v>
      </c>
      <c r="V883" s="108">
        <v>34514229874</v>
      </c>
      <c r="W883" s="108">
        <v>35289845267</v>
      </c>
      <c r="X883" s="108">
        <v>33315667461</v>
      </c>
      <c r="Y883" s="108">
        <v>36835670698</v>
      </c>
      <c r="Z883" s="108">
        <v>31478296368</v>
      </c>
      <c r="AA883" s="108">
        <v>32931448225</v>
      </c>
      <c r="AB883" s="108">
        <v>30220959470</v>
      </c>
      <c r="AC883" s="108">
        <v>43027870822</v>
      </c>
      <c r="AD883" s="108">
        <v>45301866073</v>
      </c>
      <c r="AE883" s="108">
        <v>46000044285</v>
      </c>
      <c r="AF883" s="108">
        <v>43160530188</v>
      </c>
      <c r="AG883" s="108">
        <v>50113818076</v>
      </c>
      <c r="AH883" s="115">
        <v>45545920427</v>
      </c>
      <c r="AI883" s="105">
        <v>35.138399999999997</v>
      </c>
      <c r="AJ883" s="105">
        <v>35.348100000000002</v>
      </c>
      <c r="AK883" s="105">
        <v>35.302799999999998</v>
      </c>
      <c r="AL883" s="105">
        <v>35.727899999999998</v>
      </c>
      <c r="AM883" s="105">
        <v>35.744199999999999</v>
      </c>
      <c r="AN883" s="105">
        <v>35.089199999999998</v>
      </c>
      <c r="AO883" s="105">
        <v>35.2485</v>
      </c>
      <c r="AP883" s="105">
        <v>34.753300000000003</v>
      </c>
      <c r="AQ883" s="105">
        <v>35.118899999999996</v>
      </c>
      <c r="AR883" s="105">
        <v>35.184199999999997</v>
      </c>
      <c r="AS883" s="105">
        <v>34.962200000000003</v>
      </c>
      <c r="AT883" s="105">
        <v>34.997599999999998</v>
      </c>
      <c r="AU883" s="105">
        <v>35.378500000000003</v>
      </c>
      <c r="AV883" s="105">
        <v>35.3001</v>
      </c>
      <c r="AW883" s="105">
        <v>35.172199999999997</v>
      </c>
      <c r="AX883" s="105">
        <v>35.379600000000003</v>
      </c>
      <c r="AY883" s="105">
        <v>35.278399999999998</v>
      </c>
      <c r="AZ883" s="105">
        <v>35.332999999999998</v>
      </c>
      <c r="BA883" s="105">
        <v>35.283499999999997</v>
      </c>
      <c r="BB883" s="105">
        <v>35.296100000000003</v>
      </c>
      <c r="BC883" s="105">
        <v>35.314100000000003</v>
      </c>
      <c r="BD883" s="105">
        <v>35.299799999999998</v>
      </c>
      <c r="BE883" s="105">
        <v>35.354300000000002</v>
      </c>
      <c r="BF883" s="105">
        <v>35.251399999999997</v>
      </c>
      <c r="BG883" s="105">
        <v>35.399500000000003</v>
      </c>
      <c r="BH883" s="105">
        <v>35.424599999999998</v>
      </c>
      <c r="BI883" s="105">
        <v>35.434800000000003</v>
      </c>
      <c r="BJ883" s="105">
        <v>35.384</v>
      </c>
      <c r="BK883" s="105">
        <v>35.475099999999998</v>
      </c>
      <c r="BL883" s="116">
        <v>35.416899999999998</v>
      </c>
      <c r="BM883" s="112">
        <v>7.8520599999999996E-2</v>
      </c>
      <c r="BN883" s="112">
        <v>0.68421900000000002</v>
      </c>
      <c r="BO883" s="112">
        <v>6.2885399999999994E-2</v>
      </c>
      <c r="BP883" s="112">
        <v>6.9249699999999999E-3</v>
      </c>
      <c r="BQ883" s="112">
        <v>9.7330399999999997E-2</v>
      </c>
      <c r="BR883" s="112">
        <v>7.4231199999999997E-2</v>
      </c>
      <c r="BS883" s="112">
        <v>1.04729E-2</v>
      </c>
      <c r="BT883" s="112">
        <v>3.6329500000000001E-2</v>
      </c>
      <c r="BU883" s="117">
        <v>0.85146900000000003</v>
      </c>
      <c r="BV883" s="112">
        <v>0.13739299999999999</v>
      </c>
      <c r="BW883" s="112">
        <v>0.74796499999999999</v>
      </c>
      <c r="BX883" s="112">
        <v>0.15340899999999999</v>
      </c>
      <c r="BY883" s="112">
        <v>2.1751199999999998E-2</v>
      </c>
      <c r="BZ883" s="112">
        <v>0.47939599999999999</v>
      </c>
      <c r="CA883" s="112">
        <v>0.27693000000000001</v>
      </c>
      <c r="CB883" s="112">
        <v>0.10326100000000001</v>
      </c>
      <c r="CC883" s="112">
        <v>0.15584500000000001</v>
      </c>
      <c r="CD883" s="117">
        <v>0.95959799999999995</v>
      </c>
      <c r="CE883" s="105">
        <v>-0.16222900000000001</v>
      </c>
      <c r="CF883" s="105">
        <v>9.5102900000000004E-2</v>
      </c>
      <c r="CG883" s="105">
        <v>-0.38509399999999999</v>
      </c>
      <c r="CH883" s="105">
        <v>-0.37734899999999999</v>
      </c>
      <c r="CI883" s="105">
        <v>-0.14175499999999999</v>
      </c>
      <c r="CJ883" s="105">
        <v>-9.4997399999999996E-2</v>
      </c>
      <c r="CK883" s="105">
        <v>-0.12746299999999999</v>
      </c>
      <c r="CL883" s="105">
        <v>-0.12352200000000001</v>
      </c>
      <c r="CM883" s="116">
        <v>-5.7131400000000002E-3</v>
      </c>
    </row>
    <row r="884" spans="1:91">
      <c r="A884" s="104" t="s">
        <v>2471</v>
      </c>
      <c r="B884" s="104" t="s">
        <v>2472</v>
      </c>
      <c r="C884" s="104" t="s">
        <v>2473</v>
      </c>
      <c r="D884" s="105">
        <v>34.700299999999999</v>
      </c>
      <c r="E884" s="108">
        <v>22555350881</v>
      </c>
      <c r="F884" s="108">
        <v>19290622580</v>
      </c>
      <c r="G884" s="108">
        <v>20434862457</v>
      </c>
      <c r="H884" s="108">
        <v>23509324745</v>
      </c>
      <c r="I884" s="108">
        <v>18854392935</v>
      </c>
      <c r="J884" s="108">
        <v>23154812193</v>
      </c>
      <c r="K884" s="108">
        <v>22432136270</v>
      </c>
      <c r="L884" s="108">
        <v>15688111266</v>
      </c>
      <c r="M884" s="108">
        <v>22257557443</v>
      </c>
      <c r="N884" s="108">
        <v>17729052806</v>
      </c>
      <c r="O884" s="108">
        <v>22222604011</v>
      </c>
      <c r="P884" s="108">
        <v>18692620171</v>
      </c>
      <c r="Q884" s="108">
        <v>20366156879</v>
      </c>
      <c r="R884" s="108">
        <v>23719266129</v>
      </c>
      <c r="S884" s="108">
        <v>14819102831</v>
      </c>
      <c r="T884" s="108">
        <v>23093351627</v>
      </c>
      <c r="U884" s="108">
        <v>21955260754</v>
      </c>
      <c r="V884" s="108">
        <v>17392785626</v>
      </c>
      <c r="W884" s="108">
        <v>23615697076</v>
      </c>
      <c r="X884" s="108">
        <v>21454684203</v>
      </c>
      <c r="Y884" s="108">
        <v>23661855411</v>
      </c>
      <c r="Z884" s="108">
        <v>20647242162</v>
      </c>
      <c r="AA884" s="108">
        <v>21510430824</v>
      </c>
      <c r="AB884" s="108">
        <v>20892112228</v>
      </c>
      <c r="AC884" s="108">
        <v>27269732632</v>
      </c>
      <c r="AD884" s="108">
        <v>27833845975</v>
      </c>
      <c r="AE884" s="108">
        <v>28500876197</v>
      </c>
      <c r="AF884" s="108">
        <v>27003652921</v>
      </c>
      <c r="AG884" s="108">
        <v>28821299916</v>
      </c>
      <c r="AH884" s="115">
        <v>27772123690</v>
      </c>
      <c r="AI884" s="105">
        <v>34.776200000000003</v>
      </c>
      <c r="AJ884" s="105">
        <v>34.674799999999998</v>
      </c>
      <c r="AK884" s="105">
        <v>34.7502</v>
      </c>
      <c r="AL884" s="105">
        <v>34.726900000000001</v>
      </c>
      <c r="AM884" s="105">
        <v>34.552399999999999</v>
      </c>
      <c r="AN884" s="105">
        <v>34.809600000000003</v>
      </c>
      <c r="AO884" s="105">
        <v>34.638100000000001</v>
      </c>
      <c r="AP884" s="105">
        <v>34.487499999999997</v>
      </c>
      <c r="AQ884" s="105">
        <v>34.5627</v>
      </c>
      <c r="AR884" s="105">
        <v>34.5047</v>
      </c>
      <c r="AS884" s="105">
        <v>34.867600000000003</v>
      </c>
      <c r="AT884" s="105">
        <v>34.725900000000003</v>
      </c>
      <c r="AU884" s="105">
        <v>34.449300000000001</v>
      </c>
      <c r="AV884" s="105">
        <v>34.755000000000003</v>
      </c>
      <c r="AW884" s="105">
        <v>34.1646</v>
      </c>
      <c r="AX884" s="105">
        <v>34.806100000000001</v>
      </c>
      <c r="AY884" s="105">
        <v>34.6584</v>
      </c>
      <c r="AZ884" s="105">
        <v>34.352400000000003</v>
      </c>
      <c r="BA884" s="105">
        <v>34.704000000000001</v>
      </c>
      <c r="BB884" s="105">
        <v>34.662799999999997</v>
      </c>
      <c r="BC884" s="105">
        <v>34.680300000000003</v>
      </c>
      <c r="BD884" s="105">
        <v>34.691499999999998</v>
      </c>
      <c r="BE884" s="105">
        <v>34.740600000000001</v>
      </c>
      <c r="BF884" s="105">
        <v>34.718800000000002</v>
      </c>
      <c r="BG884" s="105">
        <v>34.735999999999997</v>
      </c>
      <c r="BH884" s="105">
        <v>34.721299999999999</v>
      </c>
      <c r="BI884" s="105">
        <v>34.744199999999999</v>
      </c>
      <c r="BJ884" s="105">
        <v>34.707500000000003</v>
      </c>
      <c r="BK884" s="105">
        <v>34.672199999999997</v>
      </c>
      <c r="BL884" s="116">
        <v>34.696599999999997</v>
      </c>
      <c r="BM884" s="112">
        <v>0.26494200000000001</v>
      </c>
      <c r="BN884" s="112">
        <v>0.95889599999999997</v>
      </c>
      <c r="BO884" s="112">
        <v>4.44663E-2</v>
      </c>
      <c r="BP884" s="112">
        <v>0.94821900000000003</v>
      </c>
      <c r="BQ884" s="112">
        <v>0.23953199999999999</v>
      </c>
      <c r="BR884" s="112">
        <v>0.55386599999999997</v>
      </c>
      <c r="BS884" s="112">
        <v>0.57182200000000005</v>
      </c>
      <c r="BT884" s="112">
        <v>0.231211</v>
      </c>
      <c r="BU884" s="117">
        <v>2.8102800000000001E-2</v>
      </c>
      <c r="BV884" s="112">
        <v>0.348885</v>
      </c>
      <c r="BW884" s="112">
        <v>0.96544700000000006</v>
      </c>
      <c r="BX884" s="112">
        <v>0.126029</v>
      </c>
      <c r="BY884" s="112">
        <v>0.95585200000000003</v>
      </c>
      <c r="BZ884" s="112">
        <v>0.59282699999999999</v>
      </c>
      <c r="CA884" s="112">
        <v>0.77403900000000003</v>
      </c>
      <c r="CB884" s="112">
        <v>0.74632799999999999</v>
      </c>
      <c r="CC884" s="112">
        <v>0.433888</v>
      </c>
      <c r="CD884" s="117">
        <v>0.44527800000000001</v>
      </c>
      <c r="CE884" s="105">
        <v>4.1643800000000002E-2</v>
      </c>
      <c r="CF884" s="105">
        <v>4.1974400000000002E-3</v>
      </c>
      <c r="CG884" s="105">
        <v>-0.129333</v>
      </c>
      <c r="CH884" s="105">
        <v>7.3331200000000003E-3</v>
      </c>
      <c r="CI884" s="105">
        <v>-0.23580899999999999</v>
      </c>
      <c r="CJ884" s="105">
        <v>-8.6481699999999995E-2</v>
      </c>
      <c r="CK884" s="105">
        <v>-9.7414700000000003E-3</v>
      </c>
      <c r="CL884" s="105">
        <v>2.4857799999999999E-2</v>
      </c>
      <c r="CM884" s="116">
        <v>4.1715000000000002E-2</v>
      </c>
    </row>
    <row r="885" spans="1:91">
      <c r="A885" s="104" t="s">
        <v>2474</v>
      </c>
      <c r="B885" s="104" t="s">
        <v>2475</v>
      </c>
      <c r="C885" s="104" t="s">
        <v>2476</v>
      </c>
      <c r="D885" s="105">
        <v>35.851399999999998</v>
      </c>
      <c r="E885" s="108">
        <v>54330688740</v>
      </c>
      <c r="F885" s="108">
        <v>57776145819</v>
      </c>
      <c r="G885" s="108">
        <v>58848542538</v>
      </c>
      <c r="H885" s="108">
        <v>58491805461</v>
      </c>
      <c r="I885" s="108">
        <v>55318783704</v>
      </c>
      <c r="J885" s="108">
        <v>68927986687</v>
      </c>
      <c r="K885" s="108">
        <v>57941059326</v>
      </c>
      <c r="L885" s="108">
        <v>47818719635</v>
      </c>
      <c r="M885" s="108">
        <v>61502588655</v>
      </c>
      <c r="N885" s="108">
        <v>58082553071</v>
      </c>
      <c r="O885" s="108">
        <v>75901240873</v>
      </c>
      <c r="P885" s="108">
        <v>59176141073</v>
      </c>
      <c r="Q885" s="108">
        <v>51935604820</v>
      </c>
      <c r="R885" s="108">
        <v>46302228645</v>
      </c>
      <c r="S885" s="108">
        <v>29874285201</v>
      </c>
      <c r="T885" s="108">
        <v>45707622550</v>
      </c>
      <c r="U885" s="108">
        <v>44996013982</v>
      </c>
      <c r="V885" s="108">
        <v>47542929266</v>
      </c>
      <c r="W885" s="108">
        <v>48229788841</v>
      </c>
      <c r="X885" s="108">
        <v>47418137417</v>
      </c>
      <c r="Y885" s="108">
        <v>49453981789</v>
      </c>
      <c r="Z885" s="108">
        <v>45434489039</v>
      </c>
      <c r="AA885" s="108">
        <v>47904157378</v>
      </c>
      <c r="AB885" s="108">
        <v>45278019905</v>
      </c>
      <c r="AC885" s="108">
        <v>57654196903</v>
      </c>
      <c r="AD885" s="108">
        <v>61519344069</v>
      </c>
      <c r="AE885" s="108">
        <v>61422384005</v>
      </c>
      <c r="AF885" s="108">
        <v>59652264505</v>
      </c>
      <c r="AG885" s="108">
        <v>64680221837</v>
      </c>
      <c r="AH885" s="115">
        <v>59986080842</v>
      </c>
      <c r="AI885" s="105">
        <v>36.044499999999999</v>
      </c>
      <c r="AJ885" s="105">
        <v>36.237900000000003</v>
      </c>
      <c r="AK885" s="105">
        <v>36.252499999999998</v>
      </c>
      <c r="AL885" s="105">
        <v>36.041899999999998</v>
      </c>
      <c r="AM885" s="105">
        <v>36.082500000000003</v>
      </c>
      <c r="AN885" s="105">
        <v>36.343499999999999</v>
      </c>
      <c r="AO885" s="105">
        <v>35.994199999999999</v>
      </c>
      <c r="AP885" s="105">
        <v>35.9953</v>
      </c>
      <c r="AQ885" s="105">
        <v>36.029000000000003</v>
      </c>
      <c r="AR885" s="105">
        <v>36.201700000000002</v>
      </c>
      <c r="AS885" s="105">
        <v>36.601799999999997</v>
      </c>
      <c r="AT885" s="105">
        <v>36.388500000000001</v>
      </c>
      <c r="AU885" s="105">
        <v>35.805</v>
      </c>
      <c r="AV885" s="105">
        <v>35.720100000000002</v>
      </c>
      <c r="AW885" s="105">
        <v>35.177599999999998</v>
      </c>
      <c r="AX885" s="105">
        <v>35.790999999999997</v>
      </c>
      <c r="AY885" s="105">
        <v>35.694899999999997</v>
      </c>
      <c r="AZ885" s="105">
        <v>35.790799999999997</v>
      </c>
      <c r="BA885" s="105">
        <v>35.734099999999998</v>
      </c>
      <c r="BB885" s="105">
        <v>35.803699999999999</v>
      </c>
      <c r="BC885" s="105">
        <v>35.735799999999998</v>
      </c>
      <c r="BD885" s="105">
        <v>35.829000000000001</v>
      </c>
      <c r="BE885" s="105">
        <v>35.894100000000002</v>
      </c>
      <c r="BF885" s="105">
        <v>35.834699999999998</v>
      </c>
      <c r="BG885" s="105">
        <v>35.823500000000003</v>
      </c>
      <c r="BH885" s="105">
        <v>35.866300000000003</v>
      </c>
      <c r="BI885" s="105">
        <v>35.851900000000001</v>
      </c>
      <c r="BJ885" s="105">
        <v>35.850900000000003</v>
      </c>
      <c r="BK885" s="105">
        <v>35.8474</v>
      </c>
      <c r="BL885" s="116">
        <v>35.819000000000003</v>
      </c>
      <c r="BM885" s="112">
        <v>7.4632300000000004E-3</v>
      </c>
      <c r="BN885" s="112">
        <v>2.89722E-2</v>
      </c>
      <c r="BO885" s="112">
        <v>3.9551700000000001E-4</v>
      </c>
      <c r="BP885" s="112">
        <v>8.5786200000000003E-3</v>
      </c>
      <c r="BQ885" s="112">
        <v>0.239707</v>
      </c>
      <c r="BR885" s="112">
        <v>7.5336700000000006E-2</v>
      </c>
      <c r="BS885" s="112">
        <v>3.1600200000000002E-2</v>
      </c>
      <c r="BT885" s="112">
        <v>0.59014100000000003</v>
      </c>
      <c r="BU885" s="117">
        <v>0.63961599999999996</v>
      </c>
      <c r="BV885" s="112">
        <v>3.4264700000000002E-2</v>
      </c>
      <c r="BW885" s="112">
        <v>7.4611300000000005E-2</v>
      </c>
      <c r="BX885" s="112">
        <v>1.25711E-2</v>
      </c>
      <c r="BY885" s="112">
        <v>2.5024000000000001E-2</v>
      </c>
      <c r="BZ885" s="112">
        <v>0.59282699999999999</v>
      </c>
      <c r="CA885" s="112">
        <v>0.27919699999999997</v>
      </c>
      <c r="CB885" s="112">
        <v>0.171683</v>
      </c>
      <c r="CC885" s="112">
        <v>0.74585100000000004</v>
      </c>
      <c r="CD885" s="117">
        <v>0.88331800000000005</v>
      </c>
      <c r="CE885" s="105">
        <v>0.33923300000000001</v>
      </c>
      <c r="CF885" s="105">
        <v>0.31689600000000001</v>
      </c>
      <c r="CG885" s="105">
        <v>0.16709299999999999</v>
      </c>
      <c r="CH885" s="105">
        <v>0.55825400000000003</v>
      </c>
      <c r="CI885" s="105">
        <v>-0.27152999999999999</v>
      </c>
      <c r="CJ885" s="105">
        <v>-8.0164600000000003E-2</v>
      </c>
      <c r="CK885" s="105">
        <v>-8.1175499999999998E-2</v>
      </c>
      <c r="CL885" s="105">
        <v>1.3520600000000001E-2</v>
      </c>
      <c r="CM885" s="116">
        <v>8.1698099999999996E-3</v>
      </c>
    </row>
    <row r="886" spans="1:91">
      <c r="A886" s="104" t="s">
        <v>2477</v>
      </c>
      <c r="B886" s="104" t="s">
        <v>2478</v>
      </c>
      <c r="C886" s="104" t="s">
        <v>2479</v>
      </c>
      <c r="D886" s="105">
        <v>31.183599999999998</v>
      </c>
      <c r="E886" s="108">
        <v>2351938592</v>
      </c>
      <c r="F886" s="108">
        <v>2718773899</v>
      </c>
      <c r="G886" s="108">
        <v>2869075039</v>
      </c>
      <c r="H886" s="108">
        <v>2265750272</v>
      </c>
      <c r="I886" s="108">
        <v>2394306404</v>
      </c>
      <c r="J886" s="108">
        <v>2233847209</v>
      </c>
      <c r="K886" s="108">
        <v>2773054754</v>
      </c>
      <c r="L886" s="108">
        <v>2115014485</v>
      </c>
      <c r="M886" s="108">
        <v>2782391030</v>
      </c>
      <c r="N886" s="108">
        <v>3068482496</v>
      </c>
      <c r="O886" s="108">
        <v>3300545476</v>
      </c>
      <c r="P886" s="108">
        <v>1949148240</v>
      </c>
      <c r="Q886" s="108">
        <v>1517145952</v>
      </c>
      <c r="R886" s="108">
        <v>1720657792</v>
      </c>
      <c r="S886" s="108">
        <v>839496045.60000002</v>
      </c>
      <c r="T886" s="108">
        <v>1562557120</v>
      </c>
      <c r="U886" s="108">
        <v>1746225689</v>
      </c>
      <c r="V886" s="108">
        <v>1697343424</v>
      </c>
      <c r="W886" s="108">
        <v>1954321048</v>
      </c>
      <c r="X886" s="108">
        <v>1828194328</v>
      </c>
      <c r="Y886" s="108">
        <v>1723775360</v>
      </c>
      <c r="Z886" s="108">
        <v>1893773440</v>
      </c>
      <c r="AA886" s="108">
        <v>1661162048</v>
      </c>
      <c r="AB886" s="108">
        <v>1689086848</v>
      </c>
      <c r="AC886" s="108">
        <v>1998503824</v>
      </c>
      <c r="AD886" s="108">
        <v>2368373246</v>
      </c>
      <c r="AE886" s="108">
        <v>2288261984</v>
      </c>
      <c r="AF886" s="108">
        <v>2234332064</v>
      </c>
      <c r="AG886" s="108">
        <v>2567938240</v>
      </c>
      <c r="AH886" s="115">
        <v>2462591104</v>
      </c>
      <c r="AI886" s="105">
        <v>31.514700000000001</v>
      </c>
      <c r="AJ886" s="105">
        <v>31.8874</v>
      </c>
      <c r="AK886" s="105">
        <v>31.951899999999998</v>
      </c>
      <c r="AL886" s="105">
        <v>31.351700000000001</v>
      </c>
      <c r="AM886" s="105">
        <v>31.580300000000001</v>
      </c>
      <c r="AN886" s="105">
        <v>31.5489</v>
      </c>
      <c r="AO886" s="105">
        <v>31.618099999999998</v>
      </c>
      <c r="AP886" s="105">
        <v>31.633199999999999</v>
      </c>
      <c r="AQ886" s="105">
        <v>31.562799999999999</v>
      </c>
      <c r="AR886" s="105">
        <v>31.925799999999999</v>
      </c>
      <c r="AS886" s="105">
        <v>32.087899999999998</v>
      </c>
      <c r="AT886" s="105">
        <v>31.464400000000001</v>
      </c>
      <c r="AU886" s="105">
        <v>30.736999999999998</v>
      </c>
      <c r="AV886" s="105">
        <v>30.97</v>
      </c>
      <c r="AW886" s="105">
        <v>29.9833</v>
      </c>
      <c r="AX886" s="105">
        <v>30.9206</v>
      </c>
      <c r="AY886" s="105">
        <v>31.024799999999999</v>
      </c>
      <c r="AZ886" s="105">
        <v>31.003799999999998</v>
      </c>
      <c r="BA886" s="105">
        <v>31.109000000000002</v>
      </c>
      <c r="BB886" s="105">
        <v>31.0989</v>
      </c>
      <c r="BC886" s="105">
        <v>30.875</v>
      </c>
      <c r="BD886" s="105">
        <v>31.219799999999999</v>
      </c>
      <c r="BE886" s="105">
        <v>31.046299999999999</v>
      </c>
      <c r="BF886" s="105">
        <v>31.090199999999999</v>
      </c>
      <c r="BG886" s="105">
        <v>30.944700000000001</v>
      </c>
      <c r="BH886" s="105">
        <v>31.177700000000002</v>
      </c>
      <c r="BI886" s="105">
        <v>31.105499999999999</v>
      </c>
      <c r="BJ886" s="105">
        <v>31.112200000000001</v>
      </c>
      <c r="BK886" s="105">
        <v>31.189499999999999</v>
      </c>
      <c r="BL886" s="116">
        <v>31.198499999999999</v>
      </c>
      <c r="BM886" s="112">
        <v>1.1281599999999999E-2</v>
      </c>
      <c r="BN886" s="112">
        <v>1.29725E-2</v>
      </c>
      <c r="BO886" s="112">
        <v>2.2807799999999999E-4</v>
      </c>
      <c r="BP886" s="112">
        <v>2.50675E-2</v>
      </c>
      <c r="BQ886" s="112">
        <v>0.113817</v>
      </c>
      <c r="BR886" s="112">
        <v>1.1918399999999999E-2</v>
      </c>
      <c r="BS886" s="112">
        <v>0.16150700000000001</v>
      </c>
      <c r="BT886" s="112">
        <v>0.46050099999999999</v>
      </c>
      <c r="BU886" s="117">
        <v>0.287663</v>
      </c>
      <c r="BV886" s="112">
        <v>4.2342900000000003E-2</v>
      </c>
      <c r="BW886" s="112">
        <v>4.5273800000000003E-2</v>
      </c>
      <c r="BX886" s="112">
        <v>1.00403E-2</v>
      </c>
      <c r="BY886" s="112">
        <v>5.3306699999999999E-2</v>
      </c>
      <c r="BZ886" s="112">
        <v>0.48912699999999998</v>
      </c>
      <c r="CA886" s="112">
        <v>0.10194499999999999</v>
      </c>
      <c r="CB886" s="112">
        <v>0.376915</v>
      </c>
      <c r="CC886" s="112">
        <v>0.64378400000000002</v>
      </c>
      <c r="CD886" s="117">
        <v>0.72864200000000001</v>
      </c>
      <c r="CE886" s="105">
        <v>0.61792199999999997</v>
      </c>
      <c r="CF886" s="105">
        <v>0.326928</v>
      </c>
      <c r="CG886" s="105">
        <v>0.43794</v>
      </c>
      <c r="CH886" s="105">
        <v>0.65928299999999995</v>
      </c>
      <c r="CI886" s="105">
        <v>-0.60329299999999997</v>
      </c>
      <c r="CJ886" s="105">
        <v>-0.183668</v>
      </c>
      <c r="CK886" s="105">
        <v>-0.139123</v>
      </c>
      <c r="CL886" s="105">
        <v>-4.7989499999999997E-2</v>
      </c>
      <c r="CM886" s="116">
        <v>-9.0781500000000001E-2</v>
      </c>
    </row>
    <row r="887" spans="1:91">
      <c r="A887" s="104" t="s">
        <v>2480</v>
      </c>
      <c r="B887" s="104" t="s">
        <v>2481</v>
      </c>
      <c r="C887" s="104" t="s">
        <v>2482</v>
      </c>
      <c r="D887" s="105">
        <v>33.809550000000002</v>
      </c>
      <c r="E887" s="108">
        <v>11380830838</v>
      </c>
      <c r="F887" s="108">
        <v>9746186435</v>
      </c>
      <c r="G887" s="108">
        <v>8496986229</v>
      </c>
      <c r="H887" s="108">
        <v>11181085187</v>
      </c>
      <c r="I887" s="108">
        <v>10016589727</v>
      </c>
      <c r="J887" s="108">
        <v>8018628400</v>
      </c>
      <c r="K887" s="108">
        <v>13288496435</v>
      </c>
      <c r="L887" s="108">
        <v>6137947294</v>
      </c>
      <c r="M887" s="108">
        <v>12356306159</v>
      </c>
      <c r="N887" s="108">
        <v>9695894571</v>
      </c>
      <c r="O887" s="108">
        <v>7705740724</v>
      </c>
      <c r="P887" s="108">
        <v>7897185152</v>
      </c>
      <c r="Q887" s="108">
        <v>13778915913</v>
      </c>
      <c r="R887" s="108">
        <v>13057153586</v>
      </c>
      <c r="S887" s="108">
        <v>9292693811</v>
      </c>
      <c r="T887" s="108">
        <v>11674920647</v>
      </c>
      <c r="U887" s="108">
        <v>12608433794</v>
      </c>
      <c r="V887" s="108">
        <v>11491594381</v>
      </c>
      <c r="W887" s="108">
        <v>12262941534</v>
      </c>
      <c r="X887" s="108">
        <v>12696177794</v>
      </c>
      <c r="Y887" s="108">
        <v>12892825905</v>
      </c>
      <c r="Z887" s="108">
        <v>11262262162</v>
      </c>
      <c r="AA887" s="108">
        <v>11626781702</v>
      </c>
      <c r="AB887" s="108">
        <v>11907189339</v>
      </c>
      <c r="AC887" s="108">
        <v>15546844868</v>
      </c>
      <c r="AD887" s="108">
        <v>16254938313</v>
      </c>
      <c r="AE887" s="108">
        <v>15997850288</v>
      </c>
      <c r="AF887" s="108">
        <v>15727878305</v>
      </c>
      <c r="AG887" s="108">
        <v>17455442961</v>
      </c>
      <c r="AH887" s="115">
        <v>16015175232</v>
      </c>
      <c r="AI887" s="105">
        <v>33.789400000000001</v>
      </c>
      <c r="AJ887" s="105">
        <v>33.716000000000001</v>
      </c>
      <c r="AK887" s="105">
        <v>33.525500000000001</v>
      </c>
      <c r="AL887" s="105">
        <v>33.654699999999998</v>
      </c>
      <c r="AM887" s="105">
        <v>33.6447</v>
      </c>
      <c r="AN887" s="105">
        <v>33.324300000000001</v>
      </c>
      <c r="AO887" s="105">
        <v>33.890500000000003</v>
      </c>
      <c r="AP887" s="105">
        <v>33.179499999999997</v>
      </c>
      <c r="AQ887" s="105">
        <v>33.7136</v>
      </c>
      <c r="AR887" s="105">
        <v>33.628799999999998</v>
      </c>
      <c r="AS887" s="105">
        <v>33.369100000000003</v>
      </c>
      <c r="AT887" s="105">
        <v>33.482900000000001</v>
      </c>
      <c r="AU887" s="105">
        <v>33.890900000000002</v>
      </c>
      <c r="AV887" s="105">
        <v>33.893799999999999</v>
      </c>
      <c r="AW887" s="105">
        <v>33.466799999999999</v>
      </c>
      <c r="AX887" s="105">
        <v>33.822000000000003</v>
      </c>
      <c r="AY887" s="105">
        <v>33.862200000000001</v>
      </c>
      <c r="AZ887" s="105">
        <v>33.755600000000001</v>
      </c>
      <c r="BA887" s="105">
        <v>33.758499999999998</v>
      </c>
      <c r="BB887" s="105">
        <v>33.901000000000003</v>
      </c>
      <c r="BC887" s="105">
        <v>33.8033</v>
      </c>
      <c r="BD887" s="105">
        <v>33.815800000000003</v>
      </c>
      <c r="BE887" s="105">
        <v>33.849800000000002</v>
      </c>
      <c r="BF887" s="105">
        <v>33.907699999999998</v>
      </c>
      <c r="BG887" s="105">
        <v>33.913600000000002</v>
      </c>
      <c r="BH887" s="105">
        <v>33.941600000000001</v>
      </c>
      <c r="BI887" s="105">
        <v>33.911000000000001</v>
      </c>
      <c r="BJ887" s="105">
        <v>33.927700000000002</v>
      </c>
      <c r="BK887" s="105">
        <v>33.947499999999998</v>
      </c>
      <c r="BL887" s="116">
        <v>33.896599999999999</v>
      </c>
      <c r="BM887" s="112">
        <v>3.6682600000000003E-2</v>
      </c>
      <c r="BN887" s="112">
        <v>2.50318E-2</v>
      </c>
      <c r="BO887" s="112">
        <v>0.19897400000000001</v>
      </c>
      <c r="BP887" s="112">
        <v>4.9368299999999997E-3</v>
      </c>
      <c r="BQ887" s="112">
        <v>0.29080699999999998</v>
      </c>
      <c r="BR887" s="112">
        <v>3.2391099999999999E-2</v>
      </c>
      <c r="BS887" s="112">
        <v>8.2110699999999995E-2</v>
      </c>
      <c r="BT887" s="112">
        <v>9.6974400000000002E-2</v>
      </c>
      <c r="BU887" s="117">
        <v>0.92144199999999998</v>
      </c>
      <c r="BV887" s="112">
        <v>8.2272999999999999E-2</v>
      </c>
      <c r="BW887" s="112">
        <v>6.7078200000000004E-2</v>
      </c>
      <c r="BX887" s="112">
        <v>0.30848500000000001</v>
      </c>
      <c r="BY887" s="112">
        <v>1.7680299999999999E-2</v>
      </c>
      <c r="BZ887" s="112">
        <v>0.62838799999999995</v>
      </c>
      <c r="CA887" s="112">
        <v>0.169104</v>
      </c>
      <c r="CB887" s="112">
        <v>0.26916200000000001</v>
      </c>
      <c r="CC887" s="112">
        <v>0.26827299999999998</v>
      </c>
      <c r="CD887" s="117">
        <v>0.97972899999999996</v>
      </c>
      <c r="CE887" s="105">
        <v>-0.24699299999999999</v>
      </c>
      <c r="CF887" s="105">
        <v>-0.38269300000000001</v>
      </c>
      <c r="CG887" s="105">
        <v>-0.32939499999999999</v>
      </c>
      <c r="CH887" s="105">
        <v>-0.43035800000000002</v>
      </c>
      <c r="CI887" s="105">
        <v>-0.17344899999999999</v>
      </c>
      <c r="CJ887" s="105">
        <v>-0.110668</v>
      </c>
      <c r="CK887" s="105">
        <v>-0.102993</v>
      </c>
      <c r="CL887" s="105">
        <v>-6.6182500000000005E-2</v>
      </c>
      <c r="CM887" s="116">
        <v>-1.8641199999999999E-3</v>
      </c>
    </row>
    <row r="888" spans="1:91">
      <c r="A888" s="104" t="s">
        <v>5236</v>
      </c>
      <c r="B888" s="104" t="s">
        <v>5237</v>
      </c>
      <c r="C888" s="104" t="s">
        <v>5238</v>
      </c>
      <c r="D888" s="105">
        <v>28.5535</v>
      </c>
      <c r="E888" s="108">
        <v>207292434</v>
      </c>
      <c r="F888" s="108">
        <v>407912040</v>
      </c>
      <c r="G888" s="108">
        <v>362628348</v>
      </c>
      <c r="H888" s="108">
        <v>402373463</v>
      </c>
      <c r="I888" s="108">
        <v>111027050</v>
      </c>
      <c r="J888" s="108">
        <v>178532340</v>
      </c>
      <c r="K888" s="108">
        <v>192372576</v>
      </c>
      <c r="L888" s="108">
        <v>343216644</v>
      </c>
      <c r="M888" s="108">
        <v>502497388</v>
      </c>
      <c r="N888" s="108">
        <v>223581581.5</v>
      </c>
      <c r="O888" s="108">
        <v>643581676</v>
      </c>
      <c r="P888" s="108">
        <v>362829872</v>
      </c>
      <c r="Q888" s="108">
        <v>427818509.80000001</v>
      </c>
      <c r="R888" s="108">
        <v>103697000</v>
      </c>
      <c r="S888" s="108">
        <v>89321542</v>
      </c>
      <c r="T888" s="108">
        <v>132024194.90000001</v>
      </c>
      <c r="U888" s="108">
        <v>93194514.810000002</v>
      </c>
      <c r="V888" s="108">
        <v>132351818</v>
      </c>
      <c r="W888" s="108">
        <v>159315568</v>
      </c>
      <c r="X888" s="108">
        <v>177999141.90000001</v>
      </c>
      <c r="Y888" s="108">
        <v>330887655.30000001</v>
      </c>
      <c r="Z888" s="108">
        <v>467082878</v>
      </c>
      <c r="AA888" s="108">
        <v>509652568</v>
      </c>
      <c r="AB888" s="108">
        <v>149742238</v>
      </c>
      <c r="AC888" s="108">
        <v>180423016</v>
      </c>
      <c r="AD888" s="108">
        <v>392395316</v>
      </c>
      <c r="AE888" s="108">
        <v>491006760</v>
      </c>
      <c r="AF888" s="108">
        <v>407313008</v>
      </c>
      <c r="AG888" s="108">
        <v>456047072</v>
      </c>
      <c r="AH888" s="115">
        <v>471054468</v>
      </c>
      <c r="AI888" s="105">
        <v>28.0106</v>
      </c>
      <c r="AJ888" s="105">
        <v>29.211300000000001</v>
      </c>
      <c r="AK888" s="105">
        <v>29.078900000000001</v>
      </c>
      <c r="AL888" s="105">
        <v>28.8583</v>
      </c>
      <c r="AM888" s="105">
        <v>27.185300000000002</v>
      </c>
      <c r="AN888" s="105">
        <v>27.9221</v>
      </c>
      <c r="AO888" s="105">
        <v>27.781199999999998</v>
      </c>
      <c r="AP888" s="105">
        <v>29.168600000000001</v>
      </c>
      <c r="AQ888" s="105">
        <v>29.093599999999999</v>
      </c>
      <c r="AR888" s="105">
        <v>28.164000000000001</v>
      </c>
      <c r="AS888" s="105">
        <v>29.8277</v>
      </c>
      <c r="AT888" s="105">
        <v>29.038900000000002</v>
      </c>
      <c r="AU888" s="105">
        <v>28.904699999999998</v>
      </c>
      <c r="AV888" s="105">
        <v>26.9175</v>
      </c>
      <c r="AW888" s="105">
        <v>26.8566</v>
      </c>
      <c r="AX888" s="105">
        <v>27.355499999999999</v>
      </c>
      <c r="AY888" s="105">
        <v>26.808599999999998</v>
      </c>
      <c r="AZ888" s="105">
        <v>27.3689</v>
      </c>
      <c r="BA888" s="105">
        <v>27.4923</v>
      </c>
      <c r="BB888" s="105">
        <v>27.755199999999999</v>
      </c>
      <c r="BC888" s="105">
        <v>28.515899999999998</v>
      </c>
      <c r="BD888" s="105">
        <v>29.2287</v>
      </c>
      <c r="BE888" s="105">
        <v>29.368200000000002</v>
      </c>
      <c r="BF888" s="105">
        <v>27.5945</v>
      </c>
      <c r="BG888" s="105">
        <v>27.463200000000001</v>
      </c>
      <c r="BH888" s="105">
        <v>28.591100000000001</v>
      </c>
      <c r="BI888" s="105">
        <v>28.885000000000002</v>
      </c>
      <c r="BJ888" s="105">
        <v>28.656600000000001</v>
      </c>
      <c r="BK888" s="105">
        <v>28.71</v>
      </c>
      <c r="BL888" s="116">
        <v>28.802800000000001</v>
      </c>
      <c r="BM888" s="112">
        <v>0.91436499999999998</v>
      </c>
      <c r="BN888" s="112">
        <v>0.205202</v>
      </c>
      <c r="BO888" s="112">
        <v>0.93048799999999998</v>
      </c>
      <c r="BP888" s="112">
        <v>0.58382699999999998</v>
      </c>
      <c r="BQ888" s="112">
        <v>0.15942400000000001</v>
      </c>
      <c r="BR888" s="112">
        <v>1.22904E-3</v>
      </c>
      <c r="BS888" s="112">
        <v>6.0801800000000003E-2</v>
      </c>
      <c r="BT888" s="112">
        <v>0.99034699999999998</v>
      </c>
      <c r="BU888" s="117">
        <v>0.399696</v>
      </c>
      <c r="BV888" s="112">
        <v>0.93336399999999997</v>
      </c>
      <c r="BW888" s="112">
        <v>0.29450700000000002</v>
      </c>
      <c r="BX888" s="112">
        <v>0.95282800000000001</v>
      </c>
      <c r="BY888" s="112">
        <v>0.65454199999999996</v>
      </c>
      <c r="BZ888" s="112">
        <v>0.53777600000000003</v>
      </c>
      <c r="CA888" s="112">
        <v>3.5679500000000003E-2</v>
      </c>
      <c r="CB888" s="112">
        <v>0.235927</v>
      </c>
      <c r="CC888" s="112">
        <v>0.99596700000000005</v>
      </c>
      <c r="CD888" s="117">
        <v>0.76581699999999997</v>
      </c>
      <c r="CE888" s="105">
        <v>4.37921E-2</v>
      </c>
      <c r="CF888" s="105">
        <v>-0.734568</v>
      </c>
      <c r="CG888" s="105">
        <v>-4.2015700000000003E-2</v>
      </c>
      <c r="CH888" s="105">
        <v>0.28705199999999997</v>
      </c>
      <c r="CI888" s="105">
        <v>-1.1635500000000001</v>
      </c>
      <c r="CJ888" s="105">
        <v>-1.54545</v>
      </c>
      <c r="CK888" s="105">
        <v>-0.80201299999999998</v>
      </c>
      <c r="CL888" s="105">
        <v>7.3496500000000001E-3</v>
      </c>
      <c r="CM888" s="116">
        <v>-0.41001399999999999</v>
      </c>
    </row>
    <row r="889" spans="1:91">
      <c r="A889" s="104" t="s">
        <v>2483</v>
      </c>
      <c r="B889" s="104" t="s">
        <v>2484</v>
      </c>
      <c r="C889" s="104" t="s">
        <v>2485</v>
      </c>
      <c r="D889" s="105">
        <v>34.847799999999999</v>
      </c>
      <c r="E889" s="108">
        <v>28138876644</v>
      </c>
      <c r="F889" s="108">
        <v>27681079005</v>
      </c>
      <c r="G889" s="108">
        <v>29712164915</v>
      </c>
      <c r="H889" s="108">
        <v>33047341511</v>
      </c>
      <c r="I889" s="108">
        <v>28227899851</v>
      </c>
      <c r="J889" s="108">
        <v>36243089776</v>
      </c>
      <c r="K889" s="108">
        <v>29436309063</v>
      </c>
      <c r="L889" s="108">
        <v>21505670558</v>
      </c>
      <c r="M889" s="108">
        <v>30314911895</v>
      </c>
      <c r="N889" s="108">
        <v>39347706425</v>
      </c>
      <c r="O889" s="108">
        <v>53104566156</v>
      </c>
      <c r="P889" s="108">
        <v>27797564393</v>
      </c>
      <c r="Q889" s="108">
        <v>26766789038</v>
      </c>
      <c r="R889" s="108">
        <v>25365220928</v>
      </c>
      <c r="S889" s="108">
        <v>16319964396</v>
      </c>
      <c r="T889" s="108">
        <v>23481201764</v>
      </c>
      <c r="U889" s="108">
        <v>23053517872</v>
      </c>
      <c r="V889" s="108">
        <v>23027466406</v>
      </c>
      <c r="W889" s="108">
        <v>24666829523</v>
      </c>
      <c r="X889" s="108">
        <v>20665395738</v>
      </c>
      <c r="Y889" s="108">
        <v>21639954828</v>
      </c>
      <c r="Z889" s="108">
        <v>17065588643</v>
      </c>
      <c r="AA889" s="108">
        <v>19579812926</v>
      </c>
      <c r="AB889" s="108">
        <v>22756635676</v>
      </c>
      <c r="AC889" s="108">
        <v>29767436411</v>
      </c>
      <c r="AD889" s="108">
        <v>25590070204</v>
      </c>
      <c r="AE889" s="108">
        <v>27641672568</v>
      </c>
      <c r="AF889" s="108">
        <v>22080714927</v>
      </c>
      <c r="AG889" s="108">
        <v>33656124678</v>
      </c>
      <c r="AH889" s="115">
        <v>29959919215</v>
      </c>
      <c r="AI889" s="105">
        <v>35.095300000000002</v>
      </c>
      <c r="AJ889" s="105">
        <v>35.188899999999997</v>
      </c>
      <c r="AK889" s="105">
        <v>35.281199999999998</v>
      </c>
      <c r="AL889" s="105">
        <v>35.218200000000003</v>
      </c>
      <c r="AM889" s="105">
        <v>35.128</v>
      </c>
      <c r="AN889" s="105">
        <v>35.439599999999999</v>
      </c>
      <c r="AO889" s="105">
        <v>35.0259</v>
      </c>
      <c r="AP889" s="105">
        <v>34.917700000000004</v>
      </c>
      <c r="AQ889" s="105">
        <v>35.008400000000002</v>
      </c>
      <c r="AR889" s="105">
        <v>35.648600000000002</v>
      </c>
      <c r="AS889" s="105">
        <v>36.102600000000002</v>
      </c>
      <c r="AT889" s="105">
        <v>35.298400000000001</v>
      </c>
      <c r="AU889" s="105">
        <v>34.843800000000002</v>
      </c>
      <c r="AV889" s="105">
        <v>34.851799999999997</v>
      </c>
      <c r="AW889" s="105">
        <v>34.305</v>
      </c>
      <c r="AX889" s="105">
        <v>34.830100000000002</v>
      </c>
      <c r="AY889" s="105">
        <v>34.7288</v>
      </c>
      <c r="AZ889" s="105">
        <v>34.755000000000003</v>
      </c>
      <c r="BA889" s="105">
        <v>34.766800000000003</v>
      </c>
      <c r="BB889" s="105">
        <v>34.608699999999999</v>
      </c>
      <c r="BC889" s="105">
        <v>34.551699999999997</v>
      </c>
      <c r="BD889" s="105">
        <v>34.416600000000003</v>
      </c>
      <c r="BE889" s="105">
        <v>34.604900000000001</v>
      </c>
      <c r="BF889" s="105">
        <v>34.842199999999998</v>
      </c>
      <c r="BG889" s="105">
        <v>34.8628</v>
      </c>
      <c r="BH889" s="105">
        <v>34.6</v>
      </c>
      <c r="BI889" s="105">
        <v>34.700000000000003</v>
      </c>
      <c r="BJ889" s="105">
        <v>34.417099999999998</v>
      </c>
      <c r="BK889" s="105">
        <v>34.895800000000001</v>
      </c>
      <c r="BL889" s="116">
        <v>34.805300000000003</v>
      </c>
      <c r="BM889" s="112">
        <v>3.6707499999999997E-2</v>
      </c>
      <c r="BN889" s="112">
        <v>3.28069E-2</v>
      </c>
      <c r="BO889" s="112">
        <v>0.13870199999999999</v>
      </c>
      <c r="BP889" s="112">
        <v>2.37874E-2</v>
      </c>
      <c r="BQ889" s="112">
        <v>0.87467399999999995</v>
      </c>
      <c r="BR889" s="112">
        <v>0.68582900000000002</v>
      </c>
      <c r="BS889" s="112">
        <v>0.71160800000000002</v>
      </c>
      <c r="BT889" s="112">
        <v>0.68086999999999998</v>
      </c>
      <c r="BU889" s="117">
        <v>0.93269100000000005</v>
      </c>
      <c r="BV889" s="112">
        <v>8.2272999999999999E-2</v>
      </c>
      <c r="BW889" s="112">
        <v>8.0526700000000007E-2</v>
      </c>
      <c r="BX889" s="112">
        <v>0.239202</v>
      </c>
      <c r="BY889" s="112">
        <v>5.1441000000000001E-2</v>
      </c>
      <c r="BZ889" s="112">
        <v>0.93624300000000005</v>
      </c>
      <c r="CA889" s="112">
        <v>0.84787100000000004</v>
      </c>
      <c r="CB889" s="112">
        <v>0.84791099999999997</v>
      </c>
      <c r="CC889" s="112">
        <v>0.80604100000000001</v>
      </c>
      <c r="CD889" s="117">
        <v>0.98136100000000004</v>
      </c>
      <c r="CE889" s="105">
        <v>0.48243000000000003</v>
      </c>
      <c r="CF889" s="105">
        <v>0.55588400000000004</v>
      </c>
      <c r="CG889" s="105">
        <v>0.27793600000000002</v>
      </c>
      <c r="CH889" s="105">
        <v>0.97714599999999996</v>
      </c>
      <c r="CI889" s="105">
        <v>-3.9164200000000003E-2</v>
      </c>
      <c r="CJ889" s="105">
        <v>6.5254199999999998E-2</v>
      </c>
      <c r="CK889" s="105">
        <v>-6.3643099999999994E-2</v>
      </c>
      <c r="CL889" s="105">
        <v>-8.4821099999999996E-2</v>
      </c>
      <c r="CM889" s="116">
        <v>1.48862E-2</v>
      </c>
    </row>
    <row r="890" spans="1:91">
      <c r="A890" s="104" t="s">
        <v>2486</v>
      </c>
      <c r="B890" s="104" t="s">
        <v>2487</v>
      </c>
      <c r="C890" s="104" t="s">
        <v>2488</v>
      </c>
      <c r="D890" s="105">
        <v>32.585599999999999</v>
      </c>
      <c r="E890" s="108">
        <v>5980356177</v>
      </c>
      <c r="F890" s="108">
        <v>7225528572</v>
      </c>
      <c r="G890" s="108">
        <v>7086651746</v>
      </c>
      <c r="H890" s="108">
        <v>6299229772</v>
      </c>
      <c r="I890" s="108">
        <v>6815553742</v>
      </c>
      <c r="J890" s="108">
        <v>7814830403</v>
      </c>
      <c r="K890" s="108">
        <v>5916346530</v>
      </c>
      <c r="L890" s="108">
        <v>6374888162</v>
      </c>
      <c r="M890" s="108">
        <v>6300912648</v>
      </c>
      <c r="N890" s="108">
        <v>8788796752</v>
      </c>
      <c r="O890" s="108">
        <v>9414580390</v>
      </c>
      <c r="P890" s="108">
        <v>6523228644</v>
      </c>
      <c r="Q890" s="108">
        <v>5390155008</v>
      </c>
      <c r="R890" s="108">
        <v>5112627840</v>
      </c>
      <c r="S890" s="108">
        <v>3383798730</v>
      </c>
      <c r="T890" s="108">
        <v>4945673892</v>
      </c>
      <c r="U890" s="108">
        <v>4806559440</v>
      </c>
      <c r="V890" s="108">
        <v>4846645554</v>
      </c>
      <c r="W890" s="108">
        <v>5449577715</v>
      </c>
      <c r="X890" s="108">
        <v>5243445354</v>
      </c>
      <c r="Y890" s="108">
        <v>5211985920</v>
      </c>
      <c r="Z890" s="108">
        <v>4113652224</v>
      </c>
      <c r="AA890" s="108">
        <v>4580096256</v>
      </c>
      <c r="AB890" s="108">
        <v>4674467387</v>
      </c>
      <c r="AC890" s="108">
        <v>5969425225</v>
      </c>
      <c r="AD890" s="108">
        <v>6072028303</v>
      </c>
      <c r="AE890" s="108">
        <v>6039069169</v>
      </c>
      <c r="AF890" s="108">
        <v>5925173912</v>
      </c>
      <c r="AG890" s="108">
        <v>6846842512</v>
      </c>
      <c r="AH890" s="115">
        <v>5691577300</v>
      </c>
      <c r="AI890" s="105">
        <v>32.8611</v>
      </c>
      <c r="AJ890" s="105">
        <v>33.298400000000001</v>
      </c>
      <c r="AK890" s="105">
        <v>33.280200000000001</v>
      </c>
      <c r="AL890" s="105">
        <v>32.826900000000002</v>
      </c>
      <c r="AM890" s="105">
        <v>33.0884</v>
      </c>
      <c r="AN890" s="105">
        <v>33.301299999999998</v>
      </c>
      <c r="AO890" s="105">
        <v>32.728000000000002</v>
      </c>
      <c r="AP890" s="105">
        <v>33.244700000000002</v>
      </c>
      <c r="AQ890" s="105">
        <v>32.741999999999997</v>
      </c>
      <c r="AR890" s="105">
        <v>33.484299999999998</v>
      </c>
      <c r="AS890" s="105">
        <v>33.658000000000001</v>
      </c>
      <c r="AT890" s="105">
        <v>33.207099999999997</v>
      </c>
      <c r="AU890" s="105">
        <v>32.558500000000002</v>
      </c>
      <c r="AV890" s="105">
        <v>32.5411</v>
      </c>
      <c r="AW890" s="105">
        <v>31.967700000000001</v>
      </c>
      <c r="AX890" s="105">
        <v>32.582799999999999</v>
      </c>
      <c r="AY890" s="105">
        <v>32.482500000000002</v>
      </c>
      <c r="AZ890" s="105">
        <v>32.502499999999998</v>
      </c>
      <c r="BA890" s="105">
        <v>32.5884</v>
      </c>
      <c r="BB890" s="105">
        <v>32.609699999999997</v>
      </c>
      <c r="BC890" s="105">
        <v>32.473199999999999</v>
      </c>
      <c r="BD890" s="105">
        <v>32.348500000000001</v>
      </c>
      <c r="BE890" s="105">
        <v>32.491999999999997</v>
      </c>
      <c r="BF890" s="105">
        <v>32.558700000000002</v>
      </c>
      <c r="BG890" s="105">
        <v>32.5184</v>
      </c>
      <c r="BH890" s="105">
        <v>32.514000000000003</v>
      </c>
      <c r="BI890" s="105">
        <v>32.505600000000001</v>
      </c>
      <c r="BJ890" s="105">
        <v>32.519300000000001</v>
      </c>
      <c r="BK890" s="105">
        <v>32.601199999999999</v>
      </c>
      <c r="BL890" s="116">
        <v>32.398000000000003</v>
      </c>
      <c r="BM890" s="112">
        <v>1.43369E-2</v>
      </c>
      <c r="BN890" s="112">
        <v>1.9267599999999999E-2</v>
      </c>
      <c r="BO890" s="112">
        <v>9.0958200000000003E-2</v>
      </c>
      <c r="BP890" s="112">
        <v>2.8013299999999999E-3</v>
      </c>
      <c r="BQ890" s="112">
        <v>0.49977100000000002</v>
      </c>
      <c r="BR890" s="112">
        <v>0.81686999999999999</v>
      </c>
      <c r="BS890" s="112">
        <v>0.52161599999999997</v>
      </c>
      <c r="BT890" s="112">
        <v>0.66689200000000004</v>
      </c>
      <c r="BU890" s="117">
        <v>0.91763700000000004</v>
      </c>
      <c r="BV890" s="112">
        <v>4.8972000000000002E-2</v>
      </c>
      <c r="BW890" s="112">
        <v>5.6436199999999999E-2</v>
      </c>
      <c r="BX890" s="112">
        <v>0.18559700000000001</v>
      </c>
      <c r="BY890" s="112">
        <v>1.35198E-2</v>
      </c>
      <c r="BZ890" s="112">
        <v>0.74639100000000003</v>
      </c>
      <c r="CA890" s="112">
        <v>0.91942900000000005</v>
      </c>
      <c r="CB890" s="112">
        <v>0.70945800000000003</v>
      </c>
      <c r="CC890" s="112">
        <v>0.79678099999999996</v>
      </c>
      <c r="CD890" s="117">
        <v>0.97894899999999996</v>
      </c>
      <c r="CE890" s="105">
        <v>0.64043399999999995</v>
      </c>
      <c r="CF890" s="105">
        <v>0.56606500000000004</v>
      </c>
      <c r="CG890" s="105">
        <v>0.39876299999999998</v>
      </c>
      <c r="CH890" s="105">
        <v>0.94365399999999999</v>
      </c>
      <c r="CI890" s="105">
        <v>-0.15035899999999999</v>
      </c>
      <c r="CJ890" s="105">
        <v>1.6451500000000001E-2</v>
      </c>
      <c r="CK890" s="105">
        <v>5.0989800000000002E-2</v>
      </c>
      <c r="CL890" s="105">
        <v>-3.9722399999999998E-2</v>
      </c>
      <c r="CM890" s="116">
        <v>6.5129599999999999E-3</v>
      </c>
    </row>
    <row r="891" spans="1:91">
      <c r="A891" s="104" t="s">
        <v>2489</v>
      </c>
      <c r="B891" s="104" t="s">
        <v>2490</v>
      </c>
      <c r="C891" s="104" t="s">
        <v>2491</v>
      </c>
      <c r="D891" s="105">
        <v>36.525099999999995</v>
      </c>
      <c r="E891" s="108">
        <v>89344752897</v>
      </c>
      <c r="F891" s="108">
        <v>98084469600</v>
      </c>
      <c r="G891" s="108">
        <v>96897771072</v>
      </c>
      <c r="H891" s="108">
        <v>100383000000</v>
      </c>
      <c r="I891" s="108">
        <v>91353712114</v>
      </c>
      <c r="J891" s="108">
        <v>112465000000</v>
      </c>
      <c r="K891" s="108">
        <v>93196852216</v>
      </c>
      <c r="L891" s="108">
        <v>77395123797</v>
      </c>
      <c r="M891" s="108">
        <v>98636993927</v>
      </c>
      <c r="N891" s="108">
        <v>98613380230</v>
      </c>
      <c r="O891" s="108">
        <v>131210000000</v>
      </c>
      <c r="P891" s="108">
        <v>94693178978</v>
      </c>
      <c r="Q891" s="108">
        <v>85259059865</v>
      </c>
      <c r="R891" s="108">
        <v>70856888999</v>
      </c>
      <c r="S891" s="108">
        <v>55640075408</v>
      </c>
      <c r="T891" s="108">
        <v>75476906176</v>
      </c>
      <c r="U891" s="108">
        <v>75427654382</v>
      </c>
      <c r="V891" s="108">
        <v>74316269385</v>
      </c>
      <c r="W891" s="108">
        <v>80645603507</v>
      </c>
      <c r="X891" s="108">
        <v>80214491825</v>
      </c>
      <c r="Y891" s="108">
        <v>81147623807</v>
      </c>
      <c r="Z891" s="108">
        <v>71117685917</v>
      </c>
      <c r="AA891" s="108">
        <v>72773630444</v>
      </c>
      <c r="AB891" s="108">
        <v>77669253650</v>
      </c>
      <c r="AC891" s="108">
        <v>89559968632</v>
      </c>
      <c r="AD891" s="108">
        <v>90024650961</v>
      </c>
      <c r="AE891" s="108">
        <v>97796910477</v>
      </c>
      <c r="AF891" s="108">
        <v>93748337030</v>
      </c>
      <c r="AG891" s="108">
        <v>99929831326</v>
      </c>
      <c r="AH891" s="115">
        <v>94192765595</v>
      </c>
      <c r="AI891" s="105">
        <v>36.762099999999997</v>
      </c>
      <c r="AJ891" s="105">
        <v>36.9953</v>
      </c>
      <c r="AK891" s="105">
        <v>36.965400000000002</v>
      </c>
      <c r="AL891" s="105">
        <v>36.821100000000001</v>
      </c>
      <c r="AM891" s="105">
        <v>36.787500000000001</v>
      </c>
      <c r="AN891" s="105">
        <v>37.030999999999999</v>
      </c>
      <c r="AO891" s="105">
        <v>36.6751</v>
      </c>
      <c r="AP891" s="105">
        <v>36.630200000000002</v>
      </c>
      <c r="AQ891" s="105">
        <v>36.710500000000003</v>
      </c>
      <c r="AR891" s="105">
        <v>36.955800000000004</v>
      </c>
      <c r="AS891" s="105">
        <v>37.379199999999997</v>
      </c>
      <c r="AT891" s="105">
        <v>37.066699999999997</v>
      </c>
      <c r="AU891" s="105">
        <v>36.527299999999997</v>
      </c>
      <c r="AV891" s="105">
        <v>36.3339</v>
      </c>
      <c r="AW891" s="105">
        <v>36.064300000000003</v>
      </c>
      <c r="AX891" s="105">
        <v>36.514600000000002</v>
      </c>
      <c r="AY891" s="105">
        <v>36.443399999999997</v>
      </c>
      <c r="AZ891" s="105">
        <v>36.429000000000002</v>
      </c>
      <c r="BA891" s="105">
        <v>36.4758</v>
      </c>
      <c r="BB891" s="105">
        <v>36.558900000000001</v>
      </c>
      <c r="BC891" s="105">
        <v>36.445399999999999</v>
      </c>
      <c r="BD891" s="105">
        <v>36.475000000000001</v>
      </c>
      <c r="BE891" s="105">
        <v>36.496000000000002</v>
      </c>
      <c r="BF891" s="105">
        <v>36.613199999999999</v>
      </c>
      <c r="BG891" s="105">
        <v>36.459400000000002</v>
      </c>
      <c r="BH891" s="105">
        <v>36.415799999999997</v>
      </c>
      <c r="BI891" s="105">
        <v>36.5229</v>
      </c>
      <c r="BJ891" s="105">
        <v>36.503100000000003</v>
      </c>
      <c r="BK891" s="105">
        <v>36.483400000000003</v>
      </c>
      <c r="BL891" s="116">
        <v>36.478000000000002</v>
      </c>
      <c r="BM891" s="112">
        <v>4.6932500000000004E-3</v>
      </c>
      <c r="BN891" s="112">
        <v>6.9020799999999997E-3</v>
      </c>
      <c r="BO891" s="112">
        <v>1.6765899999999999E-3</v>
      </c>
      <c r="BP891" s="112">
        <v>7.0589800000000003E-3</v>
      </c>
      <c r="BQ891" s="112">
        <v>0.25257099999999999</v>
      </c>
      <c r="BR891" s="112">
        <v>0.40211599999999997</v>
      </c>
      <c r="BS891" s="112">
        <v>0.88756400000000002</v>
      </c>
      <c r="BT891" s="112">
        <v>0.41217199999999998</v>
      </c>
      <c r="BU891" s="117">
        <v>0.52828900000000001</v>
      </c>
      <c r="BV891" s="112">
        <v>2.7249300000000001E-2</v>
      </c>
      <c r="BW891" s="112">
        <v>3.11992E-2</v>
      </c>
      <c r="BX891" s="112">
        <v>2.35613E-2</v>
      </c>
      <c r="BY891" s="112">
        <v>2.2063599999999999E-2</v>
      </c>
      <c r="BZ891" s="112">
        <v>0.59753699999999998</v>
      </c>
      <c r="CA891" s="112">
        <v>0.66622999999999999</v>
      </c>
      <c r="CB891" s="112">
        <v>0.94951099999999999</v>
      </c>
      <c r="CC891" s="112">
        <v>0.60054799999999997</v>
      </c>
      <c r="CD891" s="117">
        <v>0.82494100000000004</v>
      </c>
      <c r="CE891" s="105">
        <v>0.41947200000000001</v>
      </c>
      <c r="CF891" s="105">
        <v>0.391739</v>
      </c>
      <c r="CG891" s="105">
        <v>0.18380199999999999</v>
      </c>
      <c r="CH891" s="105">
        <v>0.64576100000000003</v>
      </c>
      <c r="CI891" s="105">
        <v>-0.17962400000000001</v>
      </c>
      <c r="CJ891" s="105">
        <v>-2.5802599999999998E-2</v>
      </c>
      <c r="CK891" s="105">
        <v>5.2388499999999998E-3</v>
      </c>
      <c r="CL891" s="105">
        <v>3.9934799999999999E-2</v>
      </c>
      <c r="CM891" s="116">
        <v>-2.2087099999999998E-2</v>
      </c>
    </row>
    <row r="892" spans="1:91">
      <c r="A892" s="104" t="s">
        <v>2492</v>
      </c>
      <c r="B892" s="104" t="s">
        <v>2493</v>
      </c>
      <c r="C892" s="104" t="s">
        <v>2494</v>
      </c>
      <c r="D892" s="105">
        <v>34.448450000000001</v>
      </c>
      <c r="E892" s="108">
        <v>20460884090</v>
      </c>
      <c r="F892" s="108">
        <v>21141510387</v>
      </c>
      <c r="G892" s="108">
        <v>20969163420</v>
      </c>
      <c r="H892" s="108">
        <v>19360509614</v>
      </c>
      <c r="I892" s="108">
        <v>18125151420</v>
      </c>
      <c r="J892" s="108">
        <v>23938938987</v>
      </c>
      <c r="K892" s="108">
        <v>19873654066</v>
      </c>
      <c r="L892" s="108">
        <v>15467270864</v>
      </c>
      <c r="M892" s="108">
        <v>21301190360</v>
      </c>
      <c r="N892" s="108">
        <v>21284458534</v>
      </c>
      <c r="O892" s="108">
        <v>25882109032</v>
      </c>
      <c r="P892" s="108">
        <v>19100359619</v>
      </c>
      <c r="Q892" s="108">
        <v>19181041614</v>
      </c>
      <c r="R892" s="108">
        <v>16797952107</v>
      </c>
      <c r="S892" s="108">
        <v>10260322475</v>
      </c>
      <c r="T892" s="108">
        <v>16216176286</v>
      </c>
      <c r="U892" s="108">
        <v>17213943258</v>
      </c>
      <c r="V892" s="108">
        <v>15103701636</v>
      </c>
      <c r="W892" s="108">
        <v>19960048331</v>
      </c>
      <c r="X892" s="108">
        <v>18487001154</v>
      </c>
      <c r="Y892" s="108">
        <v>18490141944</v>
      </c>
      <c r="Z892" s="108">
        <v>17449797310</v>
      </c>
      <c r="AA892" s="108">
        <v>19091683897</v>
      </c>
      <c r="AB892" s="108">
        <v>18410622304</v>
      </c>
      <c r="AC892" s="108">
        <v>18840948889</v>
      </c>
      <c r="AD892" s="108">
        <v>21667625564</v>
      </c>
      <c r="AE892" s="108">
        <v>20153878112</v>
      </c>
      <c r="AF892" s="108">
        <v>19299617070</v>
      </c>
      <c r="AG892" s="108">
        <v>21240024336</v>
      </c>
      <c r="AH892" s="115">
        <v>19304364136</v>
      </c>
      <c r="AI892" s="105">
        <v>34.635599999999997</v>
      </c>
      <c r="AJ892" s="105">
        <v>34.807099999999998</v>
      </c>
      <c r="AK892" s="105">
        <v>34.788600000000002</v>
      </c>
      <c r="AL892" s="105">
        <v>34.446800000000003</v>
      </c>
      <c r="AM892" s="105">
        <v>34.497</v>
      </c>
      <c r="AN892" s="105">
        <v>34.861199999999997</v>
      </c>
      <c r="AO892" s="105">
        <v>34.464700000000001</v>
      </c>
      <c r="AP892" s="105">
        <v>34.469200000000001</v>
      </c>
      <c r="AQ892" s="105">
        <v>34.499299999999998</v>
      </c>
      <c r="AR892" s="105">
        <v>34.767699999999998</v>
      </c>
      <c r="AS892" s="105">
        <v>35.084299999999999</v>
      </c>
      <c r="AT892" s="105">
        <v>34.756999999999998</v>
      </c>
      <c r="AU892" s="105">
        <v>34.363700000000001</v>
      </c>
      <c r="AV892" s="105">
        <v>34.257300000000001</v>
      </c>
      <c r="AW892" s="105">
        <v>33.619700000000002</v>
      </c>
      <c r="AX892" s="105">
        <v>34.295999999999999</v>
      </c>
      <c r="AY892" s="105">
        <v>34.308399999999999</v>
      </c>
      <c r="AZ892" s="105">
        <v>34.150799999999997</v>
      </c>
      <c r="BA892" s="105">
        <v>34.461300000000001</v>
      </c>
      <c r="BB892" s="105">
        <v>34.4482</v>
      </c>
      <c r="BC892" s="105">
        <v>34.326700000000002</v>
      </c>
      <c r="BD892" s="105">
        <v>34.448700000000002</v>
      </c>
      <c r="BE892" s="105">
        <v>34.5687</v>
      </c>
      <c r="BF892" s="105">
        <v>34.5364</v>
      </c>
      <c r="BG892" s="105">
        <v>34.195700000000002</v>
      </c>
      <c r="BH892" s="105">
        <v>34.359099999999998</v>
      </c>
      <c r="BI892" s="105">
        <v>34.244199999999999</v>
      </c>
      <c r="BJ892" s="105">
        <v>34.222900000000003</v>
      </c>
      <c r="BK892" s="105">
        <v>34.230600000000003</v>
      </c>
      <c r="BL892" s="116">
        <v>34.167999999999999</v>
      </c>
      <c r="BM892" s="112">
        <v>7.4884099999999998E-4</v>
      </c>
      <c r="BN892" s="112">
        <v>4.0432500000000003E-2</v>
      </c>
      <c r="BO892" s="112">
        <v>2.75233E-4</v>
      </c>
      <c r="BP892" s="112">
        <v>3.72295E-3</v>
      </c>
      <c r="BQ892" s="112">
        <v>0.61506899999999998</v>
      </c>
      <c r="BR892" s="112">
        <v>0.45761099999999999</v>
      </c>
      <c r="BS892" s="112">
        <v>1.22069E-2</v>
      </c>
      <c r="BT892" s="112">
        <v>1.61038E-3</v>
      </c>
      <c r="BU892" s="117">
        <v>0.32101099999999999</v>
      </c>
      <c r="BV892" s="112">
        <v>1.0998600000000001E-2</v>
      </c>
      <c r="BW892" s="112">
        <v>9.1139600000000001E-2</v>
      </c>
      <c r="BX892" s="112">
        <v>1.0549299999999999E-2</v>
      </c>
      <c r="BY892" s="112">
        <v>1.51539E-2</v>
      </c>
      <c r="BZ892" s="112">
        <v>0.80717300000000003</v>
      </c>
      <c r="CA892" s="112">
        <v>0.70225000000000004</v>
      </c>
      <c r="CB892" s="112">
        <v>0.10878400000000001</v>
      </c>
      <c r="CC892" s="112">
        <v>3.0785099999999999E-2</v>
      </c>
      <c r="CD892" s="117">
        <v>0.73703799999999997</v>
      </c>
      <c r="CE892" s="105">
        <v>0.53661700000000001</v>
      </c>
      <c r="CF892" s="105">
        <v>0.394511</v>
      </c>
      <c r="CG892" s="105">
        <v>0.27057399999999998</v>
      </c>
      <c r="CH892" s="105">
        <v>0.662524</v>
      </c>
      <c r="CI892" s="105">
        <v>-0.12692899999999999</v>
      </c>
      <c r="CJ892" s="105">
        <v>4.4588700000000002E-2</v>
      </c>
      <c r="CK892" s="105">
        <v>0.20494699999999999</v>
      </c>
      <c r="CL892" s="105">
        <v>0.310778</v>
      </c>
      <c r="CM892" s="116">
        <v>5.92016E-2</v>
      </c>
    </row>
    <row r="893" spans="1:91">
      <c r="A893" s="104" t="s">
        <v>2495</v>
      </c>
      <c r="B893" s="104" t="s">
        <v>2496</v>
      </c>
      <c r="C893" s="104" t="s">
        <v>2497</v>
      </c>
      <c r="D893" s="105">
        <v>34.905699999999996</v>
      </c>
      <c r="E893" s="108">
        <v>28581050076</v>
      </c>
      <c r="F893" s="108">
        <v>30738030706</v>
      </c>
      <c r="G893" s="108">
        <v>30988192490</v>
      </c>
      <c r="H893" s="108">
        <v>31213533987</v>
      </c>
      <c r="I893" s="108">
        <v>25306449458</v>
      </c>
      <c r="J893" s="108">
        <v>29160709448</v>
      </c>
      <c r="K893" s="108">
        <v>31756471986</v>
      </c>
      <c r="L893" s="108">
        <v>22308400988</v>
      </c>
      <c r="M893" s="108">
        <v>30443047515</v>
      </c>
      <c r="N893" s="108">
        <v>30436927495</v>
      </c>
      <c r="O893" s="108">
        <v>40299668550</v>
      </c>
      <c r="P893" s="108">
        <v>27432176795</v>
      </c>
      <c r="Q893" s="108">
        <v>24621028837</v>
      </c>
      <c r="R893" s="108">
        <v>22466506836</v>
      </c>
      <c r="S893" s="108">
        <v>13849498815</v>
      </c>
      <c r="T893" s="108">
        <v>21226709287</v>
      </c>
      <c r="U893" s="108">
        <v>22148674250</v>
      </c>
      <c r="V893" s="108">
        <v>22677970104</v>
      </c>
      <c r="W893" s="108">
        <v>24043560126</v>
      </c>
      <c r="X893" s="108">
        <v>22914091844</v>
      </c>
      <c r="Y893" s="108">
        <v>24456841789</v>
      </c>
      <c r="Z893" s="108">
        <v>21774786787</v>
      </c>
      <c r="AA893" s="108">
        <v>23013324542</v>
      </c>
      <c r="AB893" s="108">
        <v>23479380024</v>
      </c>
      <c r="AC893" s="108">
        <v>28557012541</v>
      </c>
      <c r="AD893" s="108">
        <v>33358391021</v>
      </c>
      <c r="AE893" s="108">
        <v>33476932161</v>
      </c>
      <c r="AF893" s="108">
        <v>31112610110</v>
      </c>
      <c r="AG893" s="108">
        <v>32394944943</v>
      </c>
      <c r="AH893" s="115">
        <v>31927850764</v>
      </c>
      <c r="AI893" s="105">
        <v>35.117800000000003</v>
      </c>
      <c r="AJ893" s="105">
        <v>35.338700000000003</v>
      </c>
      <c r="AK893" s="105">
        <v>35.341099999999997</v>
      </c>
      <c r="AL893" s="105">
        <v>35.135800000000003</v>
      </c>
      <c r="AM893" s="105">
        <v>34.972099999999998</v>
      </c>
      <c r="AN893" s="105">
        <v>35.131500000000003</v>
      </c>
      <c r="AO893" s="105">
        <v>35.134799999999998</v>
      </c>
      <c r="AP893" s="105">
        <v>34.968800000000002</v>
      </c>
      <c r="AQ893" s="105">
        <v>35.014499999999998</v>
      </c>
      <c r="AR893" s="105">
        <v>35.279899999999998</v>
      </c>
      <c r="AS893" s="105">
        <v>35.709099999999999</v>
      </c>
      <c r="AT893" s="105">
        <v>35.279299999999999</v>
      </c>
      <c r="AU893" s="105">
        <v>34.722999999999999</v>
      </c>
      <c r="AV893" s="105">
        <v>34.6768</v>
      </c>
      <c r="AW893" s="105">
        <v>34.065399999999997</v>
      </c>
      <c r="AX893" s="105">
        <v>34.6845</v>
      </c>
      <c r="AY893" s="105">
        <v>34.671100000000003</v>
      </c>
      <c r="AZ893" s="105">
        <v>34.733800000000002</v>
      </c>
      <c r="BA893" s="105">
        <v>34.729900000000001</v>
      </c>
      <c r="BB893" s="105">
        <v>34.757599999999996</v>
      </c>
      <c r="BC893" s="105">
        <v>34.727699999999999</v>
      </c>
      <c r="BD893" s="105">
        <v>34.7682</v>
      </c>
      <c r="BE893" s="105">
        <v>34.837800000000001</v>
      </c>
      <c r="BF893" s="105">
        <v>34.887300000000003</v>
      </c>
      <c r="BG893" s="105">
        <v>34.804000000000002</v>
      </c>
      <c r="BH893" s="105">
        <v>34.982799999999997</v>
      </c>
      <c r="BI893" s="105">
        <v>34.976300000000002</v>
      </c>
      <c r="BJ893" s="105">
        <v>34.911799999999999</v>
      </c>
      <c r="BK893" s="105">
        <v>34.841700000000003</v>
      </c>
      <c r="BL893" s="116">
        <v>34.8996</v>
      </c>
      <c r="BM893" s="112">
        <v>7.7802399999999999E-3</v>
      </c>
      <c r="BN893" s="112">
        <v>2.8135299999999999E-2</v>
      </c>
      <c r="BO893" s="112">
        <v>4.5536600000000003E-2</v>
      </c>
      <c r="BP893" s="112">
        <v>2.0508100000000001E-2</v>
      </c>
      <c r="BQ893" s="112">
        <v>0.13655100000000001</v>
      </c>
      <c r="BR893" s="112">
        <v>2.85768E-3</v>
      </c>
      <c r="BS893" s="112">
        <v>3.5065000000000001E-3</v>
      </c>
      <c r="BT893" s="112">
        <v>0.260988</v>
      </c>
      <c r="BU893" s="117">
        <v>0.58857800000000005</v>
      </c>
      <c r="BV893" s="112">
        <v>3.4910900000000002E-2</v>
      </c>
      <c r="BW893" s="112">
        <v>7.2701399999999999E-2</v>
      </c>
      <c r="BX893" s="112">
        <v>0.126999</v>
      </c>
      <c r="BY893" s="112">
        <v>4.6173400000000003E-2</v>
      </c>
      <c r="BZ893" s="112">
        <v>0.51502300000000001</v>
      </c>
      <c r="CA893" s="112">
        <v>5.3253799999999997E-2</v>
      </c>
      <c r="CB893" s="112">
        <v>5.9678599999999998E-2</v>
      </c>
      <c r="CC893" s="112">
        <v>0.46646700000000002</v>
      </c>
      <c r="CD893" s="117">
        <v>0.85345000000000004</v>
      </c>
      <c r="CE893" s="105">
        <v>0.38149100000000002</v>
      </c>
      <c r="CF893" s="105">
        <v>0.195414</v>
      </c>
      <c r="CG893" s="105">
        <v>0.15496299999999999</v>
      </c>
      <c r="CH893" s="105">
        <v>0.53838299999999994</v>
      </c>
      <c r="CI893" s="105">
        <v>-0.39599499999999999</v>
      </c>
      <c r="CJ893" s="105">
        <v>-0.18792700000000001</v>
      </c>
      <c r="CK893" s="105">
        <v>-0.14600099999999999</v>
      </c>
      <c r="CL893" s="105">
        <v>-5.3296400000000001E-2</v>
      </c>
      <c r="CM893" s="116">
        <v>3.6646499999999999E-2</v>
      </c>
    </row>
    <row r="894" spans="1:91">
      <c r="A894" s="104" t="s">
        <v>2498</v>
      </c>
      <c r="B894" s="104" t="s">
        <v>2499</v>
      </c>
      <c r="C894" s="104" t="s">
        <v>2500</v>
      </c>
      <c r="D894" s="105">
        <v>33.767600000000002</v>
      </c>
      <c r="E894" s="108">
        <v>10739439810</v>
      </c>
      <c r="F894" s="108">
        <v>15338625853</v>
      </c>
      <c r="G894" s="108">
        <v>13177186587</v>
      </c>
      <c r="H894" s="108">
        <v>16162158688</v>
      </c>
      <c r="I894" s="108">
        <v>10811751693</v>
      </c>
      <c r="J894" s="108">
        <v>11350882927</v>
      </c>
      <c r="K894" s="108">
        <v>13625063836</v>
      </c>
      <c r="L894" s="108">
        <v>6532815998</v>
      </c>
      <c r="M894" s="108">
        <v>11886827014</v>
      </c>
      <c r="N894" s="108">
        <v>9498774869</v>
      </c>
      <c r="O894" s="108">
        <v>14457446799</v>
      </c>
      <c r="P894" s="108">
        <v>18211746304</v>
      </c>
      <c r="Q894" s="108">
        <v>14896056811</v>
      </c>
      <c r="R894" s="108">
        <v>9710666093</v>
      </c>
      <c r="S894" s="108">
        <v>4803787850</v>
      </c>
      <c r="T894" s="108">
        <v>11931536000</v>
      </c>
      <c r="U894" s="108">
        <v>11679593072</v>
      </c>
      <c r="V894" s="108">
        <v>11692377014</v>
      </c>
      <c r="W894" s="108">
        <v>10854107589</v>
      </c>
      <c r="X894" s="108">
        <v>10542899192</v>
      </c>
      <c r="Y894" s="108">
        <v>10857474919</v>
      </c>
      <c r="Z894" s="108">
        <v>8268387467</v>
      </c>
      <c r="AA894" s="108">
        <v>11092976025</v>
      </c>
      <c r="AB894" s="108">
        <v>11390915621</v>
      </c>
      <c r="AC894" s="108">
        <v>12514218602</v>
      </c>
      <c r="AD894" s="108">
        <v>16237753515</v>
      </c>
      <c r="AE894" s="108">
        <v>13897282947</v>
      </c>
      <c r="AF894" s="108">
        <v>13762863608</v>
      </c>
      <c r="AG894" s="108">
        <v>16285611220</v>
      </c>
      <c r="AH894" s="115">
        <v>15529397090</v>
      </c>
      <c r="AI894" s="105">
        <v>33.7057</v>
      </c>
      <c r="AJ894" s="105">
        <v>34.361499999999999</v>
      </c>
      <c r="AK894" s="105">
        <v>34.146999999999998</v>
      </c>
      <c r="AL894" s="105">
        <v>34.186300000000003</v>
      </c>
      <c r="AM894" s="105">
        <v>33.754399999999997</v>
      </c>
      <c r="AN894" s="105">
        <v>33.806800000000003</v>
      </c>
      <c r="AO894" s="105">
        <v>33.926699999999997</v>
      </c>
      <c r="AP894" s="105">
        <v>33.268900000000002</v>
      </c>
      <c r="AQ894" s="105">
        <v>33.657699999999998</v>
      </c>
      <c r="AR894" s="105">
        <v>33.604199999999999</v>
      </c>
      <c r="AS894" s="105">
        <v>34.256300000000003</v>
      </c>
      <c r="AT894" s="105">
        <v>34.688299999999998</v>
      </c>
      <c r="AU894" s="105">
        <v>34.005499999999998</v>
      </c>
      <c r="AV894" s="105">
        <v>33.4666</v>
      </c>
      <c r="AW894" s="105">
        <v>32.490299999999998</v>
      </c>
      <c r="AX894" s="105">
        <v>33.853400000000001</v>
      </c>
      <c r="AY894" s="105">
        <v>33.752099999999999</v>
      </c>
      <c r="AZ894" s="105">
        <v>33.780799999999999</v>
      </c>
      <c r="BA894" s="105">
        <v>33.582500000000003</v>
      </c>
      <c r="BB894" s="105">
        <v>33.630099999999999</v>
      </c>
      <c r="BC894" s="105">
        <v>33.552500000000002</v>
      </c>
      <c r="BD894" s="105">
        <v>33.368899999999996</v>
      </c>
      <c r="BE894" s="105">
        <v>33.781399999999998</v>
      </c>
      <c r="BF894" s="105">
        <v>33.843800000000002</v>
      </c>
      <c r="BG894" s="105">
        <v>33.596499999999999</v>
      </c>
      <c r="BH894" s="105">
        <v>33.939100000000003</v>
      </c>
      <c r="BI894" s="105">
        <v>33.707999999999998</v>
      </c>
      <c r="BJ894" s="105">
        <v>33.735100000000003</v>
      </c>
      <c r="BK894" s="105">
        <v>33.8476</v>
      </c>
      <c r="BL894" s="116">
        <v>33.851500000000001</v>
      </c>
      <c r="BM894" s="112">
        <v>0.25698500000000002</v>
      </c>
      <c r="BN894" s="112">
        <v>0.50104499999999996</v>
      </c>
      <c r="BO894" s="112">
        <v>0.37625799999999998</v>
      </c>
      <c r="BP894" s="112">
        <v>0.306755</v>
      </c>
      <c r="BQ894" s="112">
        <v>0.3322</v>
      </c>
      <c r="BR894" s="112">
        <v>0.75844999999999996</v>
      </c>
      <c r="BS894" s="112">
        <v>7.3356100000000002E-3</v>
      </c>
      <c r="BT894" s="112">
        <v>0.39408399999999999</v>
      </c>
      <c r="BU894" s="117">
        <v>0.58747799999999994</v>
      </c>
      <c r="BV894" s="112">
        <v>0.34051399999999998</v>
      </c>
      <c r="BW894" s="112">
        <v>0.58572400000000002</v>
      </c>
      <c r="BX894" s="112">
        <v>0.48677300000000001</v>
      </c>
      <c r="BY894" s="112">
        <v>0.39366600000000002</v>
      </c>
      <c r="BZ894" s="112">
        <v>0.65919399999999995</v>
      </c>
      <c r="CA894" s="112">
        <v>0.891594</v>
      </c>
      <c r="CB894" s="112">
        <v>8.5701399999999997E-2</v>
      </c>
      <c r="CC894" s="112">
        <v>0.58441500000000002</v>
      </c>
      <c r="CD894" s="117">
        <v>0.85345000000000004</v>
      </c>
      <c r="CE894" s="105">
        <v>0.25997900000000002</v>
      </c>
      <c r="CF894" s="105">
        <v>0.104408</v>
      </c>
      <c r="CG894" s="105">
        <v>-0.19364700000000001</v>
      </c>
      <c r="CH894" s="105">
        <v>0.37152499999999999</v>
      </c>
      <c r="CI894" s="105">
        <v>-0.49060599999999999</v>
      </c>
      <c r="CJ894" s="105">
        <v>-1.6017900000000002E-2</v>
      </c>
      <c r="CK894" s="105">
        <v>-0.22306200000000001</v>
      </c>
      <c r="CL894" s="105">
        <v>-0.14673600000000001</v>
      </c>
      <c r="CM894" s="116">
        <v>-6.3541399999999998E-2</v>
      </c>
    </row>
    <row r="895" spans="1:91">
      <c r="A895" s="104" t="s">
        <v>2501</v>
      </c>
      <c r="B895" s="104" t="s">
        <v>2502</v>
      </c>
      <c r="C895" s="104" t="s">
        <v>2503</v>
      </c>
      <c r="D895" s="105">
        <v>36.287549999999996</v>
      </c>
      <c r="E895" s="108">
        <v>64146598514</v>
      </c>
      <c r="F895" s="108">
        <v>60000409382</v>
      </c>
      <c r="G895" s="108">
        <v>58916653051</v>
      </c>
      <c r="H895" s="108">
        <v>68058722362</v>
      </c>
      <c r="I895" s="108">
        <v>59756257337</v>
      </c>
      <c r="J895" s="108">
        <v>63358879260</v>
      </c>
      <c r="K895" s="108">
        <v>72922989074</v>
      </c>
      <c r="L895" s="108">
        <v>41681703865</v>
      </c>
      <c r="M895" s="108">
        <v>72053969711</v>
      </c>
      <c r="N895" s="108">
        <v>61889266958</v>
      </c>
      <c r="O895" s="108">
        <v>61710343271</v>
      </c>
      <c r="P895" s="108">
        <v>51497017999</v>
      </c>
      <c r="Q895" s="108">
        <v>74253470903</v>
      </c>
      <c r="R895" s="108">
        <v>65836648423</v>
      </c>
      <c r="S895" s="108">
        <v>47452692184</v>
      </c>
      <c r="T895" s="108">
        <v>66296948426</v>
      </c>
      <c r="U895" s="108">
        <v>64896443180</v>
      </c>
      <c r="V895" s="108">
        <v>62676000702</v>
      </c>
      <c r="W895" s="108">
        <v>72096153970</v>
      </c>
      <c r="X895" s="108">
        <v>70457296674</v>
      </c>
      <c r="Y895" s="108">
        <v>67740319742</v>
      </c>
      <c r="Z895" s="108">
        <v>57770844091</v>
      </c>
      <c r="AA895" s="108">
        <v>62220489403</v>
      </c>
      <c r="AB895" s="108">
        <v>65364884134</v>
      </c>
      <c r="AC895" s="108">
        <v>89189580453</v>
      </c>
      <c r="AD895" s="108">
        <v>88131073088</v>
      </c>
      <c r="AE895" s="108">
        <v>90557270523</v>
      </c>
      <c r="AF895" s="108">
        <v>83192202923</v>
      </c>
      <c r="AG895" s="108">
        <v>92012842521</v>
      </c>
      <c r="AH895" s="115">
        <v>92531372376</v>
      </c>
      <c r="AI895" s="105">
        <v>36.284100000000002</v>
      </c>
      <c r="AJ895" s="105">
        <v>36.290999999999997</v>
      </c>
      <c r="AK895" s="105">
        <v>36.252800000000001</v>
      </c>
      <c r="AL895" s="105">
        <v>36.260399999999997</v>
      </c>
      <c r="AM895" s="105">
        <v>36.190100000000001</v>
      </c>
      <c r="AN895" s="105">
        <v>36.220700000000001</v>
      </c>
      <c r="AO895" s="105">
        <v>36.323900000000002</v>
      </c>
      <c r="AP895" s="105">
        <v>35.795900000000003</v>
      </c>
      <c r="AQ895" s="105">
        <v>36.2575</v>
      </c>
      <c r="AR895" s="105">
        <v>36.293900000000001</v>
      </c>
      <c r="AS895" s="105">
        <v>36.307899999999997</v>
      </c>
      <c r="AT895" s="105">
        <v>36.187899999999999</v>
      </c>
      <c r="AU895" s="105">
        <v>36.326000000000001</v>
      </c>
      <c r="AV895" s="105">
        <v>36.227899999999998</v>
      </c>
      <c r="AW895" s="105">
        <v>35.837899999999998</v>
      </c>
      <c r="AX895" s="105">
        <v>36.327500000000001</v>
      </c>
      <c r="AY895" s="105">
        <v>36.2254</v>
      </c>
      <c r="AZ895" s="105">
        <v>36.185099999999998</v>
      </c>
      <c r="BA895" s="105">
        <v>36.314100000000003</v>
      </c>
      <c r="BB895" s="105">
        <v>36.372599999999998</v>
      </c>
      <c r="BC895" s="105">
        <v>36.186199999999999</v>
      </c>
      <c r="BD895" s="105">
        <v>36.175400000000003</v>
      </c>
      <c r="BE895" s="105">
        <v>36.270499999999998</v>
      </c>
      <c r="BF895" s="105">
        <v>36.364400000000003</v>
      </c>
      <c r="BG895" s="105">
        <v>36.453499999999998</v>
      </c>
      <c r="BH895" s="105">
        <v>36.385199999999998</v>
      </c>
      <c r="BI895" s="105">
        <v>36.411999999999999</v>
      </c>
      <c r="BJ895" s="105">
        <v>36.330800000000004</v>
      </c>
      <c r="BK895" s="105">
        <v>36.362099999999998</v>
      </c>
      <c r="BL895" s="116">
        <v>36.451000000000001</v>
      </c>
      <c r="BM895" s="112">
        <v>4.9734800000000003E-2</v>
      </c>
      <c r="BN895" s="112">
        <v>1.8948599999999999E-2</v>
      </c>
      <c r="BO895" s="112">
        <v>0.20699999999999999</v>
      </c>
      <c r="BP895" s="112">
        <v>8.6744799999999997E-2</v>
      </c>
      <c r="BQ895" s="112">
        <v>0.177423</v>
      </c>
      <c r="BR895" s="112">
        <v>7.1768899999999997E-2</v>
      </c>
      <c r="BS895" s="112">
        <v>0.24163200000000001</v>
      </c>
      <c r="BT895" s="112">
        <v>0.16404299999999999</v>
      </c>
      <c r="BU895" s="117">
        <v>0.43589299999999997</v>
      </c>
      <c r="BV895" s="112">
        <v>9.9469699999999994E-2</v>
      </c>
      <c r="BW895" s="112">
        <v>5.6243099999999997E-2</v>
      </c>
      <c r="BX895" s="112">
        <v>0.31754300000000002</v>
      </c>
      <c r="BY895" s="112">
        <v>0.14241899999999999</v>
      </c>
      <c r="BZ895" s="112">
        <v>0.54714600000000002</v>
      </c>
      <c r="CA895" s="112">
        <v>0.27325899999999997</v>
      </c>
      <c r="CB895" s="112">
        <v>0.47630400000000001</v>
      </c>
      <c r="CC895" s="112">
        <v>0.35678399999999999</v>
      </c>
      <c r="CD895" s="117">
        <v>0.78158300000000003</v>
      </c>
      <c r="CE895" s="105">
        <v>-0.10532999999999999</v>
      </c>
      <c r="CF895" s="105">
        <v>-0.15754799999999999</v>
      </c>
      <c r="CG895" s="105">
        <v>-0.255554</v>
      </c>
      <c r="CH895" s="105">
        <v>-0.118059</v>
      </c>
      <c r="CI895" s="105">
        <v>-0.25072499999999998</v>
      </c>
      <c r="CJ895" s="105">
        <v>-0.135293</v>
      </c>
      <c r="CK895" s="105">
        <v>-9.0306600000000001E-2</v>
      </c>
      <c r="CL895" s="105">
        <v>-0.11124000000000001</v>
      </c>
      <c r="CM895" s="116">
        <v>3.5567000000000001E-2</v>
      </c>
    </row>
    <row r="896" spans="1:91">
      <c r="A896" s="104" t="s">
        <v>2504</v>
      </c>
      <c r="B896" s="104" t="s">
        <v>2505</v>
      </c>
      <c r="C896" s="104" t="s">
        <v>2506</v>
      </c>
      <c r="D896" s="105">
        <v>28.852350000000001</v>
      </c>
      <c r="E896" s="108">
        <v>374242988</v>
      </c>
      <c r="F896" s="108">
        <v>415571256.5</v>
      </c>
      <c r="G896" s="108">
        <v>490870786.10000002</v>
      </c>
      <c r="H896" s="108">
        <v>879530920.79999995</v>
      </c>
      <c r="I896" s="108">
        <v>538346451.5</v>
      </c>
      <c r="J896" s="108">
        <v>728609079.89999998</v>
      </c>
      <c r="K896" s="108">
        <v>446749326.80000001</v>
      </c>
      <c r="L896" s="108">
        <v>291694418.80000001</v>
      </c>
      <c r="M896" s="108">
        <v>741295455.89999998</v>
      </c>
      <c r="N896" s="108">
        <v>500242996.39999998</v>
      </c>
      <c r="O896" s="108">
        <v>1013716414</v>
      </c>
      <c r="P896" s="108">
        <v>670800654.39999998</v>
      </c>
      <c r="Q896" s="108">
        <v>342537866.5</v>
      </c>
      <c r="R896" s="108">
        <v>347896370</v>
      </c>
      <c r="S896" s="108">
        <v>225630922.69999999</v>
      </c>
      <c r="T896" s="108">
        <v>332726948.60000002</v>
      </c>
      <c r="U896" s="108">
        <v>383644798</v>
      </c>
      <c r="V896" s="108">
        <v>112992668</v>
      </c>
      <c r="W896" s="108">
        <v>357369633.80000001</v>
      </c>
      <c r="X896" s="108">
        <v>356175397</v>
      </c>
      <c r="Y896" s="108">
        <v>319345486.5</v>
      </c>
      <c r="Z896" s="108">
        <v>221118123.40000001</v>
      </c>
      <c r="AA896" s="108">
        <v>279745077.5</v>
      </c>
      <c r="AB896" s="108">
        <v>267127009.30000001</v>
      </c>
      <c r="AC896" s="108">
        <v>325581450</v>
      </c>
      <c r="AD896" s="108">
        <v>316335962.80000001</v>
      </c>
      <c r="AE896" s="108">
        <v>572832053.5</v>
      </c>
      <c r="AF896" s="108">
        <v>419580554.5</v>
      </c>
      <c r="AG896" s="108">
        <v>601799568.5</v>
      </c>
      <c r="AH896" s="115">
        <v>547544764</v>
      </c>
      <c r="AI896" s="105">
        <v>28.8629</v>
      </c>
      <c r="AJ896" s="105">
        <v>29.206800000000001</v>
      </c>
      <c r="AK896" s="105">
        <v>29.480699999999999</v>
      </c>
      <c r="AL896" s="105">
        <v>29.986499999999999</v>
      </c>
      <c r="AM896" s="105">
        <v>29.430700000000002</v>
      </c>
      <c r="AN896" s="105">
        <v>29.976400000000002</v>
      </c>
      <c r="AO896" s="105">
        <v>28.987100000000002</v>
      </c>
      <c r="AP896" s="105">
        <v>28.9268</v>
      </c>
      <c r="AQ896" s="105">
        <v>29.654599999999999</v>
      </c>
      <c r="AR896" s="105">
        <v>29.342199999999998</v>
      </c>
      <c r="AS896" s="105">
        <v>30.5001</v>
      </c>
      <c r="AT896" s="105">
        <v>29.9255</v>
      </c>
      <c r="AU896" s="105">
        <v>28.550599999999999</v>
      </c>
      <c r="AV896" s="105">
        <v>28.663799999999998</v>
      </c>
      <c r="AW896" s="105">
        <v>28.230699999999999</v>
      </c>
      <c r="AX896" s="105">
        <v>28.6891</v>
      </c>
      <c r="AY896" s="105">
        <v>28.841799999999999</v>
      </c>
      <c r="AZ896" s="105">
        <v>27.126899999999999</v>
      </c>
      <c r="BA896" s="105">
        <v>28.657800000000002</v>
      </c>
      <c r="BB896" s="105">
        <v>28.752300000000002</v>
      </c>
      <c r="BC896" s="105">
        <v>28.471499999999999</v>
      </c>
      <c r="BD896" s="105">
        <v>28.154199999999999</v>
      </c>
      <c r="BE896" s="105">
        <v>28.504200000000001</v>
      </c>
      <c r="BF896" s="105">
        <v>28.429500000000001</v>
      </c>
      <c r="BG896" s="105">
        <v>28.332999999999998</v>
      </c>
      <c r="BH896" s="105">
        <v>28.279699999999998</v>
      </c>
      <c r="BI896" s="105">
        <v>29.107399999999998</v>
      </c>
      <c r="BJ896" s="105">
        <v>28.699400000000001</v>
      </c>
      <c r="BK896" s="105">
        <v>29.1069</v>
      </c>
      <c r="BL896" s="116">
        <v>29.0181</v>
      </c>
      <c r="BM896" s="112">
        <v>0.32801000000000002</v>
      </c>
      <c r="BN896" s="112">
        <v>1.8023600000000001E-2</v>
      </c>
      <c r="BO896" s="112">
        <v>0.40069100000000002</v>
      </c>
      <c r="BP896" s="112">
        <v>5.1235799999999998E-2</v>
      </c>
      <c r="BQ896" s="112">
        <v>6.2277300000000001E-2</v>
      </c>
      <c r="BR896" s="112">
        <v>0.26793699999999998</v>
      </c>
      <c r="BS896" s="112">
        <v>0.102087</v>
      </c>
      <c r="BT896" s="112">
        <v>2.38639E-2</v>
      </c>
      <c r="BU896" s="117">
        <v>0.27972200000000003</v>
      </c>
      <c r="BV896" s="112">
        <v>0.41238000000000002</v>
      </c>
      <c r="BW896" s="112">
        <v>5.4554699999999998E-2</v>
      </c>
      <c r="BX896" s="112">
        <v>0.50977700000000004</v>
      </c>
      <c r="BY896" s="112">
        <v>9.3404200000000007E-2</v>
      </c>
      <c r="BZ896" s="112">
        <v>0.42715799999999998</v>
      </c>
      <c r="CA896" s="112">
        <v>0.53532400000000002</v>
      </c>
      <c r="CB896" s="112">
        <v>0.30231599999999997</v>
      </c>
      <c r="CC896" s="112">
        <v>0.12217799999999999</v>
      </c>
      <c r="CD896" s="117">
        <v>0.72864200000000001</v>
      </c>
      <c r="CE896" s="105">
        <v>0.24196799999999999</v>
      </c>
      <c r="CF896" s="105">
        <v>0.85641699999999998</v>
      </c>
      <c r="CG896" s="105">
        <v>0.24799599999999999</v>
      </c>
      <c r="CH896" s="105">
        <v>0.98111700000000002</v>
      </c>
      <c r="CI896" s="105">
        <v>-0.45979900000000001</v>
      </c>
      <c r="CJ896" s="105">
        <v>-0.72221599999999997</v>
      </c>
      <c r="CK896" s="105">
        <v>-0.314274</v>
      </c>
      <c r="CL896" s="105">
        <v>-0.57883499999999999</v>
      </c>
      <c r="CM896" s="116">
        <v>-0.36811199999999999</v>
      </c>
    </row>
    <row r="897" spans="1:91">
      <c r="A897" s="104" t="s">
        <v>2507</v>
      </c>
      <c r="B897" s="104" t="s">
        <v>2508</v>
      </c>
      <c r="C897" s="104" t="s">
        <v>2509</v>
      </c>
      <c r="D897" s="105">
        <v>34.517650000000003</v>
      </c>
      <c r="E897" s="108">
        <v>17837453261</v>
      </c>
      <c r="F897" s="108">
        <v>17248371629</v>
      </c>
      <c r="G897" s="108">
        <v>17090891441</v>
      </c>
      <c r="H897" s="108">
        <v>20041256126</v>
      </c>
      <c r="I897" s="108">
        <v>18159375094</v>
      </c>
      <c r="J897" s="108">
        <v>18660910147</v>
      </c>
      <c r="K897" s="108">
        <v>24117276731</v>
      </c>
      <c r="L897" s="108">
        <v>16024228393</v>
      </c>
      <c r="M897" s="108">
        <v>23948183225</v>
      </c>
      <c r="N897" s="108">
        <v>18766398020</v>
      </c>
      <c r="O897" s="108">
        <v>18243069590</v>
      </c>
      <c r="P897" s="108">
        <v>16172758223</v>
      </c>
      <c r="Q897" s="108">
        <v>22787473241</v>
      </c>
      <c r="R897" s="108">
        <v>19720037225</v>
      </c>
      <c r="S897" s="108">
        <v>11686833583</v>
      </c>
      <c r="T897" s="108">
        <v>18798350849</v>
      </c>
      <c r="U897" s="108">
        <v>19242010438</v>
      </c>
      <c r="V897" s="108">
        <v>17664134746</v>
      </c>
      <c r="W897" s="108">
        <v>20453727735</v>
      </c>
      <c r="X897" s="108">
        <v>20435573811</v>
      </c>
      <c r="Y897" s="108">
        <v>20230070130</v>
      </c>
      <c r="Z897" s="108">
        <v>18333998194</v>
      </c>
      <c r="AA897" s="108">
        <v>18555016013</v>
      </c>
      <c r="AB897" s="108">
        <v>19121137580</v>
      </c>
      <c r="AC897" s="108">
        <v>25481467646</v>
      </c>
      <c r="AD897" s="108">
        <v>28356050983</v>
      </c>
      <c r="AE897" s="108">
        <v>28246230275</v>
      </c>
      <c r="AF897" s="108">
        <v>24456347857</v>
      </c>
      <c r="AG897" s="108">
        <v>26736516162</v>
      </c>
      <c r="AH897" s="115">
        <v>24530236083</v>
      </c>
      <c r="AI897" s="105">
        <v>34.4377</v>
      </c>
      <c r="AJ897" s="105">
        <v>34.518300000000004</v>
      </c>
      <c r="AK897" s="105">
        <v>34.500300000000003</v>
      </c>
      <c r="AL897" s="105">
        <v>34.496600000000001</v>
      </c>
      <c r="AM897" s="105">
        <v>34.499499999999998</v>
      </c>
      <c r="AN897" s="105">
        <v>34.506599999999999</v>
      </c>
      <c r="AO897" s="105">
        <v>34.741500000000002</v>
      </c>
      <c r="AP897" s="105">
        <v>34.514499999999998</v>
      </c>
      <c r="AQ897" s="105">
        <v>34.668300000000002</v>
      </c>
      <c r="AR897" s="105">
        <v>34.587000000000003</v>
      </c>
      <c r="AS897" s="105">
        <v>34.589599999999997</v>
      </c>
      <c r="AT897" s="105">
        <v>34.517000000000003</v>
      </c>
      <c r="AU897" s="105">
        <v>34.6113</v>
      </c>
      <c r="AV897" s="105">
        <v>34.488599999999998</v>
      </c>
      <c r="AW897" s="105">
        <v>33.814799999999998</v>
      </c>
      <c r="AX897" s="105">
        <v>34.5092</v>
      </c>
      <c r="AY897" s="105">
        <v>34.468400000000003</v>
      </c>
      <c r="AZ897" s="105">
        <v>34.375900000000001</v>
      </c>
      <c r="BA897" s="105">
        <v>34.496600000000001</v>
      </c>
      <c r="BB897" s="105">
        <v>34.5929</v>
      </c>
      <c r="BC897" s="105">
        <v>34.456000000000003</v>
      </c>
      <c r="BD897" s="105">
        <v>34.520099999999999</v>
      </c>
      <c r="BE897" s="105">
        <v>34.527500000000003</v>
      </c>
      <c r="BF897" s="105">
        <v>34.591000000000001</v>
      </c>
      <c r="BG897" s="105">
        <v>34.637500000000003</v>
      </c>
      <c r="BH897" s="105">
        <v>34.748199999999997</v>
      </c>
      <c r="BI897" s="105">
        <v>34.731200000000001</v>
      </c>
      <c r="BJ897" s="105">
        <v>34.564500000000002</v>
      </c>
      <c r="BK897" s="105">
        <v>34.563400000000001</v>
      </c>
      <c r="BL897" s="116">
        <v>34.516199999999998</v>
      </c>
      <c r="BM897" s="112">
        <v>9.8314600000000002E-2</v>
      </c>
      <c r="BN897" s="112">
        <v>4.3728099999999999E-2</v>
      </c>
      <c r="BO897" s="112">
        <v>0.24578900000000001</v>
      </c>
      <c r="BP897" s="112">
        <v>0.59523400000000004</v>
      </c>
      <c r="BQ897" s="112">
        <v>0.38264900000000002</v>
      </c>
      <c r="BR897" s="112">
        <v>8.4998000000000004E-2</v>
      </c>
      <c r="BS897" s="112">
        <v>0.49270999999999998</v>
      </c>
      <c r="BT897" s="112">
        <v>0.95035400000000003</v>
      </c>
      <c r="BU897" s="117">
        <v>1.41888E-2</v>
      </c>
      <c r="BV897" s="112">
        <v>0.16058900000000001</v>
      </c>
      <c r="BW897" s="112">
        <v>9.6309000000000006E-2</v>
      </c>
      <c r="BX897" s="112">
        <v>0.35758000000000001</v>
      </c>
      <c r="BY897" s="112">
        <v>0.66400899999999996</v>
      </c>
      <c r="BZ897" s="112">
        <v>0.69691700000000001</v>
      </c>
      <c r="CA897" s="112">
        <v>0.29827199999999998</v>
      </c>
      <c r="CB897" s="112">
        <v>0.68907499999999999</v>
      </c>
      <c r="CC897" s="112">
        <v>0.97321100000000005</v>
      </c>
      <c r="CD897" s="117">
        <v>0.39399499999999998</v>
      </c>
      <c r="CE897" s="105">
        <v>-6.2613199999999994E-2</v>
      </c>
      <c r="CF897" s="105">
        <v>-4.7114099999999999E-2</v>
      </c>
      <c r="CG897" s="105">
        <v>9.3420699999999995E-2</v>
      </c>
      <c r="CH897" s="105">
        <v>1.6489699999999999E-2</v>
      </c>
      <c r="CI897" s="105">
        <v>-0.24310799999999999</v>
      </c>
      <c r="CJ897" s="105">
        <v>-9.6874199999999994E-2</v>
      </c>
      <c r="CK897" s="105">
        <v>-3.2883999999999997E-2</v>
      </c>
      <c r="CL897" s="105">
        <v>-1.8272399999999999E-3</v>
      </c>
      <c r="CM897" s="116">
        <v>0.15758900000000001</v>
      </c>
    </row>
    <row r="898" spans="1:91">
      <c r="A898" s="104" t="s">
        <v>2510</v>
      </c>
      <c r="B898" s="104" t="s">
        <v>2511</v>
      </c>
      <c r="C898" s="104" t="s">
        <v>2512</v>
      </c>
      <c r="D898" s="105">
        <v>33.061549999999997</v>
      </c>
      <c r="E898" s="108">
        <v>7752538545</v>
      </c>
      <c r="F898" s="108">
        <v>9453224697</v>
      </c>
      <c r="G898" s="108">
        <v>9695415577</v>
      </c>
      <c r="H898" s="108">
        <v>9547835753</v>
      </c>
      <c r="I898" s="108">
        <v>8543386378</v>
      </c>
      <c r="J898" s="108">
        <v>10609084620</v>
      </c>
      <c r="K898" s="108">
        <v>10406090205</v>
      </c>
      <c r="L898" s="108">
        <v>10533710780</v>
      </c>
      <c r="M898" s="108">
        <v>11260816742</v>
      </c>
      <c r="N898" s="108">
        <v>15512790496</v>
      </c>
      <c r="O898" s="108">
        <v>19554234754</v>
      </c>
      <c r="P898" s="108">
        <v>16412534984</v>
      </c>
      <c r="Q898" s="108">
        <v>8037685147</v>
      </c>
      <c r="R898" s="108">
        <v>6428316100</v>
      </c>
      <c r="S898" s="108">
        <v>3789907348</v>
      </c>
      <c r="T898" s="108">
        <v>6292424535</v>
      </c>
      <c r="U898" s="108">
        <v>6068348850</v>
      </c>
      <c r="V898" s="108">
        <v>5642759565</v>
      </c>
      <c r="W898" s="108">
        <v>6632954925</v>
      </c>
      <c r="X898" s="108">
        <v>6612110271</v>
      </c>
      <c r="Y898" s="108">
        <v>7359537392</v>
      </c>
      <c r="Z898" s="108">
        <v>6398315105</v>
      </c>
      <c r="AA898" s="108">
        <v>7531462482</v>
      </c>
      <c r="AB898" s="108">
        <v>6320449711</v>
      </c>
      <c r="AC898" s="108">
        <v>7136767711</v>
      </c>
      <c r="AD898" s="108">
        <v>9733074494</v>
      </c>
      <c r="AE898" s="108">
        <v>7601886998</v>
      </c>
      <c r="AF898" s="108">
        <v>7306126812</v>
      </c>
      <c r="AG898" s="108">
        <v>8962508551</v>
      </c>
      <c r="AH898" s="115">
        <v>8607957836</v>
      </c>
      <c r="AI898" s="105">
        <v>33.235500000000002</v>
      </c>
      <c r="AJ898" s="105">
        <v>33.680100000000003</v>
      </c>
      <c r="AK898" s="105">
        <v>33.722700000000003</v>
      </c>
      <c r="AL898" s="105">
        <v>33.426900000000003</v>
      </c>
      <c r="AM898" s="105">
        <v>33.415300000000002</v>
      </c>
      <c r="AN898" s="105">
        <v>33.725000000000001</v>
      </c>
      <c r="AO898" s="105">
        <v>33.539200000000001</v>
      </c>
      <c r="AP898" s="105">
        <v>33.947600000000001</v>
      </c>
      <c r="AQ898" s="105">
        <v>33.579700000000003</v>
      </c>
      <c r="AR898" s="105">
        <v>34.3125</v>
      </c>
      <c r="AS898" s="105">
        <v>34.688099999999999</v>
      </c>
      <c r="AT898" s="105">
        <v>34.538200000000003</v>
      </c>
      <c r="AU898" s="105">
        <v>33.126800000000003</v>
      </c>
      <c r="AV898" s="105">
        <v>32.871499999999997</v>
      </c>
      <c r="AW898" s="105">
        <v>32.1342</v>
      </c>
      <c r="AX898" s="105">
        <v>32.930300000000003</v>
      </c>
      <c r="AY898" s="105">
        <v>32.815399999999997</v>
      </c>
      <c r="AZ898" s="105">
        <v>32.723799999999997</v>
      </c>
      <c r="BA898" s="105">
        <v>32.871899999999997</v>
      </c>
      <c r="BB898" s="105">
        <v>32.948300000000003</v>
      </c>
      <c r="BC898" s="105">
        <v>32.980800000000002</v>
      </c>
      <c r="BD898" s="105">
        <v>32.994199999999999</v>
      </c>
      <c r="BE898" s="105">
        <v>33.216500000000003</v>
      </c>
      <c r="BF898" s="105">
        <v>32.994</v>
      </c>
      <c r="BG898" s="105">
        <v>32.778100000000002</v>
      </c>
      <c r="BH898" s="105">
        <v>33.195500000000003</v>
      </c>
      <c r="BI898" s="105">
        <v>32.837600000000002</v>
      </c>
      <c r="BJ898" s="105">
        <v>32.8215</v>
      </c>
      <c r="BK898" s="105">
        <v>32.988500000000002</v>
      </c>
      <c r="BL898" s="116">
        <v>32.996299999999998</v>
      </c>
      <c r="BM898" s="112">
        <v>2.1181200000000001E-2</v>
      </c>
      <c r="BN898" s="112">
        <v>7.2389000000000004E-3</v>
      </c>
      <c r="BO898" s="112">
        <v>6.0405500000000004E-3</v>
      </c>
      <c r="BP898" s="112">
        <v>2.14067E-4</v>
      </c>
      <c r="BQ898" s="112">
        <v>0.49966100000000002</v>
      </c>
      <c r="BR898" s="112">
        <v>0.24554100000000001</v>
      </c>
      <c r="BS898" s="112">
        <v>0.97977800000000004</v>
      </c>
      <c r="BT898" s="112">
        <v>0.22859699999999999</v>
      </c>
      <c r="BU898" s="117">
        <v>0.99147399999999997</v>
      </c>
      <c r="BV898" s="112">
        <v>6.0212500000000002E-2</v>
      </c>
      <c r="BW898" s="112">
        <v>3.1957899999999997E-2</v>
      </c>
      <c r="BX898" s="112">
        <v>4.52117E-2</v>
      </c>
      <c r="BY898" s="112">
        <v>4.10152E-3</v>
      </c>
      <c r="BZ898" s="112">
        <v>0.74639100000000003</v>
      </c>
      <c r="CA898" s="112">
        <v>0.50641499999999995</v>
      </c>
      <c r="CB898" s="112">
        <v>0.98736699999999999</v>
      </c>
      <c r="CC898" s="112">
        <v>0.43151899999999999</v>
      </c>
      <c r="CD898" s="117">
        <v>0.99750899999999998</v>
      </c>
      <c r="CE898" s="105">
        <v>0.61068900000000004</v>
      </c>
      <c r="CF898" s="105">
        <v>0.586978</v>
      </c>
      <c r="CG898" s="105">
        <v>0.75340399999999996</v>
      </c>
      <c r="CH898" s="105">
        <v>1.5774999999999999</v>
      </c>
      <c r="CI898" s="105">
        <v>-0.224603</v>
      </c>
      <c r="CJ898" s="105">
        <v>-0.112275</v>
      </c>
      <c r="CK898" s="105">
        <v>-1.7662000000000001E-3</v>
      </c>
      <c r="CL898" s="105">
        <v>0.13281599999999999</v>
      </c>
      <c r="CM898" s="116">
        <v>1.61743E-3</v>
      </c>
    </row>
    <row r="899" spans="1:91">
      <c r="A899" s="104" t="s">
        <v>2513</v>
      </c>
      <c r="B899" s="104" t="s">
        <v>2514</v>
      </c>
      <c r="C899" s="104" t="s">
        <v>2515</v>
      </c>
      <c r="D899" s="105">
        <v>33.468350000000001</v>
      </c>
      <c r="E899" s="108">
        <v>9561980583</v>
      </c>
      <c r="F899" s="108">
        <v>11647447379</v>
      </c>
      <c r="G899" s="108">
        <v>10972371654</v>
      </c>
      <c r="H899" s="108">
        <v>11029386992</v>
      </c>
      <c r="I899" s="108">
        <v>10529992048</v>
      </c>
      <c r="J899" s="108">
        <v>14027834372</v>
      </c>
      <c r="K899" s="108">
        <v>10577750672</v>
      </c>
      <c r="L899" s="108">
        <v>11226227909</v>
      </c>
      <c r="M899" s="108">
        <v>10494621450</v>
      </c>
      <c r="N899" s="108">
        <v>13076463107</v>
      </c>
      <c r="O899" s="108">
        <v>14142549319</v>
      </c>
      <c r="P899" s="108">
        <v>10871972648</v>
      </c>
      <c r="Q899" s="108">
        <v>9413261806</v>
      </c>
      <c r="R899" s="108">
        <v>9533492234</v>
      </c>
      <c r="S899" s="108">
        <v>6408621725</v>
      </c>
      <c r="T899" s="108">
        <v>9502219404</v>
      </c>
      <c r="U899" s="108">
        <v>9252783861</v>
      </c>
      <c r="V899" s="108">
        <v>8884094397</v>
      </c>
      <c r="W899" s="108">
        <v>9961967650</v>
      </c>
      <c r="X899" s="108">
        <v>10115543138</v>
      </c>
      <c r="Y899" s="108">
        <v>9842218692</v>
      </c>
      <c r="Z899" s="108">
        <v>8670541360</v>
      </c>
      <c r="AA899" s="108">
        <v>8248018044</v>
      </c>
      <c r="AB899" s="108">
        <v>9088596309</v>
      </c>
      <c r="AC899" s="108">
        <v>10581847323</v>
      </c>
      <c r="AD899" s="108">
        <v>11280756637</v>
      </c>
      <c r="AE899" s="108">
        <v>10904516475</v>
      </c>
      <c r="AF899" s="108">
        <v>10053995840</v>
      </c>
      <c r="AG899" s="108">
        <v>10429659779</v>
      </c>
      <c r="AH899" s="115">
        <v>10168257929</v>
      </c>
      <c r="AI899" s="105">
        <v>33.5381</v>
      </c>
      <c r="AJ899" s="105">
        <v>33.972999999999999</v>
      </c>
      <c r="AK899" s="105">
        <v>33.892000000000003</v>
      </c>
      <c r="AL899" s="105">
        <v>33.634999999999998</v>
      </c>
      <c r="AM899" s="105">
        <v>33.716799999999999</v>
      </c>
      <c r="AN899" s="105">
        <v>34.116799999999998</v>
      </c>
      <c r="AO899" s="105">
        <v>33.563000000000002</v>
      </c>
      <c r="AP899" s="105">
        <v>34.0396</v>
      </c>
      <c r="AQ899" s="105">
        <v>33.478000000000002</v>
      </c>
      <c r="AR899" s="105">
        <v>34.064599999999999</v>
      </c>
      <c r="AS899" s="105">
        <v>34.2346</v>
      </c>
      <c r="AT899" s="105">
        <v>33.944099999999999</v>
      </c>
      <c r="AU899" s="105">
        <v>33.348399999999998</v>
      </c>
      <c r="AV899" s="105">
        <v>33.440100000000001</v>
      </c>
      <c r="AW899" s="105">
        <v>32.912500000000001</v>
      </c>
      <c r="AX899" s="105">
        <v>33.524900000000002</v>
      </c>
      <c r="AY899" s="105">
        <v>33.418700000000001</v>
      </c>
      <c r="AZ899" s="105">
        <v>33.382599999999996</v>
      </c>
      <c r="BA899" s="105">
        <v>33.4587</v>
      </c>
      <c r="BB899" s="105">
        <v>33.569200000000002</v>
      </c>
      <c r="BC899" s="105">
        <v>33.408999999999999</v>
      </c>
      <c r="BD899" s="105">
        <v>33.436700000000002</v>
      </c>
      <c r="BE899" s="105">
        <v>33.350499999999997</v>
      </c>
      <c r="BF899" s="105">
        <v>33.518000000000001</v>
      </c>
      <c r="BG899" s="105">
        <v>33.3508</v>
      </c>
      <c r="BH899" s="105">
        <v>33.4099</v>
      </c>
      <c r="BI899" s="105">
        <v>33.3581</v>
      </c>
      <c r="BJ899" s="105">
        <v>33.2821</v>
      </c>
      <c r="BK899" s="105">
        <v>33.206000000000003</v>
      </c>
      <c r="BL899" s="116">
        <v>33.238100000000003</v>
      </c>
      <c r="BM899" s="112">
        <v>1.4484800000000001E-2</v>
      </c>
      <c r="BN899" s="112">
        <v>1.8143699999999999E-2</v>
      </c>
      <c r="BO899" s="112">
        <v>6.2430199999999998E-2</v>
      </c>
      <c r="BP899" s="112">
        <v>6.4981299999999995E-4</v>
      </c>
      <c r="BQ899" s="112">
        <v>0.96162099999999995</v>
      </c>
      <c r="BR899" s="112">
        <v>1.41353E-2</v>
      </c>
      <c r="BS899" s="112">
        <v>1.0539099999999999E-2</v>
      </c>
      <c r="BT899" s="112">
        <v>2.2146300000000001E-2</v>
      </c>
      <c r="BU899" s="117">
        <v>1.05307E-2</v>
      </c>
      <c r="BV899" s="112">
        <v>4.9201399999999999E-2</v>
      </c>
      <c r="BW899" s="112">
        <v>5.4831699999999997E-2</v>
      </c>
      <c r="BX899" s="112">
        <v>0.15276699999999999</v>
      </c>
      <c r="BY899" s="112">
        <v>6.6937699999999999E-3</v>
      </c>
      <c r="BZ899" s="112">
        <v>0.97899400000000003</v>
      </c>
      <c r="CA899" s="112">
        <v>0.1124</v>
      </c>
      <c r="CB899" s="112">
        <v>0.10326100000000001</v>
      </c>
      <c r="CC899" s="112">
        <v>0.11852600000000001</v>
      </c>
      <c r="CD899" s="117">
        <v>0.39360400000000001</v>
      </c>
      <c r="CE899" s="105">
        <v>0.55896500000000005</v>
      </c>
      <c r="CF899" s="105">
        <v>0.58080200000000004</v>
      </c>
      <c r="CG899" s="105">
        <v>0.45147999999999999</v>
      </c>
      <c r="CH899" s="105">
        <v>0.83902500000000002</v>
      </c>
      <c r="CI899" s="105">
        <v>-8.4075899999999995E-3</v>
      </c>
      <c r="CJ899" s="105">
        <v>0.20002600000000001</v>
      </c>
      <c r="CK899" s="105">
        <v>0.23688999999999999</v>
      </c>
      <c r="CL899" s="105">
        <v>0.19300500000000001</v>
      </c>
      <c r="CM899" s="116">
        <v>0.13087599999999999</v>
      </c>
    </row>
    <row r="900" spans="1:91">
      <c r="A900" s="104" t="s">
        <v>2516</v>
      </c>
      <c r="B900" s="104" t="s">
        <v>2517</v>
      </c>
      <c r="C900" s="104" t="s">
        <v>2518</v>
      </c>
      <c r="D900" s="105">
        <v>34.244799999999998</v>
      </c>
      <c r="E900" s="108">
        <v>16591362228</v>
      </c>
      <c r="F900" s="108">
        <v>15380665117</v>
      </c>
      <c r="G900" s="108">
        <v>14917610778</v>
      </c>
      <c r="H900" s="108">
        <v>15871691207</v>
      </c>
      <c r="I900" s="108">
        <v>13603941915</v>
      </c>
      <c r="J900" s="108">
        <v>14140656917</v>
      </c>
      <c r="K900" s="108">
        <v>18246996658</v>
      </c>
      <c r="L900" s="108">
        <v>10824940423</v>
      </c>
      <c r="M900" s="108">
        <v>19924387009</v>
      </c>
      <c r="N900" s="108">
        <v>16207860213</v>
      </c>
      <c r="O900" s="108">
        <v>17064453392</v>
      </c>
      <c r="P900" s="108">
        <v>14169351355</v>
      </c>
      <c r="Q900" s="108">
        <v>16996679437</v>
      </c>
      <c r="R900" s="108">
        <v>15940616286</v>
      </c>
      <c r="S900" s="108">
        <v>10458903927</v>
      </c>
      <c r="T900" s="108">
        <v>15600900639</v>
      </c>
      <c r="U900" s="108">
        <v>15717899598</v>
      </c>
      <c r="V900" s="108">
        <v>14940324313</v>
      </c>
      <c r="W900" s="108">
        <v>17403281846</v>
      </c>
      <c r="X900" s="108">
        <v>16562938835</v>
      </c>
      <c r="Y900" s="108">
        <v>16669124397</v>
      </c>
      <c r="Z900" s="108">
        <v>15446379729</v>
      </c>
      <c r="AA900" s="108">
        <v>16056922696</v>
      </c>
      <c r="AB900" s="108">
        <v>15717255688</v>
      </c>
      <c r="AC900" s="108">
        <v>19698009567</v>
      </c>
      <c r="AD900" s="108">
        <v>20086510737</v>
      </c>
      <c r="AE900" s="108">
        <v>19525651925</v>
      </c>
      <c r="AF900" s="108">
        <v>18768446741</v>
      </c>
      <c r="AG900" s="108">
        <v>20704825981</v>
      </c>
      <c r="AH900" s="115">
        <v>19220771364</v>
      </c>
      <c r="AI900" s="105">
        <v>34.333199999999998</v>
      </c>
      <c r="AJ900" s="105">
        <v>34.356299999999997</v>
      </c>
      <c r="AK900" s="105">
        <v>34.309399999999997</v>
      </c>
      <c r="AL900" s="105">
        <v>34.1601</v>
      </c>
      <c r="AM900" s="105">
        <v>34.085299999999997</v>
      </c>
      <c r="AN900" s="105">
        <v>34.118699999999997</v>
      </c>
      <c r="AO900" s="105">
        <v>34.342700000000001</v>
      </c>
      <c r="AP900" s="105">
        <v>33.969000000000001</v>
      </c>
      <c r="AQ900" s="105">
        <v>34.402900000000002</v>
      </c>
      <c r="AR900" s="105">
        <v>34.375700000000002</v>
      </c>
      <c r="AS900" s="105">
        <v>34.497100000000003</v>
      </c>
      <c r="AT900" s="105">
        <v>34.3262</v>
      </c>
      <c r="AU900" s="105">
        <v>34.190300000000001</v>
      </c>
      <c r="AV900" s="105">
        <v>34.181699999999999</v>
      </c>
      <c r="AW900" s="105">
        <v>33.646500000000003</v>
      </c>
      <c r="AX900" s="105">
        <v>34.240200000000002</v>
      </c>
      <c r="AY900" s="105">
        <v>34.177700000000002</v>
      </c>
      <c r="AZ900" s="105">
        <v>34.135199999999998</v>
      </c>
      <c r="BA900" s="105">
        <v>34.263599999999997</v>
      </c>
      <c r="BB900" s="105">
        <v>34.288899999999998</v>
      </c>
      <c r="BC900" s="105">
        <v>34.177300000000002</v>
      </c>
      <c r="BD900" s="105">
        <v>34.272599999999997</v>
      </c>
      <c r="BE900" s="105">
        <v>34.3185</v>
      </c>
      <c r="BF900" s="105">
        <v>34.308199999999999</v>
      </c>
      <c r="BG900" s="105">
        <v>34.260100000000001</v>
      </c>
      <c r="BH900" s="105">
        <v>34.249400000000001</v>
      </c>
      <c r="BI900" s="105">
        <v>34.198500000000003</v>
      </c>
      <c r="BJ900" s="105">
        <v>34.182600000000001</v>
      </c>
      <c r="BK900" s="105">
        <v>34.193800000000003</v>
      </c>
      <c r="BL900" s="116">
        <v>34.161499999999997</v>
      </c>
      <c r="BM900" s="112">
        <v>7.4458900000000004E-4</v>
      </c>
      <c r="BN900" s="112">
        <v>7.0179900000000003E-2</v>
      </c>
      <c r="BO900" s="112">
        <v>0.68745000000000001</v>
      </c>
      <c r="BP900" s="112">
        <v>1.2985399999999999E-2</v>
      </c>
      <c r="BQ900" s="112">
        <v>0.390762</v>
      </c>
      <c r="BR900" s="112">
        <v>0.88204199999999999</v>
      </c>
      <c r="BS900" s="112">
        <v>0.14220099999999999</v>
      </c>
      <c r="BT900" s="112">
        <v>2.00994E-3</v>
      </c>
      <c r="BU900" s="117">
        <v>5.5656499999999998E-2</v>
      </c>
      <c r="BV900" s="112">
        <v>1.0998600000000001E-2</v>
      </c>
      <c r="BW900" s="112">
        <v>0.13247700000000001</v>
      </c>
      <c r="BX900" s="112">
        <v>0.76180099999999995</v>
      </c>
      <c r="BY900" s="112">
        <v>3.32176E-2</v>
      </c>
      <c r="BZ900" s="112">
        <v>0.70130700000000001</v>
      </c>
      <c r="CA900" s="112">
        <v>0.94979100000000005</v>
      </c>
      <c r="CB900" s="112">
        <v>0.35708699999999999</v>
      </c>
      <c r="CC900" s="112">
        <v>3.3641699999999997E-2</v>
      </c>
      <c r="CD900" s="117">
        <v>0.52790999999999999</v>
      </c>
      <c r="CE900" s="105">
        <v>0.153643</v>
      </c>
      <c r="CF900" s="105">
        <v>-5.7955399999999997E-2</v>
      </c>
      <c r="CG900" s="105">
        <v>5.8883699999999997E-2</v>
      </c>
      <c r="CH900" s="105">
        <v>0.220362</v>
      </c>
      <c r="CI900" s="105">
        <v>-0.17317099999999999</v>
      </c>
      <c r="CJ900" s="105">
        <v>5.04939E-3</v>
      </c>
      <c r="CK900" s="105">
        <v>6.3972500000000002E-2</v>
      </c>
      <c r="CL900" s="105">
        <v>0.12045500000000001</v>
      </c>
      <c r="CM900" s="116">
        <v>5.6667299999999997E-2</v>
      </c>
    </row>
    <row r="901" spans="1:91">
      <c r="A901" s="104" t="s">
        <v>2519</v>
      </c>
      <c r="B901" s="104" t="s">
        <v>2520</v>
      </c>
      <c r="C901" s="104" t="s">
        <v>2521</v>
      </c>
      <c r="D901" s="105">
        <v>35.576300000000003</v>
      </c>
      <c r="E901" s="108">
        <v>45615752507</v>
      </c>
      <c r="F901" s="108">
        <v>43180685766</v>
      </c>
      <c r="G901" s="108">
        <v>42038101551</v>
      </c>
      <c r="H901" s="108">
        <v>43383799327</v>
      </c>
      <c r="I901" s="108">
        <v>40500025997</v>
      </c>
      <c r="J901" s="108">
        <v>38980870713</v>
      </c>
      <c r="K901" s="108">
        <v>44743128664</v>
      </c>
      <c r="L901" s="108">
        <v>29097096043</v>
      </c>
      <c r="M901" s="108">
        <v>44611065647</v>
      </c>
      <c r="N901" s="108">
        <v>42363250478</v>
      </c>
      <c r="O901" s="108">
        <v>48059524669</v>
      </c>
      <c r="P901" s="108">
        <v>38984527020</v>
      </c>
      <c r="Q901" s="108">
        <v>43332479026</v>
      </c>
      <c r="R901" s="108">
        <v>40940152273</v>
      </c>
      <c r="S901" s="108">
        <v>28063799525</v>
      </c>
      <c r="T901" s="108">
        <v>37992014717</v>
      </c>
      <c r="U901" s="108">
        <v>40339880848</v>
      </c>
      <c r="V901" s="108">
        <v>38683119156</v>
      </c>
      <c r="W901" s="108">
        <v>43434728344</v>
      </c>
      <c r="X901" s="108">
        <v>42097885565</v>
      </c>
      <c r="Y901" s="108">
        <v>42585668686</v>
      </c>
      <c r="Z901" s="108">
        <v>40717241379</v>
      </c>
      <c r="AA901" s="108">
        <v>42417899560</v>
      </c>
      <c r="AB901" s="108">
        <v>41843122914</v>
      </c>
      <c r="AC901" s="108">
        <v>47774455743</v>
      </c>
      <c r="AD901" s="108">
        <v>51181185220</v>
      </c>
      <c r="AE901" s="108">
        <v>49779849856</v>
      </c>
      <c r="AF901" s="108">
        <v>47313488228</v>
      </c>
      <c r="AG901" s="108">
        <v>53466983423</v>
      </c>
      <c r="AH901" s="115">
        <v>49168209520</v>
      </c>
      <c r="AI901" s="105">
        <v>35.792299999999997</v>
      </c>
      <c r="AJ901" s="105">
        <v>35.821399999999997</v>
      </c>
      <c r="AK901" s="105">
        <v>35.771900000000002</v>
      </c>
      <c r="AL901" s="105">
        <v>35.610799999999998</v>
      </c>
      <c r="AM901" s="105">
        <v>35.641399999999997</v>
      </c>
      <c r="AN901" s="105">
        <v>35.537799999999997</v>
      </c>
      <c r="AO901" s="105">
        <v>35.624699999999997</v>
      </c>
      <c r="AP901" s="105">
        <v>35.322200000000002</v>
      </c>
      <c r="AQ901" s="105">
        <v>35.565800000000003</v>
      </c>
      <c r="AR901" s="105">
        <v>35.752299999999998</v>
      </c>
      <c r="AS901" s="105">
        <v>35.954900000000002</v>
      </c>
      <c r="AT901" s="105">
        <v>35.7864</v>
      </c>
      <c r="AU901" s="105">
        <v>35.542000000000002</v>
      </c>
      <c r="AV901" s="105">
        <v>35.542499999999997</v>
      </c>
      <c r="AW901" s="105">
        <v>35.088200000000001</v>
      </c>
      <c r="AX901" s="105">
        <v>35.524299999999997</v>
      </c>
      <c r="AY901" s="105">
        <v>35.536700000000003</v>
      </c>
      <c r="AZ901" s="105">
        <v>35.496000000000002</v>
      </c>
      <c r="BA901" s="105">
        <v>35.583100000000002</v>
      </c>
      <c r="BB901" s="105">
        <v>35.632599999999996</v>
      </c>
      <c r="BC901" s="105">
        <v>35.5214</v>
      </c>
      <c r="BD901" s="105">
        <v>35.670900000000003</v>
      </c>
      <c r="BE901" s="105">
        <v>35.718800000000002</v>
      </c>
      <c r="BF901" s="105">
        <v>35.7209</v>
      </c>
      <c r="BG901" s="105">
        <v>35.551200000000001</v>
      </c>
      <c r="BH901" s="105">
        <v>35.6008</v>
      </c>
      <c r="BI901" s="105">
        <v>35.548699999999997</v>
      </c>
      <c r="BJ901" s="105">
        <v>35.516599999999997</v>
      </c>
      <c r="BK901" s="105">
        <v>35.569499999999998</v>
      </c>
      <c r="BL901" s="116">
        <v>35.528599999999997</v>
      </c>
      <c r="BM901" s="112">
        <v>2.8163899999999998E-4</v>
      </c>
      <c r="BN901" s="112">
        <v>0.167327</v>
      </c>
      <c r="BO901" s="112">
        <v>0.73555899999999996</v>
      </c>
      <c r="BP901" s="112">
        <v>1.0566300000000001E-2</v>
      </c>
      <c r="BQ901" s="112">
        <v>0.38775199999999999</v>
      </c>
      <c r="BR901" s="112">
        <v>0.391901</v>
      </c>
      <c r="BS901" s="112">
        <v>0.31955299999999998</v>
      </c>
      <c r="BT901" s="112">
        <v>1.94316E-3</v>
      </c>
      <c r="BU901" s="117">
        <v>0.287022</v>
      </c>
      <c r="BV901" s="112">
        <v>7.6002800000000001E-3</v>
      </c>
      <c r="BW901" s="112">
        <v>0.25250699999999998</v>
      </c>
      <c r="BX901" s="112">
        <v>0.80075700000000005</v>
      </c>
      <c r="BY901" s="112">
        <v>2.8798000000000001E-2</v>
      </c>
      <c r="BZ901" s="112">
        <v>0.70130700000000001</v>
      </c>
      <c r="CA901" s="112">
        <v>0.65809099999999998</v>
      </c>
      <c r="CB901" s="112">
        <v>0.55310300000000001</v>
      </c>
      <c r="CC901" s="112">
        <v>3.3241899999999998E-2</v>
      </c>
      <c r="CD901" s="117">
        <v>0.72864200000000001</v>
      </c>
      <c r="CE901" s="105">
        <v>0.25697300000000001</v>
      </c>
      <c r="CF901" s="105">
        <v>5.8430999999999997E-2</v>
      </c>
      <c r="CG901" s="105">
        <v>-3.4030900000000003E-2</v>
      </c>
      <c r="CH901" s="105">
        <v>0.29292899999999999</v>
      </c>
      <c r="CI901" s="105">
        <v>-0.147341</v>
      </c>
      <c r="CJ901" s="105">
        <v>-1.9226099999999999E-2</v>
      </c>
      <c r="CK901" s="105">
        <v>4.0794400000000001E-2</v>
      </c>
      <c r="CL901" s="105">
        <v>0.165298</v>
      </c>
      <c r="CM901" s="116">
        <v>2.86369E-2</v>
      </c>
    </row>
    <row r="902" spans="1:91">
      <c r="A902" s="104" t="s">
        <v>2522</v>
      </c>
      <c r="B902" s="104" t="s">
        <v>2523</v>
      </c>
      <c r="C902" s="104" t="s">
        <v>2524</v>
      </c>
      <c r="D902" s="105">
        <v>34.266949999999994</v>
      </c>
      <c r="E902" s="108">
        <v>17785998569</v>
      </c>
      <c r="F902" s="108">
        <v>15816154077</v>
      </c>
      <c r="G902" s="108">
        <v>18123747874</v>
      </c>
      <c r="H902" s="108">
        <v>16286697089</v>
      </c>
      <c r="I902" s="108">
        <v>15619423983</v>
      </c>
      <c r="J902" s="108">
        <v>16280474198</v>
      </c>
      <c r="K902" s="108">
        <v>16846715353</v>
      </c>
      <c r="L902" s="108">
        <v>11960285220</v>
      </c>
      <c r="M902" s="108">
        <v>17020781534</v>
      </c>
      <c r="N902" s="108">
        <v>22949713092</v>
      </c>
      <c r="O902" s="108">
        <v>24468617545</v>
      </c>
      <c r="P902" s="108">
        <v>18085935589</v>
      </c>
      <c r="Q902" s="108">
        <v>17751826521</v>
      </c>
      <c r="R902" s="108">
        <v>15756605279</v>
      </c>
      <c r="S902" s="108">
        <v>11144790024</v>
      </c>
      <c r="T902" s="108">
        <v>16130863705</v>
      </c>
      <c r="U902" s="108">
        <v>16669573587</v>
      </c>
      <c r="V902" s="108">
        <v>16703814920</v>
      </c>
      <c r="W902" s="108">
        <v>16256995487</v>
      </c>
      <c r="X902" s="108">
        <v>16371376525</v>
      </c>
      <c r="Y902" s="108">
        <v>17414752354</v>
      </c>
      <c r="Z902" s="108">
        <v>15841914903</v>
      </c>
      <c r="AA902" s="108">
        <v>16184315061</v>
      </c>
      <c r="AB902" s="108">
        <v>16137767746</v>
      </c>
      <c r="AC902" s="108">
        <v>18754298157</v>
      </c>
      <c r="AD902" s="108">
        <v>20208214438</v>
      </c>
      <c r="AE902" s="108">
        <v>18863309996</v>
      </c>
      <c r="AF902" s="108">
        <v>18080258629</v>
      </c>
      <c r="AG902" s="108">
        <v>19199121933</v>
      </c>
      <c r="AH902" s="115">
        <v>21671090397</v>
      </c>
      <c r="AI902" s="105">
        <v>34.433500000000002</v>
      </c>
      <c r="AJ902" s="105">
        <v>34.394799999999996</v>
      </c>
      <c r="AK902" s="105">
        <v>34.5837</v>
      </c>
      <c r="AL902" s="105">
        <v>34.197400000000002</v>
      </c>
      <c r="AM902" s="105">
        <v>34.283999999999999</v>
      </c>
      <c r="AN902" s="105">
        <v>34.317799999999998</v>
      </c>
      <c r="AO902" s="105">
        <v>34.229199999999999</v>
      </c>
      <c r="AP902" s="105">
        <v>34.114800000000002</v>
      </c>
      <c r="AQ902" s="105">
        <v>34.175699999999999</v>
      </c>
      <c r="AR902" s="105">
        <v>34.876300000000001</v>
      </c>
      <c r="AS902" s="105">
        <v>35.005400000000002</v>
      </c>
      <c r="AT902" s="105">
        <v>34.6783</v>
      </c>
      <c r="AU902" s="105">
        <v>34.252800000000001</v>
      </c>
      <c r="AV902" s="105">
        <v>34.164900000000003</v>
      </c>
      <c r="AW902" s="105">
        <v>33.7395</v>
      </c>
      <c r="AX902" s="105">
        <v>34.288400000000003</v>
      </c>
      <c r="AY902" s="105">
        <v>34.262099999999997</v>
      </c>
      <c r="AZ902" s="105">
        <v>34.295999999999999</v>
      </c>
      <c r="BA902" s="105">
        <v>34.165300000000002</v>
      </c>
      <c r="BB902" s="105">
        <v>34.271799999999999</v>
      </c>
      <c r="BC902" s="105">
        <v>34.240400000000001</v>
      </c>
      <c r="BD902" s="105">
        <v>34.309100000000001</v>
      </c>
      <c r="BE902" s="105">
        <v>34.33</v>
      </c>
      <c r="BF902" s="105">
        <v>34.346299999999999</v>
      </c>
      <c r="BG902" s="105">
        <v>34.188299999999998</v>
      </c>
      <c r="BH902" s="105">
        <v>34.257899999999999</v>
      </c>
      <c r="BI902" s="105">
        <v>34.148699999999998</v>
      </c>
      <c r="BJ902" s="105">
        <v>34.128700000000002</v>
      </c>
      <c r="BK902" s="105">
        <v>34.084800000000001</v>
      </c>
      <c r="BL902" s="116">
        <v>34.335099999999997</v>
      </c>
      <c r="BM902" s="112">
        <v>4.0371600000000001E-2</v>
      </c>
      <c r="BN902" s="112">
        <v>0.38179800000000003</v>
      </c>
      <c r="BO902" s="112">
        <v>0.91409499999999999</v>
      </c>
      <c r="BP902" s="112">
        <v>5.4167800000000004E-3</v>
      </c>
      <c r="BQ902" s="112">
        <v>0.50032200000000004</v>
      </c>
      <c r="BR902" s="112">
        <v>0.271005</v>
      </c>
      <c r="BS902" s="112">
        <v>0.63353899999999996</v>
      </c>
      <c r="BT902" s="112">
        <v>0.13492799999999999</v>
      </c>
      <c r="BU902" s="117">
        <v>0.86222100000000002</v>
      </c>
      <c r="BV902" s="112">
        <v>8.6330299999999999E-2</v>
      </c>
      <c r="BW902" s="112">
        <v>0.47317300000000001</v>
      </c>
      <c r="BX902" s="112">
        <v>0.940604</v>
      </c>
      <c r="BY902" s="112">
        <v>1.8786000000000001E-2</v>
      </c>
      <c r="BZ902" s="112">
        <v>0.74639100000000003</v>
      </c>
      <c r="CA902" s="112">
        <v>0.53975700000000004</v>
      </c>
      <c r="CB902" s="112">
        <v>0.78733799999999998</v>
      </c>
      <c r="CC902" s="112">
        <v>0.319162</v>
      </c>
      <c r="CD902" s="117">
        <v>0.96342000000000005</v>
      </c>
      <c r="CE902" s="105">
        <v>0.28778300000000001</v>
      </c>
      <c r="CF902" s="105">
        <v>8.3521499999999999E-2</v>
      </c>
      <c r="CG902" s="105">
        <v>-9.6397400000000008E-3</v>
      </c>
      <c r="CH902" s="105">
        <v>0.67043600000000003</v>
      </c>
      <c r="CI902" s="105">
        <v>-0.13045899999999999</v>
      </c>
      <c r="CJ902" s="105">
        <v>9.9299100000000001E-2</v>
      </c>
      <c r="CK902" s="105">
        <v>4.2952200000000003E-2</v>
      </c>
      <c r="CL902" s="105">
        <v>0.14560200000000001</v>
      </c>
      <c r="CM902" s="116">
        <v>1.54457E-2</v>
      </c>
    </row>
    <row r="903" spans="1:91">
      <c r="A903" s="104" t="s">
        <v>2525</v>
      </c>
      <c r="B903" s="104" t="s">
        <v>2526</v>
      </c>
      <c r="C903" s="104" t="s">
        <v>2527</v>
      </c>
      <c r="D903" s="105">
        <v>34.373450000000005</v>
      </c>
      <c r="E903" s="108">
        <v>20256798941</v>
      </c>
      <c r="F903" s="108">
        <v>24637681421</v>
      </c>
      <c r="G903" s="108">
        <v>24085150626</v>
      </c>
      <c r="H903" s="108">
        <v>20157187949</v>
      </c>
      <c r="I903" s="108">
        <v>19398146821</v>
      </c>
      <c r="J903" s="108">
        <v>62768449048</v>
      </c>
      <c r="K903" s="108">
        <v>18931916096</v>
      </c>
      <c r="L903" s="108">
        <v>14504054170</v>
      </c>
      <c r="M903" s="108">
        <v>19993717276</v>
      </c>
      <c r="N903" s="108">
        <v>16109298096</v>
      </c>
      <c r="O903" s="108">
        <v>25900410339</v>
      </c>
      <c r="P903" s="108">
        <v>24497224319</v>
      </c>
      <c r="Q903" s="108">
        <v>28481452511</v>
      </c>
      <c r="R903" s="108">
        <v>13186681595</v>
      </c>
      <c r="S903" s="108">
        <v>11911133074</v>
      </c>
      <c r="T903" s="108">
        <v>14325259914</v>
      </c>
      <c r="U903" s="108">
        <v>14584379514</v>
      </c>
      <c r="V903" s="108">
        <v>16601338327</v>
      </c>
      <c r="W903" s="108">
        <v>52140318655</v>
      </c>
      <c r="X903" s="108">
        <v>16808757127</v>
      </c>
      <c r="Y903" s="108">
        <v>9934903244</v>
      </c>
      <c r="Z903" s="108">
        <v>11282541015</v>
      </c>
      <c r="AA903" s="108">
        <v>22160817216</v>
      </c>
      <c r="AB903" s="108">
        <v>37884550236</v>
      </c>
      <c r="AC903" s="108">
        <v>17895876304</v>
      </c>
      <c r="AD903" s="108">
        <v>14517493355</v>
      </c>
      <c r="AE903" s="108">
        <v>18697020123</v>
      </c>
      <c r="AF903" s="108">
        <v>18856985897</v>
      </c>
      <c r="AG903" s="108">
        <v>20913839884</v>
      </c>
      <c r="AH903" s="115">
        <v>16998063456</v>
      </c>
      <c r="AI903" s="105">
        <v>34.621200000000002</v>
      </c>
      <c r="AJ903" s="105">
        <v>35.0261</v>
      </c>
      <c r="AK903" s="105">
        <v>34.986400000000003</v>
      </c>
      <c r="AL903" s="105">
        <v>34.505000000000003</v>
      </c>
      <c r="AM903" s="105">
        <v>34.594299999999997</v>
      </c>
      <c r="AN903" s="105">
        <v>36.230800000000002</v>
      </c>
      <c r="AO903" s="105">
        <v>34.395499999999998</v>
      </c>
      <c r="AP903" s="105">
        <v>34.381</v>
      </c>
      <c r="AQ903" s="105">
        <v>34.407899999999998</v>
      </c>
      <c r="AR903" s="105">
        <v>34.365900000000003</v>
      </c>
      <c r="AS903" s="105">
        <v>35.080800000000004</v>
      </c>
      <c r="AT903" s="105">
        <v>35.116100000000003</v>
      </c>
      <c r="AU903" s="105">
        <v>34.933399999999999</v>
      </c>
      <c r="AV903" s="105">
        <v>33.908099999999997</v>
      </c>
      <c r="AW903" s="105">
        <v>33.8324</v>
      </c>
      <c r="AX903" s="105">
        <v>34.117199999999997</v>
      </c>
      <c r="AY903" s="105">
        <v>34.070399999999999</v>
      </c>
      <c r="AZ903" s="105">
        <v>34.287300000000002</v>
      </c>
      <c r="BA903" s="105">
        <v>35.846600000000002</v>
      </c>
      <c r="BB903" s="105">
        <v>34.309800000000003</v>
      </c>
      <c r="BC903" s="105">
        <v>33.428699999999999</v>
      </c>
      <c r="BD903" s="105">
        <v>33.819600000000001</v>
      </c>
      <c r="BE903" s="105">
        <v>34.783000000000001</v>
      </c>
      <c r="BF903" s="105">
        <v>35.577500000000001</v>
      </c>
      <c r="BG903" s="105">
        <v>34.119999999999997</v>
      </c>
      <c r="BH903" s="105">
        <v>33.778799999999997</v>
      </c>
      <c r="BI903" s="105">
        <v>34.136000000000003</v>
      </c>
      <c r="BJ903" s="105">
        <v>34.189399999999999</v>
      </c>
      <c r="BK903" s="105">
        <v>34.208300000000001</v>
      </c>
      <c r="BL903" s="116">
        <v>33.983699999999999</v>
      </c>
      <c r="BM903" s="112">
        <v>7.0454799999999998E-3</v>
      </c>
      <c r="BN903" s="112">
        <v>0.15723599999999999</v>
      </c>
      <c r="BO903" s="112">
        <v>2.08378E-2</v>
      </c>
      <c r="BP903" s="112">
        <v>4.6198500000000003E-2</v>
      </c>
      <c r="BQ903" s="112">
        <v>0.80114099999999999</v>
      </c>
      <c r="BR903" s="112">
        <v>0.76549599999999995</v>
      </c>
      <c r="BS903" s="112">
        <v>0.60223700000000002</v>
      </c>
      <c r="BT903" s="112">
        <v>0.30764399999999997</v>
      </c>
      <c r="BU903" s="117">
        <v>0.44633299999999998</v>
      </c>
      <c r="BV903" s="112">
        <v>3.3249099999999997E-2</v>
      </c>
      <c r="BW903" s="112">
        <v>0.241011</v>
      </c>
      <c r="BX903" s="112">
        <v>8.4587300000000004E-2</v>
      </c>
      <c r="BY903" s="112">
        <v>8.6610900000000005E-2</v>
      </c>
      <c r="BZ903" s="112">
        <v>0.90298900000000004</v>
      </c>
      <c r="CA903" s="112">
        <v>0.89629199999999998</v>
      </c>
      <c r="CB903" s="112">
        <v>0.76785400000000004</v>
      </c>
      <c r="CC903" s="112">
        <v>0.50814400000000004</v>
      </c>
      <c r="CD903" s="117">
        <v>0.78158300000000003</v>
      </c>
      <c r="CE903" s="105">
        <v>0.75074600000000002</v>
      </c>
      <c r="CF903" s="105">
        <v>0.98288600000000004</v>
      </c>
      <c r="CG903" s="105">
        <v>0.26769999999999999</v>
      </c>
      <c r="CH903" s="105">
        <v>0.72714400000000001</v>
      </c>
      <c r="CI903" s="105">
        <v>9.7504900000000005E-2</v>
      </c>
      <c r="CJ903" s="105">
        <v>3.1147000000000001E-2</v>
      </c>
      <c r="CK903" s="105">
        <v>0.40125100000000002</v>
      </c>
      <c r="CL903" s="105">
        <v>0.59957199999999999</v>
      </c>
      <c r="CM903" s="116">
        <v>-0.115513</v>
      </c>
    </row>
    <row r="904" spans="1:91">
      <c r="A904" s="104" t="s">
        <v>2528</v>
      </c>
      <c r="B904" s="104" t="s">
        <v>2529</v>
      </c>
      <c r="C904" s="104" t="s">
        <v>2530</v>
      </c>
      <c r="D904" s="105">
        <v>35.483699999999999</v>
      </c>
      <c r="E904" s="108">
        <v>40341922957</v>
      </c>
      <c r="F904" s="108">
        <v>42275141644</v>
      </c>
      <c r="G904" s="108">
        <v>39346703293</v>
      </c>
      <c r="H904" s="108">
        <v>42613425833</v>
      </c>
      <c r="I904" s="108">
        <v>39273643408</v>
      </c>
      <c r="J904" s="108">
        <v>39836553910</v>
      </c>
      <c r="K904" s="108">
        <v>40640070716</v>
      </c>
      <c r="L904" s="108">
        <v>27304512543</v>
      </c>
      <c r="M904" s="108">
        <v>43355547365</v>
      </c>
      <c r="N904" s="108">
        <v>41120447609</v>
      </c>
      <c r="O904" s="108">
        <v>39602249114</v>
      </c>
      <c r="P904" s="108">
        <v>42208923601</v>
      </c>
      <c r="Q904" s="108">
        <v>43489629463</v>
      </c>
      <c r="R904" s="108">
        <v>37808726344</v>
      </c>
      <c r="S904" s="108">
        <v>21218345632</v>
      </c>
      <c r="T904" s="108">
        <v>35774142587</v>
      </c>
      <c r="U904" s="108">
        <v>37836647297</v>
      </c>
      <c r="V904" s="108">
        <v>37697224632</v>
      </c>
      <c r="W904" s="108">
        <v>41885014635</v>
      </c>
      <c r="X904" s="108">
        <v>37882890119</v>
      </c>
      <c r="Y904" s="108">
        <v>40076100443</v>
      </c>
      <c r="Z904" s="108">
        <v>35022630944</v>
      </c>
      <c r="AA904" s="108">
        <v>37834656602</v>
      </c>
      <c r="AB904" s="108">
        <v>37329273991</v>
      </c>
      <c r="AC904" s="108">
        <v>44015375540</v>
      </c>
      <c r="AD904" s="108">
        <v>44418979842</v>
      </c>
      <c r="AE904" s="108">
        <v>45928311888</v>
      </c>
      <c r="AF904" s="108">
        <v>43758935119</v>
      </c>
      <c r="AG904" s="108">
        <v>47517243697</v>
      </c>
      <c r="AH904" s="115">
        <v>44896669634</v>
      </c>
      <c r="AI904" s="105">
        <v>35.615000000000002</v>
      </c>
      <c r="AJ904" s="105">
        <v>35.792099999999998</v>
      </c>
      <c r="AK904" s="105">
        <v>35.6785</v>
      </c>
      <c r="AL904" s="105">
        <v>35.585000000000001</v>
      </c>
      <c r="AM904" s="105">
        <v>35.597700000000003</v>
      </c>
      <c r="AN904" s="105">
        <v>35.569000000000003</v>
      </c>
      <c r="AO904" s="105">
        <v>35.486699999999999</v>
      </c>
      <c r="AP904" s="105">
        <v>35.234900000000003</v>
      </c>
      <c r="AQ904" s="105">
        <v>35.5246</v>
      </c>
      <c r="AR904" s="105">
        <v>35.709000000000003</v>
      </c>
      <c r="AS904" s="105">
        <v>35.677399999999999</v>
      </c>
      <c r="AT904" s="105">
        <v>35.901000000000003</v>
      </c>
      <c r="AU904" s="105">
        <v>35.546799999999998</v>
      </c>
      <c r="AV904" s="105">
        <v>35.427700000000002</v>
      </c>
      <c r="AW904" s="105">
        <v>34.685600000000001</v>
      </c>
      <c r="AX904" s="105">
        <v>35.4375</v>
      </c>
      <c r="AY904" s="105">
        <v>35.444099999999999</v>
      </c>
      <c r="AZ904" s="105">
        <v>35.459400000000002</v>
      </c>
      <c r="BA904" s="105">
        <v>35.530700000000003</v>
      </c>
      <c r="BB904" s="105">
        <v>35.480699999999999</v>
      </c>
      <c r="BC904" s="105">
        <v>35.4343</v>
      </c>
      <c r="BD904" s="105">
        <v>35.453699999999998</v>
      </c>
      <c r="BE904" s="105">
        <v>35.554099999999998</v>
      </c>
      <c r="BF904" s="105">
        <v>35.556199999999997</v>
      </c>
      <c r="BG904" s="105">
        <v>35.432299999999998</v>
      </c>
      <c r="BH904" s="105">
        <v>35.3962</v>
      </c>
      <c r="BI904" s="105">
        <v>35.432499999999997</v>
      </c>
      <c r="BJ904" s="105">
        <v>35.4039</v>
      </c>
      <c r="BK904" s="105">
        <v>35.398099999999999</v>
      </c>
      <c r="BL904" s="116">
        <v>35.3962</v>
      </c>
      <c r="BM904" s="112">
        <v>4.6601500000000001E-3</v>
      </c>
      <c r="BN904" s="112">
        <v>2.8174399999999999E-5</v>
      </c>
      <c r="BO904" s="112">
        <v>0.86876299999999995</v>
      </c>
      <c r="BP904" s="112">
        <v>6.5472200000000003E-3</v>
      </c>
      <c r="BQ904" s="112">
        <v>0.54201699999999997</v>
      </c>
      <c r="BR904" s="112">
        <v>2.28985E-3</v>
      </c>
      <c r="BS904" s="112">
        <v>4.1687599999999998E-2</v>
      </c>
      <c r="BT904" s="112">
        <v>2.2857700000000002E-2</v>
      </c>
      <c r="BU904" s="117">
        <v>0.163189</v>
      </c>
      <c r="BV904" s="112">
        <v>2.7139300000000002E-2</v>
      </c>
      <c r="BW904" s="112">
        <v>2.9990099999999999E-3</v>
      </c>
      <c r="BX904" s="112">
        <v>0.90909300000000004</v>
      </c>
      <c r="BY904" s="112">
        <v>2.09774E-2</v>
      </c>
      <c r="BZ904" s="112">
        <v>0.77000900000000005</v>
      </c>
      <c r="CA904" s="112">
        <v>4.87661E-2</v>
      </c>
      <c r="CB904" s="112">
        <v>0.19481299999999999</v>
      </c>
      <c r="CC904" s="112">
        <v>0.119987</v>
      </c>
      <c r="CD904" s="117">
        <v>0.68399600000000005</v>
      </c>
      <c r="CE904" s="105">
        <v>0.29580800000000002</v>
      </c>
      <c r="CF904" s="105">
        <v>0.184503</v>
      </c>
      <c r="CG904" s="105">
        <v>1.6012800000000001E-2</v>
      </c>
      <c r="CH904" s="105">
        <v>0.36305100000000001</v>
      </c>
      <c r="CI904" s="105">
        <v>-0.179371</v>
      </c>
      <c r="CJ904" s="105">
        <v>4.7613799999999998E-2</v>
      </c>
      <c r="CK904" s="105">
        <v>8.2518300000000003E-2</v>
      </c>
      <c r="CL904" s="105">
        <v>0.121924</v>
      </c>
      <c r="CM904" s="116">
        <v>2.09605E-2</v>
      </c>
    </row>
    <row r="905" spans="1:91">
      <c r="A905" s="104" t="s">
        <v>2531</v>
      </c>
      <c r="B905" s="104" t="s">
        <v>2532</v>
      </c>
      <c r="C905" s="104" t="s">
        <v>2533</v>
      </c>
      <c r="D905" s="105">
        <v>33.711500000000001</v>
      </c>
      <c r="E905" s="108">
        <v>13814218779</v>
      </c>
      <c r="F905" s="108">
        <v>12226138848</v>
      </c>
      <c r="G905" s="108">
        <v>11952536602</v>
      </c>
      <c r="H905" s="108">
        <v>15382365992</v>
      </c>
      <c r="I905" s="108">
        <v>11851341353</v>
      </c>
      <c r="J905" s="108">
        <v>14222450513</v>
      </c>
      <c r="K905" s="108">
        <v>10972502164</v>
      </c>
      <c r="L905" s="108">
        <v>10272288472</v>
      </c>
      <c r="M905" s="108">
        <v>13126708348</v>
      </c>
      <c r="N905" s="108">
        <v>9220293704</v>
      </c>
      <c r="O905" s="108">
        <v>13089639278</v>
      </c>
      <c r="P905" s="108">
        <v>12676950054</v>
      </c>
      <c r="Q905" s="108">
        <v>10481382304</v>
      </c>
      <c r="R905" s="108">
        <v>10031195248</v>
      </c>
      <c r="S905" s="108">
        <v>7115442591</v>
      </c>
      <c r="T905" s="108">
        <v>10814096687</v>
      </c>
      <c r="U905" s="108">
        <v>10174874120</v>
      </c>
      <c r="V905" s="108">
        <v>13030949743</v>
      </c>
      <c r="W905" s="108">
        <v>11282238273</v>
      </c>
      <c r="X905" s="108">
        <v>11173727119</v>
      </c>
      <c r="Y905" s="108">
        <v>10321546132</v>
      </c>
      <c r="Z905" s="108">
        <v>8777880742</v>
      </c>
      <c r="AA905" s="108">
        <v>10577439497</v>
      </c>
      <c r="AB905" s="108">
        <v>9901657455</v>
      </c>
      <c r="AC905" s="108">
        <v>11571842850</v>
      </c>
      <c r="AD905" s="108">
        <v>11447861640</v>
      </c>
      <c r="AE905" s="108">
        <v>14354917087</v>
      </c>
      <c r="AF905" s="108">
        <v>11766977841</v>
      </c>
      <c r="AG905" s="108">
        <v>16639371841</v>
      </c>
      <c r="AH905" s="115">
        <v>12148317376</v>
      </c>
      <c r="AI905" s="105">
        <v>34.068899999999999</v>
      </c>
      <c r="AJ905" s="105">
        <v>34.033799999999999</v>
      </c>
      <c r="AK905" s="105">
        <v>34.0015</v>
      </c>
      <c r="AL905" s="105">
        <v>34.114899999999999</v>
      </c>
      <c r="AM905" s="105">
        <v>33.886699999999998</v>
      </c>
      <c r="AN905" s="105">
        <v>34.127600000000001</v>
      </c>
      <c r="AO905" s="105">
        <v>33.614899999999999</v>
      </c>
      <c r="AP905" s="105">
        <v>33.907699999999998</v>
      </c>
      <c r="AQ905" s="105">
        <v>33.800899999999999</v>
      </c>
      <c r="AR905" s="105">
        <v>33.5595</v>
      </c>
      <c r="AS905" s="105">
        <v>34.121600000000001</v>
      </c>
      <c r="AT905" s="105">
        <v>34.165700000000001</v>
      </c>
      <c r="AU905" s="105">
        <v>33.501800000000003</v>
      </c>
      <c r="AV905" s="105">
        <v>33.513500000000001</v>
      </c>
      <c r="AW905" s="105">
        <v>33.067</v>
      </c>
      <c r="AX905" s="105">
        <v>33.711500000000001</v>
      </c>
      <c r="AY905" s="105">
        <v>33.554499999999997</v>
      </c>
      <c r="AZ905" s="105">
        <v>33.937199999999997</v>
      </c>
      <c r="BA905" s="105">
        <v>33.638300000000001</v>
      </c>
      <c r="BB905" s="105">
        <v>33.714799999999997</v>
      </c>
      <c r="BC905" s="105">
        <v>33.479399999999998</v>
      </c>
      <c r="BD905" s="105">
        <v>33.454900000000002</v>
      </c>
      <c r="BE905" s="105">
        <v>33.711500000000001</v>
      </c>
      <c r="BF905" s="105">
        <v>33.641599999999997</v>
      </c>
      <c r="BG905" s="105">
        <v>33.4831</v>
      </c>
      <c r="BH905" s="105">
        <v>33.432699999999997</v>
      </c>
      <c r="BI905" s="105">
        <v>33.7547</v>
      </c>
      <c r="BJ905" s="105">
        <v>33.509099999999997</v>
      </c>
      <c r="BK905" s="105">
        <v>33.878799999999998</v>
      </c>
      <c r="BL905" s="116">
        <v>33.495800000000003</v>
      </c>
      <c r="BM905" s="112">
        <v>3.2809499999999998E-2</v>
      </c>
      <c r="BN905" s="112">
        <v>4.8465099999999997E-2</v>
      </c>
      <c r="BO905" s="112">
        <v>0.38914300000000002</v>
      </c>
      <c r="BP905" s="112">
        <v>0.23868400000000001</v>
      </c>
      <c r="BQ905" s="112">
        <v>0.23899799999999999</v>
      </c>
      <c r="BR905" s="112">
        <v>0.55972</v>
      </c>
      <c r="BS905" s="112">
        <v>0.91097099999999998</v>
      </c>
      <c r="BT905" s="112">
        <v>0.87210699999999997</v>
      </c>
      <c r="BU905" s="117">
        <v>0.68088099999999996</v>
      </c>
      <c r="BV905" s="112">
        <v>7.7704599999999999E-2</v>
      </c>
      <c r="BW905" s="112">
        <v>0.103177</v>
      </c>
      <c r="BX905" s="112">
        <v>0.49906099999999998</v>
      </c>
      <c r="BY905" s="112">
        <v>0.319579</v>
      </c>
      <c r="BZ905" s="112">
        <v>0.59282699999999999</v>
      </c>
      <c r="CA905" s="112">
        <v>0.777119</v>
      </c>
      <c r="CB905" s="112">
        <v>0.95932300000000004</v>
      </c>
      <c r="CC905" s="112">
        <v>0.93193300000000001</v>
      </c>
      <c r="CD905" s="117">
        <v>0.90106900000000001</v>
      </c>
      <c r="CE905" s="105">
        <v>0.40683399999999997</v>
      </c>
      <c r="CF905" s="105">
        <v>0.41521599999999997</v>
      </c>
      <c r="CG905" s="105">
        <v>0.14660899999999999</v>
      </c>
      <c r="CH905" s="105">
        <v>0.32102700000000001</v>
      </c>
      <c r="CI905" s="105">
        <v>-0.26712799999999998</v>
      </c>
      <c r="CJ905" s="105">
        <v>0.106489</v>
      </c>
      <c r="CK905" s="105">
        <v>-1.7072E-2</v>
      </c>
      <c r="CL905" s="105">
        <v>-2.5229100000000001E-2</v>
      </c>
      <c r="CM905" s="116">
        <v>-7.10398E-2</v>
      </c>
    </row>
    <row r="906" spans="1:91">
      <c r="A906" s="104" t="s">
        <v>2534</v>
      </c>
      <c r="B906" s="104" t="s">
        <v>2535</v>
      </c>
      <c r="C906" s="104" t="s">
        <v>2536</v>
      </c>
      <c r="D906" s="105">
        <v>32.719749999999998</v>
      </c>
      <c r="E906" s="108">
        <v>5205856645</v>
      </c>
      <c r="F906" s="108">
        <v>6425615584</v>
      </c>
      <c r="G906" s="108">
        <v>6672008654</v>
      </c>
      <c r="H906" s="108">
        <v>8185510536</v>
      </c>
      <c r="I906" s="108">
        <v>7393196962</v>
      </c>
      <c r="J906" s="108">
        <v>8748044441</v>
      </c>
      <c r="K906" s="108">
        <v>7399617836</v>
      </c>
      <c r="L906" s="108">
        <v>5599194662</v>
      </c>
      <c r="M906" s="108">
        <v>7601049964</v>
      </c>
      <c r="N906" s="108">
        <v>6189038150</v>
      </c>
      <c r="O906" s="108">
        <v>9318428364</v>
      </c>
      <c r="P906" s="108">
        <v>7556232157</v>
      </c>
      <c r="Q906" s="108">
        <v>6264969024</v>
      </c>
      <c r="R906" s="108">
        <v>6004269912</v>
      </c>
      <c r="S906" s="108">
        <v>3492262488</v>
      </c>
      <c r="T906" s="108">
        <v>5346534700</v>
      </c>
      <c r="U906" s="108">
        <v>4941314640</v>
      </c>
      <c r="V906" s="108">
        <v>4967133523</v>
      </c>
      <c r="W906" s="108">
        <v>5653335584</v>
      </c>
      <c r="X906" s="108">
        <v>4674344944</v>
      </c>
      <c r="Y906" s="108">
        <v>5493753463</v>
      </c>
      <c r="Z906" s="108">
        <v>4404165395</v>
      </c>
      <c r="AA906" s="108">
        <v>5034119764</v>
      </c>
      <c r="AB906" s="108">
        <v>4696871077</v>
      </c>
      <c r="AC906" s="108">
        <v>6875731772</v>
      </c>
      <c r="AD906" s="108">
        <v>7392444934</v>
      </c>
      <c r="AE906" s="108">
        <v>6606200624</v>
      </c>
      <c r="AF906" s="108">
        <v>5651803936</v>
      </c>
      <c r="AG906" s="108">
        <v>7020340505</v>
      </c>
      <c r="AH906" s="115">
        <v>7094377927</v>
      </c>
      <c r="AI906" s="105">
        <v>32.661000000000001</v>
      </c>
      <c r="AJ906" s="105">
        <v>33.128399999999999</v>
      </c>
      <c r="AK906" s="105">
        <v>33.191899999999997</v>
      </c>
      <c r="AL906" s="105">
        <v>33.204799999999999</v>
      </c>
      <c r="AM906" s="105">
        <v>33.206800000000001</v>
      </c>
      <c r="AN906" s="105">
        <v>33.455599999999997</v>
      </c>
      <c r="AO906" s="105">
        <v>33.048900000000003</v>
      </c>
      <c r="AP906" s="105">
        <v>33.057499999999997</v>
      </c>
      <c r="AQ906" s="105">
        <v>33.012599999999999</v>
      </c>
      <c r="AR906" s="105">
        <v>32.9758</v>
      </c>
      <c r="AS906" s="105">
        <v>33.642499999999998</v>
      </c>
      <c r="AT906" s="105">
        <v>33.419199999999996</v>
      </c>
      <c r="AU906" s="105">
        <v>32.771599999999999</v>
      </c>
      <c r="AV906" s="105">
        <v>32.773000000000003</v>
      </c>
      <c r="AW906" s="105">
        <v>32.014299999999999</v>
      </c>
      <c r="AX906" s="105">
        <v>32.695300000000003</v>
      </c>
      <c r="AY906" s="105">
        <v>32.521599999999999</v>
      </c>
      <c r="AZ906" s="105">
        <v>32.5383</v>
      </c>
      <c r="BA906" s="105">
        <v>32.641399999999997</v>
      </c>
      <c r="BB906" s="105">
        <v>32.443399999999997</v>
      </c>
      <c r="BC906" s="105">
        <v>32.550699999999999</v>
      </c>
      <c r="BD906" s="105">
        <v>32.447699999999998</v>
      </c>
      <c r="BE906" s="105">
        <v>32.629100000000001</v>
      </c>
      <c r="BF906" s="105">
        <v>32.565600000000003</v>
      </c>
      <c r="BG906" s="105">
        <v>32.723399999999998</v>
      </c>
      <c r="BH906" s="105">
        <v>32.797899999999998</v>
      </c>
      <c r="BI906" s="105">
        <v>32.635100000000001</v>
      </c>
      <c r="BJ906" s="105">
        <v>32.451099999999997</v>
      </c>
      <c r="BK906" s="105">
        <v>32.637300000000003</v>
      </c>
      <c r="BL906" s="116">
        <v>32.716099999999997</v>
      </c>
      <c r="BM906" s="112">
        <v>0.10120899999999999</v>
      </c>
      <c r="BN906" s="112">
        <v>3.87076E-3</v>
      </c>
      <c r="BO906" s="112">
        <v>5.3506600000000001E-3</v>
      </c>
      <c r="BP906" s="112">
        <v>2.4315799999999999E-2</v>
      </c>
      <c r="BQ906" s="112">
        <v>0.77247200000000005</v>
      </c>
      <c r="BR906" s="112">
        <v>0.87239</v>
      </c>
      <c r="BS906" s="112">
        <v>0.59324399999999999</v>
      </c>
      <c r="BT906" s="112">
        <v>0.59930799999999995</v>
      </c>
      <c r="BU906" s="117">
        <v>0.26965099999999997</v>
      </c>
      <c r="BV906" s="112">
        <v>0.16350400000000001</v>
      </c>
      <c r="BW906" s="112">
        <v>2.2568399999999999E-2</v>
      </c>
      <c r="BX906" s="112">
        <v>4.2483E-2</v>
      </c>
      <c r="BY906" s="112">
        <v>5.2229900000000003E-2</v>
      </c>
      <c r="BZ906" s="112">
        <v>0.88972099999999998</v>
      </c>
      <c r="CA906" s="112">
        <v>0.94612600000000002</v>
      </c>
      <c r="CB906" s="112">
        <v>0.76336899999999996</v>
      </c>
      <c r="CC906" s="112">
        <v>0.75444999999999995</v>
      </c>
      <c r="CD906" s="117">
        <v>0.72864200000000001</v>
      </c>
      <c r="CE906" s="105">
        <v>0.39225599999999999</v>
      </c>
      <c r="CF906" s="105">
        <v>0.68755299999999997</v>
      </c>
      <c r="CG906" s="105">
        <v>0.438143</v>
      </c>
      <c r="CH906" s="105">
        <v>0.74431499999999995</v>
      </c>
      <c r="CI906" s="105">
        <v>-8.1870999999999999E-2</v>
      </c>
      <c r="CJ906" s="105">
        <v>-1.6447699999999999E-2</v>
      </c>
      <c r="CK906" s="105">
        <v>-5.6337999999999999E-2</v>
      </c>
      <c r="CL906" s="105">
        <v>-5.4041499999999999E-2</v>
      </c>
      <c r="CM906" s="116">
        <v>0.117246</v>
      </c>
    </row>
    <row r="907" spans="1:91">
      <c r="A907" s="104" t="s">
        <v>2537</v>
      </c>
      <c r="B907" s="104" t="s">
        <v>2538</v>
      </c>
      <c r="C907" s="104" t="s">
        <v>2539</v>
      </c>
      <c r="D907" s="105">
        <v>33.683900000000001</v>
      </c>
      <c r="E907" s="108">
        <v>6866037743</v>
      </c>
      <c r="F907" s="108">
        <v>5480352851</v>
      </c>
      <c r="G907" s="108">
        <v>4470901416</v>
      </c>
      <c r="H907" s="108">
        <v>9923824210</v>
      </c>
      <c r="I907" s="108">
        <v>9549811936</v>
      </c>
      <c r="J907" s="108">
        <v>5903137349</v>
      </c>
      <c r="K907" s="108">
        <v>8541067184</v>
      </c>
      <c r="L907" s="108">
        <v>4606203537</v>
      </c>
      <c r="M907" s="108">
        <v>9564601449</v>
      </c>
      <c r="N907" s="108">
        <v>10643455926</v>
      </c>
      <c r="O907" s="108">
        <v>8963208747</v>
      </c>
      <c r="P907" s="108">
        <v>8989472131</v>
      </c>
      <c r="Q907" s="108">
        <v>13069705063</v>
      </c>
      <c r="R907" s="108">
        <v>11506354086</v>
      </c>
      <c r="S907" s="108">
        <v>9722817908</v>
      </c>
      <c r="T907" s="108">
        <v>9756662069</v>
      </c>
      <c r="U907" s="108">
        <v>11599077622</v>
      </c>
      <c r="V907" s="108">
        <v>11047913455</v>
      </c>
      <c r="W907" s="108">
        <v>12353480660</v>
      </c>
      <c r="X907" s="108">
        <v>12446047740</v>
      </c>
      <c r="Y907" s="108">
        <v>11700740973</v>
      </c>
      <c r="Z907" s="108">
        <v>10419814644</v>
      </c>
      <c r="AA907" s="108">
        <v>8144163321</v>
      </c>
      <c r="AB907" s="108">
        <v>11469462854</v>
      </c>
      <c r="AC907" s="108">
        <v>14772268816</v>
      </c>
      <c r="AD907" s="108">
        <v>16610429573</v>
      </c>
      <c r="AE907" s="108">
        <v>14991175215</v>
      </c>
      <c r="AF907" s="108">
        <v>14126429760</v>
      </c>
      <c r="AG907" s="108">
        <v>16603901941</v>
      </c>
      <c r="AH907" s="115">
        <v>14886677074</v>
      </c>
      <c r="AI907" s="105">
        <v>33.060299999999998</v>
      </c>
      <c r="AJ907" s="105">
        <v>32.899500000000003</v>
      </c>
      <c r="AK907" s="105">
        <v>32.612499999999997</v>
      </c>
      <c r="AL907" s="105">
        <v>33.482599999999998</v>
      </c>
      <c r="AM907" s="105">
        <v>33.576000000000001</v>
      </c>
      <c r="AN907" s="105">
        <v>32.893099999999997</v>
      </c>
      <c r="AO907" s="105">
        <v>33.255000000000003</v>
      </c>
      <c r="AP907" s="105">
        <v>32.775599999999997</v>
      </c>
      <c r="AQ907" s="105">
        <v>33.344200000000001</v>
      </c>
      <c r="AR907" s="105">
        <v>33.7652</v>
      </c>
      <c r="AS907" s="105">
        <v>33.5854</v>
      </c>
      <c r="AT907" s="105">
        <v>33.669800000000002</v>
      </c>
      <c r="AU907" s="105">
        <v>33.816400000000002</v>
      </c>
      <c r="AV907" s="105">
        <v>33.711399999999998</v>
      </c>
      <c r="AW907" s="105">
        <v>33.529699999999998</v>
      </c>
      <c r="AX907" s="105">
        <v>33.563099999999999</v>
      </c>
      <c r="AY907" s="105">
        <v>33.743299999999998</v>
      </c>
      <c r="AZ907" s="105">
        <v>33.698</v>
      </c>
      <c r="BA907" s="105">
        <v>33.769100000000002</v>
      </c>
      <c r="BB907" s="105">
        <v>33.872199999999999</v>
      </c>
      <c r="BC907" s="105">
        <v>33.662500000000001</v>
      </c>
      <c r="BD907" s="105">
        <v>33.703299999999999</v>
      </c>
      <c r="BE907" s="105">
        <v>33.333599999999997</v>
      </c>
      <c r="BF907" s="105">
        <v>33.853700000000003</v>
      </c>
      <c r="BG907" s="105">
        <v>33.838500000000003</v>
      </c>
      <c r="BH907" s="105">
        <v>33.972499999999997</v>
      </c>
      <c r="BI907" s="105">
        <v>33.817300000000003</v>
      </c>
      <c r="BJ907" s="105">
        <v>33.7727</v>
      </c>
      <c r="BK907" s="105">
        <v>33.875500000000002</v>
      </c>
      <c r="BL907" s="116">
        <v>33.790500000000002</v>
      </c>
      <c r="BM907" s="112">
        <v>2.0897699999999999E-3</v>
      </c>
      <c r="BN907" s="112">
        <v>8.35225E-2</v>
      </c>
      <c r="BO907" s="112">
        <v>1.8530899999999999E-2</v>
      </c>
      <c r="BP907" s="112">
        <v>8.3698499999999995E-2</v>
      </c>
      <c r="BQ907" s="112">
        <v>0.22897500000000001</v>
      </c>
      <c r="BR907" s="112">
        <v>8.2297499999999996E-2</v>
      </c>
      <c r="BS907" s="112">
        <v>0.54664000000000001</v>
      </c>
      <c r="BT907" s="112">
        <v>0.31115900000000002</v>
      </c>
      <c r="BU907" s="117">
        <v>0.33735900000000002</v>
      </c>
      <c r="BV907" s="112">
        <v>1.9089100000000001E-2</v>
      </c>
      <c r="BW907" s="112">
        <v>0.15040300000000001</v>
      </c>
      <c r="BX907" s="112">
        <v>7.95651E-2</v>
      </c>
      <c r="BY907" s="112">
        <v>0.13836599999999999</v>
      </c>
      <c r="BZ907" s="112">
        <v>0.59282699999999999</v>
      </c>
      <c r="CA907" s="112">
        <v>0.29200399999999999</v>
      </c>
      <c r="CB907" s="112">
        <v>0.72682999999999998</v>
      </c>
      <c r="CC907" s="112">
        <v>0.51174299999999995</v>
      </c>
      <c r="CD907" s="117">
        <v>0.74290299999999998</v>
      </c>
      <c r="CE907" s="105">
        <v>-0.95549099999999998</v>
      </c>
      <c r="CF907" s="105">
        <v>-0.49565900000000002</v>
      </c>
      <c r="CG907" s="105">
        <v>-0.68796199999999996</v>
      </c>
      <c r="CH907" s="105">
        <v>-0.139464</v>
      </c>
      <c r="CI907" s="105">
        <v>-0.12706000000000001</v>
      </c>
      <c r="CJ907" s="105">
        <v>-0.144765</v>
      </c>
      <c r="CK907" s="105">
        <v>-4.4954899999999999E-2</v>
      </c>
      <c r="CL907" s="105">
        <v>-0.18271599999999999</v>
      </c>
      <c r="CM907" s="116">
        <v>6.3205700000000004E-2</v>
      </c>
    </row>
    <row r="908" spans="1:91">
      <c r="A908" s="104" t="s">
        <v>2540</v>
      </c>
      <c r="B908" s="104" t="s">
        <v>2541</v>
      </c>
      <c r="C908" s="104" t="s">
        <v>2542</v>
      </c>
      <c r="D908" s="105">
        <v>36.150950000000002</v>
      </c>
      <c r="E908" s="108">
        <v>66179681662</v>
      </c>
      <c r="F908" s="108">
        <v>88186269919</v>
      </c>
      <c r="G908" s="108">
        <v>85086718115</v>
      </c>
      <c r="H908" s="108">
        <v>79712833570</v>
      </c>
      <c r="I908" s="108">
        <v>69111044416</v>
      </c>
      <c r="J908" s="108">
        <v>84158129641</v>
      </c>
      <c r="K908" s="108">
        <v>63961594699</v>
      </c>
      <c r="L908" s="108">
        <v>55437405843</v>
      </c>
      <c r="M908" s="108">
        <v>71568187476</v>
      </c>
      <c r="N908" s="108">
        <v>77492283188</v>
      </c>
      <c r="O908" s="108">
        <v>102176000000</v>
      </c>
      <c r="P908" s="108">
        <v>81580478590</v>
      </c>
      <c r="Q908" s="108">
        <v>66570775269</v>
      </c>
      <c r="R908" s="108">
        <v>57177214157</v>
      </c>
      <c r="S908" s="108">
        <v>37678909723</v>
      </c>
      <c r="T908" s="108">
        <v>55432161815</v>
      </c>
      <c r="U908" s="108">
        <v>56738569898</v>
      </c>
      <c r="V908" s="108">
        <v>68235783679</v>
      </c>
      <c r="W908" s="108">
        <v>43250380986</v>
      </c>
      <c r="X908" s="108">
        <v>45067723616</v>
      </c>
      <c r="Y908" s="108">
        <v>71466387316</v>
      </c>
      <c r="Z908" s="108">
        <v>52485344717</v>
      </c>
      <c r="AA908" s="108">
        <v>59515285369</v>
      </c>
      <c r="AB908" s="108">
        <v>40411646943</v>
      </c>
      <c r="AC908" s="108">
        <v>51233191708</v>
      </c>
      <c r="AD908" s="108">
        <v>69176270161</v>
      </c>
      <c r="AE908" s="108">
        <v>69587629679</v>
      </c>
      <c r="AF908" s="108">
        <v>63633804598</v>
      </c>
      <c r="AG908" s="108">
        <v>76337823771</v>
      </c>
      <c r="AH908" s="115">
        <v>72919976188</v>
      </c>
      <c r="AI908" s="105">
        <v>36.3292</v>
      </c>
      <c r="AJ908" s="105">
        <v>36.843899999999998</v>
      </c>
      <c r="AK908" s="105">
        <v>36.780299999999997</v>
      </c>
      <c r="AL908" s="105">
        <v>36.488500000000002</v>
      </c>
      <c r="AM908" s="105">
        <v>36.3947</v>
      </c>
      <c r="AN908" s="105">
        <v>36.622100000000003</v>
      </c>
      <c r="AO908" s="105">
        <v>36.1355</v>
      </c>
      <c r="AP908" s="105">
        <v>36.190800000000003</v>
      </c>
      <c r="AQ908" s="105">
        <v>36.247700000000002</v>
      </c>
      <c r="AR908" s="105">
        <v>36.612000000000002</v>
      </c>
      <c r="AS908" s="105">
        <v>37.023000000000003</v>
      </c>
      <c r="AT908" s="105">
        <v>36.851700000000001</v>
      </c>
      <c r="AU908" s="105">
        <v>36.166400000000003</v>
      </c>
      <c r="AV908" s="105">
        <v>36.0244</v>
      </c>
      <c r="AW908" s="105">
        <v>35.5092</v>
      </c>
      <c r="AX908" s="105">
        <v>36.069299999999998</v>
      </c>
      <c r="AY908" s="105">
        <v>36.030500000000004</v>
      </c>
      <c r="AZ908" s="105">
        <v>36.308399999999999</v>
      </c>
      <c r="BA908" s="105">
        <v>35.576900000000002</v>
      </c>
      <c r="BB908" s="105">
        <v>35.730800000000002</v>
      </c>
      <c r="BC908" s="105">
        <v>36.265700000000002</v>
      </c>
      <c r="BD908" s="105">
        <v>36.037199999999999</v>
      </c>
      <c r="BE908" s="105">
        <v>36.207000000000001</v>
      </c>
      <c r="BF908" s="105">
        <v>35.6706</v>
      </c>
      <c r="BG908" s="105">
        <v>35.653100000000002</v>
      </c>
      <c r="BH908" s="105">
        <v>36.035699999999999</v>
      </c>
      <c r="BI908" s="105">
        <v>36.031999999999996</v>
      </c>
      <c r="BJ908" s="105">
        <v>35.944099999999999</v>
      </c>
      <c r="BK908" s="105">
        <v>36.0884</v>
      </c>
      <c r="BL908" s="116">
        <v>36.102800000000002</v>
      </c>
      <c r="BM908" s="112">
        <v>2.3383500000000002E-2</v>
      </c>
      <c r="BN908" s="112">
        <v>5.3647299999999998E-3</v>
      </c>
      <c r="BO908" s="112">
        <v>7.1858500000000006E-2</v>
      </c>
      <c r="BP908" s="112">
        <v>3.76188E-3</v>
      </c>
      <c r="BQ908" s="112">
        <v>0.51995899999999995</v>
      </c>
      <c r="BR908" s="112">
        <v>0.41690899999999997</v>
      </c>
      <c r="BS908" s="112">
        <v>0.43241400000000002</v>
      </c>
      <c r="BT908" s="112">
        <v>0.68113900000000005</v>
      </c>
      <c r="BU908" s="117">
        <v>0.36907400000000001</v>
      </c>
      <c r="BV908" s="112">
        <v>6.43788E-2</v>
      </c>
      <c r="BW908" s="112">
        <v>2.7337299999999998E-2</v>
      </c>
      <c r="BX908" s="112">
        <v>0.164297</v>
      </c>
      <c r="BY908" s="112">
        <v>1.5177400000000001E-2</v>
      </c>
      <c r="BZ908" s="112">
        <v>0.75472899999999998</v>
      </c>
      <c r="CA908" s="112">
        <v>0.67925000000000002</v>
      </c>
      <c r="CB908" s="112">
        <v>0.64634400000000003</v>
      </c>
      <c r="CC908" s="112">
        <v>0.80604100000000001</v>
      </c>
      <c r="CD908" s="117">
        <v>0.75453099999999995</v>
      </c>
      <c r="CE908" s="105">
        <v>0.60602599999999995</v>
      </c>
      <c r="CF908" s="105">
        <v>0.45665899999999998</v>
      </c>
      <c r="CG908" s="105">
        <v>0.14623</v>
      </c>
      <c r="CH908" s="105">
        <v>0.78376599999999996</v>
      </c>
      <c r="CI908" s="105">
        <v>-0.145119</v>
      </c>
      <c r="CJ908" s="105">
        <v>9.0955099999999997E-2</v>
      </c>
      <c r="CK908" s="105">
        <v>-0.187305</v>
      </c>
      <c r="CL908" s="105">
        <v>-7.3502899999999996E-2</v>
      </c>
      <c r="CM908" s="116">
        <v>-0.13818900000000001</v>
      </c>
    </row>
    <row r="909" spans="1:91">
      <c r="A909" s="104" t="s">
        <v>2543</v>
      </c>
      <c r="B909" s="104" t="s">
        <v>2544</v>
      </c>
      <c r="C909" s="104" t="s">
        <v>2545</v>
      </c>
      <c r="D909" s="105">
        <v>36.18515</v>
      </c>
      <c r="E909" s="108">
        <v>48739992455</v>
      </c>
      <c r="F909" s="108">
        <v>29555943021</v>
      </c>
      <c r="G909" s="108">
        <v>26283738318</v>
      </c>
      <c r="H909" s="108">
        <v>47557558752</v>
      </c>
      <c r="I909" s="108">
        <v>41619641627</v>
      </c>
      <c r="J909" s="108">
        <v>22914370128</v>
      </c>
      <c r="K909" s="108">
        <v>51353551958</v>
      </c>
      <c r="L909" s="108">
        <v>19990815358</v>
      </c>
      <c r="M909" s="108">
        <v>51094586677</v>
      </c>
      <c r="N909" s="108">
        <v>34312064101</v>
      </c>
      <c r="O909" s="108">
        <v>22815126659</v>
      </c>
      <c r="P909" s="108">
        <v>27190733861</v>
      </c>
      <c r="Q909" s="108">
        <v>75316758139</v>
      </c>
      <c r="R909" s="108">
        <v>68582831901</v>
      </c>
      <c r="S909" s="108">
        <v>54875393907</v>
      </c>
      <c r="T909" s="108">
        <v>62337727095</v>
      </c>
      <c r="U909" s="108">
        <v>64641041791</v>
      </c>
      <c r="V909" s="108">
        <v>66676084453</v>
      </c>
      <c r="W909" s="108">
        <v>68239897678</v>
      </c>
      <c r="X909" s="108">
        <v>67630796474</v>
      </c>
      <c r="Y909" s="108">
        <v>69087896117</v>
      </c>
      <c r="Z909" s="108">
        <v>61934378864</v>
      </c>
      <c r="AA909" s="108">
        <v>62855569280</v>
      </c>
      <c r="AB909" s="108">
        <v>62452795163</v>
      </c>
      <c r="AC909" s="108">
        <v>76786228231</v>
      </c>
      <c r="AD909" s="108">
        <v>75591893115</v>
      </c>
      <c r="AE909" s="108">
        <v>77920314687</v>
      </c>
      <c r="AF909" s="108">
        <v>75254942203</v>
      </c>
      <c r="AG909" s="108">
        <v>85890651748</v>
      </c>
      <c r="AH909" s="115">
        <v>77045721359</v>
      </c>
      <c r="AI909" s="105">
        <v>35.887900000000002</v>
      </c>
      <c r="AJ909" s="105">
        <v>35.277200000000001</v>
      </c>
      <c r="AK909" s="105">
        <v>35.0989</v>
      </c>
      <c r="AL909" s="105">
        <v>35.743299999999998</v>
      </c>
      <c r="AM909" s="105">
        <v>35.679200000000002</v>
      </c>
      <c r="AN909" s="105">
        <v>34.78</v>
      </c>
      <c r="AO909" s="105">
        <v>35.821800000000003</v>
      </c>
      <c r="AP909" s="105">
        <v>34.792200000000001</v>
      </c>
      <c r="AQ909" s="105">
        <v>35.761499999999998</v>
      </c>
      <c r="AR909" s="105">
        <v>35.452100000000002</v>
      </c>
      <c r="AS909" s="105">
        <v>34.898200000000003</v>
      </c>
      <c r="AT909" s="105">
        <v>35.266599999999997</v>
      </c>
      <c r="AU909" s="105">
        <v>36.347000000000001</v>
      </c>
      <c r="AV909" s="105">
        <v>36.286799999999999</v>
      </c>
      <c r="AW909" s="105">
        <v>36.045000000000002</v>
      </c>
      <c r="AX909" s="105">
        <v>36.238700000000001</v>
      </c>
      <c r="AY909" s="105">
        <v>36.219499999999996</v>
      </c>
      <c r="AZ909" s="105">
        <v>36.2744</v>
      </c>
      <c r="BA909" s="105">
        <v>36.2348</v>
      </c>
      <c r="BB909" s="105">
        <v>36.313899999999997</v>
      </c>
      <c r="BC909" s="105">
        <v>36.214799999999997</v>
      </c>
      <c r="BD909" s="105">
        <v>36.275700000000001</v>
      </c>
      <c r="BE909" s="105">
        <v>36.285200000000003</v>
      </c>
      <c r="BF909" s="105">
        <v>36.2986</v>
      </c>
      <c r="BG909" s="105">
        <v>36.237499999999997</v>
      </c>
      <c r="BH909" s="105">
        <v>36.163699999999999</v>
      </c>
      <c r="BI909" s="105">
        <v>36.1952</v>
      </c>
      <c r="BJ909" s="105">
        <v>36.186100000000003</v>
      </c>
      <c r="BK909" s="105">
        <v>36.261099999999999</v>
      </c>
      <c r="BL909" s="116">
        <v>36.184199999999997</v>
      </c>
      <c r="BM909" s="112">
        <v>3.0356299999999999E-2</v>
      </c>
      <c r="BN909" s="112">
        <v>6.0366799999999998E-2</v>
      </c>
      <c r="BO909" s="112">
        <v>8.7896799999999997E-2</v>
      </c>
      <c r="BP909" s="112">
        <v>3.65307E-3</v>
      </c>
      <c r="BQ909" s="112">
        <v>0.87672099999999997</v>
      </c>
      <c r="BR909" s="112">
        <v>0.32427400000000001</v>
      </c>
      <c r="BS909" s="112">
        <v>0.32680700000000001</v>
      </c>
      <c r="BT909" s="112">
        <v>4.3961600000000003E-2</v>
      </c>
      <c r="BU909" s="117">
        <v>0.74198200000000003</v>
      </c>
      <c r="BV909" s="112">
        <v>7.4187100000000006E-2</v>
      </c>
      <c r="BW909" s="112">
        <v>0.11998200000000001</v>
      </c>
      <c r="BX909" s="112">
        <v>0.18318100000000001</v>
      </c>
      <c r="BY909" s="112">
        <v>1.5118100000000001E-2</v>
      </c>
      <c r="BZ909" s="112">
        <v>0.93651099999999998</v>
      </c>
      <c r="CA909" s="112">
        <v>0.59341900000000003</v>
      </c>
      <c r="CB909" s="112">
        <v>0.56057500000000005</v>
      </c>
      <c r="CC909" s="112">
        <v>0.16911599999999999</v>
      </c>
      <c r="CD909" s="117">
        <v>0.912887</v>
      </c>
      <c r="CE909" s="105">
        <v>-0.78915299999999999</v>
      </c>
      <c r="CF909" s="105">
        <v>-0.80962199999999995</v>
      </c>
      <c r="CG909" s="105">
        <v>-0.75196200000000002</v>
      </c>
      <c r="CH909" s="105">
        <v>-1.00485</v>
      </c>
      <c r="CI909" s="105">
        <v>1.58183E-2</v>
      </c>
      <c r="CJ909" s="105">
        <v>3.3701599999999998E-2</v>
      </c>
      <c r="CK909" s="105">
        <v>4.40305E-2</v>
      </c>
      <c r="CL909" s="105">
        <v>7.6035800000000001E-2</v>
      </c>
      <c r="CM909" s="116">
        <v>-1.17009E-2</v>
      </c>
    </row>
    <row r="910" spans="1:91">
      <c r="A910" s="104" t="s">
        <v>2546</v>
      </c>
      <c r="B910" s="104" t="s">
        <v>2547</v>
      </c>
      <c r="C910" s="104" t="s">
        <v>2548</v>
      </c>
      <c r="D910" s="105">
        <v>35.800799999999995</v>
      </c>
      <c r="E910" s="108">
        <v>52359901444</v>
      </c>
      <c r="F910" s="108">
        <v>53605217596</v>
      </c>
      <c r="G910" s="108">
        <v>50302627650</v>
      </c>
      <c r="H910" s="108">
        <v>58603553279</v>
      </c>
      <c r="I910" s="108">
        <v>44331049164</v>
      </c>
      <c r="J910" s="108">
        <v>56047832923</v>
      </c>
      <c r="K910" s="108">
        <v>53147748979</v>
      </c>
      <c r="L910" s="108">
        <v>40563905845</v>
      </c>
      <c r="M910" s="108">
        <v>53819745505</v>
      </c>
      <c r="N910" s="108">
        <v>50674227039</v>
      </c>
      <c r="O910" s="108">
        <v>59842529446</v>
      </c>
      <c r="P910" s="108">
        <v>54930441376</v>
      </c>
      <c r="Q910" s="108">
        <v>48033064425</v>
      </c>
      <c r="R910" s="108">
        <v>42702512096</v>
      </c>
      <c r="S910" s="108">
        <v>30705505971</v>
      </c>
      <c r="T910" s="108">
        <v>40854166675</v>
      </c>
      <c r="U910" s="108">
        <v>47710905850</v>
      </c>
      <c r="V910" s="108">
        <v>45929007567</v>
      </c>
      <c r="W910" s="108">
        <v>43745560360</v>
      </c>
      <c r="X910" s="108">
        <v>52411728931</v>
      </c>
      <c r="Y910" s="108">
        <v>49329583664</v>
      </c>
      <c r="Z910" s="108">
        <v>44343492319</v>
      </c>
      <c r="AA910" s="108">
        <v>45039196813</v>
      </c>
      <c r="AB910" s="108">
        <v>45099731658</v>
      </c>
      <c r="AC910" s="108">
        <v>56590868883</v>
      </c>
      <c r="AD910" s="108">
        <v>55637541873</v>
      </c>
      <c r="AE910" s="108">
        <v>57941031585</v>
      </c>
      <c r="AF910" s="108">
        <v>58076833026</v>
      </c>
      <c r="AG910" s="108">
        <v>63664592285</v>
      </c>
      <c r="AH910" s="115">
        <v>52074724235</v>
      </c>
      <c r="AI910" s="105">
        <v>35.991199999999999</v>
      </c>
      <c r="AJ910" s="105">
        <v>36.130600000000001</v>
      </c>
      <c r="AK910" s="105">
        <v>36.027799999999999</v>
      </c>
      <c r="AL910" s="105">
        <v>36.044699999999999</v>
      </c>
      <c r="AM910" s="105">
        <v>35.766399999999997</v>
      </c>
      <c r="AN910" s="105">
        <v>36.048900000000003</v>
      </c>
      <c r="AO910" s="105">
        <v>35.870899999999999</v>
      </c>
      <c r="AP910" s="105">
        <v>35.774500000000003</v>
      </c>
      <c r="AQ910" s="105">
        <v>35.836500000000001</v>
      </c>
      <c r="AR910" s="105">
        <v>36.006599999999999</v>
      </c>
      <c r="AS910" s="105">
        <v>36.263100000000001</v>
      </c>
      <c r="AT910" s="105">
        <v>36.281100000000002</v>
      </c>
      <c r="AU910" s="105">
        <v>35.691299999999998</v>
      </c>
      <c r="AV910" s="105">
        <v>35.603299999999997</v>
      </c>
      <c r="AW910" s="105">
        <v>35.217500000000001</v>
      </c>
      <c r="AX910" s="105">
        <v>35.629100000000001</v>
      </c>
      <c r="AY910" s="105">
        <v>35.779299999999999</v>
      </c>
      <c r="AZ910" s="105">
        <v>35.741999999999997</v>
      </c>
      <c r="BA910" s="105">
        <v>35.593400000000003</v>
      </c>
      <c r="BB910" s="105">
        <v>35.948099999999997</v>
      </c>
      <c r="BC910" s="105">
        <v>35.732700000000001</v>
      </c>
      <c r="BD910" s="105">
        <v>35.793999999999997</v>
      </c>
      <c r="BE910" s="105">
        <v>35.805199999999999</v>
      </c>
      <c r="BF910" s="105">
        <v>35.829000000000001</v>
      </c>
      <c r="BG910" s="105">
        <v>35.796399999999998</v>
      </c>
      <c r="BH910" s="105">
        <v>35.721299999999999</v>
      </c>
      <c r="BI910" s="105">
        <v>35.767699999999998</v>
      </c>
      <c r="BJ910" s="105">
        <v>35.8123</v>
      </c>
      <c r="BK910" s="105">
        <v>35.824199999999998</v>
      </c>
      <c r="BL910" s="116">
        <v>35.613500000000002</v>
      </c>
      <c r="BM910" s="112">
        <v>2.00135E-2</v>
      </c>
      <c r="BN910" s="112">
        <v>0.15390699999999999</v>
      </c>
      <c r="BO910" s="112">
        <v>0.35458000000000001</v>
      </c>
      <c r="BP910" s="112">
        <v>1.7923499999999998E-2</v>
      </c>
      <c r="BQ910" s="112">
        <v>0.200735</v>
      </c>
      <c r="BR910" s="112">
        <v>0.70581899999999997</v>
      </c>
      <c r="BS910" s="112">
        <v>0.95112699999999994</v>
      </c>
      <c r="BT910" s="112">
        <v>0.438612</v>
      </c>
      <c r="BU910" s="117">
        <v>0.87710699999999997</v>
      </c>
      <c r="BV910" s="112">
        <v>5.8543199999999997E-2</v>
      </c>
      <c r="BW910" s="112">
        <v>0.23685600000000001</v>
      </c>
      <c r="BX910" s="112">
        <v>0.46724599999999999</v>
      </c>
      <c r="BY910" s="112">
        <v>4.1828799999999999E-2</v>
      </c>
      <c r="BZ910" s="112">
        <v>0.57049499999999997</v>
      </c>
      <c r="CA910" s="112">
        <v>0.86160899999999996</v>
      </c>
      <c r="CB910" s="112">
        <v>0.97549600000000003</v>
      </c>
      <c r="CC910" s="112">
        <v>0.62204300000000001</v>
      </c>
      <c r="CD910" s="117">
        <v>0.96638100000000005</v>
      </c>
      <c r="CE910" s="105">
        <v>0.299875</v>
      </c>
      <c r="CF910" s="105">
        <v>0.20331199999999999</v>
      </c>
      <c r="CG910" s="105">
        <v>7.7309900000000001E-2</v>
      </c>
      <c r="CH910" s="105">
        <v>0.433587</v>
      </c>
      <c r="CI910" s="105">
        <v>-0.245973</v>
      </c>
      <c r="CJ910" s="105">
        <v>-3.3213300000000001E-2</v>
      </c>
      <c r="CK910" s="105">
        <v>8.0718999999999999E-3</v>
      </c>
      <c r="CL910" s="105">
        <v>5.9375799999999999E-2</v>
      </c>
      <c r="CM910" s="116">
        <v>1.1821699999999999E-2</v>
      </c>
    </row>
    <row r="911" spans="1:91">
      <c r="A911" s="104" t="s">
        <v>2549</v>
      </c>
      <c r="B911" s="104" t="s">
        <v>2550</v>
      </c>
      <c r="C911" s="104" t="s">
        <v>2551</v>
      </c>
      <c r="D911" s="105">
        <v>28.391849999999998</v>
      </c>
      <c r="E911" s="108">
        <v>281502762.60000002</v>
      </c>
      <c r="F911" s="108">
        <v>349000118</v>
      </c>
      <c r="G911" s="108">
        <v>213067967</v>
      </c>
      <c r="H911" s="108">
        <v>708421068.29999995</v>
      </c>
      <c r="I911" s="108">
        <v>561969794</v>
      </c>
      <c r="J911" s="108">
        <v>457966846.5</v>
      </c>
      <c r="K911" s="108">
        <v>270800432.5</v>
      </c>
      <c r="L911" s="108">
        <v>359098566</v>
      </c>
      <c r="M911" s="108">
        <v>420080765.5</v>
      </c>
      <c r="N911" s="108">
        <v>3315288.5</v>
      </c>
      <c r="O911" s="108">
        <v>5264982.5</v>
      </c>
      <c r="P911" s="108">
        <v>146436368.30000001</v>
      </c>
      <c r="Q911" s="108">
        <v>452913366</v>
      </c>
      <c r="R911" s="108">
        <v>350051962</v>
      </c>
      <c r="S911" s="108">
        <v>8198959.75</v>
      </c>
      <c r="T911" s="108">
        <v>268048409</v>
      </c>
      <c r="U911" s="108">
        <v>228185261.5</v>
      </c>
      <c r="V911" s="108">
        <v>262040935.19999999</v>
      </c>
      <c r="W911" s="108">
        <v>260816966.5</v>
      </c>
      <c r="X911" s="108">
        <v>259500061</v>
      </c>
      <c r="Y911" s="108">
        <v>367085635</v>
      </c>
      <c r="Z911" s="108">
        <v>266998617.5</v>
      </c>
      <c r="AA911" s="108">
        <v>269781897</v>
      </c>
      <c r="AB911" s="108">
        <v>228790733.5</v>
      </c>
      <c r="AC911" s="108">
        <v>291639436.5</v>
      </c>
      <c r="AD911" s="108">
        <v>204926460.5</v>
      </c>
      <c r="AE911" s="108">
        <v>248439007</v>
      </c>
      <c r="AF911" s="108">
        <v>342488608</v>
      </c>
      <c r="AG911" s="108">
        <v>441955090</v>
      </c>
      <c r="AH911" s="115">
        <v>368568532</v>
      </c>
      <c r="AI911" s="105">
        <v>28.452100000000002</v>
      </c>
      <c r="AJ911" s="105">
        <v>28.971399999999999</v>
      </c>
      <c r="AK911" s="105">
        <v>28.323899999999998</v>
      </c>
      <c r="AL911" s="105">
        <v>29.674399999999999</v>
      </c>
      <c r="AM911" s="105">
        <v>29.494599999999998</v>
      </c>
      <c r="AN911" s="105">
        <v>29.303999999999998</v>
      </c>
      <c r="AO911" s="105">
        <v>28.274899999999999</v>
      </c>
      <c r="AP911" s="105">
        <v>29.241199999999999</v>
      </c>
      <c r="AQ911" s="105">
        <v>28.8352</v>
      </c>
      <c r="AR911" s="105">
        <v>21.938700000000001</v>
      </c>
      <c r="AS911" s="105">
        <v>23.021899999999999</v>
      </c>
      <c r="AT911" s="105">
        <v>27.729900000000001</v>
      </c>
      <c r="AU911" s="105">
        <v>28.9467</v>
      </c>
      <c r="AV911" s="105">
        <v>28.672699999999999</v>
      </c>
      <c r="AW911" s="105">
        <v>23.491700000000002</v>
      </c>
      <c r="AX911" s="105">
        <v>28.377199999999998</v>
      </c>
      <c r="AY911" s="105">
        <v>28.072399999999998</v>
      </c>
      <c r="AZ911" s="105">
        <v>28.3474</v>
      </c>
      <c r="BA911" s="105">
        <v>28.203399999999998</v>
      </c>
      <c r="BB911" s="105">
        <v>28.2896</v>
      </c>
      <c r="BC911" s="105">
        <v>28.671500000000002</v>
      </c>
      <c r="BD911" s="105">
        <v>28.425699999999999</v>
      </c>
      <c r="BE911" s="105">
        <v>28.461500000000001</v>
      </c>
      <c r="BF911" s="105">
        <v>28.206</v>
      </c>
      <c r="BG911" s="105">
        <v>28.147300000000001</v>
      </c>
      <c r="BH911" s="105">
        <v>27.638100000000001</v>
      </c>
      <c r="BI911" s="105">
        <v>27.902200000000001</v>
      </c>
      <c r="BJ911" s="105">
        <v>28.406500000000001</v>
      </c>
      <c r="BK911" s="105">
        <v>28.667400000000001</v>
      </c>
      <c r="BL911" s="116">
        <v>28.459099999999999</v>
      </c>
      <c r="BM911" s="112">
        <v>0.75471100000000002</v>
      </c>
      <c r="BN911" s="112">
        <v>1.82562E-3</v>
      </c>
      <c r="BO911" s="112">
        <v>0.40207599999999999</v>
      </c>
      <c r="BP911" s="112">
        <v>7.3885400000000004E-2</v>
      </c>
      <c r="BQ911" s="112">
        <v>0.45328000000000002</v>
      </c>
      <c r="BR911" s="112">
        <v>0.122347</v>
      </c>
      <c r="BS911" s="112">
        <v>0.49651200000000001</v>
      </c>
      <c r="BT911" s="112">
        <v>0.26354899999999998</v>
      </c>
      <c r="BU911" s="117">
        <v>2.12298E-2</v>
      </c>
      <c r="BV911" s="112">
        <v>0.79758700000000005</v>
      </c>
      <c r="BW911" s="112">
        <v>1.8708900000000001E-2</v>
      </c>
      <c r="BX911" s="112">
        <v>0.51119999999999999</v>
      </c>
      <c r="BY911" s="112">
        <v>0.125389</v>
      </c>
      <c r="BZ911" s="112">
        <v>0.72851399999999999</v>
      </c>
      <c r="CA911" s="112">
        <v>0.36008800000000002</v>
      </c>
      <c r="CB911" s="112">
        <v>0.69338</v>
      </c>
      <c r="CC911" s="112">
        <v>0.46929300000000002</v>
      </c>
      <c r="CD911" s="117">
        <v>0.43498900000000001</v>
      </c>
      <c r="CE911" s="105">
        <v>7.1402900000000005E-2</v>
      </c>
      <c r="CF911" s="105">
        <v>0.979993</v>
      </c>
      <c r="CG911" s="105">
        <v>0.27271800000000002</v>
      </c>
      <c r="CH911" s="105">
        <v>-4.2808799999999998</v>
      </c>
      <c r="CI911" s="105">
        <v>-1.4739800000000001</v>
      </c>
      <c r="CJ911" s="105">
        <v>-0.24535100000000001</v>
      </c>
      <c r="CK911" s="105">
        <v>-0.12285500000000001</v>
      </c>
      <c r="CL911" s="105">
        <v>-0.14660999999999999</v>
      </c>
      <c r="CM911" s="116">
        <v>-0.61516400000000004</v>
      </c>
    </row>
    <row r="912" spans="1:91">
      <c r="A912" s="104" t="s">
        <v>2552</v>
      </c>
      <c r="B912" s="104" t="s">
        <v>2553</v>
      </c>
      <c r="C912" s="104" t="s">
        <v>2554</v>
      </c>
      <c r="D912" s="105">
        <v>28.6676</v>
      </c>
      <c r="E912" s="108">
        <v>324855168</v>
      </c>
      <c r="F912" s="108">
        <v>315050136</v>
      </c>
      <c r="G912" s="108">
        <v>433365844</v>
      </c>
      <c r="H912" s="108">
        <v>407789920</v>
      </c>
      <c r="I912" s="108">
        <v>258255584</v>
      </c>
      <c r="J912" s="108">
        <v>275091632</v>
      </c>
      <c r="K912" s="108">
        <v>423054860</v>
      </c>
      <c r="L912" s="108">
        <v>310799176</v>
      </c>
      <c r="M912" s="108">
        <v>320627104</v>
      </c>
      <c r="N912" s="108">
        <v>309758832</v>
      </c>
      <c r="O912" s="108">
        <v>278385832</v>
      </c>
      <c r="P912" s="108">
        <v>307262120</v>
      </c>
      <c r="Q912" s="108">
        <v>309824834</v>
      </c>
      <c r="R912" s="108">
        <v>439079428</v>
      </c>
      <c r="S912" s="108">
        <v>422351256</v>
      </c>
      <c r="T912" s="108">
        <v>381142990</v>
      </c>
      <c r="U912" s="108">
        <v>251880784</v>
      </c>
      <c r="V912" s="108">
        <v>410167822</v>
      </c>
      <c r="W912" s="108">
        <v>276920488</v>
      </c>
      <c r="X912" s="108">
        <v>312540022</v>
      </c>
      <c r="Y912" s="108">
        <v>322139466</v>
      </c>
      <c r="Z912" s="108">
        <v>451276345</v>
      </c>
      <c r="AA912" s="108">
        <v>371479168</v>
      </c>
      <c r="AB912" s="108">
        <v>299140048</v>
      </c>
      <c r="AC912" s="108">
        <v>437331288</v>
      </c>
      <c r="AD912" s="108">
        <v>389519232</v>
      </c>
      <c r="AE912" s="108">
        <v>424913600</v>
      </c>
      <c r="AF912" s="108">
        <v>343327336</v>
      </c>
      <c r="AG912" s="108">
        <v>479454320</v>
      </c>
      <c r="AH912" s="115">
        <v>372259164</v>
      </c>
      <c r="AI912" s="105">
        <v>28.6587</v>
      </c>
      <c r="AJ912" s="105">
        <v>28.820599999999999</v>
      </c>
      <c r="AK912" s="105">
        <v>29.309200000000001</v>
      </c>
      <c r="AL912" s="105">
        <v>28.877600000000001</v>
      </c>
      <c r="AM912" s="105">
        <v>28.410900000000002</v>
      </c>
      <c r="AN912" s="105">
        <v>28.558599999999998</v>
      </c>
      <c r="AO912" s="105">
        <v>28.918199999999999</v>
      </c>
      <c r="AP912" s="105">
        <v>29.060300000000002</v>
      </c>
      <c r="AQ912" s="105">
        <v>28.445399999999999</v>
      </c>
      <c r="AR912" s="105">
        <v>28.630500000000001</v>
      </c>
      <c r="AS912" s="105">
        <v>28.652699999999999</v>
      </c>
      <c r="AT912" s="105">
        <v>28.799099999999999</v>
      </c>
      <c r="AU912" s="105">
        <v>28.401499999999999</v>
      </c>
      <c r="AV912" s="105">
        <v>28.999600000000001</v>
      </c>
      <c r="AW912" s="105">
        <v>29.0794</v>
      </c>
      <c r="AX912" s="105">
        <v>28.885100000000001</v>
      </c>
      <c r="AY912" s="105">
        <v>28.226500000000001</v>
      </c>
      <c r="AZ912" s="105">
        <v>28.982700000000001</v>
      </c>
      <c r="BA912" s="105">
        <v>28.2898</v>
      </c>
      <c r="BB912" s="105">
        <v>28.559100000000001</v>
      </c>
      <c r="BC912" s="105">
        <v>28.482600000000001</v>
      </c>
      <c r="BD912" s="105">
        <v>29.1492</v>
      </c>
      <c r="BE912" s="105">
        <v>28.889399999999998</v>
      </c>
      <c r="BF912" s="105">
        <v>28.5928</v>
      </c>
      <c r="BG912" s="105">
        <v>28.758700000000001</v>
      </c>
      <c r="BH912" s="105">
        <v>28.578900000000001</v>
      </c>
      <c r="BI912" s="105">
        <v>28.676500000000001</v>
      </c>
      <c r="BJ912" s="105">
        <v>28.4101</v>
      </c>
      <c r="BK912" s="105">
        <v>28.783799999999999</v>
      </c>
      <c r="BL912" s="116">
        <v>28.473099999999999</v>
      </c>
      <c r="BM912" s="112">
        <v>0.175041</v>
      </c>
      <c r="BN912" s="112">
        <v>0.75489300000000004</v>
      </c>
      <c r="BO912" s="112">
        <v>0.31308799999999998</v>
      </c>
      <c r="BP912" s="112">
        <v>0.33705099999999999</v>
      </c>
      <c r="BQ912" s="112">
        <v>0.32714799999999999</v>
      </c>
      <c r="BR912" s="112">
        <v>0.61820699999999995</v>
      </c>
      <c r="BS912" s="112">
        <v>0.47095500000000001</v>
      </c>
      <c r="BT912" s="112">
        <v>0.17960400000000001</v>
      </c>
      <c r="BU912" s="117">
        <v>0.41269800000000001</v>
      </c>
      <c r="BV912" s="112">
        <v>0.250282</v>
      </c>
      <c r="BW912" s="112">
        <v>0.80443500000000001</v>
      </c>
      <c r="BX912" s="112">
        <v>0.42574600000000001</v>
      </c>
      <c r="BY912" s="112">
        <v>0.42291400000000001</v>
      </c>
      <c r="BZ912" s="112">
        <v>0.65842000000000001</v>
      </c>
      <c r="CA912" s="112">
        <v>0.81073499999999998</v>
      </c>
      <c r="CB912" s="112">
        <v>0.67646200000000001</v>
      </c>
      <c r="CC912" s="112">
        <v>0.38235599999999997</v>
      </c>
      <c r="CD912" s="117">
        <v>0.77446499999999996</v>
      </c>
      <c r="CE912" s="105">
        <v>0.37384499999999998</v>
      </c>
      <c r="CF912" s="105">
        <v>6.0099899999999998E-2</v>
      </c>
      <c r="CG912" s="105">
        <v>0.25231599999999998</v>
      </c>
      <c r="CH912" s="105">
        <v>0.138437</v>
      </c>
      <c r="CI912" s="105">
        <v>0.271173</v>
      </c>
      <c r="CJ912" s="105">
        <v>0.142454</v>
      </c>
      <c r="CK912" s="105">
        <v>-0.111792</v>
      </c>
      <c r="CL912" s="105">
        <v>0.32151299999999999</v>
      </c>
      <c r="CM912" s="116">
        <v>0.115686</v>
      </c>
    </row>
    <row r="913" spans="1:91">
      <c r="A913" s="104" t="s">
        <v>2555</v>
      </c>
      <c r="B913" s="104" t="s">
        <v>2556</v>
      </c>
      <c r="C913" s="104" t="s">
        <v>2557</v>
      </c>
      <c r="D913" s="105">
        <v>35.088099999999997</v>
      </c>
      <c r="E913" s="108">
        <v>22967342363</v>
      </c>
      <c r="F913" s="108">
        <v>14036839729</v>
      </c>
      <c r="G913" s="108">
        <v>13421629071</v>
      </c>
      <c r="H913" s="108">
        <v>22400030662</v>
      </c>
      <c r="I913" s="108">
        <v>21600319343</v>
      </c>
      <c r="J913" s="108">
        <v>11098448487</v>
      </c>
      <c r="K913" s="108">
        <v>24556630971</v>
      </c>
      <c r="L913" s="108">
        <v>7707317463</v>
      </c>
      <c r="M913" s="108">
        <v>22472385052</v>
      </c>
      <c r="N913" s="108">
        <v>17180832570</v>
      </c>
      <c r="O913" s="108">
        <v>10318203382</v>
      </c>
      <c r="P913" s="108">
        <v>13948501499</v>
      </c>
      <c r="Q913" s="108">
        <v>35595462312</v>
      </c>
      <c r="R913" s="108">
        <v>32947889429</v>
      </c>
      <c r="S913" s="108">
        <v>28028315795</v>
      </c>
      <c r="T913" s="108">
        <v>30543113971</v>
      </c>
      <c r="U913" s="108">
        <v>31207579078</v>
      </c>
      <c r="V913" s="108">
        <v>31185367181</v>
      </c>
      <c r="W913" s="108">
        <v>35422373729</v>
      </c>
      <c r="X913" s="108">
        <v>34331405579</v>
      </c>
      <c r="Y913" s="108">
        <v>35069242671</v>
      </c>
      <c r="Z913" s="108">
        <v>29802504029</v>
      </c>
      <c r="AA913" s="108">
        <v>29566855177</v>
      </c>
      <c r="AB913" s="108">
        <v>29288520488</v>
      </c>
      <c r="AC913" s="108">
        <v>35619218897</v>
      </c>
      <c r="AD913" s="108">
        <v>36935051006</v>
      </c>
      <c r="AE913" s="108">
        <v>35850695654</v>
      </c>
      <c r="AF913" s="108">
        <v>35183343645</v>
      </c>
      <c r="AG913" s="108">
        <v>38124539214</v>
      </c>
      <c r="AH913" s="115">
        <v>36498093317</v>
      </c>
      <c r="AI913" s="105">
        <v>34.802300000000002</v>
      </c>
      <c r="AJ913" s="105">
        <v>34.220300000000002</v>
      </c>
      <c r="AK913" s="105">
        <v>34.151400000000002</v>
      </c>
      <c r="AL913" s="105">
        <v>34.657200000000003</v>
      </c>
      <c r="AM913" s="105">
        <v>34.747900000000001</v>
      </c>
      <c r="AN913" s="105">
        <v>33.766599999999997</v>
      </c>
      <c r="AO913" s="105">
        <v>34.767899999999997</v>
      </c>
      <c r="AP913" s="105">
        <v>33.485900000000001</v>
      </c>
      <c r="AQ913" s="105">
        <v>34.576500000000003</v>
      </c>
      <c r="AR913" s="105">
        <v>34.459800000000001</v>
      </c>
      <c r="AS913" s="105">
        <v>33.780900000000003</v>
      </c>
      <c r="AT913" s="105">
        <v>34.303600000000003</v>
      </c>
      <c r="AU913" s="105">
        <v>35.256399999999999</v>
      </c>
      <c r="AV913" s="105">
        <v>35.229199999999999</v>
      </c>
      <c r="AW913" s="105">
        <v>35.087000000000003</v>
      </c>
      <c r="AX913" s="105">
        <v>35.209400000000002</v>
      </c>
      <c r="AY913" s="105">
        <v>35.165799999999997</v>
      </c>
      <c r="AZ913" s="105">
        <v>35.188299999999998</v>
      </c>
      <c r="BA913" s="105">
        <v>35.288899999999998</v>
      </c>
      <c r="BB913" s="105">
        <v>35.339399999999998</v>
      </c>
      <c r="BC913" s="105">
        <v>35.243400000000001</v>
      </c>
      <c r="BD913" s="105">
        <v>35.2209</v>
      </c>
      <c r="BE913" s="105">
        <v>35.198900000000002</v>
      </c>
      <c r="BF913" s="105">
        <v>35.206200000000003</v>
      </c>
      <c r="BG913" s="105">
        <v>35.124699999999997</v>
      </c>
      <c r="BH913" s="105">
        <v>35.129800000000003</v>
      </c>
      <c r="BI913" s="105">
        <v>35.075200000000002</v>
      </c>
      <c r="BJ913" s="105">
        <v>35.089199999999998</v>
      </c>
      <c r="BK913" s="105">
        <v>35.0779</v>
      </c>
      <c r="BL913" s="116">
        <v>35.094299999999997</v>
      </c>
      <c r="BM913" s="112">
        <v>2.80632E-2</v>
      </c>
      <c r="BN913" s="112">
        <v>9.0120400000000003E-2</v>
      </c>
      <c r="BO913" s="112">
        <v>0.11228100000000001</v>
      </c>
      <c r="BP913" s="112">
        <v>1.1592699999999999E-2</v>
      </c>
      <c r="BQ913" s="112">
        <v>0.12073200000000001</v>
      </c>
      <c r="BR913" s="112">
        <v>1.7199100000000001E-3</v>
      </c>
      <c r="BS913" s="112">
        <v>1.9412800000000001E-3</v>
      </c>
      <c r="BT913" s="112">
        <v>1.13662E-4</v>
      </c>
      <c r="BU913" s="117">
        <v>0.27755000000000002</v>
      </c>
      <c r="BV913" s="112">
        <v>7.1240399999999995E-2</v>
      </c>
      <c r="BW913" s="112">
        <v>0.15870500000000001</v>
      </c>
      <c r="BX913" s="112">
        <v>0.20566999999999999</v>
      </c>
      <c r="BY913" s="112">
        <v>3.0849499999999998E-2</v>
      </c>
      <c r="BZ913" s="112">
        <v>0.49329000000000001</v>
      </c>
      <c r="CA913" s="112">
        <v>4.1713300000000002E-2</v>
      </c>
      <c r="CB913" s="112">
        <v>4.80849E-2</v>
      </c>
      <c r="CC913" s="112">
        <v>9.8989200000000003E-3</v>
      </c>
      <c r="CD913" s="117">
        <v>0.72864200000000001</v>
      </c>
      <c r="CE913" s="105">
        <v>-0.69583300000000003</v>
      </c>
      <c r="CF913" s="105">
        <v>-0.69662000000000002</v>
      </c>
      <c r="CG913" s="105">
        <v>-0.81038299999999996</v>
      </c>
      <c r="CH913" s="105">
        <v>-0.90576000000000001</v>
      </c>
      <c r="CI913" s="105">
        <v>0.103689</v>
      </c>
      <c r="CJ913" s="105">
        <v>0.100704</v>
      </c>
      <c r="CK913" s="105">
        <v>0.20338300000000001</v>
      </c>
      <c r="CL913" s="105">
        <v>0.121499</v>
      </c>
      <c r="CM913" s="116">
        <v>2.27114E-2</v>
      </c>
    </row>
    <row r="914" spans="1:91">
      <c r="A914" s="104" t="s">
        <v>2558</v>
      </c>
      <c r="B914" s="104" t="s">
        <v>2559</v>
      </c>
      <c r="C914" s="104" t="s">
        <v>2560</v>
      </c>
      <c r="D914" s="105">
        <v>34.0426</v>
      </c>
      <c r="E914" s="108">
        <v>9842780870</v>
      </c>
      <c r="F914" s="108">
        <v>6356982644</v>
      </c>
      <c r="G914" s="108">
        <v>6646916719</v>
      </c>
      <c r="H914" s="108">
        <v>12484377306</v>
      </c>
      <c r="I914" s="108">
        <v>14810439550</v>
      </c>
      <c r="J914" s="108">
        <v>6200944287</v>
      </c>
      <c r="K914" s="108">
        <v>10835734291</v>
      </c>
      <c r="L914" s="108">
        <v>3680480948</v>
      </c>
      <c r="M914" s="108">
        <v>10526697605</v>
      </c>
      <c r="N914" s="108">
        <v>7959106830</v>
      </c>
      <c r="O914" s="108">
        <v>6207040952</v>
      </c>
      <c r="P914" s="108">
        <v>6558725857</v>
      </c>
      <c r="Q914" s="108">
        <v>17947776489</v>
      </c>
      <c r="R914" s="108">
        <v>14788900846</v>
      </c>
      <c r="S914" s="108">
        <v>13531505296</v>
      </c>
      <c r="T914" s="108">
        <v>14364399016</v>
      </c>
      <c r="U914" s="108">
        <v>15548715165</v>
      </c>
      <c r="V914" s="108">
        <v>15193280717</v>
      </c>
      <c r="W914" s="108">
        <v>16826526885</v>
      </c>
      <c r="X914" s="108">
        <v>18160554304</v>
      </c>
      <c r="Y914" s="108">
        <v>19397386898</v>
      </c>
      <c r="Z914" s="108">
        <v>15528553727</v>
      </c>
      <c r="AA914" s="108">
        <v>15758266730</v>
      </c>
      <c r="AB914" s="108">
        <v>15716457016</v>
      </c>
      <c r="AC914" s="108">
        <v>16806063809</v>
      </c>
      <c r="AD914" s="108">
        <v>18468825090</v>
      </c>
      <c r="AE914" s="108">
        <v>17588289241</v>
      </c>
      <c r="AF914" s="108">
        <v>16970869397</v>
      </c>
      <c r="AG914" s="108">
        <v>18348857010</v>
      </c>
      <c r="AH914" s="115">
        <v>18562564696</v>
      </c>
      <c r="AI914" s="105">
        <v>33.579900000000002</v>
      </c>
      <c r="AJ914" s="105">
        <v>33.110199999999999</v>
      </c>
      <c r="AK914" s="105">
        <v>33.181399999999996</v>
      </c>
      <c r="AL914" s="105">
        <v>33.813800000000001</v>
      </c>
      <c r="AM914" s="105">
        <v>34.208300000000001</v>
      </c>
      <c r="AN914" s="105">
        <v>32.9572</v>
      </c>
      <c r="AO914" s="105">
        <v>33.597700000000003</v>
      </c>
      <c r="AP914" s="105">
        <v>32.451999999999998</v>
      </c>
      <c r="AQ914" s="105">
        <v>33.482399999999998</v>
      </c>
      <c r="AR914" s="105">
        <v>33.340200000000003</v>
      </c>
      <c r="AS914" s="105">
        <v>33.055399999999999</v>
      </c>
      <c r="AT914" s="105">
        <v>33.2149</v>
      </c>
      <c r="AU914" s="105">
        <v>34.268999999999998</v>
      </c>
      <c r="AV914" s="105">
        <v>34.073500000000003</v>
      </c>
      <c r="AW914" s="105">
        <v>34.0229</v>
      </c>
      <c r="AX914" s="105">
        <v>34.121099999999998</v>
      </c>
      <c r="AY914" s="105">
        <v>34.162399999999998</v>
      </c>
      <c r="AZ914" s="105">
        <v>34.159399999999998</v>
      </c>
      <c r="BA914" s="105">
        <v>34.215000000000003</v>
      </c>
      <c r="BB914" s="105">
        <v>34.421999999999997</v>
      </c>
      <c r="BC914" s="105">
        <v>34.396099999999997</v>
      </c>
      <c r="BD914" s="105">
        <v>34.280299999999997</v>
      </c>
      <c r="BE914" s="105">
        <v>34.291400000000003</v>
      </c>
      <c r="BF914" s="105">
        <v>34.308100000000003</v>
      </c>
      <c r="BG914" s="105">
        <v>34.027999999999999</v>
      </c>
      <c r="BH914" s="105">
        <v>34.127200000000002</v>
      </c>
      <c r="BI914" s="105">
        <v>34.047800000000002</v>
      </c>
      <c r="BJ914" s="105">
        <v>34.037399999999998</v>
      </c>
      <c r="BK914" s="105">
        <v>34.019500000000001</v>
      </c>
      <c r="BL914" s="116">
        <v>34.110599999999998</v>
      </c>
      <c r="BM914" s="112">
        <v>6.7724500000000002E-3</v>
      </c>
      <c r="BN914" s="112">
        <v>0.34508499999999998</v>
      </c>
      <c r="BO914" s="112">
        <v>7.39591E-2</v>
      </c>
      <c r="BP914" s="112">
        <v>6.0828900000000003E-4</v>
      </c>
      <c r="BQ914" s="112">
        <v>0.45622699999999999</v>
      </c>
      <c r="BR914" s="112">
        <v>4.1013099999999997E-2</v>
      </c>
      <c r="BS914" s="112">
        <v>1.51886E-2</v>
      </c>
      <c r="BT914" s="112">
        <v>1.2165399999999999E-3</v>
      </c>
      <c r="BU914" s="117">
        <v>0.78830900000000004</v>
      </c>
      <c r="BV914" s="112">
        <v>3.2767699999999997E-2</v>
      </c>
      <c r="BW914" s="112">
        <v>0.43729000000000001</v>
      </c>
      <c r="BX914" s="112">
        <v>0.166517</v>
      </c>
      <c r="BY914" s="112">
        <v>6.4299500000000002E-3</v>
      </c>
      <c r="BZ914" s="112">
        <v>0.72921599999999998</v>
      </c>
      <c r="CA914" s="112">
        <v>0.19499</v>
      </c>
      <c r="CB914" s="112">
        <v>0.118298</v>
      </c>
      <c r="CC914" s="112">
        <v>2.6791800000000001E-2</v>
      </c>
      <c r="CD914" s="117">
        <v>0.936774</v>
      </c>
      <c r="CE914" s="105">
        <v>-0.76530299999999996</v>
      </c>
      <c r="CF914" s="105">
        <v>-0.39607100000000001</v>
      </c>
      <c r="CG914" s="105">
        <v>-0.87843599999999999</v>
      </c>
      <c r="CH914" s="105">
        <v>-0.85232300000000005</v>
      </c>
      <c r="CI914" s="105">
        <v>6.5958699999999995E-2</v>
      </c>
      <c r="CJ914" s="105">
        <v>9.1829900000000006E-2</v>
      </c>
      <c r="CK914" s="105">
        <v>0.28852800000000001</v>
      </c>
      <c r="CL914" s="105">
        <v>0.237424</v>
      </c>
      <c r="CM914" s="116">
        <v>1.18256E-2</v>
      </c>
    </row>
    <row r="915" spans="1:91">
      <c r="A915" s="104" t="s">
        <v>2561</v>
      </c>
      <c r="B915" s="104" t="s">
        <v>2562</v>
      </c>
      <c r="C915" s="104" t="s">
        <v>2563</v>
      </c>
      <c r="D915" s="105">
        <v>36.359250000000003</v>
      </c>
      <c r="E915" s="108">
        <v>68491721258</v>
      </c>
      <c r="F915" s="108">
        <v>63595688754</v>
      </c>
      <c r="G915" s="108">
        <v>67291544945</v>
      </c>
      <c r="H915" s="108">
        <v>73084600467</v>
      </c>
      <c r="I915" s="108">
        <v>77156648969</v>
      </c>
      <c r="J915" s="108">
        <v>58054737381</v>
      </c>
      <c r="K915" s="108">
        <v>77676900991</v>
      </c>
      <c r="L915" s="108">
        <v>47571850166</v>
      </c>
      <c r="M915" s="108">
        <v>72189400243</v>
      </c>
      <c r="N915" s="108">
        <v>82382290750</v>
      </c>
      <c r="O915" s="108">
        <v>85153628163</v>
      </c>
      <c r="P915" s="108">
        <v>68691484731</v>
      </c>
      <c r="Q915" s="108">
        <v>77863577910</v>
      </c>
      <c r="R915" s="108">
        <v>65626653591</v>
      </c>
      <c r="S915" s="108">
        <v>58564168807</v>
      </c>
      <c r="T915" s="108">
        <v>66502872901</v>
      </c>
      <c r="U915" s="108">
        <v>70152267157</v>
      </c>
      <c r="V915" s="108">
        <v>57903876886</v>
      </c>
      <c r="W915" s="108">
        <v>70924294223</v>
      </c>
      <c r="X915" s="108">
        <v>69731867521</v>
      </c>
      <c r="Y915" s="108">
        <v>74193855968</v>
      </c>
      <c r="Z915" s="108">
        <v>65696731061</v>
      </c>
      <c r="AA915" s="108">
        <v>65981748690</v>
      </c>
      <c r="AB915" s="108">
        <v>69718138760</v>
      </c>
      <c r="AC915" s="108">
        <v>84013137221</v>
      </c>
      <c r="AD915" s="108">
        <v>94794222626</v>
      </c>
      <c r="AE915" s="108">
        <v>85743704192</v>
      </c>
      <c r="AF915" s="108">
        <v>81108262034</v>
      </c>
      <c r="AG915" s="108">
        <v>86145202269</v>
      </c>
      <c r="AH915" s="115">
        <v>94348939397</v>
      </c>
      <c r="AI915" s="105">
        <v>36.378700000000002</v>
      </c>
      <c r="AJ915" s="105">
        <v>36.374099999999999</v>
      </c>
      <c r="AK915" s="105">
        <v>36.443100000000001</v>
      </c>
      <c r="AL915" s="105">
        <v>36.363199999999999</v>
      </c>
      <c r="AM915" s="105">
        <v>36.553199999999997</v>
      </c>
      <c r="AN915" s="105">
        <v>36.094799999999999</v>
      </c>
      <c r="AO915" s="105">
        <v>36.414700000000003</v>
      </c>
      <c r="AP915" s="105">
        <v>35.978700000000003</v>
      </c>
      <c r="AQ915" s="105">
        <v>36.260199999999998</v>
      </c>
      <c r="AR915" s="105">
        <v>36.701300000000003</v>
      </c>
      <c r="AS915" s="105">
        <v>36.764400000000002</v>
      </c>
      <c r="AT915" s="105">
        <v>36.6036</v>
      </c>
      <c r="AU915" s="105">
        <v>36.3949</v>
      </c>
      <c r="AV915" s="105">
        <v>36.223300000000002</v>
      </c>
      <c r="AW915" s="105">
        <v>36.138599999999997</v>
      </c>
      <c r="AX915" s="105">
        <v>36.332000000000001</v>
      </c>
      <c r="AY915" s="105">
        <v>36.338000000000001</v>
      </c>
      <c r="AZ915" s="105">
        <v>36.071399999999997</v>
      </c>
      <c r="BA915" s="105">
        <v>36.290500000000002</v>
      </c>
      <c r="BB915" s="105">
        <v>36.357799999999997</v>
      </c>
      <c r="BC915" s="105">
        <v>36.3172</v>
      </c>
      <c r="BD915" s="105">
        <v>36.360700000000001</v>
      </c>
      <c r="BE915" s="105">
        <v>36.354999999999997</v>
      </c>
      <c r="BF915" s="105">
        <v>36.4574</v>
      </c>
      <c r="BG915" s="105">
        <v>36.3673</v>
      </c>
      <c r="BH915" s="105">
        <v>36.490299999999998</v>
      </c>
      <c r="BI915" s="105">
        <v>36.333199999999998</v>
      </c>
      <c r="BJ915" s="105">
        <v>36.294199999999996</v>
      </c>
      <c r="BK915" s="105">
        <v>36.266199999999998</v>
      </c>
      <c r="BL915" s="116">
        <v>36.478999999999999</v>
      </c>
      <c r="BM915" s="112">
        <v>0.49956</v>
      </c>
      <c r="BN915" s="112">
        <v>0.95285399999999998</v>
      </c>
      <c r="BO915" s="112">
        <v>0.42246299999999998</v>
      </c>
      <c r="BP915" s="112">
        <v>1.3573200000000001E-2</v>
      </c>
      <c r="BQ915" s="112">
        <v>0.40258500000000003</v>
      </c>
      <c r="BR915" s="112">
        <v>0.41916500000000001</v>
      </c>
      <c r="BS915" s="112">
        <v>0.74120699999999995</v>
      </c>
      <c r="BT915" s="112">
        <v>0.58213099999999995</v>
      </c>
      <c r="BU915" s="117">
        <v>0.57178799999999996</v>
      </c>
      <c r="BV915" s="112">
        <v>0.57834300000000005</v>
      </c>
      <c r="BW915" s="112">
        <v>0.96176600000000001</v>
      </c>
      <c r="BX915" s="112">
        <v>0.53147699999999998</v>
      </c>
      <c r="BY915" s="112">
        <v>3.39951E-2</v>
      </c>
      <c r="BZ915" s="112">
        <v>0.706368</v>
      </c>
      <c r="CA915" s="112">
        <v>0.68105800000000005</v>
      </c>
      <c r="CB915" s="112">
        <v>0.86889300000000003</v>
      </c>
      <c r="CC915" s="112">
        <v>0.73958900000000005</v>
      </c>
      <c r="CD915" s="117">
        <v>0.85105299999999995</v>
      </c>
      <c r="CE915" s="105">
        <v>5.2195199999999997E-2</v>
      </c>
      <c r="CF915" s="105">
        <v>-9.3600000000000003E-3</v>
      </c>
      <c r="CG915" s="105">
        <v>-0.128576</v>
      </c>
      <c r="CH915" s="105">
        <v>0.34331899999999999</v>
      </c>
      <c r="CI915" s="105">
        <v>-9.4193799999999994E-2</v>
      </c>
      <c r="CJ915" s="105">
        <v>-9.9309300000000003E-2</v>
      </c>
      <c r="CK915" s="105">
        <v>-2.4630200000000001E-2</v>
      </c>
      <c r="CL915" s="105">
        <v>4.4588700000000002E-2</v>
      </c>
      <c r="CM915" s="116">
        <v>5.0476100000000003E-2</v>
      </c>
    </row>
    <row r="916" spans="1:91">
      <c r="A916" s="104" t="s">
        <v>2564</v>
      </c>
      <c r="B916" s="104" t="s">
        <v>2565</v>
      </c>
      <c r="C916" s="104" t="s">
        <v>2566</v>
      </c>
      <c r="D916" s="105">
        <v>33.948599999999999</v>
      </c>
      <c r="E916" s="108">
        <v>14595954854</v>
      </c>
      <c r="F916" s="108">
        <v>15379170434</v>
      </c>
      <c r="G916" s="108">
        <v>16125353539</v>
      </c>
      <c r="H916" s="108">
        <v>15966975338</v>
      </c>
      <c r="I916" s="108">
        <v>14766777789</v>
      </c>
      <c r="J916" s="108">
        <v>19226654461</v>
      </c>
      <c r="K916" s="108">
        <v>14880045593</v>
      </c>
      <c r="L916" s="108">
        <v>12511365034</v>
      </c>
      <c r="M916" s="108">
        <v>15490030006</v>
      </c>
      <c r="N916" s="108">
        <v>14001368750</v>
      </c>
      <c r="O916" s="108">
        <v>21877091369</v>
      </c>
      <c r="P916" s="108">
        <v>15127454964</v>
      </c>
      <c r="Q916" s="108">
        <v>14266194605</v>
      </c>
      <c r="R916" s="108">
        <v>12451959306</v>
      </c>
      <c r="S916" s="108">
        <v>9528121973</v>
      </c>
      <c r="T916" s="108">
        <v>10522915330</v>
      </c>
      <c r="U916" s="108">
        <v>11744381540</v>
      </c>
      <c r="V916" s="108">
        <v>10633836562</v>
      </c>
      <c r="W916" s="108">
        <v>14236878177</v>
      </c>
      <c r="X916" s="108">
        <v>13175644158</v>
      </c>
      <c r="Y916" s="108">
        <v>13124419824</v>
      </c>
      <c r="Z916" s="108">
        <v>12125807390</v>
      </c>
      <c r="AA916" s="108">
        <v>12341367388</v>
      </c>
      <c r="AB916" s="108">
        <v>12464049662</v>
      </c>
      <c r="AC916" s="108">
        <v>15393524428</v>
      </c>
      <c r="AD916" s="108">
        <v>15576534992</v>
      </c>
      <c r="AE916" s="108">
        <v>14623425165</v>
      </c>
      <c r="AF916" s="108">
        <v>14333828081</v>
      </c>
      <c r="AG916" s="108">
        <v>13325303438</v>
      </c>
      <c r="AH916" s="115">
        <v>15049413362</v>
      </c>
      <c r="AI916" s="105">
        <v>34.148299999999999</v>
      </c>
      <c r="AJ916" s="105">
        <v>34.358699999999999</v>
      </c>
      <c r="AK916" s="105">
        <v>34.423099999999998</v>
      </c>
      <c r="AL916" s="105">
        <v>34.168799999999997</v>
      </c>
      <c r="AM916" s="105">
        <v>34.203299999999999</v>
      </c>
      <c r="AN916" s="105">
        <v>34.554200000000002</v>
      </c>
      <c r="AO916" s="105">
        <v>34.051699999999997</v>
      </c>
      <c r="AP916" s="105">
        <v>34.1813</v>
      </c>
      <c r="AQ916" s="105">
        <v>34.039700000000003</v>
      </c>
      <c r="AR916" s="105">
        <v>34.164499999999997</v>
      </c>
      <c r="AS916" s="105">
        <v>34.849400000000003</v>
      </c>
      <c r="AT916" s="105">
        <v>34.4206</v>
      </c>
      <c r="AU916" s="105">
        <v>33.941099999999999</v>
      </c>
      <c r="AV916" s="105">
        <v>33.825299999999999</v>
      </c>
      <c r="AW916" s="105">
        <v>33.502200000000002</v>
      </c>
      <c r="AX916" s="105">
        <v>33.6721</v>
      </c>
      <c r="AY916" s="105">
        <v>33.7607</v>
      </c>
      <c r="AZ916" s="105">
        <v>33.643099999999997</v>
      </c>
      <c r="BA916" s="105">
        <v>33.9739</v>
      </c>
      <c r="BB916" s="105">
        <v>33.956099999999999</v>
      </c>
      <c r="BC916" s="105">
        <v>33.830300000000001</v>
      </c>
      <c r="BD916" s="105">
        <v>33.922600000000003</v>
      </c>
      <c r="BE916" s="105">
        <v>33.936500000000002</v>
      </c>
      <c r="BF916" s="105">
        <v>33.973599999999998</v>
      </c>
      <c r="BG916" s="105">
        <v>33.898099999999999</v>
      </c>
      <c r="BH916" s="105">
        <v>33.879199999999997</v>
      </c>
      <c r="BI916" s="105">
        <v>33.781399999999998</v>
      </c>
      <c r="BJ916" s="105">
        <v>33.793799999999997</v>
      </c>
      <c r="BK916" s="105">
        <v>33.558399999999999</v>
      </c>
      <c r="BL916" s="116">
        <v>33.8063</v>
      </c>
      <c r="BM916" s="112">
        <v>6.9555900000000002E-3</v>
      </c>
      <c r="BN916" s="112">
        <v>1.6076099999999999E-2</v>
      </c>
      <c r="BO916" s="112">
        <v>1.5916099999999999E-2</v>
      </c>
      <c r="BP916" s="112">
        <v>2.4420799999999999E-2</v>
      </c>
      <c r="BQ916" s="112">
        <v>0.82316100000000003</v>
      </c>
      <c r="BR916" s="112">
        <v>0.77046199999999998</v>
      </c>
      <c r="BS916" s="112">
        <v>9.5679899999999998E-2</v>
      </c>
      <c r="BT916" s="112">
        <v>5.1897100000000002E-2</v>
      </c>
      <c r="BU916" s="117">
        <v>0.20541899999999999</v>
      </c>
      <c r="BV916" s="112">
        <v>3.3122800000000001E-2</v>
      </c>
      <c r="BW916" s="112">
        <v>5.1080899999999999E-2</v>
      </c>
      <c r="BX916" s="112">
        <v>7.4626499999999998E-2</v>
      </c>
      <c r="BY916" s="112">
        <v>5.2352099999999999E-2</v>
      </c>
      <c r="BZ916" s="112">
        <v>0.91385300000000003</v>
      </c>
      <c r="CA916" s="112">
        <v>0.897281</v>
      </c>
      <c r="CB916" s="112">
        <v>0.29257899999999998</v>
      </c>
      <c r="CC916" s="112">
        <v>0.187613</v>
      </c>
      <c r="CD916" s="117">
        <v>0.70063399999999998</v>
      </c>
      <c r="CE916" s="105">
        <v>0.59055599999999997</v>
      </c>
      <c r="CF916" s="105">
        <v>0.58929399999999998</v>
      </c>
      <c r="CG916" s="105">
        <v>0.37143799999999999</v>
      </c>
      <c r="CH916" s="105">
        <v>0.75868500000000005</v>
      </c>
      <c r="CI916" s="105">
        <v>3.6763499999999998E-2</v>
      </c>
      <c r="CJ916" s="105">
        <v>-2.7487399999999999E-2</v>
      </c>
      <c r="CK916" s="105">
        <v>0.20061999999999999</v>
      </c>
      <c r="CL916" s="105">
        <v>0.22478699999999999</v>
      </c>
      <c r="CM916" s="116">
        <v>0.13345599999999999</v>
      </c>
    </row>
    <row r="917" spans="1:91">
      <c r="A917" s="104" t="s">
        <v>2567</v>
      </c>
      <c r="B917" s="104" t="s">
        <v>2568</v>
      </c>
      <c r="C917" s="104" t="s">
        <v>2569</v>
      </c>
      <c r="D917" s="105">
        <v>34.893799999999999</v>
      </c>
      <c r="E917" s="108">
        <v>28719303876</v>
      </c>
      <c r="F917" s="108">
        <v>28454918406</v>
      </c>
      <c r="G917" s="108">
        <v>29610410682</v>
      </c>
      <c r="H917" s="108">
        <v>27910238252</v>
      </c>
      <c r="I917" s="108">
        <v>25586263754</v>
      </c>
      <c r="J917" s="108">
        <v>33605741008</v>
      </c>
      <c r="K917" s="108">
        <v>25809724162</v>
      </c>
      <c r="L917" s="108">
        <v>21676695470</v>
      </c>
      <c r="M917" s="108">
        <v>26956359331</v>
      </c>
      <c r="N917" s="108">
        <v>22571403803</v>
      </c>
      <c r="O917" s="108">
        <v>30189905693</v>
      </c>
      <c r="P917" s="108">
        <v>26148860623</v>
      </c>
      <c r="Q917" s="108">
        <v>25914106646</v>
      </c>
      <c r="R917" s="108">
        <v>27379569425</v>
      </c>
      <c r="S917" s="108">
        <v>16633669412</v>
      </c>
      <c r="T917" s="108">
        <v>24274559422</v>
      </c>
      <c r="U917" s="108">
        <v>26608129764</v>
      </c>
      <c r="V917" s="108">
        <v>21323659288</v>
      </c>
      <c r="W917" s="108">
        <v>27232857373</v>
      </c>
      <c r="X917" s="108">
        <v>24612307444</v>
      </c>
      <c r="Y917" s="108">
        <v>26510392926</v>
      </c>
      <c r="Z917" s="108">
        <v>25507444963</v>
      </c>
      <c r="AA917" s="108">
        <v>26254326784</v>
      </c>
      <c r="AB917" s="108">
        <v>24348045100</v>
      </c>
      <c r="AC917" s="108">
        <v>27144153247</v>
      </c>
      <c r="AD917" s="108">
        <v>30525079899</v>
      </c>
      <c r="AE917" s="108">
        <v>28472088428</v>
      </c>
      <c r="AF917" s="108">
        <v>26010724994</v>
      </c>
      <c r="AG917" s="108">
        <v>30258146646</v>
      </c>
      <c r="AH917" s="115">
        <v>24063428604</v>
      </c>
      <c r="AI917" s="105">
        <v>35.1248</v>
      </c>
      <c r="AJ917" s="105">
        <v>35.228099999999998</v>
      </c>
      <c r="AK917" s="105">
        <v>35.2761</v>
      </c>
      <c r="AL917" s="105">
        <v>34.974499999999999</v>
      </c>
      <c r="AM917" s="105">
        <v>34.988900000000001</v>
      </c>
      <c r="AN917" s="105">
        <v>35.335599999999999</v>
      </c>
      <c r="AO917" s="105">
        <v>34.838000000000001</v>
      </c>
      <c r="AP917" s="105">
        <v>34.933700000000002</v>
      </c>
      <c r="AQ917" s="105">
        <v>34.838999999999999</v>
      </c>
      <c r="AR917" s="105">
        <v>34.850499999999997</v>
      </c>
      <c r="AS917" s="105">
        <v>35.298099999999998</v>
      </c>
      <c r="AT917" s="105">
        <v>35.2102</v>
      </c>
      <c r="AU917" s="105">
        <v>34.7971</v>
      </c>
      <c r="AV917" s="105">
        <v>34.9621</v>
      </c>
      <c r="AW917" s="105">
        <v>34.332999999999998</v>
      </c>
      <c r="AX917" s="105">
        <v>34.878</v>
      </c>
      <c r="AY917" s="105">
        <v>34.935699999999997</v>
      </c>
      <c r="AZ917" s="105">
        <v>34.644399999999997</v>
      </c>
      <c r="BA917" s="105">
        <v>34.909599999999998</v>
      </c>
      <c r="BB917" s="105">
        <v>34.860399999999998</v>
      </c>
      <c r="BC917" s="105">
        <v>34.842799999999997</v>
      </c>
      <c r="BD917" s="105">
        <v>34.996400000000001</v>
      </c>
      <c r="BE917" s="105">
        <v>35.027799999999999</v>
      </c>
      <c r="BF917" s="105">
        <v>34.939700000000002</v>
      </c>
      <c r="BG917" s="105">
        <v>34.729300000000002</v>
      </c>
      <c r="BH917" s="105">
        <v>34.854500000000002</v>
      </c>
      <c r="BI917" s="105">
        <v>34.742699999999999</v>
      </c>
      <c r="BJ917" s="105">
        <v>34.653399999999998</v>
      </c>
      <c r="BK917" s="105">
        <v>34.742400000000004</v>
      </c>
      <c r="BL917" s="116">
        <v>34.488700000000001</v>
      </c>
      <c r="BM917" s="112">
        <v>2.5712899999999999E-3</v>
      </c>
      <c r="BN917" s="112">
        <v>2.7783700000000001E-2</v>
      </c>
      <c r="BO917" s="112">
        <v>4.0130600000000002E-2</v>
      </c>
      <c r="BP917" s="112">
        <v>3.4366099999999997E-2</v>
      </c>
      <c r="BQ917" s="112">
        <v>0.74959299999999995</v>
      </c>
      <c r="BR917" s="112">
        <v>0.17460700000000001</v>
      </c>
      <c r="BS917" s="112">
        <v>3.4369499999999997E-2</v>
      </c>
      <c r="BT917" s="112">
        <v>1.02331E-2</v>
      </c>
      <c r="BU917" s="117">
        <v>0.155339</v>
      </c>
      <c r="BV917" s="112">
        <v>2.03711E-2</v>
      </c>
      <c r="BW917" s="112">
        <v>7.2034500000000001E-2</v>
      </c>
      <c r="BX917" s="112">
        <v>0.11958100000000001</v>
      </c>
      <c r="BY917" s="112">
        <v>6.8446400000000004E-2</v>
      </c>
      <c r="BZ917" s="112">
        <v>0.87995400000000001</v>
      </c>
      <c r="CA917" s="112">
        <v>0.43393399999999999</v>
      </c>
      <c r="CB917" s="112">
        <v>0.177675</v>
      </c>
      <c r="CC917" s="112">
        <v>7.9058799999999999E-2</v>
      </c>
      <c r="CD917" s="117">
        <v>0.67642899999999995</v>
      </c>
      <c r="CE917" s="105">
        <v>0.58146299999999995</v>
      </c>
      <c r="CF917" s="105">
        <v>0.471443</v>
      </c>
      <c r="CG917" s="105">
        <v>0.24204100000000001</v>
      </c>
      <c r="CH917" s="105">
        <v>0.49140699999999998</v>
      </c>
      <c r="CI917" s="105">
        <v>6.9226599999999999E-2</v>
      </c>
      <c r="CJ917" s="105">
        <v>0.19118499999999999</v>
      </c>
      <c r="CK917" s="105">
        <v>0.24273900000000001</v>
      </c>
      <c r="CL917" s="105">
        <v>0.35976200000000003</v>
      </c>
      <c r="CM917" s="116">
        <v>0.14730699999999999</v>
      </c>
    </row>
    <row r="918" spans="1:91">
      <c r="A918" s="104" t="s">
        <v>2570</v>
      </c>
      <c r="B918" s="104" t="s">
        <v>2571</v>
      </c>
      <c r="C918" s="104" t="s">
        <v>2572</v>
      </c>
      <c r="D918" s="105">
        <v>34.429199999999994</v>
      </c>
      <c r="E918" s="108">
        <v>20573591562</v>
      </c>
      <c r="F918" s="108">
        <v>21801041345</v>
      </c>
      <c r="G918" s="108">
        <v>21024109563</v>
      </c>
      <c r="H918" s="108">
        <v>22650520866</v>
      </c>
      <c r="I918" s="108">
        <v>20625478457</v>
      </c>
      <c r="J918" s="108">
        <v>24009572333</v>
      </c>
      <c r="K918" s="108">
        <v>21638149645</v>
      </c>
      <c r="L918" s="108">
        <v>16252838595</v>
      </c>
      <c r="M918" s="108">
        <v>23394360514</v>
      </c>
      <c r="N918" s="108">
        <v>23180470696</v>
      </c>
      <c r="O918" s="108">
        <v>25396845741</v>
      </c>
      <c r="P918" s="108">
        <v>21666218784</v>
      </c>
      <c r="Q918" s="108">
        <v>19487239518</v>
      </c>
      <c r="R918" s="108">
        <v>18178866568</v>
      </c>
      <c r="S918" s="108">
        <v>12267263230</v>
      </c>
      <c r="T918" s="108">
        <v>17045553071</v>
      </c>
      <c r="U918" s="108">
        <v>17992365967</v>
      </c>
      <c r="V918" s="108">
        <v>17244479761</v>
      </c>
      <c r="W918" s="108">
        <v>18672766432</v>
      </c>
      <c r="X918" s="108">
        <v>18904029025</v>
      </c>
      <c r="Y918" s="108">
        <v>18937099445</v>
      </c>
      <c r="Z918" s="108">
        <v>16855274304</v>
      </c>
      <c r="AA918" s="108">
        <v>17345068993</v>
      </c>
      <c r="AB918" s="108">
        <v>17218460604</v>
      </c>
      <c r="AC918" s="108">
        <v>22056848923</v>
      </c>
      <c r="AD918" s="108">
        <v>22723400524</v>
      </c>
      <c r="AE918" s="108">
        <v>22070568079</v>
      </c>
      <c r="AF918" s="108">
        <v>20462109754</v>
      </c>
      <c r="AG918" s="108">
        <v>23136061645</v>
      </c>
      <c r="AH918" s="115">
        <v>21942936286</v>
      </c>
      <c r="AI918" s="105">
        <v>34.643599999999999</v>
      </c>
      <c r="AJ918" s="105">
        <v>34.850900000000003</v>
      </c>
      <c r="AK918" s="105">
        <v>34.792299999999997</v>
      </c>
      <c r="AL918" s="105">
        <v>34.673200000000001</v>
      </c>
      <c r="AM918" s="105">
        <v>34.6815</v>
      </c>
      <c r="AN918" s="105">
        <v>34.861899999999999</v>
      </c>
      <c r="AO918" s="105">
        <v>34.585999999999999</v>
      </c>
      <c r="AP918" s="105">
        <v>34.535299999999999</v>
      </c>
      <c r="AQ918" s="105">
        <v>34.634500000000003</v>
      </c>
      <c r="AR918" s="105">
        <v>34.889800000000001</v>
      </c>
      <c r="AS918" s="105">
        <v>35.055100000000003</v>
      </c>
      <c r="AT918" s="105">
        <v>34.938899999999997</v>
      </c>
      <c r="AU918" s="105">
        <v>34.386200000000002</v>
      </c>
      <c r="AV918" s="105">
        <v>34.371200000000002</v>
      </c>
      <c r="AW918" s="105">
        <v>33.884</v>
      </c>
      <c r="AX918" s="105">
        <v>34.368000000000002</v>
      </c>
      <c r="AY918" s="105">
        <v>34.371899999999997</v>
      </c>
      <c r="AZ918" s="105">
        <v>34.341700000000003</v>
      </c>
      <c r="BA918" s="105">
        <v>34.365200000000002</v>
      </c>
      <c r="BB918" s="105">
        <v>34.4803</v>
      </c>
      <c r="BC918" s="105">
        <v>34.3613</v>
      </c>
      <c r="BD918" s="105">
        <v>34.398699999999998</v>
      </c>
      <c r="BE918" s="105">
        <v>34.430199999999999</v>
      </c>
      <c r="BF918" s="105">
        <v>34.439799999999998</v>
      </c>
      <c r="BG918" s="105">
        <v>34.425800000000002</v>
      </c>
      <c r="BH918" s="105">
        <v>34.428199999999997</v>
      </c>
      <c r="BI918" s="105">
        <v>34.375300000000003</v>
      </c>
      <c r="BJ918" s="105">
        <v>34.307299999999998</v>
      </c>
      <c r="BK918" s="105">
        <v>34.354100000000003</v>
      </c>
      <c r="BL918" s="116">
        <v>34.3538</v>
      </c>
      <c r="BM918" s="112">
        <v>2.6399800000000001E-3</v>
      </c>
      <c r="BN918" s="112">
        <v>3.23282E-3</v>
      </c>
      <c r="BO918" s="112">
        <v>1.62699E-3</v>
      </c>
      <c r="BP918" s="112">
        <v>2.6634400000000001E-4</v>
      </c>
      <c r="BQ918" s="112">
        <v>0.49391699999999999</v>
      </c>
      <c r="BR918" s="112">
        <v>0.29094199999999998</v>
      </c>
      <c r="BS918" s="112">
        <v>0.20313899999999999</v>
      </c>
      <c r="BT918" s="112">
        <v>1.32005E-2</v>
      </c>
      <c r="BU918" s="117">
        <v>3.7173100000000001E-2</v>
      </c>
      <c r="BV918" s="112">
        <v>2.0561800000000002E-2</v>
      </c>
      <c r="BW918" s="112">
        <v>2.1507200000000001E-2</v>
      </c>
      <c r="BX918" s="112">
        <v>2.35613E-2</v>
      </c>
      <c r="BY918" s="112">
        <v>4.3616699999999998E-3</v>
      </c>
      <c r="BZ918" s="112">
        <v>0.74632799999999999</v>
      </c>
      <c r="CA918" s="112">
        <v>0.56217200000000001</v>
      </c>
      <c r="CB918" s="112">
        <v>0.42770799999999998</v>
      </c>
      <c r="CC918" s="112">
        <v>9.0640299999999993E-2</v>
      </c>
      <c r="CD918" s="117">
        <v>0.45522800000000002</v>
      </c>
      <c r="CE918" s="105">
        <v>0.42386800000000002</v>
      </c>
      <c r="CF918" s="105">
        <v>0.40050799999999998</v>
      </c>
      <c r="CG918" s="105">
        <v>0.246923</v>
      </c>
      <c r="CH918" s="105">
        <v>0.622861</v>
      </c>
      <c r="CI918" s="105">
        <v>-0.124587</v>
      </c>
      <c r="CJ918" s="105">
        <v>2.2142999999999999E-2</v>
      </c>
      <c r="CK918" s="105">
        <v>6.3889799999999997E-2</v>
      </c>
      <c r="CL918" s="105">
        <v>8.4512100000000007E-2</v>
      </c>
      <c r="CM918" s="116">
        <v>7.1366600000000002E-2</v>
      </c>
    </row>
    <row r="919" spans="1:91">
      <c r="A919" s="104" t="s">
        <v>2573</v>
      </c>
      <c r="B919" s="104" t="s">
        <v>2574</v>
      </c>
      <c r="C919" s="104" t="s">
        <v>2575</v>
      </c>
      <c r="D919" s="105">
        <v>32.259900000000002</v>
      </c>
      <c r="E919" s="108">
        <v>5497235412</v>
      </c>
      <c r="F919" s="108">
        <v>5577791714</v>
      </c>
      <c r="G919" s="108">
        <v>5909856178</v>
      </c>
      <c r="H919" s="108">
        <v>5215013228</v>
      </c>
      <c r="I919" s="108">
        <v>4543864930</v>
      </c>
      <c r="J919" s="108">
        <v>6335397212</v>
      </c>
      <c r="K919" s="108">
        <v>6144534935</v>
      </c>
      <c r="L919" s="108">
        <v>5447249009</v>
      </c>
      <c r="M919" s="108">
        <v>6167719886</v>
      </c>
      <c r="N919" s="108">
        <v>5442677744</v>
      </c>
      <c r="O919" s="108">
        <v>7366015020</v>
      </c>
      <c r="P919" s="108">
        <v>4873021993</v>
      </c>
      <c r="Q919" s="108">
        <v>3957952468</v>
      </c>
      <c r="R919" s="108">
        <v>4326598901</v>
      </c>
      <c r="S919" s="108">
        <v>3261847861</v>
      </c>
      <c r="T919" s="108">
        <v>3893995775</v>
      </c>
      <c r="U919" s="108">
        <v>3925576786</v>
      </c>
      <c r="V919" s="108">
        <v>3666433153</v>
      </c>
      <c r="W919" s="108">
        <v>4195859242</v>
      </c>
      <c r="X919" s="108">
        <v>4204833794</v>
      </c>
      <c r="Y919" s="108">
        <v>4127912601</v>
      </c>
      <c r="Z919" s="108">
        <v>3699642861</v>
      </c>
      <c r="AA919" s="108">
        <v>3435311857</v>
      </c>
      <c r="AB919" s="108">
        <v>3222534522</v>
      </c>
      <c r="AC919" s="108">
        <v>4627736252</v>
      </c>
      <c r="AD919" s="108">
        <v>5163220793</v>
      </c>
      <c r="AE919" s="108">
        <v>4633809267</v>
      </c>
      <c r="AF919" s="108">
        <v>4833154240</v>
      </c>
      <c r="AG919" s="108">
        <v>4905949396</v>
      </c>
      <c r="AH919" s="115">
        <v>4607022611</v>
      </c>
      <c r="AI919" s="105">
        <v>32.7395</v>
      </c>
      <c r="AJ919" s="105">
        <v>32.923699999999997</v>
      </c>
      <c r="AK919" s="105">
        <v>33.015999999999998</v>
      </c>
      <c r="AL919" s="105">
        <v>32.554400000000001</v>
      </c>
      <c r="AM919" s="105">
        <v>32.500100000000003</v>
      </c>
      <c r="AN919" s="105">
        <v>32.997700000000002</v>
      </c>
      <c r="AO919" s="105">
        <v>32.782499999999999</v>
      </c>
      <c r="AP919" s="105">
        <v>33.016100000000002</v>
      </c>
      <c r="AQ919" s="105">
        <v>32.711199999999998</v>
      </c>
      <c r="AR919" s="105">
        <v>32.778100000000002</v>
      </c>
      <c r="AS919" s="105">
        <v>33.300199999999997</v>
      </c>
      <c r="AT919" s="105">
        <v>32.786299999999997</v>
      </c>
      <c r="AU919" s="105">
        <v>32.116</v>
      </c>
      <c r="AV919" s="105">
        <v>32.3003</v>
      </c>
      <c r="AW919" s="105">
        <v>31.915500000000002</v>
      </c>
      <c r="AX919" s="105">
        <v>32.237900000000003</v>
      </c>
      <c r="AY919" s="105">
        <v>32.192599999999999</v>
      </c>
      <c r="AZ919" s="105">
        <v>32.098700000000001</v>
      </c>
      <c r="BA919" s="105">
        <v>32.211300000000001</v>
      </c>
      <c r="BB919" s="105">
        <v>32.289299999999997</v>
      </c>
      <c r="BC919" s="105">
        <v>32.130400000000002</v>
      </c>
      <c r="BD919" s="105">
        <v>32.191400000000002</v>
      </c>
      <c r="BE919" s="105">
        <v>32.0764</v>
      </c>
      <c r="BF919" s="105">
        <v>32.022100000000002</v>
      </c>
      <c r="BG919" s="105">
        <v>32.150599999999997</v>
      </c>
      <c r="BH919" s="105">
        <v>32.2819</v>
      </c>
      <c r="BI919" s="105">
        <v>32.123399999999997</v>
      </c>
      <c r="BJ919" s="105">
        <v>32.2254</v>
      </c>
      <c r="BK919" s="105">
        <v>32.120100000000001</v>
      </c>
      <c r="BL919" s="116">
        <v>32.092500000000001</v>
      </c>
      <c r="BM919" s="112">
        <v>1.1885999999999999E-3</v>
      </c>
      <c r="BN919" s="112">
        <v>2.9744199999999998E-2</v>
      </c>
      <c r="BO919" s="112">
        <v>2.3570399999999999E-3</v>
      </c>
      <c r="BP919" s="112">
        <v>1.03298E-2</v>
      </c>
      <c r="BQ919" s="112">
        <v>0.77978499999999995</v>
      </c>
      <c r="BR919" s="112">
        <v>0.62518399999999996</v>
      </c>
      <c r="BS919" s="112">
        <v>0.35216999999999998</v>
      </c>
      <c r="BT919" s="112">
        <v>0.48551299999999997</v>
      </c>
      <c r="BU919" s="117">
        <v>0.56927099999999997</v>
      </c>
      <c r="BV919" s="112">
        <v>1.3809500000000001E-2</v>
      </c>
      <c r="BW919" s="112">
        <v>7.5583399999999995E-2</v>
      </c>
      <c r="BX919" s="112">
        <v>2.7205300000000002E-2</v>
      </c>
      <c r="BY919" s="112">
        <v>2.8559000000000001E-2</v>
      </c>
      <c r="BZ919" s="112">
        <v>0.89411600000000002</v>
      </c>
      <c r="CA919" s="112">
        <v>0.81597500000000001</v>
      </c>
      <c r="CB919" s="112">
        <v>0.581534</v>
      </c>
      <c r="CC919" s="112">
        <v>0.66351700000000002</v>
      </c>
      <c r="CD919" s="117">
        <v>0.85064799999999996</v>
      </c>
      <c r="CE919" s="105">
        <v>0.74709300000000001</v>
      </c>
      <c r="CF919" s="105">
        <v>0.53811299999999995</v>
      </c>
      <c r="CG919" s="105">
        <v>0.69065100000000001</v>
      </c>
      <c r="CH919" s="105">
        <v>0.80889900000000003</v>
      </c>
      <c r="CI919" s="105">
        <v>-3.5365399999999998E-2</v>
      </c>
      <c r="CJ919" s="105">
        <v>3.04502E-2</v>
      </c>
      <c r="CK919" s="105">
        <v>6.4355200000000001E-2</v>
      </c>
      <c r="CL919" s="105">
        <v>-4.9331699999999999E-2</v>
      </c>
      <c r="CM919" s="116">
        <v>3.9323200000000003E-2</v>
      </c>
    </row>
    <row r="920" spans="1:91">
      <c r="A920" s="104" t="s">
        <v>2576</v>
      </c>
      <c r="B920" s="104" t="s">
        <v>2577</v>
      </c>
      <c r="C920" s="104" t="s">
        <v>2578</v>
      </c>
      <c r="D920" s="105">
        <v>38.213099999999997</v>
      </c>
      <c r="E920" s="108">
        <v>231680000000</v>
      </c>
      <c r="F920" s="108">
        <v>191697000000</v>
      </c>
      <c r="G920" s="108">
        <v>190256000000</v>
      </c>
      <c r="H920" s="108">
        <v>232059000000</v>
      </c>
      <c r="I920" s="108">
        <v>218358000000</v>
      </c>
      <c r="J920" s="108">
        <v>176835000000</v>
      </c>
      <c r="K920" s="108">
        <v>240834000000</v>
      </c>
      <c r="L920" s="108">
        <v>130987000000</v>
      </c>
      <c r="M920" s="108">
        <v>243329000000</v>
      </c>
      <c r="N920" s="108">
        <v>215923000000</v>
      </c>
      <c r="O920" s="108">
        <v>190416000000</v>
      </c>
      <c r="P920" s="108">
        <v>178187000000</v>
      </c>
      <c r="Q920" s="108">
        <v>290236000000</v>
      </c>
      <c r="R920" s="108">
        <v>271332000000</v>
      </c>
      <c r="S920" s="108">
        <v>230781000000</v>
      </c>
      <c r="T920" s="108">
        <v>249866000000</v>
      </c>
      <c r="U920" s="108">
        <v>266085000000</v>
      </c>
      <c r="V920" s="108">
        <v>258444000000</v>
      </c>
      <c r="W920" s="108">
        <v>286882000000</v>
      </c>
      <c r="X920" s="108">
        <v>278281000000</v>
      </c>
      <c r="Y920" s="108">
        <v>285986000000</v>
      </c>
      <c r="Z920" s="108">
        <v>245632000000</v>
      </c>
      <c r="AA920" s="108">
        <v>255364000000</v>
      </c>
      <c r="AB920" s="108">
        <v>257723000000</v>
      </c>
      <c r="AC920" s="108">
        <v>315734000000</v>
      </c>
      <c r="AD920" s="108">
        <v>304880000000</v>
      </c>
      <c r="AE920" s="108">
        <v>315216000000</v>
      </c>
      <c r="AF920" s="108">
        <v>319340000000</v>
      </c>
      <c r="AG920" s="108">
        <v>342663000000</v>
      </c>
      <c r="AH920" s="115">
        <v>311162000000</v>
      </c>
      <c r="AI920" s="105">
        <v>38.136800000000001</v>
      </c>
      <c r="AJ920" s="105">
        <v>37.956600000000002</v>
      </c>
      <c r="AK920" s="105">
        <v>37.934699999999999</v>
      </c>
      <c r="AL920" s="105">
        <v>38.030099999999997</v>
      </c>
      <c r="AM920" s="105">
        <v>38.003700000000002</v>
      </c>
      <c r="AN920" s="105">
        <v>37.660899999999998</v>
      </c>
      <c r="AO920" s="105">
        <v>38.037700000000001</v>
      </c>
      <c r="AP920" s="105">
        <v>37.280900000000003</v>
      </c>
      <c r="AQ920" s="105">
        <v>38.013199999999998</v>
      </c>
      <c r="AR920" s="105">
        <v>38.070099999999996</v>
      </c>
      <c r="AS920" s="105">
        <v>37.906500000000001</v>
      </c>
      <c r="AT920" s="105">
        <v>37.9788</v>
      </c>
      <c r="AU920" s="105">
        <v>38.329700000000003</v>
      </c>
      <c r="AV920" s="105">
        <v>38.271000000000001</v>
      </c>
      <c r="AW920" s="105">
        <v>38.046100000000003</v>
      </c>
      <c r="AX920" s="105">
        <v>38.241700000000002</v>
      </c>
      <c r="AY920" s="105">
        <v>38.278799999999997</v>
      </c>
      <c r="AZ920" s="105">
        <v>38.214799999999997</v>
      </c>
      <c r="BA920" s="105">
        <v>38.306600000000003</v>
      </c>
      <c r="BB920" s="105">
        <v>38.343400000000003</v>
      </c>
      <c r="BC920" s="105">
        <v>38.252899999999997</v>
      </c>
      <c r="BD920" s="105">
        <v>38.261000000000003</v>
      </c>
      <c r="BE920" s="105">
        <v>38.302599999999998</v>
      </c>
      <c r="BF920" s="105">
        <v>38.343600000000002</v>
      </c>
      <c r="BG920" s="105">
        <v>38.265700000000002</v>
      </c>
      <c r="BH920" s="105">
        <v>38.176000000000002</v>
      </c>
      <c r="BI920" s="105">
        <v>38.211399999999998</v>
      </c>
      <c r="BJ920" s="105">
        <v>38.271299999999997</v>
      </c>
      <c r="BK920" s="105">
        <v>38.297800000000002</v>
      </c>
      <c r="BL920" s="116">
        <v>38.228499999999997</v>
      </c>
      <c r="BM920" s="112">
        <v>1.8780499999999999E-2</v>
      </c>
      <c r="BN920" s="112">
        <v>3.8087900000000001E-2</v>
      </c>
      <c r="BO920" s="112">
        <v>0.12138400000000001</v>
      </c>
      <c r="BP920" s="112">
        <v>5.4838400000000002E-3</v>
      </c>
      <c r="BQ920" s="112">
        <v>0.60133999999999999</v>
      </c>
      <c r="BR920" s="112">
        <v>0.49142999999999998</v>
      </c>
      <c r="BS920" s="112">
        <v>0.34938399999999997</v>
      </c>
      <c r="BT920" s="112">
        <v>0.30713400000000002</v>
      </c>
      <c r="BU920" s="117">
        <v>0.21818299999999999</v>
      </c>
      <c r="BV920" s="112">
        <v>5.7445799999999998E-2</v>
      </c>
      <c r="BW920" s="112">
        <v>8.8141300000000006E-2</v>
      </c>
      <c r="BX920" s="112">
        <v>0.217968</v>
      </c>
      <c r="BY920" s="112">
        <v>1.89316E-2</v>
      </c>
      <c r="BZ920" s="112">
        <v>0.79839499999999997</v>
      </c>
      <c r="CA920" s="112">
        <v>0.73239900000000002</v>
      </c>
      <c r="CB920" s="112">
        <v>0.58008700000000002</v>
      </c>
      <c r="CC920" s="112">
        <v>0.50814400000000004</v>
      </c>
      <c r="CD920" s="117">
        <v>0.70063399999999998</v>
      </c>
      <c r="CE920" s="105">
        <v>-0.25649</v>
      </c>
      <c r="CF920" s="105">
        <v>-0.367643</v>
      </c>
      <c r="CG920" s="105">
        <v>-0.488589</v>
      </c>
      <c r="CH920" s="105">
        <v>-0.28076800000000002</v>
      </c>
      <c r="CI920" s="105">
        <v>-5.0268800000000002E-2</v>
      </c>
      <c r="CJ920" s="105">
        <v>-2.0745599999999999E-2</v>
      </c>
      <c r="CK920" s="105">
        <v>3.5104099999999999E-2</v>
      </c>
      <c r="CL920" s="105">
        <v>3.6539700000000001E-2</v>
      </c>
      <c r="CM920" s="116">
        <v>-4.8154200000000001E-2</v>
      </c>
    </row>
    <row r="921" spans="1:91">
      <c r="A921" s="104" t="s">
        <v>5239</v>
      </c>
      <c r="B921" s="104" t="s">
        <v>5240</v>
      </c>
      <c r="C921" s="104" t="s">
        <v>5241</v>
      </c>
      <c r="D921" s="105">
        <v>28.62105</v>
      </c>
      <c r="E921" s="108">
        <v>361722336</v>
      </c>
      <c r="F921" s="108">
        <v>273652220</v>
      </c>
      <c r="G921" s="108">
        <v>266549881</v>
      </c>
      <c r="H921" s="108">
        <v>327578840</v>
      </c>
      <c r="I921" s="108">
        <v>311689302</v>
      </c>
      <c r="J921" s="108">
        <v>266808048</v>
      </c>
      <c r="K921" s="108">
        <v>327215048</v>
      </c>
      <c r="L921" s="108">
        <v>166740160</v>
      </c>
      <c r="M921" s="108">
        <v>341407696</v>
      </c>
      <c r="N921" s="108">
        <v>377587060</v>
      </c>
      <c r="O921" s="108">
        <v>237053167</v>
      </c>
      <c r="P921" s="108">
        <v>280838920</v>
      </c>
      <c r="Q921" s="108">
        <v>336478649</v>
      </c>
      <c r="R921" s="108">
        <v>508016440</v>
      </c>
      <c r="S921" s="108">
        <v>301885312</v>
      </c>
      <c r="T921" s="108">
        <v>450118416</v>
      </c>
      <c r="U921" s="108">
        <v>413846764</v>
      </c>
      <c r="V921" s="108">
        <v>457759792</v>
      </c>
      <c r="W921" s="108">
        <v>470945304</v>
      </c>
      <c r="X921" s="108">
        <v>466764592</v>
      </c>
      <c r="Y921" s="108">
        <v>469094124</v>
      </c>
      <c r="Z921" s="108">
        <v>358892592</v>
      </c>
      <c r="AA921" s="108">
        <v>381894316</v>
      </c>
      <c r="AB921" s="108">
        <v>402241828</v>
      </c>
      <c r="AC921" s="108">
        <v>311431064</v>
      </c>
      <c r="AD921" s="108">
        <v>338122848</v>
      </c>
      <c r="AE921" s="108">
        <v>322000076</v>
      </c>
      <c r="AF921" s="108">
        <v>313862408</v>
      </c>
      <c r="AG921" s="108">
        <v>331025480</v>
      </c>
      <c r="AH921" s="115">
        <v>283959556</v>
      </c>
      <c r="AI921" s="105">
        <v>28.813800000000001</v>
      </c>
      <c r="AJ921" s="105">
        <v>28.619900000000001</v>
      </c>
      <c r="AK921" s="105">
        <v>28.622199999999999</v>
      </c>
      <c r="AL921" s="105">
        <v>28.561699999999998</v>
      </c>
      <c r="AM921" s="105">
        <v>28.682300000000001</v>
      </c>
      <c r="AN921" s="105">
        <v>28.508500000000002</v>
      </c>
      <c r="AO921" s="105">
        <v>28.547899999999998</v>
      </c>
      <c r="AP921" s="105">
        <v>28.201499999999999</v>
      </c>
      <c r="AQ921" s="105">
        <v>28.536000000000001</v>
      </c>
      <c r="AR921" s="105">
        <v>28.9147</v>
      </c>
      <c r="AS921" s="105">
        <v>28.429099999999998</v>
      </c>
      <c r="AT921" s="105">
        <v>28.6693</v>
      </c>
      <c r="AU921" s="105">
        <v>28.5169</v>
      </c>
      <c r="AV921" s="105">
        <v>29.21</v>
      </c>
      <c r="AW921" s="105">
        <v>28.607099999999999</v>
      </c>
      <c r="AX921" s="105">
        <v>29.125</v>
      </c>
      <c r="AY921" s="105">
        <v>28.958200000000001</v>
      </c>
      <c r="AZ921" s="105">
        <v>29.125399999999999</v>
      </c>
      <c r="BA921" s="105">
        <v>29.055900000000001</v>
      </c>
      <c r="BB921" s="105">
        <v>29.1511</v>
      </c>
      <c r="BC921" s="105">
        <v>29.026599999999998</v>
      </c>
      <c r="BD921" s="105">
        <v>28.816199999999998</v>
      </c>
      <c r="BE921" s="105">
        <v>28.919799999999999</v>
      </c>
      <c r="BF921" s="105">
        <v>29.020099999999999</v>
      </c>
      <c r="BG921" s="105">
        <v>28.254799999999999</v>
      </c>
      <c r="BH921" s="105">
        <v>28.3688</v>
      </c>
      <c r="BI921" s="105">
        <v>28.276399999999999</v>
      </c>
      <c r="BJ921" s="105">
        <v>28.2806</v>
      </c>
      <c r="BK921" s="105">
        <v>28.2563</v>
      </c>
      <c r="BL921" s="116">
        <v>28.099299999999999</v>
      </c>
      <c r="BM921" s="112">
        <v>5.27327E-3</v>
      </c>
      <c r="BN921" s="112">
        <v>8.3106399999999993E-3</v>
      </c>
      <c r="BO921" s="112">
        <v>0.163572</v>
      </c>
      <c r="BP921" s="112">
        <v>3.8613599999999998E-2</v>
      </c>
      <c r="BQ921" s="112">
        <v>6.5562499999999996E-2</v>
      </c>
      <c r="BR921" s="112">
        <v>4.2023499999999998E-4</v>
      </c>
      <c r="BS921" s="112">
        <v>2.2091100000000001E-4</v>
      </c>
      <c r="BT921" s="112">
        <v>9.8887600000000008E-4</v>
      </c>
      <c r="BU921" s="117">
        <v>0.25797399999999998</v>
      </c>
      <c r="BV921" s="112">
        <v>2.9285800000000001E-2</v>
      </c>
      <c r="BW921" s="112">
        <v>3.5073100000000003E-2</v>
      </c>
      <c r="BX921" s="112">
        <v>0.271816</v>
      </c>
      <c r="BY921" s="112">
        <v>7.4957999999999997E-2</v>
      </c>
      <c r="BZ921" s="112">
        <v>0.43922299999999997</v>
      </c>
      <c r="CA921" s="112">
        <v>2.0658800000000001E-2</v>
      </c>
      <c r="CB921" s="112">
        <v>1.84029E-2</v>
      </c>
      <c r="CC921" s="112">
        <v>2.5685400000000001E-2</v>
      </c>
      <c r="CD921" s="117">
        <v>0.71893099999999999</v>
      </c>
      <c r="CE921" s="105">
        <v>0.47320000000000001</v>
      </c>
      <c r="CF921" s="105">
        <v>0.37210300000000002</v>
      </c>
      <c r="CG921" s="105">
        <v>0.21637700000000001</v>
      </c>
      <c r="CH921" s="105">
        <v>0.45899299999999998</v>
      </c>
      <c r="CI921" s="105">
        <v>0.56595499999999999</v>
      </c>
      <c r="CJ921" s="105">
        <v>0.85747799999999996</v>
      </c>
      <c r="CK921" s="105">
        <v>0.86580100000000004</v>
      </c>
      <c r="CL921" s="105">
        <v>0.70659799999999995</v>
      </c>
      <c r="CM921" s="116">
        <v>8.7928800000000001E-2</v>
      </c>
    </row>
    <row r="922" spans="1:91">
      <c r="A922" s="104" t="s">
        <v>2579</v>
      </c>
      <c r="B922" s="104" t="s">
        <v>2580</v>
      </c>
      <c r="C922" s="104" t="s">
        <v>2581</v>
      </c>
      <c r="D922" s="105">
        <v>29.84515</v>
      </c>
      <c r="E922" s="108">
        <v>591136468</v>
      </c>
      <c r="F922" s="108">
        <v>338143939</v>
      </c>
      <c r="G922" s="108">
        <v>326017673</v>
      </c>
      <c r="H922" s="108">
        <v>517498169</v>
      </c>
      <c r="I922" s="108">
        <v>386970619.5</v>
      </c>
      <c r="J922" s="108">
        <v>281515893</v>
      </c>
      <c r="K922" s="108">
        <v>600407344</v>
      </c>
      <c r="L922" s="108">
        <v>296278138.5</v>
      </c>
      <c r="M922" s="108">
        <v>553782248</v>
      </c>
      <c r="N922" s="108">
        <v>228791835.5</v>
      </c>
      <c r="O922" s="108">
        <v>161357898</v>
      </c>
      <c r="P922" s="108">
        <v>284758832</v>
      </c>
      <c r="Q922" s="108">
        <v>931278912</v>
      </c>
      <c r="R922" s="108">
        <v>863605068</v>
      </c>
      <c r="S922" s="108">
        <v>819022419</v>
      </c>
      <c r="T922" s="108">
        <v>832471222</v>
      </c>
      <c r="U922" s="108">
        <v>878241919</v>
      </c>
      <c r="V922" s="108">
        <v>1000879504</v>
      </c>
      <c r="W922" s="108">
        <v>811541380</v>
      </c>
      <c r="X922" s="108">
        <v>824046976</v>
      </c>
      <c r="Y922" s="108">
        <v>837049140</v>
      </c>
      <c r="Z922" s="108">
        <v>691717007.5</v>
      </c>
      <c r="AA922" s="108">
        <v>714308322.5</v>
      </c>
      <c r="AB922" s="108">
        <v>733003920</v>
      </c>
      <c r="AC922" s="108">
        <v>993497812</v>
      </c>
      <c r="AD922" s="108">
        <v>1000536001</v>
      </c>
      <c r="AE922" s="108">
        <v>1004662324</v>
      </c>
      <c r="AF922" s="108">
        <v>1041154220</v>
      </c>
      <c r="AG922" s="108">
        <v>1106512672</v>
      </c>
      <c r="AH922" s="115">
        <v>1002445480</v>
      </c>
      <c r="AI922" s="105">
        <v>29.522400000000001</v>
      </c>
      <c r="AJ922" s="105">
        <v>28.907</v>
      </c>
      <c r="AK922" s="105">
        <v>28.888999999999999</v>
      </c>
      <c r="AL922" s="105">
        <v>29.221399999999999</v>
      </c>
      <c r="AM922" s="105">
        <v>28.977599999999999</v>
      </c>
      <c r="AN922" s="105">
        <v>28.601400000000002</v>
      </c>
      <c r="AO922" s="105">
        <v>29.413499999999999</v>
      </c>
      <c r="AP922" s="105">
        <v>28.9589</v>
      </c>
      <c r="AQ922" s="105">
        <v>29.233799999999999</v>
      </c>
      <c r="AR922" s="105">
        <v>28.2073</v>
      </c>
      <c r="AS922" s="105">
        <v>27.8872</v>
      </c>
      <c r="AT922" s="105">
        <v>28.689299999999999</v>
      </c>
      <c r="AU922" s="105">
        <v>30.023199999999999</v>
      </c>
      <c r="AV922" s="105">
        <v>29.9755</v>
      </c>
      <c r="AW922" s="105">
        <v>29.9724</v>
      </c>
      <c r="AX922" s="105">
        <v>30.0121</v>
      </c>
      <c r="AY922" s="105">
        <v>30.034800000000001</v>
      </c>
      <c r="AZ922" s="105">
        <v>30.2195</v>
      </c>
      <c r="BA922" s="105">
        <v>29.841000000000001</v>
      </c>
      <c r="BB922" s="105">
        <v>29.9663</v>
      </c>
      <c r="BC922" s="105">
        <v>29.849299999999999</v>
      </c>
      <c r="BD922" s="105">
        <v>29.753499999999999</v>
      </c>
      <c r="BE922" s="105">
        <v>29.8323</v>
      </c>
      <c r="BF922" s="105">
        <v>29.8858</v>
      </c>
      <c r="BG922" s="105">
        <v>29.926300000000001</v>
      </c>
      <c r="BH922" s="105">
        <v>29.9359</v>
      </c>
      <c r="BI922" s="105">
        <v>29.917899999999999</v>
      </c>
      <c r="BJ922" s="105">
        <v>30.0106</v>
      </c>
      <c r="BK922" s="105">
        <v>29.996400000000001</v>
      </c>
      <c r="BL922" s="116">
        <v>29.915099999999999</v>
      </c>
      <c r="BM922" s="112">
        <v>1.4534399999999999E-2</v>
      </c>
      <c r="BN922" s="112">
        <v>4.6994200000000002E-3</v>
      </c>
      <c r="BO922" s="112">
        <v>4.6870899999999997E-3</v>
      </c>
      <c r="BP922" s="112">
        <v>1.8839900000000001E-3</v>
      </c>
      <c r="BQ922" s="112">
        <v>0.65582600000000002</v>
      </c>
      <c r="BR922" s="112">
        <v>0.186559</v>
      </c>
      <c r="BS922" s="112">
        <v>0.15285499999999999</v>
      </c>
      <c r="BT922" s="112">
        <v>3.6587500000000002E-2</v>
      </c>
      <c r="BU922" s="117">
        <v>0.19220599999999999</v>
      </c>
      <c r="BV922" s="112">
        <v>4.9201399999999999E-2</v>
      </c>
      <c r="BW922" s="112">
        <v>2.5080999999999999E-2</v>
      </c>
      <c r="BX922" s="112">
        <v>4.0203799999999998E-2</v>
      </c>
      <c r="BY922" s="112">
        <v>1.1210299999999999E-2</v>
      </c>
      <c r="BZ922" s="112">
        <v>0.83080600000000004</v>
      </c>
      <c r="CA922" s="112">
        <v>0.44527099999999997</v>
      </c>
      <c r="CB922" s="112">
        <v>0.36746600000000001</v>
      </c>
      <c r="CC922" s="112">
        <v>0.15584500000000001</v>
      </c>
      <c r="CD922" s="117">
        <v>0.69455</v>
      </c>
      <c r="CE922" s="105">
        <v>-0.86792100000000005</v>
      </c>
      <c r="CF922" s="105">
        <v>-1.04057</v>
      </c>
      <c r="CG922" s="105">
        <v>-0.77195000000000003</v>
      </c>
      <c r="CH922" s="105">
        <v>-1.7127600000000001</v>
      </c>
      <c r="CI922" s="105">
        <v>1.63383E-2</v>
      </c>
      <c r="CJ922" s="105">
        <v>0.114786</v>
      </c>
      <c r="CK922" s="105">
        <v>-8.8467299999999999E-2</v>
      </c>
      <c r="CL922" s="105">
        <v>-0.15015600000000001</v>
      </c>
      <c r="CM922" s="116">
        <v>-4.7315000000000003E-2</v>
      </c>
    </row>
    <row r="923" spans="1:91">
      <c r="A923" s="104" t="s">
        <v>2582</v>
      </c>
      <c r="B923" s="104" t="s">
        <v>2583</v>
      </c>
      <c r="C923" s="104" t="s">
        <v>2584</v>
      </c>
      <c r="D923" s="105">
        <v>28.82525</v>
      </c>
      <c r="E923" s="108">
        <v>336711721.89999998</v>
      </c>
      <c r="F923" s="108">
        <v>486697146.5</v>
      </c>
      <c r="G923" s="108">
        <v>131144919.8</v>
      </c>
      <c r="H923" s="108">
        <v>426456922.30000001</v>
      </c>
      <c r="I923" s="108">
        <v>227468536.09999999</v>
      </c>
      <c r="J923" s="108">
        <v>1160169829</v>
      </c>
      <c r="K923" s="108">
        <v>220786834.80000001</v>
      </c>
      <c r="L923" s="108">
        <v>710355516.20000005</v>
      </c>
      <c r="M923" s="108">
        <v>492379738.39999998</v>
      </c>
      <c r="N923" s="108">
        <v>222113011.5</v>
      </c>
      <c r="O923" s="108">
        <v>313861037.80000001</v>
      </c>
      <c r="P923" s="108">
        <v>135079439.40000001</v>
      </c>
      <c r="Q923" s="108">
        <v>403630658.10000002</v>
      </c>
      <c r="R923" s="108">
        <v>1441591078</v>
      </c>
      <c r="S923" s="108">
        <v>185746837.80000001</v>
      </c>
      <c r="T923" s="108">
        <v>567291642.79999995</v>
      </c>
      <c r="U923" s="108">
        <v>240141027.80000001</v>
      </c>
      <c r="V923" s="108">
        <v>207288009.80000001</v>
      </c>
      <c r="W923" s="108">
        <v>265103903.90000001</v>
      </c>
      <c r="X923" s="108">
        <v>258402926.30000001</v>
      </c>
      <c r="Y923" s="108">
        <v>1465617504</v>
      </c>
      <c r="Z923" s="108">
        <v>765198242</v>
      </c>
      <c r="AA923" s="108">
        <v>257870102.30000001</v>
      </c>
      <c r="AB923" s="108">
        <v>486473044</v>
      </c>
      <c r="AC923" s="108">
        <v>369855992</v>
      </c>
      <c r="AD923" s="108">
        <v>799418739</v>
      </c>
      <c r="AE923" s="108">
        <v>532602634.5</v>
      </c>
      <c r="AF923" s="108">
        <v>441502583.80000001</v>
      </c>
      <c r="AG923" s="108">
        <v>522025424</v>
      </c>
      <c r="AH923" s="115">
        <v>600943485.79999995</v>
      </c>
      <c r="AI923" s="105">
        <v>28.7104</v>
      </c>
      <c r="AJ923" s="105">
        <v>29.434200000000001</v>
      </c>
      <c r="AK923" s="105">
        <v>27.636199999999999</v>
      </c>
      <c r="AL923" s="105">
        <v>28.9422</v>
      </c>
      <c r="AM923" s="105">
        <v>28.227900000000002</v>
      </c>
      <c r="AN923" s="105">
        <v>30.642299999999999</v>
      </c>
      <c r="AO923" s="105">
        <v>27.9802</v>
      </c>
      <c r="AP923" s="105">
        <v>30.210799999999999</v>
      </c>
      <c r="AQ923" s="105">
        <v>29.064299999999999</v>
      </c>
      <c r="AR923" s="105">
        <v>28.197099999999999</v>
      </c>
      <c r="AS923" s="105">
        <v>28.849900000000002</v>
      </c>
      <c r="AT923" s="105">
        <v>27.613399999999999</v>
      </c>
      <c r="AU923" s="105">
        <v>28.800599999999999</v>
      </c>
      <c r="AV923" s="105">
        <v>30.714700000000001</v>
      </c>
      <c r="AW923" s="105">
        <v>27.873000000000001</v>
      </c>
      <c r="AX923" s="105">
        <v>29.4588</v>
      </c>
      <c r="AY923" s="105">
        <v>28.167000000000002</v>
      </c>
      <c r="AZ923" s="105">
        <v>28.0105</v>
      </c>
      <c r="BA923" s="105">
        <v>28.226900000000001</v>
      </c>
      <c r="BB923" s="105">
        <v>28.2835</v>
      </c>
      <c r="BC923" s="105">
        <v>30.666399999999999</v>
      </c>
      <c r="BD923" s="105">
        <v>29.894200000000001</v>
      </c>
      <c r="BE923" s="105">
        <v>28.359100000000002</v>
      </c>
      <c r="BF923" s="105">
        <v>29.2944</v>
      </c>
      <c r="BG923" s="105">
        <v>28.517600000000002</v>
      </c>
      <c r="BH923" s="105">
        <v>29.613800000000001</v>
      </c>
      <c r="BI923" s="105">
        <v>29.002400000000002</v>
      </c>
      <c r="BJ923" s="105">
        <v>28.7729</v>
      </c>
      <c r="BK923" s="105">
        <v>28.902699999999999</v>
      </c>
      <c r="BL923" s="116">
        <v>29.153099999999998</v>
      </c>
      <c r="BM923" s="112">
        <v>0.54880700000000004</v>
      </c>
      <c r="BN923" s="112">
        <v>0.67439000000000004</v>
      </c>
      <c r="BO923" s="112">
        <v>0.83841500000000002</v>
      </c>
      <c r="BP923" s="112">
        <v>0.12556800000000001</v>
      </c>
      <c r="BQ923" s="112">
        <v>0.83591300000000002</v>
      </c>
      <c r="BR923" s="112">
        <v>0.44739899999999999</v>
      </c>
      <c r="BS923" s="112">
        <v>0.89324999999999999</v>
      </c>
      <c r="BT923" s="112">
        <v>0.63014800000000004</v>
      </c>
      <c r="BU923" s="117">
        <v>0.77741700000000002</v>
      </c>
      <c r="BV923" s="112">
        <v>0.622197</v>
      </c>
      <c r="BW923" s="112">
        <v>0.74047700000000005</v>
      </c>
      <c r="BX923" s="112">
        <v>0.88751599999999997</v>
      </c>
      <c r="BY923" s="112">
        <v>0.18929099999999999</v>
      </c>
      <c r="BZ923" s="112">
        <v>0.920234</v>
      </c>
      <c r="CA923" s="112">
        <v>0.69871300000000003</v>
      </c>
      <c r="CB923" s="112">
        <v>0.95293300000000003</v>
      </c>
      <c r="CC923" s="112">
        <v>0.77534099999999995</v>
      </c>
      <c r="CD923" s="117">
        <v>0.93037599999999998</v>
      </c>
      <c r="CE923" s="105">
        <v>-0.34929100000000002</v>
      </c>
      <c r="CF923" s="105">
        <v>0.327903</v>
      </c>
      <c r="CG923" s="105">
        <v>0.14219699999999999</v>
      </c>
      <c r="CH923" s="105">
        <v>-0.72276600000000002</v>
      </c>
      <c r="CI923" s="105">
        <v>0.18653600000000001</v>
      </c>
      <c r="CJ923" s="105">
        <v>-0.39747300000000002</v>
      </c>
      <c r="CK923" s="105">
        <v>0.116008</v>
      </c>
      <c r="CL923" s="105">
        <v>0.23966999999999999</v>
      </c>
      <c r="CM923" s="116">
        <v>0.10166600000000001</v>
      </c>
    </row>
    <row r="924" spans="1:91">
      <c r="A924" s="104" t="s">
        <v>2585</v>
      </c>
      <c r="B924" s="104" t="s">
        <v>2586</v>
      </c>
      <c r="C924" s="104" t="s">
        <v>642</v>
      </c>
      <c r="D924" s="105">
        <v>32.106400000000001</v>
      </c>
      <c r="E924" s="108">
        <v>3827080823</v>
      </c>
      <c r="F924" s="108">
        <v>2959690002</v>
      </c>
      <c r="G924" s="108">
        <v>2923494879</v>
      </c>
      <c r="H924" s="108">
        <v>4040933625</v>
      </c>
      <c r="I924" s="108">
        <v>2767692162</v>
      </c>
      <c r="J924" s="108">
        <v>2932740557</v>
      </c>
      <c r="K924" s="108">
        <v>3230174218</v>
      </c>
      <c r="L924" s="108">
        <v>2034834706</v>
      </c>
      <c r="M924" s="108">
        <v>3324437541</v>
      </c>
      <c r="N924" s="108">
        <v>3002481130</v>
      </c>
      <c r="O924" s="108">
        <v>3159278800</v>
      </c>
      <c r="P924" s="108">
        <v>2537982837</v>
      </c>
      <c r="Q924" s="108">
        <v>3909163786</v>
      </c>
      <c r="R924" s="108">
        <v>4618398431</v>
      </c>
      <c r="S924" s="108">
        <v>3110729832</v>
      </c>
      <c r="T924" s="108">
        <v>3891082841</v>
      </c>
      <c r="U924" s="108">
        <v>4195005042</v>
      </c>
      <c r="V924" s="108">
        <v>3074287441</v>
      </c>
      <c r="W924" s="108">
        <v>4432843639</v>
      </c>
      <c r="X924" s="108">
        <v>4206098776</v>
      </c>
      <c r="Y924" s="108">
        <v>3967557805</v>
      </c>
      <c r="Z924" s="108">
        <v>3336606966</v>
      </c>
      <c r="AA924" s="108">
        <v>3528821009</v>
      </c>
      <c r="AB924" s="108">
        <v>3687053594</v>
      </c>
      <c r="AC924" s="108">
        <v>5251547788</v>
      </c>
      <c r="AD924" s="108">
        <v>5103882266</v>
      </c>
      <c r="AE924" s="108">
        <v>4927591377</v>
      </c>
      <c r="AF924" s="108">
        <v>4775061297</v>
      </c>
      <c r="AG924" s="108">
        <v>4895574471</v>
      </c>
      <c r="AH924" s="115">
        <v>4733779138</v>
      </c>
      <c r="AI924" s="105">
        <v>32.217100000000002</v>
      </c>
      <c r="AJ924" s="105">
        <v>32.0045</v>
      </c>
      <c r="AK924" s="105">
        <v>31.9819</v>
      </c>
      <c r="AL924" s="105">
        <v>32.186399999999999</v>
      </c>
      <c r="AM924" s="105">
        <v>31.783100000000001</v>
      </c>
      <c r="AN924" s="105">
        <v>31.8889</v>
      </c>
      <c r="AO924" s="105">
        <v>31.844999999999999</v>
      </c>
      <c r="AP924" s="105">
        <v>31.573399999999999</v>
      </c>
      <c r="AQ924" s="105">
        <v>31.819600000000001</v>
      </c>
      <c r="AR924" s="105">
        <v>31.8965</v>
      </c>
      <c r="AS924" s="105">
        <v>32.031199999999998</v>
      </c>
      <c r="AT924" s="105">
        <v>31.845199999999998</v>
      </c>
      <c r="AU924" s="105">
        <v>32.097999999999999</v>
      </c>
      <c r="AV924" s="105">
        <v>32.394399999999997</v>
      </c>
      <c r="AW924" s="105">
        <v>31.847000000000001</v>
      </c>
      <c r="AX924" s="105">
        <v>32.236800000000002</v>
      </c>
      <c r="AY924" s="105">
        <v>32.288200000000003</v>
      </c>
      <c r="AZ924" s="105">
        <v>31.843599999999999</v>
      </c>
      <c r="BA924" s="105">
        <v>32.290500000000002</v>
      </c>
      <c r="BB924" s="105">
        <v>32.2898</v>
      </c>
      <c r="BC924" s="105">
        <v>32.073399999999999</v>
      </c>
      <c r="BD924" s="105">
        <v>32.0426</v>
      </c>
      <c r="BE924" s="105">
        <v>32.114800000000002</v>
      </c>
      <c r="BF924" s="105">
        <v>32.2164</v>
      </c>
      <c r="BG924" s="105">
        <v>32.332500000000003</v>
      </c>
      <c r="BH924" s="105">
        <v>32.264800000000001</v>
      </c>
      <c r="BI924" s="105">
        <v>32.2121</v>
      </c>
      <c r="BJ924" s="105">
        <v>32.207900000000002</v>
      </c>
      <c r="BK924" s="105">
        <v>32.116900000000001</v>
      </c>
      <c r="BL924" s="116">
        <v>32.131700000000002</v>
      </c>
      <c r="BM924" s="112">
        <v>0.35148299999999999</v>
      </c>
      <c r="BN924" s="112">
        <v>0.183146</v>
      </c>
      <c r="BO924" s="112">
        <v>1.1167699999999999E-2</v>
      </c>
      <c r="BP924" s="112">
        <v>2.1531999999999999E-2</v>
      </c>
      <c r="BQ924" s="112">
        <v>0.82010899999999998</v>
      </c>
      <c r="BR924" s="112">
        <v>0.84794199999999997</v>
      </c>
      <c r="BS924" s="112">
        <v>0.44440600000000002</v>
      </c>
      <c r="BT924" s="112">
        <v>0.65805499999999995</v>
      </c>
      <c r="BU924" s="117">
        <v>5.8528900000000002E-2</v>
      </c>
      <c r="BV924" s="112">
        <v>0.43560300000000002</v>
      </c>
      <c r="BW924" s="112">
        <v>0.27097199999999999</v>
      </c>
      <c r="BX924" s="112">
        <v>6.2748600000000002E-2</v>
      </c>
      <c r="BY924" s="112">
        <v>4.7749199999999999E-2</v>
      </c>
      <c r="BZ924" s="112">
        <v>0.91385300000000003</v>
      </c>
      <c r="CA924" s="112">
        <v>0.93303899999999995</v>
      </c>
      <c r="CB924" s="112">
        <v>0.653478</v>
      </c>
      <c r="CC924" s="112">
        <v>0.78999600000000003</v>
      </c>
      <c r="CD924" s="117">
        <v>0.53400599999999998</v>
      </c>
      <c r="CE924" s="105">
        <v>-8.4338499999999997E-2</v>
      </c>
      <c r="CF924" s="105">
        <v>-0.199351</v>
      </c>
      <c r="CG924" s="105">
        <v>-0.406167</v>
      </c>
      <c r="CH924" s="105">
        <v>-0.227884</v>
      </c>
      <c r="CI924" s="105">
        <v>-3.9021199999999999E-2</v>
      </c>
      <c r="CJ924" s="105">
        <v>-2.9289200000000001E-2</v>
      </c>
      <c r="CK924" s="105">
        <v>6.5732299999999994E-2</v>
      </c>
      <c r="CL924" s="105">
        <v>-2.75701E-2</v>
      </c>
      <c r="CM924" s="116">
        <v>0.117629</v>
      </c>
    </row>
    <row r="925" spans="1:91">
      <c r="A925" s="104" t="s">
        <v>5242</v>
      </c>
      <c r="B925" s="104" t="s">
        <v>5243</v>
      </c>
      <c r="C925" s="104" t="s">
        <v>5244</v>
      </c>
      <c r="D925" s="105">
        <v>26.625350000000001</v>
      </c>
      <c r="E925" s="108">
        <v>156957280</v>
      </c>
      <c r="F925" s="108">
        <v>4070717.75</v>
      </c>
      <c r="G925" s="108">
        <v>65353773</v>
      </c>
      <c r="H925" s="108">
        <v>11754224</v>
      </c>
      <c r="I925" s="108">
        <v>72541732</v>
      </c>
      <c r="J925" s="108">
        <v>37044864</v>
      </c>
      <c r="K925" s="108"/>
      <c r="L925" s="108">
        <v>37479632</v>
      </c>
      <c r="M925" s="108"/>
      <c r="N925" s="108">
        <v>44631630.5</v>
      </c>
      <c r="O925" s="108">
        <v>28160044</v>
      </c>
      <c r="P925" s="108">
        <v>25560438.5</v>
      </c>
      <c r="Q925" s="108">
        <v>256195899.5</v>
      </c>
      <c r="R925" s="108">
        <v>159554722</v>
      </c>
      <c r="S925" s="108">
        <v>45181117</v>
      </c>
      <c r="T925" s="108">
        <v>170131814</v>
      </c>
      <c r="U925" s="108">
        <v>145619574</v>
      </c>
      <c r="V925" s="108">
        <v>11070872</v>
      </c>
      <c r="W925" s="108">
        <v>156770991</v>
      </c>
      <c r="X925" s="108">
        <v>12890314</v>
      </c>
      <c r="Y925" s="108">
        <v>181200054</v>
      </c>
      <c r="Z925" s="108">
        <v>179822430</v>
      </c>
      <c r="AA925" s="108">
        <v>15818148</v>
      </c>
      <c r="AB925" s="108">
        <v>13960874</v>
      </c>
      <c r="AC925" s="108">
        <v>183348204</v>
      </c>
      <c r="AD925" s="108">
        <v>179046901</v>
      </c>
      <c r="AE925" s="108">
        <v>166222684</v>
      </c>
      <c r="AF925" s="108">
        <v>178133759</v>
      </c>
      <c r="AG925" s="108">
        <v>131121339</v>
      </c>
      <c r="AH925" s="115">
        <v>127610200</v>
      </c>
      <c r="AI925" s="105">
        <v>27.609300000000001</v>
      </c>
      <c r="AJ925" s="105">
        <v>22.700399999999998</v>
      </c>
      <c r="AK925" s="105">
        <v>26.6294</v>
      </c>
      <c r="AL925" s="105">
        <v>23.761099999999999</v>
      </c>
      <c r="AM925" s="105">
        <v>26.621300000000002</v>
      </c>
      <c r="AN925" s="105">
        <v>26.033899999999999</v>
      </c>
      <c r="AO925" s="105">
        <v>21.2119</v>
      </c>
      <c r="AP925" s="105">
        <v>26.283100000000001</v>
      </c>
      <c r="AQ925" s="105">
        <v>21.457999999999998</v>
      </c>
      <c r="AR925" s="105">
        <v>25.7301</v>
      </c>
      <c r="AS925" s="105">
        <v>25.4436</v>
      </c>
      <c r="AT925" s="105">
        <v>25.211600000000001</v>
      </c>
      <c r="AU925" s="105">
        <v>28.166399999999999</v>
      </c>
      <c r="AV925" s="105">
        <v>27.539200000000001</v>
      </c>
      <c r="AW925" s="105">
        <v>25.89</v>
      </c>
      <c r="AX925" s="105">
        <v>27.721399999999999</v>
      </c>
      <c r="AY925" s="105">
        <v>27.436599999999999</v>
      </c>
      <c r="AZ925" s="105">
        <v>23.826599999999999</v>
      </c>
      <c r="BA925" s="105">
        <v>27.469000000000001</v>
      </c>
      <c r="BB925" s="105">
        <v>24.004300000000001</v>
      </c>
      <c r="BC925" s="105">
        <v>27.633299999999998</v>
      </c>
      <c r="BD925" s="105">
        <v>27.7883</v>
      </c>
      <c r="BE925" s="105">
        <v>24.258900000000001</v>
      </c>
      <c r="BF925" s="105">
        <v>24.171500000000002</v>
      </c>
      <c r="BG925" s="105">
        <v>27.456499999999998</v>
      </c>
      <c r="BH925" s="105">
        <v>27.436199999999999</v>
      </c>
      <c r="BI925" s="105">
        <v>27.322399999999998</v>
      </c>
      <c r="BJ925" s="105">
        <v>27.4634</v>
      </c>
      <c r="BK925" s="105">
        <v>26.94</v>
      </c>
      <c r="BL925" s="116">
        <v>26.992000000000001</v>
      </c>
      <c r="BM925" s="112">
        <v>0.380689</v>
      </c>
      <c r="BN925" s="112">
        <v>0.13494900000000001</v>
      </c>
      <c r="BO925" s="112">
        <v>6.6797599999999999E-2</v>
      </c>
      <c r="BP925" s="112">
        <v>1.7316499999999999E-3</v>
      </c>
      <c r="BQ925" s="112">
        <v>0.92855799999999999</v>
      </c>
      <c r="BR925" s="112">
        <v>0.55964599999999998</v>
      </c>
      <c r="BS925" s="112">
        <v>0.55788300000000002</v>
      </c>
      <c r="BT925" s="112">
        <v>0.22473299999999999</v>
      </c>
      <c r="BU925" s="117">
        <v>0.186638</v>
      </c>
      <c r="BV925" s="112">
        <v>0.46458500000000003</v>
      </c>
      <c r="BW925" s="112">
        <v>0.21263299999999999</v>
      </c>
      <c r="BX925" s="112">
        <v>0.15828900000000001</v>
      </c>
      <c r="BY925" s="112">
        <v>1.0821000000000001E-2</v>
      </c>
      <c r="BZ925" s="112">
        <v>0.96575</v>
      </c>
      <c r="CA925" s="112">
        <v>0.777119</v>
      </c>
      <c r="CB925" s="112">
        <v>0.73666699999999996</v>
      </c>
      <c r="CC925" s="112">
        <v>0.42815399999999998</v>
      </c>
      <c r="CD925" s="117">
        <v>0.69436600000000004</v>
      </c>
      <c r="CE925" s="105">
        <v>-1.48542</v>
      </c>
      <c r="CF925" s="105">
        <v>-1.65971</v>
      </c>
      <c r="CG925" s="105">
        <v>-4.1474599999999997</v>
      </c>
      <c r="CH925" s="105">
        <v>-1.6700200000000001</v>
      </c>
      <c r="CI925" s="105">
        <v>6.6708199999999995E-2</v>
      </c>
      <c r="CJ925" s="105">
        <v>-0.80358300000000005</v>
      </c>
      <c r="CK925" s="105">
        <v>-0.76291200000000003</v>
      </c>
      <c r="CL925" s="105">
        <v>-1.72556</v>
      </c>
      <c r="CM925" s="116">
        <v>0.273231</v>
      </c>
    </row>
    <row r="926" spans="1:91">
      <c r="A926" s="104" t="s">
        <v>2587</v>
      </c>
      <c r="B926" s="104" t="s">
        <v>2588</v>
      </c>
      <c r="C926" s="104" t="s">
        <v>2589</v>
      </c>
      <c r="D926" s="105">
        <v>30.08005</v>
      </c>
      <c r="E926" s="108">
        <v>1110346153</v>
      </c>
      <c r="F926" s="108">
        <v>1231690900</v>
      </c>
      <c r="G926" s="108">
        <v>1488692284</v>
      </c>
      <c r="H926" s="108">
        <v>1146028272</v>
      </c>
      <c r="I926" s="108">
        <v>1325085117</v>
      </c>
      <c r="J926" s="108">
        <v>1218397181</v>
      </c>
      <c r="K926" s="108">
        <v>1081745339</v>
      </c>
      <c r="L926" s="108">
        <v>751505304</v>
      </c>
      <c r="M926" s="108">
        <v>1144920970</v>
      </c>
      <c r="N926" s="108">
        <v>1397279104</v>
      </c>
      <c r="O926" s="108">
        <v>1767222204</v>
      </c>
      <c r="P926" s="108">
        <v>1268998553</v>
      </c>
      <c r="Q926" s="108">
        <v>967679694</v>
      </c>
      <c r="R926" s="108">
        <v>806660604</v>
      </c>
      <c r="S926" s="108">
        <v>855698608</v>
      </c>
      <c r="T926" s="108">
        <v>810056544</v>
      </c>
      <c r="U926" s="108">
        <v>749751488</v>
      </c>
      <c r="V926" s="108">
        <v>842883544</v>
      </c>
      <c r="W926" s="108">
        <v>930388781</v>
      </c>
      <c r="X926" s="108">
        <v>816216568</v>
      </c>
      <c r="Y926" s="108">
        <v>901243323.79999995</v>
      </c>
      <c r="Z926" s="108">
        <v>896544776</v>
      </c>
      <c r="AA926" s="108">
        <v>739607965.29999995</v>
      </c>
      <c r="AB926" s="108">
        <v>840375808</v>
      </c>
      <c r="AC926" s="108">
        <v>901961340.5</v>
      </c>
      <c r="AD926" s="108">
        <v>1075491439</v>
      </c>
      <c r="AE926" s="108">
        <v>1049981582</v>
      </c>
      <c r="AF926" s="108">
        <v>925793225</v>
      </c>
      <c r="AG926" s="108">
        <v>1071083679</v>
      </c>
      <c r="AH926" s="115">
        <v>1163579416</v>
      </c>
      <c r="AI926" s="105">
        <v>30.431799999999999</v>
      </c>
      <c r="AJ926" s="105">
        <v>30.779399999999999</v>
      </c>
      <c r="AK926" s="105">
        <v>31.045400000000001</v>
      </c>
      <c r="AL926" s="105">
        <v>30.368400000000001</v>
      </c>
      <c r="AM926" s="105">
        <v>30.738800000000001</v>
      </c>
      <c r="AN926" s="105">
        <v>30.756599999999999</v>
      </c>
      <c r="AO926" s="105">
        <v>30.2272</v>
      </c>
      <c r="AP926" s="105">
        <v>30.279</v>
      </c>
      <c r="AQ926" s="105">
        <v>30.281700000000001</v>
      </c>
      <c r="AR926" s="105">
        <v>30.8066</v>
      </c>
      <c r="AS926" s="105">
        <v>31.215199999999999</v>
      </c>
      <c r="AT926" s="105">
        <v>30.845199999999998</v>
      </c>
      <c r="AU926" s="105">
        <v>30.077100000000002</v>
      </c>
      <c r="AV926" s="105">
        <v>29.877099999999999</v>
      </c>
      <c r="AW926" s="105">
        <v>30.036200000000001</v>
      </c>
      <c r="AX926" s="105">
        <v>29.972799999999999</v>
      </c>
      <c r="AY926" s="105">
        <v>29.806999999999999</v>
      </c>
      <c r="AZ926" s="105">
        <v>29.965299999999999</v>
      </c>
      <c r="BA926" s="105">
        <v>30.0382</v>
      </c>
      <c r="BB926" s="105">
        <v>29.950800000000001</v>
      </c>
      <c r="BC926" s="105">
        <v>29.9514</v>
      </c>
      <c r="BD926" s="105">
        <v>30.139099999999999</v>
      </c>
      <c r="BE926" s="105">
        <v>29.8904</v>
      </c>
      <c r="BF926" s="105">
        <v>30.082999999999998</v>
      </c>
      <c r="BG926" s="105">
        <v>29.7864</v>
      </c>
      <c r="BH926" s="105">
        <v>30.0412</v>
      </c>
      <c r="BI926" s="105">
        <v>29.9816</v>
      </c>
      <c r="BJ926" s="105">
        <v>29.841200000000001</v>
      </c>
      <c r="BK926" s="105">
        <v>29.948799999999999</v>
      </c>
      <c r="BL926" s="116">
        <v>30.130800000000001</v>
      </c>
      <c r="BM926" s="112">
        <v>1.6700400000000001E-2</v>
      </c>
      <c r="BN926" s="112">
        <v>1.3091E-2</v>
      </c>
      <c r="BO926" s="112">
        <v>2.86363E-2</v>
      </c>
      <c r="BP926" s="112">
        <v>3.19564E-3</v>
      </c>
      <c r="BQ926" s="112">
        <v>0.83448999999999995</v>
      </c>
      <c r="BR926" s="112">
        <v>0.59089400000000003</v>
      </c>
      <c r="BS926" s="112">
        <v>0.94486099999999995</v>
      </c>
      <c r="BT926" s="112">
        <v>0.60228000000000004</v>
      </c>
      <c r="BU926" s="117">
        <v>0.76136999999999999</v>
      </c>
      <c r="BV926" s="112">
        <v>5.3508300000000002E-2</v>
      </c>
      <c r="BW926" s="112">
        <v>4.5369699999999999E-2</v>
      </c>
      <c r="BX926" s="112">
        <v>0.100122</v>
      </c>
      <c r="BY926" s="112">
        <v>1.4305E-2</v>
      </c>
      <c r="BZ926" s="112">
        <v>0.919956</v>
      </c>
      <c r="CA926" s="112">
        <v>0.79897799999999997</v>
      </c>
      <c r="CB926" s="112">
        <v>0.97226299999999999</v>
      </c>
      <c r="CC926" s="112">
        <v>0.75672700000000004</v>
      </c>
      <c r="CD926" s="117">
        <v>0.91992600000000002</v>
      </c>
      <c r="CE926" s="105">
        <v>0.77865300000000004</v>
      </c>
      <c r="CF926" s="105">
        <v>0.64769500000000002</v>
      </c>
      <c r="CG926" s="105">
        <v>0.28907500000000003</v>
      </c>
      <c r="CH926" s="105">
        <v>0.98211800000000005</v>
      </c>
      <c r="CI926" s="105">
        <v>2.3240400000000001E-2</v>
      </c>
      <c r="CJ926" s="105">
        <v>-5.85327E-2</v>
      </c>
      <c r="CK926" s="105">
        <v>6.5771700000000002E-3</v>
      </c>
      <c r="CL926" s="105">
        <v>6.3956600000000002E-2</v>
      </c>
      <c r="CM926" s="116">
        <v>-3.71615E-2</v>
      </c>
    </row>
    <row r="927" spans="1:91">
      <c r="A927" s="104" t="s">
        <v>2590</v>
      </c>
      <c r="B927" s="104" t="s">
        <v>2591</v>
      </c>
      <c r="C927" s="104" t="s">
        <v>471</v>
      </c>
      <c r="D927" s="105">
        <v>31.489350000000002</v>
      </c>
      <c r="E927" s="108">
        <v>2110702602</v>
      </c>
      <c r="F927" s="108">
        <v>1929899163</v>
      </c>
      <c r="G927" s="108">
        <v>1998007083</v>
      </c>
      <c r="H927" s="108">
        <v>2493029495</v>
      </c>
      <c r="I927" s="108">
        <v>2642882238</v>
      </c>
      <c r="J927" s="108">
        <v>2058334523</v>
      </c>
      <c r="K927" s="108">
        <v>2367275542</v>
      </c>
      <c r="L927" s="108">
        <v>1721580370</v>
      </c>
      <c r="M927" s="108">
        <v>2487007611</v>
      </c>
      <c r="N927" s="108">
        <v>2141658685</v>
      </c>
      <c r="O927" s="108">
        <v>2129652573</v>
      </c>
      <c r="P927" s="108">
        <v>1950087631</v>
      </c>
      <c r="Q927" s="108">
        <v>2477421905</v>
      </c>
      <c r="R927" s="108">
        <v>2713617492</v>
      </c>
      <c r="S927" s="108">
        <v>3724940320</v>
      </c>
      <c r="T927" s="108">
        <v>2542081412</v>
      </c>
      <c r="U927" s="108">
        <v>2456759600</v>
      </c>
      <c r="V927" s="108">
        <v>2766580749</v>
      </c>
      <c r="W927" s="108">
        <v>2752250547</v>
      </c>
      <c r="X927" s="108">
        <v>2543003006</v>
      </c>
      <c r="Y927" s="108">
        <v>2807190146</v>
      </c>
      <c r="Z927" s="108">
        <v>2399534573</v>
      </c>
      <c r="AA927" s="108">
        <v>2479380924</v>
      </c>
      <c r="AB927" s="108">
        <v>2447212060</v>
      </c>
      <c r="AC927" s="108">
        <v>2670483012</v>
      </c>
      <c r="AD927" s="108">
        <v>3018724122</v>
      </c>
      <c r="AE927" s="108">
        <v>2747701076</v>
      </c>
      <c r="AF927" s="108">
        <v>3250041844</v>
      </c>
      <c r="AG927" s="108">
        <v>3175319713</v>
      </c>
      <c r="AH927" s="115">
        <v>2810468477</v>
      </c>
      <c r="AI927" s="105">
        <v>31.358599999999999</v>
      </c>
      <c r="AJ927" s="105">
        <v>31.403500000000001</v>
      </c>
      <c r="AK927" s="105">
        <v>31.441600000000001</v>
      </c>
      <c r="AL927" s="105">
        <v>31.489599999999999</v>
      </c>
      <c r="AM927" s="105">
        <v>31.7195</v>
      </c>
      <c r="AN927" s="105">
        <v>31.429200000000002</v>
      </c>
      <c r="AO927" s="105">
        <v>31.381599999999999</v>
      </c>
      <c r="AP927" s="105">
        <v>31.3523</v>
      </c>
      <c r="AQ927" s="105">
        <v>31.4009</v>
      </c>
      <c r="AR927" s="105">
        <v>31.404699999999998</v>
      </c>
      <c r="AS927" s="105">
        <v>31.457899999999999</v>
      </c>
      <c r="AT927" s="105">
        <v>31.4651</v>
      </c>
      <c r="AU927" s="105">
        <v>31.440300000000001</v>
      </c>
      <c r="AV927" s="105">
        <v>31.627300000000002</v>
      </c>
      <c r="AW927" s="105">
        <v>32.110500000000002</v>
      </c>
      <c r="AX927" s="105">
        <v>31.622699999999998</v>
      </c>
      <c r="AY927" s="105">
        <v>31.517600000000002</v>
      </c>
      <c r="AZ927" s="105">
        <v>31.691199999999998</v>
      </c>
      <c r="BA927" s="105">
        <v>31.602900000000002</v>
      </c>
      <c r="BB927" s="105">
        <v>31.567</v>
      </c>
      <c r="BC927" s="105">
        <v>31.5702</v>
      </c>
      <c r="BD927" s="105">
        <v>31.563300000000002</v>
      </c>
      <c r="BE927" s="105">
        <v>31.610299999999999</v>
      </c>
      <c r="BF927" s="105">
        <v>31.6251</v>
      </c>
      <c r="BG927" s="105">
        <v>31.363700000000001</v>
      </c>
      <c r="BH927" s="105">
        <v>31.521000000000001</v>
      </c>
      <c r="BI927" s="105">
        <v>31.369499999999999</v>
      </c>
      <c r="BJ927" s="105">
        <v>31.652899999999999</v>
      </c>
      <c r="BK927" s="105">
        <v>31.489100000000001</v>
      </c>
      <c r="BL927" s="116">
        <v>31.382000000000001</v>
      </c>
      <c r="BM927" s="112">
        <v>0.26438099999999998</v>
      </c>
      <c r="BN927" s="112">
        <v>0.76351400000000003</v>
      </c>
      <c r="BO927" s="112">
        <v>0.18016199999999999</v>
      </c>
      <c r="BP927" s="112">
        <v>0.46456599999999998</v>
      </c>
      <c r="BQ927" s="112">
        <v>0.36722900000000003</v>
      </c>
      <c r="BR927" s="112">
        <v>0.33466499999999999</v>
      </c>
      <c r="BS927" s="112">
        <v>0.41655399999999998</v>
      </c>
      <c r="BT927" s="112">
        <v>0.32107000000000002</v>
      </c>
      <c r="BU927" s="117">
        <v>0.39325900000000003</v>
      </c>
      <c r="BV927" s="112">
        <v>0.34858499999999998</v>
      </c>
      <c r="BW927" s="112">
        <v>0.81136600000000003</v>
      </c>
      <c r="BX927" s="112">
        <v>0.29017799999999999</v>
      </c>
      <c r="BY927" s="112">
        <v>0.547759</v>
      </c>
      <c r="BZ927" s="112">
        <v>0.68645</v>
      </c>
      <c r="CA927" s="112">
        <v>0.604352</v>
      </c>
      <c r="CB927" s="112">
        <v>0.634938</v>
      </c>
      <c r="CC927" s="112">
        <v>0.52043200000000001</v>
      </c>
      <c r="CD927" s="117">
        <v>0.75961900000000004</v>
      </c>
      <c r="CE927" s="105">
        <v>-0.106785</v>
      </c>
      <c r="CF927" s="105">
        <v>3.8141899999999999E-2</v>
      </c>
      <c r="CG927" s="105">
        <v>-0.12976599999999999</v>
      </c>
      <c r="CH927" s="105">
        <v>-6.5445600000000007E-2</v>
      </c>
      <c r="CI927" s="105">
        <v>0.21800600000000001</v>
      </c>
      <c r="CJ927" s="105">
        <v>0.102518</v>
      </c>
      <c r="CK927" s="105">
        <v>7.20412E-2</v>
      </c>
      <c r="CL927" s="105">
        <v>9.1572399999999998E-2</v>
      </c>
      <c r="CM927" s="116">
        <v>-8.9946700000000004E-2</v>
      </c>
    </row>
    <row r="928" spans="1:91">
      <c r="A928" s="104" t="s">
        <v>2592</v>
      </c>
      <c r="B928" s="104" t="s">
        <v>2593</v>
      </c>
      <c r="C928" s="104" t="s">
        <v>2594</v>
      </c>
      <c r="D928" s="105">
        <v>30.757100000000001</v>
      </c>
      <c r="E928" s="108">
        <v>1269270537</v>
      </c>
      <c r="F928" s="108">
        <v>950841800.29999995</v>
      </c>
      <c r="G928" s="108">
        <v>917601281.5</v>
      </c>
      <c r="H928" s="108">
        <v>1502468639</v>
      </c>
      <c r="I928" s="108">
        <v>1059284725</v>
      </c>
      <c r="J928" s="108">
        <v>903544571</v>
      </c>
      <c r="K928" s="108">
        <v>1209488870</v>
      </c>
      <c r="L928" s="108">
        <v>672065014.5</v>
      </c>
      <c r="M928" s="108">
        <v>1649550822</v>
      </c>
      <c r="N928" s="108">
        <v>1287182253</v>
      </c>
      <c r="O928" s="108">
        <v>1129062705</v>
      </c>
      <c r="P928" s="108">
        <v>1157640833</v>
      </c>
      <c r="Q928" s="108">
        <v>1526179870</v>
      </c>
      <c r="R928" s="108">
        <v>1975070833</v>
      </c>
      <c r="S928" s="108">
        <v>1209276614</v>
      </c>
      <c r="T928" s="108">
        <v>1701709723</v>
      </c>
      <c r="U928" s="108">
        <v>1729063014</v>
      </c>
      <c r="V928" s="108">
        <v>1404816964</v>
      </c>
      <c r="W928" s="108">
        <v>1455166724</v>
      </c>
      <c r="X928" s="108">
        <v>1580980770</v>
      </c>
      <c r="Y928" s="108">
        <v>1632016729</v>
      </c>
      <c r="Z928" s="108">
        <v>1499553900</v>
      </c>
      <c r="AA928" s="108">
        <v>1655950049</v>
      </c>
      <c r="AB928" s="108">
        <v>1461957867</v>
      </c>
      <c r="AC928" s="108">
        <v>2238019674</v>
      </c>
      <c r="AD928" s="108">
        <v>2091677736</v>
      </c>
      <c r="AE928" s="108">
        <v>1863713120</v>
      </c>
      <c r="AF928" s="108">
        <v>1903519163</v>
      </c>
      <c r="AG928" s="108">
        <v>2128529393</v>
      </c>
      <c r="AH928" s="115">
        <v>1806264250</v>
      </c>
      <c r="AI928" s="105">
        <v>30.6248</v>
      </c>
      <c r="AJ928" s="105">
        <v>30.408899999999999</v>
      </c>
      <c r="AK928" s="105">
        <v>30.354900000000001</v>
      </c>
      <c r="AL928" s="105">
        <v>30.7591</v>
      </c>
      <c r="AM928" s="105">
        <v>30.4162</v>
      </c>
      <c r="AN928" s="105">
        <v>30.3245</v>
      </c>
      <c r="AO928" s="105">
        <v>30.385999999999999</v>
      </c>
      <c r="AP928" s="105">
        <v>30.092199999999998</v>
      </c>
      <c r="AQ928" s="105">
        <v>30.808499999999999</v>
      </c>
      <c r="AR928" s="105">
        <v>30.695</v>
      </c>
      <c r="AS928" s="105">
        <v>30.6219</v>
      </c>
      <c r="AT928" s="105">
        <v>30.712700000000002</v>
      </c>
      <c r="AU928" s="105">
        <v>30.744199999999999</v>
      </c>
      <c r="AV928" s="105">
        <v>31.169</v>
      </c>
      <c r="AW928" s="105">
        <v>30.5015</v>
      </c>
      <c r="AX928" s="105">
        <v>31.043700000000001</v>
      </c>
      <c r="AY928" s="105">
        <v>31.010200000000001</v>
      </c>
      <c r="AZ928" s="105">
        <v>30.732700000000001</v>
      </c>
      <c r="BA928" s="105">
        <v>30.683499999999999</v>
      </c>
      <c r="BB928" s="105">
        <v>30.894300000000001</v>
      </c>
      <c r="BC928" s="105">
        <v>30.798200000000001</v>
      </c>
      <c r="BD928" s="105">
        <v>30.8826</v>
      </c>
      <c r="BE928" s="105">
        <v>31.045000000000002</v>
      </c>
      <c r="BF928" s="105">
        <v>30.881799999999998</v>
      </c>
      <c r="BG928" s="105">
        <v>31.107099999999999</v>
      </c>
      <c r="BH928" s="105">
        <v>31.000399999999999</v>
      </c>
      <c r="BI928" s="105">
        <v>30.8094</v>
      </c>
      <c r="BJ928" s="105">
        <v>30.8811</v>
      </c>
      <c r="BK928" s="105">
        <v>30.922699999999999</v>
      </c>
      <c r="BL928" s="116">
        <v>30.755099999999999</v>
      </c>
      <c r="BM928" s="112">
        <v>1.5652900000000001E-2</v>
      </c>
      <c r="BN928" s="112">
        <v>6.7163100000000003E-2</v>
      </c>
      <c r="BO928" s="112">
        <v>0.118501</v>
      </c>
      <c r="BP928" s="112">
        <v>3.7460500000000001E-2</v>
      </c>
      <c r="BQ928" s="112">
        <v>0.82309600000000005</v>
      </c>
      <c r="BR928" s="112">
        <v>0.53052500000000002</v>
      </c>
      <c r="BS928" s="112">
        <v>0.48383999999999999</v>
      </c>
      <c r="BT928" s="112">
        <v>0.32227</v>
      </c>
      <c r="BU928" s="117">
        <v>0.30110300000000001</v>
      </c>
      <c r="BV928" s="112">
        <v>5.1442399999999999E-2</v>
      </c>
      <c r="BW928" s="112">
        <v>0.128446</v>
      </c>
      <c r="BX928" s="112">
        <v>0.21379300000000001</v>
      </c>
      <c r="BY928" s="112">
        <v>7.2941400000000003E-2</v>
      </c>
      <c r="BZ928" s="112">
        <v>0.91385300000000003</v>
      </c>
      <c r="CA928" s="112">
        <v>0.76427500000000004</v>
      </c>
      <c r="CB928" s="112">
        <v>0.68392399999999998</v>
      </c>
      <c r="CC928" s="112">
        <v>0.52062600000000003</v>
      </c>
      <c r="CD928" s="117">
        <v>0.73119599999999996</v>
      </c>
      <c r="CE928" s="105">
        <v>-0.39006000000000002</v>
      </c>
      <c r="CF928" s="105">
        <v>-0.353022</v>
      </c>
      <c r="CG928" s="105">
        <v>-0.424041</v>
      </c>
      <c r="CH928" s="105">
        <v>-0.17638999999999999</v>
      </c>
      <c r="CI928" s="105">
        <v>-4.8080400000000002E-2</v>
      </c>
      <c r="CJ928" s="105">
        <v>7.5898499999999994E-2</v>
      </c>
      <c r="CK928" s="105">
        <v>-6.0947399999999999E-2</v>
      </c>
      <c r="CL928" s="105">
        <v>8.3562899999999996E-2</v>
      </c>
      <c r="CM928" s="116">
        <v>0.119364</v>
      </c>
    </row>
    <row r="929" spans="1:91">
      <c r="A929" s="104" t="s">
        <v>2595</v>
      </c>
      <c r="B929" s="104" t="s">
        <v>2596</v>
      </c>
      <c r="C929" s="104" t="s">
        <v>2597</v>
      </c>
      <c r="D929" s="105">
        <v>26.799099999999999</v>
      </c>
      <c r="E929" s="108">
        <v>37090719</v>
      </c>
      <c r="F929" s="108">
        <v>84441888</v>
      </c>
      <c r="G929" s="108">
        <v>163395344</v>
      </c>
      <c r="H929" s="108">
        <v>107870078.5</v>
      </c>
      <c r="I929" s="108">
        <v>96530280.75</v>
      </c>
      <c r="J929" s="108">
        <v>98093991.75</v>
      </c>
      <c r="K929" s="108">
        <v>59727099.5</v>
      </c>
      <c r="L929" s="108">
        <v>54799167.75</v>
      </c>
      <c r="M929" s="108">
        <v>78053988</v>
      </c>
      <c r="N929" s="108">
        <v>125900242</v>
      </c>
      <c r="O929" s="108">
        <v>61829100</v>
      </c>
      <c r="P929" s="108">
        <v>120911014</v>
      </c>
      <c r="Q929" s="108">
        <v>118143409.3</v>
      </c>
      <c r="R929" s="108">
        <v>78971101</v>
      </c>
      <c r="S929" s="108">
        <v>101507224</v>
      </c>
      <c r="T929" s="108">
        <v>87994842.75</v>
      </c>
      <c r="U929" s="108">
        <v>163607264</v>
      </c>
      <c r="V929" s="108">
        <v>20733796.5</v>
      </c>
      <c r="W929" s="108">
        <v>89654080</v>
      </c>
      <c r="X929" s="108">
        <v>61974816</v>
      </c>
      <c r="Y929" s="108">
        <v>98576140</v>
      </c>
      <c r="Z929" s="108">
        <v>145271159.5</v>
      </c>
      <c r="AA929" s="108">
        <v>83356902.5</v>
      </c>
      <c r="AB929" s="108">
        <v>69696437</v>
      </c>
      <c r="AC929" s="108">
        <v>77508137.5</v>
      </c>
      <c r="AD929" s="108">
        <v>145844303</v>
      </c>
      <c r="AE929" s="108">
        <v>101173642</v>
      </c>
      <c r="AF929" s="108">
        <v>88509840.5</v>
      </c>
      <c r="AG929" s="108">
        <v>142041054</v>
      </c>
      <c r="AH929" s="115">
        <v>137426906.5</v>
      </c>
      <c r="AI929" s="105">
        <v>25.527999999999999</v>
      </c>
      <c r="AJ929" s="105">
        <v>27.032499999999999</v>
      </c>
      <c r="AK929" s="105">
        <v>27.943100000000001</v>
      </c>
      <c r="AL929" s="105">
        <v>26.959099999999999</v>
      </c>
      <c r="AM929" s="105">
        <v>26.988499999999998</v>
      </c>
      <c r="AN929" s="105">
        <v>27.213899999999999</v>
      </c>
      <c r="AO929" s="105">
        <v>26.086099999999998</v>
      </c>
      <c r="AP929" s="105">
        <v>26.827999999999999</v>
      </c>
      <c r="AQ929" s="105">
        <v>26.4071</v>
      </c>
      <c r="AR929" s="105">
        <v>27.369700000000002</v>
      </c>
      <c r="AS929" s="105">
        <v>26.536799999999999</v>
      </c>
      <c r="AT929" s="105">
        <v>27.453499999999998</v>
      </c>
      <c r="AU929" s="105">
        <v>27.034300000000002</v>
      </c>
      <c r="AV929" s="105">
        <v>26.5245</v>
      </c>
      <c r="AW929" s="105">
        <v>27.0504</v>
      </c>
      <c r="AX929" s="105">
        <v>26.770199999999999</v>
      </c>
      <c r="AY929" s="105">
        <v>27.619499999999999</v>
      </c>
      <c r="AZ929" s="105">
        <v>24.731999999999999</v>
      </c>
      <c r="BA929" s="105">
        <v>26.662800000000001</v>
      </c>
      <c r="BB929" s="105">
        <v>26.239799999999999</v>
      </c>
      <c r="BC929" s="105">
        <v>26.724399999999999</v>
      </c>
      <c r="BD929" s="105">
        <v>27.526199999999999</v>
      </c>
      <c r="BE929" s="105">
        <v>26.740300000000001</v>
      </c>
      <c r="BF929" s="105">
        <v>26.491199999999999</v>
      </c>
      <c r="BG929" s="105">
        <v>26.228200000000001</v>
      </c>
      <c r="BH929" s="105">
        <v>27.133600000000001</v>
      </c>
      <c r="BI929" s="105">
        <v>26.606100000000001</v>
      </c>
      <c r="BJ929" s="105">
        <v>26.4544</v>
      </c>
      <c r="BK929" s="105">
        <v>27.0549</v>
      </c>
      <c r="BL929" s="116">
        <v>27.093499999999999</v>
      </c>
      <c r="BM929" s="112">
        <v>0.96621900000000005</v>
      </c>
      <c r="BN929" s="112">
        <v>0.44883800000000001</v>
      </c>
      <c r="BO929" s="112">
        <v>0.225326</v>
      </c>
      <c r="BP929" s="112">
        <v>0.52005000000000001</v>
      </c>
      <c r="BQ929" s="112">
        <v>0.99412599999999995</v>
      </c>
      <c r="BR929" s="112">
        <v>0.60527399999999998</v>
      </c>
      <c r="BS929" s="112">
        <v>0.27422099999999999</v>
      </c>
      <c r="BT929" s="112">
        <v>0.89695899999999995</v>
      </c>
      <c r="BU929" s="117">
        <v>0.56107700000000005</v>
      </c>
      <c r="BV929" s="112">
        <v>0.97744200000000003</v>
      </c>
      <c r="BW929" s="112">
        <v>0.53591999999999995</v>
      </c>
      <c r="BX929" s="112">
        <v>0.33754800000000001</v>
      </c>
      <c r="BY929" s="112">
        <v>0.60025099999999998</v>
      </c>
      <c r="BZ929" s="112">
        <v>0.99712699999999999</v>
      </c>
      <c r="CA929" s="112">
        <v>0.80535000000000001</v>
      </c>
      <c r="CB929" s="112">
        <v>0.51109599999999999</v>
      </c>
      <c r="CC929" s="112">
        <v>0.94619299999999995</v>
      </c>
      <c r="CD929" s="117">
        <v>0.84580999999999995</v>
      </c>
      <c r="CE929" s="105">
        <v>-3.3071499999999997E-2</v>
      </c>
      <c r="CF929" s="105">
        <v>0.186199</v>
      </c>
      <c r="CG929" s="105">
        <v>-0.427207</v>
      </c>
      <c r="CH929" s="105">
        <v>0.25242599999999998</v>
      </c>
      <c r="CI929" s="105">
        <v>2.1107999999999999E-3</v>
      </c>
      <c r="CJ929" s="105">
        <v>-0.49369600000000002</v>
      </c>
      <c r="CK929" s="105">
        <v>-0.32527299999999998</v>
      </c>
      <c r="CL929" s="105">
        <v>5.16275E-2</v>
      </c>
      <c r="CM929" s="116">
        <v>-0.211622</v>
      </c>
    </row>
    <row r="930" spans="1:91">
      <c r="A930" s="104" t="s">
        <v>2598</v>
      </c>
      <c r="B930" s="104" t="s">
        <v>2599</v>
      </c>
      <c r="C930" s="104" t="s">
        <v>2600</v>
      </c>
      <c r="D930" s="105">
        <v>34.017400000000002</v>
      </c>
      <c r="E930" s="108">
        <v>14177838669</v>
      </c>
      <c r="F930" s="108">
        <v>12089292121</v>
      </c>
      <c r="G930" s="108">
        <v>11540952327</v>
      </c>
      <c r="H930" s="108">
        <v>8858847664</v>
      </c>
      <c r="I930" s="108">
        <v>8002781784</v>
      </c>
      <c r="J930" s="108">
        <v>7161466502</v>
      </c>
      <c r="K930" s="108">
        <v>13935346921</v>
      </c>
      <c r="L930" s="108">
        <v>7652329128</v>
      </c>
      <c r="M930" s="108">
        <v>13652243682</v>
      </c>
      <c r="N930" s="108">
        <v>36356999700</v>
      </c>
      <c r="O930" s="108">
        <v>41874191544</v>
      </c>
      <c r="P930" s="108">
        <v>33425806119</v>
      </c>
      <c r="Q930" s="108">
        <v>15066642964</v>
      </c>
      <c r="R930" s="108">
        <v>15290864735</v>
      </c>
      <c r="S930" s="108">
        <v>35297098238</v>
      </c>
      <c r="T930" s="108">
        <v>13173741339</v>
      </c>
      <c r="U930" s="108">
        <v>12998088415</v>
      </c>
      <c r="V930" s="108">
        <v>13455387962</v>
      </c>
      <c r="W930" s="108">
        <v>12050740802</v>
      </c>
      <c r="X930" s="108">
        <v>12188291100</v>
      </c>
      <c r="Y930" s="108">
        <v>12699402400</v>
      </c>
      <c r="Z930" s="108">
        <v>12409478848</v>
      </c>
      <c r="AA930" s="108">
        <v>13142078548</v>
      </c>
      <c r="AB930" s="108">
        <v>12870436995</v>
      </c>
      <c r="AC930" s="108">
        <v>19264112367</v>
      </c>
      <c r="AD930" s="108">
        <v>17376723276</v>
      </c>
      <c r="AE930" s="108">
        <v>18910520078</v>
      </c>
      <c r="AF930" s="108">
        <v>18139095023</v>
      </c>
      <c r="AG930" s="108">
        <v>20359166495</v>
      </c>
      <c r="AH930" s="115">
        <v>17615481854</v>
      </c>
      <c r="AI930" s="105">
        <v>34.106400000000001</v>
      </c>
      <c r="AJ930" s="105">
        <v>34.017200000000003</v>
      </c>
      <c r="AK930" s="105">
        <v>33.9512</v>
      </c>
      <c r="AL930" s="105">
        <v>33.318899999999999</v>
      </c>
      <c r="AM930" s="105">
        <v>33.320999999999998</v>
      </c>
      <c r="AN930" s="105">
        <v>33.17</v>
      </c>
      <c r="AO930" s="105">
        <v>33.958300000000001</v>
      </c>
      <c r="AP930" s="105">
        <v>33.489899999999999</v>
      </c>
      <c r="AQ930" s="105">
        <v>33.857500000000002</v>
      </c>
      <c r="AR930" s="105">
        <v>35.533900000000003</v>
      </c>
      <c r="AS930" s="105">
        <v>35.760599999999997</v>
      </c>
      <c r="AT930" s="105">
        <v>35.564399999999999</v>
      </c>
      <c r="AU930" s="105">
        <v>34.017600000000002</v>
      </c>
      <c r="AV930" s="105">
        <v>34.121600000000001</v>
      </c>
      <c r="AW930" s="105">
        <v>35.419199999999996</v>
      </c>
      <c r="AX930" s="105">
        <v>33.996299999999998</v>
      </c>
      <c r="AY930" s="105">
        <v>33.905200000000001</v>
      </c>
      <c r="AZ930" s="105">
        <v>33.984000000000002</v>
      </c>
      <c r="BA930" s="105">
        <v>33.7333</v>
      </c>
      <c r="BB930" s="105">
        <v>33.8416</v>
      </c>
      <c r="BC930" s="105">
        <v>33.781199999999998</v>
      </c>
      <c r="BD930" s="105">
        <v>33.956099999999999</v>
      </c>
      <c r="BE930" s="105">
        <v>34.027700000000003</v>
      </c>
      <c r="BF930" s="105">
        <v>34.0199</v>
      </c>
      <c r="BG930" s="105">
        <v>34.2273</v>
      </c>
      <c r="BH930" s="105">
        <v>34.039400000000001</v>
      </c>
      <c r="BI930" s="105">
        <v>34.152299999999997</v>
      </c>
      <c r="BJ930" s="105">
        <v>34.133400000000002</v>
      </c>
      <c r="BK930" s="105">
        <v>34.169499999999999</v>
      </c>
      <c r="BL930" s="116">
        <v>34.0351</v>
      </c>
      <c r="BM930" s="112">
        <v>0.21926399999999999</v>
      </c>
      <c r="BN930" s="112">
        <v>1.9363099999999999E-4</v>
      </c>
      <c r="BO930" s="112">
        <v>8.0538100000000001E-2</v>
      </c>
      <c r="BP930" s="112">
        <v>5.0590200000000002E-5</v>
      </c>
      <c r="BQ930" s="112">
        <v>0.41960700000000001</v>
      </c>
      <c r="BR930" s="112">
        <v>3.7539799999999998E-2</v>
      </c>
      <c r="BS930" s="112">
        <v>3.01301E-3</v>
      </c>
      <c r="BT930" s="112">
        <v>7.3087100000000002E-2</v>
      </c>
      <c r="BU930" s="117">
        <v>0.71079300000000001</v>
      </c>
      <c r="BV930" s="112">
        <v>0.29926799999999998</v>
      </c>
      <c r="BW930" s="112">
        <v>6.7454100000000003E-3</v>
      </c>
      <c r="BX930" s="112">
        <v>0.17397000000000001</v>
      </c>
      <c r="BY930" s="112">
        <v>2.5508100000000001E-3</v>
      </c>
      <c r="BZ930" s="112">
        <v>0.71475</v>
      </c>
      <c r="CA930" s="112">
        <v>0.184895</v>
      </c>
      <c r="CB930" s="112">
        <v>5.7157800000000002E-2</v>
      </c>
      <c r="CC930" s="112">
        <v>0.227329</v>
      </c>
      <c r="CD930" s="117">
        <v>0.905806</v>
      </c>
      <c r="CE930" s="105">
        <v>-8.7725300000000006E-2</v>
      </c>
      <c r="CF930" s="105">
        <v>-0.842719</v>
      </c>
      <c r="CG930" s="105">
        <v>-0.34411999999999998</v>
      </c>
      <c r="CH930" s="105">
        <v>1.5069600000000001</v>
      </c>
      <c r="CI930" s="105">
        <v>0.406808</v>
      </c>
      <c r="CJ930" s="105">
        <v>-0.15084500000000001</v>
      </c>
      <c r="CK930" s="105">
        <v>-0.32729200000000003</v>
      </c>
      <c r="CL930" s="105">
        <v>-0.11140799999999999</v>
      </c>
      <c r="CM930" s="116">
        <v>2.6997899999999998E-2</v>
      </c>
    </row>
    <row r="931" spans="1:91">
      <c r="A931" s="104" t="s">
        <v>2601</v>
      </c>
      <c r="B931" s="104" t="s">
        <v>2602</v>
      </c>
      <c r="C931" s="104" t="s">
        <v>2603</v>
      </c>
      <c r="D931" s="105">
        <v>31.38355</v>
      </c>
      <c r="E931" s="108">
        <v>2663783560</v>
      </c>
      <c r="F931" s="108">
        <v>2197327153</v>
      </c>
      <c r="G931" s="108">
        <v>2175412595</v>
      </c>
      <c r="H931" s="108">
        <v>2090164637</v>
      </c>
      <c r="I931" s="108">
        <v>1655876502</v>
      </c>
      <c r="J931" s="108">
        <v>1143729207</v>
      </c>
      <c r="K931" s="108">
        <v>1549250625</v>
      </c>
      <c r="L931" s="108">
        <v>1212073450</v>
      </c>
      <c r="M931" s="108">
        <v>1594468134</v>
      </c>
      <c r="N931" s="108">
        <v>7268135413</v>
      </c>
      <c r="O931" s="108">
        <v>6442468576</v>
      </c>
      <c r="P931" s="108">
        <v>6699960130</v>
      </c>
      <c r="Q931" s="108">
        <v>2559886197</v>
      </c>
      <c r="R931" s="108">
        <v>2602828955</v>
      </c>
      <c r="S931" s="108">
        <v>3822158763</v>
      </c>
      <c r="T931" s="108">
        <v>1937657822</v>
      </c>
      <c r="U931" s="108">
        <v>1941169208</v>
      </c>
      <c r="V931" s="108">
        <v>9062832675</v>
      </c>
      <c r="W931" s="108">
        <v>1981170584</v>
      </c>
      <c r="X931" s="108">
        <v>2199536365</v>
      </c>
      <c r="Y931" s="108">
        <v>2492054602</v>
      </c>
      <c r="Z931" s="108">
        <v>2081924323</v>
      </c>
      <c r="AA931" s="108">
        <v>2143848020</v>
      </c>
      <c r="AB931" s="108">
        <v>2150308464</v>
      </c>
      <c r="AC931" s="108">
        <v>2470568913</v>
      </c>
      <c r="AD931" s="108">
        <v>2486526162</v>
      </c>
      <c r="AE931" s="108">
        <v>2653285501</v>
      </c>
      <c r="AF931" s="108">
        <v>2579761715</v>
      </c>
      <c r="AG931" s="108">
        <v>6169977344</v>
      </c>
      <c r="AH931" s="115">
        <v>4966165103</v>
      </c>
      <c r="AI931" s="105">
        <v>31.694299999999998</v>
      </c>
      <c r="AJ931" s="105">
        <v>31.581800000000001</v>
      </c>
      <c r="AK931" s="105">
        <v>31.554099999999998</v>
      </c>
      <c r="AL931" s="105">
        <v>31.235399999999998</v>
      </c>
      <c r="AM931" s="105">
        <v>31.055</v>
      </c>
      <c r="AN931" s="105">
        <v>30.647400000000001</v>
      </c>
      <c r="AO931" s="105">
        <v>30.746200000000002</v>
      </c>
      <c r="AP931" s="105">
        <v>30.899799999999999</v>
      </c>
      <c r="AQ931" s="105">
        <v>30.759499999999999</v>
      </c>
      <c r="AR931" s="105">
        <v>33.208300000000001</v>
      </c>
      <c r="AS931" s="105">
        <v>33.109900000000003</v>
      </c>
      <c r="AT931" s="105">
        <v>33.245699999999999</v>
      </c>
      <c r="AU931" s="105">
        <v>31.487500000000001</v>
      </c>
      <c r="AV931" s="105">
        <v>31.5671</v>
      </c>
      <c r="AW931" s="105">
        <v>32.147799999999997</v>
      </c>
      <c r="AX931" s="105">
        <v>31.231000000000002</v>
      </c>
      <c r="AY931" s="105">
        <v>31.176600000000001</v>
      </c>
      <c r="AZ931" s="105">
        <v>33.404899999999998</v>
      </c>
      <c r="BA931" s="105">
        <v>31.128599999999999</v>
      </c>
      <c r="BB931" s="105">
        <v>31.363600000000002</v>
      </c>
      <c r="BC931" s="105">
        <v>31.403500000000001</v>
      </c>
      <c r="BD931" s="105">
        <v>31.357399999999998</v>
      </c>
      <c r="BE931" s="105">
        <v>31.4054</v>
      </c>
      <c r="BF931" s="105">
        <v>31.438500000000001</v>
      </c>
      <c r="BG931" s="105">
        <v>31.2517</v>
      </c>
      <c r="BH931" s="105">
        <v>31.2454</v>
      </c>
      <c r="BI931" s="105">
        <v>31.318999999999999</v>
      </c>
      <c r="BJ931" s="105">
        <v>31.319600000000001</v>
      </c>
      <c r="BK931" s="105">
        <v>32.447699999999998</v>
      </c>
      <c r="BL931" s="116">
        <v>32.200400000000002</v>
      </c>
      <c r="BM931" s="112">
        <v>0.33345999999999998</v>
      </c>
      <c r="BN931" s="112">
        <v>5.8160299999999998E-2</v>
      </c>
      <c r="BO931" s="112">
        <v>2.6451800000000001E-2</v>
      </c>
      <c r="BP931" s="112">
        <v>2.5417700000000001E-2</v>
      </c>
      <c r="BQ931" s="112">
        <v>0.55890099999999998</v>
      </c>
      <c r="BR931" s="112">
        <v>0.952094</v>
      </c>
      <c r="BS931" s="112">
        <v>0.121974</v>
      </c>
      <c r="BT931" s="112">
        <v>0.16132299999999999</v>
      </c>
      <c r="BU931" s="117">
        <v>0.104824</v>
      </c>
      <c r="BV931" s="112">
        <v>0.416771</v>
      </c>
      <c r="BW931" s="112">
        <v>0.11668000000000001</v>
      </c>
      <c r="BX931" s="112">
        <v>9.5500000000000002E-2</v>
      </c>
      <c r="BY931" s="112">
        <v>5.3872000000000003E-2</v>
      </c>
      <c r="BZ931" s="112">
        <v>0.77710699999999999</v>
      </c>
      <c r="CA931" s="112">
        <v>0.97861699999999996</v>
      </c>
      <c r="CB931" s="112">
        <v>0.32915899999999998</v>
      </c>
      <c r="CC931" s="112">
        <v>0.35284799999999999</v>
      </c>
      <c r="CD931" s="117">
        <v>0.62180400000000002</v>
      </c>
      <c r="CE931" s="105">
        <v>-0.37918200000000002</v>
      </c>
      <c r="CF931" s="105">
        <v>-1.01003</v>
      </c>
      <c r="CG931" s="105">
        <v>-1.1874499999999999</v>
      </c>
      <c r="CH931" s="105">
        <v>1.19868</v>
      </c>
      <c r="CI931" s="105">
        <v>-0.25510699999999997</v>
      </c>
      <c r="CJ931" s="105">
        <v>-5.1768599999999998E-2</v>
      </c>
      <c r="CK931" s="105">
        <v>-0.690662</v>
      </c>
      <c r="CL931" s="105">
        <v>-0.58880999999999994</v>
      </c>
      <c r="CM931" s="116">
        <v>-0.71720499999999998</v>
      </c>
    </row>
    <row r="932" spans="1:91">
      <c r="A932" s="104" t="s">
        <v>2604</v>
      </c>
      <c r="B932" s="104" t="s">
        <v>2605</v>
      </c>
      <c r="C932" s="104" t="s">
        <v>2606</v>
      </c>
      <c r="D932" s="105">
        <v>29.574100000000001</v>
      </c>
      <c r="E932" s="108">
        <v>710613336</v>
      </c>
      <c r="F932" s="108">
        <v>728538500</v>
      </c>
      <c r="G932" s="108">
        <v>756483182</v>
      </c>
      <c r="H932" s="108">
        <v>483130777.5</v>
      </c>
      <c r="I932" s="108">
        <v>504534688</v>
      </c>
      <c r="J932" s="108">
        <v>653740421.79999995</v>
      </c>
      <c r="K932" s="108">
        <v>737324530</v>
      </c>
      <c r="L932" s="108">
        <v>637292458</v>
      </c>
      <c r="M932" s="108">
        <v>759753418</v>
      </c>
      <c r="N932" s="108">
        <v>2101226776</v>
      </c>
      <c r="O932" s="108">
        <v>2862886288</v>
      </c>
      <c r="P932" s="108">
        <v>1796406096</v>
      </c>
      <c r="Q932" s="108">
        <v>599211550</v>
      </c>
      <c r="R932" s="108">
        <v>733013208</v>
      </c>
      <c r="S932" s="108">
        <v>955570780</v>
      </c>
      <c r="T932" s="108">
        <v>642853468</v>
      </c>
      <c r="U932" s="108">
        <v>605970708</v>
      </c>
      <c r="V932" s="108">
        <v>607796565.5</v>
      </c>
      <c r="W932" s="108">
        <v>551970152</v>
      </c>
      <c r="X932" s="108">
        <v>539176036</v>
      </c>
      <c r="Y932" s="108">
        <v>543841112</v>
      </c>
      <c r="Z932" s="108">
        <v>585324120</v>
      </c>
      <c r="AA932" s="108">
        <v>616851200</v>
      </c>
      <c r="AB932" s="108">
        <v>630784428</v>
      </c>
      <c r="AC932" s="108">
        <v>623416180</v>
      </c>
      <c r="AD932" s="108">
        <v>681072062</v>
      </c>
      <c r="AE932" s="108">
        <v>739821044</v>
      </c>
      <c r="AF932" s="108">
        <v>749737936</v>
      </c>
      <c r="AG932" s="108">
        <v>725133528</v>
      </c>
      <c r="AH932" s="115">
        <v>680137126</v>
      </c>
      <c r="AI932" s="105">
        <v>29.788</v>
      </c>
      <c r="AJ932" s="105">
        <v>30.04</v>
      </c>
      <c r="AK932" s="105">
        <v>30.088799999999999</v>
      </c>
      <c r="AL932" s="105">
        <v>29.122199999999999</v>
      </c>
      <c r="AM932" s="105">
        <v>29.355699999999999</v>
      </c>
      <c r="AN932" s="105">
        <v>29.818899999999999</v>
      </c>
      <c r="AO932" s="105">
        <v>29.694299999999998</v>
      </c>
      <c r="AP932" s="105">
        <v>30.0639</v>
      </c>
      <c r="AQ932" s="105">
        <v>29.690100000000001</v>
      </c>
      <c r="AR932" s="105">
        <v>31.376899999999999</v>
      </c>
      <c r="AS932" s="105">
        <v>31.882300000000001</v>
      </c>
      <c r="AT932" s="105">
        <v>31.346599999999999</v>
      </c>
      <c r="AU932" s="105">
        <v>29.360700000000001</v>
      </c>
      <c r="AV932" s="105">
        <v>29.739000000000001</v>
      </c>
      <c r="AW932" s="105">
        <v>30.1951</v>
      </c>
      <c r="AX932" s="105">
        <v>29.639199999999999</v>
      </c>
      <c r="AY932" s="105">
        <v>29.501899999999999</v>
      </c>
      <c r="AZ932" s="105">
        <v>29.486999999999998</v>
      </c>
      <c r="BA932" s="105">
        <v>29.285</v>
      </c>
      <c r="BB932" s="105">
        <v>29.360399999999998</v>
      </c>
      <c r="BC932" s="105">
        <v>29.238</v>
      </c>
      <c r="BD932" s="105">
        <v>29.5076</v>
      </c>
      <c r="BE932" s="105">
        <v>29.6113</v>
      </c>
      <c r="BF932" s="105">
        <v>29.6692</v>
      </c>
      <c r="BG932" s="105">
        <v>29.261600000000001</v>
      </c>
      <c r="BH932" s="105">
        <v>29.380199999999999</v>
      </c>
      <c r="BI932" s="105">
        <v>29.476500000000001</v>
      </c>
      <c r="BJ932" s="105">
        <v>29.536899999999999</v>
      </c>
      <c r="BK932" s="105">
        <v>29.3796</v>
      </c>
      <c r="BL932" s="116">
        <v>29.340599999999998</v>
      </c>
      <c r="BM932" s="112">
        <v>7.5390300000000004E-3</v>
      </c>
      <c r="BN932" s="112">
        <v>0.95343199999999995</v>
      </c>
      <c r="BO932" s="112">
        <v>4.4812299999999999E-2</v>
      </c>
      <c r="BP932" s="112">
        <v>3.2498899999999997E-4</v>
      </c>
      <c r="BQ932" s="112">
        <v>0.23641699999999999</v>
      </c>
      <c r="BR932" s="112">
        <v>0.18391099999999999</v>
      </c>
      <c r="BS932" s="112">
        <v>0.148782</v>
      </c>
      <c r="BT932" s="112">
        <v>8.1294000000000005E-2</v>
      </c>
      <c r="BU932" s="117">
        <v>0.62072300000000002</v>
      </c>
      <c r="BV932" s="112">
        <v>3.4264700000000002E-2</v>
      </c>
      <c r="BW932" s="112">
        <v>0.96176600000000001</v>
      </c>
      <c r="BX932" s="112">
        <v>0.12606999999999999</v>
      </c>
      <c r="BY932" s="112">
        <v>4.8972299999999998E-3</v>
      </c>
      <c r="BZ932" s="112">
        <v>0.59282699999999999</v>
      </c>
      <c r="CA932" s="112">
        <v>0.44379600000000002</v>
      </c>
      <c r="CB932" s="112">
        <v>0.36413400000000001</v>
      </c>
      <c r="CC932" s="112">
        <v>0.242614</v>
      </c>
      <c r="CD932" s="117">
        <v>0.86860300000000001</v>
      </c>
      <c r="CE932" s="105">
        <v>0.55325500000000005</v>
      </c>
      <c r="CF932" s="105">
        <v>1.32561E-2</v>
      </c>
      <c r="CG932" s="105">
        <v>0.39707700000000001</v>
      </c>
      <c r="CH932" s="105">
        <v>2.1162700000000001</v>
      </c>
      <c r="CI932" s="105">
        <v>0.34592800000000001</v>
      </c>
      <c r="CJ932" s="105">
        <v>0.123711</v>
      </c>
      <c r="CK932" s="105">
        <v>-0.124572</v>
      </c>
      <c r="CL932" s="105">
        <v>0.17703199999999999</v>
      </c>
      <c r="CM932" s="116">
        <v>-4.62488E-2</v>
      </c>
    </row>
    <row r="933" spans="1:91">
      <c r="A933" s="104" t="s">
        <v>2607</v>
      </c>
      <c r="B933" s="104" t="s">
        <v>2608</v>
      </c>
      <c r="C933" s="104" t="s">
        <v>2609</v>
      </c>
      <c r="D933" s="105">
        <v>27.897449999999999</v>
      </c>
      <c r="E933" s="108">
        <v>247233054.59999999</v>
      </c>
      <c r="F933" s="108">
        <v>134425049</v>
      </c>
      <c r="G933" s="108">
        <v>173526244.19999999</v>
      </c>
      <c r="H933" s="108">
        <v>629924275.79999995</v>
      </c>
      <c r="I933" s="108">
        <v>587259112.10000002</v>
      </c>
      <c r="J933" s="108">
        <v>229861510.80000001</v>
      </c>
      <c r="K933" s="108">
        <v>122268834</v>
      </c>
      <c r="L933" s="108">
        <v>38625957</v>
      </c>
      <c r="M933" s="108">
        <v>181465548.69999999</v>
      </c>
      <c r="N933" s="108">
        <v>13962431</v>
      </c>
      <c r="O933" s="108"/>
      <c r="P933" s="108">
        <v>12646692</v>
      </c>
      <c r="Q933" s="108">
        <v>212198031.40000001</v>
      </c>
      <c r="R933" s="108">
        <v>416162167</v>
      </c>
      <c r="S933" s="108">
        <v>5825303623</v>
      </c>
      <c r="T933" s="108">
        <v>364235948.30000001</v>
      </c>
      <c r="U933" s="108">
        <v>317475325.69999999</v>
      </c>
      <c r="V933" s="108">
        <v>270721534.10000002</v>
      </c>
      <c r="W933" s="108">
        <v>208444488.69999999</v>
      </c>
      <c r="X933" s="108">
        <v>181717294.5</v>
      </c>
      <c r="Y933" s="108">
        <v>215504097.40000001</v>
      </c>
      <c r="Z933" s="108">
        <v>149947117</v>
      </c>
      <c r="AA933" s="108">
        <v>181196123.30000001</v>
      </c>
      <c r="AB933" s="108">
        <v>119463409.2</v>
      </c>
      <c r="AC933" s="108">
        <v>273495661.89999998</v>
      </c>
      <c r="AD933" s="108">
        <v>277471660.60000002</v>
      </c>
      <c r="AE933" s="108">
        <v>268637087.69999999</v>
      </c>
      <c r="AF933" s="108">
        <v>198815115.40000001</v>
      </c>
      <c r="AG933" s="108">
        <v>230222574.19999999</v>
      </c>
      <c r="AH933" s="115">
        <v>308107874.60000002</v>
      </c>
      <c r="AI933" s="105">
        <v>28.264800000000001</v>
      </c>
      <c r="AJ933" s="105">
        <v>27.6999</v>
      </c>
      <c r="AK933" s="105">
        <v>28.041399999999999</v>
      </c>
      <c r="AL933" s="105">
        <v>29.504999999999999</v>
      </c>
      <c r="AM933" s="105">
        <v>29.560099999999998</v>
      </c>
      <c r="AN933" s="105">
        <v>28.308599999999998</v>
      </c>
      <c r="AO933" s="105">
        <v>27.136800000000001</v>
      </c>
      <c r="AP933" s="105">
        <v>26.320699999999999</v>
      </c>
      <c r="AQ933" s="105">
        <v>27.624199999999998</v>
      </c>
      <c r="AR933" s="105">
        <v>23.950399999999998</v>
      </c>
      <c r="AS933" s="105">
        <v>21.728100000000001</v>
      </c>
      <c r="AT933" s="105">
        <v>24.196400000000001</v>
      </c>
      <c r="AU933" s="105">
        <v>27.872800000000002</v>
      </c>
      <c r="AV933" s="105">
        <v>28.9223</v>
      </c>
      <c r="AW933" s="105">
        <v>32.769599999999997</v>
      </c>
      <c r="AX933" s="105">
        <v>28.819600000000001</v>
      </c>
      <c r="AY933" s="105">
        <v>28.566600000000001</v>
      </c>
      <c r="AZ933" s="105">
        <v>28.397400000000001</v>
      </c>
      <c r="BA933" s="105">
        <v>27.88</v>
      </c>
      <c r="BB933" s="105">
        <v>27.783100000000001</v>
      </c>
      <c r="BC933" s="105">
        <v>27.895199999999999</v>
      </c>
      <c r="BD933" s="105">
        <v>27.5852</v>
      </c>
      <c r="BE933" s="105">
        <v>27.899699999999999</v>
      </c>
      <c r="BF933" s="105">
        <v>27.268599999999999</v>
      </c>
      <c r="BG933" s="105">
        <v>28.055299999999999</v>
      </c>
      <c r="BH933" s="105">
        <v>28.079699999999999</v>
      </c>
      <c r="BI933" s="105">
        <v>28.015000000000001</v>
      </c>
      <c r="BJ933" s="105">
        <v>27.6219</v>
      </c>
      <c r="BK933" s="105">
        <v>27.752099999999999</v>
      </c>
      <c r="BL933" s="116">
        <v>28.242699999999999</v>
      </c>
      <c r="BM933" s="112">
        <v>0.63159900000000002</v>
      </c>
      <c r="BN933" s="112">
        <v>4.9634699999999997E-2</v>
      </c>
      <c r="BO933" s="112">
        <v>0.117456</v>
      </c>
      <c r="BP933" s="112">
        <v>4.7628899999999997E-3</v>
      </c>
      <c r="BQ933" s="112">
        <v>0.25689299999999998</v>
      </c>
      <c r="BR933" s="112">
        <v>3.2722099999999997E-2</v>
      </c>
      <c r="BS933" s="112">
        <v>0.92427499999999996</v>
      </c>
      <c r="BT933" s="112">
        <v>0.33456200000000003</v>
      </c>
      <c r="BU933" s="117">
        <v>0.40235900000000002</v>
      </c>
      <c r="BV933" s="112">
        <v>0.69714699999999996</v>
      </c>
      <c r="BW933" s="112">
        <v>0.104736</v>
      </c>
      <c r="BX933" s="112">
        <v>0.21270800000000001</v>
      </c>
      <c r="BY933" s="112">
        <v>1.7316499999999999E-2</v>
      </c>
      <c r="BZ933" s="112">
        <v>0.59843900000000005</v>
      </c>
      <c r="CA933" s="112">
        <v>0.17007700000000001</v>
      </c>
      <c r="CB933" s="112">
        <v>0.96529500000000001</v>
      </c>
      <c r="CC933" s="112">
        <v>0.531968</v>
      </c>
      <c r="CD933" s="117">
        <v>0.77015</v>
      </c>
      <c r="CE933" s="105">
        <v>0.12978200000000001</v>
      </c>
      <c r="CF933" s="105">
        <v>1.25234</v>
      </c>
      <c r="CG933" s="105">
        <v>-0.84498799999999996</v>
      </c>
      <c r="CH933" s="105">
        <v>-4.5805899999999999</v>
      </c>
      <c r="CI933" s="105">
        <v>1.9826699999999999</v>
      </c>
      <c r="CJ933" s="105">
        <v>0.72231900000000004</v>
      </c>
      <c r="CK933" s="105">
        <v>-1.9449899999999999E-2</v>
      </c>
      <c r="CL933" s="105">
        <v>-0.28775600000000001</v>
      </c>
      <c r="CM933" s="116">
        <v>0.17773800000000001</v>
      </c>
    </row>
    <row r="934" spans="1:91">
      <c r="A934" s="104" t="s">
        <v>2610</v>
      </c>
      <c r="B934" s="104" t="s">
        <v>2611</v>
      </c>
      <c r="C934" s="104" t="s">
        <v>2612</v>
      </c>
      <c r="D934" s="105">
        <v>31.642499999999998</v>
      </c>
      <c r="E934" s="108">
        <v>1747692577</v>
      </c>
      <c r="F934" s="108">
        <v>961098948.20000005</v>
      </c>
      <c r="G934" s="108">
        <v>1071462299</v>
      </c>
      <c r="H934" s="108">
        <v>1945612961</v>
      </c>
      <c r="I934" s="108">
        <v>1334556788</v>
      </c>
      <c r="J934" s="108">
        <v>852726029.79999995</v>
      </c>
      <c r="K934" s="108">
        <v>2741304203</v>
      </c>
      <c r="L934" s="108">
        <v>559464549</v>
      </c>
      <c r="M934" s="108">
        <v>2212622153</v>
      </c>
      <c r="N934" s="108">
        <v>2077568829</v>
      </c>
      <c r="O934" s="108">
        <v>1555577815</v>
      </c>
      <c r="P934" s="108">
        <v>1321186349</v>
      </c>
      <c r="Q934" s="108">
        <v>3064049170</v>
      </c>
      <c r="R934" s="108">
        <v>2792639514</v>
      </c>
      <c r="S934" s="108">
        <v>2526724863</v>
      </c>
      <c r="T934" s="108">
        <v>2745955252</v>
      </c>
      <c r="U934" s="108">
        <v>2677622123</v>
      </c>
      <c r="V934" s="108">
        <v>2980324435</v>
      </c>
      <c r="W934" s="108">
        <v>2874045307</v>
      </c>
      <c r="X934" s="108">
        <v>2682382696</v>
      </c>
      <c r="Y934" s="108">
        <v>3044936235</v>
      </c>
      <c r="Z934" s="108">
        <v>2457997186</v>
      </c>
      <c r="AA934" s="108">
        <v>2676813220</v>
      </c>
      <c r="AB934" s="108">
        <v>2556295083</v>
      </c>
      <c r="AC934" s="108">
        <v>3329590325</v>
      </c>
      <c r="AD934" s="108">
        <v>3473872039</v>
      </c>
      <c r="AE934" s="108">
        <v>3554996910</v>
      </c>
      <c r="AF934" s="108">
        <v>3346635434</v>
      </c>
      <c r="AG934" s="108">
        <v>3598943226</v>
      </c>
      <c r="AH934" s="115">
        <v>3784127410</v>
      </c>
      <c r="AI934" s="105">
        <v>31.086300000000001</v>
      </c>
      <c r="AJ934" s="105">
        <v>30.417400000000001</v>
      </c>
      <c r="AK934" s="105">
        <v>30.567399999999999</v>
      </c>
      <c r="AL934" s="105">
        <v>31.132000000000001</v>
      </c>
      <c r="AM934" s="105">
        <v>30.7469</v>
      </c>
      <c r="AN934" s="105">
        <v>30.241</v>
      </c>
      <c r="AO934" s="105">
        <v>31.594200000000001</v>
      </c>
      <c r="AP934" s="105">
        <v>29.817699999999999</v>
      </c>
      <c r="AQ934" s="105">
        <v>31.232199999999999</v>
      </c>
      <c r="AR934" s="105">
        <v>31.362500000000001</v>
      </c>
      <c r="AS934" s="105">
        <v>31.039899999999999</v>
      </c>
      <c r="AT934" s="105">
        <v>30.903400000000001</v>
      </c>
      <c r="AU934" s="105">
        <v>31.746500000000001</v>
      </c>
      <c r="AV934" s="105">
        <v>31.668700000000001</v>
      </c>
      <c r="AW934" s="105">
        <v>31.554400000000001</v>
      </c>
      <c r="AX934" s="105">
        <v>31.734000000000002</v>
      </c>
      <c r="AY934" s="105">
        <v>31.6419</v>
      </c>
      <c r="AZ934" s="105">
        <v>31.797599999999999</v>
      </c>
      <c r="BA934" s="105">
        <v>31.665400000000002</v>
      </c>
      <c r="BB934" s="105">
        <v>31.6431</v>
      </c>
      <c r="BC934" s="105">
        <v>31.687200000000001</v>
      </c>
      <c r="BD934" s="105">
        <v>31.598299999999998</v>
      </c>
      <c r="BE934" s="105">
        <v>31.7193</v>
      </c>
      <c r="BF934" s="105">
        <v>31.687999999999999</v>
      </c>
      <c r="BG934" s="105">
        <v>31.680099999999999</v>
      </c>
      <c r="BH934" s="105">
        <v>31.717400000000001</v>
      </c>
      <c r="BI934" s="105">
        <v>31.741099999999999</v>
      </c>
      <c r="BJ934" s="105">
        <v>31.6951</v>
      </c>
      <c r="BK934" s="105">
        <v>31.6691</v>
      </c>
      <c r="BL934" s="116">
        <v>31.808299999999999</v>
      </c>
      <c r="BM934" s="112">
        <v>7.5329699999999999E-3</v>
      </c>
      <c r="BN934" s="112">
        <v>1.7673500000000002E-2</v>
      </c>
      <c r="BO934" s="112">
        <v>0.19602700000000001</v>
      </c>
      <c r="BP934" s="112">
        <v>1.2050399999999999E-2</v>
      </c>
      <c r="BQ934" s="112">
        <v>0.39027899999999999</v>
      </c>
      <c r="BR934" s="112">
        <v>0.99606700000000004</v>
      </c>
      <c r="BS934" s="112">
        <v>0.25666099999999997</v>
      </c>
      <c r="BT934" s="112">
        <v>0.37702799999999997</v>
      </c>
      <c r="BU934" s="117">
        <v>0.81878899999999999</v>
      </c>
      <c r="BV934" s="112">
        <v>3.4264700000000002E-2</v>
      </c>
      <c r="BW934" s="112">
        <v>5.3835300000000003E-2</v>
      </c>
      <c r="BX934" s="112">
        <v>0.30585299999999999</v>
      </c>
      <c r="BY934" s="112">
        <v>3.1652699999999999E-2</v>
      </c>
      <c r="BZ934" s="112">
        <v>0.70130700000000001</v>
      </c>
      <c r="CA934" s="112">
        <v>0.99701600000000001</v>
      </c>
      <c r="CB934" s="112">
        <v>0.49225400000000002</v>
      </c>
      <c r="CC934" s="112">
        <v>0.57247599999999998</v>
      </c>
      <c r="CD934" s="117">
        <v>0.94494</v>
      </c>
      <c r="CE934" s="105">
        <v>-1.0338000000000001</v>
      </c>
      <c r="CF934" s="105">
        <v>-1.01756</v>
      </c>
      <c r="CG934" s="105">
        <v>-0.84280100000000002</v>
      </c>
      <c r="CH934" s="105">
        <v>-0.62222900000000003</v>
      </c>
      <c r="CI934" s="105">
        <v>-6.7631399999999994E-2</v>
      </c>
      <c r="CJ934" s="105">
        <v>3.2615699999999999E-4</v>
      </c>
      <c r="CK934" s="105">
        <v>-5.89422E-2</v>
      </c>
      <c r="CL934" s="105">
        <v>-5.5624600000000003E-2</v>
      </c>
      <c r="CM934" s="116">
        <v>-1.1317600000000001E-2</v>
      </c>
    </row>
    <row r="935" spans="1:91">
      <c r="A935" s="104" t="s">
        <v>2613</v>
      </c>
      <c r="B935" s="104" t="s">
        <v>2614</v>
      </c>
      <c r="C935" s="104" t="s">
        <v>2615</v>
      </c>
      <c r="D935" s="105">
        <v>33.492899999999999</v>
      </c>
      <c r="E935" s="108">
        <v>6610385857</v>
      </c>
      <c r="F935" s="108">
        <v>4596128390</v>
      </c>
      <c r="G935" s="108">
        <v>3998239332</v>
      </c>
      <c r="H935" s="108">
        <v>6304812737</v>
      </c>
      <c r="I935" s="108">
        <v>5567281202</v>
      </c>
      <c r="J935" s="108">
        <v>3489847823</v>
      </c>
      <c r="K935" s="108">
        <v>7511595153</v>
      </c>
      <c r="L935" s="108">
        <v>3455000365</v>
      </c>
      <c r="M935" s="108">
        <v>7099625548</v>
      </c>
      <c r="N935" s="108">
        <v>7751433947</v>
      </c>
      <c r="O935" s="108">
        <v>4142269910</v>
      </c>
      <c r="P935" s="108">
        <v>4544677696</v>
      </c>
      <c r="Q935" s="108">
        <v>10507000684</v>
      </c>
      <c r="R935" s="108">
        <v>9803386634</v>
      </c>
      <c r="S935" s="108">
        <v>7411880968</v>
      </c>
      <c r="T935" s="108">
        <v>9740798541</v>
      </c>
      <c r="U935" s="108">
        <v>10515546695</v>
      </c>
      <c r="V935" s="108">
        <v>9469166450</v>
      </c>
      <c r="W935" s="108">
        <v>11224339457</v>
      </c>
      <c r="X935" s="108">
        <v>11119344956</v>
      </c>
      <c r="Y935" s="108">
        <v>11152500047</v>
      </c>
      <c r="Z935" s="108">
        <v>9471134908</v>
      </c>
      <c r="AA935" s="108">
        <v>10397058545</v>
      </c>
      <c r="AB935" s="108">
        <v>10089116202</v>
      </c>
      <c r="AC935" s="108">
        <v>12557560354</v>
      </c>
      <c r="AD935" s="108">
        <v>12907880165</v>
      </c>
      <c r="AE935" s="108">
        <v>12626541781</v>
      </c>
      <c r="AF935" s="108">
        <v>12137139595</v>
      </c>
      <c r="AG935" s="108">
        <v>12965797088</v>
      </c>
      <c r="AH935" s="115">
        <v>12479885810</v>
      </c>
      <c r="AI935" s="105">
        <v>33.005600000000001</v>
      </c>
      <c r="AJ935" s="105">
        <v>32.644300000000001</v>
      </c>
      <c r="AK935" s="105">
        <v>32.448300000000003</v>
      </c>
      <c r="AL935" s="105">
        <v>32.828200000000002</v>
      </c>
      <c r="AM935" s="105">
        <v>32.795400000000001</v>
      </c>
      <c r="AN935" s="105">
        <v>32.1327</v>
      </c>
      <c r="AO935" s="105">
        <v>33.070799999999998</v>
      </c>
      <c r="AP935" s="105">
        <v>32.352200000000003</v>
      </c>
      <c r="AQ935" s="105">
        <v>32.914200000000001</v>
      </c>
      <c r="AR935" s="105">
        <v>33.295099999999998</v>
      </c>
      <c r="AS935" s="105">
        <v>32.452500000000001</v>
      </c>
      <c r="AT935" s="105">
        <v>32.685699999999997</v>
      </c>
      <c r="AU935" s="105">
        <v>33.505499999999998</v>
      </c>
      <c r="AV935" s="105">
        <v>33.4803</v>
      </c>
      <c r="AW935" s="105">
        <v>33.126399999999997</v>
      </c>
      <c r="AX935" s="105">
        <v>33.560699999999997</v>
      </c>
      <c r="AY935" s="105">
        <v>33.602400000000003</v>
      </c>
      <c r="AZ935" s="105">
        <v>33.475000000000001</v>
      </c>
      <c r="BA935" s="105">
        <v>33.630899999999997</v>
      </c>
      <c r="BB935" s="105">
        <v>33.707700000000003</v>
      </c>
      <c r="BC935" s="105">
        <v>33.591799999999999</v>
      </c>
      <c r="BD935" s="105">
        <v>33.564900000000002</v>
      </c>
      <c r="BE935" s="105">
        <v>33.686700000000002</v>
      </c>
      <c r="BF935" s="105">
        <v>33.668700000000001</v>
      </c>
      <c r="BG935" s="105">
        <v>33.6006</v>
      </c>
      <c r="BH935" s="105">
        <v>33.605899999999998</v>
      </c>
      <c r="BI935" s="105">
        <v>33.569600000000001</v>
      </c>
      <c r="BJ935" s="105">
        <v>33.553800000000003</v>
      </c>
      <c r="BK935" s="105">
        <v>33.519300000000001</v>
      </c>
      <c r="BL935" s="116">
        <v>33.534799999999997</v>
      </c>
      <c r="BM935" s="112">
        <v>6.90626E-3</v>
      </c>
      <c r="BN935" s="112">
        <v>1.37898E-2</v>
      </c>
      <c r="BO935" s="112">
        <v>2.5681900000000001E-2</v>
      </c>
      <c r="BP935" s="112">
        <v>4.4854100000000001E-2</v>
      </c>
      <c r="BQ935" s="112">
        <v>0.24973999999999999</v>
      </c>
      <c r="BR935" s="112">
        <v>0.80802799999999997</v>
      </c>
      <c r="BS935" s="112">
        <v>3.8716300000000002E-2</v>
      </c>
      <c r="BT935" s="112">
        <v>5.6830199999999997E-2</v>
      </c>
      <c r="BU935" s="117">
        <v>2.0485699999999999E-2</v>
      </c>
      <c r="BV935" s="112">
        <v>3.3122800000000001E-2</v>
      </c>
      <c r="BW935" s="112">
        <v>4.6763199999999998E-2</v>
      </c>
      <c r="BX935" s="112">
        <v>9.4085199999999994E-2</v>
      </c>
      <c r="BY935" s="112">
        <v>8.4569800000000001E-2</v>
      </c>
      <c r="BZ935" s="112">
        <v>0.59753699999999998</v>
      </c>
      <c r="CA935" s="112">
        <v>0.91520699999999999</v>
      </c>
      <c r="CB935" s="112">
        <v>0.18498899999999999</v>
      </c>
      <c r="CC935" s="112">
        <v>0.19691700000000001</v>
      </c>
      <c r="CD935" s="117">
        <v>0.43498900000000001</v>
      </c>
      <c r="CE935" s="105">
        <v>-0.83657300000000001</v>
      </c>
      <c r="CF935" s="105">
        <v>-0.95052499999999995</v>
      </c>
      <c r="CG935" s="105">
        <v>-0.75690000000000002</v>
      </c>
      <c r="CH935" s="105">
        <v>-0.72485599999999994</v>
      </c>
      <c r="CI935" s="105">
        <v>-0.165213</v>
      </c>
      <c r="CJ935" s="105">
        <v>1.00746E-2</v>
      </c>
      <c r="CK935" s="105">
        <v>0.107505</v>
      </c>
      <c r="CL935" s="105">
        <v>0.104129</v>
      </c>
      <c r="CM935" s="116">
        <v>5.6071000000000003E-2</v>
      </c>
    </row>
    <row r="936" spans="1:91">
      <c r="A936" s="104" t="s">
        <v>2616</v>
      </c>
      <c r="B936" s="104" t="s">
        <v>2617</v>
      </c>
      <c r="C936" s="104" t="s">
        <v>2618</v>
      </c>
      <c r="D936" s="105">
        <v>34.246049999999997</v>
      </c>
      <c r="E936" s="108">
        <v>34337142197</v>
      </c>
      <c r="F936" s="108">
        <v>42406095336</v>
      </c>
      <c r="G936" s="108">
        <v>42921640430</v>
      </c>
      <c r="H936" s="108">
        <v>19316586367</v>
      </c>
      <c r="I936" s="108">
        <v>18085116519</v>
      </c>
      <c r="J936" s="108">
        <v>16657373304</v>
      </c>
      <c r="K936" s="108">
        <v>20377354452</v>
      </c>
      <c r="L936" s="108">
        <v>19007203450</v>
      </c>
      <c r="M936" s="108">
        <v>25672333442</v>
      </c>
      <c r="N936" s="108">
        <v>9699943965</v>
      </c>
      <c r="O936" s="108">
        <v>9973358778</v>
      </c>
      <c r="P936" s="108">
        <v>10447881737</v>
      </c>
      <c r="Q936" s="108">
        <v>36740007717</v>
      </c>
      <c r="R936" s="108">
        <v>34200544872</v>
      </c>
      <c r="S936" s="108">
        <v>39840568616</v>
      </c>
      <c r="T936" s="108">
        <v>26365269609</v>
      </c>
      <c r="U936" s="108">
        <v>24479301321</v>
      </c>
      <c r="V936" s="108">
        <v>28760274465</v>
      </c>
      <c r="W936" s="108">
        <v>14648330102</v>
      </c>
      <c r="X936" s="108">
        <v>14989615256</v>
      </c>
      <c r="Y936" s="108">
        <v>16206183800</v>
      </c>
      <c r="Z936" s="108">
        <v>14150492851</v>
      </c>
      <c r="AA936" s="108">
        <v>13533577407</v>
      </c>
      <c r="AB936" s="108">
        <v>13667350728</v>
      </c>
      <c r="AC936" s="108">
        <v>15636411556</v>
      </c>
      <c r="AD936" s="108">
        <v>17087414525</v>
      </c>
      <c r="AE936" s="108">
        <v>17643146384</v>
      </c>
      <c r="AF936" s="108">
        <v>15685967294</v>
      </c>
      <c r="AG936" s="108">
        <v>16093033395</v>
      </c>
      <c r="AH936" s="115">
        <v>18454887590</v>
      </c>
      <c r="AI936" s="105">
        <v>35.3825</v>
      </c>
      <c r="AJ936" s="105">
        <v>35.797899999999998</v>
      </c>
      <c r="AK936" s="105">
        <v>35.8048</v>
      </c>
      <c r="AL936" s="105">
        <v>34.4435</v>
      </c>
      <c r="AM936" s="105">
        <v>34.493899999999996</v>
      </c>
      <c r="AN936" s="105">
        <v>34.346200000000003</v>
      </c>
      <c r="AO936" s="105">
        <v>34.499200000000002</v>
      </c>
      <c r="AP936" s="105">
        <v>34.7515</v>
      </c>
      <c r="AQ936" s="105">
        <v>34.768599999999999</v>
      </c>
      <c r="AR936" s="105">
        <v>33.631700000000002</v>
      </c>
      <c r="AS936" s="105">
        <v>33.736600000000003</v>
      </c>
      <c r="AT936" s="105">
        <v>33.886699999999998</v>
      </c>
      <c r="AU936" s="105">
        <v>35.302300000000002</v>
      </c>
      <c r="AV936" s="105">
        <v>35.283000000000001</v>
      </c>
      <c r="AW936" s="105">
        <v>35.593000000000004</v>
      </c>
      <c r="AX936" s="105">
        <v>34.997199999999999</v>
      </c>
      <c r="AY936" s="105">
        <v>34.815399999999997</v>
      </c>
      <c r="AZ936" s="105">
        <v>35.0732</v>
      </c>
      <c r="BA936" s="105">
        <v>34.015000000000001</v>
      </c>
      <c r="BB936" s="105">
        <v>34.1434</v>
      </c>
      <c r="BC936" s="105">
        <v>34.136099999999999</v>
      </c>
      <c r="BD936" s="105">
        <v>34.145899999999997</v>
      </c>
      <c r="BE936" s="105">
        <v>34.070599999999999</v>
      </c>
      <c r="BF936" s="105">
        <v>34.1066</v>
      </c>
      <c r="BG936" s="105">
        <v>33.923099999999998</v>
      </c>
      <c r="BH936" s="105">
        <v>34.014600000000002</v>
      </c>
      <c r="BI936" s="105">
        <v>34.052300000000002</v>
      </c>
      <c r="BJ936" s="105">
        <v>33.9238</v>
      </c>
      <c r="BK936" s="105">
        <v>33.830399999999997</v>
      </c>
      <c r="BL936" s="116">
        <v>34.101799999999997</v>
      </c>
      <c r="BM936" s="112">
        <v>4.4222899999999998E-4</v>
      </c>
      <c r="BN936" s="112">
        <v>6.3011600000000001E-3</v>
      </c>
      <c r="BO936" s="112">
        <v>3.63036E-3</v>
      </c>
      <c r="BP936" s="112">
        <v>0.13908200000000001</v>
      </c>
      <c r="BQ936" s="112">
        <v>3.5531899999999999E-4</v>
      </c>
      <c r="BR936" s="112">
        <v>7.9294999999999995E-4</v>
      </c>
      <c r="BS936" s="112">
        <v>0.179177</v>
      </c>
      <c r="BT936" s="112">
        <v>0.13230800000000001</v>
      </c>
      <c r="BU936" s="117">
        <v>0.63989799999999997</v>
      </c>
      <c r="BV936" s="112">
        <v>9.3963199999999997E-3</v>
      </c>
      <c r="BW936" s="112">
        <v>2.9663399999999999E-2</v>
      </c>
      <c r="BX936" s="112">
        <v>3.5743799999999999E-2</v>
      </c>
      <c r="BY936" s="112">
        <v>0.20530100000000001</v>
      </c>
      <c r="BZ936" s="112">
        <v>0.119697</v>
      </c>
      <c r="CA936" s="112">
        <v>3.1005999999999999E-2</v>
      </c>
      <c r="CB936" s="112">
        <v>0.39918900000000002</v>
      </c>
      <c r="CC936" s="112">
        <v>0.31490899999999999</v>
      </c>
      <c r="CD936" s="117">
        <v>0.88331800000000005</v>
      </c>
      <c r="CE936" s="105">
        <v>1.7097599999999999</v>
      </c>
      <c r="CF936" s="105">
        <v>0.47586099999999998</v>
      </c>
      <c r="CG936" s="105">
        <v>0.72108700000000003</v>
      </c>
      <c r="CH936" s="105">
        <v>-0.20033899999999999</v>
      </c>
      <c r="CI936" s="105">
        <v>1.4407799999999999</v>
      </c>
      <c r="CJ936" s="105">
        <v>1.0099400000000001</v>
      </c>
      <c r="CK936" s="105">
        <v>0.146144</v>
      </c>
      <c r="CL936" s="105">
        <v>0.155693</v>
      </c>
      <c r="CM936" s="116">
        <v>4.4661199999999998E-2</v>
      </c>
    </row>
    <row r="937" spans="1:91">
      <c r="A937" s="104" t="s">
        <v>2619</v>
      </c>
      <c r="B937" s="104" t="s">
        <v>2620</v>
      </c>
      <c r="C937" s="104" t="s">
        <v>1215</v>
      </c>
      <c r="D937" s="105">
        <v>33.579799999999999</v>
      </c>
      <c r="E937" s="108">
        <v>11113966160</v>
      </c>
      <c r="F937" s="108">
        <v>14854544105</v>
      </c>
      <c r="G937" s="108">
        <v>16847465896</v>
      </c>
      <c r="H937" s="108">
        <v>16078849073</v>
      </c>
      <c r="I937" s="108">
        <v>14211218262</v>
      </c>
      <c r="J937" s="108">
        <v>18700559547</v>
      </c>
      <c r="K937" s="108">
        <v>13861623529</v>
      </c>
      <c r="L937" s="108">
        <v>12317604166</v>
      </c>
      <c r="M937" s="108">
        <v>15484748376</v>
      </c>
      <c r="N937" s="108">
        <v>14849432120</v>
      </c>
      <c r="O937" s="108">
        <v>19513149433</v>
      </c>
      <c r="P937" s="108">
        <v>14479963398</v>
      </c>
      <c r="Q937" s="108">
        <v>8932041559</v>
      </c>
      <c r="R937" s="108">
        <v>9618397151</v>
      </c>
      <c r="S937" s="108">
        <v>9352543810</v>
      </c>
      <c r="T937" s="108">
        <v>9618383953</v>
      </c>
      <c r="U937" s="108">
        <v>9539650778</v>
      </c>
      <c r="V937" s="108">
        <v>8645182205</v>
      </c>
      <c r="W937" s="108">
        <v>11848983479</v>
      </c>
      <c r="X937" s="108">
        <v>10302146519</v>
      </c>
      <c r="Y937" s="108">
        <v>10787621851</v>
      </c>
      <c r="Z937" s="108">
        <v>7240764920</v>
      </c>
      <c r="AA937" s="108">
        <v>8288416645</v>
      </c>
      <c r="AB937" s="108">
        <v>9241085346</v>
      </c>
      <c r="AC937" s="108">
        <v>11697005701</v>
      </c>
      <c r="AD937" s="108">
        <v>11495984782</v>
      </c>
      <c r="AE937" s="108">
        <v>12562096881</v>
      </c>
      <c r="AF937" s="108">
        <v>12655628371</v>
      </c>
      <c r="AG937" s="108">
        <v>13135248299</v>
      </c>
      <c r="AH937" s="115">
        <v>12477984413</v>
      </c>
      <c r="AI937" s="105">
        <v>33.755099999999999</v>
      </c>
      <c r="AJ937" s="105">
        <v>34.315199999999997</v>
      </c>
      <c r="AK937" s="105">
        <v>34.492899999999999</v>
      </c>
      <c r="AL937" s="105">
        <v>34.178800000000003</v>
      </c>
      <c r="AM937" s="105">
        <v>34.148099999999999</v>
      </c>
      <c r="AN937" s="105">
        <v>34.514699999999998</v>
      </c>
      <c r="AO937" s="105">
        <v>33.9499</v>
      </c>
      <c r="AP937" s="105">
        <v>34.159300000000002</v>
      </c>
      <c r="AQ937" s="105">
        <v>34.039200000000001</v>
      </c>
      <c r="AR937" s="105">
        <v>34.249299999999998</v>
      </c>
      <c r="AS937" s="105">
        <v>34.6875</v>
      </c>
      <c r="AT937" s="105">
        <v>34.357500000000002</v>
      </c>
      <c r="AU937" s="105">
        <v>33.273099999999999</v>
      </c>
      <c r="AV937" s="105">
        <v>33.452800000000003</v>
      </c>
      <c r="AW937" s="105">
        <v>33.467500000000001</v>
      </c>
      <c r="AX937" s="105">
        <v>33.542499999999997</v>
      </c>
      <c r="AY937" s="105">
        <v>33.462499999999999</v>
      </c>
      <c r="AZ937" s="105">
        <v>33.343200000000003</v>
      </c>
      <c r="BA937" s="105">
        <v>33.709000000000003</v>
      </c>
      <c r="BB937" s="105">
        <v>33.5974</v>
      </c>
      <c r="BC937" s="105">
        <v>33.5441</v>
      </c>
      <c r="BD937" s="105">
        <v>33.176099999999998</v>
      </c>
      <c r="BE937" s="105">
        <v>33.357700000000001</v>
      </c>
      <c r="BF937" s="105">
        <v>33.542000000000002</v>
      </c>
      <c r="BG937" s="105">
        <v>33.497399999999999</v>
      </c>
      <c r="BH937" s="105">
        <v>33.438000000000002</v>
      </c>
      <c r="BI937" s="105">
        <v>33.562199999999997</v>
      </c>
      <c r="BJ937" s="105">
        <v>33.614100000000001</v>
      </c>
      <c r="BK937" s="105">
        <v>33.5379</v>
      </c>
      <c r="BL937" s="116">
        <v>33.534799999999997</v>
      </c>
      <c r="BM937" s="112">
        <v>4.9075599999999997E-2</v>
      </c>
      <c r="BN937" s="112">
        <v>3.9459300000000003E-3</v>
      </c>
      <c r="BO937" s="112">
        <v>1.7943799999999999E-3</v>
      </c>
      <c r="BP937" s="112">
        <v>2.93815E-3</v>
      </c>
      <c r="BQ937" s="112">
        <v>7.1941599999999994E-2</v>
      </c>
      <c r="BR937" s="112">
        <v>0.14987200000000001</v>
      </c>
      <c r="BS937" s="112">
        <v>0.378133</v>
      </c>
      <c r="BT937" s="112">
        <v>0.13442999999999999</v>
      </c>
      <c r="BU937" s="117">
        <v>0.22761100000000001</v>
      </c>
      <c r="BV937" s="112">
        <v>9.8562800000000006E-2</v>
      </c>
      <c r="BW937" s="112">
        <v>2.2568399999999999E-2</v>
      </c>
      <c r="BX937" s="112">
        <v>2.3710599999999998E-2</v>
      </c>
      <c r="BY937" s="112">
        <v>1.38683E-2</v>
      </c>
      <c r="BZ937" s="112">
        <v>0.443328</v>
      </c>
      <c r="CA937" s="112">
        <v>0.39862300000000001</v>
      </c>
      <c r="CB937" s="112">
        <v>0.60475999999999996</v>
      </c>
      <c r="CC937" s="112">
        <v>0.318772</v>
      </c>
      <c r="CD937" s="117">
        <v>0.70607299999999995</v>
      </c>
      <c r="CE937" s="105">
        <v>0.62548599999999999</v>
      </c>
      <c r="CF937" s="105">
        <v>0.71828700000000001</v>
      </c>
      <c r="CG937" s="105">
        <v>0.48721399999999998</v>
      </c>
      <c r="CH937" s="105">
        <v>0.86919400000000002</v>
      </c>
      <c r="CI937" s="105">
        <v>-0.164441</v>
      </c>
      <c r="CJ937" s="105">
        <v>-0.112849</v>
      </c>
      <c r="CK937" s="105">
        <v>5.4541300000000001E-2</v>
      </c>
      <c r="CL937" s="105">
        <v>-0.20367299999999999</v>
      </c>
      <c r="CM937" s="116">
        <v>-6.3026399999999996E-2</v>
      </c>
    </row>
    <row r="938" spans="1:91">
      <c r="A938" s="104" t="s">
        <v>5245</v>
      </c>
      <c r="B938" s="104" t="s">
        <v>5246</v>
      </c>
      <c r="C938" s="104" t="s">
        <v>5247</v>
      </c>
      <c r="D938" s="105">
        <v>27.660299999999999</v>
      </c>
      <c r="E938" s="108">
        <v>21716607.25</v>
      </c>
      <c r="F938" s="108">
        <v>23441134.25</v>
      </c>
      <c r="G938" s="108">
        <v>29707906.25</v>
      </c>
      <c r="H938" s="108">
        <v>186697746</v>
      </c>
      <c r="I938" s="108">
        <v>157851296.5</v>
      </c>
      <c r="J938" s="108">
        <v>116435359</v>
      </c>
      <c r="K938" s="108">
        <v>112926249.90000001</v>
      </c>
      <c r="L938" s="108">
        <v>87894771</v>
      </c>
      <c r="M938" s="108">
        <v>327922824.5</v>
      </c>
      <c r="N938" s="108">
        <v>173154416</v>
      </c>
      <c r="O938" s="108">
        <v>317204128</v>
      </c>
      <c r="P938" s="108">
        <v>528080224</v>
      </c>
      <c r="Q938" s="108">
        <v>179195560</v>
      </c>
      <c r="R938" s="108">
        <v>57082255.75</v>
      </c>
      <c r="S938" s="108">
        <v>431138130</v>
      </c>
      <c r="T938" s="108">
        <v>123422486</v>
      </c>
      <c r="U938" s="108">
        <v>102741923.8</v>
      </c>
      <c r="V938" s="108">
        <v>26265456</v>
      </c>
      <c r="W938" s="108">
        <v>56552931</v>
      </c>
      <c r="X938" s="108">
        <v>137973694</v>
      </c>
      <c r="Y938" s="108">
        <v>202336255</v>
      </c>
      <c r="Z938" s="108">
        <v>10710660731</v>
      </c>
      <c r="AA938" s="108">
        <v>214011576</v>
      </c>
      <c r="AB938" s="108">
        <v>163885311.30000001</v>
      </c>
      <c r="AC938" s="108">
        <v>286754597.80000001</v>
      </c>
      <c r="AD938" s="108">
        <v>245033807.80000001</v>
      </c>
      <c r="AE938" s="108">
        <v>107716523</v>
      </c>
      <c r="AF938" s="108">
        <v>60675868.25</v>
      </c>
      <c r="AG938" s="108">
        <v>232043334.5</v>
      </c>
      <c r="AH938" s="115">
        <v>252305321.5</v>
      </c>
      <c r="AI938" s="105">
        <v>24.755800000000001</v>
      </c>
      <c r="AJ938" s="105">
        <v>25.228999999999999</v>
      </c>
      <c r="AK938" s="105">
        <v>25.506799999999998</v>
      </c>
      <c r="AL938" s="105">
        <v>27.750499999999999</v>
      </c>
      <c r="AM938" s="105">
        <v>27.684899999999999</v>
      </c>
      <c r="AN938" s="105">
        <v>27.375699999999998</v>
      </c>
      <c r="AO938" s="105">
        <v>27.0168</v>
      </c>
      <c r="AP938" s="105">
        <v>27.356100000000001</v>
      </c>
      <c r="AQ938" s="105">
        <v>28.477900000000002</v>
      </c>
      <c r="AR938" s="105">
        <v>27.792000000000002</v>
      </c>
      <c r="AS938" s="105">
        <v>28.8064</v>
      </c>
      <c r="AT938" s="105">
        <v>29.580300000000001</v>
      </c>
      <c r="AU938" s="105">
        <v>27.6357</v>
      </c>
      <c r="AV938" s="105">
        <v>26.0562</v>
      </c>
      <c r="AW938" s="105">
        <v>29.148399999999999</v>
      </c>
      <c r="AX938" s="105">
        <v>27.258299999999998</v>
      </c>
      <c r="AY938" s="105">
        <v>26.949100000000001</v>
      </c>
      <c r="AZ938" s="105">
        <v>25.068999999999999</v>
      </c>
      <c r="BA938" s="105">
        <v>25.998000000000001</v>
      </c>
      <c r="BB938" s="105">
        <v>27.390899999999998</v>
      </c>
      <c r="BC938" s="105">
        <v>27.766100000000002</v>
      </c>
      <c r="BD938" s="105">
        <v>33.718800000000002</v>
      </c>
      <c r="BE938" s="105">
        <v>28.141100000000002</v>
      </c>
      <c r="BF938" s="105">
        <v>27.724699999999999</v>
      </c>
      <c r="BG938" s="105">
        <v>28.101800000000001</v>
      </c>
      <c r="BH938" s="105">
        <v>27.8872</v>
      </c>
      <c r="BI938" s="105">
        <v>26.6965</v>
      </c>
      <c r="BJ938" s="105">
        <v>25.909700000000001</v>
      </c>
      <c r="BK938" s="105">
        <v>27.763300000000001</v>
      </c>
      <c r="BL938" s="116">
        <v>27.973400000000002</v>
      </c>
      <c r="BM938" s="112">
        <v>4.1251999999999997E-2</v>
      </c>
      <c r="BN938" s="112">
        <v>0.59110700000000005</v>
      </c>
      <c r="BO938" s="112">
        <v>0.63825699999999996</v>
      </c>
      <c r="BP938" s="112">
        <v>0.14484</v>
      </c>
      <c r="BQ938" s="112">
        <v>0.73752399999999996</v>
      </c>
      <c r="BR938" s="112">
        <v>0.451372</v>
      </c>
      <c r="BS938" s="112">
        <v>0.85627699999999995</v>
      </c>
      <c r="BT938" s="112">
        <v>0.26447300000000001</v>
      </c>
      <c r="BU938" s="117">
        <v>0.68295799999999995</v>
      </c>
      <c r="BV938" s="112">
        <v>8.7529099999999999E-2</v>
      </c>
      <c r="BW938" s="112">
        <v>0.66831600000000002</v>
      </c>
      <c r="BX938" s="112">
        <v>0.72232700000000005</v>
      </c>
      <c r="BY938" s="112">
        <v>0.21232799999999999</v>
      </c>
      <c r="BZ938" s="112">
        <v>0.87287899999999996</v>
      </c>
      <c r="CA938" s="112">
        <v>0.69969099999999995</v>
      </c>
      <c r="CB938" s="112">
        <v>0.93376599999999998</v>
      </c>
      <c r="CC938" s="112">
        <v>0.46992899999999999</v>
      </c>
      <c r="CD938" s="117">
        <v>0.90135900000000002</v>
      </c>
      <c r="CE938" s="105">
        <v>-2.05159</v>
      </c>
      <c r="CF938" s="105">
        <v>0.38824900000000001</v>
      </c>
      <c r="CG938" s="105">
        <v>0.40147300000000002</v>
      </c>
      <c r="CH938" s="105">
        <v>1.51081</v>
      </c>
      <c r="CI938" s="105">
        <v>0.39799099999999998</v>
      </c>
      <c r="CJ938" s="105">
        <v>-0.78994200000000003</v>
      </c>
      <c r="CK938" s="105">
        <v>-0.163776</v>
      </c>
      <c r="CL938" s="105">
        <v>2.6460900000000001</v>
      </c>
      <c r="CM938" s="116">
        <v>0.346383</v>
      </c>
    </row>
    <row r="939" spans="1:91">
      <c r="A939" s="104" t="s">
        <v>2621</v>
      </c>
      <c r="B939" s="104" t="s">
        <v>2622</v>
      </c>
      <c r="C939" s="104" t="s">
        <v>2623</v>
      </c>
      <c r="D939" s="105">
        <v>28.886099999999999</v>
      </c>
      <c r="E939" s="108">
        <v>556512211</v>
      </c>
      <c r="F939" s="108">
        <v>523920720.5</v>
      </c>
      <c r="G939" s="108">
        <v>368497297</v>
      </c>
      <c r="H939" s="108">
        <v>825373870.29999995</v>
      </c>
      <c r="I939" s="108">
        <v>565772099.79999995</v>
      </c>
      <c r="J939" s="108">
        <v>306635273</v>
      </c>
      <c r="K939" s="108">
        <v>430216377</v>
      </c>
      <c r="L939" s="108">
        <v>256696989.90000001</v>
      </c>
      <c r="M939" s="108">
        <v>468231703.10000002</v>
      </c>
      <c r="N939" s="108">
        <v>319526300</v>
      </c>
      <c r="O939" s="108">
        <v>265673514.40000001</v>
      </c>
      <c r="P939" s="108">
        <v>296668310</v>
      </c>
      <c r="Q939" s="108">
        <v>411106739</v>
      </c>
      <c r="R939" s="108">
        <v>947652959.79999995</v>
      </c>
      <c r="S939" s="108">
        <v>330263114.80000001</v>
      </c>
      <c r="T939" s="108">
        <v>626493746.29999995</v>
      </c>
      <c r="U939" s="108">
        <v>366499811.80000001</v>
      </c>
      <c r="V939" s="108">
        <v>350234132</v>
      </c>
      <c r="W939" s="108">
        <v>423382258.10000002</v>
      </c>
      <c r="X939" s="108">
        <v>1301361848</v>
      </c>
      <c r="Y939" s="108">
        <v>391691469.5</v>
      </c>
      <c r="Z939" s="108">
        <v>348297542.30000001</v>
      </c>
      <c r="AA939" s="108">
        <v>347385625.30000001</v>
      </c>
      <c r="AB939" s="108">
        <v>362471011.80000001</v>
      </c>
      <c r="AC939" s="108">
        <v>490641563</v>
      </c>
      <c r="AD939" s="108">
        <v>449707061.30000001</v>
      </c>
      <c r="AE939" s="108">
        <v>701560353.5</v>
      </c>
      <c r="AF939" s="108">
        <v>671886118.5</v>
      </c>
      <c r="AG939" s="108">
        <v>785140183.5</v>
      </c>
      <c r="AH939" s="115">
        <v>435912286.5</v>
      </c>
      <c r="AI939" s="105">
        <v>29.435300000000002</v>
      </c>
      <c r="AJ939" s="105">
        <v>29.547899999999998</v>
      </c>
      <c r="AK939" s="105">
        <v>29.0642</v>
      </c>
      <c r="AL939" s="105">
        <v>29.8949</v>
      </c>
      <c r="AM939" s="105">
        <v>29.502400000000002</v>
      </c>
      <c r="AN939" s="105">
        <v>28.738199999999999</v>
      </c>
      <c r="AO939" s="105">
        <v>28.939800000000002</v>
      </c>
      <c r="AP939" s="105">
        <v>28.771899999999999</v>
      </c>
      <c r="AQ939" s="105">
        <v>28.991700000000002</v>
      </c>
      <c r="AR939" s="105">
        <v>28.6754</v>
      </c>
      <c r="AS939" s="105">
        <v>28.587900000000001</v>
      </c>
      <c r="AT939" s="105">
        <v>28.7484</v>
      </c>
      <c r="AU939" s="105">
        <v>28.813099999999999</v>
      </c>
      <c r="AV939" s="105">
        <v>30.109500000000001</v>
      </c>
      <c r="AW939" s="105">
        <v>28.6937</v>
      </c>
      <c r="AX939" s="105">
        <v>29.602</v>
      </c>
      <c r="AY939" s="105">
        <v>28.7851</v>
      </c>
      <c r="AZ939" s="105">
        <v>28.7361</v>
      </c>
      <c r="BA939" s="105">
        <v>28.9023</v>
      </c>
      <c r="BB939" s="105">
        <v>30.6281</v>
      </c>
      <c r="BC939" s="105">
        <v>28.767199999999999</v>
      </c>
      <c r="BD939" s="105">
        <v>28.777699999999999</v>
      </c>
      <c r="BE939" s="105">
        <v>28.788900000000002</v>
      </c>
      <c r="BF939" s="105">
        <v>28.869900000000001</v>
      </c>
      <c r="BG939" s="105">
        <v>28.921600000000002</v>
      </c>
      <c r="BH939" s="105">
        <v>28.786000000000001</v>
      </c>
      <c r="BI939" s="105">
        <v>29.399899999999999</v>
      </c>
      <c r="BJ939" s="105">
        <v>29.378699999999998</v>
      </c>
      <c r="BK939" s="105">
        <v>29.493600000000001</v>
      </c>
      <c r="BL939" s="116">
        <v>28.691099999999999</v>
      </c>
      <c r="BM939" s="112">
        <v>0.60771600000000003</v>
      </c>
      <c r="BN939" s="112">
        <v>0.67481400000000002</v>
      </c>
      <c r="BO939" s="112">
        <v>0.330731</v>
      </c>
      <c r="BP939" s="112">
        <v>0.112231</v>
      </c>
      <c r="BQ939" s="112">
        <v>0.97449300000000005</v>
      </c>
      <c r="BR939" s="112">
        <v>0.71654899999999999</v>
      </c>
      <c r="BS939" s="112">
        <v>0.72541</v>
      </c>
      <c r="BT939" s="112">
        <v>0.210648</v>
      </c>
      <c r="BU939" s="117">
        <v>0.65177300000000005</v>
      </c>
      <c r="BV939" s="112">
        <v>0.67521600000000004</v>
      </c>
      <c r="BW939" s="112">
        <v>0.74051800000000001</v>
      </c>
      <c r="BX939" s="112">
        <v>0.44468800000000003</v>
      </c>
      <c r="BY939" s="112">
        <v>0.174399</v>
      </c>
      <c r="BZ939" s="112">
        <v>0.98581200000000002</v>
      </c>
      <c r="CA939" s="112">
        <v>0.86509599999999998</v>
      </c>
      <c r="CB939" s="112">
        <v>0.85994899999999996</v>
      </c>
      <c r="CC939" s="112">
        <v>0.410582</v>
      </c>
      <c r="CD939" s="117">
        <v>0.887235</v>
      </c>
      <c r="CE939" s="105">
        <v>0.161332</v>
      </c>
      <c r="CF939" s="105">
        <v>0.19068099999999999</v>
      </c>
      <c r="CG939" s="105">
        <v>-0.28669</v>
      </c>
      <c r="CH939" s="105">
        <v>-0.51724099999999995</v>
      </c>
      <c r="CI939" s="105">
        <v>1.76201E-2</v>
      </c>
      <c r="CJ939" s="105">
        <v>-0.146702</v>
      </c>
      <c r="CK939" s="105">
        <v>0.24471599999999999</v>
      </c>
      <c r="CL939" s="105">
        <v>-0.37564700000000001</v>
      </c>
      <c r="CM939" s="116">
        <v>-0.152008</v>
      </c>
    </row>
    <row r="940" spans="1:91">
      <c r="A940" s="104" t="s">
        <v>2624</v>
      </c>
      <c r="B940" s="104" t="s">
        <v>2625</v>
      </c>
      <c r="C940" s="104" t="s">
        <v>2245</v>
      </c>
      <c r="D940" s="105">
        <v>34.077550000000002</v>
      </c>
      <c r="E940" s="108">
        <v>15702590887</v>
      </c>
      <c r="F940" s="108">
        <v>16091380998</v>
      </c>
      <c r="G940" s="108">
        <v>16263289785</v>
      </c>
      <c r="H940" s="108">
        <v>18611041312</v>
      </c>
      <c r="I940" s="108">
        <v>16661599651</v>
      </c>
      <c r="J940" s="108">
        <v>17142504151</v>
      </c>
      <c r="K940" s="108">
        <v>16901984687</v>
      </c>
      <c r="L940" s="108">
        <v>11659679191</v>
      </c>
      <c r="M940" s="108">
        <v>17908332761</v>
      </c>
      <c r="N940" s="108">
        <v>15747418510</v>
      </c>
      <c r="O940" s="108">
        <v>17776728003</v>
      </c>
      <c r="P940" s="108">
        <v>15983157575</v>
      </c>
      <c r="Q940" s="108">
        <v>14067388199</v>
      </c>
      <c r="R940" s="108">
        <v>13641493565</v>
      </c>
      <c r="S940" s="108">
        <v>12911646261</v>
      </c>
      <c r="T940" s="108">
        <v>13334692828</v>
      </c>
      <c r="U940" s="108">
        <v>13462722536</v>
      </c>
      <c r="V940" s="108">
        <v>14301829605</v>
      </c>
      <c r="W940" s="108">
        <v>15301836529</v>
      </c>
      <c r="X940" s="108">
        <v>15448457727</v>
      </c>
      <c r="Y940" s="108">
        <v>15140654175</v>
      </c>
      <c r="Z940" s="108">
        <v>13672796758</v>
      </c>
      <c r="AA940" s="108">
        <v>13564336500</v>
      </c>
      <c r="AB940" s="108">
        <v>14046938777</v>
      </c>
      <c r="AC940" s="108">
        <v>14620910461</v>
      </c>
      <c r="AD940" s="108">
        <v>14455347111</v>
      </c>
      <c r="AE940" s="108">
        <v>15602622169</v>
      </c>
      <c r="AF940" s="108">
        <v>15886981866</v>
      </c>
      <c r="AG940" s="108">
        <v>16624812825</v>
      </c>
      <c r="AH940" s="115">
        <v>15382846320</v>
      </c>
      <c r="AI940" s="105">
        <v>34.253799999999998</v>
      </c>
      <c r="AJ940" s="105">
        <v>34.421700000000001</v>
      </c>
      <c r="AK940" s="105">
        <v>34.433100000000003</v>
      </c>
      <c r="AL940" s="105">
        <v>34.389800000000001</v>
      </c>
      <c r="AM940" s="105">
        <v>34.376300000000001</v>
      </c>
      <c r="AN940" s="105">
        <v>34.387799999999999</v>
      </c>
      <c r="AO940" s="105">
        <v>34.233600000000003</v>
      </c>
      <c r="AP940" s="105">
        <v>34.077199999999998</v>
      </c>
      <c r="AQ940" s="105">
        <v>34.249000000000002</v>
      </c>
      <c r="AR940" s="105">
        <v>34.334099999999999</v>
      </c>
      <c r="AS940" s="105">
        <v>34.552999999999997</v>
      </c>
      <c r="AT940" s="105">
        <v>34.5</v>
      </c>
      <c r="AU940" s="105">
        <v>33.920200000000001</v>
      </c>
      <c r="AV940" s="105">
        <v>33.957000000000001</v>
      </c>
      <c r="AW940" s="105">
        <v>33.951900000000002</v>
      </c>
      <c r="AX940" s="105">
        <v>34.013800000000003</v>
      </c>
      <c r="AY940" s="105">
        <v>33.9557</v>
      </c>
      <c r="AZ940" s="105">
        <v>34.072099999999999</v>
      </c>
      <c r="BA940" s="105">
        <v>34.0779</v>
      </c>
      <c r="BB940" s="105">
        <v>34.1873</v>
      </c>
      <c r="BC940" s="105">
        <v>34.0379</v>
      </c>
      <c r="BD940" s="105">
        <v>34.096299999999999</v>
      </c>
      <c r="BE940" s="105">
        <v>34.073999999999998</v>
      </c>
      <c r="BF940" s="105">
        <v>34.146099999999997</v>
      </c>
      <c r="BG940" s="105">
        <v>33.823999999999998</v>
      </c>
      <c r="BH940" s="105">
        <v>33.7714</v>
      </c>
      <c r="BI940" s="105">
        <v>33.874899999999997</v>
      </c>
      <c r="BJ940" s="105">
        <v>33.9422</v>
      </c>
      <c r="BK940" s="105">
        <v>33.877200000000002</v>
      </c>
      <c r="BL940" s="116">
        <v>33.8384</v>
      </c>
      <c r="BM940" s="112">
        <v>1.78382E-3</v>
      </c>
      <c r="BN940" s="112">
        <v>8.2593099999999994E-5</v>
      </c>
      <c r="BO940" s="112">
        <v>8.6602499999999995E-3</v>
      </c>
      <c r="BP940" s="112">
        <v>1.3578399999999999E-3</v>
      </c>
      <c r="BQ940" s="112">
        <v>0.15278900000000001</v>
      </c>
      <c r="BR940" s="112">
        <v>4.7445399999999999E-2</v>
      </c>
      <c r="BS940" s="112">
        <v>1.6317000000000002E-2</v>
      </c>
      <c r="BT940" s="112">
        <v>4.0540799999999998E-3</v>
      </c>
      <c r="BU940" s="117">
        <v>0.21585299999999999</v>
      </c>
      <c r="BV940" s="112">
        <v>1.7617600000000001E-2</v>
      </c>
      <c r="BW940" s="112">
        <v>5.2749399999999997E-3</v>
      </c>
      <c r="BX940" s="112">
        <v>5.4403399999999998E-2</v>
      </c>
      <c r="BY940" s="112">
        <v>9.4315300000000005E-3</v>
      </c>
      <c r="BZ940" s="112">
        <v>0.53422400000000003</v>
      </c>
      <c r="CA940" s="112">
        <v>0.214422</v>
      </c>
      <c r="CB940" s="112">
        <v>0.123084</v>
      </c>
      <c r="CC940" s="112">
        <v>4.9792400000000001E-2</v>
      </c>
      <c r="CD940" s="117">
        <v>0.70063399999999998</v>
      </c>
      <c r="CE940" s="105">
        <v>0.48359000000000002</v>
      </c>
      <c r="CF940" s="105">
        <v>0.49870599999999998</v>
      </c>
      <c r="CG940" s="105">
        <v>0.300676</v>
      </c>
      <c r="CH940" s="105">
        <v>0.57643100000000003</v>
      </c>
      <c r="CI940" s="105">
        <v>5.70844E-2</v>
      </c>
      <c r="CJ940" s="105">
        <v>0.12792100000000001</v>
      </c>
      <c r="CK940" s="105">
        <v>0.215115</v>
      </c>
      <c r="CL940" s="105">
        <v>0.219551</v>
      </c>
      <c r="CM940" s="116">
        <v>-6.2491100000000001E-2</v>
      </c>
    </row>
    <row r="941" spans="1:91">
      <c r="A941" s="104" t="s">
        <v>2626</v>
      </c>
      <c r="B941" s="104" t="s">
        <v>2627</v>
      </c>
      <c r="C941" s="104" t="s">
        <v>1740</v>
      </c>
      <c r="D941" s="105">
        <v>30.3872</v>
      </c>
      <c r="E941" s="108">
        <v>979431153.5</v>
      </c>
      <c r="F941" s="108">
        <v>887138947</v>
      </c>
      <c r="G941" s="108">
        <v>953884875.79999995</v>
      </c>
      <c r="H941" s="108">
        <v>970658477</v>
      </c>
      <c r="I941" s="108">
        <v>963566671.5</v>
      </c>
      <c r="J941" s="108">
        <v>859509650</v>
      </c>
      <c r="K941" s="108">
        <v>940597383.5</v>
      </c>
      <c r="L941" s="108">
        <v>491094337.80000001</v>
      </c>
      <c r="M941" s="108">
        <v>965539318.5</v>
      </c>
      <c r="N941" s="108">
        <v>938715132</v>
      </c>
      <c r="O941" s="108">
        <v>944363119.29999995</v>
      </c>
      <c r="P941" s="108">
        <v>897579596.29999995</v>
      </c>
      <c r="Q941" s="108">
        <v>1264895341</v>
      </c>
      <c r="R941" s="108">
        <v>1104159228</v>
      </c>
      <c r="S941" s="108">
        <v>775864038.79999995</v>
      </c>
      <c r="T941" s="108">
        <v>1078437727</v>
      </c>
      <c r="U941" s="108">
        <v>1132743350</v>
      </c>
      <c r="V941" s="108">
        <v>1049569312</v>
      </c>
      <c r="W941" s="108">
        <v>1286498449</v>
      </c>
      <c r="X941" s="108">
        <v>1116211822</v>
      </c>
      <c r="Y941" s="108">
        <v>1247370353</v>
      </c>
      <c r="Z941" s="108">
        <v>1145115321</v>
      </c>
      <c r="AA941" s="108">
        <v>1232204302</v>
      </c>
      <c r="AB941" s="108">
        <v>1118150144</v>
      </c>
      <c r="AC941" s="108">
        <v>1300453394</v>
      </c>
      <c r="AD941" s="108">
        <v>1561841593</v>
      </c>
      <c r="AE941" s="108">
        <v>1525553269</v>
      </c>
      <c r="AF941" s="108">
        <v>1417720340</v>
      </c>
      <c r="AG941" s="108">
        <v>1574825356</v>
      </c>
      <c r="AH941" s="115">
        <v>1435701537</v>
      </c>
      <c r="AI941" s="105">
        <v>30.250900000000001</v>
      </c>
      <c r="AJ941" s="105">
        <v>30.319600000000001</v>
      </c>
      <c r="AK941" s="105">
        <v>30.414300000000001</v>
      </c>
      <c r="AL941" s="105">
        <v>30.128799999999998</v>
      </c>
      <c r="AM941" s="105">
        <v>30.274100000000001</v>
      </c>
      <c r="AN941" s="105">
        <v>30.223299999999998</v>
      </c>
      <c r="AO941" s="105">
        <v>30.0304</v>
      </c>
      <c r="AP941" s="105">
        <v>29.687000000000001</v>
      </c>
      <c r="AQ941" s="105">
        <v>30.035900000000002</v>
      </c>
      <c r="AR941" s="105">
        <v>30.258400000000002</v>
      </c>
      <c r="AS941" s="105">
        <v>30.3888</v>
      </c>
      <c r="AT941" s="105">
        <v>30.345600000000001</v>
      </c>
      <c r="AU941" s="105">
        <v>30.475300000000001</v>
      </c>
      <c r="AV941" s="105">
        <v>30.33</v>
      </c>
      <c r="AW941" s="105">
        <v>29.8888</v>
      </c>
      <c r="AX941" s="105">
        <v>30.3856</v>
      </c>
      <c r="AY941" s="105">
        <v>30.402000000000001</v>
      </c>
      <c r="AZ941" s="105">
        <v>30.299299999999999</v>
      </c>
      <c r="BA941" s="105">
        <v>30.505700000000001</v>
      </c>
      <c r="BB941" s="105">
        <v>30.397099999999998</v>
      </c>
      <c r="BC941" s="105">
        <v>30.413799999999998</v>
      </c>
      <c r="BD941" s="105">
        <v>30.493200000000002</v>
      </c>
      <c r="BE941" s="105">
        <v>30.628599999999999</v>
      </c>
      <c r="BF941" s="105">
        <v>30.495100000000001</v>
      </c>
      <c r="BG941" s="105">
        <v>30.318100000000001</v>
      </c>
      <c r="BH941" s="105">
        <v>30.5806</v>
      </c>
      <c r="BI941" s="105">
        <v>30.520600000000002</v>
      </c>
      <c r="BJ941" s="105">
        <v>30.456</v>
      </c>
      <c r="BK941" s="105">
        <v>30.495899999999999</v>
      </c>
      <c r="BL941" s="116">
        <v>30.429600000000001</v>
      </c>
      <c r="BM941" s="112">
        <v>6.0991200000000002E-2</v>
      </c>
      <c r="BN941" s="112">
        <v>5.7462299999999997E-3</v>
      </c>
      <c r="BO941" s="112">
        <v>9.7369699999999993E-3</v>
      </c>
      <c r="BP941" s="112">
        <v>3.9281400000000001E-2</v>
      </c>
      <c r="BQ941" s="112">
        <v>0.26604299999999997</v>
      </c>
      <c r="BR941" s="112">
        <v>5.7756500000000002E-2</v>
      </c>
      <c r="BS941" s="112">
        <v>0.60808499999999999</v>
      </c>
      <c r="BT941" s="112">
        <v>0.18312999999999999</v>
      </c>
      <c r="BU941" s="117">
        <v>0.88496600000000003</v>
      </c>
      <c r="BV941" s="112">
        <v>0.113735</v>
      </c>
      <c r="BW941" s="112">
        <v>2.8374E-2</v>
      </c>
      <c r="BX941" s="112">
        <v>5.7710999999999998E-2</v>
      </c>
      <c r="BY941" s="112">
        <v>7.6100299999999996E-2</v>
      </c>
      <c r="BZ941" s="112">
        <v>0.60682999999999998</v>
      </c>
      <c r="CA941" s="112">
        <v>0.23849400000000001</v>
      </c>
      <c r="CB941" s="112">
        <v>0.77035200000000004</v>
      </c>
      <c r="CC941" s="112">
        <v>0.38642900000000002</v>
      </c>
      <c r="CD941" s="117">
        <v>0.967113</v>
      </c>
      <c r="CE941" s="105">
        <v>-0.13222600000000001</v>
      </c>
      <c r="CF941" s="105">
        <v>-0.25174800000000003</v>
      </c>
      <c r="CG941" s="105">
        <v>-0.54274199999999995</v>
      </c>
      <c r="CH941" s="105">
        <v>-0.12953500000000001</v>
      </c>
      <c r="CI941" s="105">
        <v>-0.22914300000000001</v>
      </c>
      <c r="CJ941" s="105">
        <v>-9.8177E-2</v>
      </c>
      <c r="CK941" s="105">
        <v>-2.1604499999999999E-2</v>
      </c>
      <c r="CL941" s="105">
        <v>7.8472100000000003E-2</v>
      </c>
      <c r="CM941" s="116">
        <v>1.25936E-2</v>
      </c>
    </row>
    <row r="942" spans="1:91">
      <c r="A942" s="104" t="s">
        <v>2628</v>
      </c>
      <c r="B942" s="104" t="s">
        <v>2629</v>
      </c>
      <c r="C942" s="104" t="s">
        <v>2630</v>
      </c>
      <c r="D942" s="105">
        <v>29.618850000000002</v>
      </c>
      <c r="E942" s="108">
        <v>599603346</v>
      </c>
      <c r="F942" s="108">
        <v>193428964.80000001</v>
      </c>
      <c r="G942" s="108">
        <v>159656665</v>
      </c>
      <c r="H942" s="108">
        <v>523207021</v>
      </c>
      <c r="I942" s="108">
        <v>309103246.80000001</v>
      </c>
      <c r="J942" s="108">
        <v>141895870</v>
      </c>
      <c r="K942" s="108">
        <v>382129784</v>
      </c>
      <c r="L942" s="108">
        <v>85820523.5</v>
      </c>
      <c r="M942" s="108">
        <v>436796463.30000001</v>
      </c>
      <c r="N942" s="108">
        <v>275341311.30000001</v>
      </c>
      <c r="O942" s="108">
        <v>111132202.5</v>
      </c>
      <c r="P942" s="108">
        <v>159648945</v>
      </c>
      <c r="Q942" s="108">
        <v>752220658</v>
      </c>
      <c r="R942" s="108">
        <v>685140254.29999995</v>
      </c>
      <c r="S942" s="108">
        <v>649132590.29999995</v>
      </c>
      <c r="T942" s="108">
        <v>765503684.29999995</v>
      </c>
      <c r="U942" s="108">
        <v>789856692.29999995</v>
      </c>
      <c r="V942" s="108">
        <v>660174784</v>
      </c>
      <c r="W942" s="108">
        <v>1069566055</v>
      </c>
      <c r="X942" s="108">
        <v>744251362</v>
      </c>
      <c r="Y942" s="108">
        <v>704214777.29999995</v>
      </c>
      <c r="Z942" s="108">
        <v>1024711227</v>
      </c>
      <c r="AA942" s="108">
        <v>656248208.5</v>
      </c>
      <c r="AB942" s="108">
        <v>999593157.5</v>
      </c>
      <c r="AC942" s="108">
        <v>1083020997</v>
      </c>
      <c r="AD942" s="108">
        <v>837182811.60000002</v>
      </c>
      <c r="AE942" s="108">
        <v>995630690</v>
      </c>
      <c r="AF942" s="108">
        <v>801987021.5</v>
      </c>
      <c r="AG942" s="108">
        <v>706601729</v>
      </c>
      <c r="AH942" s="115">
        <v>876784218.29999995</v>
      </c>
      <c r="AI942" s="105">
        <v>29.542899999999999</v>
      </c>
      <c r="AJ942" s="105">
        <v>28.110199999999999</v>
      </c>
      <c r="AK942" s="105">
        <v>27.882999999999999</v>
      </c>
      <c r="AL942" s="105">
        <v>29.237200000000001</v>
      </c>
      <c r="AM942" s="105">
        <v>28.660699999999999</v>
      </c>
      <c r="AN942" s="105">
        <v>27.5916</v>
      </c>
      <c r="AO942" s="105">
        <v>28.77</v>
      </c>
      <c r="AP942" s="105">
        <v>27.2864</v>
      </c>
      <c r="AQ942" s="105">
        <v>28.891500000000001</v>
      </c>
      <c r="AR942" s="105">
        <v>28.492000000000001</v>
      </c>
      <c r="AS942" s="105">
        <v>27.378499999999999</v>
      </c>
      <c r="AT942" s="105">
        <v>27.854500000000002</v>
      </c>
      <c r="AU942" s="105">
        <v>29.6936</v>
      </c>
      <c r="AV942" s="105">
        <v>29.641500000000001</v>
      </c>
      <c r="AW942" s="105">
        <v>29.650200000000002</v>
      </c>
      <c r="AX942" s="105">
        <v>29.891200000000001</v>
      </c>
      <c r="AY942" s="105">
        <v>29.882200000000001</v>
      </c>
      <c r="AZ942" s="105">
        <v>29.6036</v>
      </c>
      <c r="BA942" s="105">
        <v>30.2393</v>
      </c>
      <c r="BB942" s="105">
        <v>29.8171</v>
      </c>
      <c r="BC942" s="105">
        <v>29.5977</v>
      </c>
      <c r="BD942" s="105">
        <v>30.333400000000001</v>
      </c>
      <c r="BE942" s="105">
        <v>29.720099999999999</v>
      </c>
      <c r="BF942" s="105">
        <v>30.333400000000001</v>
      </c>
      <c r="BG942" s="105">
        <v>30.051500000000001</v>
      </c>
      <c r="BH942" s="105">
        <v>29.6767</v>
      </c>
      <c r="BI942" s="105">
        <v>29.904900000000001</v>
      </c>
      <c r="BJ942" s="105">
        <v>29.6341</v>
      </c>
      <c r="BK942" s="105">
        <v>29.3431</v>
      </c>
      <c r="BL942" s="116">
        <v>29.712599999999998</v>
      </c>
      <c r="BM942" s="112">
        <v>0.119153</v>
      </c>
      <c r="BN942" s="112">
        <v>9.7429100000000005E-2</v>
      </c>
      <c r="BO942" s="112">
        <v>7.7493900000000004E-2</v>
      </c>
      <c r="BP942" s="112">
        <v>8.3709800000000001E-3</v>
      </c>
      <c r="BQ942" s="112">
        <v>0.43443399999999999</v>
      </c>
      <c r="BR942" s="112">
        <v>0.193546</v>
      </c>
      <c r="BS942" s="112">
        <v>0.216506</v>
      </c>
      <c r="BT942" s="112">
        <v>7.2360999999999995E-2</v>
      </c>
      <c r="BU942" s="117">
        <v>0.11502900000000001</v>
      </c>
      <c r="BV942" s="112">
        <v>0.18606200000000001</v>
      </c>
      <c r="BW942" s="112">
        <v>0.168096</v>
      </c>
      <c r="BX942" s="112">
        <v>0.17008200000000001</v>
      </c>
      <c r="BY942" s="112">
        <v>2.45994E-2</v>
      </c>
      <c r="BZ942" s="112">
        <v>0.71915799999999996</v>
      </c>
      <c r="CA942" s="112">
        <v>0.45418700000000001</v>
      </c>
      <c r="CB942" s="112">
        <v>0.44556899999999999</v>
      </c>
      <c r="CC942" s="112">
        <v>0.22625700000000001</v>
      </c>
      <c r="CD942" s="117">
        <v>0.64379200000000003</v>
      </c>
      <c r="CE942" s="105">
        <v>-1.05121</v>
      </c>
      <c r="CF942" s="105">
        <v>-1.0667599999999999</v>
      </c>
      <c r="CG942" s="105">
        <v>-1.2473099999999999</v>
      </c>
      <c r="CH942" s="105">
        <v>-1.65489</v>
      </c>
      <c r="CI942" s="105">
        <v>9.8530499999999993E-2</v>
      </c>
      <c r="CJ942" s="105">
        <v>0.22908800000000001</v>
      </c>
      <c r="CK942" s="105">
        <v>0.32146200000000003</v>
      </c>
      <c r="CL942" s="105">
        <v>0.56572199999999995</v>
      </c>
      <c r="CM942" s="116">
        <v>0.31445099999999998</v>
      </c>
    </row>
    <row r="943" spans="1:91">
      <c r="A943" s="104" t="s">
        <v>2631</v>
      </c>
      <c r="B943" s="104" t="s">
        <v>2632</v>
      </c>
      <c r="C943" s="104" t="s">
        <v>1332</v>
      </c>
      <c r="D943" s="105">
        <v>33.061050000000002</v>
      </c>
      <c r="E943" s="108">
        <v>7132915033</v>
      </c>
      <c r="F943" s="108">
        <v>7375564880</v>
      </c>
      <c r="G943" s="108">
        <v>7208141100</v>
      </c>
      <c r="H943" s="108">
        <v>6912348286</v>
      </c>
      <c r="I943" s="108">
        <v>6098570312</v>
      </c>
      <c r="J943" s="108">
        <v>8063603980</v>
      </c>
      <c r="K943" s="108">
        <v>7132652091</v>
      </c>
      <c r="L943" s="108">
        <v>5484080332</v>
      </c>
      <c r="M943" s="108">
        <v>7223860163</v>
      </c>
      <c r="N943" s="108">
        <v>7978987539</v>
      </c>
      <c r="O943" s="108">
        <v>9556371548</v>
      </c>
      <c r="P943" s="108">
        <v>6595943836</v>
      </c>
      <c r="Q943" s="108">
        <v>6566903441</v>
      </c>
      <c r="R943" s="108">
        <v>7300859292</v>
      </c>
      <c r="S943" s="108">
        <v>4854137660</v>
      </c>
      <c r="T943" s="108">
        <v>6971521604</v>
      </c>
      <c r="U943" s="108">
        <v>7696850640</v>
      </c>
      <c r="V943" s="108">
        <v>5889958414</v>
      </c>
      <c r="W943" s="108">
        <v>8384803041</v>
      </c>
      <c r="X943" s="108">
        <v>8029132056</v>
      </c>
      <c r="Y943" s="108">
        <v>7600670875</v>
      </c>
      <c r="Z943" s="108">
        <v>6924018397</v>
      </c>
      <c r="AA943" s="108">
        <v>6350419557</v>
      </c>
      <c r="AB943" s="108">
        <v>7212600733</v>
      </c>
      <c r="AC943" s="108">
        <v>9062354219</v>
      </c>
      <c r="AD943" s="108">
        <v>8412903194</v>
      </c>
      <c r="AE943" s="108">
        <v>8912247963</v>
      </c>
      <c r="AF943" s="108">
        <v>8350620140</v>
      </c>
      <c r="AG943" s="108">
        <v>8689919877</v>
      </c>
      <c r="AH943" s="115">
        <v>8649525740</v>
      </c>
      <c r="AI943" s="105">
        <v>33.115299999999998</v>
      </c>
      <c r="AJ943" s="105">
        <v>33.326999999999998</v>
      </c>
      <c r="AK943" s="105">
        <v>33.303100000000001</v>
      </c>
      <c r="AL943" s="105">
        <v>32.960900000000002</v>
      </c>
      <c r="AM943" s="105">
        <v>32.927900000000001</v>
      </c>
      <c r="AN943" s="105">
        <v>33.344299999999997</v>
      </c>
      <c r="AO943" s="105">
        <v>32.996299999999998</v>
      </c>
      <c r="AP943" s="105">
        <v>33.027500000000003</v>
      </c>
      <c r="AQ943" s="105">
        <v>32.9392</v>
      </c>
      <c r="AR943" s="105">
        <v>33.343899999999998</v>
      </c>
      <c r="AS943" s="105">
        <v>33.679499999999997</v>
      </c>
      <c r="AT943" s="105">
        <v>33.223100000000002</v>
      </c>
      <c r="AU943" s="105">
        <v>32.836199999999998</v>
      </c>
      <c r="AV943" s="105">
        <v>33.055100000000003</v>
      </c>
      <c r="AW943" s="105">
        <v>32.498699999999999</v>
      </c>
      <c r="AX943" s="105">
        <v>33.078099999999999</v>
      </c>
      <c r="AY943" s="105">
        <v>33.155999999999999</v>
      </c>
      <c r="AZ943" s="105">
        <v>32.7864</v>
      </c>
      <c r="BA943" s="105">
        <v>33.210099999999997</v>
      </c>
      <c r="BB943" s="105">
        <v>33.232500000000002</v>
      </c>
      <c r="BC943" s="105">
        <v>33.031399999999998</v>
      </c>
      <c r="BD943" s="105">
        <v>33.11</v>
      </c>
      <c r="BE943" s="105">
        <v>32.970100000000002</v>
      </c>
      <c r="BF943" s="105">
        <v>33.1845</v>
      </c>
      <c r="BG943" s="105">
        <v>33.125</v>
      </c>
      <c r="BH943" s="105">
        <v>32.985199999999999</v>
      </c>
      <c r="BI943" s="105">
        <v>33.067</v>
      </c>
      <c r="BJ943" s="105">
        <v>33.014299999999999</v>
      </c>
      <c r="BK943" s="105">
        <v>32.943600000000004</v>
      </c>
      <c r="BL943" s="116">
        <v>33.003700000000002</v>
      </c>
      <c r="BM943" s="112">
        <v>2.0678700000000001E-2</v>
      </c>
      <c r="BN943" s="112">
        <v>0.54055500000000001</v>
      </c>
      <c r="BO943" s="112">
        <v>0.98991300000000004</v>
      </c>
      <c r="BP943" s="112">
        <v>3.6322899999999998E-2</v>
      </c>
      <c r="BQ943" s="112">
        <v>0.30819800000000003</v>
      </c>
      <c r="BR943" s="112">
        <v>0.87211799999999995</v>
      </c>
      <c r="BS943" s="112">
        <v>6.4174999999999996E-2</v>
      </c>
      <c r="BT943" s="112">
        <v>0.20378399999999999</v>
      </c>
      <c r="BU943" s="117">
        <v>0.19419600000000001</v>
      </c>
      <c r="BV943" s="112">
        <v>5.9759300000000001E-2</v>
      </c>
      <c r="BW943" s="112">
        <v>0.62354299999999996</v>
      </c>
      <c r="BX943" s="112">
        <v>0.99354299999999995</v>
      </c>
      <c r="BY943" s="112">
        <v>7.1305999999999994E-2</v>
      </c>
      <c r="BZ943" s="112">
        <v>0.63976900000000003</v>
      </c>
      <c r="CA943" s="112">
        <v>0.94612600000000002</v>
      </c>
      <c r="CB943" s="112">
        <v>0.240291</v>
      </c>
      <c r="CC943" s="112">
        <v>0.40249499999999999</v>
      </c>
      <c r="CD943" s="117">
        <v>0.69455</v>
      </c>
      <c r="CE943" s="105">
        <v>0.26127800000000001</v>
      </c>
      <c r="CF943" s="105">
        <v>9.0498599999999998E-2</v>
      </c>
      <c r="CG943" s="105">
        <v>4.5649200000000002E-4</v>
      </c>
      <c r="CH943" s="105">
        <v>0.428282</v>
      </c>
      <c r="CI943" s="105">
        <v>-0.19051899999999999</v>
      </c>
      <c r="CJ943" s="105">
        <v>1.9662200000000001E-2</v>
      </c>
      <c r="CK943" s="105">
        <v>0.17080200000000001</v>
      </c>
      <c r="CL943" s="105">
        <v>0.10100000000000001</v>
      </c>
      <c r="CM943" s="116">
        <v>7.1875300000000003E-2</v>
      </c>
    </row>
    <row r="944" spans="1:91">
      <c r="A944" s="104" t="s">
        <v>2633</v>
      </c>
      <c r="B944" s="104" t="s">
        <v>2634</v>
      </c>
      <c r="C944" s="104" t="s">
        <v>2635</v>
      </c>
      <c r="D944" s="105">
        <v>28.7545</v>
      </c>
      <c r="E944" s="108">
        <v>358888576</v>
      </c>
      <c r="F944" s="108">
        <v>92803944</v>
      </c>
      <c r="G944" s="108">
        <v>167667216</v>
      </c>
      <c r="H944" s="108">
        <v>169445748</v>
      </c>
      <c r="I944" s="108"/>
      <c r="J944" s="108">
        <v>365473336.5</v>
      </c>
      <c r="K944" s="108">
        <v>269668064</v>
      </c>
      <c r="L944" s="108">
        <v>24481129</v>
      </c>
      <c r="M944" s="108">
        <v>155774712</v>
      </c>
      <c r="N944" s="108">
        <v>20060559.5</v>
      </c>
      <c r="O944" s="108">
        <v>2999834.25</v>
      </c>
      <c r="P944" s="108"/>
      <c r="Q944" s="108">
        <v>520703264</v>
      </c>
      <c r="R944" s="108">
        <v>402856472.5</v>
      </c>
      <c r="S944" s="108"/>
      <c r="T944" s="108">
        <v>336790260</v>
      </c>
      <c r="U944" s="108">
        <v>382917922.5</v>
      </c>
      <c r="V944" s="108">
        <v>306275233.30000001</v>
      </c>
      <c r="W944" s="108">
        <v>475232530</v>
      </c>
      <c r="X944" s="108">
        <v>755035880</v>
      </c>
      <c r="Y944" s="108">
        <v>777296105</v>
      </c>
      <c r="Z944" s="108">
        <v>688165323.5</v>
      </c>
      <c r="AA944" s="108">
        <v>493978181</v>
      </c>
      <c r="AB944" s="108">
        <v>576207029.79999995</v>
      </c>
      <c r="AC944" s="108">
        <v>367813809.5</v>
      </c>
      <c r="AD944" s="108">
        <v>756837980</v>
      </c>
      <c r="AE944" s="108">
        <v>560233170</v>
      </c>
      <c r="AF944" s="108">
        <v>453211342</v>
      </c>
      <c r="AG944" s="108">
        <v>435417622</v>
      </c>
      <c r="AH944" s="115">
        <v>715729138</v>
      </c>
      <c r="AI944" s="105">
        <v>28.802399999999999</v>
      </c>
      <c r="AJ944" s="105">
        <v>27.165199999999999</v>
      </c>
      <c r="AK944" s="105">
        <v>27.978000000000002</v>
      </c>
      <c r="AL944" s="105">
        <v>27.610600000000002</v>
      </c>
      <c r="AM944" s="105">
        <v>21.7317</v>
      </c>
      <c r="AN944" s="105">
        <v>28.954699999999999</v>
      </c>
      <c r="AO944" s="105">
        <v>28.271699999999999</v>
      </c>
      <c r="AP944" s="105">
        <v>25.665099999999999</v>
      </c>
      <c r="AQ944" s="105">
        <v>27.404</v>
      </c>
      <c r="AR944" s="105">
        <v>24.525400000000001</v>
      </c>
      <c r="AS944" s="105">
        <v>22.7958</v>
      </c>
      <c r="AT944" s="105">
        <v>21.720800000000001</v>
      </c>
      <c r="AU944" s="105">
        <v>29.144500000000001</v>
      </c>
      <c r="AV944" s="105">
        <v>28.875399999999999</v>
      </c>
      <c r="AW944" s="105">
        <v>22.9604</v>
      </c>
      <c r="AX944" s="105">
        <v>28.706600000000002</v>
      </c>
      <c r="AY944" s="105">
        <v>28.839200000000002</v>
      </c>
      <c r="AZ944" s="105">
        <v>28.575399999999998</v>
      </c>
      <c r="BA944" s="105">
        <v>29.068999999999999</v>
      </c>
      <c r="BB944" s="105">
        <v>29.845500000000001</v>
      </c>
      <c r="BC944" s="105">
        <v>29.751799999999999</v>
      </c>
      <c r="BD944" s="105">
        <v>29.741299999999999</v>
      </c>
      <c r="BE944" s="105">
        <v>29.286799999999999</v>
      </c>
      <c r="BF944" s="105">
        <v>29.538599999999999</v>
      </c>
      <c r="BG944" s="105">
        <v>28.51</v>
      </c>
      <c r="BH944" s="105">
        <v>29.534800000000001</v>
      </c>
      <c r="BI944" s="105">
        <v>29.075299999999999</v>
      </c>
      <c r="BJ944" s="105">
        <v>28.810700000000001</v>
      </c>
      <c r="BK944" s="105">
        <v>28.642600000000002</v>
      </c>
      <c r="BL944" s="116">
        <v>29.407900000000001</v>
      </c>
      <c r="BM944" s="112">
        <v>0.13872200000000001</v>
      </c>
      <c r="BN944" s="112">
        <v>0.26969399999999999</v>
      </c>
      <c r="BO944" s="112">
        <v>8.3127000000000006E-2</v>
      </c>
      <c r="BP944" s="112">
        <v>2.19959E-3</v>
      </c>
      <c r="BQ944" s="112">
        <v>0.389179</v>
      </c>
      <c r="BR944" s="112">
        <v>0.36995</v>
      </c>
      <c r="BS944" s="112">
        <v>0.149064</v>
      </c>
      <c r="BT944" s="112">
        <v>0.100146</v>
      </c>
      <c r="BU944" s="117">
        <v>0.82989000000000002</v>
      </c>
      <c r="BV944" s="112">
        <v>0.20961399999999999</v>
      </c>
      <c r="BW944" s="112">
        <v>0.36185800000000001</v>
      </c>
      <c r="BX944" s="112">
        <v>0.177758</v>
      </c>
      <c r="BY944" s="112">
        <v>1.2112700000000001E-2</v>
      </c>
      <c r="BZ944" s="112">
        <v>0.70130700000000001</v>
      </c>
      <c r="CA944" s="112">
        <v>0.64114599999999999</v>
      </c>
      <c r="CB944" s="112">
        <v>0.36413400000000001</v>
      </c>
      <c r="CC944" s="112">
        <v>0.27037600000000001</v>
      </c>
      <c r="CD944" s="117">
        <v>0.94978200000000002</v>
      </c>
      <c r="CE944" s="105">
        <v>-0.97183900000000001</v>
      </c>
      <c r="CF944" s="105">
        <v>-2.8546800000000001</v>
      </c>
      <c r="CG944" s="105">
        <v>-1.8401000000000001</v>
      </c>
      <c r="CH944" s="105">
        <v>-5.93973</v>
      </c>
      <c r="CI944" s="105">
        <v>-1.9602900000000001</v>
      </c>
      <c r="CJ944" s="105">
        <v>-0.24666199999999999</v>
      </c>
      <c r="CK944" s="105">
        <v>0.60172099999999995</v>
      </c>
      <c r="CL944" s="105">
        <v>0.56853200000000004</v>
      </c>
      <c r="CM944" s="116">
        <v>8.6333599999999996E-2</v>
      </c>
    </row>
    <row r="945" spans="1:91">
      <c r="A945" s="104" t="s">
        <v>2636</v>
      </c>
      <c r="B945" s="104" t="s">
        <v>2637</v>
      </c>
      <c r="C945" s="104" t="s">
        <v>2638</v>
      </c>
      <c r="D945" s="105">
        <v>37.806250000000006</v>
      </c>
      <c r="E945" s="108">
        <v>212030000000</v>
      </c>
      <c r="F945" s="108">
        <v>234922000000</v>
      </c>
      <c r="G945" s="108">
        <v>253315000000</v>
      </c>
      <c r="H945" s="108">
        <v>239718000000</v>
      </c>
      <c r="I945" s="108">
        <v>230892000000</v>
      </c>
      <c r="J945" s="108">
        <v>283845000000</v>
      </c>
      <c r="K945" s="108">
        <v>212675000000</v>
      </c>
      <c r="L945" s="108">
        <v>208324000000</v>
      </c>
      <c r="M945" s="108">
        <v>232481000000</v>
      </c>
      <c r="N945" s="108">
        <v>224455000000</v>
      </c>
      <c r="O945" s="108">
        <v>285566000000</v>
      </c>
      <c r="P945" s="108">
        <v>222234000000</v>
      </c>
      <c r="Q945" s="108">
        <v>204876000000</v>
      </c>
      <c r="R945" s="108">
        <v>190470000000</v>
      </c>
      <c r="S945" s="108">
        <v>208776000000</v>
      </c>
      <c r="T945" s="108">
        <v>183570000000</v>
      </c>
      <c r="U945" s="108">
        <v>186355000000</v>
      </c>
      <c r="V945" s="108">
        <v>186867000000</v>
      </c>
      <c r="W945" s="108">
        <v>201003000000</v>
      </c>
      <c r="X945" s="108">
        <v>198538000000</v>
      </c>
      <c r="Y945" s="108">
        <v>200856000000</v>
      </c>
      <c r="Z945" s="108">
        <v>173129000000</v>
      </c>
      <c r="AA945" s="108">
        <v>169196000000</v>
      </c>
      <c r="AB945" s="108">
        <v>174390000000</v>
      </c>
      <c r="AC945" s="108">
        <v>202209000000</v>
      </c>
      <c r="AD945" s="108">
        <v>217652000000</v>
      </c>
      <c r="AE945" s="108">
        <v>211333000000</v>
      </c>
      <c r="AF945" s="108">
        <v>208079000000</v>
      </c>
      <c r="AG945" s="108">
        <v>214708000000</v>
      </c>
      <c r="AH945" s="115">
        <v>215910000000</v>
      </c>
      <c r="AI945" s="105">
        <v>38.009</v>
      </c>
      <c r="AJ945" s="105">
        <v>38.2498</v>
      </c>
      <c r="AK945" s="105">
        <v>38.3476</v>
      </c>
      <c r="AL945" s="105">
        <v>38.076900000000002</v>
      </c>
      <c r="AM945" s="105">
        <v>38.081699999999998</v>
      </c>
      <c r="AN945" s="105">
        <v>38.334499999999998</v>
      </c>
      <c r="AO945" s="105">
        <v>37.858899999999998</v>
      </c>
      <c r="AP945" s="105">
        <v>37.913899999999998</v>
      </c>
      <c r="AQ945" s="105">
        <v>37.947400000000002</v>
      </c>
      <c r="AR945" s="105">
        <v>38.122599999999998</v>
      </c>
      <c r="AS945" s="105">
        <v>38.485799999999998</v>
      </c>
      <c r="AT945" s="105">
        <v>38.297499999999999</v>
      </c>
      <c r="AU945" s="105">
        <v>37.815600000000003</v>
      </c>
      <c r="AV945" s="105">
        <v>37.7605</v>
      </c>
      <c r="AW945" s="105">
        <v>37.917099999999998</v>
      </c>
      <c r="AX945" s="105">
        <v>37.796900000000001</v>
      </c>
      <c r="AY945" s="105">
        <v>37.7592</v>
      </c>
      <c r="AZ945" s="105">
        <v>37.749499999999998</v>
      </c>
      <c r="BA945" s="105">
        <v>37.793399999999998</v>
      </c>
      <c r="BB945" s="105">
        <v>37.859400000000001</v>
      </c>
      <c r="BC945" s="105">
        <v>37.7455</v>
      </c>
      <c r="BD945" s="105">
        <v>37.757300000000001</v>
      </c>
      <c r="BE945" s="105">
        <v>37.7104</v>
      </c>
      <c r="BF945" s="105">
        <v>37.780099999999997</v>
      </c>
      <c r="BG945" s="105">
        <v>37.628799999999998</v>
      </c>
      <c r="BH945" s="105">
        <v>37.689700000000002</v>
      </c>
      <c r="BI945" s="105">
        <v>37.634599999999999</v>
      </c>
      <c r="BJ945" s="105">
        <v>37.653399999999998</v>
      </c>
      <c r="BK945" s="105">
        <v>37.607700000000001</v>
      </c>
      <c r="BL945" s="116">
        <v>37.691699999999997</v>
      </c>
      <c r="BM945" s="112">
        <v>5.9865999999999999E-3</v>
      </c>
      <c r="BN945" s="112">
        <v>4.38558E-3</v>
      </c>
      <c r="BO945" s="112">
        <v>1.9538300000000001E-3</v>
      </c>
      <c r="BP945" s="112">
        <v>3.7700400000000001E-3</v>
      </c>
      <c r="BQ945" s="112">
        <v>2.5575299999999999E-2</v>
      </c>
      <c r="BR945" s="112">
        <v>1.4138E-2</v>
      </c>
      <c r="BS945" s="112">
        <v>2.2319200000000001E-2</v>
      </c>
      <c r="BT945" s="112">
        <v>3.6533299999999998E-2</v>
      </c>
      <c r="BU945" s="117">
        <v>0.99779099999999998</v>
      </c>
      <c r="BV945" s="112">
        <v>3.09146E-2</v>
      </c>
      <c r="BW945" s="112">
        <v>2.4007899999999999E-2</v>
      </c>
      <c r="BX945" s="112">
        <v>2.47917E-2</v>
      </c>
      <c r="BY945" s="112">
        <v>1.5177400000000001E-2</v>
      </c>
      <c r="BZ945" s="112">
        <v>0.31762699999999999</v>
      </c>
      <c r="CA945" s="112">
        <v>0.1124</v>
      </c>
      <c r="CB945" s="112">
        <v>0.14302200000000001</v>
      </c>
      <c r="CC945" s="112">
        <v>0.15584500000000001</v>
      </c>
      <c r="CD945" s="117">
        <v>0.99859100000000001</v>
      </c>
      <c r="CE945" s="105">
        <v>0.55116399999999999</v>
      </c>
      <c r="CF945" s="105">
        <v>0.51343799999999995</v>
      </c>
      <c r="CG945" s="105">
        <v>0.25579099999999999</v>
      </c>
      <c r="CH945" s="105">
        <v>0.65101399999999998</v>
      </c>
      <c r="CI945" s="105">
        <v>0.18010100000000001</v>
      </c>
      <c r="CJ945" s="105">
        <v>0.11756800000000001</v>
      </c>
      <c r="CK945" s="105">
        <v>0.14846500000000001</v>
      </c>
      <c r="CL945" s="105">
        <v>9.8295800000000003E-2</v>
      </c>
      <c r="CM945" s="116">
        <v>9.1552700000000002E-5</v>
      </c>
    </row>
    <row r="946" spans="1:91">
      <c r="A946" s="104" t="s">
        <v>2639</v>
      </c>
      <c r="B946" s="104" t="s">
        <v>2640</v>
      </c>
      <c r="C946" s="104" t="s">
        <v>2641</v>
      </c>
      <c r="D946" s="105">
        <v>30.514949999999999</v>
      </c>
      <c r="E946" s="108">
        <v>657720460</v>
      </c>
      <c r="F946" s="108">
        <v>556321132.5</v>
      </c>
      <c r="G946" s="108">
        <v>460551879</v>
      </c>
      <c r="H946" s="108">
        <v>1126164344</v>
      </c>
      <c r="I946" s="108">
        <v>1076866263</v>
      </c>
      <c r="J946" s="108">
        <v>531803057.89999998</v>
      </c>
      <c r="K946" s="108">
        <v>1290444736</v>
      </c>
      <c r="L946" s="108">
        <v>338115485</v>
      </c>
      <c r="M946" s="108">
        <v>977376614.79999995</v>
      </c>
      <c r="N946" s="108">
        <v>881929459.79999995</v>
      </c>
      <c r="O946" s="108">
        <v>469018522.5</v>
      </c>
      <c r="P946" s="108">
        <v>660481624.39999998</v>
      </c>
      <c r="Q946" s="108">
        <v>1456564796</v>
      </c>
      <c r="R946" s="108">
        <v>1506008744</v>
      </c>
      <c r="S946" s="108">
        <v>1597090045</v>
      </c>
      <c r="T946" s="108">
        <v>1317018274</v>
      </c>
      <c r="U946" s="108">
        <v>1520921814</v>
      </c>
      <c r="V946" s="108">
        <v>1354833482</v>
      </c>
      <c r="W946" s="108">
        <v>1249521125</v>
      </c>
      <c r="X946" s="108">
        <v>1240191983</v>
      </c>
      <c r="Y946" s="108">
        <v>1545769964</v>
      </c>
      <c r="Z946" s="108">
        <v>1245603046</v>
      </c>
      <c r="AA946" s="108">
        <v>1088656030</v>
      </c>
      <c r="AB946" s="108">
        <v>959389750</v>
      </c>
      <c r="AC946" s="108">
        <v>1835718991</v>
      </c>
      <c r="AD946" s="108">
        <v>1647185862</v>
      </c>
      <c r="AE946" s="108">
        <v>1963042265</v>
      </c>
      <c r="AF946" s="108">
        <v>1855988310</v>
      </c>
      <c r="AG946" s="108">
        <v>1856124605</v>
      </c>
      <c r="AH946" s="115">
        <v>1740072301</v>
      </c>
      <c r="AI946" s="105">
        <v>29.676400000000001</v>
      </c>
      <c r="AJ946" s="105">
        <v>29.639099999999999</v>
      </c>
      <c r="AK946" s="105">
        <v>29.38</v>
      </c>
      <c r="AL946" s="105">
        <v>30.3432</v>
      </c>
      <c r="AM946" s="105">
        <v>30.437100000000001</v>
      </c>
      <c r="AN946" s="105">
        <v>29.520900000000001</v>
      </c>
      <c r="AO946" s="105">
        <v>30.4815</v>
      </c>
      <c r="AP946" s="105">
        <v>29.1404</v>
      </c>
      <c r="AQ946" s="105">
        <v>30.0534</v>
      </c>
      <c r="AR946" s="105">
        <v>30.172699999999999</v>
      </c>
      <c r="AS946" s="105">
        <v>29.373899999999999</v>
      </c>
      <c r="AT946" s="105">
        <v>29.903099999999998</v>
      </c>
      <c r="AU946" s="105">
        <v>30.679200000000002</v>
      </c>
      <c r="AV946" s="105">
        <v>30.777799999999999</v>
      </c>
      <c r="AW946" s="105">
        <v>30.902799999999999</v>
      </c>
      <c r="AX946" s="105">
        <v>30.6739</v>
      </c>
      <c r="AY946" s="105">
        <v>30.827300000000001</v>
      </c>
      <c r="AZ946" s="105">
        <v>30.683599999999998</v>
      </c>
      <c r="BA946" s="105">
        <v>30.463699999999999</v>
      </c>
      <c r="BB946" s="105">
        <v>30.548400000000001</v>
      </c>
      <c r="BC946" s="105">
        <v>30.721800000000002</v>
      </c>
      <c r="BD946" s="105">
        <v>30.614699999999999</v>
      </c>
      <c r="BE946" s="105">
        <v>30.454499999999999</v>
      </c>
      <c r="BF946" s="105">
        <v>30.274100000000001</v>
      </c>
      <c r="BG946" s="105">
        <v>30.819500000000001</v>
      </c>
      <c r="BH946" s="105">
        <v>30.656400000000001</v>
      </c>
      <c r="BI946" s="105">
        <v>30.8843</v>
      </c>
      <c r="BJ946" s="105">
        <v>30.8446</v>
      </c>
      <c r="BK946" s="105">
        <v>30.7272</v>
      </c>
      <c r="BL946" s="116">
        <v>30.701699999999999</v>
      </c>
      <c r="BM946" s="112">
        <v>3.1871900000000002E-4</v>
      </c>
      <c r="BN946" s="112">
        <v>8.9233699999999999E-2</v>
      </c>
      <c r="BO946" s="112">
        <v>9.5130000000000006E-2</v>
      </c>
      <c r="BP946" s="112">
        <v>1.6914599999999998E-2</v>
      </c>
      <c r="BQ946" s="112">
        <v>0.73170999999999997</v>
      </c>
      <c r="BR946" s="112">
        <v>0.678948</v>
      </c>
      <c r="BS946" s="112">
        <v>0.109805</v>
      </c>
      <c r="BT946" s="112">
        <v>4.5167100000000002E-2</v>
      </c>
      <c r="BU946" s="117">
        <v>0.73836800000000002</v>
      </c>
      <c r="BV946" s="112">
        <v>8.03392E-3</v>
      </c>
      <c r="BW946" s="112">
        <v>0.15786900000000001</v>
      </c>
      <c r="BX946" s="112">
        <v>0.18843799999999999</v>
      </c>
      <c r="BY946" s="112">
        <v>3.9957699999999999E-2</v>
      </c>
      <c r="BZ946" s="112">
        <v>0.87023899999999998</v>
      </c>
      <c r="CA946" s="112">
        <v>0.84362199999999998</v>
      </c>
      <c r="CB946" s="112">
        <v>0.31186700000000001</v>
      </c>
      <c r="CC946" s="112">
        <v>0.171428</v>
      </c>
      <c r="CD946" s="117">
        <v>0.912887</v>
      </c>
      <c r="CE946" s="105">
        <v>-1.19265</v>
      </c>
      <c r="CF946" s="105">
        <v>-0.65743300000000005</v>
      </c>
      <c r="CG946" s="105">
        <v>-0.86605500000000002</v>
      </c>
      <c r="CH946" s="105">
        <v>-0.94122799999999995</v>
      </c>
      <c r="CI946" s="105">
        <v>2.8770400000000002E-2</v>
      </c>
      <c r="CJ946" s="105">
        <v>-2.95442E-2</v>
      </c>
      <c r="CK946" s="105">
        <v>-0.17988499999999999</v>
      </c>
      <c r="CL946" s="105">
        <v>-0.310029</v>
      </c>
      <c r="CM946" s="116">
        <v>2.8942699999999998E-2</v>
      </c>
    </row>
    <row r="947" spans="1:91">
      <c r="A947" s="104" t="s">
        <v>2642</v>
      </c>
      <c r="B947" s="104" t="s">
        <v>2643</v>
      </c>
      <c r="C947" s="104" t="s">
        <v>2644</v>
      </c>
      <c r="D947" s="105">
        <v>34.159549999999996</v>
      </c>
      <c r="E947" s="108">
        <v>15837495103</v>
      </c>
      <c r="F947" s="108">
        <v>16488092744</v>
      </c>
      <c r="G947" s="108">
        <v>19058551839</v>
      </c>
      <c r="H947" s="108">
        <v>17994566438</v>
      </c>
      <c r="I947" s="108">
        <v>17429421390</v>
      </c>
      <c r="J947" s="108">
        <v>16498901752</v>
      </c>
      <c r="K947" s="108">
        <v>19250126065</v>
      </c>
      <c r="L947" s="108">
        <v>13583730115</v>
      </c>
      <c r="M947" s="108">
        <v>19594481640</v>
      </c>
      <c r="N947" s="108">
        <v>17321170751</v>
      </c>
      <c r="O947" s="108">
        <v>17675531599</v>
      </c>
      <c r="P947" s="108">
        <v>14404377479</v>
      </c>
      <c r="Q947" s="108">
        <v>13187329794</v>
      </c>
      <c r="R947" s="108">
        <v>14321628962</v>
      </c>
      <c r="S947" s="108">
        <v>12959726433</v>
      </c>
      <c r="T947" s="108">
        <v>13439451862</v>
      </c>
      <c r="U947" s="108">
        <v>13395939316</v>
      </c>
      <c r="V947" s="108">
        <v>12099485761</v>
      </c>
      <c r="W947" s="108">
        <v>16997559451</v>
      </c>
      <c r="X947" s="108">
        <v>16254687862</v>
      </c>
      <c r="Y947" s="108">
        <v>16117985357</v>
      </c>
      <c r="Z947" s="108">
        <v>13962912340</v>
      </c>
      <c r="AA947" s="108">
        <v>12121268414</v>
      </c>
      <c r="AB947" s="108">
        <v>14485159036</v>
      </c>
      <c r="AC947" s="108">
        <v>17894803030</v>
      </c>
      <c r="AD947" s="108">
        <v>17113061747</v>
      </c>
      <c r="AE947" s="108">
        <v>16466011287</v>
      </c>
      <c r="AF947" s="108">
        <v>15891853840</v>
      </c>
      <c r="AG947" s="108">
        <v>16079030861</v>
      </c>
      <c r="AH947" s="115">
        <v>16388156530</v>
      </c>
      <c r="AI947" s="105">
        <v>34.266100000000002</v>
      </c>
      <c r="AJ947" s="105">
        <v>34.456200000000003</v>
      </c>
      <c r="AK947" s="105">
        <v>34.657699999999998</v>
      </c>
      <c r="AL947" s="105">
        <v>34.341200000000001</v>
      </c>
      <c r="AM947" s="105">
        <v>34.441200000000002</v>
      </c>
      <c r="AN947" s="105">
        <v>34.334299999999999</v>
      </c>
      <c r="AO947" s="105">
        <v>34.419600000000003</v>
      </c>
      <c r="AP947" s="105">
        <v>34.289400000000001</v>
      </c>
      <c r="AQ947" s="105">
        <v>34.378799999999998</v>
      </c>
      <c r="AR947" s="105">
        <v>34.471499999999999</v>
      </c>
      <c r="AS947" s="105">
        <v>34.546900000000001</v>
      </c>
      <c r="AT947" s="105">
        <v>34.35</v>
      </c>
      <c r="AU947" s="105">
        <v>33.827100000000002</v>
      </c>
      <c r="AV947" s="105">
        <v>34.027200000000001</v>
      </c>
      <c r="AW947" s="105">
        <v>33.9587</v>
      </c>
      <c r="AX947" s="105">
        <v>34.025100000000002</v>
      </c>
      <c r="AY947" s="105">
        <v>33.948500000000003</v>
      </c>
      <c r="AZ947" s="105">
        <v>33.830599999999997</v>
      </c>
      <c r="BA947" s="105">
        <v>34.229500000000002</v>
      </c>
      <c r="BB947" s="105">
        <v>34.261600000000001</v>
      </c>
      <c r="BC947" s="105">
        <v>34.128700000000002</v>
      </c>
      <c r="BD947" s="105">
        <v>34.1267</v>
      </c>
      <c r="BE947" s="105">
        <v>33.911299999999997</v>
      </c>
      <c r="BF947" s="105">
        <v>34.190399999999997</v>
      </c>
      <c r="BG947" s="105">
        <v>34.118499999999997</v>
      </c>
      <c r="BH947" s="105">
        <v>34.016399999999997</v>
      </c>
      <c r="BI947" s="105">
        <v>33.952599999999997</v>
      </c>
      <c r="BJ947" s="105">
        <v>33.942599999999999</v>
      </c>
      <c r="BK947" s="105">
        <v>33.829099999999997</v>
      </c>
      <c r="BL947" s="116">
        <v>33.93</v>
      </c>
      <c r="BM947" s="112">
        <v>9.2021800000000008E-3</v>
      </c>
      <c r="BN947" s="112">
        <v>6.9522500000000005E-4</v>
      </c>
      <c r="BO947" s="112">
        <v>9.2681800000000004E-4</v>
      </c>
      <c r="BP947" s="112">
        <v>1.2008100000000001E-3</v>
      </c>
      <c r="BQ947" s="112">
        <v>0.61863000000000001</v>
      </c>
      <c r="BR947" s="112">
        <v>0.63730500000000001</v>
      </c>
      <c r="BS947" s="112">
        <v>4.7123900000000003E-3</v>
      </c>
      <c r="BT947" s="112">
        <v>0.12828100000000001</v>
      </c>
      <c r="BU947" s="117">
        <v>9.9492300000000006E-2</v>
      </c>
      <c r="BV947" s="112">
        <v>3.8177999999999997E-2</v>
      </c>
      <c r="BW947" s="112">
        <v>1.1788099999999999E-2</v>
      </c>
      <c r="BX947" s="112">
        <v>1.8943700000000001E-2</v>
      </c>
      <c r="BY947" s="112">
        <v>8.8151299999999991E-3</v>
      </c>
      <c r="BZ947" s="112">
        <v>0.80865799999999999</v>
      </c>
      <c r="CA947" s="112">
        <v>0.82227399999999995</v>
      </c>
      <c r="CB947" s="112">
        <v>6.8401100000000006E-2</v>
      </c>
      <c r="CC947" s="112">
        <v>0.308002</v>
      </c>
      <c r="CD947" s="117">
        <v>0.61957799999999996</v>
      </c>
      <c r="CE947" s="105">
        <v>0.55944099999999997</v>
      </c>
      <c r="CF947" s="105">
        <v>0.47167799999999999</v>
      </c>
      <c r="CG947" s="105">
        <v>0.46205299999999999</v>
      </c>
      <c r="CH947" s="105">
        <v>0.55556000000000005</v>
      </c>
      <c r="CI947" s="105">
        <v>3.7077600000000002E-2</v>
      </c>
      <c r="CJ947" s="105">
        <v>3.4135199999999997E-2</v>
      </c>
      <c r="CK947" s="105">
        <v>0.306066</v>
      </c>
      <c r="CL947" s="105">
        <v>0.17557800000000001</v>
      </c>
      <c r="CM947" s="116">
        <v>0.12859300000000001</v>
      </c>
    </row>
    <row r="948" spans="1:91">
      <c r="A948" s="104" t="s">
        <v>2645</v>
      </c>
      <c r="B948" s="104" t="s">
        <v>2646</v>
      </c>
      <c r="C948" s="104" t="s">
        <v>2647</v>
      </c>
      <c r="D948" s="105">
        <v>30.686349999999997</v>
      </c>
      <c r="E948" s="108">
        <v>1196543946</v>
      </c>
      <c r="F948" s="108">
        <v>971114158.29999995</v>
      </c>
      <c r="G948" s="108">
        <v>813183700.29999995</v>
      </c>
      <c r="H948" s="108">
        <v>1252094538</v>
      </c>
      <c r="I948" s="108">
        <v>992410835.29999995</v>
      </c>
      <c r="J948" s="108">
        <v>690029457</v>
      </c>
      <c r="K948" s="108">
        <v>871452558.5</v>
      </c>
      <c r="L948" s="108">
        <v>590175329</v>
      </c>
      <c r="M948" s="108">
        <v>1008415738</v>
      </c>
      <c r="N948" s="108">
        <v>1167474324</v>
      </c>
      <c r="O948" s="108">
        <v>808224158.79999995</v>
      </c>
      <c r="P948" s="108">
        <v>744442688.79999995</v>
      </c>
      <c r="Q948" s="108">
        <v>1769723393</v>
      </c>
      <c r="R948" s="108">
        <v>1397388057</v>
      </c>
      <c r="S948" s="108">
        <v>1135389919</v>
      </c>
      <c r="T948" s="108">
        <v>1511370523</v>
      </c>
      <c r="U948" s="108">
        <v>1579438332</v>
      </c>
      <c r="V948" s="108">
        <v>1567381646</v>
      </c>
      <c r="W948" s="108">
        <v>1591476330</v>
      </c>
      <c r="X948" s="108">
        <v>1559230261</v>
      </c>
      <c r="Y948" s="108">
        <v>1734004450</v>
      </c>
      <c r="Z948" s="108">
        <v>1610392338</v>
      </c>
      <c r="AA948" s="108">
        <v>1300972770</v>
      </c>
      <c r="AB948" s="108">
        <v>1416168352</v>
      </c>
      <c r="AC948" s="108">
        <v>1651988569</v>
      </c>
      <c r="AD948" s="108">
        <v>1912990541</v>
      </c>
      <c r="AE948" s="108">
        <v>1824973271</v>
      </c>
      <c r="AF948" s="108">
        <v>1919249577</v>
      </c>
      <c r="AG948" s="108">
        <v>2076944459</v>
      </c>
      <c r="AH948" s="115">
        <v>1949327176</v>
      </c>
      <c r="AI948" s="105">
        <v>30.5397</v>
      </c>
      <c r="AJ948" s="105">
        <v>30.4404</v>
      </c>
      <c r="AK948" s="105">
        <v>30.183499999999999</v>
      </c>
      <c r="AL948" s="105">
        <v>30.496099999999998</v>
      </c>
      <c r="AM948" s="105">
        <v>30.319600000000001</v>
      </c>
      <c r="AN948" s="105">
        <v>29.9086</v>
      </c>
      <c r="AO948" s="105">
        <v>29.921099999999999</v>
      </c>
      <c r="AP948" s="105">
        <v>29.956700000000001</v>
      </c>
      <c r="AQ948" s="105">
        <v>30.098500000000001</v>
      </c>
      <c r="AR948" s="105">
        <v>30.571999999999999</v>
      </c>
      <c r="AS948" s="105">
        <v>30.175699999999999</v>
      </c>
      <c r="AT948" s="105">
        <v>30.075800000000001</v>
      </c>
      <c r="AU948" s="105">
        <v>30.959599999999998</v>
      </c>
      <c r="AV948" s="105">
        <v>30.669799999999999</v>
      </c>
      <c r="AW948" s="105">
        <v>30.4161</v>
      </c>
      <c r="AX948" s="105">
        <v>30.872499999999999</v>
      </c>
      <c r="AY948" s="105">
        <v>30.880800000000001</v>
      </c>
      <c r="AZ948" s="105">
        <v>30.890899999999998</v>
      </c>
      <c r="BA948" s="105">
        <v>30.8127</v>
      </c>
      <c r="BB948" s="105">
        <v>30.8734</v>
      </c>
      <c r="BC948" s="105">
        <v>30.884699999999999</v>
      </c>
      <c r="BD948" s="105">
        <v>30.985600000000002</v>
      </c>
      <c r="BE948" s="105">
        <v>30.7029</v>
      </c>
      <c r="BF948" s="105">
        <v>30.835899999999999</v>
      </c>
      <c r="BG948" s="105">
        <v>30.665500000000002</v>
      </c>
      <c r="BH948" s="105">
        <v>30.872</v>
      </c>
      <c r="BI948" s="105">
        <v>30.7791</v>
      </c>
      <c r="BJ948" s="105">
        <v>30.892900000000001</v>
      </c>
      <c r="BK948" s="105">
        <v>30.887499999999999</v>
      </c>
      <c r="BL948" s="116">
        <v>30.8644</v>
      </c>
      <c r="BM948" s="112">
        <v>9.7629599999999993E-3</v>
      </c>
      <c r="BN948" s="112">
        <v>2.1317699999999998E-2</v>
      </c>
      <c r="BO948" s="112">
        <v>8.4886499999999994E-5</v>
      </c>
      <c r="BP948" s="112">
        <v>1.6126399999999999E-2</v>
      </c>
      <c r="BQ948" s="112">
        <v>0.27277899999999999</v>
      </c>
      <c r="BR948" s="112">
        <v>0.98189899999999997</v>
      </c>
      <c r="BS948" s="112">
        <v>0.36138300000000001</v>
      </c>
      <c r="BT948" s="112">
        <v>0.65026899999999999</v>
      </c>
      <c r="BU948" s="117">
        <v>0.144013</v>
      </c>
      <c r="BV948" s="112">
        <v>3.9298E-2</v>
      </c>
      <c r="BW948" s="112">
        <v>5.9685099999999998E-2</v>
      </c>
      <c r="BX948" s="112">
        <v>6.5056999999999997E-3</v>
      </c>
      <c r="BY948" s="112">
        <v>3.8719499999999997E-2</v>
      </c>
      <c r="BZ948" s="112">
        <v>0.61542600000000003</v>
      </c>
      <c r="CA948" s="112">
        <v>0.98860700000000001</v>
      </c>
      <c r="CB948" s="112">
        <v>0.59028899999999995</v>
      </c>
      <c r="CC948" s="112">
        <v>0.78606600000000004</v>
      </c>
      <c r="CD948" s="117">
        <v>0.67133900000000002</v>
      </c>
      <c r="CE948" s="105">
        <v>-0.49376199999999998</v>
      </c>
      <c r="CF948" s="105">
        <v>-0.64022999999999997</v>
      </c>
      <c r="CG948" s="105">
        <v>-0.88952200000000003</v>
      </c>
      <c r="CH948" s="105">
        <v>-0.60714299999999999</v>
      </c>
      <c r="CI948" s="105">
        <v>-0.19980600000000001</v>
      </c>
      <c r="CJ948" s="105">
        <v>-2.46684E-4</v>
      </c>
      <c r="CK948" s="105">
        <v>-2.4721799999999999E-2</v>
      </c>
      <c r="CL948" s="105">
        <v>-4.0173199999999999E-2</v>
      </c>
      <c r="CM948" s="116">
        <v>-0.10942399999999999</v>
      </c>
    </row>
    <row r="949" spans="1:91">
      <c r="A949" s="104" t="s">
        <v>2648</v>
      </c>
      <c r="B949" s="104" t="s">
        <v>2649</v>
      </c>
      <c r="C949" s="104" t="s">
        <v>2650</v>
      </c>
      <c r="D949" s="105">
        <v>28.787099999999999</v>
      </c>
      <c r="E949" s="108">
        <v>376611131</v>
      </c>
      <c r="F949" s="108">
        <v>399781955.60000002</v>
      </c>
      <c r="G949" s="108">
        <v>437897408.60000002</v>
      </c>
      <c r="H949" s="108">
        <v>439272587.10000002</v>
      </c>
      <c r="I949" s="108">
        <v>373720506</v>
      </c>
      <c r="J949" s="108">
        <v>450753121.5</v>
      </c>
      <c r="K949" s="108">
        <v>498945611.5</v>
      </c>
      <c r="L949" s="108">
        <v>275912276.30000001</v>
      </c>
      <c r="M949" s="108">
        <v>372687563.30000001</v>
      </c>
      <c r="N949" s="108">
        <v>383569335.19999999</v>
      </c>
      <c r="O949" s="108">
        <v>459987244.39999998</v>
      </c>
      <c r="P949" s="108">
        <v>369138056</v>
      </c>
      <c r="Q949" s="108">
        <v>313060607.30000001</v>
      </c>
      <c r="R949" s="108">
        <v>275879123.80000001</v>
      </c>
      <c r="S949" s="108">
        <v>289458372.5</v>
      </c>
      <c r="T949" s="108">
        <v>442395462.89999998</v>
      </c>
      <c r="U949" s="108">
        <v>419012411.10000002</v>
      </c>
      <c r="V949" s="108">
        <v>296205866.39999998</v>
      </c>
      <c r="W949" s="108">
        <v>386009197.60000002</v>
      </c>
      <c r="X949" s="108">
        <v>369177000</v>
      </c>
      <c r="Y949" s="108">
        <v>319782284.5</v>
      </c>
      <c r="Z949" s="108">
        <v>378491436.10000002</v>
      </c>
      <c r="AA949" s="108">
        <v>245725931.80000001</v>
      </c>
      <c r="AB949" s="108">
        <v>307577265.89999998</v>
      </c>
      <c r="AC949" s="108">
        <v>338332348.39999998</v>
      </c>
      <c r="AD949" s="108">
        <v>323974821.10000002</v>
      </c>
      <c r="AE949" s="108">
        <v>327987982.30000001</v>
      </c>
      <c r="AF949" s="108">
        <v>288803538.89999998</v>
      </c>
      <c r="AG949" s="108">
        <v>356612148</v>
      </c>
      <c r="AH949" s="115">
        <v>313439239.89999998</v>
      </c>
      <c r="AI949" s="105">
        <v>28.872</v>
      </c>
      <c r="AJ949" s="105">
        <v>29.151299999999999</v>
      </c>
      <c r="AK949" s="105">
        <v>29.319199999999999</v>
      </c>
      <c r="AL949" s="105">
        <v>28.9849</v>
      </c>
      <c r="AM949" s="105">
        <v>28.934000000000001</v>
      </c>
      <c r="AN949" s="105">
        <v>29.296600000000002</v>
      </c>
      <c r="AO949" s="105">
        <v>29.1541</v>
      </c>
      <c r="AP949" s="105">
        <v>28.886500000000002</v>
      </c>
      <c r="AQ949" s="105">
        <v>28.662500000000001</v>
      </c>
      <c r="AR949" s="105">
        <v>28.934699999999999</v>
      </c>
      <c r="AS949" s="105">
        <v>29.342400000000001</v>
      </c>
      <c r="AT949" s="105">
        <v>29.063800000000001</v>
      </c>
      <c r="AU949" s="105">
        <v>28.434699999999999</v>
      </c>
      <c r="AV949" s="105">
        <v>28.3292</v>
      </c>
      <c r="AW949" s="105">
        <v>28.588999999999999</v>
      </c>
      <c r="AX949" s="105">
        <v>29.100100000000001</v>
      </c>
      <c r="AY949" s="105">
        <v>28.975999999999999</v>
      </c>
      <c r="AZ949" s="105">
        <v>28.521899999999999</v>
      </c>
      <c r="BA949" s="105">
        <v>28.768999999999998</v>
      </c>
      <c r="BB949" s="105">
        <v>28.805199999999999</v>
      </c>
      <c r="BC949" s="105">
        <v>28.473800000000001</v>
      </c>
      <c r="BD949" s="105">
        <v>28.900200000000002</v>
      </c>
      <c r="BE949" s="105">
        <v>28.316400000000002</v>
      </c>
      <c r="BF949" s="105">
        <v>28.632999999999999</v>
      </c>
      <c r="BG949" s="105">
        <v>28.3767</v>
      </c>
      <c r="BH949" s="105">
        <v>28.306899999999999</v>
      </c>
      <c r="BI949" s="105">
        <v>28.302900000000001</v>
      </c>
      <c r="BJ949" s="105">
        <v>28.160599999999999</v>
      </c>
      <c r="BK949" s="105">
        <v>28.363900000000001</v>
      </c>
      <c r="BL949" s="116">
        <v>28.2407</v>
      </c>
      <c r="BM949" s="112">
        <v>3.88442E-3</v>
      </c>
      <c r="BN949" s="112">
        <v>3.08005E-3</v>
      </c>
      <c r="BO949" s="112">
        <v>1.37316E-2</v>
      </c>
      <c r="BP949" s="112">
        <v>3.0531299999999998E-3</v>
      </c>
      <c r="BQ949" s="112">
        <v>0.110501</v>
      </c>
      <c r="BR949" s="112">
        <v>3.0074900000000002E-2</v>
      </c>
      <c r="BS949" s="112">
        <v>2.3802899999999998E-2</v>
      </c>
      <c r="BT949" s="112">
        <v>0.113278</v>
      </c>
      <c r="BU949" s="117">
        <v>0.31184299999999998</v>
      </c>
      <c r="BV949" s="112">
        <v>2.5143800000000001E-2</v>
      </c>
      <c r="BW949" s="112">
        <v>2.13379E-2</v>
      </c>
      <c r="BX949" s="112">
        <v>6.94187E-2</v>
      </c>
      <c r="BY949" s="112">
        <v>1.41143E-2</v>
      </c>
      <c r="BZ949" s="112">
        <v>0.48839500000000002</v>
      </c>
      <c r="CA949" s="112">
        <v>0.16170999999999999</v>
      </c>
      <c r="CB949" s="112">
        <v>0.14807200000000001</v>
      </c>
      <c r="CC949" s="112">
        <v>0.29171999999999998</v>
      </c>
      <c r="CD949" s="117">
        <v>0.73703799999999997</v>
      </c>
      <c r="CE949" s="105">
        <v>0.85907900000000004</v>
      </c>
      <c r="CF949" s="105">
        <v>0.816778</v>
      </c>
      <c r="CG949" s="105">
        <v>0.64596200000000004</v>
      </c>
      <c r="CH949" s="105">
        <v>0.85856100000000002</v>
      </c>
      <c r="CI949" s="105">
        <v>0.19591600000000001</v>
      </c>
      <c r="CJ949" s="105">
        <v>0.61094099999999996</v>
      </c>
      <c r="CK949" s="105">
        <v>0.42759999999999998</v>
      </c>
      <c r="CL949" s="105">
        <v>0.36145100000000002</v>
      </c>
      <c r="CM949" s="116">
        <v>7.37902E-2</v>
      </c>
    </row>
    <row r="950" spans="1:91">
      <c r="A950" s="104" t="s">
        <v>2651</v>
      </c>
      <c r="B950" s="104" t="s">
        <v>2652</v>
      </c>
      <c r="C950" s="104" t="s">
        <v>2653</v>
      </c>
      <c r="D950" s="105">
        <v>29.03125</v>
      </c>
      <c r="E950" s="108">
        <v>422842836.80000001</v>
      </c>
      <c r="F950" s="108">
        <v>532698778</v>
      </c>
      <c r="G950" s="108">
        <v>491454460</v>
      </c>
      <c r="H950" s="108">
        <v>595895151.79999995</v>
      </c>
      <c r="I950" s="108">
        <v>670640952.29999995</v>
      </c>
      <c r="J950" s="108">
        <v>607660151.5</v>
      </c>
      <c r="K950" s="108">
        <v>526332122.5</v>
      </c>
      <c r="L950" s="108">
        <v>612822914</v>
      </c>
      <c r="M950" s="108">
        <v>544945632.5</v>
      </c>
      <c r="N950" s="108">
        <v>536422122</v>
      </c>
      <c r="O950" s="108">
        <v>388795961</v>
      </c>
      <c r="P950" s="108">
        <v>411152166</v>
      </c>
      <c r="Q950" s="108">
        <v>373562630.30000001</v>
      </c>
      <c r="R950" s="108">
        <v>296250356</v>
      </c>
      <c r="S950" s="108">
        <v>394023930</v>
      </c>
      <c r="T950" s="108">
        <v>338055003.5</v>
      </c>
      <c r="U950" s="108">
        <v>338550589</v>
      </c>
      <c r="V950" s="108">
        <v>468971034.5</v>
      </c>
      <c r="W950" s="108">
        <v>460472737.30000001</v>
      </c>
      <c r="X950" s="108">
        <v>388033471.30000001</v>
      </c>
      <c r="Y950" s="108">
        <v>423349275</v>
      </c>
      <c r="Z950" s="108">
        <v>429275676.30000001</v>
      </c>
      <c r="AA950" s="108">
        <v>377952552</v>
      </c>
      <c r="AB950" s="108">
        <v>390336709</v>
      </c>
      <c r="AC950" s="108">
        <v>560253903.5</v>
      </c>
      <c r="AD950" s="108">
        <v>402693112.80000001</v>
      </c>
      <c r="AE950" s="108">
        <v>481758385.5</v>
      </c>
      <c r="AF950" s="108">
        <v>418183701</v>
      </c>
      <c r="AG950" s="108">
        <v>501596209.5</v>
      </c>
      <c r="AH950" s="115">
        <v>514742693.5</v>
      </c>
      <c r="AI950" s="105">
        <v>29.039000000000001</v>
      </c>
      <c r="AJ950" s="105">
        <v>29.5639</v>
      </c>
      <c r="AK950" s="105">
        <v>29.479299999999999</v>
      </c>
      <c r="AL950" s="105">
        <v>29.424900000000001</v>
      </c>
      <c r="AM950" s="105">
        <v>29.749600000000001</v>
      </c>
      <c r="AN950" s="105">
        <v>29.707599999999999</v>
      </c>
      <c r="AO950" s="105">
        <v>29.226900000000001</v>
      </c>
      <c r="AP950" s="105">
        <v>29.998200000000001</v>
      </c>
      <c r="AQ950" s="105">
        <v>29.210599999999999</v>
      </c>
      <c r="AR950" s="105">
        <v>29.424700000000001</v>
      </c>
      <c r="AS950" s="105">
        <v>29.100899999999999</v>
      </c>
      <c r="AT950" s="105">
        <v>29.2193</v>
      </c>
      <c r="AU950" s="105">
        <v>28.678699999999999</v>
      </c>
      <c r="AV950" s="105">
        <v>28.431899999999999</v>
      </c>
      <c r="AW950" s="105">
        <v>29.0076</v>
      </c>
      <c r="AX950" s="105">
        <v>28.712</v>
      </c>
      <c r="AY950" s="105">
        <v>28.659099999999999</v>
      </c>
      <c r="AZ950" s="105">
        <v>29.1752</v>
      </c>
      <c r="BA950" s="105">
        <v>29.023499999999999</v>
      </c>
      <c r="BB950" s="105">
        <v>28.8809</v>
      </c>
      <c r="BC950" s="105">
        <v>28.879000000000001</v>
      </c>
      <c r="BD950" s="105">
        <v>29.0684</v>
      </c>
      <c r="BE950" s="105">
        <v>28.905899999999999</v>
      </c>
      <c r="BF950" s="105">
        <v>28.976700000000001</v>
      </c>
      <c r="BG950" s="105">
        <v>29.1158</v>
      </c>
      <c r="BH950" s="105">
        <v>28.628499999999999</v>
      </c>
      <c r="BI950" s="105">
        <v>28.857600000000001</v>
      </c>
      <c r="BJ950" s="105">
        <v>28.694600000000001</v>
      </c>
      <c r="BK950" s="105">
        <v>28.8461</v>
      </c>
      <c r="BL950" s="116">
        <v>28.929300000000001</v>
      </c>
      <c r="BM950" s="112">
        <v>3.8295599999999999E-2</v>
      </c>
      <c r="BN950" s="112">
        <v>2.8261900000000001E-3</v>
      </c>
      <c r="BO950" s="112">
        <v>7.1391700000000002E-2</v>
      </c>
      <c r="BP950" s="112">
        <v>2.2064500000000001E-2</v>
      </c>
      <c r="BQ950" s="112">
        <v>0.55096199999999995</v>
      </c>
      <c r="BR950" s="112">
        <v>0.89316499999999999</v>
      </c>
      <c r="BS950" s="112">
        <v>0.28008899999999998</v>
      </c>
      <c r="BT950" s="112">
        <v>0.12642999999999999</v>
      </c>
      <c r="BU950" s="117">
        <v>0.79287600000000003</v>
      </c>
      <c r="BV950" s="112">
        <v>8.3667599999999995E-2</v>
      </c>
      <c r="BW950" s="112">
        <v>2.0782800000000001E-2</v>
      </c>
      <c r="BX950" s="112">
        <v>0.16401299999999999</v>
      </c>
      <c r="BY950" s="112">
        <v>4.8481200000000002E-2</v>
      </c>
      <c r="BZ950" s="112">
        <v>0.77297499999999997</v>
      </c>
      <c r="CA950" s="112">
        <v>0.95211800000000002</v>
      </c>
      <c r="CB950" s="112">
        <v>0.51800199999999996</v>
      </c>
      <c r="CC950" s="112">
        <v>0.30547299999999999</v>
      </c>
      <c r="CD950" s="117">
        <v>0.93879699999999999</v>
      </c>
      <c r="CE950" s="105">
        <v>0.537416</v>
      </c>
      <c r="CF950" s="105">
        <v>0.80402899999999999</v>
      </c>
      <c r="CG950" s="105">
        <v>0.65524000000000004</v>
      </c>
      <c r="CH950" s="105">
        <v>0.42494300000000002</v>
      </c>
      <c r="CI950" s="105">
        <v>-0.117267</v>
      </c>
      <c r="CJ950" s="105">
        <v>2.5426899999999999E-2</v>
      </c>
      <c r="CK950" s="105">
        <v>0.104478</v>
      </c>
      <c r="CL950" s="105">
        <v>0.16033600000000001</v>
      </c>
      <c r="CM950" s="116">
        <v>4.3961199999999999E-2</v>
      </c>
    </row>
    <row r="951" spans="1:91">
      <c r="A951" s="104" t="s">
        <v>2654</v>
      </c>
      <c r="B951" s="104" t="s">
        <v>2655</v>
      </c>
      <c r="C951" s="104" t="s">
        <v>2328</v>
      </c>
      <c r="D951" s="105">
        <v>28.289650000000002</v>
      </c>
      <c r="E951" s="108">
        <v>310314216</v>
      </c>
      <c r="F951" s="108">
        <v>390135713</v>
      </c>
      <c r="G951" s="108">
        <v>378686136</v>
      </c>
      <c r="H951" s="108">
        <v>317707728</v>
      </c>
      <c r="I951" s="108">
        <v>290341536</v>
      </c>
      <c r="J951" s="108">
        <v>493765988</v>
      </c>
      <c r="K951" s="108">
        <v>156823439</v>
      </c>
      <c r="L951" s="108">
        <v>201412621</v>
      </c>
      <c r="M951" s="108">
        <v>236506660</v>
      </c>
      <c r="N951" s="108">
        <v>393254900</v>
      </c>
      <c r="O951" s="108">
        <v>432214124</v>
      </c>
      <c r="P951" s="108">
        <v>431455297</v>
      </c>
      <c r="Q951" s="108">
        <v>244916886.5</v>
      </c>
      <c r="R951" s="108">
        <v>273731363.5</v>
      </c>
      <c r="S951" s="108">
        <v>237826819</v>
      </c>
      <c r="T951" s="108">
        <v>260622911</v>
      </c>
      <c r="U951" s="108">
        <v>260161624</v>
      </c>
      <c r="V951" s="108">
        <v>226366312</v>
      </c>
      <c r="W951" s="108">
        <v>265783255</v>
      </c>
      <c r="X951" s="108">
        <v>212155880</v>
      </c>
      <c r="Y951" s="108">
        <v>230018872.80000001</v>
      </c>
      <c r="Z951" s="108">
        <v>208768731</v>
      </c>
      <c r="AA951" s="108">
        <v>179143957</v>
      </c>
      <c r="AB951" s="108">
        <v>215390241.5</v>
      </c>
      <c r="AC951" s="108">
        <v>314837004</v>
      </c>
      <c r="AD951" s="108">
        <v>314385472</v>
      </c>
      <c r="AE951" s="108">
        <v>331985758</v>
      </c>
      <c r="AF951" s="108">
        <v>310793004</v>
      </c>
      <c r="AG951" s="108">
        <v>343164761</v>
      </c>
      <c r="AH951" s="115">
        <v>294085113</v>
      </c>
      <c r="AI951" s="105">
        <v>28.592600000000001</v>
      </c>
      <c r="AJ951" s="105">
        <v>29.120699999999999</v>
      </c>
      <c r="AK951" s="105">
        <v>29.120899999999999</v>
      </c>
      <c r="AL951" s="105">
        <v>28.517499999999998</v>
      </c>
      <c r="AM951" s="105">
        <v>28.579899999999999</v>
      </c>
      <c r="AN951" s="105">
        <v>29.416499999999999</v>
      </c>
      <c r="AO951" s="105">
        <v>27.490600000000001</v>
      </c>
      <c r="AP951" s="105">
        <v>28.489899999999999</v>
      </c>
      <c r="AQ951" s="105">
        <v>28.006399999999999</v>
      </c>
      <c r="AR951" s="105">
        <v>28.970600000000001</v>
      </c>
      <c r="AS951" s="105">
        <v>29.251899999999999</v>
      </c>
      <c r="AT951" s="105">
        <v>29.288799999999998</v>
      </c>
      <c r="AU951" s="105">
        <v>28.0883</v>
      </c>
      <c r="AV951" s="105">
        <v>28.317900000000002</v>
      </c>
      <c r="AW951" s="105">
        <v>28.314</v>
      </c>
      <c r="AX951" s="105">
        <v>28.3367</v>
      </c>
      <c r="AY951" s="105">
        <v>28.2623</v>
      </c>
      <c r="AZ951" s="105">
        <v>28.136199999999999</v>
      </c>
      <c r="BA951" s="105">
        <v>28.230599999999999</v>
      </c>
      <c r="BB951" s="105">
        <v>28.000399999999999</v>
      </c>
      <c r="BC951" s="105">
        <v>27.992899999999999</v>
      </c>
      <c r="BD951" s="105">
        <v>28.0732</v>
      </c>
      <c r="BE951" s="105">
        <v>27.882899999999999</v>
      </c>
      <c r="BF951" s="105">
        <v>28.119</v>
      </c>
      <c r="BG951" s="105">
        <v>28.2715</v>
      </c>
      <c r="BH951" s="105">
        <v>28.263400000000001</v>
      </c>
      <c r="BI951" s="105">
        <v>28.320399999999999</v>
      </c>
      <c r="BJ951" s="105">
        <v>28.266400000000001</v>
      </c>
      <c r="BK951" s="105">
        <v>28.3078</v>
      </c>
      <c r="BL951" s="116">
        <v>28.148099999999999</v>
      </c>
      <c r="BM951" s="112">
        <v>1.8171799999999998E-2</v>
      </c>
      <c r="BN951" s="112">
        <v>0.111842</v>
      </c>
      <c r="BO951" s="112">
        <v>0.44905299999999998</v>
      </c>
      <c r="BP951" s="112">
        <v>1.1233300000000001E-3</v>
      </c>
      <c r="BQ951" s="112">
        <v>0.99390400000000001</v>
      </c>
      <c r="BR951" s="112">
        <v>0.95767500000000005</v>
      </c>
      <c r="BS951" s="112">
        <v>0.14363699999999999</v>
      </c>
      <c r="BT951" s="112">
        <v>6.7542699999999997E-2</v>
      </c>
      <c r="BU951" s="117">
        <v>0.43437999999999999</v>
      </c>
      <c r="BV951" s="112">
        <v>5.6338600000000003E-2</v>
      </c>
      <c r="BW951" s="112">
        <v>0.185693</v>
      </c>
      <c r="BX951" s="112">
        <v>0.55437199999999998</v>
      </c>
      <c r="BY951" s="112">
        <v>8.5105400000000005E-3</v>
      </c>
      <c r="BZ951" s="112">
        <v>0.99712699999999999</v>
      </c>
      <c r="CA951" s="112">
        <v>0.97861699999999996</v>
      </c>
      <c r="CB951" s="112">
        <v>0.35927999999999999</v>
      </c>
      <c r="CC951" s="112">
        <v>0.22046299999999999</v>
      </c>
      <c r="CD951" s="117">
        <v>0.78158300000000003</v>
      </c>
      <c r="CE951" s="105">
        <v>0.70395700000000005</v>
      </c>
      <c r="CF951" s="105">
        <v>0.59718099999999996</v>
      </c>
      <c r="CG951" s="105">
        <v>-0.24516499999999999</v>
      </c>
      <c r="CH951" s="105">
        <v>0.92962100000000003</v>
      </c>
      <c r="CI951" s="105">
        <v>-7.2924299999999997E-4</v>
      </c>
      <c r="CJ951" s="105">
        <v>4.2686499999999997E-3</v>
      </c>
      <c r="CK951" s="105">
        <v>-0.16614699999999999</v>
      </c>
      <c r="CL951" s="105">
        <v>-0.21575800000000001</v>
      </c>
      <c r="CM951" s="116">
        <v>4.4319200000000003E-2</v>
      </c>
    </row>
    <row r="952" spans="1:91">
      <c r="A952" s="104" t="s">
        <v>2656</v>
      </c>
      <c r="B952" s="104" t="s">
        <v>2657</v>
      </c>
      <c r="C952" s="104" t="s">
        <v>1130</v>
      </c>
      <c r="D952" s="105">
        <v>30.991500000000002</v>
      </c>
      <c r="E952" s="108">
        <v>1560503811</v>
      </c>
      <c r="F952" s="108">
        <v>837014450.5</v>
      </c>
      <c r="G952" s="108">
        <v>1135081501</v>
      </c>
      <c r="H952" s="108">
        <v>1927509130</v>
      </c>
      <c r="I952" s="108">
        <v>1229543734</v>
      </c>
      <c r="J952" s="108">
        <v>1114274373</v>
      </c>
      <c r="K952" s="108">
        <v>1768427797</v>
      </c>
      <c r="L952" s="108">
        <v>1031746012</v>
      </c>
      <c r="M952" s="108">
        <v>3241944019</v>
      </c>
      <c r="N952" s="108">
        <v>1274931544</v>
      </c>
      <c r="O952" s="108">
        <v>1221651366</v>
      </c>
      <c r="P952" s="108">
        <v>1486352847</v>
      </c>
      <c r="Q952" s="108">
        <v>1819201453</v>
      </c>
      <c r="R952" s="108">
        <v>2346294349</v>
      </c>
      <c r="S952" s="108">
        <v>1840203558</v>
      </c>
      <c r="T952" s="108">
        <v>1699041060</v>
      </c>
      <c r="U952" s="108">
        <v>2899995105</v>
      </c>
      <c r="V952" s="108">
        <v>1446365863</v>
      </c>
      <c r="W952" s="108">
        <v>2083349848</v>
      </c>
      <c r="X952" s="108">
        <v>2009360542</v>
      </c>
      <c r="Y952" s="108">
        <v>1987484286</v>
      </c>
      <c r="Z952" s="108">
        <v>1702584701</v>
      </c>
      <c r="AA952" s="108">
        <v>1699534448</v>
      </c>
      <c r="AB952" s="108">
        <v>2677974297</v>
      </c>
      <c r="AC952" s="108">
        <v>2163131380</v>
      </c>
      <c r="AD952" s="108">
        <v>2064986324</v>
      </c>
      <c r="AE952" s="108">
        <v>1949509663</v>
      </c>
      <c r="AF952" s="108">
        <v>1956338301</v>
      </c>
      <c r="AG952" s="108">
        <v>2228454314</v>
      </c>
      <c r="AH952" s="115">
        <v>2059125320</v>
      </c>
      <c r="AI952" s="105">
        <v>30.922799999999999</v>
      </c>
      <c r="AJ952" s="105">
        <v>30.222999999999999</v>
      </c>
      <c r="AK952" s="105">
        <v>30.652200000000001</v>
      </c>
      <c r="AL952" s="105">
        <v>31.118500000000001</v>
      </c>
      <c r="AM952" s="105">
        <v>30.6296</v>
      </c>
      <c r="AN952" s="105">
        <v>30.616</v>
      </c>
      <c r="AO952" s="105">
        <v>30.96</v>
      </c>
      <c r="AP952" s="105">
        <v>30.628799999999998</v>
      </c>
      <c r="AQ952" s="105">
        <v>31.783300000000001</v>
      </c>
      <c r="AR952" s="105">
        <v>30.671500000000002</v>
      </c>
      <c r="AS952" s="105">
        <v>30.704699999999999</v>
      </c>
      <c r="AT952" s="105">
        <v>31.0733</v>
      </c>
      <c r="AU952" s="105">
        <v>30.995000000000001</v>
      </c>
      <c r="AV952" s="105">
        <v>31.417400000000001</v>
      </c>
      <c r="AW952" s="105">
        <v>31.103899999999999</v>
      </c>
      <c r="AX952" s="105">
        <v>31.041399999999999</v>
      </c>
      <c r="AY952" s="105">
        <v>31.7563</v>
      </c>
      <c r="AZ952" s="105">
        <v>30.7743</v>
      </c>
      <c r="BA952" s="105">
        <v>31.2012</v>
      </c>
      <c r="BB952" s="105">
        <v>31.233599999999999</v>
      </c>
      <c r="BC952" s="105">
        <v>31.0791</v>
      </c>
      <c r="BD952" s="105">
        <v>31.067299999999999</v>
      </c>
      <c r="BE952" s="105">
        <v>31.070599999999999</v>
      </c>
      <c r="BF952" s="105">
        <v>31.755099999999999</v>
      </c>
      <c r="BG952" s="105">
        <v>31.0581</v>
      </c>
      <c r="BH952" s="105">
        <v>30.9818</v>
      </c>
      <c r="BI952" s="105">
        <v>30.874300000000002</v>
      </c>
      <c r="BJ952" s="105">
        <v>30.9206</v>
      </c>
      <c r="BK952" s="105">
        <v>30.988</v>
      </c>
      <c r="BL952" s="116">
        <v>30.943000000000001</v>
      </c>
      <c r="BM952" s="112">
        <v>0.16142699999999999</v>
      </c>
      <c r="BN952" s="112">
        <v>0.38435599999999998</v>
      </c>
      <c r="BO952" s="112">
        <v>0.64024199999999998</v>
      </c>
      <c r="BP952" s="112">
        <v>0.36182999999999998</v>
      </c>
      <c r="BQ952" s="112">
        <v>0.15884599999999999</v>
      </c>
      <c r="BR952" s="112">
        <v>0.45955299999999999</v>
      </c>
      <c r="BS952" s="112">
        <v>1.24066E-2</v>
      </c>
      <c r="BT952" s="112">
        <v>0.204987</v>
      </c>
      <c r="BU952" s="117">
        <v>0.73170500000000005</v>
      </c>
      <c r="BV952" s="112">
        <v>0.23556299999999999</v>
      </c>
      <c r="BW952" s="112">
        <v>0.47480800000000001</v>
      </c>
      <c r="BX952" s="112">
        <v>0.72329200000000005</v>
      </c>
      <c r="BY952" s="112">
        <v>0.44611800000000001</v>
      </c>
      <c r="BZ952" s="112">
        <v>0.53777600000000003</v>
      </c>
      <c r="CA952" s="112">
        <v>0.70315399999999995</v>
      </c>
      <c r="CB952" s="112">
        <v>0.10960399999999999</v>
      </c>
      <c r="CC952" s="112">
        <v>0.40365400000000001</v>
      </c>
      <c r="CD952" s="117">
        <v>0.91275600000000001</v>
      </c>
      <c r="CE952" s="105">
        <v>-0.35114400000000001</v>
      </c>
      <c r="CF952" s="105">
        <v>-0.162436</v>
      </c>
      <c r="CG952" s="105">
        <v>0.173543</v>
      </c>
      <c r="CH952" s="105">
        <v>-0.13398399999999999</v>
      </c>
      <c r="CI952" s="105">
        <v>0.221612</v>
      </c>
      <c r="CJ952" s="105">
        <v>0.24018900000000001</v>
      </c>
      <c r="CK952" s="105">
        <v>0.22079599999999999</v>
      </c>
      <c r="CL952" s="105">
        <v>0.34717999999999999</v>
      </c>
      <c r="CM952" s="116">
        <v>2.0912799999999999E-2</v>
      </c>
    </row>
    <row r="953" spans="1:91">
      <c r="A953" s="104" t="s">
        <v>2658</v>
      </c>
      <c r="B953" s="104" t="s">
        <v>2659</v>
      </c>
      <c r="C953" s="104" t="s">
        <v>2660</v>
      </c>
      <c r="D953" s="105">
        <v>35.944049999999997</v>
      </c>
      <c r="E953" s="108">
        <v>47541028212</v>
      </c>
      <c r="F953" s="108">
        <v>49425969664</v>
      </c>
      <c r="G953" s="108">
        <v>48440705039</v>
      </c>
      <c r="H953" s="108">
        <v>52328731078</v>
      </c>
      <c r="I953" s="108">
        <v>45678342438</v>
      </c>
      <c r="J953" s="108">
        <v>55965464780</v>
      </c>
      <c r="K953" s="108">
        <v>50040940551</v>
      </c>
      <c r="L953" s="108">
        <v>39058443373</v>
      </c>
      <c r="M953" s="108">
        <v>59095410323</v>
      </c>
      <c r="N953" s="108">
        <v>60679162617</v>
      </c>
      <c r="O953" s="108">
        <v>68453181855</v>
      </c>
      <c r="P953" s="108">
        <v>54807321336</v>
      </c>
      <c r="Q953" s="108">
        <v>62593018264</v>
      </c>
      <c r="R953" s="108">
        <v>54383470122</v>
      </c>
      <c r="S953" s="108">
        <v>28153372921</v>
      </c>
      <c r="T953" s="108">
        <v>50635498246</v>
      </c>
      <c r="U953" s="108">
        <v>54160523287</v>
      </c>
      <c r="V953" s="108">
        <v>54397549702</v>
      </c>
      <c r="W953" s="108">
        <v>55297303355</v>
      </c>
      <c r="X953" s="108">
        <v>53003093683</v>
      </c>
      <c r="Y953" s="108">
        <v>54976886576</v>
      </c>
      <c r="Z953" s="108">
        <v>52681427001</v>
      </c>
      <c r="AA953" s="108">
        <v>49097641612</v>
      </c>
      <c r="AB953" s="108">
        <v>49024813022</v>
      </c>
      <c r="AC953" s="108">
        <v>60402978720</v>
      </c>
      <c r="AD953" s="108">
        <v>64523235564</v>
      </c>
      <c r="AE953" s="108">
        <v>63430234693</v>
      </c>
      <c r="AF953" s="108">
        <v>64457426076</v>
      </c>
      <c r="AG953" s="108">
        <v>68082808825</v>
      </c>
      <c r="AH953" s="115">
        <v>63258316252</v>
      </c>
      <c r="AI953" s="105">
        <v>35.851900000000001</v>
      </c>
      <c r="AJ953" s="105">
        <v>36.014800000000001</v>
      </c>
      <c r="AK953" s="105">
        <v>35.974699999999999</v>
      </c>
      <c r="AL953" s="105">
        <v>35.881300000000003</v>
      </c>
      <c r="AM953" s="105">
        <v>35.8108</v>
      </c>
      <c r="AN953" s="105">
        <v>36.048900000000003</v>
      </c>
      <c r="AO953" s="105">
        <v>35.783799999999999</v>
      </c>
      <c r="AP953" s="105">
        <v>35.716900000000003</v>
      </c>
      <c r="AQ953" s="105">
        <v>35.971400000000003</v>
      </c>
      <c r="AR953" s="105">
        <v>36.265099999999997</v>
      </c>
      <c r="AS953" s="105">
        <v>36.455199999999998</v>
      </c>
      <c r="AT953" s="105">
        <v>36.277799999999999</v>
      </c>
      <c r="AU953" s="105">
        <v>36.076599999999999</v>
      </c>
      <c r="AV953" s="105">
        <v>35.952100000000002</v>
      </c>
      <c r="AW953" s="105">
        <v>35.0914</v>
      </c>
      <c r="AX953" s="105">
        <v>35.938699999999997</v>
      </c>
      <c r="AY953" s="105">
        <v>35.963000000000001</v>
      </c>
      <c r="AZ953" s="105">
        <v>35.983499999999999</v>
      </c>
      <c r="BA953" s="105">
        <v>35.931399999999996</v>
      </c>
      <c r="BB953" s="105">
        <v>35.9636</v>
      </c>
      <c r="BC953" s="105">
        <v>35.8874</v>
      </c>
      <c r="BD953" s="105">
        <v>36.042499999999997</v>
      </c>
      <c r="BE953" s="105">
        <v>35.929400000000001</v>
      </c>
      <c r="BF953" s="105">
        <v>35.949399999999997</v>
      </c>
      <c r="BG953" s="105">
        <v>35.890799999999999</v>
      </c>
      <c r="BH953" s="105">
        <v>35.935099999999998</v>
      </c>
      <c r="BI953" s="105">
        <v>35.898299999999999</v>
      </c>
      <c r="BJ953" s="105">
        <v>35.962699999999998</v>
      </c>
      <c r="BK953" s="105">
        <v>35.922400000000003</v>
      </c>
      <c r="BL953" s="116">
        <v>35.896700000000003</v>
      </c>
      <c r="BM953" s="112">
        <v>0.72454799999999997</v>
      </c>
      <c r="BN953" s="112">
        <v>0.86186200000000002</v>
      </c>
      <c r="BO953" s="112">
        <v>0.25923400000000002</v>
      </c>
      <c r="BP953" s="112">
        <v>3.2344000000000001E-3</v>
      </c>
      <c r="BQ953" s="112">
        <v>0.51658999999999999</v>
      </c>
      <c r="BR953" s="112">
        <v>0.21034600000000001</v>
      </c>
      <c r="BS953" s="112">
        <v>0.99413799999999997</v>
      </c>
      <c r="BT953" s="112">
        <v>0.30722300000000002</v>
      </c>
      <c r="BU953" s="117">
        <v>0.46243200000000001</v>
      </c>
      <c r="BV953" s="112">
        <v>0.77252900000000002</v>
      </c>
      <c r="BW953" s="112">
        <v>0.88972300000000004</v>
      </c>
      <c r="BX953" s="112">
        <v>0.373172</v>
      </c>
      <c r="BY953" s="112">
        <v>1.43451E-2</v>
      </c>
      <c r="BZ953" s="112">
        <v>0.75402400000000003</v>
      </c>
      <c r="CA953" s="112">
        <v>0.47279199999999999</v>
      </c>
      <c r="CB953" s="112">
        <v>0.99569700000000005</v>
      </c>
      <c r="CC953" s="112">
        <v>0.50814400000000004</v>
      </c>
      <c r="CD953" s="117">
        <v>0.78720299999999999</v>
      </c>
      <c r="CE953" s="105">
        <v>1.9900000000000001E-2</v>
      </c>
      <c r="CF953" s="105">
        <v>-1.35765E-2</v>
      </c>
      <c r="CG953" s="105">
        <v>-0.103196</v>
      </c>
      <c r="CH953" s="105">
        <v>0.40545500000000001</v>
      </c>
      <c r="CI953" s="105">
        <v>-0.22051899999999999</v>
      </c>
      <c r="CJ953" s="105">
        <v>3.4511600000000003E-2</v>
      </c>
      <c r="CK953" s="105">
        <v>2.2888199999999999E-4</v>
      </c>
      <c r="CL953" s="105">
        <v>4.6511299999999998E-2</v>
      </c>
      <c r="CM953" s="116">
        <v>-1.9152300000000001E-2</v>
      </c>
    </row>
    <row r="954" spans="1:91">
      <c r="A954" s="104" t="s">
        <v>2661</v>
      </c>
      <c r="B954" s="104" t="s">
        <v>2662</v>
      </c>
      <c r="C954" s="104" t="s">
        <v>2663</v>
      </c>
      <c r="D954" s="105">
        <v>32.934100000000001</v>
      </c>
      <c r="E954" s="108">
        <v>3298607596</v>
      </c>
      <c r="F954" s="108">
        <v>1650908082</v>
      </c>
      <c r="G954" s="108">
        <v>1547633530</v>
      </c>
      <c r="H954" s="108">
        <v>2698750219</v>
      </c>
      <c r="I954" s="108">
        <v>2371690675</v>
      </c>
      <c r="J954" s="108">
        <v>1347109081</v>
      </c>
      <c r="K954" s="108">
        <v>3276644112</v>
      </c>
      <c r="L954" s="108">
        <v>1318695428</v>
      </c>
      <c r="M954" s="108">
        <v>3639196003</v>
      </c>
      <c r="N954" s="108">
        <v>2706839999</v>
      </c>
      <c r="O954" s="108">
        <v>1773130596</v>
      </c>
      <c r="P954" s="108">
        <v>2515240000</v>
      </c>
      <c r="Q954" s="108">
        <v>7525915252</v>
      </c>
      <c r="R954" s="108">
        <v>6917483536</v>
      </c>
      <c r="S954" s="108">
        <v>4619446290</v>
      </c>
      <c r="T954" s="108">
        <v>6426880080</v>
      </c>
      <c r="U954" s="108">
        <v>7036256055</v>
      </c>
      <c r="V954" s="108">
        <v>6316081589</v>
      </c>
      <c r="W954" s="108">
        <v>7390706260</v>
      </c>
      <c r="X954" s="108">
        <v>6923261040</v>
      </c>
      <c r="Y954" s="108">
        <v>7593968700</v>
      </c>
      <c r="Z954" s="108">
        <v>6085426066</v>
      </c>
      <c r="AA954" s="108">
        <v>6838871779</v>
      </c>
      <c r="AB954" s="108">
        <v>6513895958</v>
      </c>
      <c r="AC954" s="108">
        <v>8014573984</v>
      </c>
      <c r="AD954" s="108">
        <v>8568528146</v>
      </c>
      <c r="AE954" s="108">
        <v>8222721055</v>
      </c>
      <c r="AF954" s="108">
        <v>8287379931</v>
      </c>
      <c r="AG954" s="108">
        <v>8771468923</v>
      </c>
      <c r="AH954" s="115">
        <v>8946504457</v>
      </c>
      <c r="AI954" s="105">
        <v>32.002699999999997</v>
      </c>
      <c r="AJ954" s="105">
        <v>31.1708</v>
      </c>
      <c r="AK954" s="105">
        <v>31.066099999999999</v>
      </c>
      <c r="AL954" s="105">
        <v>31.603999999999999</v>
      </c>
      <c r="AM954" s="105">
        <v>31.563800000000001</v>
      </c>
      <c r="AN954" s="105">
        <v>30.8567</v>
      </c>
      <c r="AO954" s="105">
        <v>31.8675</v>
      </c>
      <c r="AP954" s="105">
        <v>30.961099999999998</v>
      </c>
      <c r="AQ954" s="105">
        <v>31.950099999999999</v>
      </c>
      <c r="AR954" s="105">
        <v>31.745799999999999</v>
      </c>
      <c r="AS954" s="105">
        <v>31.192499999999999</v>
      </c>
      <c r="AT954" s="105">
        <v>31.8322</v>
      </c>
      <c r="AU954" s="105">
        <v>33.031700000000001</v>
      </c>
      <c r="AV954" s="105">
        <v>32.9773</v>
      </c>
      <c r="AW954" s="105">
        <v>32.424900000000001</v>
      </c>
      <c r="AX954" s="105">
        <v>32.960799999999999</v>
      </c>
      <c r="AY954" s="105">
        <v>33.027700000000003</v>
      </c>
      <c r="AZ954" s="105">
        <v>32.887099999999997</v>
      </c>
      <c r="BA954" s="105">
        <v>33.027999999999999</v>
      </c>
      <c r="BB954" s="105">
        <v>33.016199999999998</v>
      </c>
      <c r="BC954" s="105">
        <v>33.028300000000002</v>
      </c>
      <c r="BD954" s="105">
        <v>32.921700000000001</v>
      </c>
      <c r="BE954" s="105">
        <v>33.076799999999999</v>
      </c>
      <c r="BF954" s="105">
        <v>33.037500000000001</v>
      </c>
      <c r="BG954" s="105">
        <v>32.9465</v>
      </c>
      <c r="BH954" s="105">
        <v>33.011499999999998</v>
      </c>
      <c r="BI954" s="105">
        <v>32.950800000000001</v>
      </c>
      <c r="BJ954" s="105">
        <v>33.003300000000003</v>
      </c>
      <c r="BK954" s="105">
        <v>32.957099999999997</v>
      </c>
      <c r="BL954" s="116">
        <v>33.052500000000002</v>
      </c>
      <c r="BM954" s="112">
        <v>5.8977099999999996E-3</v>
      </c>
      <c r="BN954" s="112">
        <v>2.4325100000000001E-3</v>
      </c>
      <c r="BO954" s="112">
        <v>1.1346800000000001E-2</v>
      </c>
      <c r="BP954" s="112">
        <v>2.2020299999999998E-3</v>
      </c>
      <c r="BQ954" s="112">
        <v>0.38010100000000002</v>
      </c>
      <c r="BR954" s="112">
        <v>0.403804</v>
      </c>
      <c r="BS954" s="112">
        <v>0.51474200000000003</v>
      </c>
      <c r="BT954" s="112">
        <v>0.89377399999999996</v>
      </c>
      <c r="BU954" s="117">
        <v>0.373282</v>
      </c>
      <c r="BV954" s="112">
        <v>3.09146E-2</v>
      </c>
      <c r="BW954" s="112">
        <v>1.97027E-2</v>
      </c>
      <c r="BX954" s="112">
        <v>6.2833600000000003E-2</v>
      </c>
      <c r="BY954" s="112">
        <v>1.2112700000000001E-2</v>
      </c>
      <c r="BZ954" s="112">
        <v>0.69689299999999998</v>
      </c>
      <c r="CA954" s="112">
        <v>0.66754800000000003</v>
      </c>
      <c r="CB954" s="112">
        <v>0.70461499999999999</v>
      </c>
      <c r="CC954" s="112">
        <v>0.94403099999999995</v>
      </c>
      <c r="CD954" s="117">
        <v>0.75453099999999995</v>
      </c>
      <c r="CE954" s="105">
        <v>-1.5910899999999999</v>
      </c>
      <c r="CF954" s="105">
        <v>-1.66279</v>
      </c>
      <c r="CG954" s="105">
        <v>-1.4113899999999999</v>
      </c>
      <c r="CH954" s="105">
        <v>-1.41412</v>
      </c>
      <c r="CI954" s="105">
        <v>-0.19298299999999999</v>
      </c>
      <c r="CJ954" s="105">
        <v>-4.5748400000000002E-2</v>
      </c>
      <c r="CK954" s="105">
        <v>1.98657E-2</v>
      </c>
      <c r="CL954" s="105">
        <v>7.6929700000000004E-3</v>
      </c>
      <c r="CM954" s="116">
        <v>-3.4667999999999997E-2</v>
      </c>
    </row>
    <row r="955" spans="1:91">
      <c r="A955" s="104" t="s">
        <v>2664</v>
      </c>
      <c r="B955" s="104" t="s">
        <v>2665</v>
      </c>
      <c r="C955" s="104" t="s">
        <v>2666</v>
      </c>
      <c r="D955" s="105">
        <v>33.582850000000001</v>
      </c>
      <c r="E955" s="108">
        <v>10763637726</v>
      </c>
      <c r="F955" s="108">
        <v>12443692101</v>
      </c>
      <c r="G955" s="108">
        <v>11537644394</v>
      </c>
      <c r="H955" s="108">
        <v>12388882140</v>
      </c>
      <c r="I955" s="108">
        <v>11556248667</v>
      </c>
      <c r="J955" s="108">
        <v>14693959688</v>
      </c>
      <c r="K955" s="108">
        <v>11181415196</v>
      </c>
      <c r="L955" s="108">
        <v>9113423499</v>
      </c>
      <c r="M955" s="108">
        <v>12517742441</v>
      </c>
      <c r="N955" s="108">
        <v>11012783506</v>
      </c>
      <c r="O955" s="108">
        <v>11424396698</v>
      </c>
      <c r="P955" s="108">
        <v>9441740838</v>
      </c>
      <c r="Q955" s="108">
        <v>10387927954</v>
      </c>
      <c r="R955" s="108">
        <v>10293996659</v>
      </c>
      <c r="S955" s="108">
        <v>9816548048</v>
      </c>
      <c r="T955" s="108">
        <v>8991713202</v>
      </c>
      <c r="U955" s="108">
        <v>9519541103</v>
      </c>
      <c r="V955" s="108">
        <v>10320252825</v>
      </c>
      <c r="W955" s="108">
        <v>10470180564</v>
      </c>
      <c r="X955" s="108">
        <v>10093430630</v>
      </c>
      <c r="Y955" s="108">
        <v>10132497289</v>
      </c>
      <c r="Z955" s="108">
        <v>10477685334</v>
      </c>
      <c r="AA955" s="108">
        <v>10730150575</v>
      </c>
      <c r="AB955" s="108">
        <v>9361926991</v>
      </c>
      <c r="AC955" s="108">
        <v>10949756003</v>
      </c>
      <c r="AD955" s="108">
        <v>11409296138</v>
      </c>
      <c r="AE955" s="108">
        <v>10896036340</v>
      </c>
      <c r="AF955" s="108">
        <v>10161092514</v>
      </c>
      <c r="AG955" s="108">
        <v>11349434345</v>
      </c>
      <c r="AH955" s="115">
        <v>10509837527</v>
      </c>
      <c r="AI955" s="105">
        <v>33.7089</v>
      </c>
      <c r="AJ955" s="105">
        <v>34.064300000000003</v>
      </c>
      <c r="AK955" s="105">
        <v>33.959299999999999</v>
      </c>
      <c r="AL955" s="105">
        <v>33.802700000000002</v>
      </c>
      <c r="AM955" s="105">
        <v>33.8508</v>
      </c>
      <c r="AN955" s="105">
        <v>34.179400000000001</v>
      </c>
      <c r="AO955" s="105">
        <v>33.642200000000003</v>
      </c>
      <c r="AP955" s="105">
        <v>33.739699999999999</v>
      </c>
      <c r="AQ955" s="105">
        <v>33.732300000000002</v>
      </c>
      <c r="AR955" s="105">
        <v>33.814999999999998</v>
      </c>
      <c r="AS955" s="105">
        <v>33.932099999999998</v>
      </c>
      <c r="AT955" s="105">
        <v>33.740600000000001</v>
      </c>
      <c r="AU955" s="105">
        <v>33.488700000000001</v>
      </c>
      <c r="AV955" s="105">
        <v>33.550800000000002</v>
      </c>
      <c r="AW955" s="105">
        <v>33.540599999999998</v>
      </c>
      <c r="AX955" s="105">
        <v>33.445300000000003</v>
      </c>
      <c r="AY955" s="105">
        <v>33.459899999999998</v>
      </c>
      <c r="AZ955" s="105">
        <v>33.599200000000003</v>
      </c>
      <c r="BA955" s="105">
        <v>33.530500000000004</v>
      </c>
      <c r="BB955" s="105">
        <v>33.566499999999998</v>
      </c>
      <c r="BC955" s="105">
        <v>33.451700000000002</v>
      </c>
      <c r="BD955" s="105">
        <v>33.710700000000003</v>
      </c>
      <c r="BE955" s="105">
        <v>33.731900000000003</v>
      </c>
      <c r="BF955" s="105">
        <v>33.560699999999997</v>
      </c>
      <c r="BG955" s="105">
        <v>33.400399999999998</v>
      </c>
      <c r="BH955" s="105">
        <v>33.426299999999998</v>
      </c>
      <c r="BI955" s="105">
        <v>33.356999999999999</v>
      </c>
      <c r="BJ955" s="105">
        <v>33.297400000000003</v>
      </c>
      <c r="BK955" s="105">
        <v>33.3277</v>
      </c>
      <c r="BL955" s="116">
        <v>33.285899999999998</v>
      </c>
      <c r="BM955" s="112">
        <v>4.6234400000000004E-3</v>
      </c>
      <c r="BN955" s="112">
        <v>5.7606999999999997E-3</v>
      </c>
      <c r="BO955" s="112">
        <v>2.8630600000000001E-4</v>
      </c>
      <c r="BP955" s="112">
        <v>7.7598399999999996E-4</v>
      </c>
      <c r="BQ955" s="112">
        <v>6.2472500000000002E-4</v>
      </c>
      <c r="BR955" s="112">
        <v>1.7421599999999999E-2</v>
      </c>
      <c r="BS955" s="112">
        <v>4.1635200000000004E-3</v>
      </c>
      <c r="BT955" s="112">
        <v>2.7541100000000002E-3</v>
      </c>
      <c r="BU955" s="117">
        <v>1.87259E-2</v>
      </c>
      <c r="BV955" s="112">
        <v>2.7090199999999998E-2</v>
      </c>
      <c r="BW955" s="112">
        <v>2.8374E-2</v>
      </c>
      <c r="BX955" s="112">
        <v>1.0549299999999999E-2</v>
      </c>
      <c r="BY955" s="112">
        <v>7.4339300000000001E-3</v>
      </c>
      <c r="BZ955" s="112">
        <v>0.119697</v>
      </c>
      <c r="CA955" s="112">
        <v>0.126803</v>
      </c>
      <c r="CB955" s="112">
        <v>6.23429E-2</v>
      </c>
      <c r="CC955" s="112">
        <v>3.9675700000000001E-2</v>
      </c>
      <c r="CD955" s="117">
        <v>0.43498900000000001</v>
      </c>
      <c r="CE955" s="105">
        <v>0.60719800000000002</v>
      </c>
      <c r="CF955" s="105">
        <v>0.64063599999999998</v>
      </c>
      <c r="CG955" s="105">
        <v>0.40106799999999998</v>
      </c>
      <c r="CH955" s="105">
        <v>0.52555700000000005</v>
      </c>
      <c r="CI955" s="105">
        <v>0.22301499999999999</v>
      </c>
      <c r="CJ955" s="105">
        <v>0.197768</v>
      </c>
      <c r="CK955" s="105">
        <v>0.212565</v>
      </c>
      <c r="CL955" s="105">
        <v>0.36410100000000001</v>
      </c>
      <c r="CM955" s="116">
        <v>9.0880100000000005E-2</v>
      </c>
    </row>
    <row r="956" spans="1:91">
      <c r="A956" s="104" t="s">
        <v>2667</v>
      </c>
      <c r="B956" s="104" t="s">
        <v>2668</v>
      </c>
      <c r="C956" s="104" t="s">
        <v>2669</v>
      </c>
      <c r="D956" s="105">
        <v>30.218450000000001</v>
      </c>
      <c r="E956" s="108">
        <v>871121446.5</v>
      </c>
      <c r="F956" s="108">
        <v>740435699</v>
      </c>
      <c r="G956" s="108">
        <v>485650755</v>
      </c>
      <c r="H956" s="108">
        <v>490756501.80000001</v>
      </c>
      <c r="I956" s="108">
        <v>534187975</v>
      </c>
      <c r="J956" s="108">
        <v>517029225.39999998</v>
      </c>
      <c r="K956" s="108">
        <v>998452319</v>
      </c>
      <c r="L956" s="108">
        <v>444184511.80000001</v>
      </c>
      <c r="M956" s="108">
        <v>1271711837</v>
      </c>
      <c r="N956" s="108">
        <v>708986995.79999995</v>
      </c>
      <c r="O956" s="108">
        <v>1264583680</v>
      </c>
      <c r="P956" s="108">
        <v>805135504</v>
      </c>
      <c r="Q956" s="108">
        <v>1234981271</v>
      </c>
      <c r="R956" s="108">
        <v>1090113934</v>
      </c>
      <c r="S956" s="108">
        <v>599969236.5</v>
      </c>
      <c r="T956" s="108">
        <v>1029838010</v>
      </c>
      <c r="U956" s="108">
        <v>1018442616</v>
      </c>
      <c r="V956" s="108">
        <v>948685202.79999995</v>
      </c>
      <c r="W956" s="108">
        <v>1077537438</v>
      </c>
      <c r="X956" s="108">
        <v>1256912153</v>
      </c>
      <c r="Y956" s="108">
        <v>1015915998</v>
      </c>
      <c r="Z956" s="108">
        <v>787750433.29999995</v>
      </c>
      <c r="AA956" s="108">
        <v>803397500.10000002</v>
      </c>
      <c r="AB956" s="108">
        <v>1033653256</v>
      </c>
      <c r="AC956" s="108">
        <v>1945206042</v>
      </c>
      <c r="AD956" s="108">
        <v>1973485736</v>
      </c>
      <c r="AE956" s="108">
        <v>2078276755</v>
      </c>
      <c r="AF956" s="108">
        <v>1808211697</v>
      </c>
      <c r="AG956" s="108">
        <v>1382124777</v>
      </c>
      <c r="AH956" s="115">
        <v>1411669746</v>
      </c>
      <c r="AI956" s="105">
        <v>30.081800000000001</v>
      </c>
      <c r="AJ956" s="105">
        <v>30.0657</v>
      </c>
      <c r="AK956" s="105">
        <v>29.4526</v>
      </c>
      <c r="AL956" s="105">
        <v>29.1448</v>
      </c>
      <c r="AM956" s="105">
        <v>29.4359</v>
      </c>
      <c r="AN956" s="105">
        <v>29.491800000000001</v>
      </c>
      <c r="AO956" s="105">
        <v>30.1113</v>
      </c>
      <c r="AP956" s="105">
        <v>29.5472</v>
      </c>
      <c r="AQ956" s="105">
        <v>30.433199999999999</v>
      </c>
      <c r="AR956" s="105">
        <v>29.857500000000002</v>
      </c>
      <c r="AS956" s="105">
        <v>30.8</v>
      </c>
      <c r="AT956" s="105">
        <v>30.188800000000001</v>
      </c>
      <c r="AU956" s="105">
        <v>30.4407</v>
      </c>
      <c r="AV956" s="105">
        <v>30.311499999999999</v>
      </c>
      <c r="AW956" s="105">
        <v>29.525400000000001</v>
      </c>
      <c r="AX956" s="105">
        <v>30.319099999999999</v>
      </c>
      <c r="AY956" s="105">
        <v>30.248100000000001</v>
      </c>
      <c r="AZ956" s="105">
        <v>30.1462</v>
      </c>
      <c r="BA956" s="105">
        <v>30.25</v>
      </c>
      <c r="BB956" s="105">
        <v>30.568899999999999</v>
      </c>
      <c r="BC956" s="105">
        <v>30.1206</v>
      </c>
      <c r="BD956" s="105">
        <v>29.953299999999999</v>
      </c>
      <c r="BE956" s="105">
        <v>30.017499999999998</v>
      </c>
      <c r="BF956" s="105">
        <v>30.381699999999999</v>
      </c>
      <c r="BG956" s="105">
        <v>30.904399999999999</v>
      </c>
      <c r="BH956" s="105">
        <v>30.9163</v>
      </c>
      <c r="BI956" s="105">
        <v>30.9666</v>
      </c>
      <c r="BJ956" s="105">
        <v>30.806999999999999</v>
      </c>
      <c r="BK956" s="105">
        <v>30.305599999999998</v>
      </c>
      <c r="BL956" s="116">
        <v>30.401599999999998</v>
      </c>
      <c r="BM956" s="112">
        <v>6.8625800000000001E-2</v>
      </c>
      <c r="BN956" s="112">
        <v>3.61692E-3</v>
      </c>
      <c r="BO956" s="112">
        <v>0.19042400000000001</v>
      </c>
      <c r="BP956" s="112">
        <v>0.51989700000000005</v>
      </c>
      <c r="BQ956" s="112">
        <v>0.27306999999999998</v>
      </c>
      <c r="BR956" s="112">
        <v>0.173985</v>
      </c>
      <c r="BS956" s="112">
        <v>0.39948899999999998</v>
      </c>
      <c r="BT956" s="112">
        <v>0.12976199999999999</v>
      </c>
      <c r="BU956" s="117">
        <v>5.1834999999999999E-2</v>
      </c>
      <c r="BV956" s="112">
        <v>0.12416199999999999</v>
      </c>
      <c r="BW956" s="112">
        <v>2.21406E-2</v>
      </c>
      <c r="BX956" s="112">
        <v>0.29905900000000002</v>
      </c>
      <c r="BY956" s="112">
        <v>0.60025099999999998</v>
      </c>
      <c r="BZ956" s="112">
        <v>0.61542600000000003</v>
      </c>
      <c r="CA956" s="112">
        <v>0.43387100000000001</v>
      </c>
      <c r="CB956" s="112">
        <v>0.62105900000000003</v>
      </c>
      <c r="CC956" s="112">
        <v>0.31078099999999997</v>
      </c>
      <c r="CD956" s="117">
        <v>0.50825799999999999</v>
      </c>
      <c r="CE956" s="105">
        <v>-0.63803399999999999</v>
      </c>
      <c r="CF956" s="105">
        <v>-1.1472100000000001</v>
      </c>
      <c r="CG956" s="105">
        <v>-0.474161</v>
      </c>
      <c r="CH956" s="105">
        <v>-0.222609</v>
      </c>
      <c r="CI956" s="105">
        <v>-0.41220200000000001</v>
      </c>
      <c r="CJ956" s="105">
        <v>-0.26690799999999998</v>
      </c>
      <c r="CK956" s="105">
        <v>-0.191554</v>
      </c>
      <c r="CL956" s="105">
        <v>-0.38721899999999998</v>
      </c>
      <c r="CM956" s="116">
        <v>0.42439500000000002</v>
      </c>
    </row>
    <row r="957" spans="1:91">
      <c r="A957" s="104" t="s">
        <v>2670</v>
      </c>
      <c r="B957" s="104" t="s">
        <v>2671</v>
      </c>
      <c r="C957" s="104" t="s">
        <v>2672</v>
      </c>
      <c r="D957" s="105">
        <v>32.071150000000003</v>
      </c>
      <c r="E957" s="108">
        <v>2634659022</v>
      </c>
      <c r="F957" s="108">
        <v>2292633499</v>
      </c>
      <c r="G957" s="108">
        <v>2241592058</v>
      </c>
      <c r="H957" s="108">
        <v>3910134995</v>
      </c>
      <c r="I957" s="108">
        <v>3172986989</v>
      </c>
      <c r="J957" s="108">
        <v>1741033498</v>
      </c>
      <c r="K957" s="108">
        <v>2939505646</v>
      </c>
      <c r="L957" s="108">
        <v>1332318180</v>
      </c>
      <c r="M957" s="108">
        <v>3123823713</v>
      </c>
      <c r="N957" s="108">
        <v>2726408499</v>
      </c>
      <c r="O957" s="108">
        <v>1602771050</v>
      </c>
      <c r="P957" s="108">
        <v>2088550039</v>
      </c>
      <c r="Q957" s="108">
        <v>4284770312</v>
      </c>
      <c r="R957" s="108">
        <v>3773779404</v>
      </c>
      <c r="S957" s="108">
        <v>2570112950</v>
      </c>
      <c r="T957" s="108">
        <v>3869441343</v>
      </c>
      <c r="U957" s="108">
        <v>3717435304</v>
      </c>
      <c r="V957" s="108">
        <v>4697352100</v>
      </c>
      <c r="W957" s="108">
        <v>3192562255</v>
      </c>
      <c r="X957" s="108">
        <v>4397978676</v>
      </c>
      <c r="Y957" s="108">
        <v>4504856766</v>
      </c>
      <c r="Z957" s="108">
        <v>3481820213</v>
      </c>
      <c r="AA957" s="108">
        <v>3501723965</v>
      </c>
      <c r="AB957" s="108">
        <v>3386429604</v>
      </c>
      <c r="AC957" s="108">
        <v>4639549140</v>
      </c>
      <c r="AD957" s="108">
        <v>4163567620</v>
      </c>
      <c r="AE957" s="108">
        <v>4399557952</v>
      </c>
      <c r="AF957" s="108">
        <v>4798311447</v>
      </c>
      <c r="AG957" s="108">
        <v>5099743887</v>
      </c>
      <c r="AH957" s="115">
        <v>5393502983</v>
      </c>
      <c r="AI957" s="105">
        <v>31.6785</v>
      </c>
      <c r="AJ957" s="105">
        <v>31.642499999999998</v>
      </c>
      <c r="AK957" s="105">
        <v>31.597100000000001</v>
      </c>
      <c r="AL957" s="105">
        <v>32.139000000000003</v>
      </c>
      <c r="AM957" s="105">
        <v>31.980399999999999</v>
      </c>
      <c r="AN957" s="105">
        <v>31.1601</v>
      </c>
      <c r="AO957" s="105">
        <v>31.706199999999999</v>
      </c>
      <c r="AP957" s="105">
        <v>30.984200000000001</v>
      </c>
      <c r="AQ957" s="105">
        <v>31.729800000000001</v>
      </c>
      <c r="AR957" s="105">
        <v>31.754999999999999</v>
      </c>
      <c r="AS957" s="105">
        <v>31.052700000000002</v>
      </c>
      <c r="AT957" s="105">
        <v>31.564</v>
      </c>
      <c r="AU957" s="105">
        <v>32.230499999999999</v>
      </c>
      <c r="AV957" s="105">
        <v>32.103099999999998</v>
      </c>
      <c r="AW957" s="105">
        <v>31.575600000000001</v>
      </c>
      <c r="AX957" s="105">
        <v>32.2288</v>
      </c>
      <c r="AY957" s="105">
        <v>32.114199999999997</v>
      </c>
      <c r="AZ957" s="105">
        <v>32.456800000000001</v>
      </c>
      <c r="BA957" s="105">
        <v>31.817</v>
      </c>
      <c r="BB957" s="105">
        <v>32.354199999999999</v>
      </c>
      <c r="BC957" s="105">
        <v>32.254800000000003</v>
      </c>
      <c r="BD957" s="105">
        <v>32.1038</v>
      </c>
      <c r="BE957" s="105">
        <v>32.1038</v>
      </c>
      <c r="BF957" s="105">
        <v>32.093699999999998</v>
      </c>
      <c r="BG957" s="105">
        <v>32.154600000000002</v>
      </c>
      <c r="BH957" s="105">
        <v>31.9741</v>
      </c>
      <c r="BI957" s="105">
        <v>32.0486</v>
      </c>
      <c r="BJ957" s="105">
        <v>32.2149</v>
      </c>
      <c r="BK957" s="105">
        <v>32.176099999999998</v>
      </c>
      <c r="BL957" s="116">
        <v>32.320099999999996</v>
      </c>
      <c r="BM957" s="112">
        <v>2.6013399999999997E-4</v>
      </c>
      <c r="BN957" s="112">
        <v>0.19428100000000001</v>
      </c>
      <c r="BO957" s="112">
        <v>3.7160800000000001E-2</v>
      </c>
      <c r="BP957" s="112">
        <v>2.18905E-2</v>
      </c>
      <c r="BQ957" s="112">
        <v>0.26222400000000001</v>
      </c>
      <c r="BR957" s="112">
        <v>0.80056899999999998</v>
      </c>
      <c r="BS957" s="112">
        <v>0.60699800000000004</v>
      </c>
      <c r="BT957" s="112">
        <v>3.3985899999999999E-2</v>
      </c>
      <c r="BU957" s="117">
        <v>5.8402799999999998E-2</v>
      </c>
      <c r="BV957" s="112">
        <v>7.12023E-3</v>
      </c>
      <c r="BW957" s="112">
        <v>0.28314899999999998</v>
      </c>
      <c r="BX957" s="112">
        <v>0.114262</v>
      </c>
      <c r="BY957" s="112">
        <v>4.8264799999999997E-2</v>
      </c>
      <c r="BZ957" s="112">
        <v>0.60314800000000002</v>
      </c>
      <c r="CA957" s="112">
        <v>0.91239199999999998</v>
      </c>
      <c r="CB957" s="112">
        <v>0.76969399999999999</v>
      </c>
      <c r="CC957" s="112">
        <v>0.152143</v>
      </c>
      <c r="CD957" s="117">
        <v>0.53400599999999998</v>
      </c>
      <c r="CE957" s="105">
        <v>-0.59773399999999999</v>
      </c>
      <c r="CF957" s="105">
        <v>-0.47725400000000001</v>
      </c>
      <c r="CG957" s="105">
        <v>-0.76366999999999996</v>
      </c>
      <c r="CH957" s="105">
        <v>-0.77983199999999997</v>
      </c>
      <c r="CI957" s="105">
        <v>-0.26735399999999998</v>
      </c>
      <c r="CJ957" s="105">
        <v>2.9552499999999999E-2</v>
      </c>
      <c r="CK957" s="105">
        <v>-9.5046400000000003E-2</v>
      </c>
      <c r="CL957" s="105">
        <v>-0.13662099999999999</v>
      </c>
      <c r="CM957" s="116">
        <v>-0.17796600000000001</v>
      </c>
    </row>
    <row r="958" spans="1:91">
      <c r="A958" s="104" t="s">
        <v>2673</v>
      </c>
      <c r="B958" s="104" t="s">
        <v>2674</v>
      </c>
      <c r="C958" s="104" t="s">
        <v>2675</v>
      </c>
      <c r="D958" s="105">
        <v>29.063400000000001</v>
      </c>
      <c r="E958" s="108">
        <v>266952208</v>
      </c>
      <c r="F958" s="108">
        <v>237529555.90000001</v>
      </c>
      <c r="G958" s="108">
        <v>248235439</v>
      </c>
      <c r="H958" s="108">
        <v>462409896</v>
      </c>
      <c r="I958" s="108">
        <v>330239892</v>
      </c>
      <c r="J958" s="108">
        <v>245691629.5</v>
      </c>
      <c r="K958" s="108">
        <v>380095011.30000001</v>
      </c>
      <c r="L958" s="108">
        <v>162250867.90000001</v>
      </c>
      <c r="M958" s="108">
        <v>457303404.30000001</v>
      </c>
      <c r="N958" s="108">
        <v>342334097.5</v>
      </c>
      <c r="O958" s="108">
        <v>230120490.5</v>
      </c>
      <c r="P958" s="108">
        <v>238637655.80000001</v>
      </c>
      <c r="Q958" s="108">
        <v>654297508</v>
      </c>
      <c r="R958" s="108">
        <v>590151998.5</v>
      </c>
      <c r="S958" s="108">
        <v>372931485</v>
      </c>
      <c r="T958" s="108">
        <v>513987587.60000002</v>
      </c>
      <c r="U958" s="108">
        <v>533996208</v>
      </c>
      <c r="V958" s="108">
        <v>522177605.5</v>
      </c>
      <c r="W958" s="108">
        <v>530156791.5</v>
      </c>
      <c r="X958" s="108">
        <v>529212772</v>
      </c>
      <c r="Y958" s="108">
        <v>533894592</v>
      </c>
      <c r="Z958" s="108">
        <v>385896243</v>
      </c>
      <c r="AA958" s="108">
        <v>414221637</v>
      </c>
      <c r="AB958" s="108">
        <v>415767394</v>
      </c>
      <c r="AC958" s="108">
        <v>580391020</v>
      </c>
      <c r="AD958" s="108">
        <v>740687992</v>
      </c>
      <c r="AE958" s="108">
        <v>595959493.5</v>
      </c>
      <c r="AF958" s="108">
        <v>705949280</v>
      </c>
      <c r="AG958" s="108">
        <v>663924229</v>
      </c>
      <c r="AH958" s="115">
        <v>782125155.5</v>
      </c>
      <c r="AI958" s="105">
        <v>28.375499999999999</v>
      </c>
      <c r="AJ958" s="105">
        <v>28.465800000000002</v>
      </c>
      <c r="AK958" s="105">
        <v>28.539100000000001</v>
      </c>
      <c r="AL958" s="105">
        <v>29.059000000000001</v>
      </c>
      <c r="AM958" s="105">
        <v>28.758099999999999</v>
      </c>
      <c r="AN958" s="105">
        <v>28.395600000000002</v>
      </c>
      <c r="AO958" s="105">
        <v>28.762</v>
      </c>
      <c r="AP958" s="105">
        <v>28.1419</v>
      </c>
      <c r="AQ958" s="105">
        <v>28.957699999999999</v>
      </c>
      <c r="AR958" s="105">
        <v>28.778300000000002</v>
      </c>
      <c r="AS958" s="105">
        <v>28.393000000000001</v>
      </c>
      <c r="AT958" s="105">
        <v>28.4344</v>
      </c>
      <c r="AU958" s="105">
        <v>29.4833</v>
      </c>
      <c r="AV958" s="105">
        <v>29.426200000000001</v>
      </c>
      <c r="AW958" s="105">
        <v>28.8901</v>
      </c>
      <c r="AX958" s="105">
        <v>29.316500000000001</v>
      </c>
      <c r="AY958" s="105">
        <v>29.326499999999999</v>
      </c>
      <c r="AZ958" s="105">
        <v>29.299199999999999</v>
      </c>
      <c r="BA958" s="105">
        <v>29.226800000000001</v>
      </c>
      <c r="BB958" s="105">
        <v>29.333500000000001</v>
      </c>
      <c r="BC958" s="105">
        <v>29.2118</v>
      </c>
      <c r="BD958" s="105">
        <v>28.916499999999999</v>
      </c>
      <c r="BE958" s="105">
        <v>29.034199999999998</v>
      </c>
      <c r="BF958" s="105">
        <v>29.067799999999998</v>
      </c>
      <c r="BG958" s="105">
        <v>29.163900000000002</v>
      </c>
      <c r="BH958" s="105">
        <v>29.5032</v>
      </c>
      <c r="BI958" s="105">
        <v>29.1645</v>
      </c>
      <c r="BJ958" s="105">
        <v>29.45</v>
      </c>
      <c r="BK958" s="105">
        <v>29.249099999999999</v>
      </c>
      <c r="BL958" s="116">
        <v>29.543700000000001</v>
      </c>
      <c r="BM958" s="112">
        <v>6.4711800000000002E-4</v>
      </c>
      <c r="BN958" s="112">
        <v>3.2465500000000001E-2</v>
      </c>
      <c r="BO958" s="112">
        <v>3.82698E-2</v>
      </c>
      <c r="BP958" s="112">
        <v>4.2221000000000003E-3</v>
      </c>
      <c r="BQ958" s="112">
        <v>0.51663000000000003</v>
      </c>
      <c r="BR958" s="112">
        <v>0.31484000000000001</v>
      </c>
      <c r="BS958" s="112">
        <v>0.17391799999999999</v>
      </c>
      <c r="BT958" s="112">
        <v>1.4235599999999999E-2</v>
      </c>
      <c r="BU958" s="117">
        <v>0.39077600000000001</v>
      </c>
      <c r="BV958" s="112">
        <v>1.0636E-2</v>
      </c>
      <c r="BW958" s="112">
        <v>7.9851000000000005E-2</v>
      </c>
      <c r="BX958" s="112">
        <v>0.116204</v>
      </c>
      <c r="BY958" s="112">
        <v>1.60492E-2</v>
      </c>
      <c r="BZ958" s="112">
        <v>0.75402400000000003</v>
      </c>
      <c r="CA958" s="112">
        <v>0.58452800000000005</v>
      </c>
      <c r="CB958" s="112">
        <v>0.39267800000000003</v>
      </c>
      <c r="CC958" s="112">
        <v>9.4706299999999993E-2</v>
      </c>
      <c r="CD958" s="117">
        <v>0.75863000000000003</v>
      </c>
      <c r="CE958" s="105">
        <v>-0.95416900000000004</v>
      </c>
      <c r="CF958" s="105">
        <v>-0.67670799999999998</v>
      </c>
      <c r="CG958" s="105">
        <v>-0.79374599999999995</v>
      </c>
      <c r="CH958" s="105">
        <v>-0.87901300000000004</v>
      </c>
      <c r="CI958" s="105">
        <v>-0.14776800000000001</v>
      </c>
      <c r="CJ958" s="105">
        <v>-0.10023600000000001</v>
      </c>
      <c r="CK958" s="105">
        <v>-0.15692</v>
      </c>
      <c r="CL958" s="105">
        <v>-0.40811500000000001</v>
      </c>
      <c r="CM958" s="116">
        <v>-0.137071</v>
      </c>
    </row>
    <row r="959" spans="1:91">
      <c r="A959" s="104" t="s">
        <v>2676</v>
      </c>
      <c r="B959" s="104" t="s">
        <v>2677</v>
      </c>
      <c r="C959" s="104" t="s">
        <v>2678</v>
      </c>
      <c r="D959" s="105">
        <v>27.221399999999999</v>
      </c>
      <c r="E959" s="108">
        <v>129062477.8</v>
      </c>
      <c r="F959" s="108">
        <v>8882623.25</v>
      </c>
      <c r="G959" s="108">
        <v>107005789</v>
      </c>
      <c r="H959" s="108">
        <v>156849341.59999999</v>
      </c>
      <c r="I959" s="108">
        <v>3519633.5</v>
      </c>
      <c r="J959" s="108">
        <v>13049332.890000001</v>
      </c>
      <c r="K959" s="108">
        <v>191021440.59999999</v>
      </c>
      <c r="L959" s="108">
        <v>34781424.130000003</v>
      </c>
      <c r="M959" s="108">
        <v>90703149.790000007</v>
      </c>
      <c r="N959" s="108">
        <v>43933512.020000003</v>
      </c>
      <c r="O959" s="108">
        <v>128525161</v>
      </c>
      <c r="P959" s="108">
        <v>29820739</v>
      </c>
      <c r="Q959" s="108">
        <v>113188113.5</v>
      </c>
      <c r="R959" s="108">
        <v>236648955</v>
      </c>
      <c r="S959" s="108">
        <v>210239604</v>
      </c>
      <c r="T959" s="108">
        <v>99790930.879999995</v>
      </c>
      <c r="U959" s="108">
        <v>118618361.59999999</v>
      </c>
      <c r="V959" s="108">
        <v>95498115</v>
      </c>
      <c r="W959" s="108">
        <v>120217404.5</v>
      </c>
      <c r="X959" s="108">
        <v>129007517</v>
      </c>
      <c r="Y959" s="108">
        <v>147265664.5</v>
      </c>
      <c r="Z959" s="108">
        <v>178571940.5</v>
      </c>
      <c r="AA959" s="108">
        <v>118595850.3</v>
      </c>
      <c r="AB959" s="108">
        <v>102207093</v>
      </c>
      <c r="AC959" s="108">
        <v>184934342</v>
      </c>
      <c r="AD959" s="108">
        <v>186697309</v>
      </c>
      <c r="AE959" s="108">
        <v>185235931.80000001</v>
      </c>
      <c r="AF959" s="108">
        <v>146981768</v>
      </c>
      <c r="AG959" s="108">
        <v>160225534.5</v>
      </c>
      <c r="AH959" s="115">
        <v>148790393</v>
      </c>
      <c r="AI959" s="105">
        <v>27.327000000000002</v>
      </c>
      <c r="AJ959" s="105">
        <v>23.8127</v>
      </c>
      <c r="AK959" s="105">
        <v>27.351199999999999</v>
      </c>
      <c r="AL959" s="105">
        <v>27.499199999999998</v>
      </c>
      <c r="AM959" s="105">
        <v>22.238700000000001</v>
      </c>
      <c r="AN959" s="105">
        <v>24.4939</v>
      </c>
      <c r="AO959" s="105">
        <v>27.782499999999999</v>
      </c>
      <c r="AP959" s="105">
        <v>26.171600000000002</v>
      </c>
      <c r="AQ959" s="105">
        <v>26.623699999999999</v>
      </c>
      <c r="AR959" s="105">
        <v>25.712800000000001</v>
      </c>
      <c r="AS959" s="105">
        <v>27.6035</v>
      </c>
      <c r="AT959" s="105">
        <v>25.434000000000001</v>
      </c>
      <c r="AU959" s="105">
        <v>26.985800000000001</v>
      </c>
      <c r="AV959" s="105">
        <v>28.107900000000001</v>
      </c>
      <c r="AW959" s="105">
        <v>28.135300000000001</v>
      </c>
      <c r="AX959" s="105">
        <v>26.951699999999999</v>
      </c>
      <c r="AY959" s="105">
        <v>27.1569</v>
      </c>
      <c r="AZ959" s="105">
        <v>26.914999999999999</v>
      </c>
      <c r="BA959" s="105">
        <v>27.085999999999999</v>
      </c>
      <c r="BB959" s="105">
        <v>27.292999999999999</v>
      </c>
      <c r="BC959" s="105">
        <v>27.315999999999999</v>
      </c>
      <c r="BD959" s="105">
        <v>27.837700000000002</v>
      </c>
      <c r="BE959" s="105">
        <v>27.2715</v>
      </c>
      <c r="BF959" s="105">
        <v>27.043500000000002</v>
      </c>
      <c r="BG959" s="105">
        <v>27.469799999999999</v>
      </c>
      <c r="BH959" s="105">
        <v>27.498699999999999</v>
      </c>
      <c r="BI959" s="105">
        <v>27.4787</v>
      </c>
      <c r="BJ959" s="105">
        <v>27.1861</v>
      </c>
      <c r="BK959" s="105">
        <v>27.229199999999999</v>
      </c>
      <c r="BL959" s="116">
        <v>27.2136</v>
      </c>
      <c r="BM959" s="112">
        <v>0.42384500000000003</v>
      </c>
      <c r="BN959" s="112">
        <v>0.18093600000000001</v>
      </c>
      <c r="BO959" s="112">
        <v>0.50581500000000001</v>
      </c>
      <c r="BP959" s="112">
        <v>0.23196</v>
      </c>
      <c r="BQ959" s="112">
        <v>0.231964</v>
      </c>
      <c r="BR959" s="112">
        <v>5.7324899999999998E-2</v>
      </c>
      <c r="BS959" s="112">
        <v>0.78123900000000002</v>
      </c>
      <c r="BT959" s="112">
        <v>0.50117800000000001</v>
      </c>
      <c r="BU959" s="117">
        <v>5.7022299999999998E-5</v>
      </c>
      <c r="BV959" s="112">
        <v>0.50388599999999995</v>
      </c>
      <c r="BW959" s="112">
        <v>0.268897</v>
      </c>
      <c r="BX959" s="112">
        <v>0.60875699999999999</v>
      </c>
      <c r="BY959" s="112">
        <v>0.31188399999999999</v>
      </c>
      <c r="BZ959" s="112">
        <v>0.59282699999999999</v>
      </c>
      <c r="CA959" s="112">
        <v>0.23825299999999999</v>
      </c>
      <c r="CB959" s="112">
        <v>0.895783</v>
      </c>
      <c r="CC959" s="112">
        <v>0.67854999999999999</v>
      </c>
      <c r="CD959" s="117">
        <v>5.46274E-2</v>
      </c>
      <c r="CE959" s="105">
        <v>-1.04603</v>
      </c>
      <c r="CF959" s="105">
        <v>-2.4657200000000001</v>
      </c>
      <c r="CG959" s="105">
        <v>-0.35034399999999999</v>
      </c>
      <c r="CH959" s="105">
        <v>-0.95953200000000005</v>
      </c>
      <c r="CI959" s="105">
        <v>0.53337699999999999</v>
      </c>
      <c r="CJ959" s="105">
        <v>-0.20177</v>
      </c>
      <c r="CK959" s="105">
        <v>2.2041999999999999E-2</v>
      </c>
      <c r="CL959" s="105">
        <v>0.17460300000000001</v>
      </c>
      <c r="CM959" s="116">
        <v>0.272758</v>
      </c>
    </row>
    <row r="960" spans="1:91">
      <c r="A960" s="104" t="s">
        <v>2679</v>
      </c>
      <c r="B960" s="104" t="s">
        <v>2680</v>
      </c>
      <c r="C960" s="104" t="s">
        <v>2681</v>
      </c>
      <c r="D960" s="105">
        <v>29.223300000000002</v>
      </c>
      <c r="E960" s="108">
        <v>417366102</v>
      </c>
      <c r="F960" s="108">
        <v>365556210</v>
      </c>
      <c r="G960" s="108">
        <v>421402692</v>
      </c>
      <c r="H960" s="108">
        <v>294882759</v>
      </c>
      <c r="I960" s="108">
        <v>287840034</v>
      </c>
      <c r="J960" s="108">
        <v>316053075</v>
      </c>
      <c r="K960" s="108">
        <v>583779890</v>
      </c>
      <c r="L960" s="108">
        <v>262550580</v>
      </c>
      <c r="M960" s="108">
        <v>506761184</v>
      </c>
      <c r="N960" s="108">
        <v>393775263</v>
      </c>
      <c r="O960" s="108">
        <v>327749684</v>
      </c>
      <c r="P960" s="108">
        <v>365583408</v>
      </c>
      <c r="Q960" s="108">
        <v>679094861.5</v>
      </c>
      <c r="R960" s="108">
        <v>621618305</v>
      </c>
      <c r="S960" s="108">
        <v>619776238.5</v>
      </c>
      <c r="T960" s="108">
        <v>587675844</v>
      </c>
      <c r="U960" s="108">
        <v>533829888</v>
      </c>
      <c r="V960" s="108">
        <v>604097827.29999995</v>
      </c>
      <c r="W960" s="108">
        <v>538419885</v>
      </c>
      <c r="X960" s="108">
        <v>481571049.5</v>
      </c>
      <c r="Y960" s="108">
        <v>512779205.80000001</v>
      </c>
      <c r="Z960" s="108">
        <v>466553961.80000001</v>
      </c>
      <c r="AA960" s="108">
        <v>430600340.5</v>
      </c>
      <c r="AB960" s="108">
        <v>454874488</v>
      </c>
      <c r="AC960" s="108">
        <v>735015187</v>
      </c>
      <c r="AD960" s="108">
        <v>837150991</v>
      </c>
      <c r="AE960" s="108">
        <v>732340644</v>
      </c>
      <c r="AF960" s="108">
        <v>777008710</v>
      </c>
      <c r="AG960" s="108">
        <v>758192811.5</v>
      </c>
      <c r="AH960" s="115">
        <v>766509749</v>
      </c>
      <c r="AI960" s="105">
        <v>29.020199999999999</v>
      </c>
      <c r="AJ960" s="105">
        <v>29.021999999999998</v>
      </c>
      <c r="AK960" s="105">
        <v>29.261800000000001</v>
      </c>
      <c r="AL960" s="105">
        <v>28.41</v>
      </c>
      <c r="AM960" s="105">
        <v>28.567</v>
      </c>
      <c r="AN960" s="105">
        <v>28.755299999999998</v>
      </c>
      <c r="AO960" s="105">
        <v>29.375800000000002</v>
      </c>
      <c r="AP960" s="105">
        <v>28.797499999999999</v>
      </c>
      <c r="AQ960" s="105">
        <v>29.105799999999999</v>
      </c>
      <c r="AR960" s="105">
        <v>28.9725</v>
      </c>
      <c r="AS960" s="105">
        <v>28.8687</v>
      </c>
      <c r="AT960" s="105">
        <v>29.049800000000001</v>
      </c>
      <c r="AU960" s="105">
        <v>29.54</v>
      </c>
      <c r="AV960" s="105">
        <v>29.501100000000001</v>
      </c>
      <c r="AW960" s="105">
        <v>29.59</v>
      </c>
      <c r="AX960" s="105">
        <v>29.509799999999998</v>
      </c>
      <c r="AY960" s="105">
        <v>29.3233</v>
      </c>
      <c r="AZ960" s="105">
        <v>29.484300000000001</v>
      </c>
      <c r="BA960" s="105">
        <v>29.249099999999999</v>
      </c>
      <c r="BB960" s="105">
        <v>29.197399999999998</v>
      </c>
      <c r="BC960" s="105">
        <v>29.153700000000001</v>
      </c>
      <c r="BD960" s="105">
        <v>29.1816</v>
      </c>
      <c r="BE960" s="105">
        <v>29.088000000000001</v>
      </c>
      <c r="BF960" s="105">
        <v>29.197500000000002</v>
      </c>
      <c r="BG960" s="105">
        <v>29.494599999999998</v>
      </c>
      <c r="BH960" s="105">
        <v>29.675599999999999</v>
      </c>
      <c r="BI960" s="105">
        <v>29.4618</v>
      </c>
      <c r="BJ960" s="105">
        <v>29.5884</v>
      </c>
      <c r="BK960" s="105">
        <v>29.445499999999999</v>
      </c>
      <c r="BL960" s="116">
        <v>29.515999999999998</v>
      </c>
      <c r="BM960" s="112">
        <v>1.00082E-2</v>
      </c>
      <c r="BN960" s="112">
        <v>9.6291599999999997E-4</v>
      </c>
      <c r="BO960" s="112">
        <v>6.9557900000000006E-2</v>
      </c>
      <c r="BP960" s="112">
        <v>1.15873E-3</v>
      </c>
      <c r="BQ960" s="112">
        <v>0.60737799999999997</v>
      </c>
      <c r="BR960" s="112">
        <v>0.33911999999999998</v>
      </c>
      <c r="BS960" s="112">
        <v>3.0955800000000001E-3</v>
      </c>
      <c r="BT960" s="112">
        <v>2.5273299999999999E-3</v>
      </c>
      <c r="BU960" s="117">
        <v>0.74422900000000003</v>
      </c>
      <c r="BV960" s="112">
        <v>3.99493E-2</v>
      </c>
      <c r="BW960" s="112">
        <v>1.3417399999999999E-2</v>
      </c>
      <c r="BX960" s="112">
        <v>0.16233</v>
      </c>
      <c r="BY960" s="112">
        <v>8.6385999999999998E-3</v>
      </c>
      <c r="BZ960" s="112">
        <v>0.80313100000000004</v>
      </c>
      <c r="CA960" s="112">
        <v>0.60752099999999998</v>
      </c>
      <c r="CB960" s="112">
        <v>5.8148400000000003E-2</v>
      </c>
      <c r="CC960" s="112">
        <v>3.9091300000000002E-2</v>
      </c>
      <c r="CD960" s="117">
        <v>0.912887</v>
      </c>
      <c r="CE960" s="105">
        <v>-0.41528300000000001</v>
      </c>
      <c r="CF960" s="105">
        <v>-0.93921200000000005</v>
      </c>
      <c r="CG960" s="105">
        <v>-0.42361500000000002</v>
      </c>
      <c r="CH960" s="105">
        <v>-0.55296800000000002</v>
      </c>
      <c r="CI960" s="105">
        <v>2.7060799999999999E-2</v>
      </c>
      <c r="CJ960" s="105">
        <v>-7.7526100000000001E-2</v>
      </c>
      <c r="CK960" s="105">
        <v>-0.31657000000000002</v>
      </c>
      <c r="CL960" s="105">
        <v>-0.36093999999999998</v>
      </c>
      <c r="CM960" s="116">
        <v>2.7352700000000001E-2</v>
      </c>
    </row>
    <row r="961" spans="1:91">
      <c r="A961" s="104" t="s">
        <v>2682</v>
      </c>
      <c r="B961" s="104" t="s">
        <v>2683</v>
      </c>
      <c r="C961" s="104" t="s">
        <v>2684</v>
      </c>
      <c r="D961" s="105">
        <v>35.365549999999999</v>
      </c>
      <c r="E961" s="108">
        <v>24162792473</v>
      </c>
      <c r="F961" s="108">
        <v>16198050506</v>
      </c>
      <c r="G961" s="108">
        <v>16394552916</v>
      </c>
      <c r="H961" s="108">
        <v>24439798931</v>
      </c>
      <c r="I961" s="108">
        <v>20520904880</v>
      </c>
      <c r="J961" s="108">
        <v>14515635676</v>
      </c>
      <c r="K961" s="108">
        <v>33627030119</v>
      </c>
      <c r="L961" s="108">
        <v>16508156380</v>
      </c>
      <c r="M961" s="108">
        <v>32985057445</v>
      </c>
      <c r="N961" s="108">
        <v>25221173143</v>
      </c>
      <c r="O961" s="108">
        <v>16804739032</v>
      </c>
      <c r="P961" s="108">
        <v>21066679546</v>
      </c>
      <c r="Q961" s="108">
        <v>38550726094</v>
      </c>
      <c r="R961" s="108">
        <v>36276451191</v>
      </c>
      <c r="S961" s="108">
        <v>25664828985</v>
      </c>
      <c r="T961" s="108">
        <v>35420006764</v>
      </c>
      <c r="U961" s="108">
        <v>35525893568</v>
      </c>
      <c r="V961" s="108">
        <v>35249986574</v>
      </c>
      <c r="W961" s="108">
        <v>41187925930</v>
      </c>
      <c r="X961" s="108">
        <v>38482931550</v>
      </c>
      <c r="Y961" s="108">
        <v>40051523836</v>
      </c>
      <c r="Z961" s="108">
        <v>39340716733</v>
      </c>
      <c r="AA961" s="108">
        <v>36611570153</v>
      </c>
      <c r="AB961" s="108">
        <v>37824366363</v>
      </c>
      <c r="AC961" s="108">
        <v>50029359306</v>
      </c>
      <c r="AD961" s="108">
        <v>48156408662</v>
      </c>
      <c r="AE961" s="108">
        <v>49482310284</v>
      </c>
      <c r="AF961" s="108">
        <v>48169049845</v>
      </c>
      <c r="AG961" s="108">
        <v>51698843158</v>
      </c>
      <c r="AH961" s="115">
        <v>51679371389</v>
      </c>
      <c r="AI961" s="105">
        <v>34.875599999999999</v>
      </c>
      <c r="AJ961" s="105">
        <v>34.424100000000003</v>
      </c>
      <c r="AK961" s="105">
        <v>34.434899999999999</v>
      </c>
      <c r="AL961" s="105">
        <v>34.782899999999998</v>
      </c>
      <c r="AM961" s="105">
        <v>34.6736</v>
      </c>
      <c r="AN961" s="105">
        <v>34.145400000000002</v>
      </c>
      <c r="AO961" s="105">
        <v>35.2164</v>
      </c>
      <c r="AP961" s="105">
        <v>34.543700000000001</v>
      </c>
      <c r="AQ961" s="105">
        <v>35.130200000000002</v>
      </c>
      <c r="AR961" s="105">
        <v>35.011200000000002</v>
      </c>
      <c r="AS961" s="105">
        <v>34.467500000000001</v>
      </c>
      <c r="AT961" s="105">
        <v>34.898400000000002</v>
      </c>
      <c r="AU961" s="105">
        <v>35.372199999999999</v>
      </c>
      <c r="AV961" s="105">
        <v>35.368000000000002</v>
      </c>
      <c r="AW961" s="105">
        <v>34.959899999999998</v>
      </c>
      <c r="AX961" s="105">
        <v>35.423200000000001</v>
      </c>
      <c r="AY961" s="105">
        <v>35.353099999999998</v>
      </c>
      <c r="AZ961" s="105">
        <v>35.363100000000003</v>
      </c>
      <c r="BA961" s="105">
        <v>35.506399999999999</v>
      </c>
      <c r="BB961" s="105">
        <v>35.503399999999999</v>
      </c>
      <c r="BC961" s="105">
        <v>35.433500000000002</v>
      </c>
      <c r="BD961" s="105">
        <v>35.621400000000001</v>
      </c>
      <c r="BE961" s="105">
        <v>35.506700000000002</v>
      </c>
      <c r="BF961" s="105">
        <v>35.575200000000002</v>
      </c>
      <c r="BG961" s="105">
        <v>35.617800000000003</v>
      </c>
      <c r="BH961" s="105">
        <v>35.512799999999999</v>
      </c>
      <c r="BI961" s="105">
        <v>35.540100000000002</v>
      </c>
      <c r="BJ961" s="105">
        <v>35.542400000000001</v>
      </c>
      <c r="BK961" s="105">
        <v>35.520899999999997</v>
      </c>
      <c r="BL961" s="116">
        <v>35.600999999999999</v>
      </c>
      <c r="BM961" s="112">
        <v>2.9172199999999999E-3</v>
      </c>
      <c r="BN961" s="112">
        <v>6.7531300000000004E-3</v>
      </c>
      <c r="BO961" s="112">
        <v>4.9806700000000002E-2</v>
      </c>
      <c r="BP961" s="112">
        <v>1.03777E-2</v>
      </c>
      <c r="BQ961" s="112">
        <v>8.1532099999999996E-2</v>
      </c>
      <c r="BR961" s="112">
        <v>5.70091E-3</v>
      </c>
      <c r="BS961" s="112">
        <v>9.4560500000000006E-2</v>
      </c>
      <c r="BT961" s="112">
        <v>0.767424</v>
      </c>
      <c r="BU961" s="117">
        <v>0.95955400000000002</v>
      </c>
      <c r="BV961" s="112">
        <v>2.17486E-2</v>
      </c>
      <c r="BW961" s="112">
        <v>3.0796E-2</v>
      </c>
      <c r="BX961" s="112">
        <v>0.134219</v>
      </c>
      <c r="BY961" s="112">
        <v>2.8568400000000001E-2</v>
      </c>
      <c r="BZ961" s="112">
        <v>0.45749499999999999</v>
      </c>
      <c r="CA961" s="112">
        <v>7.0890900000000007E-2</v>
      </c>
      <c r="CB961" s="112">
        <v>0.29188999999999998</v>
      </c>
      <c r="CC961" s="112">
        <v>0.865483</v>
      </c>
      <c r="CD961" s="117">
        <v>0.98883100000000002</v>
      </c>
      <c r="CE961" s="105">
        <v>-0.97658699999999998</v>
      </c>
      <c r="CF961" s="105">
        <v>-1.02081</v>
      </c>
      <c r="CG961" s="105">
        <v>-0.59135800000000005</v>
      </c>
      <c r="CH961" s="105">
        <v>-0.76239500000000004</v>
      </c>
      <c r="CI961" s="105">
        <v>-0.32142799999999999</v>
      </c>
      <c r="CJ961" s="105">
        <v>-0.174988</v>
      </c>
      <c r="CK961" s="105">
        <v>-7.3646500000000004E-2</v>
      </c>
      <c r="CL961" s="105">
        <v>1.29789E-2</v>
      </c>
      <c r="CM961" s="116">
        <v>2.1324199999999999E-3</v>
      </c>
    </row>
    <row r="962" spans="1:91">
      <c r="A962" s="104" t="s">
        <v>2685</v>
      </c>
      <c r="B962" s="104" t="s">
        <v>2686</v>
      </c>
      <c r="C962" s="104" t="s">
        <v>471</v>
      </c>
      <c r="D962" s="105">
        <v>29.2209</v>
      </c>
      <c r="E962" s="108">
        <v>455245896</v>
      </c>
      <c r="F962" s="108">
        <v>421125874.5</v>
      </c>
      <c r="G962" s="108">
        <v>433204713</v>
      </c>
      <c r="H962" s="108">
        <v>457834510</v>
      </c>
      <c r="I962" s="108">
        <v>448397080</v>
      </c>
      <c r="J962" s="108">
        <v>402944638.80000001</v>
      </c>
      <c r="K962" s="108">
        <v>435270681.80000001</v>
      </c>
      <c r="L962" s="108">
        <v>274225326</v>
      </c>
      <c r="M962" s="108">
        <v>493450517</v>
      </c>
      <c r="N962" s="108">
        <v>396469754</v>
      </c>
      <c r="O962" s="108">
        <v>309033679.80000001</v>
      </c>
      <c r="P962" s="108">
        <v>346165837.80000001</v>
      </c>
      <c r="Q962" s="108">
        <v>535814624</v>
      </c>
      <c r="R962" s="108">
        <v>486763096.5</v>
      </c>
      <c r="S962" s="108">
        <v>471956719.5</v>
      </c>
      <c r="T962" s="108">
        <v>572563119</v>
      </c>
      <c r="U962" s="108">
        <v>616633970</v>
      </c>
      <c r="V962" s="108">
        <v>674492128.29999995</v>
      </c>
      <c r="W962" s="108">
        <v>599809409</v>
      </c>
      <c r="X962" s="108">
        <v>601934880</v>
      </c>
      <c r="Y962" s="108">
        <v>536504608</v>
      </c>
      <c r="Z962" s="108">
        <v>512182113</v>
      </c>
      <c r="AA962" s="108">
        <v>468604177.5</v>
      </c>
      <c r="AB962" s="108">
        <v>530989786</v>
      </c>
      <c r="AC962" s="108">
        <v>738799568</v>
      </c>
      <c r="AD962" s="108">
        <v>610942120</v>
      </c>
      <c r="AE962" s="108">
        <v>651003964</v>
      </c>
      <c r="AF962" s="108">
        <v>677807343.79999995</v>
      </c>
      <c r="AG962" s="108">
        <v>643716374.5</v>
      </c>
      <c r="AH962" s="115">
        <v>671992961</v>
      </c>
      <c r="AI962" s="105">
        <v>29.145600000000002</v>
      </c>
      <c r="AJ962" s="105">
        <v>29.2239</v>
      </c>
      <c r="AK962" s="105">
        <v>29.298500000000001</v>
      </c>
      <c r="AL962" s="105">
        <v>29.044599999999999</v>
      </c>
      <c r="AM962" s="105">
        <v>29.189399999999999</v>
      </c>
      <c r="AN962" s="105">
        <v>29.132200000000001</v>
      </c>
      <c r="AO962" s="105">
        <v>28.956099999999999</v>
      </c>
      <c r="AP962" s="105">
        <v>28.859100000000002</v>
      </c>
      <c r="AQ962" s="105">
        <v>29.067399999999999</v>
      </c>
      <c r="AR962" s="105">
        <v>28.982600000000001</v>
      </c>
      <c r="AS962" s="105">
        <v>28.7913</v>
      </c>
      <c r="AT962" s="105">
        <v>28.9711</v>
      </c>
      <c r="AU962" s="105">
        <v>29.185300000000002</v>
      </c>
      <c r="AV962" s="105">
        <v>29.148299999999999</v>
      </c>
      <c r="AW962" s="105">
        <v>29.227399999999999</v>
      </c>
      <c r="AX962" s="105">
        <v>29.472200000000001</v>
      </c>
      <c r="AY962" s="105">
        <v>29.528700000000001</v>
      </c>
      <c r="AZ962" s="105">
        <v>29.637799999999999</v>
      </c>
      <c r="BA962" s="105">
        <v>29.404900000000001</v>
      </c>
      <c r="BB962" s="105">
        <v>29.518599999999999</v>
      </c>
      <c r="BC962" s="105">
        <v>29.2179</v>
      </c>
      <c r="BD962" s="105">
        <v>29.314499999999999</v>
      </c>
      <c r="BE962" s="105">
        <v>29.209499999999998</v>
      </c>
      <c r="BF962" s="105">
        <v>29.4207</v>
      </c>
      <c r="BG962" s="105">
        <v>29.505299999999998</v>
      </c>
      <c r="BH962" s="105">
        <v>29.226500000000001</v>
      </c>
      <c r="BI962" s="105">
        <v>29.292000000000002</v>
      </c>
      <c r="BJ962" s="105">
        <v>29.391300000000001</v>
      </c>
      <c r="BK962" s="105">
        <v>29.203099999999999</v>
      </c>
      <c r="BL962" s="116">
        <v>29.321000000000002</v>
      </c>
      <c r="BM962" s="112">
        <v>0.30672199999999999</v>
      </c>
      <c r="BN962" s="112">
        <v>5.7287600000000001E-2</v>
      </c>
      <c r="BO962" s="112">
        <v>1.34237E-2</v>
      </c>
      <c r="BP962" s="112">
        <v>9.21517E-3</v>
      </c>
      <c r="BQ962" s="112">
        <v>0.118094</v>
      </c>
      <c r="BR962" s="112">
        <v>3.0299400000000001E-2</v>
      </c>
      <c r="BS962" s="112">
        <v>0.50686699999999996</v>
      </c>
      <c r="BT962" s="112">
        <v>0.91114300000000004</v>
      </c>
      <c r="BU962" s="117">
        <v>0.73734900000000003</v>
      </c>
      <c r="BV962" s="112">
        <v>0.39126499999999997</v>
      </c>
      <c r="BW962" s="112">
        <v>0.115727</v>
      </c>
      <c r="BX962" s="112">
        <v>6.8403900000000004E-2</v>
      </c>
      <c r="BY962" s="112">
        <v>2.6439600000000001E-2</v>
      </c>
      <c r="BZ962" s="112">
        <v>0.49295699999999998</v>
      </c>
      <c r="CA962" s="112">
        <v>0.16170999999999999</v>
      </c>
      <c r="CB962" s="112">
        <v>0.70065100000000002</v>
      </c>
      <c r="CC962" s="112">
        <v>0.95035700000000001</v>
      </c>
      <c r="CD962" s="117">
        <v>0.912887</v>
      </c>
      <c r="CE962" s="105">
        <v>-8.2498600000000005E-2</v>
      </c>
      <c r="CF962" s="105">
        <v>-0.18303900000000001</v>
      </c>
      <c r="CG962" s="105">
        <v>-0.34424700000000003</v>
      </c>
      <c r="CH962" s="105">
        <v>-0.39013700000000001</v>
      </c>
      <c r="CI962" s="105">
        <v>-0.118102</v>
      </c>
      <c r="CJ962" s="105">
        <v>0.24112</v>
      </c>
      <c r="CK962" s="105">
        <v>7.53104E-2</v>
      </c>
      <c r="CL962" s="105">
        <v>9.7509999999999993E-3</v>
      </c>
      <c r="CM962" s="116">
        <v>3.6141100000000002E-2</v>
      </c>
    </row>
    <row r="963" spans="1:91">
      <c r="A963" s="104" t="s">
        <v>2687</v>
      </c>
      <c r="B963" s="104" t="s">
        <v>2688</v>
      </c>
      <c r="C963" s="104" t="s">
        <v>2689</v>
      </c>
      <c r="D963" s="105">
        <v>30.417850000000001</v>
      </c>
      <c r="E963" s="108">
        <v>1615040378</v>
      </c>
      <c r="F963" s="108">
        <v>827916021</v>
      </c>
      <c r="G963" s="108">
        <v>788501399</v>
      </c>
      <c r="H963" s="108">
        <v>1171132382</v>
      </c>
      <c r="I963" s="108">
        <v>528713643</v>
      </c>
      <c r="J963" s="108">
        <v>416569731.5</v>
      </c>
      <c r="K963" s="108">
        <v>674496496</v>
      </c>
      <c r="L963" s="108">
        <v>256585171.5</v>
      </c>
      <c r="M963" s="108">
        <v>1045019081</v>
      </c>
      <c r="N963" s="108">
        <v>1393532576</v>
      </c>
      <c r="O963" s="108">
        <v>978840969.5</v>
      </c>
      <c r="P963" s="108">
        <v>1187232192</v>
      </c>
      <c r="Q963" s="108">
        <v>1342589157</v>
      </c>
      <c r="R963" s="108">
        <v>1148830391</v>
      </c>
      <c r="S963" s="108">
        <v>1134784208</v>
      </c>
      <c r="T963" s="108">
        <v>1307410260</v>
      </c>
      <c r="U963" s="108">
        <v>1302089910</v>
      </c>
      <c r="V963" s="108">
        <v>1341924348</v>
      </c>
      <c r="W963" s="108">
        <v>931789468</v>
      </c>
      <c r="X963" s="108">
        <v>1561227051</v>
      </c>
      <c r="Y963" s="108">
        <v>1587334040</v>
      </c>
      <c r="Z963" s="108">
        <v>1353790664</v>
      </c>
      <c r="AA963" s="108">
        <v>1387569952</v>
      </c>
      <c r="AB963" s="108">
        <v>1515503223</v>
      </c>
      <c r="AC963" s="108">
        <v>827600503.5</v>
      </c>
      <c r="AD963" s="108">
        <v>1391563150</v>
      </c>
      <c r="AE963" s="108">
        <v>1370388814</v>
      </c>
      <c r="AF963" s="108">
        <v>1385582378</v>
      </c>
      <c r="AG963" s="108">
        <v>1481343209</v>
      </c>
      <c r="AH963" s="115">
        <v>1351365379</v>
      </c>
      <c r="AI963" s="105">
        <v>30.9724</v>
      </c>
      <c r="AJ963" s="105">
        <v>30.206800000000001</v>
      </c>
      <c r="AK963" s="105">
        <v>30.134599999999999</v>
      </c>
      <c r="AL963" s="105">
        <v>30.3996</v>
      </c>
      <c r="AM963" s="105">
        <v>29.406300000000002</v>
      </c>
      <c r="AN963" s="105">
        <v>29.164300000000001</v>
      </c>
      <c r="AO963" s="105">
        <v>29.558499999999999</v>
      </c>
      <c r="AP963" s="105">
        <v>28.741800000000001</v>
      </c>
      <c r="AQ963" s="105">
        <v>30.15</v>
      </c>
      <c r="AR963" s="105">
        <v>30.805700000000002</v>
      </c>
      <c r="AS963" s="105">
        <v>30.422799999999999</v>
      </c>
      <c r="AT963" s="105">
        <v>30.749099999999999</v>
      </c>
      <c r="AU963" s="105">
        <v>30.561299999999999</v>
      </c>
      <c r="AV963" s="105">
        <v>30.3872</v>
      </c>
      <c r="AW963" s="105">
        <v>30.421600000000002</v>
      </c>
      <c r="AX963" s="105">
        <v>30.663399999999999</v>
      </c>
      <c r="AY963" s="105">
        <v>30.6037</v>
      </c>
      <c r="AZ963" s="105">
        <v>30.669799999999999</v>
      </c>
      <c r="BA963" s="105">
        <v>30.040400000000002</v>
      </c>
      <c r="BB963" s="105">
        <v>30.881</v>
      </c>
      <c r="BC963" s="105">
        <v>30.7621</v>
      </c>
      <c r="BD963" s="105">
        <v>30.735099999999999</v>
      </c>
      <c r="BE963" s="105">
        <v>30.793199999999999</v>
      </c>
      <c r="BF963" s="105">
        <v>30.933700000000002</v>
      </c>
      <c r="BG963" s="105">
        <v>29.663799999999998</v>
      </c>
      <c r="BH963" s="105">
        <v>30.414100000000001</v>
      </c>
      <c r="BI963" s="105">
        <v>30.3658</v>
      </c>
      <c r="BJ963" s="105">
        <v>30.422899999999998</v>
      </c>
      <c r="BK963" s="105">
        <v>30.409400000000002</v>
      </c>
      <c r="BL963" s="116">
        <v>30.344100000000001</v>
      </c>
      <c r="BM963" s="112">
        <v>0.873197</v>
      </c>
      <c r="BN963" s="112">
        <v>0.12414</v>
      </c>
      <c r="BO963" s="112">
        <v>9.0411500000000006E-2</v>
      </c>
      <c r="BP963" s="112">
        <v>9.3399800000000005E-2</v>
      </c>
      <c r="BQ963" s="112">
        <v>0.33161400000000002</v>
      </c>
      <c r="BR963" s="112">
        <v>1.39942E-3</v>
      </c>
      <c r="BS963" s="112">
        <v>0.556481</v>
      </c>
      <c r="BT963" s="112">
        <v>2.5566899999999999E-3</v>
      </c>
      <c r="BU963" s="117">
        <v>0.37294899999999997</v>
      </c>
      <c r="BV963" s="112">
        <v>0.90045500000000001</v>
      </c>
      <c r="BW963" s="112">
        <v>0.20054900000000001</v>
      </c>
      <c r="BX963" s="112">
        <v>0.184918</v>
      </c>
      <c r="BY963" s="112">
        <v>0.15127099999999999</v>
      </c>
      <c r="BZ963" s="112">
        <v>0.65919399999999995</v>
      </c>
      <c r="CA963" s="112">
        <v>3.7085E-2</v>
      </c>
      <c r="CB963" s="112">
        <v>0.73582899999999996</v>
      </c>
      <c r="CC963" s="112">
        <v>3.9091300000000002E-2</v>
      </c>
      <c r="CD963" s="117">
        <v>0.75453099999999995</v>
      </c>
      <c r="CE963" s="105">
        <v>4.5780800000000003E-2</v>
      </c>
      <c r="CF963" s="105">
        <v>-0.73539200000000005</v>
      </c>
      <c r="CG963" s="105">
        <v>-0.90870700000000004</v>
      </c>
      <c r="CH963" s="105">
        <v>0.26706200000000002</v>
      </c>
      <c r="CI963" s="105">
        <v>6.4586599999999994E-2</v>
      </c>
      <c r="CJ963" s="105">
        <v>0.25347999999999998</v>
      </c>
      <c r="CK963" s="105">
        <v>0.16905000000000001</v>
      </c>
      <c r="CL963" s="105">
        <v>0.42852000000000001</v>
      </c>
      <c r="CM963" s="116">
        <v>-0.24420900000000001</v>
      </c>
    </row>
    <row r="964" spans="1:91">
      <c r="A964" s="104" t="s">
        <v>2690</v>
      </c>
      <c r="B964" s="104" t="s">
        <v>2691</v>
      </c>
      <c r="C964" s="104" t="s">
        <v>791</v>
      </c>
      <c r="D964" s="105">
        <v>27.218299999999999</v>
      </c>
      <c r="E964" s="108">
        <v>22436838</v>
      </c>
      <c r="F964" s="108">
        <v>78709660</v>
      </c>
      <c r="G964" s="108">
        <v>21527000</v>
      </c>
      <c r="H964" s="108">
        <v>110661104</v>
      </c>
      <c r="I964" s="108">
        <v>47722840</v>
      </c>
      <c r="J964" s="108">
        <v>41328870</v>
      </c>
      <c r="K964" s="108">
        <v>9993198.5</v>
      </c>
      <c r="L964" s="108">
        <v>11575274</v>
      </c>
      <c r="M964" s="108">
        <v>107012874</v>
      </c>
      <c r="N964" s="108">
        <v>89316296.5</v>
      </c>
      <c r="O964" s="108">
        <v>66390083.5</v>
      </c>
      <c r="P964" s="108">
        <v>51673268</v>
      </c>
      <c r="Q964" s="108">
        <v>156445308</v>
      </c>
      <c r="R964" s="108">
        <v>134942678</v>
      </c>
      <c r="S964" s="108">
        <v>9574737</v>
      </c>
      <c r="T964" s="108">
        <v>206767548</v>
      </c>
      <c r="U964" s="108">
        <v>192656551</v>
      </c>
      <c r="V964" s="108">
        <v>116316051</v>
      </c>
      <c r="W964" s="108">
        <v>198873868</v>
      </c>
      <c r="X964" s="108">
        <v>217018441</v>
      </c>
      <c r="Y964" s="108">
        <v>223739715</v>
      </c>
      <c r="Z964" s="108">
        <v>193356857</v>
      </c>
      <c r="AA964" s="108">
        <v>202420935.5</v>
      </c>
      <c r="AB964" s="108">
        <v>176206354.5</v>
      </c>
      <c r="AC964" s="108">
        <v>157218837</v>
      </c>
      <c r="AD964" s="108">
        <v>217037314</v>
      </c>
      <c r="AE964" s="108">
        <v>230879453</v>
      </c>
      <c r="AF964" s="108">
        <v>188098394</v>
      </c>
      <c r="AG964" s="108">
        <v>235812098</v>
      </c>
      <c r="AH964" s="115">
        <v>147620937</v>
      </c>
      <c r="AI964" s="105">
        <v>24.802900000000001</v>
      </c>
      <c r="AJ964" s="105">
        <v>26.9465</v>
      </c>
      <c r="AK964" s="105">
        <v>25.0517</v>
      </c>
      <c r="AL964" s="105">
        <v>26.995999999999999</v>
      </c>
      <c r="AM964" s="105">
        <v>26.0059</v>
      </c>
      <c r="AN964" s="105">
        <v>26.083100000000002</v>
      </c>
      <c r="AO964" s="105">
        <v>23.4587</v>
      </c>
      <c r="AP964" s="105">
        <v>24.5884</v>
      </c>
      <c r="AQ964" s="105">
        <v>26.862300000000001</v>
      </c>
      <c r="AR964" s="105">
        <v>26.791899999999998</v>
      </c>
      <c r="AS964" s="105">
        <v>26.6524</v>
      </c>
      <c r="AT964" s="105">
        <v>26.2271</v>
      </c>
      <c r="AU964" s="105">
        <v>27.447800000000001</v>
      </c>
      <c r="AV964" s="105">
        <v>27.297499999999999</v>
      </c>
      <c r="AW964" s="105">
        <v>23.775500000000001</v>
      </c>
      <c r="AX964" s="105">
        <v>28.002800000000001</v>
      </c>
      <c r="AY964" s="105">
        <v>27.8324</v>
      </c>
      <c r="AZ964" s="105">
        <v>27.172599999999999</v>
      </c>
      <c r="BA964" s="105">
        <v>27.812200000000001</v>
      </c>
      <c r="BB964" s="105">
        <v>28.037299999999998</v>
      </c>
      <c r="BC964" s="105">
        <v>27.949200000000001</v>
      </c>
      <c r="BD964" s="105">
        <v>27.961500000000001</v>
      </c>
      <c r="BE964" s="105">
        <v>28.060500000000001</v>
      </c>
      <c r="BF964" s="105">
        <v>27.8293</v>
      </c>
      <c r="BG964" s="105">
        <v>27.2361</v>
      </c>
      <c r="BH964" s="105">
        <v>27.720800000000001</v>
      </c>
      <c r="BI964" s="105">
        <v>27.796399999999998</v>
      </c>
      <c r="BJ964" s="105">
        <v>27.542000000000002</v>
      </c>
      <c r="BK964" s="105">
        <v>27.786899999999999</v>
      </c>
      <c r="BL964" s="116">
        <v>27.200500000000002</v>
      </c>
      <c r="BM964" s="112">
        <v>5.2129099999999998E-2</v>
      </c>
      <c r="BN964" s="112">
        <v>3.3392400000000003E-2</v>
      </c>
      <c r="BO964" s="112">
        <v>6.6628999999999994E-2</v>
      </c>
      <c r="BP964" s="112">
        <v>1.66211E-2</v>
      </c>
      <c r="BQ964" s="112">
        <v>0.332061</v>
      </c>
      <c r="BR964" s="112">
        <v>0.62870199999999998</v>
      </c>
      <c r="BS964" s="112">
        <v>8.0951099999999998E-2</v>
      </c>
      <c r="BT964" s="112">
        <v>7.3460700000000004E-2</v>
      </c>
      <c r="BU964" s="117">
        <v>0.77526700000000004</v>
      </c>
      <c r="BV964" s="112">
        <v>0.10212599999999999</v>
      </c>
      <c r="BW964" s="112">
        <v>8.1295900000000004E-2</v>
      </c>
      <c r="BX964" s="112">
        <v>0.15828900000000001</v>
      </c>
      <c r="BY964" s="112">
        <v>3.9462299999999999E-2</v>
      </c>
      <c r="BZ964" s="112">
        <v>0.65919399999999995</v>
      </c>
      <c r="CA964" s="112">
        <v>0.81833800000000001</v>
      </c>
      <c r="CB964" s="112">
        <v>0.26835500000000001</v>
      </c>
      <c r="CC964" s="112">
        <v>0.22794300000000001</v>
      </c>
      <c r="CD964" s="117">
        <v>0.92896299999999998</v>
      </c>
      <c r="CE964" s="105">
        <v>-1.9094500000000001</v>
      </c>
      <c r="CF964" s="105">
        <v>-1.14815</v>
      </c>
      <c r="CG964" s="105">
        <v>-2.5400200000000002</v>
      </c>
      <c r="CH964" s="105">
        <v>-0.95269999999999999</v>
      </c>
      <c r="CI964" s="105">
        <v>-1.3362000000000001</v>
      </c>
      <c r="CJ964" s="105">
        <v>0.15944800000000001</v>
      </c>
      <c r="CK964" s="105">
        <v>0.42310799999999998</v>
      </c>
      <c r="CL964" s="105">
        <v>0.44064599999999998</v>
      </c>
      <c r="CM964" s="116">
        <v>7.4643500000000002E-2</v>
      </c>
    </row>
    <row r="965" spans="1:91">
      <c r="A965" s="104" t="s">
        <v>2692</v>
      </c>
      <c r="B965" s="104" t="s">
        <v>2693</v>
      </c>
      <c r="C965" s="104" t="s">
        <v>471</v>
      </c>
      <c r="D965" s="105">
        <v>32.039749999999998</v>
      </c>
      <c r="E965" s="108">
        <v>5490419210</v>
      </c>
      <c r="F965" s="108">
        <v>5204440038</v>
      </c>
      <c r="G965" s="108">
        <v>4592389064</v>
      </c>
      <c r="H965" s="108">
        <v>6168199362</v>
      </c>
      <c r="I965" s="108">
        <v>5303557848</v>
      </c>
      <c r="J965" s="108">
        <v>5674166376</v>
      </c>
      <c r="K965" s="108">
        <v>4358523918</v>
      </c>
      <c r="L965" s="108">
        <v>3671317260</v>
      </c>
      <c r="M965" s="108">
        <v>5221210897</v>
      </c>
      <c r="N965" s="108">
        <v>4392156085</v>
      </c>
      <c r="O965" s="108">
        <v>6435151227</v>
      </c>
      <c r="P965" s="108">
        <v>7545881388</v>
      </c>
      <c r="Q965" s="108">
        <v>3197057283</v>
      </c>
      <c r="R965" s="108">
        <v>3020789546</v>
      </c>
      <c r="S965" s="108">
        <v>2741329632</v>
      </c>
      <c r="T965" s="108">
        <v>3264213904</v>
      </c>
      <c r="U965" s="108">
        <v>3412197128</v>
      </c>
      <c r="V965" s="108">
        <v>6909558815</v>
      </c>
      <c r="W965" s="108">
        <v>3128968640</v>
      </c>
      <c r="X965" s="108">
        <v>3284945987</v>
      </c>
      <c r="Y965" s="108">
        <v>3644487602</v>
      </c>
      <c r="Z965" s="108">
        <v>2956074619</v>
      </c>
      <c r="AA965" s="108">
        <v>3501402206</v>
      </c>
      <c r="AB965" s="108">
        <v>2866410375</v>
      </c>
      <c r="AC965" s="108">
        <v>2826917940</v>
      </c>
      <c r="AD965" s="108">
        <v>2683309439</v>
      </c>
      <c r="AE965" s="108">
        <v>3689729472</v>
      </c>
      <c r="AF965" s="108">
        <v>4078469392</v>
      </c>
      <c r="AG965" s="108">
        <v>4803659383</v>
      </c>
      <c r="AH965" s="115">
        <v>4180904176</v>
      </c>
      <c r="AI965" s="105">
        <v>32.7378</v>
      </c>
      <c r="AJ965" s="105">
        <v>32.823099999999997</v>
      </c>
      <c r="AK965" s="105">
        <v>32.647100000000002</v>
      </c>
      <c r="AL965" s="105">
        <v>32.796599999999998</v>
      </c>
      <c r="AM965" s="105">
        <v>32.724899999999998</v>
      </c>
      <c r="AN965" s="105">
        <v>32.839300000000001</v>
      </c>
      <c r="AO965" s="105">
        <v>32.287300000000002</v>
      </c>
      <c r="AP965" s="105">
        <v>32.433599999999998</v>
      </c>
      <c r="AQ965" s="105">
        <v>32.470799999999997</v>
      </c>
      <c r="AR965" s="105">
        <v>32.474200000000003</v>
      </c>
      <c r="AS965" s="105">
        <v>33.109200000000001</v>
      </c>
      <c r="AT965" s="105">
        <v>33.417200000000001</v>
      </c>
      <c r="AU965" s="105">
        <v>31.807500000000001</v>
      </c>
      <c r="AV965" s="105">
        <v>31.782</v>
      </c>
      <c r="AW965" s="105">
        <v>31.670300000000001</v>
      </c>
      <c r="AX965" s="105">
        <v>31.9834</v>
      </c>
      <c r="AY965" s="105">
        <v>31.991199999999999</v>
      </c>
      <c r="AZ965" s="105">
        <v>33.0139</v>
      </c>
      <c r="BA965" s="105">
        <v>31.788</v>
      </c>
      <c r="BB965" s="105">
        <v>31.934000000000001</v>
      </c>
      <c r="BC965" s="105">
        <v>31.947500000000002</v>
      </c>
      <c r="BD965" s="105">
        <v>31.8658</v>
      </c>
      <c r="BE965" s="105">
        <v>32.104199999999999</v>
      </c>
      <c r="BF965" s="105">
        <v>31.853200000000001</v>
      </c>
      <c r="BG965" s="105">
        <v>31.444400000000002</v>
      </c>
      <c r="BH965" s="105">
        <v>31.347799999999999</v>
      </c>
      <c r="BI965" s="105">
        <v>31.794699999999999</v>
      </c>
      <c r="BJ965" s="105">
        <v>31.980399999999999</v>
      </c>
      <c r="BK965" s="105">
        <v>32.088299999999997</v>
      </c>
      <c r="BL965" s="116">
        <v>31.951899999999998</v>
      </c>
      <c r="BM965" s="112">
        <v>3.7335299999999999E-4</v>
      </c>
      <c r="BN965" s="112">
        <v>1.2646099999999999E-4</v>
      </c>
      <c r="BO965" s="112">
        <v>4.99184E-3</v>
      </c>
      <c r="BP965" s="112">
        <v>2.40485E-2</v>
      </c>
      <c r="BQ965" s="112">
        <v>1.2773100000000001E-2</v>
      </c>
      <c r="BR965" s="112">
        <v>0.40231099999999997</v>
      </c>
      <c r="BS965" s="112">
        <v>0.149975</v>
      </c>
      <c r="BT965" s="112">
        <v>0.51227299999999998</v>
      </c>
      <c r="BU965" s="117">
        <v>2.81544E-2</v>
      </c>
      <c r="BV965" s="112">
        <v>8.6186100000000005E-3</v>
      </c>
      <c r="BW965" s="112">
        <v>6.5759599999999996E-3</v>
      </c>
      <c r="BX965" s="112">
        <v>4.1225699999999997E-2</v>
      </c>
      <c r="BY965" s="112">
        <v>5.1876199999999997E-2</v>
      </c>
      <c r="BZ965" s="112">
        <v>0.26298199999999999</v>
      </c>
      <c r="CA965" s="112">
        <v>0.66622999999999999</v>
      </c>
      <c r="CB965" s="112">
        <v>0.36530400000000002</v>
      </c>
      <c r="CC965" s="112">
        <v>0.68637400000000004</v>
      </c>
      <c r="CD965" s="117">
        <v>0.44527800000000001</v>
      </c>
      <c r="CE965" s="105">
        <v>0.72911400000000004</v>
      </c>
      <c r="CF965" s="105">
        <v>0.78008299999999997</v>
      </c>
      <c r="CG965" s="105">
        <v>0.39038099999999998</v>
      </c>
      <c r="CH965" s="105">
        <v>0.99332600000000004</v>
      </c>
      <c r="CI965" s="105">
        <v>-0.25360700000000003</v>
      </c>
      <c r="CJ965" s="105">
        <v>0.32261699999999999</v>
      </c>
      <c r="CK965" s="105">
        <v>-0.117044</v>
      </c>
      <c r="CL965" s="105">
        <v>-6.5794599999999995E-2</v>
      </c>
      <c r="CM965" s="116">
        <v>-0.47790300000000002</v>
      </c>
    </row>
    <row r="966" spans="1:91">
      <c r="A966" s="104" t="s">
        <v>2694</v>
      </c>
      <c r="B966" s="104" t="s">
        <v>2695</v>
      </c>
      <c r="C966" s="104" t="s">
        <v>2696</v>
      </c>
      <c r="D966" s="105">
        <v>31.7028</v>
      </c>
      <c r="E966" s="108">
        <v>2992612728</v>
      </c>
      <c r="F966" s="108">
        <v>3282019692</v>
      </c>
      <c r="G966" s="108">
        <v>3218408522</v>
      </c>
      <c r="H966" s="108">
        <v>3376738124</v>
      </c>
      <c r="I966" s="108">
        <v>2916314468</v>
      </c>
      <c r="J966" s="108">
        <v>3457170835</v>
      </c>
      <c r="K966" s="108">
        <v>2954658387</v>
      </c>
      <c r="L966" s="108">
        <v>2349392492</v>
      </c>
      <c r="M966" s="108">
        <v>3257947883</v>
      </c>
      <c r="N966" s="108">
        <v>3374042492</v>
      </c>
      <c r="O966" s="108">
        <v>4289244497</v>
      </c>
      <c r="P966" s="108">
        <v>2841423829</v>
      </c>
      <c r="Q966" s="108">
        <v>2713067476</v>
      </c>
      <c r="R966" s="108">
        <v>2620985492</v>
      </c>
      <c r="S966" s="108">
        <v>2166013999</v>
      </c>
      <c r="T966" s="108">
        <v>2387217689</v>
      </c>
      <c r="U966" s="108">
        <v>2675715356</v>
      </c>
      <c r="V966" s="108">
        <v>2417013523</v>
      </c>
      <c r="W966" s="108">
        <v>2996112218</v>
      </c>
      <c r="X966" s="108">
        <v>2920659371</v>
      </c>
      <c r="Y966" s="108">
        <v>2964431170</v>
      </c>
      <c r="Z966" s="108">
        <v>2582659317</v>
      </c>
      <c r="AA966" s="108">
        <v>2625942452</v>
      </c>
      <c r="AB966" s="108">
        <v>2743111380</v>
      </c>
      <c r="AC966" s="108">
        <v>3065112584</v>
      </c>
      <c r="AD966" s="108">
        <v>3040299312</v>
      </c>
      <c r="AE966" s="108">
        <v>2922156325</v>
      </c>
      <c r="AF966" s="108">
        <v>3169035364</v>
      </c>
      <c r="AG966" s="108">
        <v>3285394950</v>
      </c>
      <c r="AH966" s="115">
        <v>3113040868</v>
      </c>
      <c r="AI966" s="105">
        <v>31.862200000000001</v>
      </c>
      <c r="AJ966" s="105">
        <v>32.154400000000003</v>
      </c>
      <c r="AK966" s="105">
        <v>32.118899999999996</v>
      </c>
      <c r="AL966" s="105">
        <v>31.927399999999999</v>
      </c>
      <c r="AM966" s="105">
        <v>31.858599999999999</v>
      </c>
      <c r="AN966" s="105">
        <v>32.1267</v>
      </c>
      <c r="AO966" s="105">
        <v>31.714500000000001</v>
      </c>
      <c r="AP966" s="105">
        <v>31.779199999999999</v>
      </c>
      <c r="AQ966" s="105">
        <v>31.790400000000002</v>
      </c>
      <c r="AR966" s="105">
        <v>32.068300000000001</v>
      </c>
      <c r="AS966" s="105">
        <v>32.491900000000001</v>
      </c>
      <c r="AT966" s="105">
        <v>32.008099999999999</v>
      </c>
      <c r="AU966" s="105">
        <v>31.571300000000001</v>
      </c>
      <c r="AV966" s="105">
        <v>31.577200000000001</v>
      </c>
      <c r="AW966" s="105">
        <v>31.335100000000001</v>
      </c>
      <c r="AX966" s="105">
        <v>31.532</v>
      </c>
      <c r="AY966" s="105">
        <v>31.640799999999999</v>
      </c>
      <c r="AZ966" s="105">
        <v>31.5002</v>
      </c>
      <c r="BA966" s="105">
        <v>31.7254</v>
      </c>
      <c r="BB966" s="105">
        <v>31.7651</v>
      </c>
      <c r="BC966" s="105">
        <v>31.648599999999998</v>
      </c>
      <c r="BD966" s="105">
        <v>31.670200000000001</v>
      </c>
      <c r="BE966" s="105">
        <v>31.691099999999999</v>
      </c>
      <c r="BF966" s="105">
        <v>31.7898</v>
      </c>
      <c r="BG966" s="105">
        <v>31.561800000000002</v>
      </c>
      <c r="BH966" s="105">
        <v>31.529900000000001</v>
      </c>
      <c r="BI966" s="105">
        <v>31.458300000000001</v>
      </c>
      <c r="BJ966" s="105">
        <v>31.616399999999999</v>
      </c>
      <c r="BK966" s="105">
        <v>31.5382</v>
      </c>
      <c r="BL966" s="116">
        <v>31.528500000000001</v>
      </c>
      <c r="BM966" s="112">
        <v>7.3087600000000001E-3</v>
      </c>
      <c r="BN966" s="112">
        <v>8.5410699999999996E-3</v>
      </c>
      <c r="BO966" s="112">
        <v>5.3879799999999997E-3</v>
      </c>
      <c r="BP966" s="112">
        <v>1.5339800000000001E-2</v>
      </c>
      <c r="BQ966" s="112">
        <v>0.47468500000000002</v>
      </c>
      <c r="BR966" s="112">
        <v>0.95000099999999998</v>
      </c>
      <c r="BS966" s="112">
        <v>2.61365E-2</v>
      </c>
      <c r="BT966" s="112">
        <v>2.7860599999999999E-2</v>
      </c>
      <c r="BU966" s="117">
        <v>0.34342400000000001</v>
      </c>
      <c r="BV966" s="112">
        <v>3.3865100000000002E-2</v>
      </c>
      <c r="BW966" s="112">
        <v>3.5459200000000003E-2</v>
      </c>
      <c r="BX966" s="112">
        <v>4.2483E-2</v>
      </c>
      <c r="BY966" s="112">
        <v>3.75365E-2</v>
      </c>
      <c r="BZ966" s="112">
        <v>0.73822699999999997</v>
      </c>
      <c r="CA966" s="112">
        <v>0.97842200000000001</v>
      </c>
      <c r="CB966" s="112">
        <v>0.157476</v>
      </c>
      <c r="CC966" s="112">
        <v>0.13259799999999999</v>
      </c>
      <c r="CD966" s="117">
        <v>0.743421</v>
      </c>
      <c r="CE966" s="105">
        <v>0.48410199999999998</v>
      </c>
      <c r="CF966" s="105">
        <v>0.40982400000000002</v>
      </c>
      <c r="CG966" s="105">
        <v>0.200293</v>
      </c>
      <c r="CH966" s="105">
        <v>0.62837900000000002</v>
      </c>
      <c r="CI966" s="105">
        <v>-6.6558800000000001E-2</v>
      </c>
      <c r="CJ966" s="105">
        <v>-3.3944399999999999E-3</v>
      </c>
      <c r="CK966" s="105">
        <v>0.15194299999999999</v>
      </c>
      <c r="CL966" s="105">
        <v>0.15596699999999999</v>
      </c>
      <c r="CM966" s="116">
        <v>-4.4415200000000002E-2</v>
      </c>
    </row>
    <row r="967" spans="1:91">
      <c r="A967" s="104" t="s">
        <v>2697</v>
      </c>
      <c r="B967" s="104" t="s">
        <v>2698</v>
      </c>
      <c r="C967" s="104" t="s">
        <v>2699</v>
      </c>
      <c r="D967" s="105">
        <v>26.815449999999998</v>
      </c>
      <c r="E967" s="108">
        <v>72117116</v>
      </c>
      <c r="F967" s="108">
        <v>55711152</v>
      </c>
      <c r="G967" s="108">
        <v>34100930.380000003</v>
      </c>
      <c r="H967" s="108">
        <v>117528935.5</v>
      </c>
      <c r="I967" s="108">
        <v>38913976.149999999</v>
      </c>
      <c r="J967" s="108">
        <v>13973004.880000001</v>
      </c>
      <c r="K967" s="108">
        <v>186770930.40000001</v>
      </c>
      <c r="L967" s="108">
        <v>27924480.84</v>
      </c>
      <c r="M967" s="108">
        <v>53817443.719999999</v>
      </c>
      <c r="N967" s="108">
        <v>62043606</v>
      </c>
      <c r="O967" s="108">
        <v>40558478.5</v>
      </c>
      <c r="P967" s="108">
        <v>22781564</v>
      </c>
      <c r="Q967" s="108">
        <v>73878366</v>
      </c>
      <c r="R967" s="108">
        <v>123767482</v>
      </c>
      <c r="S967" s="108">
        <v>29625556</v>
      </c>
      <c r="T967" s="108">
        <v>120146724</v>
      </c>
      <c r="U967" s="108">
        <v>115231523</v>
      </c>
      <c r="V967" s="108">
        <v>93785604</v>
      </c>
      <c r="W967" s="108">
        <v>130327140</v>
      </c>
      <c r="X967" s="108">
        <v>68081168</v>
      </c>
      <c r="Y967" s="108">
        <v>99649192</v>
      </c>
      <c r="Z967" s="108">
        <v>95005668</v>
      </c>
      <c r="AA967" s="108">
        <v>95423544</v>
      </c>
      <c r="AB967" s="108">
        <v>48408212</v>
      </c>
      <c r="AC967" s="108">
        <v>187067452</v>
      </c>
      <c r="AD967" s="108">
        <v>196553516</v>
      </c>
      <c r="AE967" s="108">
        <v>161847496</v>
      </c>
      <c r="AF967" s="108">
        <v>179527028</v>
      </c>
      <c r="AG967" s="108">
        <v>162751052</v>
      </c>
      <c r="AH967" s="115">
        <v>127389648</v>
      </c>
      <c r="AI967" s="105">
        <v>26.487300000000001</v>
      </c>
      <c r="AJ967" s="105">
        <v>26.430299999999999</v>
      </c>
      <c r="AK967" s="105">
        <v>25.676500000000001</v>
      </c>
      <c r="AL967" s="105">
        <v>27.082799999999999</v>
      </c>
      <c r="AM967" s="105">
        <v>25.716999999999999</v>
      </c>
      <c r="AN967" s="105">
        <v>24.606300000000001</v>
      </c>
      <c r="AO967" s="105">
        <v>27.745999999999999</v>
      </c>
      <c r="AP967" s="105">
        <v>25.8583</v>
      </c>
      <c r="AQ967" s="105">
        <v>25.870699999999999</v>
      </c>
      <c r="AR967" s="105">
        <v>26.213699999999999</v>
      </c>
      <c r="AS967" s="105">
        <v>25.961600000000001</v>
      </c>
      <c r="AT967" s="105">
        <v>25.045500000000001</v>
      </c>
      <c r="AU967" s="105">
        <v>26.3569</v>
      </c>
      <c r="AV967" s="105">
        <v>27.172799999999999</v>
      </c>
      <c r="AW967" s="105">
        <v>25.326599999999999</v>
      </c>
      <c r="AX967" s="105">
        <v>27.2195</v>
      </c>
      <c r="AY967" s="105">
        <v>27.114100000000001</v>
      </c>
      <c r="AZ967" s="105">
        <v>26.8842</v>
      </c>
      <c r="BA967" s="105">
        <v>27.202500000000001</v>
      </c>
      <c r="BB967" s="105">
        <v>26.371500000000001</v>
      </c>
      <c r="BC967" s="105">
        <v>26.746700000000001</v>
      </c>
      <c r="BD967" s="105">
        <v>26.892800000000001</v>
      </c>
      <c r="BE967" s="105">
        <v>26.929300000000001</v>
      </c>
      <c r="BF967" s="105">
        <v>25.965299999999999</v>
      </c>
      <c r="BG967" s="105">
        <v>27.485399999999998</v>
      </c>
      <c r="BH967" s="105">
        <v>27.5717</v>
      </c>
      <c r="BI967" s="105">
        <v>27.283899999999999</v>
      </c>
      <c r="BJ967" s="105">
        <v>27.474699999999999</v>
      </c>
      <c r="BK967" s="105">
        <v>27.251999999999999</v>
      </c>
      <c r="BL967" s="116">
        <v>26.9895</v>
      </c>
      <c r="BM967" s="112">
        <v>2.4687600000000001E-2</v>
      </c>
      <c r="BN967" s="112">
        <v>0.120354</v>
      </c>
      <c r="BO967" s="112">
        <v>0.309668</v>
      </c>
      <c r="BP967" s="112">
        <v>1.7150800000000001E-2</v>
      </c>
      <c r="BQ967" s="112">
        <v>0.15937699999999999</v>
      </c>
      <c r="BR967" s="112">
        <v>0.38800499999999999</v>
      </c>
      <c r="BS967" s="112">
        <v>0.16983699999999999</v>
      </c>
      <c r="BT967" s="112">
        <v>0.13599900000000001</v>
      </c>
      <c r="BU967" s="117">
        <v>0.27318399999999998</v>
      </c>
      <c r="BV967" s="112">
        <v>6.6155900000000004E-2</v>
      </c>
      <c r="BW967" s="112">
        <v>0.19625400000000001</v>
      </c>
      <c r="BX967" s="112">
        <v>0.42319800000000002</v>
      </c>
      <c r="BY967" s="112">
        <v>4.03202E-2</v>
      </c>
      <c r="BZ967" s="112">
        <v>0.53777600000000003</v>
      </c>
      <c r="CA967" s="112">
        <v>0.65326700000000004</v>
      </c>
      <c r="CB967" s="112">
        <v>0.390177</v>
      </c>
      <c r="CC967" s="112">
        <v>0.31927899999999998</v>
      </c>
      <c r="CD967" s="117">
        <v>0.72864200000000001</v>
      </c>
      <c r="CE967" s="105">
        <v>-1.0406599999999999</v>
      </c>
      <c r="CF967" s="105">
        <v>-1.43668</v>
      </c>
      <c r="CG967" s="105">
        <v>-0.74707199999999996</v>
      </c>
      <c r="CH967" s="105">
        <v>-1.4984500000000001</v>
      </c>
      <c r="CI967" s="105">
        <v>-0.95331999999999995</v>
      </c>
      <c r="CJ967" s="105">
        <v>-0.166103</v>
      </c>
      <c r="CK967" s="105">
        <v>-0.46513300000000002</v>
      </c>
      <c r="CL967" s="105">
        <v>-0.64290999999999998</v>
      </c>
      <c r="CM967" s="116">
        <v>0.20830000000000001</v>
      </c>
    </row>
    <row r="968" spans="1:91">
      <c r="A968" s="104" t="s">
        <v>2700</v>
      </c>
      <c r="B968" s="104" t="s">
        <v>2701</v>
      </c>
      <c r="C968" s="104" t="s">
        <v>2702</v>
      </c>
      <c r="D968" s="105">
        <v>34.01755</v>
      </c>
      <c r="E968" s="108">
        <v>12030757814</v>
      </c>
      <c r="F968" s="108">
        <v>13243785795</v>
      </c>
      <c r="G968" s="108">
        <v>13269266608</v>
      </c>
      <c r="H968" s="108">
        <v>17017391219</v>
      </c>
      <c r="I968" s="108">
        <v>14722220918</v>
      </c>
      <c r="J968" s="108">
        <v>14775287826</v>
      </c>
      <c r="K968" s="108">
        <v>14314786873</v>
      </c>
      <c r="L968" s="108">
        <v>9802666396</v>
      </c>
      <c r="M968" s="108">
        <v>15292357712</v>
      </c>
      <c r="N968" s="108">
        <v>10948608592</v>
      </c>
      <c r="O968" s="108">
        <v>12129194169</v>
      </c>
      <c r="P968" s="108">
        <v>14062808781</v>
      </c>
      <c r="Q968" s="108">
        <v>15089226535</v>
      </c>
      <c r="R968" s="108">
        <v>13450477588</v>
      </c>
      <c r="S968" s="108">
        <v>11521495645</v>
      </c>
      <c r="T968" s="108">
        <v>12468597539</v>
      </c>
      <c r="U968" s="108">
        <v>13253385753</v>
      </c>
      <c r="V968" s="108">
        <v>14193672869</v>
      </c>
      <c r="W968" s="108">
        <v>14687439044</v>
      </c>
      <c r="X968" s="108">
        <v>13912117094</v>
      </c>
      <c r="Y968" s="108">
        <v>14919522357</v>
      </c>
      <c r="Z968" s="108">
        <v>11465941358</v>
      </c>
      <c r="AA968" s="108">
        <v>11411243776</v>
      </c>
      <c r="AB968" s="108">
        <v>12690068364</v>
      </c>
      <c r="AC968" s="108">
        <v>17349991760</v>
      </c>
      <c r="AD968" s="108">
        <v>17248990166</v>
      </c>
      <c r="AE968" s="108">
        <v>16968740228</v>
      </c>
      <c r="AF968" s="108">
        <v>16964425689</v>
      </c>
      <c r="AG968" s="108">
        <v>17716426267</v>
      </c>
      <c r="AH968" s="115">
        <v>17910442495</v>
      </c>
      <c r="AI968" s="105">
        <v>33.869500000000002</v>
      </c>
      <c r="AJ968" s="105">
        <v>34.150399999999998</v>
      </c>
      <c r="AK968" s="105">
        <v>34.153300000000002</v>
      </c>
      <c r="AL968" s="105">
        <v>34.2607</v>
      </c>
      <c r="AM968" s="105">
        <v>34.198700000000002</v>
      </c>
      <c r="AN968" s="105">
        <v>34.179200000000002</v>
      </c>
      <c r="AO968" s="105">
        <v>33.996200000000002</v>
      </c>
      <c r="AP968" s="105">
        <v>33.837200000000003</v>
      </c>
      <c r="AQ968" s="105">
        <v>34.0212</v>
      </c>
      <c r="AR968" s="105">
        <v>33.808799999999998</v>
      </c>
      <c r="AS968" s="105">
        <v>34.011200000000002</v>
      </c>
      <c r="AT968" s="105">
        <v>34.315300000000001</v>
      </c>
      <c r="AU968" s="105">
        <v>34.020800000000001</v>
      </c>
      <c r="AV968" s="105">
        <v>33.936599999999999</v>
      </c>
      <c r="AW968" s="105">
        <v>33.783999999999999</v>
      </c>
      <c r="AX968" s="105">
        <v>33.916899999999998</v>
      </c>
      <c r="AY968" s="105">
        <v>33.933500000000002</v>
      </c>
      <c r="AZ968" s="105">
        <v>34.061</v>
      </c>
      <c r="BA968" s="105">
        <v>34.018799999999999</v>
      </c>
      <c r="BB968" s="105">
        <v>34.035200000000003</v>
      </c>
      <c r="BC968" s="105">
        <v>34.016300000000001</v>
      </c>
      <c r="BD968" s="105">
        <v>33.841799999999999</v>
      </c>
      <c r="BE968" s="105">
        <v>33.823099999999997</v>
      </c>
      <c r="BF968" s="105">
        <v>33.999600000000001</v>
      </c>
      <c r="BG968" s="105">
        <v>34.073900000000002</v>
      </c>
      <c r="BH968" s="105">
        <v>34.027999999999999</v>
      </c>
      <c r="BI968" s="105">
        <v>33.996000000000002</v>
      </c>
      <c r="BJ968" s="105">
        <v>34.036799999999999</v>
      </c>
      <c r="BK968" s="105">
        <v>33.968899999999998</v>
      </c>
      <c r="BL968" s="116">
        <v>34.058799999999998</v>
      </c>
      <c r="BM968" s="112">
        <v>0.73033499999999996</v>
      </c>
      <c r="BN968" s="112">
        <v>6.3666E-3</v>
      </c>
      <c r="BO968" s="112">
        <v>0.333123</v>
      </c>
      <c r="BP968" s="112">
        <v>0.88249500000000003</v>
      </c>
      <c r="BQ968" s="112">
        <v>0.22131700000000001</v>
      </c>
      <c r="BR968" s="112">
        <v>0.38975799999999999</v>
      </c>
      <c r="BS968" s="112">
        <v>0.94784100000000004</v>
      </c>
      <c r="BT968" s="112">
        <v>9.8501900000000003E-2</v>
      </c>
      <c r="BU968" s="117">
        <v>0.76833799999999997</v>
      </c>
      <c r="BV968" s="112">
        <v>0.77826600000000001</v>
      </c>
      <c r="BW968" s="112">
        <v>2.9824900000000001E-2</v>
      </c>
      <c r="BX968" s="112">
        <v>0.44696399999999997</v>
      </c>
      <c r="BY968" s="112">
        <v>0.90644899999999995</v>
      </c>
      <c r="BZ968" s="112">
        <v>0.59282699999999999</v>
      </c>
      <c r="CA968" s="112">
        <v>0.65564299999999998</v>
      </c>
      <c r="CB968" s="112">
        <v>0.97403200000000001</v>
      </c>
      <c r="CC968" s="112">
        <v>0.27</v>
      </c>
      <c r="CD968" s="117">
        <v>0.92528900000000003</v>
      </c>
      <c r="CE968" s="105">
        <v>3.6210399999999997E-2</v>
      </c>
      <c r="CF968" s="105">
        <v>0.191331</v>
      </c>
      <c r="CG968" s="105">
        <v>-7.0016200000000001E-2</v>
      </c>
      <c r="CH968" s="105">
        <v>2.3572300000000001E-2</v>
      </c>
      <c r="CI968" s="105">
        <v>-0.10770299999999999</v>
      </c>
      <c r="CJ968" s="105">
        <v>-5.1049600000000001E-2</v>
      </c>
      <c r="CK968" s="105">
        <v>1.9289699999999999E-3</v>
      </c>
      <c r="CL968" s="105">
        <v>-0.13336400000000001</v>
      </c>
      <c r="CM968" s="116">
        <v>1.11135E-2</v>
      </c>
    </row>
    <row r="969" spans="1:91">
      <c r="A969" s="104" t="s">
        <v>2703</v>
      </c>
      <c r="B969" s="104" t="s">
        <v>2704</v>
      </c>
      <c r="C969" s="104" t="s">
        <v>2705</v>
      </c>
      <c r="D969" s="105">
        <v>29.316549999999999</v>
      </c>
      <c r="E969" s="108">
        <v>1123607016</v>
      </c>
      <c r="F969" s="108">
        <v>42658900</v>
      </c>
      <c r="G969" s="108">
        <v>36710594.810000002</v>
      </c>
      <c r="H969" s="108">
        <v>1615790103</v>
      </c>
      <c r="I969" s="108">
        <v>37941948</v>
      </c>
      <c r="J969" s="108">
        <v>58547518.340000004</v>
      </c>
      <c r="K969" s="108">
        <v>48216060</v>
      </c>
      <c r="L969" s="108">
        <v>51318016.5</v>
      </c>
      <c r="M969" s="108">
        <v>53768280</v>
      </c>
      <c r="N969" s="108">
        <v>52692480.920000002</v>
      </c>
      <c r="O969" s="108">
        <v>66075436</v>
      </c>
      <c r="P969" s="108">
        <v>40798484</v>
      </c>
      <c r="Q969" s="108">
        <v>233192979</v>
      </c>
      <c r="R969" s="108">
        <v>994547345.29999995</v>
      </c>
      <c r="S969" s="108">
        <v>34696637.93</v>
      </c>
      <c r="T969" s="108">
        <v>1187191816</v>
      </c>
      <c r="U969" s="108">
        <v>1085623188</v>
      </c>
      <c r="V969" s="108">
        <v>30375186</v>
      </c>
      <c r="W969" s="108">
        <v>874594308.39999998</v>
      </c>
      <c r="X969" s="108">
        <v>836294496</v>
      </c>
      <c r="Y969" s="108">
        <v>1113915644</v>
      </c>
      <c r="Z969" s="108">
        <v>1133713367</v>
      </c>
      <c r="AA969" s="108">
        <v>1065569510</v>
      </c>
      <c r="AB969" s="108">
        <v>847407762.79999995</v>
      </c>
      <c r="AC969" s="108">
        <v>1567046473</v>
      </c>
      <c r="AD969" s="108">
        <v>95811173.5</v>
      </c>
      <c r="AE969" s="108">
        <v>427168505.10000002</v>
      </c>
      <c r="AF969" s="108">
        <v>1469897196</v>
      </c>
      <c r="AG969" s="108">
        <v>1419271531</v>
      </c>
      <c r="AH969" s="115">
        <v>1518768196</v>
      </c>
      <c r="AI969" s="105">
        <v>30.449000000000002</v>
      </c>
      <c r="AJ969" s="105">
        <v>26.013400000000001</v>
      </c>
      <c r="AK969" s="105">
        <v>25.802199999999999</v>
      </c>
      <c r="AL969" s="105">
        <v>30.864000000000001</v>
      </c>
      <c r="AM969" s="105">
        <v>25.641500000000001</v>
      </c>
      <c r="AN969" s="105">
        <v>26.3233</v>
      </c>
      <c r="AO969" s="105">
        <v>25.757100000000001</v>
      </c>
      <c r="AP969" s="105">
        <v>26.733499999999999</v>
      </c>
      <c r="AQ969" s="105">
        <v>25.869299999999999</v>
      </c>
      <c r="AR969" s="105">
        <v>25.993300000000001</v>
      </c>
      <c r="AS969" s="105">
        <v>26.6492</v>
      </c>
      <c r="AT969" s="105">
        <v>25.886199999999999</v>
      </c>
      <c r="AU969" s="105">
        <v>27.984999999999999</v>
      </c>
      <c r="AV969" s="105">
        <v>30.179200000000002</v>
      </c>
      <c r="AW969" s="105">
        <v>25.525500000000001</v>
      </c>
      <c r="AX969" s="105">
        <v>30.5242</v>
      </c>
      <c r="AY969" s="105">
        <v>30.340900000000001</v>
      </c>
      <c r="AZ969" s="105">
        <v>25.231100000000001</v>
      </c>
      <c r="BA969" s="105">
        <v>29.949000000000002</v>
      </c>
      <c r="BB969" s="105">
        <v>29.9864</v>
      </c>
      <c r="BC969" s="105">
        <v>30.2546</v>
      </c>
      <c r="BD969" s="105">
        <v>30.479299999999999</v>
      </c>
      <c r="BE969" s="105">
        <v>30.424900000000001</v>
      </c>
      <c r="BF969" s="105">
        <v>30.095099999999999</v>
      </c>
      <c r="BG969" s="105">
        <v>30.5825</v>
      </c>
      <c r="BH969" s="105">
        <v>26.538699999999999</v>
      </c>
      <c r="BI969" s="105">
        <v>28.684100000000001</v>
      </c>
      <c r="BJ969" s="105">
        <v>30.508099999999999</v>
      </c>
      <c r="BK969" s="105">
        <v>30.347200000000001</v>
      </c>
      <c r="BL969" s="116">
        <v>30.508900000000001</v>
      </c>
      <c r="BM969" s="112">
        <v>0.115993</v>
      </c>
      <c r="BN969" s="112">
        <v>0.157773</v>
      </c>
      <c r="BO969" s="112">
        <v>1.5781399999999999E-4</v>
      </c>
      <c r="BP969" s="112">
        <v>6.2597199999999998E-5</v>
      </c>
      <c r="BQ969" s="112">
        <v>0.12998100000000001</v>
      </c>
      <c r="BR969" s="112">
        <v>0.36885000000000001</v>
      </c>
      <c r="BS969" s="112">
        <v>2.3792899999999999E-2</v>
      </c>
      <c r="BT969" s="112">
        <v>0.40734100000000001</v>
      </c>
      <c r="BU969" s="117">
        <v>0.18821599999999999</v>
      </c>
      <c r="BV969" s="112">
        <v>0.18204600000000001</v>
      </c>
      <c r="BW969" s="112">
        <v>0.24146200000000001</v>
      </c>
      <c r="BX969" s="112">
        <v>8.6391699999999998E-3</v>
      </c>
      <c r="BY969" s="112">
        <v>2.7258199999999999E-3</v>
      </c>
      <c r="BZ969" s="112">
        <v>0.51348199999999999</v>
      </c>
      <c r="CA969" s="112">
        <v>0.64039800000000002</v>
      </c>
      <c r="CB969" s="112">
        <v>0.14807200000000001</v>
      </c>
      <c r="CC969" s="112">
        <v>0.59652700000000003</v>
      </c>
      <c r="CD969" s="117">
        <v>0.69455</v>
      </c>
      <c r="CE969" s="105">
        <v>-3.03321</v>
      </c>
      <c r="CF969" s="105">
        <v>-2.8451399999999998</v>
      </c>
      <c r="CG969" s="105">
        <v>-4.3347499999999997</v>
      </c>
      <c r="CH969" s="105">
        <v>-4.2785299999999999</v>
      </c>
      <c r="CI969" s="105">
        <v>-2.5582099999999999</v>
      </c>
      <c r="CJ969" s="105">
        <v>-1.7560100000000001</v>
      </c>
      <c r="CK969" s="105">
        <v>-0.39141199999999998</v>
      </c>
      <c r="CL969" s="105">
        <v>-0.121653</v>
      </c>
      <c r="CM969" s="116">
        <v>-1.8529800000000001</v>
      </c>
    </row>
    <row r="970" spans="1:91">
      <c r="A970" s="104" t="s">
        <v>2706</v>
      </c>
      <c r="B970" s="104" t="s">
        <v>2707</v>
      </c>
      <c r="C970" s="104" t="s">
        <v>2708</v>
      </c>
      <c r="D970" s="105">
        <v>28.6004</v>
      </c>
      <c r="E970" s="108">
        <v>370412763.80000001</v>
      </c>
      <c r="F970" s="108">
        <v>96424280</v>
      </c>
      <c r="G970" s="108">
        <v>336222689.5</v>
      </c>
      <c r="H970" s="108">
        <v>259162695.5</v>
      </c>
      <c r="I970" s="108">
        <v>458358388</v>
      </c>
      <c r="J970" s="108">
        <v>279429922</v>
      </c>
      <c r="K970" s="108">
        <v>447995956</v>
      </c>
      <c r="L970" s="108">
        <v>704109282.79999995</v>
      </c>
      <c r="M970" s="108">
        <v>364935939.30000001</v>
      </c>
      <c r="N970" s="108">
        <v>584867816</v>
      </c>
      <c r="O970" s="108">
        <v>750334391</v>
      </c>
      <c r="P970" s="108">
        <v>470785100</v>
      </c>
      <c r="Q970" s="108">
        <v>68816715</v>
      </c>
      <c r="R970" s="108">
        <v>239755254.5</v>
      </c>
      <c r="S970" s="108">
        <v>26110309.5</v>
      </c>
      <c r="T970" s="108">
        <v>127454865</v>
      </c>
      <c r="U970" s="108">
        <v>266030747</v>
      </c>
      <c r="V970" s="108">
        <v>26708155</v>
      </c>
      <c r="W970" s="108">
        <v>286905154.30000001</v>
      </c>
      <c r="X970" s="108">
        <v>214470324.5</v>
      </c>
      <c r="Y970" s="108">
        <v>253706534</v>
      </c>
      <c r="Z970" s="108">
        <v>352203698.5</v>
      </c>
      <c r="AA970" s="108">
        <v>354761407</v>
      </c>
      <c r="AB970" s="108">
        <v>385566391.5</v>
      </c>
      <c r="AC970" s="108">
        <v>597855974</v>
      </c>
      <c r="AD970" s="108">
        <v>428755698.30000001</v>
      </c>
      <c r="AE970" s="108">
        <v>523272766</v>
      </c>
      <c r="AF970" s="108">
        <v>321798172</v>
      </c>
      <c r="AG970" s="108">
        <v>373492531</v>
      </c>
      <c r="AH970" s="115">
        <v>176562880</v>
      </c>
      <c r="AI970" s="105">
        <v>28.847999999999999</v>
      </c>
      <c r="AJ970" s="105">
        <v>27.214700000000001</v>
      </c>
      <c r="AK970" s="105">
        <v>28.947199999999999</v>
      </c>
      <c r="AL970" s="105">
        <v>28.223700000000001</v>
      </c>
      <c r="AM970" s="105">
        <v>29.2376</v>
      </c>
      <c r="AN970" s="105">
        <v>28.5686</v>
      </c>
      <c r="AO970" s="105">
        <v>28.999500000000001</v>
      </c>
      <c r="AP970" s="105">
        <v>30.197900000000001</v>
      </c>
      <c r="AQ970" s="105">
        <v>28.632200000000001</v>
      </c>
      <c r="AR970" s="105">
        <v>29.560099999999998</v>
      </c>
      <c r="AS970" s="105">
        <v>30.0518</v>
      </c>
      <c r="AT970" s="105">
        <v>29.4147</v>
      </c>
      <c r="AU970" s="105">
        <v>26.258299999999998</v>
      </c>
      <c r="AV970" s="105">
        <v>28.1267</v>
      </c>
      <c r="AW970" s="105">
        <v>25.108899999999998</v>
      </c>
      <c r="AX970" s="105">
        <v>27.3047</v>
      </c>
      <c r="AY970" s="105">
        <v>28.3005</v>
      </c>
      <c r="AZ970" s="105">
        <v>25.0928</v>
      </c>
      <c r="BA970" s="105">
        <v>28.340900000000001</v>
      </c>
      <c r="BB970" s="105">
        <v>28.0151</v>
      </c>
      <c r="BC970" s="105">
        <v>28.136199999999999</v>
      </c>
      <c r="BD970" s="105">
        <v>28.791399999999999</v>
      </c>
      <c r="BE970" s="105">
        <v>28.816700000000001</v>
      </c>
      <c r="BF970" s="105">
        <v>28.959</v>
      </c>
      <c r="BG970" s="105">
        <v>29.207699999999999</v>
      </c>
      <c r="BH970" s="105">
        <v>28.7193</v>
      </c>
      <c r="BI970" s="105">
        <v>28.976900000000001</v>
      </c>
      <c r="BJ970" s="105">
        <v>28.316600000000001</v>
      </c>
      <c r="BK970" s="105">
        <v>28.4282</v>
      </c>
      <c r="BL970" s="116">
        <v>27.443000000000001</v>
      </c>
      <c r="BM970" s="112">
        <v>0.69160299999999997</v>
      </c>
      <c r="BN970" s="112">
        <v>0.227212</v>
      </c>
      <c r="BO970" s="112">
        <v>9.8608500000000002E-2</v>
      </c>
      <c r="BP970" s="112">
        <v>1.16603E-2</v>
      </c>
      <c r="BQ970" s="112">
        <v>0.16880300000000001</v>
      </c>
      <c r="BR970" s="112">
        <v>0.30844899999999997</v>
      </c>
      <c r="BS970" s="112">
        <v>0.77090400000000003</v>
      </c>
      <c r="BT970" s="112">
        <v>6.5954799999999994E-2</v>
      </c>
      <c r="BU970" s="117">
        <v>5.7106200000000003E-2</v>
      </c>
      <c r="BV970" s="112">
        <v>0.74360899999999996</v>
      </c>
      <c r="BW970" s="112">
        <v>0.31869599999999998</v>
      </c>
      <c r="BX970" s="112">
        <v>0.19217200000000001</v>
      </c>
      <c r="BY970" s="112">
        <v>3.0986300000000001E-2</v>
      </c>
      <c r="BZ970" s="112">
        <v>0.54135800000000001</v>
      </c>
      <c r="CA970" s="112">
        <v>0.57996999999999999</v>
      </c>
      <c r="CB970" s="112">
        <v>0.89024899999999996</v>
      </c>
      <c r="CC970" s="112">
        <v>0.21675700000000001</v>
      </c>
      <c r="CD970" s="117">
        <v>0.52857699999999996</v>
      </c>
      <c r="CE970" s="105">
        <v>0.27402300000000002</v>
      </c>
      <c r="CF970" s="105">
        <v>0.61400699999999997</v>
      </c>
      <c r="CG970" s="105">
        <v>1.2139200000000001</v>
      </c>
      <c r="CH970" s="105">
        <v>1.6129</v>
      </c>
      <c r="CI970" s="105">
        <v>-1.5646500000000001</v>
      </c>
      <c r="CJ970" s="105">
        <v>-1.16326</v>
      </c>
      <c r="CK970" s="105">
        <v>0.10147200000000001</v>
      </c>
      <c r="CL970" s="105">
        <v>0.79308999999999996</v>
      </c>
      <c r="CM970" s="116">
        <v>0.90533699999999995</v>
      </c>
    </row>
    <row r="971" spans="1:91">
      <c r="A971" s="104" t="s">
        <v>2709</v>
      </c>
      <c r="B971" s="104" t="s">
        <v>2710</v>
      </c>
      <c r="C971" s="104" t="s">
        <v>1609</v>
      </c>
      <c r="D971" s="105">
        <v>31.00835</v>
      </c>
      <c r="E971" s="108">
        <v>1514658998</v>
      </c>
      <c r="F971" s="108">
        <v>1289182022</v>
      </c>
      <c r="G971" s="108">
        <v>1209433097</v>
      </c>
      <c r="H971" s="108">
        <v>2507806188</v>
      </c>
      <c r="I971" s="108">
        <v>2177956878</v>
      </c>
      <c r="J971" s="108">
        <v>3367088082</v>
      </c>
      <c r="K971" s="108">
        <v>1863847460</v>
      </c>
      <c r="L971" s="108">
        <v>1809433862</v>
      </c>
      <c r="M971" s="108">
        <v>2389629643</v>
      </c>
      <c r="N971" s="108">
        <v>1599414364</v>
      </c>
      <c r="O971" s="108">
        <v>1115765526</v>
      </c>
      <c r="P971" s="108">
        <v>1413658697</v>
      </c>
      <c r="Q971" s="108">
        <v>1863504386</v>
      </c>
      <c r="R971" s="108">
        <v>1767151338</v>
      </c>
      <c r="S971" s="108">
        <v>2169880774</v>
      </c>
      <c r="T971" s="108">
        <v>1750854484</v>
      </c>
      <c r="U971" s="108">
        <v>1779704569</v>
      </c>
      <c r="V971" s="108">
        <v>1987665363</v>
      </c>
      <c r="W971" s="108">
        <v>1664591064</v>
      </c>
      <c r="X971" s="108">
        <v>1713875528</v>
      </c>
      <c r="Y971" s="108">
        <v>1769621648</v>
      </c>
      <c r="Z971" s="108">
        <v>2055623757</v>
      </c>
      <c r="AA971" s="108">
        <v>5584962906</v>
      </c>
      <c r="AB971" s="108">
        <v>1599725269</v>
      </c>
      <c r="AC971" s="108">
        <v>1753434789</v>
      </c>
      <c r="AD971" s="108">
        <v>1997066046</v>
      </c>
      <c r="AE971" s="108">
        <v>2080478076</v>
      </c>
      <c r="AF971" s="108">
        <v>1992263514</v>
      </c>
      <c r="AG971" s="108">
        <v>2221536655</v>
      </c>
      <c r="AH971" s="115">
        <v>2013092370</v>
      </c>
      <c r="AI971" s="105">
        <v>30.879799999999999</v>
      </c>
      <c r="AJ971" s="105">
        <v>30.837900000000001</v>
      </c>
      <c r="AK971" s="105">
        <v>30.742799999999999</v>
      </c>
      <c r="AL971" s="105">
        <v>31.498200000000001</v>
      </c>
      <c r="AM971" s="105">
        <v>31.4436</v>
      </c>
      <c r="AN971" s="105">
        <v>32.100499999999997</v>
      </c>
      <c r="AO971" s="105">
        <v>31.028500000000001</v>
      </c>
      <c r="AP971" s="105">
        <v>31.423500000000001</v>
      </c>
      <c r="AQ971" s="105">
        <v>31.3432</v>
      </c>
      <c r="AR971" s="105">
        <v>30.991</v>
      </c>
      <c r="AS971" s="105">
        <v>30.588899999999999</v>
      </c>
      <c r="AT971" s="105">
        <v>31.001000000000001</v>
      </c>
      <c r="AU971" s="105">
        <v>31.031300000000002</v>
      </c>
      <c r="AV971" s="105">
        <v>31.008500000000002</v>
      </c>
      <c r="AW971" s="105">
        <v>31.3432</v>
      </c>
      <c r="AX971" s="105">
        <v>31.084700000000002</v>
      </c>
      <c r="AY971" s="105">
        <v>31.051600000000001</v>
      </c>
      <c r="AZ971" s="105">
        <v>31.227900000000002</v>
      </c>
      <c r="BA971" s="105">
        <v>30.877500000000001</v>
      </c>
      <c r="BB971" s="105">
        <v>31.008199999999999</v>
      </c>
      <c r="BC971" s="105">
        <v>30.913599999999999</v>
      </c>
      <c r="BD971" s="105">
        <v>31.338200000000001</v>
      </c>
      <c r="BE971" s="105">
        <v>32.778399999999998</v>
      </c>
      <c r="BF971" s="105">
        <v>31.011800000000001</v>
      </c>
      <c r="BG971" s="105">
        <v>30.753499999999999</v>
      </c>
      <c r="BH971" s="105">
        <v>30.933399999999999</v>
      </c>
      <c r="BI971" s="105">
        <v>30.9681</v>
      </c>
      <c r="BJ971" s="105">
        <v>30.9468</v>
      </c>
      <c r="BK971" s="105">
        <v>30.9833</v>
      </c>
      <c r="BL971" s="116">
        <v>30.910399999999999</v>
      </c>
      <c r="BM971" s="112">
        <v>5.0196400000000002E-2</v>
      </c>
      <c r="BN971" s="112">
        <v>2.5592E-2</v>
      </c>
      <c r="BO971" s="112">
        <v>5.99926E-2</v>
      </c>
      <c r="BP971" s="112">
        <v>0.562836</v>
      </c>
      <c r="BQ971" s="112">
        <v>0.175535</v>
      </c>
      <c r="BR971" s="112">
        <v>3.9683099999999999E-2</v>
      </c>
      <c r="BS971" s="112">
        <v>0.77202599999999999</v>
      </c>
      <c r="BT971" s="112">
        <v>0.232963</v>
      </c>
      <c r="BU971" s="117">
        <v>0.42563400000000001</v>
      </c>
      <c r="BV971" s="112">
        <v>0.10006900000000001</v>
      </c>
      <c r="BW971" s="112">
        <v>6.7932099999999995E-2</v>
      </c>
      <c r="BX971" s="112">
        <v>0.149869</v>
      </c>
      <c r="BY971" s="112">
        <v>0.63935699999999995</v>
      </c>
      <c r="BZ971" s="112">
        <v>0.54714600000000002</v>
      </c>
      <c r="CA971" s="112">
        <v>0.19103700000000001</v>
      </c>
      <c r="CB971" s="112">
        <v>0.89054900000000004</v>
      </c>
      <c r="CC971" s="112">
        <v>0.43419999999999997</v>
      </c>
      <c r="CD971" s="117">
        <v>0.78158300000000003</v>
      </c>
      <c r="CE971" s="105">
        <v>-0.12667700000000001</v>
      </c>
      <c r="CF971" s="105">
        <v>0.73393600000000003</v>
      </c>
      <c r="CG971" s="105">
        <v>0.31824400000000003</v>
      </c>
      <c r="CH971" s="105">
        <v>-8.6533899999999997E-2</v>
      </c>
      <c r="CI971" s="105">
        <v>0.180842</v>
      </c>
      <c r="CJ971" s="105">
        <v>0.17458499999999999</v>
      </c>
      <c r="CK971" s="105">
        <v>-1.3733499999999999E-2</v>
      </c>
      <c r="CL971" s="105">
        <v>0.76260799999999995</v>
      </c>
      <c r="CM971" s="116">
        <v>-6.1819100000000002E-2</v>
      </c>
    </row>
    <row r="972" spans="1:91">
      <c r="A972" s="104" t="s">
        <v>2711</v>
      </c>
      <c r="B972" s="104" t="s">
        <v>2712</v>
      </c>
      <c r="C972" s="104" t="s">
        <v>2713</v>
      </c>
      <c r="D972" s="105">
        <v>30.55575</v>
      </c>
      <c r="E972" s="108">
        <v>1268080979</v>
      </c>
      <c r="F972" s="108">
        <v>1061481734</v>
      </c>
      <c r="G972" s="108">
        <v>1244988544</v>
      </c>
      <c r="H972" s="108">
        <v>1378848338</v>
      </c>
      <c r="I972" s="108">
        <v>1079913650</v>
      </c>
      <c r="J972" s="108">
        <v>1305155248</v>
      </c>
      <c r="K972" s="108">
        <v>1658904445</v>
      </c>
      <c r="L972" s="108">
        <v>861801294.60000002</v>
      </c>
      <c r="M972" s="108">
        <v>1620750382</v>
      </c>
      <c r="N972" s="108">
        <v>754465056.79999995</v>
      </c>
      <c r="O972" s="108">
        <v>1183878732</v>
      </c>
      <c r="P972" s="108">
        <v>897533743.5</v>
      </c>
      <c r="Q972" s="108">
        <v>1305516884</v>
      </c>
      <c r="R972" s="108">
        <v>1345454760</v>
      </c>
      <c r="S972" s="108">
        <v>1224795202</v>
      </c>
      <c r="T972" s="108">
        <v>1165824926</v>
      </c>
      <c r="U972" s="108">
        <v>1254050462</v>
      </c>
      <c r="V972" s="108">
        <v>936211547.79999995</v>
      </c>
      <c r="W972" s="108">
        <v>1228567755</v>
      </c>
      <c r="X972" s="108">
        <v>1287599846</v>
      </c>
      <c r="Y972" s="108">
        <v>1285121219</v>
      </c>
      <c r="Z972" s="108">
        <v>1070026812</v>
      </c>
      <c r="AA972" s="108">
        <v>1177369498</v>
      </c>
      <c r="AB972" s="108">
        <v>1233749842</v>
      </c>
      <c r="AC972" s="108">
        <v>1633039826</v>
      </c>
      <c r="AD972" s="108">
        <v>1680637201</v>
      </c>
      <c r="AE972" s="108">
        <v>1541822223</v>
      </c>
      <c r="AF972" s="108">
        <v>1551093111</v>
      </c>
      <c r="AG972" s="108">
        <v>1570392887</v>
      </c>
      <c r="AH972" s="115">
        <v>1408168313</v>
      </c>
      <c r="AI972" s="105">
        <v>30.6235</v>
      </c>
      <c r="AJ972" s="105">
        <v>30.565200000000001</v>
      </c>
      <c r="AK972" s="105">
        <v>30.788699999999999</v>
      </c>
      <c r="AL972" s="105">
        <v>30.635200000000001</v>
      </c>
      <c r="AM972" s="105">
        <v>30.4435</v>
      </c>
      <c r="AN972" s="105">
        <v>30.852499999999999</v>
      </c>
      <c r="AO972" s="105">
        <v>30.847000000000001</v>
      </c>
      <c r="AP972" s="105">
        <v>30.432500000000001</v>
      </c>
      <c r="AQ972" s="105">
        <v>30.783100000000001</v>
      </c>
      <c r="AR972" s="105">
        <v>29.947900000000001</v>
      </c>
      <c r="AS972" s="105">
        <v>30.702400000000001</v>
      </c>
      <c r="AT972" s="105">
        <v>30.345600000000001</v>
      </c>
      <c r="AU972" s="105">
        <v>30.520900000000001</v>
      </c>
      <c r="AV972" s="105">
        <v>30.615100000000002</v>
      </c>
      <c r="AW972" s="105">
        <v>30.5244</v>
      </c>
      <c r="AX972" s="105">
        <v>30.498000000000001</v>
      </c>
      <c r="AY972" s="105">
        <v>30.549299999999999</v>
      </c>
      <c r="AZ972" s="105">
        <v>30.132400000000001</v>
      </c>
      <c r="BA972" s="105">
        <v>30.439299999999999</v>
      </c>
      <c r="BB972" s="105">
        <v>30.6023</v>
      </c>
      <c r="BC972" s="105">
        <v>30.457000000000001</v>
      </c>
      <c r="BD972" s="105">
        <v>30.395299999999999</v>
      </c>
      <c r="BE972" s="105">
        <v>30.562200000000001</v>
      </c>
      <c r="BF972" s="105">
        <v>30.637</v>
      </c>
      <c r="BG972" s="105">
        <v>30.6478</v>
      </c>
      <c r="BH972" s="105">
        <v>30.6861</v>
      </c>
      <c r="BI972" s="105">
        <v>30.535900000000002</v>
      </c>
      <c r="BJ972" s="105">
        <v>30.585699999999999</v>
      </c>
      <c r="BK972" s="105">
        <v>30.490300000000001</v>
      </c>
      <c r="BL972" s="116">
        <v>30.400200000000002</v>
      </c>
      <c r="BM972" s="112">
        <v>0.123115</v>
      </c>
      <c r="BN972" s="112">
        <v>0.307176</v>
      </c>
      <c r="BO972" s="112">
        <v>0.233846</v>
      </c>
      <c r="BP972" s="112">
        <v>0.51495299999999999</v>
      </c>
      <c r="BQ972" s="112">
        <v>0.37644699999999998</v>
      </c>
      <c r="BR972" s="112">
        <v>0.52427100000000004</v>
      </c>
      <c r="BS972" s="112">
        <v>0.92496900000000004</v>
      </c>
      <c r="BT972" s="112">
        <v>0.68151700000000004</v>
      </c>
      <c r="BU972" s="117">
        <v>0.134126</v>
      </c>
      <c r="BV972" s="112">
        <v>0.19131300000000001</v>
      </c>
      <c r="BW972" s="112">
        <v>0.40010099999999998</v>
      </c>
      <c r="BX972" s="112">
        <v>0.34702499999999997</v>
      </c>
      <c r="BY972" s="112">
        <v>0.596163</v>
      </c>
      <c r="BZ972" s="112">
        <v>0.69555</v>
      </c>
      <c r="CA972" s="112">
        <v>0.75962399999999997</v>
      </c>
      <c r="CB972" s="112">
        <v>0.96529500000000001</v>
      </c>
      <c r="CC972" s="112">
        <v>0.80604100000000001</v>
      </c>
      <c r="CD972" s="117">
        <v>0.65725100000000003</v>
      </c>
      <c r="CE972" s="105">
        <v>0.16706199999999999</v>
      </c>
      <c r="CF972" s="105">
        <v>0.151701</v>
      </c>
      <c r="CG972" s="105">
        <v>0.19547100000000001</v>
      </c>
      <c r="CH972" s="105">
        <v>-0.16009699999999999</v>
      </c>
      <c r="CI972" s="105">
        <v>6.1435700000000003E-2</v>
      </c>
      <c r="CJ972" s="105">
        <v>-9.8788600000000004E-2</v>
      </c>
      <c r="CK972" s="105">
        <v>7.4583699999999998E-3</v>
      </c>
      <c r="CL972" s="105">
        <v>3.9440200000000002E-2</v>
      </c>
      <c r="CM972" s="116">
        <v>0.131221</v>
      </c>
    </row>
    <row r="973" spans="1:91">
      <c r="A973" s="104" t="s">
        <v>2714</v>
      </c>
      <c r="B973" s="104" t="s">
        <v>2715</v>
      </c>
      <c r="C973" s="104" t="s">
        <v>2716</v>
      </c>
      <c r="D973" s="105">
        <v>31.045400000000001</v>
      </c>
      <c r="E973" s="108">
        <v>1986185309</v>
      </c>
      <c r="F973" s="108">
        <v>1393991492</v>
      </c>
      <c r="G973" s="108">
        <v>1301276318</v>
      </c>
      <c r="H973" s="108">
        <v>1880845604</v>
      </c>
      <c r="I973" s="108">
        <v>1595753858</v>
      </c>
      <c r="J973" s="108">
        <v>1347872947</v>
      </c>
      <c r="K973" s="108">
        <v>2077670412</v>
      </c>
      <c r="L973" s="108">
        <v>862674808</v>
      </c>
      <c r="M973" s="108">
        <v>1840542579</v>
      </c>
      <c r="N973" s="108">
        <v>1578927439</v>
      </c>
      <c r="O973" s="108">
        <v>1575685601</v>
      </c>
      <c r="P973" s="108">
        <v>1744642418</v>
      </c>
      <c r="Q973" s="108">
        <v>1860483744</v>
      </c>
      <c r="R973" s="108">
        <v>2138629249</v>
      </c>
      <c r="S973" s="108">
        <v>1499336645</v>
      </c>
      <c r="T973" s="108">
        <v>1987469967</v>
      </c>
      <c r="U973" s="108">
        <v>2193843919</v>
      </c>
      <c r="V973" s="108">
        <v>2319325352</v>
      </c>
      <c r="W973" s="108">
        <v>1852030340</v>
      </c>
      <c r="X973" s="108">
        <v>1782494822</v>
      </c>
      <c r="Y973" s="108">
        <v>2652996553</v>
      </c>
      <c r="Z973" s="108">
        <v>1889978702</v>
      </c>
      <c r="AA973" s="108">
        <v>2352115813</v>
      </c>
      <c r="AB973" s="108">
        <v>1777570898</v>
      </c>
      <c r="AC973" s="108">
        <v>1838355704</v>
      </c>
      <c r="AD973" s="108">
        <v>2175393097</v>
      </c>
      <c r="AE973" s="108">
        <v>2134379744</v>
      </c>
      <c r="AF973" s="108">
        <v>2024126405</v>
      </c>
      <c r="AG973" s="108">
        <v>2689023655</v>
      </c>
      <c r="AH973" s="115">
        <v>2056902841</v>
      </c>
      <c r="AI973" s="105">
        <v>31.270800000000001</v>
      </c>
      <c r="AJ973" s="105">
        <v>30.943100000000001</v>
      </c>
      <c r="AK973" s="105">
        <v>30.8385</v>
      </c>
      <c r="AL973" s="105">
        <v>31.083100000000002</v>
      </c>
      <c r="AM973" s="105">
        <v>31.0031</v>
      </c>
      <c r="AN973" s="105">
        <v>30.880700000000001</v>
      </c>
      <c r="AO973" s="105">
        <v>31.181799999999999</v>
      </c>
      <c r="AP973" s="105">
        <v>30.424900000000001</v>
      </c>
      <c r="AQ973" s="105">
        <v>30.9666</v>
      </c>
      <c r="AR973" s="105">
        <v>30.9665</v>
      </c>
      <c r="AS973" s="105">
        <v>31.034600000000001</v>
      </c>
      <c r="AT973" s="105">
        <v>31.304500000000001</v>
      </c>
      <c r="AU973" s="105">
        <v>31.0276</v>
      </c>
      <c r="AV973" s="105">
        <v>31.2837</v>
      </c>
      <c r="AW973" s="105">
        <v>30.8111</v>
      </c>
      <c r="AX973" s="105">
        <v>31.267600000000002</v>
      </c>
      <c r="AY973" s="105">
        <v>31.353400000000001</v>
      </c>
      <c r="AZ973" s="105">
        <v>31.446200000000001</v>
      </c>
      <c r="BA973" s="105">
        <v>31.031400000000001</v>
      </c>
      <c r="BB973" s="105">
        <v>31.063199999999998</v>
      </c>
      <c r="BC973" s="105">
        <v>31.4939</v>
      </c>
      <c r="BD973" s="105">
        <v>31.216999999999999</v>
      </c>
      <c r="BE973" s="105">
        <v>31.5411</v>
      </c>
      <c r="BF973" s="105">
        <v>31.163799999999998</v>
      </c>
      <c r="BG973" s="105">
        <v>30.822600000000001</v>
      </c>
      <c r="BH973" s="105">
        <v>31.0562</v>
      </c>
      <c r="BI973" s="105">
        <v>31.004999999999999</v>
      </c>
      <c r="BJ973" s="105">
        <v>30.9697</v>
      </c>
      <c r="BK973" s="105">
        <v>31.256499999999999</v>
      </c>
      <c r="BL973" s="116">
        <v>30.941099999999999</v>
      </c>
      <c r="BM973" s="112">
        <v>0.82755900000000004</v>
      </c>
      <c r="BN973" s="112">
        <v>0.597441</v>
      </c>
      <c r="BO973" s="112">
        <v>0.46714800000000001</v>
      </c>
      <c r="BP973" s="112">
        <v>0.76529899999999995</v>
      </c>
      <c r="BQ973" s="112">
        <v>0.93399500000000002</v>
      </c>
      <c r="BR973" s="112">
        <v>5.68759E-2</v>
      </c>
      <c r="BS973" s="112">
        <v>0.478856</v>
      </c>
      <c r="BT973" s="112">
        <v>0.180004</v>
      </c>
      <c r="BU973" s="117">
        <v>0.48562499999999997</v>
      </c>
      <c r="BV973" s="112">
        <v>0.86173999999999995</v>
      </c>
      <c r="BW973" s="112">
        <v>0.67374699999999998</v>
      </c>
      <c r="BX973" s="112">
        <v>0.57301899999999995</v>
      </c>
      <c r="BY973" s="112">
        <v>0.81207300000000004</v>
      </c>
      <c r="BZ973" s="112">
        <v>0.96575</v>
      </c>
      <c r="CA973" s="112">
        <v>0.2369</v>
      </c>
      <c r="CB973" s="112">
        <v>0.680172</v>
      </c>
      <c r="CC973" s="112">
        <v>0.38278200000000001</v>
      </c>
      <c r="CD973" s="117">
        <v>0.80350299999999997</v>
      </c>
      <c r="CE973" s="105">
        <v>-3.82703E-2</v>
      </c>
      <c r="CF973" s="105">
        <v>-6.6803000000000001E-2</v>
      </c>
      <c r="CG973" s="105">
        <v>-0.19798299999999999</v>
      </c>
      <c r="CH973" s="105">
        <v>4.6071399999999998E-2</v>
      </c>
      <c r="CI973" s="105">
        <v>-1.4957399999999999E-2</v>
      </c>
      <c r="CJ973" s="105">
        <v>0.29997299999999999</v>
      </c>
      <c r="CK973" s="105">
        <v>0.140399</v>
      </c>
      <c r="CL973" s="105">
        <v>0.25153999999999999</v>
      </c>
      <c r="CM973" s="116">
        <v>-9.4496999999999998E-2</v>
      </c>
    </row>
    <row r="974" spans="1:91">
      <c r="A974" s="104" t="s">
        <v>2717</v>
      </c>
      <c r="B974" s="104" t="s">
        <v>2718</v>
      </c>
      <c r="C974" s="104" t="s">
        <v>2719</v>
      </c>
      <c r="D974" s="105">
        <v>31.915199999999999</v>
      </c>
      <c r="E974" s="108">
        <v>2658897271</v>
      </c>
      <c r="F974" s="108">
        <v>1624422308</v>
      </c>
      <c r="G974" s="108">
        <v>1713728401</v>
      </c>
      <c r="H974" s="108">
        <v>2261759121</v>
      </c>
      <c r="I974" s="108">
        <v>2203131491</v>
      </c>
      <c r="J974" s="108">
        <v>1361443983</v>
      </c>
      <c r="K974" s="108">
        <v>2795420708</v>
      </c>
      <c r="L974" s="108">
        <v>1388029465</v>
      </c>
      <c r="M974" s="108">
        <v>2563349278</v>
      </c>
      <c r="N974" s="108">
        <v>2092055427</v>
      </c>
      <c r="O974" s="108">
        <v>1433853676</v>
      </c>
      <c r="P974" s="108">
        <v>1302561385</v>
      </c>
      <c r="Q974" s="108">
        <v>3929411049</v>
      </c>
      <c r="R974" s="108">
        <v>3987725855</v>
      </c>
      <c r="S974" s="108">
        <v>3149236775</v>
      </c>
      <c r="T974" s="108">
        <v>3476059960</v>
      </c>
      <c r="U974" s="108">
        <v>3735036681</v>
      </c>
      <c r="V974" s="108">
        <v>3161023831</v>
      </c>
      <c r="W974" s="108">
        <v>3758598616</v>
      </c>
      <c r="X974" s="108">
        <v>3599241953</v>
      </c>
      <c r="Y974" s="108">
        <v>3678203786</v>
      </c>
      <c r="Z974" s="108">
        <v>3367018378</v>
      </c>
      <c r="AA974" s="108">
        <v>3668923495</v>
      </c>
      <c r="AB974" s="108">
        <v>3409699799</v>
      </c>
      <c r="AC974" s="108">
        <v>4216215467</v>
      </c>
      <c r="AD974" s="108">
        <v>4081563228</v>
      </c>
      <c r="AE974" s="108">
        <v>3900452910</v>
      </c>
      <c r="AF974" s="108">
        <v>4120787559</v>
      </c>
      <c r="AG974" s="108">
        <v>5043890566</v>
      </c>
      <c r="AH974" s="115">
        <v>4223194637</v>
      </c>
      <c r="AI974" s="105">
        <v>31.691700000000001</v>
      </c>
      <c r="AJ974" s="105">
        <v>31.153300000000002</v>
      </c>
      <c r="AK974" s="105">
        <v>31.217099999999999</v>
      </c>
      <c r="AL974" s="105">
        <v>31.3492</v>
      </c>
      <c r="AM974" s="105">
        <v>31.4618</v>
      </c>
      <c r="AN974" s="105">
        <v>30.883299999999998</v>
      </c>
      <c r="AO974" s="105">
        <v>31.627600000000001</v>
      </c>
      <c r="AP974" s="105">
        <v>31.053000000000001</v>
      </c>
      <c r="AQ974" s="105">
        <v>31.444500000000001</v>
      </c>
      <c r="AR974" s="105">
        <v>31.372699999999998</v>
      </c>
      <c r="AS974" s="105">
        <v>30.932700000000001</v>
      </c>
      <c r="AT974" s="105">
        <v>30.882899999999999</v>
      </c>
      <c r="AU974" s="105">
        <v>32.105600000000003</v>
      </c>
      <c r="AV974" s="105">
        <v>32.182600000000001</v>
      </c>
      <c r="AW974" s="105">
        <v>31.8658</v>
      </c>
      <c r="AX974" s="105">
        <v>32.074100000000001</v>
      </c>
      <c r="AY974" s="105">
        <v>32.121299999999998</v>
      </c>
      <c r="AZ974" s="105">
        <v>31.883299999999998</v>
      </c>
      <c r="BA974" s="105">
        <v>32.052500000000002</v>
      </c>
      <c r="BB974" s="105">
        <v>32.065100000000001</v>
      </c>
      <c r="BC974" s="105">
        <v>31.962</v>
      </c>
      <c r="BD974" s="105">
        <v>32.055300000000003</v>
      </c>
      <c r="BE974" s="105">
        <v>32.170999999999999</v>
      </c>
      <c r="BF974" s="105">
        <v>32.1036</v>
      </c>
      <c r="BG974" s="105">
        <v>32.0182</v>
      </c>
      <c r="BH974" s="105">
        <v>31.947099999999999</v>
      </c>
      <c r="BI974" s="105">
        <v>31.8749</v>
      </c>
      <c r="BJ974" s="105">
        <v>31.9953</v>
      </c>
      <c r="BK974" s="105">
        <v>32.159100000000002</v>
      </c>
      <c r="BL974" s="116">
        <v>31.9665</v>
      </c>
      <c r="BM974" s="112">
        <v>1.8932500000000001E-2</v>
      </c>
      <c r="BN974" s="112">
        <v>1.23833E-2</v>
      </c>
      <c r="BO974" s="112">
        <v>2.0821699999999999E-2</v>
      </c>
      <c r="BP974" s="112">
        <v>4.2300899999999997E-3</v>
      </c>
      <c r="BQ974" s="112">
        <v>0.92674299999999998</v>
      </c>
      <c r="BR974" s="112">
        <v>0.88866900000000004</v>
      </c>
      <c r="BS974" s="112">
        <v>0.84989899999999996</v>
      </c>
      <c r="BT974" s="112">
        <v>0.36834899999999998</v>
      </c>
      <c r="BU974" s="117">
        <v>0.26849400000000001</v>
      </c>
      <c r="BV974" s="112">
        <v>5.74835E-2</v>
      </c>
      <c r="BW974" s="112">
        <v>4.3931400000000002E-2</v>
      </c>
      <c r="BX974" s="112">
        <v>8.4587300000000004E-2</v>
      </c>
      <c r="BY974" s="112">
        <v>1.60492E-2</v>
      </c>
      <c r="BZ974" s="112">
        <v>0.96575</v>
      </c>
      <c r="CA974" s="112">
        <v>0.95108599999999999</v>
      </c>
      <c r="CB974" s="112">
        <v>0.93289999999999995</v>
      </c>
      <c r="CC974" s="112">
        <v>0.56732800000000005</v>
      </c>
      <c r="CD974" s="117">
        <v>0.72763100000000003</v>
      </c>
      <c r="CE974" s="105">
        <v>-0.68627499999999997</v>
      </c>
      <c r="CF974" s="105">
        <v>-0.808863</v>
      </c>
      <c r="CG974" s="105">
        <v>-0.66531200000000001</v>
      </c>
      <c r="CH974" s="105">
        <v>-0.97755599999999998</v>
      </c>
      <c r="CI974" s="105">
        <v>1.10277E-2</v>
      </c>
      <c r="CJ974" s="105">
        <v>-1.40629E-2</v>
      </c>
      <c r="CK974" s="105">
        <v>-1.37666E-2</v>
      </c>
      <c r="CL974" s="105">
        <v>6.9636699999999996E-2</v>
      </c>
      <c r="CM974" s="116">
        <v>-9.3577099999999996E-2</v>
      </c>
    </row>
    <row r="975" spans="1:91">
      <c r="A975" s="104" t="s">
        <v>2720</v>
      </c>
      <c r="B975" s="104" t="s">
        <v>2721</v>
      </c>
      <c r="C975" s="104" t="s">
        <v>2722</v>
      </c>
      <c r="D975" s="105">
        <v>26.157649999999997</v>
      </c>
      <c r="E975" s="108">
        <v>49158772</v>
      </c>
      <c r="F975" s="108">
        <v>37298316</v>
      </c>
      <c r="G975" s="108">
        <v>29101700.5</v>
      </c>
      <c r="H975" s="108">
        <v>47053767.5</v>
      </c>
      <c r="I975" s="108">
        <v>39203072</v>
      </c>
      <c r="J975" s="108">
        <v>48111596</v>
      </c>
      <c r="K975" s="108">
        <v>62488479</v>
      </c>
      <c r="L975" s="108">
        <v>20311860</v>
      </c>
      <c r="M975" s="108">
        <v>58885976</v>
      </c>
      <c r="N975" s="108">
        <v>63353358</v>
      </c>
      <c r="O975" s="108">
        <v>95169200</v>
      </c>
      <c r="P975" s="108">
        <v>70699828</v>
      </c>
      <c r="Q975" s="108">
        <v>71306920.5</v>
      </c>
      <c r="R975" s="108">
        <v>54565178</v>
      </c>
      <c r="S975" s="108">
        <v>25376007.75</v>
      </c>
      <c r="T975" s="108">
        <v>58747321</v>
      </c>
      <c r="U975" s="108">
        <v>61615163</v>
      </c>
      <c r="V975" s="108">
        <v>33381455.5</v>
      </c>
      <c r="W975" s="108">
        <v>54139042</v>
      </c>
      <c r="X975" s="108">
        <v>40231232</v>
      </c>
      <c r="Y975" s="108">
        <v>34062888</v>
      </c>
      <c r="Z975" s="108">
        <v>48603586.25</v>
      </c>
      <c r="AA975" s="108">
        <v>56597327</v>
      </c>
      <c r="AB975" s="108">
        <v>56126979.5</v>
      </c>
      <c r="AC975" s="108">
        <v>136961186</v>
      </c>
      <c r="AD975" s="108">
        <v>137589428</v>
      </c>
      <c r="AE975" s="108">
        <v>156962036</v>
      </c>
      <c r="AF975" s="108">
        <v>80692508</v>
      </c>
      <c r="AG975" s="108">
        <v>96689952</v>
      </c>
      <c r="AH975" s="115">
        <v>83633962</v>
      </c>
      <c r="AI975" s="105">
        <v>25.9344</v>
      </c>
      <c r="AJ975" s="105">
        <v>25.867899999999999</v>
      </c>
      <c r="AK975" s="105">
        <v>25.456299999999999</v>
      </c>
      <c r="AL975" s="105">
        <v>25.7622</v>
      </c>
      <c r="AM975" s="105">
        <v>25.744199999999999</v>
      </c>
      <c r="AN975" s="105">
        <v>26.369199999999999</v>
      </c>
      <c r="AO975" s="105">
        <v>26.143999999999998</v>
      </c>
      <c r="AP975" s="105">
        <v>25.399799999999999</v>
      </c>
      <c r="AQ975" s="105">
        <v>26.000499999999999</v>
      </c>
      <c r="AR975" s="105">
        <v>26.2941</v>
      </c>
      <c r="AS975" s="105">
        <v>27.160599999999999</v>
      </c>
      <c r="AT975" s="105">
        <v>26.679400000000001</v>
      </c>
      <c r="AU975" s="105">
        <v>26.302299999999999</v>
      </c>
      <c r="AV975" s="105">
        <v>25.991199999999999</v>
      </c>
      <c r="AW975" s="105">
        <v>25.177199999999999</v>
      </c>
      <c r="AX975" s="105">
        <v>26.1873</v>
      </c>
      <c r="AY975" s="105">
        <v>26.214200000000002</v>
      </c>
      <c r="AZ975" s="105">
        <v>25.418600000000001</v>
      </c>
      <c r="BA975" s="105">
        <v>25.935099999999998</v>
      </c>
      <c r="BB975" s="105">
        <v>25.643699999999999</v>
      </c>
      <c r="BC975" s="105">
        <v>25.234999999999999</v>
      </c>
      <c r="BD975" s="105">
        <v>25.904599999999999</v>
      </c>
      <c r="BE975" s="105">
        <v>26.171299999999999</v>
      </c>
      <c r="BF975" s="105">
        <v>26.178799999999999</v>
      </c>
      <c r="BG975" s="105">
        <v>27.035399999999999</v>
      </c>
      <c r="BH975" s="105">
        <v>27.052399999999999</v>
      </c>
      <c r="BI975" s="105">
        <v>27.239699999999999</v>
      </c>
      <c r="BJ975" s="105">
        <v>26.321000000000002</v>
      </c>
      <c r="BK975" s="105">
        <v>26.498100000000001</v>
      </c>
      <c r="BL975" s="116">
        <v>26.3674</v>
      </c>
      <c r="BM975" s="112">
        <v>1.5472400000000001E-2</v>
      </c>
      <c r="BN975" s="112">
        <v>0.10847</v>
      </c>
      <c r="BO975" s="112">
        <v>7.9474900000000001E-2</v>
      </c>
      <c r="BP975" s="112">
        <v>0.285159</v>
      </c>
      <c r="BQ975" s="112">
        <v>0.167407</v>
      </c>
      <c r="BR975" s="112">
        <v>0.16222600000000001</v>
      </c>
      <c r="BS975" s="112">
        <v>1.9628400000000001E-2</v>
      </c>
      <c r="BT975" s="112">
        <v>4.11896E-2</v>
      </c>
      <c r="BU975" s="117">
        <v>1.06459E-3</v>
      </c>
      <c r="BV975" s="112">
        <v>5.1218699999999999E-2</v>
      </c>
      <c r="BW975" s="112">
        <v>0.18182699999999999</v>
      </c>
      <c r="BX975" s="112">
        <v>0.17206099999999999</v>
      </c>
      <c r="BY975" s="112">
        <v>0.36965900000000002</v>
      </c>
      <c r="BZ975" s="112">
        <v>0.54135800000000001</v>
      </c>
      <c r="CA975" s="112">
        <v>0.41527999999999998</v>
      </c>
      <c r="CB975" s="112">
        <v>0.132104</v>
      </c>
      <c r="CC975" s="112">
        <v>0.164073</v>
      </c>
      <c r="CD975" s="117">
        <v>0.182008</v>
      </c>
      <c r="CE975" s="105">
        <v>-0.64263499999999996</v>
      </c>
      <c r="CF975" s="105">
        <v>-0.43698399999999998</v>
      </c>
      <c r="CG975" s="105">
        <v>-0.54740800000000001</v>
      </c>
      <c r="CH975" s="105">
        <v>0.31584899999999999</v>
      </c>
      <c r="CI975" s="105">
        <v>-0.57194699999999998</v>
      </c>
      <c r="CJ975" s="105">
        <v>-0.45544699999999999</v>
      </c>
      <c r="CK975" s="105">
        <v>-0.79089399999999999</v>
      </c>
      <c r="CL975" s="105">
        <v>-0.31059599999999998</v>
      </c>
      <c r="CM975" s="116">
        <v>0.71365199999999995</v>
      </c>
    </row>
    <row r="976" spans="1:91">
      <c r="A976" s="104" t="s">
        <v>2723</v>
      </c>
      <c r="B976" s="104" t="s">
        <v>2724</v>
      </c>
      <c r="C976" s="104" t="s">
        <v>2725</v>
      </c>
      <c r="D976" s="105">
        <v>31.456099999999999</v>
      </c>
      <c r="E976" s="108">
        <v>1885458062</v>
      </c>
      <c r="F976" s="108">
        <v>2521943601</v>
      </c>
      <c r="G976" s="108">
        <v>2177968497</v>
      </c>
      <c r="H976" s="108">
        <v>3520432245</v>
      </c>
      <c r="I976" s="108">
        <v>2656003992</v>
      </c>
      <c r="J976" s="108">
        <v>3851046125</v>
      </c>
      <c r="K976" s="108">
        <v>3174124108</v>
      </c>
      <c r="L976" s="108">
        <v>2565936298</v>
      </c>
      <c r="M976" s="108">
        <v>3392346157</v>
      </c>
      <c r="N976" s="108">
        <v>2862386115</v>
      </c>
      <c r="O976" s="108">
        <v>3727010258</v>
      </c>
      <c r="P976" s="108">
        <v>2606439100</v>
      </c>
      <c r="Q976" s="108">
        <v>2418993653</v>
      </c>
      <c r="R976" s="108">
        <v>2268188865</v>
      </c>
      <c r="S976" s="108">
        <v>1980279957</v>
      </c>
      <c r="T976" s="108">
        <v>2159695527</v>
      </c>
      <c r="U976" s="108">
        <v>2132055067</v>
      </c>
      <c r="V976" s="108">
        <v>1990904762</v>
      </c>
      <c r="W976" s="108">
        <v>2486585505</v>
      </c>
      <c r="X976" s="108">
        <v>2417780871</v>
      </c>
      <c r="Y976" s="108">
        <v>2444700150</v>
      </c>
      <c r="Z976" s="108">
        <v>2139182037</v>
      </c>
      <c r="AA976" s="108">
        <v>2284716371</v>
      </c>
      <c r="AB976" s="108">
        <v>2301788134</v>
      </c>
      <c r="AC976" s="108">
        <v>2840558412</v>
      </c>
      <c r="AD976" s="108">
        <v>2712268550</v>
      </c>
      <c r="AE976" s="108">
        <v>2862109975</v>
      </c>
      <c r="AF976" s="108">
        <v>2834820625</v>
      </c>
      <c r="AG976" s="108">
        <v>3032773539</v>
      </c>
      <c r="AH976" s="115">
        <v>2807261946</v>
      </c>
      <c r="AI976" s="105">
        <v>31.195799999999998</v>
      </c>
      <c r="AJ976" s="105">
        <v>31.785399999999999</v>
      </c>
      <c r="AK976" s="105">
        <v>31.5671</v>
      </c>
      <c r="AL976" s="105">
        <v>31.987500000000001</v>
      </c>
      <c r="AM976" s="105">
        <v>31.723800000000001</v>
      </c>
      <c r="AN976" s="105">
        <v>32.278599999999997</v>
      </c>
      <c r="AO976" s="105">
        <v>31.819800000000001</v>
      </c>
      <c r="AP976" s="105">
        <v>31.906300000000002</v>
      </c>
      <c r="AQ976" s="105">
        <v>31.848700000000001</v>
      </c>
      <c r="AR976" s="105">
        <v>31.827300000000001</v>
      </c>
      <c r="AS976" s="105">
        <v>32.278799999999997</v>
      </c>
      <c r="AT976" s="105">
        <v>31.883600000000001</v>
      </c>
      <c r="AU976" s="105">
        <v>31.405999999999999</v>
      </c>
      <c r="AV976" s="105">
        <v>31.368600000000001</v>
      </c>
      <c r="AW976" s="105">
        <v>31.209099999999999</v>
      </c>
      <c r="AX976" s="105">
        <v>31.387499999999999</v>
      </c>
      <c r="AY976" s="105">
        <v>31.3123</v>
      </c>
      <c r="AZ976" s="105">
        <v>31.227499999999999</v>
      </c>
      <c r="BA976" s="105">
        <v>31.456499999999998</v>
      </c>
      <c r="BB976" s="105">
        <v>31.495899999999999</v>
      </c>
      <c r="BC976" s="105">
        <v>31.373100000000001</v>
      </c>
      <c r="BD976" s="105">
        <v>31.396899999999999</v>
      </c>
      <c r="BE976" s="105">
        <v>31.494800000000001</v>
      </c>
      <c r="BF976" s="105">
        <v>31.5367</v>
      </c>
      <c r="BG976" s="105">
        <v>31.452400000000001</v>
      </c>
      <c r="BH976" s="105">
        <v>31.367899999999999</v>
      </c>
      <c r="BI976" s="105">
        <v>31.4283</v>
      </c>
      <c r="BJ976" s="105">
        <v>31.4557</v>
      </c>
      <c r="BK976" s="105">
        <v>31.424600000000002</v>
      </c>
      <c r="BL976" s="116">
        <v>31.382400000000001</v>
      </c>
      <c r="BM976" s="112">
        <v>0.612294</v>
      </c>
      <c r="BN976" s="112">
        <v>2.3541099999999999E-2</v>
      </c>
      <c r="BO976" s="112">
        <v>1.89765E-4</v>
      </c>
      <c r="BP976" s="112">
        <v>1.60229E-2</v>
      </c>
      <c r="BQ976" s="112">
        <v>0.21979499999999999</v>
      </c>
      <c r="BR976" s="112">
        <v>9.2897900000000005E-2</v>
      </c>
      <c r="BS976" s="112">
        <v>0.64409799999999995</v>
      </c>
      <c r="BT976" s="112">
        <v>0.30096299999999998</v>
      </c>
      <c r="BU976" s="117">
        <v>0.89322599999999996</v>
      </c>
      <c r="BV976" s="112">
        <v>0.67930299999999999</v>
      </c>
      <c r="BW976" s="112">
        <v>6.4527699999999993E-2</v>
      </c>
      <c r="BX976" s="112">
        <v>1.00403E-2</v>
      </c>
      <c r="BY976" s="112">
        <v>3.8651900000000003E-2</v>
      </c>
      <c r="BZ976" s="112">
        <v>0.59221699999999999</v>
      </c>
      <c r="CA976" s="112">
        <v>0.31025599999999998</v>
      </c>
      <c r="CB976" s="112">
        <v>0.79413800000000001</v>
      </c>
      <c r="CC976" s="112">
        <v>0.50400800000000001</v>
      </c>
      <c r="CD976" s="117">
        <v>0.96909500000000004</v>
      </c>
      <c r="CE976" s="105">
        <v>9.5184299999999999E-2</v>
      </c>
      <c r="CF976" s="105">
        <v>0.57575200000000004</v>
      </c>
      <c r="CG976" s="105">
        <v>0.437386</v>
      </c>
      <c r="CH976" s="105">
        <v>0.57565200000000005</v>
      </c>
      <c r="CI976" s="105">
        <v>-9.29928E-2</v>
      </c>
      <c r="CJ976" s="105">
        <v>-0.111799</v>
      </c>
      <c r="CK976" s="105">
        <v>2.0937000000000001E-2</v>
      </c>
      <c r="CL976" s="105">
        <v>5.5231700000000002E-2</v>
      </c>
      <c r="CM976" s="116">
        <v>-4.7060599999999998E-3</v>
      </c>
    </row>
    <row r="977" spans="1:91">
      <c r="A977" s="104" t="s">
        <v>2726</v>
      </c>
      <c r="B977" s="104" t="s">
        <v>2727</v>
      </c>
      <c r="C977" s="104" t="s">
        <v>2728</v>
      </c>
      <c r="D977" s="105">
        <v>30.783300000000001</v>
      </c>
      <c r="E977" s="108">
        <v>1115937873</v>
      </c>
      <c r="F977" s="108">
        <v>1127094314</v>
      </c>
      <c r="G977" s="108">
        <v>1244263447</v>
      </c>
      <c r="H977" s="108">
        <v>1370010802</v>
      </c>
      <c r="I977" s="108">
        <v>1013070148</v>
      </c>
      <c r="J977" s="108">
        <v>1819798158</v>
      </c>
      <c r="K977" s="108">
        <v>609622358.29999995</v>
      </c>
      <c r="L977" s="108">
        <v>987035874.79999995</v>
      </c>
      <c r="M977" s="108">
        <v>1430573605</v>
      </c>
      <c r="N977" s="108">
        <v>2285742014</v>
      </c>
      <c r="O977" s="108">
        <v>1313275130</v>
      </c>
      <c r="P977" s="108">
        <v>1330976433</v>
      </c>
      <c r="Q977" s="108">
        <v>1557683771</v>
      </c>
      <c r="R977" s="108">
        <v>908030710</v>
      </c>
      <c r="S977" s="108">
        <v>417941529.10000002</v>
      </c>
      <c r="T977" s="108">
        <v>1116434284</v>
      </c>
      <c r="U977" s="108">
        <v>1336131023</v>
      </c>
      <c r="V977" s="108">
        <v>1013137121</v>
      </c>
      <c r="W977" s="108">
        <v>1914802082</v>
      </c>
      <c r="X977" s="108">
        <v>1739716138</v>
      </c>
      <c r="Y977" s="108">
        <v>1838525287</v>
      </c>
      <c r="Z977" s="108">
        <v>1428170073</v>
      </c>
      <c r="AA977" s="108">
        <v>1575224832</v>
      </c>
      <c r="AB977" s="108">
        <v>1737586642</v>
      </c>
      <c r="AC977" s="108">
        <v>2507373447</v>
      </c>
      <c r="AD977" s="108">
        <v>1787126326</v>
      </c>
      <c r="AE977" s="108">
        <v>2242236117</v>
      </c>
      <c r="AF977" s="108">
        <v>1935141190</v>
      </c>
      <c r="AG977" s="108">
        <v>2139690294</v>
      </c>
      <c r="AH977" s="115">
        <v>1829994702</v>
      </c>
      <c r="AI977" s="105">
        <v>30.4391</v>
      </c>
      <c r="AJ977" s="105">
        <v>30.653199999999998</v>
      </c>
      <c r="AK977" s="105">
        <v>30.790900000000001</v>
      </c>
      <c r="AL977" s="105">
        <v>30.625900000000001</v>
      </c>
      <c r="AM977" s="105">
        <v>30.3506</v>
      </c>
      <c r="AN977" s="105">
        <v>31.314800000000002</v>
      </c>
      <c r="AO977" s="105">
        <v>29.405799999999999</v>
      </c>
      <c r="AP977" s="105">
        <v>30.627500000000001</v>
      </c>
      <c r="AQ977" s="105">
        <v>30.603000000000002</v>
      </c>
      <c r="AR977" s="105">
        <v>31.498999999999999</v>
      </c>
      <c r="AS977" s="105">
        <v>30.813199999999998</v>
      </c>
      <c r="AT977" s="105">
        <v>30.914000000000001</v>
      </c>
      <c r="AU977" s="105">
        <v>30.775700000000001</v>
      </c>
      <c r="AV977" s="105">
        <v>30.047899999999998</v>
      </c>
      <c r="AW977" s="105">
        <v>29.022300000000001</v>
      </c>
      <c r="AX977" s="105">
        <v>30.435600000000001</v>
      </c>
      <c r="AY977" s="105">
        <v>30.640799999999999</v>
      </c>
      <c r="AZ977" s="105">
        <v>30.2483</v>
      </c>
      <c r="BA977" s="105">
        <v>31.079499999999999</v>
      </c>
      <c r="BB977" s="105">
        <v>31.028099999999998</v>
      </c>
      <c r="BC977" s="105">
        <v>30.967700000000001</v>
      </c>
      <c r="BD977" s="105">
        <v>30.8124</v>
      </c>
      <c r="BE977" s="105">
        <v>30.970199999999998</v>
      </c>
      <c r="BF977" s="105">
        <v>31.131</v>
      </c>
      <c r="BG977" s="105">
        <v>31.273099999999999</v>
      </c>
      <c r="BH977" s="105">
        <v>30.773299999999999</v>
      </c>
      <c r="BI977" s="105">
        <v>31.0762</v>
      </c>
      <c r="BJ977" s="105">
        <v>30.904800000000002</v>
      </c>
      <c r="BK977" s="105">
        <v>30.93</v>
      </c>
      <c r="BL977" s="116">
        <v>30.773700000000002</v>
      </c>
      <c r="BM977" s="112">
        <v>9.9658099999999999E-2</v>
      </c>
      <c r="BN977" s="112">
        <v>0.73461699999999996</v>
      </c>
      <c r="BO977" s="112">
        <v>0.18083099999999999</v>
      </c>
      <c r="BP977" s="112">
        <v>0.40071800000000002</v>
      </c>
      <c r="BQ977" s="112">
        <v>0.14580499999999999</v>
      </c>
      <c r="BR977" s="112">
        <v>2.55541E-2</v>
      </c>
      <c r="BS977" s="112">
        <v>5.56993E-2</v>
      </c>
      <c r="BT977" s="112">
        <v>0.38344099999999998</v>
      </c>
      <c r="BU977" s="117">
        <v>0.32605200000000001</v>
      </c>
      <c r="BV977" s="112">
        <v>0.16181799999999999</v>
      </c>
      <c r="BW977" s="112">
        <v>0.78764699999999999</v>
      </c>
      <c r="BX977" s="112">
        <v>0.29066500000000001</v>
      </c>
      <c r="BY977" s="112">
        <v>0.48348600000000003</v>
      </c>
      <c r="BZ977" s="112">
        <v>0.52610800000000002</v>
      </c>
      <c r="CA977" s="112">
        <v>0.14746899999999999</v>
      </c>
      <c r="CB977" s="112">
        <v>0.22562299999999999</v>
      </c>
      <c r="CC977" s="112">
        <v>0.57848299999999997</v>
      </c>
      <c r="CD977" s="117">
        <v>0.73983500000000002</v>
      </c>
      <c r="CE977" s="105">
        <v>-0.24177199999999999</v>
      </c>
      <c r="CF977" s="105">
        <v>-0.10571700000000001</v>
      </c>
      <c r="CG977" s="105">
        <v>-0.65739099999999995</v>
      </c>
      <c r="CH977" s="105">
        <v>0.20591599999999999</v>
      </c>
      <c r="CI977" s="105">
        <v>-0.92089699999999997</v>
      </c>
      <c r="CJ977" s="105">
        <v>-0.42793100000000001</v>
      </c>
      <c r="CK977" s="105">
        <v>0.155582</v>
      </c>
      <c r="CL977" s="105">
        <v>0.101685</v>
      </c>
      <c r="CM977" s="116">
        <v>0.171344</v>
      </c>
    </row>
    <row r="978" spans="1:91">
      <c r="A978" s="104" t="s">
        <v>2729</v>
      </c>
      <c r="B978" s="104" t="s">
        <v>2730</v>
      </c>
      <c r="C978" s="104" t="s">
        <v>1867</v>
      </c>
      <c r="D978" s="105">
        <v>32.702150000000003</v>
      </c>
      <c r="E978" s="108">
        <v>5167270471</v>
      </c>
      <c r="F978" s="108">
        <v>5938744878</v>
      </c>
      <c r="G978" s="108">
        <v>5693460632</v>
      </c>
      <c r="H978" s="108">
        <v>6623253482</v>
      </c>
      <c r="I978" s="108">
        <v>5689140057</v>
      </c>
      <c r="J978" s="108">
        <v>6070652629</v>
      </c>
      <c r="K978" s="108">
        <v>5601695528</v>
      </c>
      <c r="L978" s="108">
        <v>4642013543</v>
      </c>
      <c r="M978" s="108">
        <v>7584755543</v>
      </c>
      <c r="N978" s="108">
        <v>7025917945</v>
      </c>
      <c r="O978" s="108">
        <v>7440125366</v>
      </c>
      <c r="P978" s="108">
        <v>5965895323</v>
      </c>
      <c r="Q978" s="108">
        <v>6453604800</v>
      </c>
      <c r="R978" s="108">
        <v>5621957362</v>
      </c>
      <c r="S978" s="108">
        <v>5262562860</v>
      </c>
      <c r="T978" s="108">
        <v>5501143953</v>
      </c>
      <c r="U978" s="108">
        <v>4705497540</v>
      </c>
      <c r="V978" s="108">
        <v>6620365176</v>
      </c>
      <c r="W978" s="108">
        <v>5094616854</v>
      </c>
      <c r="X978" s="108">
        <v>5494710633</v>
      </c>
      <c r="Y978" s="108">
        <v>5312207429</v>
      </c>
      <c r="Z978" s="108">
        <v>5308841653</v>
      </c>
      <c r="AA978" s="108">
        <v>5412568370</v>
      </c>
      <c r="AB978" s="108">
        <v>4884060007</v>
      </c>
      <c r="AC978" s="108">
        <v>5706987592</v>
      </c>
      <c r="AD978" s="108">
        <v>5782806797</v>
      </c>
      <c r="AE978" s="108">
        <v>6836085197</v>
      </c>
      <c r="AF978" s="108">
        <v>5757630290</v>
      </c>
      <c r="AG978" s="108">
        <v>6329532616</v>
      </c>
      <c r="AH978" s="115">
        <v>6588758159</v>
      </c>
      <c r="AI978" s="105">
        <v>32.650199999999998</v>
      </c>
      <c r="AJ978" s="105">
        <v>33.014099999999999</v>
      </c>
      <c r="AK978" s="105">
        <v>32.9604</v>
      </c>
      <c r="AL978" s="105">
        <v>32.899299999999997</v>
      </c>
      <c r="AM978" s="105">
        <v>32.826999999999998</v>
      </c>
      <c r="AN978" s="105">
        <v>32.9377</v>
      </c>
      <c r="AO978" s="105">
        <v>32.648600000000002</v>
      </c>
      <c r="AP978" s="105">
        <v>32.786000000000001</v>
      </c>
      <c r="AQ978" s="105">
        <v>33.009599999999999</v>
      </c>
      <c r="AR978" s="105">
        <v>33.1569</v>
      </c>
      <c r="AS978" s="105">
        <v>33.317900000000002</v>
      </c>
      <c r="AT978" s="105">
        <v>33.078299999999999</v>
      </c>
      <c r="AU978" s="105">
        <v>32.814900000000002</v>
      </c>
      <c r="AV978" s="105">
        <v>32.678100000000001</v>
      </c>
      <c r="AW978" s="105">
        <v>32.6113</v>
      </c>
      <c r="AX978" s="105">
        <v>32.736400000000003</v>
      </c>
      <c r="AY978" s="105">
        <v>32.4512</v>
      </c>
      <c r="AZ978" s="105">
        <v>32.9544</v>
      </c>
      <c r="BA978" s="105">
        <v>32.491300000000003</v>
      </c>
      <c r="BB978" s="105">
        <v>32.677100000000003</v>
      </c>
      <c r="BC978" s="105">
        <v>32.499899999999997</v>
      </c>
      <c r="BD978" s="105">
        <v>32.719900000000003</v>
      </c>
      <c r="BE978" s="105">
        <v>32.734499999999997</v>
      </c>
      <c r="BF978" s="105">
        <v>32.622</v>
      </c>
      <c r="BG978" s="105">
        <v>32.453899999999997</v>
      </c>
      <c r="BH978" s="105">
        <v>32.4435</v>
      </c>
      <c r="BI978" s="105">
        <v>32.684399999999997</v>
      </c>
      <c r="BJ978" s="105">
        <v>32.477899999999998</v>
      </c>
      <c r="BK978" s="105">
        <v>32.488</v>
      </c>
      <c r="BL978" s="116">
        <v>32.609299999999998</v>
      </c>
      <c r="BM978" s="112">
        <v>4.45206E-2</v>
      </c>
      <c r="BN978" s="112">
        <v>2.42253E-3</v>
      </c>
      <c r="BO978" s="112">
        <v>6.2933100000000006E-2</v>
      </c>
      <c r="BP978" s="112">
        <v>1.31123E-3</v>
      </c>
      <c r="BQ978" s="112">
        <v>7.3857099999999995E-2</v>
      </c>
      <c r="BR978" s="112">
        <v>0.280893</v>
      </c>
      <c r="BS978" s="112">
        <v>0.69600799999999996</v>
      </c>
      <c r="BT978" s="112">
        <v>3.8590300000000001E-2</v>
      </c>
      <c r="BU978" s="117">
        <v>0.98161100000000001</v>
      </c>
      <c r="BV978" s="112">
        <v>9.2137800000000006E-2</v>
      </c>
      <c r="BW978" s="112">
        <v>1.97027E-2</v>
      </c>
      <c r="BX978" s="112">
        <v>0.15340899999999999</v>
      </c>
      <c r="BY978" s="112">
        <v>9.2364300000000003E-3</v>
      </c>
      <c r="BZ978" s="112">
        <v>0.44443899999999997</v>
      </c>
      <c r="CA978" s="112">
        <v>0.55211600000000005</v>
      </c>
      <c r="CB978" s="112">
        <v>0.83660699999999999</v>
      </c>
      <c r="CC978" s="112">
        <v>0.15828600000000001</v>
      </c>
      <c r="CD978" s="117">
        <v>0.99511499999999997</v>
      </c>
      <c r="CE978" s="105">
        <v>0.34985100000000002</v>
      </c>
      <c r="CF978" s="105">
        <v>0.36293799999999998</v>
      </c>
      <c r="CG978" s="105">
        <v>0.28964699999999999</v>
      </c>
      <c r="CH978" s="105">
        <v>0.65927899999999995</v>
      </c>
      <c r="CI978" s="105">
        <v>0.176376</v>
      </c>
      <c r="CJ978" s="105">
        <v>0.18893399999999999</v>
      </c>
      <c r="CK978" s="105">
        <v>3.1008399999999998E-2</v>
      </c>
      <c r="CL978" s="105">
        <v>0.16707</v>
      </c>
      <c r="CM978" s="116">
        <v>2.1883599999999999E-3</v>
      </c>
    </row>
    <row r="979" spans="1:91">
      <c r="A979" s="104" t="s">
        <v>2731</v>
      </c>
      <c r="B979" s="104" t="s">
        <v>2732</v>
      </c>
      <c r="C979" s="104" t="s">
        <v>471</v>
      </c>
      <c r="D979" s="105">
        <v>31.266950000000001</v>
      </c>
      <c r="E979" s="108">
        <v>2396570250</v>
      </c>
      <c r="F979" s="108">
        <v>1692007631</v>
      </c>
      <c r="G979" s="108">
        <v>1809727701</v>
      </c>
      <c r="H979" s="108">
        <v>2082760912</v>
      </c>
      <c r="I979" s="108">
        <v>2286353308</v>
      </c>
      <c r="J979" s="108">
        <v>2118950774</v>
      </c>
      <c r="K979" s="108">
        <v>2281181508</v>
      </c>
      <c r="L979" s="108">
        <v>1623206970</v>
      </c>
      <c r="M979" s="108">
        <v>2250738478</v>
      </c>
      <c r="N979" s="108">
        <v>1563032452</v>
      </c>
      <c r="O979" s="108">
        <v>1127807230</v>
      </c>
      <c r="P979" s="108">
        <v>1482913820</v>
      </c>
      <c r="Q979" s="108">
        <v>2610701256</v>
      </c>
      <c r="R979" s="108">
        <v>2267666384</v>
      </c>
      <c r="S979" s="108">
        <v>1993328800</v>
      </c>
      <c r="T979" s="108">
        <v>1878441246</v>
      </c>
      <c r="U979" s="108">
        <v>1909795548</v>
      </c>
      <c r="V979" s="108">
        <v>1821866594</v>
      </c>
      <c r="W979" s="108">
        <v>3444033270</v>
      </c>
      <c r="X979" s="108">
        <v>3451015953</v>
      </c>
      <c r="Y979" s="108">
        <v>2520380400</v>
      </c>
      <c r="Z979" s="108">
        <v>2215074976</v>
      </c>
      <c r="AA979" s="108">
        <v>2297482747</v>
      </c>
      <c r="AB979" s="108">
        <v>2230269079</v>
      </c>
      <c r="AC979" s="108">
        <v>2313488667</v>
      </c>
      <c r="AD979" s="108">
        <v>2074844172</v>
      </c>
      <c r="AE979" s="108">
        <v>2509251630</v>
      </c>
      <c r="AF979" s="108">
        <v>2452220046</v>
      </c>
      <c r="AG979" s="108">
        <v>2336097096</v>
      </c>
      <c r="AH979" s="115">
        <v>2624681483</v>
      </c>
      <c r="AI979" s="105">
        <v>31.541799999999999</v>
      </c>
      <c r="AJ979" s="105">
        <v>31.213799999999999</v>
      </c>
      <c r="AK979" s="105">
        <v>31.297699999999999</v>
      </c>
      <c r="AL979" s="105">
        <v>31.2302</v>
      </c>
      <c r="AM979" s="105">
        <v>31.516100000000002</v>
      </c>
      <c r="AN979" s="105">
        <v>31.4893</v>
      </c>
      <c r="AO979" s="105">
        <v>31.323899999999998</v>
      </c>
      <c r="AP979" s="105">
        <v>31.277100000000001</v>
      </c>
      <c r="AQ979" s="105">
        <v>31.256799999999998</v>
      </c>
      <c r="AR979" s="105">
        <v>30.956800000000001</v>
      </c>
      <c r="AS979" s="105">
        <v>30.598400000000002</v>
      </c>
      <c r="AT979" s="105">
        <v>31.07</v>
      </c>
      <c r="AU979" s="105">
        <v>31.515999999999998</v>
      </c>
      <c r="AV979" s="105">
        <v>31.368300000000001</v>
      </c>
      <c r="AW979" s="105">
        <v>31.218499999999999</v>
      </c>
      <c r="AX979" s="105">
        <v>31.186199999999999</v>
      </c>
      <c r="AY979" s="105">
        <v>31.153099999999998</v>
      </c>
      <c r="AZ979" s="105">
        <v>31.102399999999999</v>
      </c>
      <c r="BA979" s="105">
        <v>31.926400000000001</v>
      </c>
      <c r="BB979" s="105">
        <v>32.0047</v>
      </c>
      <c r="BC979" s="105">
        <v>31.414400000000001</v>
      </c>
      <c r="BD979" s="105">
        <v>31.447199999999999</v>
      </c>
      <c r="BE979" s="105">
        <v>31.503299999999999</v>
      </c>
      <c r="BF979" s="105">
        <v>31.491199999999999</v>
      </c>
      <c r="BG979" s="105">
        <v>31.157</v>
      </c>
      <c r="BH979" s="105">
        <v>30.987100000000002</v>
      </c>
      <c r="BI979" s="105">
        <v>31.238499999999998</v>
      </c>
      <c r="BJ979" s="105">
        <v>31.246500000000001</v>
      </c>
      <c r="BK979" s="105">
        <v>31.053000000000001</v>
      </c>
      <c r="BL979" s="116">
        <v>31.288599999999999</v>
      </c>
      <c r="BM979" s="112">
        <v>0.27330700000000002</v>
      </c>
      <c r="BN979" s="112">
        <v>0.13749</v>
      </c>
      <c r="BO979" s="112">
        <v>0.29778300000000002</v>
      </c>
      <c r="BP979" s="112">
        <v>0.11465599999999999</v>
      </c>
      <c r="BQ979" s="112">
        <v>0.201631</v>
      </c>
      <c r="BR979" s="112">
        <v>0.55857699999999999</v>
      </c>
      <c r="BS979" s="112">
        <v>4.2100899999999997E-2</v>
      </c>
      <c r="BT979" s="112">
        <v>1.8800000000000001E-2</v>
      </c>
      <c r="BU979" s="117">
        <v>0.54502399999999995</v>
      </c>
      <c r="BV979" s="112">
        <v>0.35766199999999998</v>
      </c>
      <c r="BW979" s="112">
        <v>0.21592600000000001</v>
      </c>
      <c r="BX979" s="112">
        <v>0.41153200000000001</v>
      </c>
      <c r="BY979" s="112">
        <v>0.177449</v>
      </c>
      <c r="BZ979" s="112">
        <v>0.57049499999999997</v>
      </c>
      <c r="CA979" s="112">
        <v>0.776725</v>
      </c>
      <c r="CB979" s="112">
        <v>0.19519900000000001</v>
      </c>
      <c r="CC979" s="112">
        <v>0.108496</v>
      </c>
      <c r="CD979" s="117">
        <v>0.83407799999999999</v>
      </c>
      <c r="CE979" s="105">
        <v>0.15509899999999999</v>
      </c>
      <c r="CF979" s="105">
        <v>0.21589900000000001</v>
      </c>
      <c r="CG979" s="105">
        <v>8.9945499999999998E-2</v>
      </c>
      <c r="CH979" s="105">
        <v>-0.32095400000000002</v>
      </c>
      <c r="CI979" s="105">
        <v>0.17157700000000001</v>
      </c>
      <c r="CJ979" s="105">
        <v>-4.8772200000000002E-2</v>
      </c>
      <c r="CK979" s="105">
        <v>0.58584800000000004</v>
      </c>
      <c r="CL979" s="105">
        <v>0.28455399999999997</v>
      </c>
      <c r="CM979" s="116">
        <v>-6.8471900000000002E-2</v>
      </c>
    </row>
    <row r="980" spans="1:91">
      <c r="A980" s="104" t="s">
        <v>2733</v>
      </c>
      <c r="B980" s="104" t="s">
        <v>2734</v>
      </c>
      <c r="C980" s="104" t="s">
        <v>2735</v>
      </c>
      <c r="D980" s="105">
        <v>29.400449999999999</v>
      </c>
      <c r="E980" s="108">
        <v>623064584</v>
      </c>
      <c r="F980" s="108">
        <v>585726488</v>
      </c>
      <c r="G980" s="108">
        <v>590521216</v>
      </c>
      <c r="H980" s="108">
        <v>604158288</v>
      </c>
      <c r="I980" s="108">
        <v>559010512</v>
      </c>
      <c r="J980" s="108">
        <v>423344776</v>
      </c>
      <c r="K980" s="108">
        <v>673784392</v>
      </c>
      <c r="L980" s="108">
        <v>397572136</v>
      </c>
      <c r="M980" s="108">
        <v>593974816</v>
      </c>
      <c r="N980" s="108">
        <v>507056967</v>
      </c>
      <c r="O980" s="108">
        <v>425829632</v>
      </c>
      <c r="P980" s="108">
        <v>367197872</v>
      </c>
      <c r="Q980" s="108">
        <v>657036502</v>
      </c>
      <c r="R980" s="108">
        <v>553346854</v>
      </c>
      <c r="S980" s="108">
        <v>602230448</v>
      </c>
      <c r="T980" s="108">
        <v>555216892</v>
      </c>
      <c r="U980" s="108">
        <v>540258849</v>
      </c>
      <c r="V980" s="108">
        <v>546667616</v>
      </c>
      <c r="W980" s="108">
        <v>642226747</v>
      </c>
      <c r="X980" s="108">
        <v>631572131</v>
      </c>
      <c r="Y980" s="108">
        <v>646733303</v>
      </c>
      <c r="Z980" s="108">
        <v>564719844</v>
      </c>
      <c r="AA980" s="108">
        <v>553648800</v>
      </c>
      <c r="AB980" s="108">
        <v>560637816</v>
      </c>
      <c r="AC980" s="108">
        <v>644029168</v>
      </c>
      <c r="AD980" s="108">
        <v>648075785</v>
      </c>
      <c r="AE980" s="108">
        <v>624889524.5</v>
      </c>
      <c r="AF980" s="108">
        <v>625220960</v>
      </c>
      <c r="AG980" s="108">
        <v>642884528</v>
      </c>
      <c r="AH980" s="115">
        <v>621616264</v>
      </c>
      <c r="AI980" s="105">
        <v>29.598299999999998</v>
      </c>
      <c r="AJ980" s="105">
        <v>29.7134</v>
      </c>
      <c r="AK980" s="105">
        <v>29.7363</v>
      </c>
      <c r="AL980" s="105">
        <v>29.444700000000001</v>
      </c>
      <c r="AM980" s="105">
        <v>29.492000000000001</v>
      </c>
      <c r="AN980" s="105">
        <v>29.202999999999999</v>
      </c>
      <c r="AO980" s="105">
        <v>29.573899999999998</v>
      </c>
      <c r="AP980" s="105">
        <v>29.373100000000001</v>
      </c>
      <c r="AQ980" s="105">
        <v>29.334900000000001</v>
      </c>
      <c r="AR980" s="105">
        <v>29.338100000000001</v>
      </c>
      <c r="AS980" s="105">
        <v>29.232700000000001</v>
      </c>
      <c r="AT980" s="105">
        <v>29.056100000000001</v>
      </c>
      <c r="AU980" s="105">
        <v>29.487200000000001</v>
      </c>
      <c r="AV980" s="105">
        <v>29.333300000000001</v>
      </c>
      <c r="AW980" s="105">
        <v>29.5566</v>
      </c>
      <c r="AX980" s="105">
        <v>29.427800000000001</v>
      </c>
      <c r="AY980" s="105">
        <v>29.3415</v>
      </c>
      <c r="AZ980" s="105">
        <v>29.353899999999999</v>
      </c>
      <c r="BA980" s="105">
        <v>29.503399999999999</v>
      </c>
      <c r="BB980" s="105">
        <v>29.587299999999999</v>
      </c>
      <c r="BC980" s="105">
        <v>29.485499999999998</v>
      </c>
      <c r="BD980" s="105">
        <v>29.455500000000001</v>
      </c>
      <c r="BE980" s="105">
        <v>29.452500000000001</v>
      </c>
      <c r="BF980" s="105">
        <v>29.499099999999999</v>
      </c>
      <c r="BG980" s="105">
        <v>29.312100000000001</v>
      </c>
      <c r="BH980" s="105">
        <v>29.311499999999999</v>
      </c>
      <c r="BI980" s="105">
        <v>29.232900000000001</v>
      </c>
      <c r="BJ980" s="105">
        <v>29.274799999999999</v>
      </c>
      <c r="BK980" s="105">
        <v>29.2</v>
      </c>
      <c r="BL980" s="116">
        <v>29.206399999999999</v>
      </c>
      <c r="BM980" s="112">
        <v>7.4183400000000003E-4</v>
      </c>
      <c r="BN980" s="112">
        <v>0.174344</v>
      </c>
      <c r="BO980" s="112">
        <v>6.1990900000000002E-2</v>
      </c>
      <c r="BP980" s="112">
        <v>0.84289099999999995</v>
      </c>
      <c r="BQ980" s="112">
        <v>2.9808399999999999E-2</v>
      </c>
      <c r="BR980" s="112">
        <v>1.49978E-2</v>
      </c>
      <c r="BS980" s="112">
        <v>1.6422800000000001E-3</v>
      </c>
      <c r="BT980" s="112">
        <v>1.02479E-3</v>
      </c>
      <c r="BU980" s="117">
        <v>0.17591899999999999</v>
      </c>
      <c r="BV980" s="112">
        <v>1.0998600000000001E-2</v>
      </c>
      <c r="BW980" s="112">
        <v>0.25935000000000002</v>
      </c>
      <c r="BX980" s="112">
        <v>0.15210199999999999</v>
      </c>
      <c r="BY980" s="112">
        <v>0.87438000000000005</v>
      </c>
      <c r="BZ980" s="112">
        <v>0.34792099999999998</v>
      </c>
      <c r="CA980" s="112">
        <v>0.114943</v>
      </c>
      <c r="CB980" s="112">
        <v>4.80849E-2</v>
      </c>
      <c r="CC980" s="112">
        <v>2.5685400000000001E-2</v>
      </c>
      <c r="CD980" s="117">
        <v>0.68647800000000003</v>
      </c>
      <c r="CE980" s="105">
        <v>0.45555400000000001</v>
      </c>
      <c r="CF980" s="105">
        <v>0.152835</v>
      </c>
      <c r="CG980" s="105">
        <v>0.200211</v>
      </c>
      <c r="CH980" s="105">
        <v>-1.8111499999999999E-2</v>
      </c>
      <c r="CI980" s="105">
        <v>0.23194200000000001</v>
      </c>
      <c r="CJ980" s="105">
        <v>0.14731</v>
      </c>
      <c r="CK980" s="105">
        <v>0.29832999999999998</v>
      </c>
      <c r="CL980" s="105">
        <v>0.24193300000000001</v>
      </c>
      <c r="CM980" s="116">
        <v>5.8393500000000001E-2</v>
      </c>
    </row>
    <row r="981" spans="1:91">
      <c r="A981" s="104" t="s">
        <v>2736</v>
      </c>
      <c r="B981" s="104" t="s">
        <v>2737</v>
      </c>
      <c r="C981" s="104" t="s">
        <v>2738</v>
      </c>
      <c r="D981" s="105">
        <v>31.7196</v>
      </c>
      <c r="E981" s="108">
        <v>2535259005</v>
      </c>
      <c r="F981" s="108">
        <v>2170181944</v>
      </c>
      <c r="G981" s="108">
        <v>2191407204</v>
      </c>
      <c r="H981" s="108">
        <v>2637107708</v>
      </c>
      <c r="I981" s="108">
        <v>2187257980</v>
      </c>
      <c r="J981" s="108">
        <v>1455591585</v>
      </c>
      <c r="K981" s="108">
        <v>2440511882</v>
      </c>
      <c r="L981" s="108">
        <v>1158471786</v>
      </c>
      <c r="M981" s="108">
        <v>2510339223</v>
      </c>
      <c r="N981" s="108">
        <v>2430442504</v>
      </c>
      <c r="O981" s="108">
        <v>2023704861</v>
      </c>
      <c r="P981" s="108">
        <v>1846459976</v>
      </c>
      <c r="Q981" s="108">
        <v>4078271433</v>
      </c>
      <c r="R981" s="108">
        <v>3097000595</v>
      </c>
      <c r="S981" s="108">
        <v>2215360288</v>
      </c>
      <c r="T981" s="108">
        <v>3018840943</v>
      </c>
      <c r="U981" s="108">
        <v>3193766215</v>
      </c>
      <c r="V981" s="108">
        <v>3453543339</v>
      </c>
      <c r="W981" s="108">
        <v>3084876507</v>
      </c>
      <c r="X981" s="108">
        <v>2900450400</v>
      </c>
      <c r="Y981" s="108">
        <v>3396066735</v>
      </c>
      <c r="Z981" s="108">
        <v>3118103835</v>
      </c>
      <c r="AA981" s="108">
        <v>3180438364</v>
      </c>
      <c r="AB981" s="108">
        <v>3095621078</v>
      </c>
      <c r="AC981" s="108">
        <v>3517514510</v>
      </c>
      <c r="AD981" s="108">
        <v>3940564348</v>
      </c>
      <c r="AE981" s="108">
        <v>3511997717</v>
      </c>
      <c r="AF981" s="108">
        <v>3471070946</v>
      </c>
      <c r="AG981" s="108">
        <v>3350691525</v>
      </c>
      <c r="AH981" s="115">
        <v>3548644492</v>
      </c>
      <c r="AI981" s="105">
        <v>31.623000000000001</v>
      </c>
      <c r="AJ981" s="105">
        <v>31.565200000000001</v>
      </c>
      <c r="AK981" s="105">
        <v>31.5656</v>
      </c>
      <c r="AL981" s="105">
        <v>31.570699999999999</v>
      </c>
      <c r="AM981" s="105">
        <v>31.448699999999999</v>
      </c>
      <c r="AN981" s="105">
        <v>30.963200000000001</v>
      </c>
      <c r="AO981" s="105">
        <v>31.4268</v>
      </c>
      <c r="AP981" s="105">
        <v>30.804200000000002</v>
      </c>
      <c r="AQ981" s="105">
        <v>31.414300000000001</v>
      </c>
      <c r="AR981" s="105">
        <v>31.587499999999999</v>
      </c>
      <c r="AS981" s="105">
        <v>31.386399999999998</v>
      </c>
      <c r="AT981" s="105">
        <v>31.386299999999999</v>
      </c>
      <c r="AU981" s="105">
        <v>32.158900000000003</v>
      </c>
      <c r="AV981" s="105">
        <v>31.817900000000002</v>
      </c>
      <c r="AW981" s="105">
        <v>31.364999999999998</v>
      </c>
      <c r="AX981" s="105">
        <v>31.870699999999999</v>
      </c>
      <c r="AY981" s="105">
        <v>31.895900000000001</v>
      </c>
      <c r="AZ981" s="105">
        <v>32.0107</v>
      </c>
      <c r="BA981" s="105">
        <v>31.767499999999998</v>
      </c>
      <c r="BB981" s="105">
        <v>31.754999999999999</v>
      </c>
      <c r="BC981" s="105">
        <v>31.845199999999998</v>
      </c>
      <c r="BD981" s="105">
        <v>31.9435</v>
      </c>
      <c r="BE981" s="105">
        <v>31.965599999999998</v>
      </c>
      <c r="BF981" s="105">
        <v>31.964200000000002</v>
      </c>
      <c r="BG981" s="105">
        <v>31.7591</v>
      </c>
      <c r="BH981" s="105">
        <v>31.898</v>
      </c>
      <c r="BI981" s="105">
        <v>31.723500000000001</v>
      </c>
      <c r="BJ981" s="105">
        <v>31.747800000000002</v>
      </c>
      <c r="BK981" s="105">
        <v>31.566099999999999</v>
      </c>
      <c r="BL981" s="116">
        <v>31.715699999999998</v>
      </c>
      <c r="BM981" s="112">
        <v>0.19533900000000001</v>
      </c>
      <c r="BN981" s="112">
        <v>0.146144</v>
      </c>
      <c r="BO981" s="112">
        <v>9.6191899999999997E-2</v>
      </c>
      <c r="BP981" s="112">
        <v>6.3047699999999998E-2</v>
      </c>
      <c r="BQ981" s="112">
        <v>0.68273600000000001</v>
      </c>
      <c r="BR981" s="112">
        <v>2.4286700000000001E-2</v>
      </c>
      <c r="BS981" s="112">
        <v>0.14666499999999999</v>
      </c>
      <c r="BT981" s="112">
        <v>7.5863299999999996E-3</v>
      </c>
      <c r="BU981" s="117">
        <v>0.204455</v>
      </c>
      <c r="BV981" s="112">
        <v>0.27398899999999998</v>
      </c>
      <c r="BW981" s="112">
        <v>0.22723399999999999</v>
      </c>
      <c r="BX981" s="112">
        <v>0.189418</v>
      </c>
      <c r="BY981" s="112">
        <v>0.11042</v>
      </c>
      <c r="BZ981" s="112">
        <v>0.84912100000000001</v>
      </c>
      <c r="CA981" s="112">
        <v>0.14496300000000001</v>
      </c>
      <c r="CB981" s="112">
        <v>0.36136299999999999</v>
      </c>
      <c r="CC981" s="112">
        <v>6.8888199999999997E-2</v>
      </c>
      <c r="CD981" s="117">
        <v>0.70063399999999998</v>
      </c>
      <c r="CE981" s="105">
        <v>-9.1943700000000003E-2</v>
      </c>
      <c r="CF981" s="105">
        <v>-0.34895700000000002</v>
      </c>
      <c r="CG981" s="105">
        <v>-0.46138400000000002</v>
      </c>
      <c r="CH981" s="105">
        <v>-0.223111</v>
      </c>
      <c r="CI981" s="105">
        <v>0.10409499999999999</v>
      </c>
      <c r="CJ981" s="105">
        <v>0.24926799999999999</v>
      </c>
      <c r="CK981" s="105">
        <v>0.11271399999999999</v>
      </c>
      <c r="CL981" s="105">
        <v>0.28123300000000001</v>
      </c>
      <c r="CM981" s="116">
        <v>0.117023</v>
      </c>
    </row>
    <row r="982" spans="1:91">
      <c r="A982" s="104" t="s">
        <v>2739</v>
      </c>
      <c r="B982" s="104" t="s">
        <v>2740</v>
      </c>
      <c r="C982" s="104" t="s">
        <v>2741</v>
      </c>
      <c r="D982" s="105">
        <v>29.553150000000002</v>
      </c>
      <c r="E982" s="108">
        <v>535104028</v>
      </c>
      <c r="F982" s="108">
        <v>509280136.80000001</v>
      </c>
      <c r="G982" s="108">
        <v>513216051.80000001</v>
      </c>
      <c r="H982" s="108">
        <v>637762473</v>
      </c>
      <c r="I982" s="108">
        <v>517051139.5</v>
      </c>
      <c r="J982" s="108">
        <v>288340219.30000001</v>
      </c>
      <c r="K982" s="108">
        <v>676808627</v>
      </c>
      <c r="L982" s="108">
        <v>305087885.80000001</v>
      </c>
      <c r="M982" s="108">
        <v>847696025</v>
      </c>
      <c r="N982" s="108">
        <v>515860601.5</v>
      </c>
      <c r="O982" s="108">
        <v>398934108.80000001</v>
      </c>
      <c r="P982" s="108">
        <v>360193332</v>
      </c>
      <c r="Q982" s="108">
        <v>986091896.5</v>
      </c>
      <c r="R982" s="108">
        <v>696108112</v>
      </c>
      <c r="S982" s="108">
        <v>499513954.5</v>
      </c>
      <c r="T982" s="108">
        <v>606822425.29999995</v>
      </c>
      <c r="U982" s="108">
        <v>609787689.79999995</v>
      </c>
      <c r="V982" s="108">
        <v>683425546.29999995</v>
      </c>
      <c r="W982" s="108">
        <v>761022599</v>
      </c>
      <c r="X982" s="108">
        <v>702308461</v>
      </c>
      <c r="Y982" s="108">
        <v>835205073</v>
      </c>
      <c r="Z982" s="108">
        <v>593487460</v>
      </c>
      <c r="AA982" s="108">
        <v>566099134</v>
      </c>
      <c r="AB982" s="108">
        <v>835311295</v>
      </c>
      <c r="AC982" s="108">
        <v>766381232</v>
      </c>
      <c r="AD982" s="108">
        <v>1087210247</v>
      </c>
      <c r="AE982" s="108">
        <v>933147903.79999995</v>
      </c>
      <c r="AF982" s="108">
        <v>940441873.5</v>
      </c>
      <c r="AG982" s="108">
        <v>1039118957</v>
      </c>
      <c r="AH982" s="115">
        <v>873839909.5</v>
      </c>
      <c r="AI982" s="105">
        <v>29.378699999999998</v>
      </c>
      <c r="AJ982" s="105">
        <v>29.504799999999999</v>
      </c>
      <c r="AK982" s="105">
        <v>29.537400000000002</v>
      </c>
      <c r="AL982" s="105">
        <v>29.5228</v>
      </c>
      <c r="AM982" s="105">
        <v>29.380299999999998</v>
      </c>
      <c r="AN982" s="105">
        <v>28.6493</v>
      </c>
      <c r="AO982" s="105">
        <v>29.5701</v>
      </c>
      <c r="AP982" s="105">
        <v>28.991399999999999</v>
      </c>
      <c r="AQ982" s="105">
        <v>29.848099999999999</v>
      </c>
      <c r="AR982" s="105">
        <v>29.3629</v>
      </c>
      <c r="AS982" s="105">
        <v>29.1417</v>
      </c>
      <c r="AT982" s="105">
        <v>29.028400000000001</v>
      </c>
      <c r="AU982" s="105">
        <v>30.0977</v>
      </c>
      <c r="AV982" s="105">
        <v>29.664400000000001</v>
      </c>
      <c r="AW982" s="105">
        <v>29.284300000000002</v>
      </c>
      <c r="AX982" s="105">
        <v>29.556000000000001</v>
      </c>
      <c r="AY982" s="105">
        <v>29.511700000000001</v>
      </c>
      <c r="AZ982" s="105">
        <v>29.654</v>
      </c>
      <c r="BA982" s="105">
        <v>29.7483</v>
      </c>
      <c r="BB982" s="105">
        <v>29.738600000000002</v>
      </c>
      <c r="BC982" s="105">
        <v>29.8477</v>
      </c>
      <c r="BD982" s="105">
        <v>29.5319</v>
      </c>
      <c r="BE982" s="105">
        <v>29.4924</v>
      </c>
      <c r="BF982" s="105">
        <v>30.074300000000001</v>
      </c>
      <c r="BG982" s="105">
        <v>29.5503</v>
      </c>
      <c r="BH982" s="105">
        <v>30.055800000000001</v>
      </c>
      <c r="BI982" s="105">
        <v>29.811399999999999</v>
      </c>
      <c r="BJ982" s="105">
        <v>29.863800000000001</v>
      </c>
      <c r="BK982" s="105">
        <v>29.904900000000001</v>
      </c>
      <c r="BL982" s="116">
        <v>29.711300000000001</v>
      </c>
      <c r="BM982" s="112">
        <v>9.7886599999999994E-3</v>
      </c>
      <c r="BN982" s="112">
        <v>8.1103099999999997E-2</v>
      </c>
      <c r="BO982" s="112">
        <v>0.24051400000000001</v>
      </c>
      <c r="BP982" s="112">
        <v>4.7818000000000001E-3</v>
      </c>
      <c r="BQ982" s="112">
        <v>0.58284499999999995</v>
      </c>
      <c r="BR982" s="112">
        <v>2.50476E-2</v>
      </c>
      <c r="BS982" s="112">
        <v>0.51757200000000003</v>
      </c>
      <c r="BT982" s="112">
        <v>0.55334000000000005</v>
      </c>
      <c r="BU982" s="117">
        <v>0.90099700000000005</v>
      </c>
      <c r="BV982" s="112">
        <v>3.9318800000000001E-2</v>
      </c>
      <c r="BW982" s="112">
        <v>0.14701400000000001</v>
      </c>
      <c r="BX982" s="112">
        <v>0.35204400000000002</v>
      </c>
      <c r="BY982" s="112">
        <v>1.7319299999999999E-2</v>
      </c>
      <c r="BZ982" s="112">
        <v>0.78865200000000002</v>
      </c>
      <c r="CA982" s="112">
        <v>0.14746899999999999</v>
      </c>
      <c r="CB982" s="112">
        <v>0.70732300000000004</v>
      </c>
      <c r="CC982" s="112">
        <v>0.71842899999999998</v>
      </c>
      <c r="CD982" s="117">
        <v>0.97366600000000003</v>
      </c>
      <c r="CE982" s="105">
        <v>-0.35305900000000001</v>
      </c>
      <c r="CF982" s="105">
        <v>-0.64254599999999995</v>
      </c>
      <c r="CG982" s="105">
        <v>-0.35684500000000002</v>
      </c>
      <c r="CH982" s="105">
        <v>-0.64902800000000005</v>
      </c>
      <c r="CI982" s="105">
        <v>-0.14454</v>
      </c>
      <c r="CJ982" s="105">
        <v>-0.25276799999999999</v>
      </c>
      <c r="CK982" s="105">
        <v>-4.8507700000000001E-2</v>
      </c>
      <c r="CL982" s="105">
        <v>-0.12714900000000001</v>
      </c>
      <c r="CM982" s="116">
        <v>-2.0854299999999999E-2</v>
      </c>
    </row>
    <row r="983" spans="1:91">
      <c r="A983" s="104" t="s">
        <v>2742</v>
      </c>
      <c r="B983" s="104" t="s">
        <v>2743</v>
      </c>
      <c r="C983" s="104" t="s">
        <v>2744</v>
      </c>
      <c r="D983" s="105">
        <v>32.382150000000003</v>
      </c>
      <c r="E983" s="108">
        <v>4053637362</v>
      </c>
      <c r="F983" s="108">
        <v>3245709486</v>
      </c>
      <c r="G983" s="108">
        <v>3017403923</v>
      </c>
      <c r="H983" s="108">
        <v>3630981714</v>
      </c>
      <c r="I983" s="108">
        <v>3650659469</v>
      </c>
      <c r="J983" s="108">
        <v>2450054654</v>
      </c>
      <c r="K983" s="108">
        <v>4559953014</v>
      </c>
      <c r="L983" s="108">
        <v>1970795837</v>
      </c>
      <c r="M983" s="108">
        <v>3850988286</v>
      </c>
      <c r="N983" s="108">
        <v>3765752530</v>
      </c>
      <c r="O983" s="108">
        <v>2807328134</v>
      </c>
      <c r="P983" s="108">
        <v>2780247545</v>
      </c>
      <c r="Q983" s="108">
        <v>5245971888</v>
      </c>
      <c r="R983" s="108">
        <v>4771891993</v>
      </c>
      <c r="S983" s="108">
        <v>4526330295</v>
      </c>
      <c r="T983" s="108">
        <v>4588573587</v>
      </c>
      <c r="U983" s="108">
        <v>4566471413</v>
      </c>
      <c r="V983" s="108">
        <v>4488335646</v>
      </c>
      <c r="W983" s="108">
        <v>5109918333</v>
      </c>
      <c r="X983" s="108">
        <v>4976576017</v>
      </c>
      <c r="Y983" s="108">
        <v>4658474992</v>
      </c>
      <c r="Z983" s="108">
        <v>4654841811</v>
      </c>
      <c r="AA983" s="108">
        <v>4725588826</v>
      </c>
      <c r="AB983" s="108">
        <v>5046313328</v>
      </c>
      <c r="AC983" s="108">
        <v>5605074370</v>
      </c>
      <c r="AD983" s="108">
        <v>5514961511</v>
      </c>
      <c r="AE983" s="108">
        <v>5772608794</v>
      </c>
      <c r="AF983" s="108">
        <v>5475736167</v>
      </c>
      <c r="AG983" s="108">
        <v>5923709991</v>
      </c>
      <c r="AH983" s="115">
        <v>5289255073</v>
      </c>
      <c r="AI983" s="105">
        <v>32.3001</v>
      </c>
      <c r="AJ983" s="105">
        <v>32.1372</v>
      </c>
      <c r="AK983" s="105">
        <v>32.028500000000001</v>
      </c>
      <c r="AL983" s="105">
        <v>32.0321</v>
      </c>
      <c r="AM983" s="105">
        <v>32.1828</v>
      </c>
      <c r="AN983" s="105">
        <v>31.639600000000002</v>
      </c>
      <c r="AO983" s="105">
        <v>32.350299999999997</v>
      </c>
      <c r="AP983" s="105">
        <v>31.525700000000001</v>
      </c>
      <c r="AQ983" s="105">
        <v>32.031700000000001</v>
      </c>
      <c r="AR983" s="105">
        <v>32.228299999999997</v>
      </c>
      <c r="AS983" s="105">
        <v>31.8597</v>
      </c>
      <c r="AT983" s="105">
        <v>31.976700000000001</v>
      </c>
      <c r="AU983" s="105">
        <v>32.520400000000002</v>
      </c>
      <c r="AV983" s="105">
        <v>32.441600000000001</v>
      </c>
      <c r="AW983" s="105">
        <v>32.388800000000003</v>
      </c>
      <c r="AX983" s="105">
        <v>32.474699999999999</v>
      </c>
      <c r="AY983" s="105">
        <v>32.409300000000002</v>
      </c>
      <c r="AZ983" s="105">
        <v>32.391300000000001</v>
      </c>
      <c r="BA983" s="105">
        <v>32.495600000000003</v>
      </c>
      <c r="BB983" s="105">
        <v>32.533499999999997</v>
      </c>
      <c r="BC983" s="105">
        <v>32.308500000000002</v>
      </c>
      <c r="BD983" s="105">
        <v>32.529000000000003</v>
      </c>
      <c r="BE983" s="105">
        <v>32.5379</v>
      </c>
      <c r="BF983" s="105">
        <v>32.669199999999996</v>
      </c>
      <c r="BG983" s="105">
        <v>32.427100000000003</v>
      </c>
      <c r="BH983" s="105">
        <v>32.375500000000002</v>
      </c>
      <c r="BI983" s="105">
        <v>32.4405</v>
      </c>
      <c r="BJ983" s="105">
        <v>32.405500000000004</v>
      </c>
      <c r="BK983" s="105">
        <v>32.392600000000002</v>
      </c>
      <c r="BL983" s="116">
        <v>32.292000000000002</v>
      </c>
      <c r="BM983" s="112">
        <v>7.4266399999999996E-2</v>
      </c>
      <c r="BN983" s="112">
        <v>6.7950300000000005E-2</v>
      </c>
      <c r="BO983" s="112">
        <v>0.17979300000000001</v>
      </c>
      <c r="BP983" s="112">
        <v>4.0552499999999998E-2</v>
      </c>
      <c r="BQ983" s="112">
        <v>0.172677</v>
      </c>
      <c r="BR983" s="112">
        <v>0.2324</v>
      </c>
      <c r="BS983" s="112">
        <v>0.35111300000000001</v>
      </c>
      <c r="BT983" s="112">
        <v>2.0344399999999999E-2</v>
      </c>
      <c r="BU983" s="117">
        <v>0.28127200000000002</v>
      </c>
      <c r="BV983" s="112">
        <v>0.13212099999999999</v>
      </c>
      <c r="BW983" s="112">
        <v>0.129386</v>
      </c>
      <c r="BX983" s="112">
        <v>0.28996899999999998</v>
      </c>
      <c r="BY983" s="112">
        <v>7.8089099999999995E-2</v>
      </c>
      <c r="BZ983" s="112">
        <v>0.54697499999999999</v>
      </c>
      <c r="CA983" s="112">
        <v>0.49207699999999999</v>
      </c>
      <c r="CB983" s="112">
        <v>0.58124699999999996</v>
      </c>
      <c r="CC983" s="112">
        <v>0.11397599999999999</v>
      </c>
      <c r="CD983" s="117">
        <v>0.72864200000000001</v>
      </c>
      <c r="CE983" s="105">
        <v>-0.20808199999999999</v>
      </c>
      <c r="CF983" s="105">
        <v>-0.41187000000000001</v>
      </c>
      <c r="CG983" s="105">
        <v>-0.39410499999999998</v>
      </c>
      <c r="CH983" s="105">
        <v>-0.34177600000000002</v>
      </c>
      <c r="CI983" s="105">
        <v>8.6898799999999998E-2</v>
      </c>
      <c r="CJ983" s="105">
        <v>6.1740900000000001E-2</v>
      </c>
      <c r="CK983" s="105">
        <v>8.2519499999999996E-2</v>
      </c>
      <c r="CL983" s="105">
        <v>0.21534300000000001</v>
      </c>
      <c r="CM983" s="116">
        <v>5.0977099999999997E-2</v>
      </c>
    </row>
    <row r="984" spans="1:91">
      <c r="A984" s="104" t="s">
        <v>2745</v>
      </c>
      <c r="B984" s="104" t="s">
        <v>2746</v>
      </c>
      <c r="C984" s="104" t="s">
        <v>2747</v>
      </c>
      <c r="D984" s="105">
        <v>29.454750000000001</v>
      </c>
      <c r="E984" s="108">
        <v>390520241</v>
      </c>
      <c r="F984" s="108">
        <v>444203249</v>
      </c>
      <c r="G984" s="108">
        <v>430020610.30000001</v>
      </c>
      <c r="H984" s="108">
        <v>448470980.80000001</v>
      </c>
      <c r="I984" s="108">
        <v>415767151</v>
      </c>
      <c r="J984" s="108">
        <v>285575640</v>
      </c>
      <c r="K984" s="108">
        <v>433374062.80000001</v>
      </c>
      <c r="L984" s="108">
        <v>325678365.80000001</v>
      </c>
      <c r="M984" s="108">
        <v>429522193.5</v>
      </c>
      <c r="N984" s="108">
        <v>478172655</v>
      </c>
      <c r="O984" s="108">
        <v>497190978</v>
      </c>
      <c r="P984" s="108">
        <v>397295738.80000001</v>
      </c>
      <c r="Q984" s="108">
        <v>742302253.5</v>
      </c>
      <c r="R984" s="108">
        <v>671462086.5</v>
      </c>
      <c r="S984" s="108">
        <v>219213857</v>
      </c>
      <c r="T984" s="108">
        <v>593644518.5</v>
      </c>
      <c r="U984" s="108">
        <v>623039543</v>
      </c>
      <c r="V984" s="108">
        <v>608875016</v>
      </c>
      <c r="W984" s="108">
        <v>712259422.5</v>
      </c>
      <c r="X984" s="108">
        <v>696364805.5</v>
      </c>
      <c r="Y984" s="108">
        <v>643539424.5</v>
      </c>
      <c r="Z984" s="108">
        <v>624581966</v>
      </c>
      <c r="AA984" s="108">
        <v>578985328.5</v>
      </c>
      <c r="AB984" s="108">
        <v>533945789.5</v>
      </c>
      <c r="AC984" s="108">
        <v>886955316</v>
      </c>
      <c r="AD984" s="108">
        <v>1002380377</v>
      </c>
      <c r="AE984" s="108">
        <v>729143735.79999995</v>
      </c>
      <c r="AF984" s="108">
        <v>746140765.29999995</v>
      </c>
      <c r="AG984" s="108">
        <v>951954576</v>
      </c>
      <c r="AH984" s="115">
        <v>720064302</v>
      </c>
      <c r="AI984" s="105">
        <v>28.924299999999999</v>
      </c>
      <c r="AJ984" s="105">
        <v>29.3019</v>
      </c>
      <c r="AK984" s="105">
        <v>29.292400000000001</v>
      </c>
      <c r="AL984" s="105">
        <v>29.014800000000001</v>
      </c>
      <c r="AM984" s="105">
        <v>29.083400000000001</v>
      </c>
      <c r="AN984" s="105">
        <v>28.615600000000001</v>
      </c>
      <c r="AO984" s="105">
        <v>28.950800000000001</v>
      </c>
      <c r="AP984" s="105">
        <v>29.105</v>
      </c>
      <c r="AQ984" s="105">
        <v>28.8673</v>
      </c>
      <c r="AR984" s="105">
        <v>29.253900000000002</v>
      </c>
      <c r="AS984" s="105">
        <v>29.454000000000001</v>
      </c>
      <c r="AT984" s="105">
        <v>29.169799999999999</v>
      </c>
      <c r="AU984" s="105">
        <v>29.673300000000001</v>
      </c>
      <c r="AV984" s="105">
        <v>29.612400000000001</v>
      </c>
      <c r="AW984" s="105">
        <v>28.148099999999999</v>
      </c>
      <c r="AX984" s="105">
        <v>29.5243</v>
      </c>
      <c r="AY984" s="105">
        <v>29.5428</v>
      </c>
      <c r="AZ984" s="105">
        <v>29.494299999999999</v>
      </c>
      <c r="BA984" s="105">
        <v>29.652799999999999</v>
      </c>
      <c r="BB984" s="105">
        <v>29.7271</v>
      </c>
      <c r="BC984" s="105">
        <v>29.4773</v>
      </c>
      <c r="BD984" s="105">
        <v>29.600999999999999</v>
      </c>
      <c r="BE984" s="105">
        <v>29.516999999999999</v>
      </c>
      <c r="BF984" s="105">
        <v>29.428699999999999</v>
      </c>
      <c r="BG984" s="105">
        <v>29.761700000000001</v>
      </c>
      <c r="BH984" s="105">
        <v>29.935500000000001</v>
      </c>
      <c r="BI984" s="105">
        <v>29.455500000000001</v>
      </c>
      <c r="BJ984" s="105">
        <v>29.529900000000001</v>
      </c>
      <c r="BK984" s="105">
        <v>29.7758</v>
      </c>
      <c r="BL984" s="116">
        <v>29.4239</v>
      </c>
      <c r="BM984" s="112">
        <v>6.7586099999999996E-2</v>
      </c>
      <c r="BN984" s="112">
        <v>1.9974800000000001E-2</v>
      </c>
      <c r="BO984" s="112">
        <v>8.6204599999999999E-3</v>
      </c>
      <c r="BP984" s="112">
        <v>0.10147399999999999</v>
      </c>
      <c r="BQ984" s="112">
        <v>0.44420399999999999</v>
      </c>
      <c r="BR984" s="112">
        <v>0.62217500000000003</v>
      </c>
      <c r="BS984" s="112">
        <v>0.75613699999999995</v>
      </c>
      <c r="BT984" s="112">
        <v>0.62543199999999999</v>
      </c>
      <c r="BU984" s="117">
        <v>0.46496799999999999</v>
      </c>
      <c r="BV984" s="112">
        <v>0.12288399999999999</v>
      </c>
      <c r="BW984" s="112">
        <v>5.7551400000000003E-2</v>
      </c>
      <c r="BX984" s="112">
        <v>5.4331600000000001E-2</v>
      </c>
      <c r="BY984" s="112">
        <v>0.16134799999999999</v>
      </c>
      <c r="BZ984" s="112">
        <v>0.72259799999999996</v>
      </c>
      <c r="CA984" s="112">
        <v>0.81482399999999999</v>
      </c>
      <c r="CB984" s="112">
        <v>0.87750399999999995</v>
      </c>
      <c r="CC984" s="112">
        <v>0.77162200000000003</v>
      </c>
      <c r="CD984" s="117">
        <v>0.78791</v>
      </c>
      <c r="CE984" s="105">
        <v>-0.40368199999999999</v>
      </c>
      <c r="CF984" s="105">
        <v>-0.67196299999999998</v>
      </c>
      <c r="CG984" s="105">
        <v>-0.60218000000000005</v>
      </c>
      <c r="CH984" s="105">
        <v>-0.28399099999999999</v>
      </c>
      <c r="CI984" s="105">
        <v>-0.43192000000000003</v>
      </c>
      <c r="CJ984" s="105">
        <v>-5.60697E-2</v>
      </c>
      <c r="CK984" s="105">
        <v>4.2517300000000001E-2</v>
      </c>
      <c r="CL984" s="105">
        <v>-6.09735E-2</v>
      </c>
      <c r="CM984" s="116">
        <v>0.14102799999999999</v>
      </c>
    </row>
    <row r="985" spans="1:91">
      <c r="A985" s="104" t="s">
        <v>2748</v>
      </c>
      <c r="B985" s="104" t="s">
        <v>2749</v>
      </c>
      <c r="C985" s="104" t="s">
        <v>2750</v>
      </c>
      <c r="D985" s="105">
        <v>29.534550000000003</v>
      </c>
      <c r="E985" s="108">
        <v>501559301</v>
      </c>
      <c r="F985" s="108">
        <v>432894710</v>
      </c>
      <c r="G985" s="108">
        <v>349371451</v>
      </c>
      <c r="H985" s="108">
        <v>678467220</v>
      </c>
      <c r="I985" s="108">
        <v>613995484</v>
      </c>
      <c r="J985" s="108">
        <v>490915389.5</v>
      </c>
      <c r="K985" s="108">
        <v>632670022</v>
      </c>
      <c r="L985" s="108">
        <v>339484070</v>
      </c>
      <c r="M985" s="108">
        <v>703589492</v>
      </c>
      <c r="N985" s="108">
        <v>506530896</v>
      </c>
      <c r="O985" s="108">
        <v>414162378</v>
      </c>
      <c r="P985" s="108">
        <v>486388596</v>
      </c>
      <c r="Q985" s="108">
        <v>675435796.29999995</v>
      </c>
      <c r="R985" s="108">
        <v>613751936</v>
      </c>
      <c r="S985" s="108">
        <v>291541010</v>
      </c>
      <c r="T985" s="108">
        <v>628685542</v>
      </c>
      <c r="U985" s="108">
        <v>621117174</v>
      </c>
      <c r="V985" s="108">
        <v>630338068</v>
      </c>
      <c r="W985" s="108">
        <v>719833220</v>
      </c>
      <c r="X985" s="108">
        <v>732049579.5</v>
      </c>
      <c r="Y985" s="108">
        <v>714081271</v>
      </c>
      <c r="Z985" s="108">
        <v>590668986.5</v>
      </c>
      <c r="AA985" s="108">
        <v>605147984</v>
      </c>
      <c r="AB985" s="108">
        <v>686413224</v>
      </c>
      <c r="AC985" s="108">
        <v>745799344</v>
      </c>
      <c r="AD985" s="108">
        <v>814223034.79999995</v>
      </c>
      <c r="AE985" s="108">
        <v>784202824</v>
      </c>
      <c r="AF985" s="108">
        <v>773829820</v>
      </c>
      <c r="AG985" s="108">
        <v>768556492</v>
      </c>
      <c r="AH985" s="115">
        <v>805413260</v>
      </c>
      <c r="AI985" s="105">
        <v>29.285299999999999</v>
      </c>
      <c r="AJ985" s="105">
        <v>29.2639</v>
      </c>
      <c r="AK985" s="105">
        <v>28.991499999999998</v>
      </c>
      <c r="AL985" s="105">
        <v>29.612100000000002</v>
      </c>
      <c r="AM985" s="105">
        <v>29.621500000000001</v>
      </c>
      <c r="AN985" s="105">
        <v>29.402999999999999</v>
      </c>
      <c r="AO985" s="105">
        <v>29.479600000000001</v>
      </c>
      <c r="AP985" s="105">
        <v>29.145199999999999</v>
      </c>
      <c r="AQ985" s="105">
        <v>29.5793</v>
      </c>
      <c r="AR985" s="105">
        <v>29.347100000000001</v>
      </c>
      <c r="AS985" s="105">
        <v>29.1905</v>
      </c>
      <c r="AT985" s="105">
        <v>29.4617</v>
      </c>
      <c r="AU985" s="105">
        <v>29.531600000000001</v>
      </c>
      <c r="AV985" s="105">
        <v>29.482800000000001</v>
      </c>
      <c r="AW985" s="105">
        <v>28.546900000000001</v>
      </c>
      <c r="AX985" s="105">
        <v>29.607099999999999</v>
      </c>
      <c r="AY985" s="105">
        <v>29.537500000000001</v>
      </c>
      <c r="AZ985" s="105">
        <v>29.538900000000002</v>
      </c>
      <c r="BA985" s="105">
        <v>29.667999999999999</v>
      </c>
      <c r="BB985" s="105">
        <v>29.7986</v>
      </c>
      <c r="BC985" s="105">
        <v>29.625900000000001</v>
      </c>
      <c r="BD985" s="105">
        <v>29.521000000000001</v>
      </c>
      <c r="BE985" s="105">
        <v>29.584700000000002</v>
      </c>
      <c r="BF985" s="105">
        <v>29.7911</v>
      </c>
      <c r="BG985" s="105">
        <v>29.513400000000001</v>
      </c>
      <c r="BH985" s="105">
        <v>29.635300000000001</v>
      </c>
      <c r="BI985" s="105">
        <v>29.560500000000001</v>
      </c>
      <c r="BJ985" s="105">
        <v>29.5825</v>
      </c>
      <c r="BK985" s="105">
        <v>29.465299999999999</v>
      </c>
      <c r="BL985" s="116">
        <v>29.588100000000001</v>
      </c>
      <c r="BM985" s="112">
        <v>2.37162E-2</v>
      </c>
      <c r="BN985" s="112">
        <v>0.99768500000000004</v>
      </c>
      <c r="BO985" s="112">
        <v>0.35350199999999998</v>
      </c>
      <c r="BP985" s="112">
        <v>7.3958599999999999E-2</v>
      </c>
      <c r="BQ985" s="112">
        <v>0.32948699999999997</v>
      </c>
      <c r="BR985" s="112">
        <v>0.74816099999999996</v>
      </c>
      <c r="BS985" s="112">
        <v>8.11727E-2</v>
      </c>
      <c r="BT985" s="112">
        <v>0.39239400000000002</v>
      </c>
      <c r="BU985" s="117">
        <v>0.67100899999999997</v>
      </c>
      <c r="BV985" s="112">
        <v>6.5007400000000007E-2</v>
      </c>
      <c r="BW985" s="112">
        <v>0.99768500000000004</v>
      </c>
      <c r="BX985" s="112">
        <v>0.46646700000000002</v>
      </c>
      <c r="BY985" s="112">
        <v>0.12540200000000001</v>
      </c>
      <c r="BZ985" s="112">
        <v>0.65919399999999995</v>
      </c>
      <c r="CA985" s="112">
        <v>0.882579</v>
      </c>
      <c r="CB985" s="112">
        <v>0.26835500000000001</v>
      </c>
      <c r="CC985" s="112">
        <v>0.58410200000000001</v>
      </c>
      <c r="CD985" s="117">
        <v>0.89522599999999997</v>
      </c>
      <c r="CE985" s="105">
        <v>-0.36502299999999999</v>
      </c>
      <c r="CF985" s="105">
        <v>2.52406E-4</v>
      </c>
      <c r="CG985" s="105">
        <v>-0.143925</v>
      </c>
      <c r="CH985" s="105">
        <v>-0.21218200000000001</v>
      </c>
      <c r="CI985" s="105">
        <v>-0.358205</v>
      </c>
      <c r="CJ985" s="105">
        <v>1.5880600000000002E-2</v>
      </c>
      <c r="CK985" s="105">
        <v>0.15221299999999999</v>
      </c>
      <c r="CL985" s="105">
        <v>8.6985900000000005E-2</v>
      </c>
      <c r="CM985" s="116">
        <v>2.4483399999999999E-2</v>
      </c>
    </row>
    <row r="986" spans="1:91">
      <c r="A986" s="104" t="s">
        <v>5248</v>
      </c>
      <c r="B986" s="104" t="s">
        <v>5249</v>
      </c>
      <c r="C986" s="104" t="s">
        <v>5250</v>
      </c>
      <c r="D986" s="105">
        <v>25.648499999999999</v>
      </c>
      <c r="E986" s="108">
        <v>20754632.25</v>
      </c>
      <c r="F986" s="108"/>
      <c r="G986" s="108">
        <v>49418744</v>
      </c>
      <c r="H986" s="108">
        <v>86442976</v>
      </c>
      <c r="I986" s="108">
        <v>42415604</v>
      </c>
      <c r="J986" s="108">
        <v>231152800</v>
      </c>
      <c r="K986" s="108">
        <v>21645432</v>
      </c>
      <c r="L986" s="108">
        <v>10262489</v>
      </c>
      <c r="M986" s="108">
        <v>50815464</v>
      </c>
      <c r="N986" s="108">
        <v>47605067</v>
      </c>
      <c r="O986" s="108"/>
      <c r="P986" s="108">
        <v>155790288</v>
      </c>
      <c r="Q986" s="108">
        <v>23768078</v>
      </c>
      <c r="R986" s="108">
        <v>76887824</v>
      </c>
      <c r="S986" s="108">
        <v>32760271.5</v>
      </c>
      <c r="T986" s="108"/>
      <c r="U986" s="108">
        <v>32813524</v>
      </c>
      <c r="V986" s="108"/>
      <c r="W986" s="108">
        <v>334207360</v>
      </c>
      <c r="X986" s="108">
        <v>35033444</v>
      </c>
      <c r="Y986" s="108">
        <v>42213064</v>
      </c>
      <c r="Z986" s="108">
        <v>9170915</v>
      </c>
      <c r="AA986" s="108"/>
      <c r="AB986" s="108">
        <v>204307536</v>
      </c>
      <c r="AC986" s="108">
        <v>63535592</v>
      </c>
      <c r="AD986" s="108">
        <v>76872224</v>
      </c>
      <c r="AE986" s="108">
        <v>167676544</v>
      </c>
      <c r="AF986" s="108">
        <v>92988176</v>
      </c>
      <c r="AG986" s="108"/>
      <c r="AH986" s="115">
        <v>98026600</v>
      </c>
      <c r="AI986" s="105">
        <v>24.6904</v>
      </c>
      <c r="AJ986" s="105">
        <v>20.8977</v>
      </c>
      <c r="AK986" s="105">
        <v>26.227599999999999</v>
      </c>
      <c r="AL986" s="105">
        <v>26.639600000000002</v>
      </c>
      <c r="AM986" s="105">
        <v>25.847000000000001</v>
      </c>
      <c r="AN986" s="105">
        <v>28.373899999999999</v>
      </c>
      <c r="AO986" s="105">
        <v>24.574200000000001</v>
      </c>
      <c r="AP986" s="105">
        <v>24.421600000000002</v>
      </c>
      <c r="AQ986" s="105">
        <v>25.7879</v>
      </c>
      <c r="AR986" s="105">
        <v>25.9221</v>
      </c>
      <c r="AS986" s="105">
        <v>21.6371</v>
      </c>
      <c r="AT986" s="105">
        <v>27.819199999999999</v>
      </c>
      <c r="AU986" s="105">
        <v>24.7117</v>
      </c>
      <c r="AV986" s="105">
        <v>26.485900000000001</v>
      </c>
      <c r="AW986" s="105">
        <v>25.500499999999999</v>
      </c>
      <c r="AX986" s="105">
        <v>21.553899999999999</v>
      </c>
      <c r="AY986" s="105">
        <v>25.304600000000001</v>
      </c>
      <c r="AZ986" s="105">
        <v>22.939699999999998</v>
      </c>
      <c r="BA986" s="105">
        <v>28.5611</v>
      </c>
      <c r="BB986" s="105">
        <v>25.413</v>
      </c>
      <c r="BC986" s="105">
        <v>25.5091</v>
      </c>
      <c r="BD986" s="105">
        <v>23.481200000000001</v>
      </c>
      <c r="BE986" s="105">
        <v>22.762599999999999</v>
      </c>
      <c r="BF986" s="105">
        <v>28.0428</v>
      </c>
      <c r="BG986" s="105">
        <v>25.937799999999999</v>
      </c>
      <c r="BH986" s="105">
        <v>26.2089</v>
      </c>
      <c r="BI986" s="105">
        <v>27.335000000000001</v>
      </c>
      <c r="BJ986" s="105">
        <v>26.525600000000001</v>
      </c>
      <c r="BK986" s="105">
        <v>23.6601</v>
      </c>
      <c r="BL986" s="116">
        <v>26.601199999999999</v>
      </c>
      <c r="BM986" s="112">
        <v>0.42247899999999999</v>
      </c>
      <c r="BN986" s="112">
        <v>0.32884600000000003</v>
      </c>
      <c r="BO986" s="112">
        <v>0.56297600000000003</v>
      </c>
      <c r="BP986" s="112">
        <v>0.83160599999999996</v>
      </c>
      <c r="BQ986" s="112">
        <v>0.97977199999999998</v>
      </c>
      <c r="BR986" s="112">
        <v>0.18617</v>
      </c>
      <c r="BS986" s="112">
        <v>0.56015199999999998</v>
      </c>
      <c r="BT986" s="112">
        <v>0.68599600000000005</v>
      </c>
      <c r="BU986" s="117">
        <v>0.44381199999999998</v>
      </c>
      <c r="BV986" s="112">
        <v>0.502776</v>
      </c>
      <c r="BW986" s="112">
        <v>0.42173300000000002</v>
      </c>
      <c r="BX986" s="112">
        <v>0.654528</v>
      </c>
      <c r="BY986" s="112">
        <v>0.86454500000000001</v>
      </c>
      <c r="BZ986" s="112">
        <v>0.98802299999999998</v>
      </c>
      <c r="CA986" s="112">
        <v>0.44527099999999997</v>
      </c>
      <c r="CB986" s="112">
        <v>0.73763000000000001</v>
      </c>
      <c r="CC986" s="112">
        <v>0.80825999999999998</v>
      </c>
      <c r="CD986" s="117">
        <v>0.78158300000000003</v>
      </c>
      <c r="CE986" s="105">
        <v>-1.6570499999999999</v>
      </c>
      <c r="CF986" s="105">
        <v>1.35788</v>
      </c>
      <c r="CG986" s="105">
        <v>-0.66772600000000004</v>
      </c>
      <c r="CH986" s="105">
        <v>-0.46948800000000002</v>
      </c>
      <c r="CI986" s="105">
        <v>-2.9554400000000002E-2</v>
      </c>
      <c r="CJ986" s="105">
        <v>-2.32959</v>
      </c>
      <c r="CK986" s="105">
        <v>0.89877099999999999</v>
      </c>
      <c r="CL986" s="105">
        <v>-0.83343</v>
      </c>
      <c r="CM986" s="116">
        <v>0.89827500000000005</v>
      </c>
    </row>
    <row r="987" spans="1:91">
      <c r="A987" s="104" t="s">
        <v>2751</v>
      </c>
      <c r="B987" s="104" t="s">
        <v>2752</v>
      </c>
      <c r="C987" s="104" t="s">
        <v>2753</v>
      </c>
      <c r="D987" s="105">
        <v>30.320900000000002</v>
      </c>
      <c r="E987" s="108">
        <v>779924936</v>
      </c>
      <c r="F987" s="108">
        <v>548440570</v>
      </c>
      <c r="G987" s="108">
        <v>618934078</v>
      </c>
      <c r="H987" s="108">
        <v>1408440593</v>
      </c>
      <c r="I987" s="108">
        <v>2887940064</v>
      </c>
      <c r="J987" s="108">
        <v>862345687</v>
      </c>
      <c r="K987" s="108">
        <v>1223380067</v>
      </c>
      <c r="L987" s="108">
        <v>2702561978</v>
      </c>
      <c r="M987" s="108">
        <v>1071419734</v>
      </c>
      <c r="N987" s="108">
        <v>1127670851</v>
      </c>
      <c r="O987" s="108">
        <v>4079627518</v>
      </c>
      <c r="P987" s="108">
        <v>1006449232</v>
      </c>
      <c r="Q987" s="108">
        <v>1331516828</v>
      </c>
      <c r="R987" s="108">
        <v>3565190736</v>
      </c>
      <c r="S987" s="108">
        <v>1048678728</v>
      </c>
      <c r="T987" s="108">
        <v>1208223588</v>
      </c>
      <c r="U987" s="108">
        <v>892701969</v>
      </c>
      <c r="V987" s="108">
        <v>1420673120</v>
      </c>
      <c r="W987" s="108">
        <v>884072542.79999995</v>
      </c>
      <c r="X987" s="108">
        <v>1136070116</v>
      </c>
      <c r="Y987" s="108">
        <v>1072727094</v>
      </c>
      <c r="Z987" s="108">
        <v>1074009251</v>
      </c>
      <c r="AA987" s="108">
        <v>965885957.79999995</v>
      </c>
      <c r="AB987" s="108">
        <v>976728886</v>
      </c>
      <c r="AC987" s="108">
        <v>1319829419</v>
      </c>
      <c r="AD987" s="108">
        <v>1192157438</v>
      </c>
      <c r="AE987" s="108">
        <v>837225434</v>
      </c>
      <c r="AF987" s="108">
        <v>1552356968</v>
      </c>
      <c r="AG987" s="108">
        <v>1378637365</v>
      </c>
      <c r="AH987" s="115">
        <v>886758399</v>
      </c>
      <c r="AI987" s="105">
        <v>29.9222</v>
      </c>
      <c r="AJ987" s="105">
        <v>29.6235</v>
      </c>
      <c r="AK987" s="105">
        <v>29.800799999999999</v>
      </c>
      <c r="AL987" s="105">
        <v>30.665800000000001</v>
      </c>
      <c r="AM987" s="105">
        <v>31.855599999999999</v>
      </c>
      <c r="AN987" s="105">
        <v>30.252600000000001</v>
      </c>
      <c r="AO987" s="105">
        <v>30.404</v>
      </c>
      <c r="AP987" s="105">
        <v>32.026600000000002</v>
      </c>
      <c r="AQ987" s="105">
        <v>30.186</v>
      </c>
      <c r="AR987" s="105">
        <v>30.512</v>
      </c>
      <c r="AS987" s="105">
        <v>32.396000000000001</v>
      </c>
      <c r="AT987" s="105">
        <v>30.5108</v>
      </c>
      <c r="AU987" s="105">
        <v>30.544699999999999</v>
      </c>
      <c r="AV987" s="105">
        <v>32.021000000000001</v>
      </c>
      <c r="AW987" s="105">
        <v>30.2944</v>
      </c>
      <c r="AX987" s="105">
        <v>30.549600000000002</v>
      </c>
      <c r="AY987" s="105">
        <v>30.0581</v>
      </c>
      <c r="AZ987" s="105">
        <v>30.751999999999999</v>
      </c>
      <c r="BA987" s="105">
        <v>29.964500000000001</v>
      </c>
      <c r="BB987" s="105">
        <v>30.4253</v>
      </c>
      <c r="BC987" s="105">
        <v>30.200600000000001</v>
      </c>
      <c r="BD987" s="105">
        <v>30.401199999999999</v>
      </c>
      <c r="BE987" s="105">
        <v>30.283000000000001</v>
      </c>
      <c r="BF987" s="105">
        <v>30.3</v>
      </c>
      <c r="BG987" s="105">
        <v>30.337</v>
      </c>
      <c r="BH987" s="105">
        <v>30.188600000000001</v>
      </c>
      <c r="BI987" s="105">
        <v>29.654900000000001</v>
      </c>
      <c r="BJ987" s="105">
        <v>30.5869</v>
      </c>
      <c r="BK987" s="105">
        <v>30.3048</v>
      </c>
      <c r="BL987" s="116">
        <v>29.741099999999999</v>
      </c>
      <c r="BM987" s="112">
        <v>0.17882600000000001</v>
      </c>
      <c r="BN987" s="112">
        <v>0.25753700000000002</v>
      </c>
      <c r="BO987" s="112">
        <v>0.35420000000000001</v>
      </c>
      <c r="BP987" s="112">
        <v>0.241231</v>
      </c>
      <c r="BQ987" s="112">
        <v>0.27895900000000001</v>
      </c>
      <c r="BR987" s="112">
        <v>0.49476599999999998</v>
      </c>
      <c r="BS987" s="112">
        <v>0.96247000000000005</v>
      </c>
      <c r="BT987" s="112">
        <v>0.66546000000000005</v>
      </c>
      <c r="BU987" s="117">
        <v>0.66551899999999997</v>
      </c>
      <c r="BV987" s="112">
        <v>0.25493300000000002</v>
      </c>
      <c r="BW987" s="112">
        <v>0.348721</v>
      </c>
      <c r="BX987" s="112">
        <v>0.46706599999999998</v>
      </c>
      <c r="BY987" s="112">
        <v>0.32253900000000002</v>
      </c>
      <c r="BZ987" s="112">
        <v>0.62114999999999998</v>
      </c>
      <c r="CA987" s="112">
        <v>0.73372400000000004</v>
      </c>
      <c r="CB987" s="112">
        <v>0.97933700000000001</v>
      </c>
      <c r="CC987" s="112">
        <v>0.79613699999999998</v>
      </c>
      <c r="CD987" s="117">
        <v>0.89333300000000004</v>
      </c>
      <c r="CE987" s="105">
        <v>-0.42871199999999998</v>
      </c>
      <c r="CF987" s="105">
        <v>0.713758</v>
      </c>
      <c r="CG987" s="105">
        <v>0.66128200000000004</v>
      </c>
      <c r="CH987" s="105">
        <v>0.92867900000000003</v>
      </c>
      <c r="CI987" s="105">
        <v>0.74247700000000005</v>
      </c>
      <c r="CJ987" s="105">
        <v>0.242288</v>
      </c>
      <c r="CK987" s="105">
        <v>-1.41169E-2</v>
      </c>
      <c r="CL987" s="105">
        <v>0.11712599999999999</v>
      </c>
      <c r="CM987" s="116">
        <v>-0.150757</v>
      </c>
    </row>
    <row r="988" spans="1:91">
      <c r="A988" s="104" t="s">
        <v>5251</v>
      </c>
      <c r="B988" s="104" t="s">
        <v>5252</v>
      </c>
      <c r="C988" s="104" t="s">
        <v>693</v>
      </c>
      <c r="D988" s="105">
        <v>26.78295</v>
      </c>
      <c r="E988" s="108">
        <v>88508514</v>
      </c>
      <c r="F988" s="108">
        <v>104368438</v>
      </c>
      <c r="G988" s="108">
        <v>108624134</v>
      </c>
      <c r="H988" s="108">
        <v>95163360</v>
      </c>
      <c r="I988" s="108">
        <v>100502592</v>
      </c>
      <c r="J988" s="108">
        <v>116535212</v>
      </c>
      <c r="K988" s="108">
        <v>70057792</v>
      </c>
      <c r="L988" s="108">
        <v>64584089</v>
      </c>
      <c r="M988" s="108">
        <v>80620368</v>
      </c>
      <c r="N988" s="108">
        <v>98669392</v>
      </c>
      <c r="O988" s="108">
        <v>91970448</v>
      </c>
      <c r="P988" s="108">
        <v>102202933</v>
      </c>
      <c r="Q988" s="108">
        <v>86871472</v>
      </c>
      <c r="R988" s="108">
        <v>94588198</v>
      </c>
      <c r="S988" s="108">
        <v>104708963.5</v>
      </c>
      <c r="T988" s="108">
        <v>83768200</v>
      </c>
      <c r="U988" s="108">
        <v>85775087</v>
      </c>
      <c r="V988" s="108">
        <v>88077296</v>
      </c>
      <c r="W988" s="108">
        <v>102713488</v>
      </c>
      <c r="X988" s="108">
        <v>78662528.75</v>
      </c>
      <c r="Y988" s="108">
        <v>85480840</v>
      </c>
      <c r="Z988" s="108">
        <v>78701867</v>
      </c>
      <c r="AA988" s="108">
        <v>73579416</v>
      </c>
      <c r="AB988" s="108">
        <v>65996868</v>
      </c>
      <c r="AC988" s="108">
        <v>126218730</v>
      </c>
      <c r="AD988" s="108">
        <v>116669107.5</v>
      </c>
      <c r="AE988" s="108">
        <v>101562800</v>
      </c>
      <c r="AF988" s="108">
        <v>111159063</v>
      </c>
      <c r="AG988" s="108">
        <v>98502320</v>
      </c>
      <c r="AH988" s="115">
        <v>107100747</v>
      </c>
      <c r="AI988" s="105">
        <v>26.782800000000002</v>
      </c>
      <c r="AJ988" s="105">
        <v>27.3352</v>
      </c>
      <c r="AK988" s="105">
        <v>27.360800000000001</v>
      </c>
      <c r="AL988" s="105">
        <v>26.778300000000002</v>
      </c>
      <c r="AM988" s="105">
        <v>27.0503</v>
      </c>
      <c r="AN988" s="105">
        <v>27.457100000000001</v>
      </c>
      <c r="AO988" s="105">
        <v>26.321100000000001</v>
      </c>
      <c r="AP988" s="105">
        <v>27.0654</v>
      </c>
      <c r="AQ988" s="105">
        <v>26.453700000000001</v>
      </c>
      <c r="AR988" s="105">
        <v>26.9923</v>
      </c>
      <c r="AS988" s="105">
        <v>27.107399999999998</v>
      </c>
      <c r="AT988" s="105">
        <v>27.210999999999999</v>
      </c>
      <c r="AU988" s="105">
        <v>26.5901</v>
      </c>
      <c r="AV988" s="105">
        <v>26.7849</v>
      </c>
      <c r="AW988" s="105">
        <v>27.082100000000001</v>
      </c>
      <c r="AX988" s="105">
        <v>26.699200000000001</v>
      </c>
      <c r="AY988" s="105">
        <v>26.691700000000001</v>
      </c>
      <c r="AZ988" s="105">
        <v>26.805199999999999</v>
      </c>
      <c r="BA988" s="105">
        <v>26.859000000000002</v>
      </c>
      <c r="BB988" s="105">
        <v>26.580100000000002</v>
      </c>
      <c r="BC988" s="105">
        <v>26.518699999999999</v>
      </c>
      <c r="BD988" s="105">
        <v>26.625299999999999</v>
      </c>
      <c r="BE988" s="105">
        <v>26.555299999999999</v>
      </c>
      <c r="BF988" s="105">
        <v>26.412500000000001</v>
      </c>
      <c r="BG988" s="105">
        <v>26.924900000000001</v>
      </c>
      <c r="BH988" s="105">
        <v>26.810199999999998</v>
      </c>
      <c r="BI988" s="105">
        <v>26.611699999999999</v>
      </c>
      <c r="BJ988" s="105">
        <v>26.783100000000001</v>
      </c>
      <c r="BK988" s="105">
        <v>26.526399999999999</v>
      </c>
      <c r="BL988" s="116">
        <v>26.733499999999999</v>
      </c>
      <c r="BM988" s="112">
        <v>7.9121300000000006E-2</v>
      </c>
      <c r="BN988" s="112">
        <v>0.122819</v>
      </c>
      <c r="BO988" s="112">
        <v>0.79415100000000005</v>
      </c>
      <c r="BP988" s="112">
        <v>1.37926E-2</v>
      </c>
      <c r="BQ988" s="112">
        <v>0.44542100000000001</v>
      </c>
      <c r="BR988" s="112">
        <v>0.58765400000000001</v>
      </c>
      <c r="BS988" s="112">
        <v>0.83892800000000001</v>
      </c>
      <c r="BT988" s="112">
        <v>0.20988599999999999</v>
      </c>
      <c r="BU988" s="117">
        <v>0.44839000000000001</v>
      </c>
      <c r="BV988" s="112">
        <v>0.13819200000000001</v>
      </c>
      <c r="BW988" s="112">
        <v>0.19895499999999999</v>
      </c>
      <c r="BX988" s="112">
        <v>0.85005200000000003</v>
      </c>
      <c r="BY988" s="112">
        <v>3.4409599999999999E-2</v>
      </c>
      <c r="BZ988" s="112">
        <v>0.72278799999999999</v>
      </c>
      <c r="CA988" s="112">
        <v>0.79648399999999997</v>
      </c>
      <c r="CB988" s="112">
        <v>0.92805199999999999</v>
      </c>
      <c r="CC988" s="112">
        <v>0.40951199999999999</v>
      </c>
      <c r="CD988" s="117">
        <v>0.78158300000000003</v>
      </c>
      <c r="CE988" s="105">
        <v>0.47862399999999999</v>
      </c>
      <c r="CF988" s="105">
        <v>0.41422199999999998</v>
      </c>
      <c r="CG988" s="105">
        <v>-6.7576700000000003E-2</v>
      </c>
      <c r="CH988" s="105">
        <v>0.42258699999999999</v>
      </c>
      <c r="CI988" s="105">
        <v>0.13800899999999999</v>
      </c>
      <c r="CJ988" s="105">
        <v>5.1057199999999997E-2</v>
      </c>
      <c r="CK988" s="105">
        <v>-2.8392199999999999E-2</v>
      </c>
      <c r="CL988" s="105">
        <v>-0.14996799999999999</v>
      </c>
      <c r="CM988" s="116">
        <v>0.101269</v>
      </c>
    </row>
    <row r="989" spans="1:91">
      <c r="A989" s="104" t="s">
        <v>2754</v>
      </c>
      <c r="B989" s="104" t="s">
        <v>2755</v>
      </c>
      <c r="C989" s="104" t="s">
        <v>2756</v>
      </c>
      <c r="D989" s="105">
        <v>30.346550000000001</v>
      </c>
      <c r="E989" s="108">
        <v>1391996621</v>
      </c>
      <c r="F989" s="108">
        <v>1480062960</v>
      </c>
      <c r="G989" s="108">
        <v>1534893618</v>
      </c>
      <c r="H989" s="108">
        <v>1815327469</v>
      </c>
      <c r="I989" s="108">
        <v>1489127225</v>
      </c>
      <c r="J989" s="108">
        <v>1933117041</v>
      </c>
      <c r="K989" s="108">
        <v>1531663536</v>
      </c>
      <c r="L989" s="108">
        <v>1280136752</v>
      </c>
      <c r="M989" s="108">
        <v>1774881586</v>
      </c>
      <c r="N989" s="108">
        <v>1563303324</v>
      </c>
      <c r="O989" s="108">
        <v>1929065441</v>
      </c>
      <c r="P989" s="108">
        <v>1439618482</v>
      </c>
      <c r="Q989" s="108">
        <v>1088869875</v>
      </c>
      <c r="R989" s="108">
        <v>1006396368</v>
      </c>
      <c r="S989" s="108">
        <v>943246407.5</v>
      </c>
      <c r="T989" s="108">
        <v>891793155</v>
      </c>
      <c r="U989" s="108">
        <v>881187862.39999998</v>
      </c>
      <c r="V989" s="108">
        <v>1029153176</v>
      </c>
      <c r="W989" s="108">
        <v>984332946</v>
      </c>
      <c r="X989" s="108">
        <v>1135824834</v>
      </c>
      <c r="Y989" s="108">
        <v>1119381034</v>
      </c>
      <c r="Z989" s="108">
        <v>1115345068</v>
      </c>
      <c r="AA989" s="108">
        <v>1045117426</v>
      </c>
      <c r="AB989" s="108">
        <v>867709560.5</v>
      </c>
      <c r="AC989" s="108">
        <v>1069382567</v>
      </c>
      <c r="AD989" s="108">
        <v>1142376074</v>
      </c>
      <c r="AE989" s="108">
        <v>1259182879</v>
      </c>
      <c r="AF989" s="108">
        <v>1173124125</v>
      </c>
      <c r="AG989" s="108">
        <v>1364518333</v>
      </c>
      <c r="AH989" s="115">
        <v>1226092447</v>
      </c>
      <c r="AI989" s="105">
        <v>30.757999999999999</v>
      </c>
      <c r="AJ989" s="105">
        <v>31.035900000000002</v>
      </c>
      <c r="AK989" s="105">
        <v>31.082100000000001</v>
      </c>
      <c r="AL989" s="105">
        <v>31.032</v>
      </c>
      <c r="AM989" s="105">
        <v>30.904499999999999</v>
      </c>
      <c r="AN989" s="105">
        <v>31.380800000000001</v>
      </c>
      <c r="AO989" s="105">
        <v>30.732099999999999</v>
      </c>
      <c r="AP989" s="105">
        <v>30.965399999999999</v>
      </c>
      <c r="AQ989" s="105">
        <v>30.914200000000001</v>
      </c>
      <c r="AR989" s="105">
        <v>30.958200000000001</v>
      </c>
      <c r="AS989" s="105">
        <v>31.326000000000001</v>
      </c>
      <c r="AT989" s="105">
        <v>31.027200000000001</v>
      </c>
      <c r="AU989" s="105">
        <v>30.2577</v>
      </c>
      <c r="AV989" s="105">
        <v>30.196200000000001</v>
      </c>
      <c r="AW989" s="105">
        <v>30.167000000000002</v>
      </c>
      <c r="AX989" s="105">
        <v>30.111499999999999</v>
      </c>
      <c r="AY989" s="105">
        <v>30.0395</v>
      </c>
      <c r="AZ989" s="105">
        <v>30.261600000000001</v>
      </c>
      <c r="BA989" s="105">
        <v>30.119499999999999</v>
      </c>
      <c r="BB989" s="105">
        <v>30.424199999999999</v>
      </c>
      <c r="BC989" s="105">
        <v>30.2605</v>
      </c>
      <c r="BD989" s="105">
        <v>30.4557</v>
      </c>
      <c r="BE989" s="105">
        <v>30.396999999999998</v>
      </c>
      <c r="BF989" s="105">
        <v>30.129200000000001</v>
      </c>
      <c r="BG989" s="105">
        <v>30.034500000000001</v>
      </c>
      <c r="BH989" s="105">
        <v>30.129100000000001</v>
      </c>
      <c r="BI989" s="105">
        <v>30.2437</v>
      </c>
      <c r="BJ989" s="105">
        <v>30.1828</v>
      </c>
      <c r="BK989" s="105">
        <v>30.296099999999999</v>
      </c>
      <c r="BL989" s="116">
        <v>30.208300000000001</v>
      </c>
      <c r="BM989" s="112">
        <v>2.4075300000000002E-3</v>
      </c>
      <c r="BN989" s="112">
        <v>3.9130900000000001E-3</v>
      </c>
      <c r="BO989" s="112">
        <v>1.23029E-3</v>
      </c>
      <c r="BP989" s="112">
        <v>1.7652499999999999E-3</v>
      </c>
      <c r="BQ989" s="112">
        <v>0.63834000000000002</v>
      </c>
      <c r="BR989" s="112">
        <v>0.28316999999999998</v>
      </c>
      <c r="BS989" s="112">
        <v>0.70098199999999999</v>
      </c>
      <c r="BT989" s="112">
        <v>0.407246</v>
      </c>
      <c r="BU989" s="117">
        <v>0.25085200000000002</v>
      </c>
      <c r="BV989" s="112">
        <v>2.0030800000000001E-2</v>
      </c>
      <c r="BW989" s="112">
        <v>2.2568399999999999E-2</v>
      </c>
      <c r="BX989" s="112">
        <v>2.1626099999999999E-2</v>
      </c>
      <c r="BY989" s="112">
        <v>1.08404E-2</v>
      </c>
      <c r="BZ989" s="112">
        <v>0.82029399999999997</v>
      </c>
      <c r="CA989" s="112">
        <v>0.55317899999999998</v>
      </c>
      <c r="CB989" s="112">
        <v>0.84072199999999997</v>
      </c>
      <c r="CC989" s="112">
        <v>0.59652700000000003</v>
      </c>
      <c r="CD989" s="117">
        <v>0.71893099999999999</v>
      </c>
      <c r="CE989" s="105">
        <v>0.72957899999999998</v>
      </c>
      <c r="CF989" s="105">
        <v>0.87669399999999997</v>
      </c>
      <c r="CG989" s="105">
        <v>0.64150399999999996</v>
      </c>
      <c r="CH989" s="105">
        <v>0.87475099999999995</v>
      </c>
      <c r="CI989" s="105">
        <v>-2.20903E-2</v>
      </c>
      <c r="CJ989" s="105">
        <v>-9.1542600000000002E-2</v>
      </c>
      <c r="CK989" s="105">
        <v>3.8995099999999998E-2</v>
      </c>
      <c r="CL989" s="105">
        <v>9.8232299999999995E-2</v>
      </c>
      <c r="CM989" s="116">
        <v>-9.3290999999999999E-2</v>
      </c>
    </row>
    <row r="990" spans="1:91">
      <c r="A990" s="104" t="s">
        <v>2757</v>
      </c>
      <c r="B990" s="104" t="s">
        <v>2758</v>
      </c>
      <c r="C990" s="104" t="s">
        <v>2759</v>
      </c>
      <c r="D990" s="105">
        <v>33.953000000000003</v>
      </c>
      <c r="E990" s="108">
        <v>10211376506</v>
      </c>
      <c r="F990" s="108">
        <v>6622976177</v>
      </c>
      <c r="G990" s="108">
        <v>5715617204</v>
      </c>
      <c r="H990" s="108">
        <v>7863040128</v>
      </c>
      <c r="I990" s="108">
        <v>6802601961</v>
      </c>
      <c r="J990" s="108">
        <v>4949236882</v>
      </c>
      <c r="K990" s="108">
        <v>13931935934</v>
      </c>
      <c r="L990" s="108">
        <v>6461511267</v>
      </c>
      <c r="M990" s="108">
        <v>13620284866</v>
      </c>
      <c r="N990" s="108">
        <v>11034723196</v>
      </c>
      <c r="O990" s="108">
        <v>7492273825</v>
      </c>
      <c r="P990" s="108">
        <v>9412065349</v>
      </c>
      <c r="Q990" s="108">
        <v>16022866533</v>
      </c>
      <c r="R990" s="108">
        <v>12199622123</v>
      </c>
      <c r="S990" s="108">
        <v>8461221321</v>
      </c>
      <c r="T990" s="108">
        <v>12796336273</v>
      </c>
      <c r="U990" s="108">
        <v>13423999907</v>
      </c>
      <c r="V990" s="108">
        <v>12917070932</v>
      </c>
      <c r="W990" s="108">
        <v>14885564053</v>
      </c>
      <c r="X990" s="108">
        <v>14600547170</v>
      </c>
      <c r="Y990" s="108">
        <v>14617574839</v>
      </c>
      <c r="Z990" s="108">
        <v>12873617508</v>
      </c>
      <c r="AA990" s="108">
        <v>14433332213</v>
      </c>
      <c r="AB990" s="108">
        <v>13490180633</v>
      </c>
      <c r="AC990" s="108">
        <v>18008144320</v>
      </c>
      <c r="AD990" s="108">
        <v>20657289833</v>
      </c>
      <c r="AE990" s="108">
        <v>19770939188</v>
      </c>
      <c r="AF990" s="108">
        <v>19938390211</v>
      </c>
      <c r="AG990" s="108">
        <v>23201818912</v>
      </c>
      <c r="AH990" s="115">
        <v>20898367310</v>
      </c>
      <c r="AI990" s="105">
        <v>33.632899999999999</v>
      </c>
      <c r="AJ990" s="105">
        <v>33.168199999999999</v>
      </c>
      <c r="AK990" s="105">
        <v>32.966099999999997</v>
      </c>
      <c r="AL990" s="105">
        <v>33.146799999999999</v>
      </c>
      <c r="AM990" s="105">
        <v>33.086500000000001</v>
      </c>
      <c r="AN990" s="105">
        <v>32.642899999999997</v>
      </c>
      <c r="AO990" s="105">
        <v>33.957900000000002</v>
      </c>
      <c r="AP990" s="105">
        <v>33.250100000000003</v>
      </c>
      <c r="AQ990" s="105">
        <v>33.854100000000003</v>
      </c>
      <c r="AR990" s="105">
        <v>33.817900000000002</v>
      </c>
      <c r="AS990" s="105">
        <v>33.327800000000003</v>
      </c>
      <c r="AT990" s="105">
        <v>33.735999999999997</v>
      </c>
      <c r="AU990" s="105">
        <v>34.107799999999997</v>
      </c>
      <c r="AV990" s="105">
        <v>33.7958</v>
      </c>
      <c r="AW990" s="105">
        <v>33.326900000000002</v>
      </c>
      <c r="AX990" s="105">
        <v>33.954300000000003</v>
      </c>
      <c r="AY990" s="105">
        <v>33.951700000000002</v>
      </c>
      <c r="AZ990" s="105">
        <v>33.924900000000001</v>
      </c>
      <c r="BA990" s="105">
        <v>34.0381</v>
      </c>
      <c r="BB990" s="105">
        <v>34.1053</v>
      </c>
      <c r="BC990" s="105">
        <v>33.986800000000002</v>
      </c>
      <c r="BD990" s="105">
        <v>34.009300000000003</v>
      </c>
      <c r="BE990" s="105">
        <v>34.163699999999999</v>
      </c>
      <c r="BF990" s="105">
        <v>34.087800000000001</v>
      </c>
      <c r="BG990" s="105">
        <v>34.129800000000003</v>
      </c>
      <c r="BH990" s="105">
        <v>34.29</v>
      </c>
      <c r="BI990" s="105">
        <v>34.216500000000003</v>
      </c>
      <c r="BJ990" s="105">
        <v>34.2699</v>
      </c>
      <c r="BK990" s="105">
        <v>34.358199999999997</v>
      </c>
      <c r="BL990" s="116">
        <v>34.283000000000001</v>
      </c>
      <c r="BM990" s="112">
        <v>6.2656099999999996E-3</v>
      </c>
      <c r="BN990" s="112">
        <v>1.12856E-3</v>
      </c>
      <c r="BO990" s="112">
        <v>5.0267899999999997E-2</v>
      </c>
      <c r="BP990" s="112">
        <v>1.17698E-2</v>
      </c>
      <c r="BQ990" s="112">
        <v>7.0407300000000006E-2</v>
      </c>
      <c r="BR990" s="112">
        <v>2.4430600000000002E-4</v>
      </c>
      <c r="BS990" s="112">
        <v>4.0855300000000004E-3</v>
      </c>
      <c r="BT990" s="112">
        <v>1.43997E-2</v>
      </c>
      <c r="BU990" s="117">
        <v>0.16420799999999999</v>
      </c>
      <c r="BV990" s="112">
        <v>3.1509000000000002E-2</v>
      </c>
      <c r="BW990" s="112">
        <v>1.46102E-2</v>
      </c>
      <c r="BX990" s="112">
        <v>0.135272</v>
      </c>
      <c r="BY990" s="112">
        <v>3.1144499999999999E-2</v>
      </c>
      <c r="BZ990" s="112">
        <v>0.443328</v>
      </c>
      <c r="CA990" s="112">
        <v>1.67175E-2</v>
      </c>
      <c r="CB990" s="112">
        <v>6.2126000000000001E-2</v>
      </c>
      <c r="CC990" s="112">
        <v>9.50598E-2</v>
      </c>
      <c r="CD990" s="117">
        <v>0.68399600000000005</v>
      </c>
      <c r="CE990" s="105">
        <v>-1.0479499999999999</v>
      </c>
      <c r="CF990" s="105">
        <v>-1.34494</v>
      </c>
      <c r="CG990" s="105">
        <v>-0.61628099999999997</v>
      </c>
      <c r="CH990" s="105">
        <v>-0.67644800000000005</v>
      </c>
      <c r="CI990" s="105">
        <v>-0.56019600000000003</v>
      </c>
      <c r="CJ990" s="105">
        <v>-0.36001100000000003</v>
      </c>
      <c r="CK990" s="105">
        <v>-0.26024999999999998</v>
      </c>
      <c r="CL990" s="105">
        <v>-0.21677099999999999</v>
      </c>
      <c r="CM990" s="116">
        <v>-9.1585799999999995E-2</v>
      </c>
    </row>
    <row r="991" spans="1:91">
      <c r="A991" s="104" t="s">
        <v>2760</v>
      </c>
      <c r="B991" s="104" t="s">
        <v>2761</v>
      </c>
      <c r="C991" s="104" t="s">
        <v>2112</v>
      </c>
      <c r="D991" s="105">
        <v>31.947500000000002</v>
      </c>
      <c r="E991" s="108">
        <v>3124928788</v>
      </c>
      <c r="F991" s="108">
        <v>2353119574</v>
      </c>
      <c r="G991" s="108">
        <v>1866430875</v>
      </c>
      <c r="H991" s="108">
        <v>1700294002</v>
      </c>
      <c r="I991" s="108">
        <v>1809869812</v>
      </c>
      <c r="J991" s="108">
        <v>1944208190</v>
      </c>
      <c r="K991" s="108">
        <v>4062001089</v>
      </c>
      <c r="L991" s="108">
        <v>1971069833</v>
      </c>
      <c r="M991" s="108">
        <v>3503581971</v>
      </c>
      <c r="N991" s="108">
        <v>2789596531</v>
      </c>
      <c r="O991" s="108">
        <v>2195424036</v>
      </c>
      <c r="P991" s="108">
        <v>2454039023</v>
      </c>
      <c r="Q991" s="108">
        <v>3458139679</v>
      </c>
      <c r="R991" s="108">
        <v>3529027473</v>
      </c>
      <c r="S991" s="108">
        <v>3271989779</v>
      </c>
      <c r="T991" s="108">
        <v>3552664390</v>
      </c>
      <c r="U991" s="108">
        <v>3595625732</v>
      </c>
      <c r="V991" s="108">
        <v>3861438267</v>
      </c>
      <c r="W991" s="108">
        <v>3550381939</v>
      </c>
      <c r="X991" s="108">
        <v>3787035483</v>
      </c>
      <c r="Y991" s="108">
        <v>3382646916</v>
      </c>
      <c r="Z991" s="108">
        <v>3570732737</v>
      </c>
      <c r="AA991" s="108">
        <v>3737865383</v>
      </c>
      <c r="AB991" s="108">
        <v>3425227206</v>
      </c>
      <c r="AC991" s="108">
        <v>4476769927</v>
      </c>
      <c r="AD991" s="108">
        <v>3867610370</v>
      </c>
      <c r="AE991" s="108">
        <v>4442171833</v>
      </c>
      <c r="AF991" s="108">
        <v>4426874134</v>
      </c>
      <c r="AG991" s="108">
        <v>4830067198</v>
      </c>
      <c r="AH991" s="115">
        <v>4903357370</v>
      </c>
      <c r="AI991" s="105">
        <v>31.924700000000001</v>
      </c>
      <c r="AJ991" s="105">
        <v>31.677099999999999</v>
      </c>
      <c r="AK991" s="105">
        <v>31.332999999999998</v>
      </c>
      <c r="AL991" s="105">
        <v>30.9375</v>
      </c>
      <c r="AM991" s="105">
        <v>31.1844</v>
      </c>
      <c r="AN991" s="105">
        <v>31.3934</v>
      </c>
      <c r="AO991" s="105">
        <v>32.180500000000002</v>
      </c>
      <c r="AP991" s="105">
        <v>31.527100000000001</v>
      </c>
      <c r="AQ991" s="105">
        <v>31.895299999999999</v>
      </c>
      <c r="AR991" s="105">
        <v>31.789300000000001</v>
      </c>
      <c r="AS991" s="105">
        <v>31.499199999999998</v>
      </c>
      <c r="AT991" s="105">
        <v>31.796700000000001</v>
      </c>
      <c r="AU991" s="105">
        <v>31.9208</v>
      </c>
      <c r="AV991" s="105">
        <v>32.006300000000003</v>
      </c>
      <c r="AW991" s="105">
        <v>31.921900000000001</v>
      </c>
      <c r="AX991" s="105">
        <v>32.105600000000003</v>
      </c>
      <c r="AY991" s="105">
        <v>32.066499999999998</v>
      </c>
      <c r="AZ991" s="105">
        <v>32.173200000000001</v>
      </c>
      <c r="BA991" s="105">
        <v>31.970300000000002</v>
      </c>
      <c r="BB991" s="105">
        <v>32.138500000000001</v>
      </c>
      <c r="BC991" s="105">
        <v>31.840199999999999</v>
      </c>
      <c r="BD991" s="105">
        <v>32.1404</v>
      </c>
      <c r="BE991" s="105">
        <v>32.197800000000001</v>
      </c>
      <c r="BF991" s="105">
        <v>32.110100000000003</v>
      </c>
      <c r="BG991" s="105">
        <v>32.103200000000001</v>
      </c>
      <c r="BH991" s="105">
        <v>31.868500000000001</v>
      </c>
      <c r="BI991" s="105">
        <v>32.0625</v>
      </c>
      <c r="BJ991" s="105">
        <v>32.098700000000001</v>
      </c>
      <c r="BK991" s="105">
        <v>32.096899999999998</v>
      </c>
      <c r="BL991" s="116">
        <v>32.182400000000001</v>
      </c>
      <c r="BM991" s="112">
        <v>5.0479999999999997E-2</v>
      </c>
      <c r="BN991" s="112">
        <v>2.0981099999999998E-3</v>
      </c>
      <c r="BO991" s="112">
        <v>0.248055</v>
      </c>
      <c r="BP991" s="112">
        <v>1.33957E-2</v>
      </c>
      <c r="BQ991" s="112">
        <v>1.1592E-2</v>
      </c>
      <c r="BR991" s="112">
        <v>0.80868799999999996</v>
      </c>
      <c r="BS991" s="112">
        <v>0.190578</v>
      </c>
      <c r="BT991" s="112">
        <v>0.57153100000000001</v>
      </c>
      <c r="BU991" s="117">
        <v>0.21441299999999999</v>
      </c>
      <c r="BV991" s="112">
        <v>0.100228</v>
      </c>
      <c r="BW991" s="112">
        <v>1.9122799999999999E-2</v>
      </c>
      <c r="BX991" s="112">
        <v>0.359732</v>
      </c>
      <c r="BY991" s="112">
        <v>3.3771299999999997E-2</v>
      </c>
      <c r="BZ991" s="112">
        <v>0.26281500000000002</v>
      </c>
      <c r="CA991" s="112">
        <v>0.91520699999999999</v>
      </c>
      <c r="CB991" s="112">
        <v>0.41447000000000001</v>
      </c>
      <c r="CC991" s="112">
        <v>0.733209</v>
      </c>
      <c r="CD991" s="117">
        <v>0.70063399999999998</v>
      </c>
      <c r="CE991" s="105">
        <v>-0.48105700000000001</v>
      </c>
      <c r="CF991" s="105">
        <v>-0.95418899999999995</v>
      </c>
      <c r="CG991" s="105">
        <v>-0.25834400000000002</v>
      </c>
      <c r="CH991" s="105">
        <v>-0.43093599999999999</v>
      </c>
      <c r="CI991" s="105">
        <v>-0.176284</v>
      </c>
      <c r="CJ991" s="105">
        <v>-1.0874399999999999E-2</v>
      </c>
      <c r="CK991" s="105">
        <v>-0.14297799999999999</v>
      </c>
      <c r="CL991" s="105">
        <v>2.3489599999999999E-2</v>
      </c>
      <c r="CM991" s="116">
        <v>-0.114566</v>
      </c>
    </row>
    <row r="992" spans="1:91">
      <c r="A992" s="104" t="s">
        <v>2762</v>
      </c>
      <c r="B992" s="104" t="s">
        <v>2763</v>
      </c>
      <c r="C992" s="104" t="s">
        <v>2764</v>
      </c>
      <c r="D992" s="105">
        <v>29.21725</v>
      </c>
      <c r="E992" s="108">
        <v>425332892</v>
      </c>
      <c r="F992" s="108">
        <v>212757843</v>
      </c>
      <c r="G992" s="108">
        <v>267163901</v>
      </c>
      <c r="H992" s="108">
        <v>437721932</v>
      </c>
      <c r="I992" s="108">
        <v>420341416</v>
      </c>
      <c r="J992" s="108">
        <v>293439899</v>
      </c>
      <c r="K992" s="108">
        <v>524511140</v>
      </c>
      <c r="L992" s="108">
        <v>230267668</v>
      </c>
      <c r="M992" s="108">
        <v>594231296</v>
      </c>
      <c r="N992" s="108">
        <v>356973044</v>
      </c>
      <c r="O992" s="108">
        <v>153731714</v>
      </c>
      <c r="P992" s="108">
        <v>203326947.5</v>
      </c>
      <c r="Q992" s="108">
        <v>531160876</v>
      </c>
      <c r="R992" s="108">
        <v>553949168</v>
      </c>
      <c r="S992" s="108">
        <v>359787596</v>
      </c>
      <c r="T992" s="108">
        <v>555280624</v>
      </c>
      <c r="U992" s="108">
        <v>557039516</v>
      </c>
      <c r="V992" s="108">
        <v>607274692</v>
      </c>
      <c r="W992" s="108">
        <v>525583176</v>
      </c>
      <c r="X992" s="108">
        <v>551874212</v>
      </c>
      <c r="Y992" s="108">
        <v>488384064</v>
      </c>
      <c r="Z992" s="108">
        <v>502822079</v>
      </c>
      <c r="AA992" s="108">
        <v>469291550</v>
      </c>
      <c r="AB992" s="108">
        <v>507709077</v>
      </c>
      <c r="AC992" s="108">
        <v>711152351</v>
      </c>
      <c r="AD992" s="108">
        <v>672572772.5</v>
      </c>
      <c r="AE992" s="108">
        <v>648242924</v>
      </c>
      <c r="AF992" s="108">
        <v>637217180</v>
      </c>
      <c r="AG992" s="108">
        <v>715860172</v>
      </c>
      <c r="AH992" s="115">
        <v>656131736</v>
      </c>
      <c r="AI992" s="105">
        <v>29.047499999999999</v>
      </c>
      <c r="AJ992" s="105">
        <v>28.264900000000001</v>
      </c>
      <c r="AK992" s="105">
        <v>28.6189</v>
      </c>
      <c r="AL992" s="105">
        <v>28.979800000000001</v>
      </c>
      <c r="AM992" s="105">
        <v>29.099599999999999</v>
      </c>
      <c r="AN992" s="105">
        <v>28.654900000000001</v>
      </c>
      <c r="AO992" s="105">
        <v>29.220199999999998</v>
      </c>
      <c r="AP992" s="105">
        <v>28.606300000000001</v>
      </c>
      <c r="AQ992" s="105">
        <v>29.3355</v>
      </c>
      <c r="AR992" s="105">
        <v>28.843599999999999</v>
      </c>
      <c r="AS992" s="105">
        <v>27.8309</v>
      </c>
      <c r="AT992" s="105">
        <v>28.203399999999998</v>
      </c>
      <c r="AU992" s="105">
        <v>29.174399999999999</v>
      </c>
      <c r="AV992" s="105">
        <v>29.334900000000001</v>
      </c>
      <c r="AW992" s="105">
        <v>28.843699999999998</v>
      </c>
      <c r="AX992" s="105">
        <v>29.428000000000001</v>
      </c>
      <c r="AY992" s="105">
        <v>29.385000000000002</v>
      </c>
      <c r="AZ992" s="105">
        <v>29.495999999999999</v>
      </c>
      <c r="BA992" s="105">
        <v>29.214300000000001</v>
      </c>
      <c r="BB992" s="105">
        <v>29.393999999999998</v>
      </c>
      <c r="BC992" s="105">
        <v>29.0839</v>
      </c>
      <c r="BD992" s="105">
        <v>29.288</v>
      </c>
      <c r="BE992" s="105">
        <v>29.211400000000001</v>
      </c>
      <c r="BF992" s="105">
        <v>29.356000000000002</v>
      </c>
      <c r="BG992" s="105">
        <v>29.451599999999999</v>
      </c>
      <c r="BH992" s="105">
        <v>29.3642</v>
      </c>
      <c r="BI992" s="105">
        <v>29.285799999999998</v>
      </c>
      <c r="BJ992" s="105">
        <v>29.302299999999999</v>
      </c>
      <c r="BK992" s="105">
        <v>29.357199999999999</v>
      </c>
      <c r="BL992" s="116">
        <v>29.2852</v>
      </c>
      <c r="BM992" s="112">
        <v>4.1862099999999999E-2</v>
      </c>
      <c r="BN992" s="112">
        <v>4.0072000000000003E-2</v>
      </c>
      <c r="BO992" s="112">
        <v>0.31520300000000001</v>
      </c>
      <c r="BP992" s="112">
        <v>2.6119400000000001E-2</v>
      </c>
      <c r="BQ992" s="112">
        <v>0.24870800000000001</v>
      </c>
      <c r="BR992" s="112">
        <v>3.5538300000000002E-2</v>
      </c>
      <c r="BS992" s="112">
        <v>0.41438399999999997</v>
      </c>
      <c r="BT992" s="112">
        <v>0.56210599999999999</v>
      </c>
      <c r="BU992" s="117">
        <v>0.37569000000000002</v>
      </c>
      <c r="BV992" s="112">
        <v>8.8431899999999994E-2</v>
      </c>
      <c r="BW992" s="112">
        <v>9.0754100000000004E-2</v>
      </c>
      <c r="BX992" s="112">
        <v>0.42801499999999998</v>
      </c>
      <c r="BY992" s="112">
        <v>5.5054699999999998E-2</v>
      </c>
      <c r="BZ992" s="112">
        <v>0.59753699999999998</v>
      </c>
      <c r="CA992" s="112">
        <v>0.17918799999999999</v>
      </c>
      <c r="CB992" s="112">
        <v>0.63314099999999995</v>
      </c>
      <c r="CC992" s="112">
        <v>0.726495</v>
      </c>
      <c r="CD992" s="117">
        <v>0.75453099999999995</v>
      </c>
      <c r="CE992" s="105">
        <v>-0.67108900000000005</v>
      </c>
      <c r="CF992" s="105">
        <v>-0.40343000000000001</v>
      </c>
      <c r="CG992" s="105">
        <v>-0.26084499999999999</v>
      </c>
      <c r="CH992" s="105">
        <v>-1.0222</v>
      </c>
      <c r="CI992" s="105">
        <v>-0.19720099999999999</v>
      </c>
      <c r="CJ992" s="105">
        <v>0.12145599999999999</v>
      </c>
      <c r="CK992" s="105">
        <v>-8.4138199999999996E-2</v>
      </c>
      <c r="CL992" s="105">
        <v>-2.9725399999999999E-2</v>
      </c>
      <c r="CM992" s="116">
        <v>5.23478E-2</v>
      </c>
    </row>
    <row r="993" spans="1:91">
      <c r="A993" s="104" t="s">
        <v>2765</v>
      </c>
      <c r="B993" s="104" t="s">
        <v>2766</v>
      </c>
      <c r="C993" s="104" t="s">
        <v>2767</v>
      </c>
      <c r="D993" s="105">
        <v>32.139200000000002</v>
      </c>
      <c r="E993" s="108">
        <v>5199939780</v>
      </c>
      <c r="F993" s="108">
        <v>3676603845</v>
      </c>
      <c r="G993" s="108">
        <v>2746021470</v>
      </c>
      <c r="H993" s="108">
        <v>3886730998</v>
      </c>
      <c r="I993" s="108">
        <v>3430396572</v>
      </c>
      <c r="J993" s="108">
        <v>2420255864</v>
      </c>
      <c r="K993" s="108">
        <v>3947772952</v>
      </c>
      <c r="L993" s="108">
        <v>1366654232</v>
      </c>
      <c r="M993" s="108">
        <v>1674056964</v>
      </c>
      <c r="N993" s="108">
        <v>4519824768</v>
      </c>
      <c r="O993" s="108">
        <v>3160661722</v>
      </c>
      <c r="P993" s="108">
        <v>2241148428</v>
      </c>
      <c r="Q993" s="108">
        <v>4344307284</v>
      </c>
      <c r="R993" s="108">
        <v>4300906876</v>
      </c>
      <c r="S993" s="108">
        <v>3628489088</v>
      </c>
      <c r="T993" s="108">
        <v>3968510756</v>
      </c>
      <c r="U993" s="108">
        <v>4078101000</v>
      </c>
      <c r="V993" s="108">
        <v>3953218188</v>
      </c>
      <c r="W993" s="108">
        <v>3151449108</v>
      </c>
      <c r="X993" s="108">
        <v>3803070408</v>
      </c>
      <c r="Y993" s="108">
        <v>3830521648</v>
      </c>
      <c r="Z993" s="108">
        <v>4384171350</v>
      </c>
      <c r="AA993" s="108">
        <v>3704619849</v>
      </c>
      <c r="AB993" s="108">
        <v>3956083542</v>
      </c>
      <c r="AC993" s="108">
        <v>4814856598</v>
      </c>
      <c r="AD993" s="108">
        <v>4653772432</v>
      </c>
      <c r="AE993" s="108">
        <v>4394562865</v>
      </c>
      <c r="AF993" s="108">
        <v>4634826931</v>
      </c>
      <c r="AG993" s="108">
        <v>4403670796</v>
      </c>
      <c r="AH993" s="115">
        <v>5230097319</v>
      </c>
      <c r="AI993" s="105">
        <v>32.659300000000002</v>
      </c>
      <c r="AJ993" s="105">
        <v>32.318100000000001</v>
      </c>
      <c r="AK993" s="105">
        <v>31.894200000000001</v>
      </c>
      <c r="AL993" s="105">
        <v>32.130299999999998</v>
      </c>
      <c r="AM993" s="105">
        <v>32.093000000000004</v>
      </c>
      <c r="AN993" s="105">
        <v>31.619599999999998</v>
      </c>
      <c r="AO993" s="105">
        <v>32.123100000000001</v>
      </c>
      <c r="AP993" s="105">
        <v>31.059200000000001</v>
      </c>
      <c r="AQ993" s="105">
        <v>30.829799999999999</v>
      </c>
      <c r="AR993" s="105">
        <v>32.491100000000003</v>
      </c>
      <c r="AS993" s="105">
        <v>32.0274</v>
      </c>
      <c r="AT993" s="105">
        <v>31.665800000000001</v>
      </c>
      <c r="AU993" s="105">
        <v>32.2502</v>
      </c>
      <c r="AV993" s="105">
        <v>32.291699999999999</v>
      </c>
      <c r="AW993" s="105">
        <v>32.068600000000004</v>
      </c>
      <c r="AX993" s="105">
        <v>32.265300000000003</v>
      </c>
      <c r="AY993" s="105">
        <v>32.247399999999999</v>
      </c>
      <c r="AZ993" s="105">
        <v>32.207700000000003</v>
      </c>
      <c r="BA993" s="105">
        <v>31.798300000000001</v>
      </c>
      <c r="BB993" s="105">
        <v>32.1449</v>
      </c>
      <c r="BC993" s="105">
        <v>32.019599999999997</v>
      </c>
      <c r="BD993" s="105">
        <v>32.439300000000003</v>
      </c>
      <c r="BE993" s="105">
        <v>32.184899999999999</v>
      </c>
      <c r="BF993" s="105">
        <v>32.317999999999998</v>
      </c>
      <c r="BG993" s="105">
        <v>32.207799999999999</v>
      </c>
      <c r="BH993" s="105">
        <v>32.133499999999998</v>
      </c>
      <c r="BI993" s="105">
        <v>32.046900000000001</v>
      </c>
      <c r="BJ993" s="105">
        <v>32.164900000000003</v>
      </c>
      <c r="BK993" s="105">
        <v>31.963200000000001</v>
      </c>
      <c r="BL993" s="116">
        <v>32.275700000000001</v>
      </c>
      <c r="BM993" s="112">
        <v>0.55032199999999998</v>
      </c>
      <c r="BN993" s="112">
        <v>0.37659999999999999</v>
      </c>
      <c r="BO993" s="112">
        <v>0.12291100000000001</v>
      </c>
      <c r="BP993" s="112">
        <v>0.78899900000000001</v>
      </c>
      <c r="BQ993" s="112">
        <v>0.57887</v>
      </c>
      <c r="BR993" s="112">
        <v>0.31993199999999999</v>
      </c>
      <c r="BS993" s="112">
        <v>0.34218999999999999</v>
      </c>
      <c r="BT993" s="112">
        <v>0.200826</v>
      </c>
      <c r="BU993" s="117">
        <v>0.96237899999999998</v>
      </c>
      <c r="BV993" s="112">
        <v>0.62315500000000001</v>
      </c>
      <c r="BW993" s="112">
        <v>0.467941</v>
      </c>
      <c r="BX993" s="112">
        <v>0.220387</v>
      </c>
      <c r="BY993" s="112">
        <v>0.829704</v>
      </c>
      <c r="BZ993" s="112">
        <v>0.78415699999999999</v>
      </c>
      <c r="CA993" s="112">
        <v>0.59055000000000002</v>
      </c>
      <c r="CB993" s="112">
        <v>0.57260800000000001</v>
      </c>
      <c r="CC993" s="112">
        <v>0.39915099999999998</v>
      </c>
      <c r="CD993" s="117">
        <v>0.98883100000000002</v>
      </c>
      <c r="CE993" s="105">
        <v>0.15598000000000001</v>
      </c>
      <c r="CF993" s="105">
        <v>-0.18692800000000001</v>
      </c>
      <c r="CG993" s="105">
        <v>-0.79722300000000001</v>
      </c>
      <c r="CH993" s="105">
        <v>-7.3178599999999996E-2</v>
      </c>
      <c r="CI993" s="105">
        <v>6.8940500000000002E-2</v>
      </c>
      <c r="CJ993" s="105">
        <v>0.10556400000000001</v>
      </c>
      <c r="CK993" s="105">
        <v>-0.146978</v>
      </c>
      <c r="CL993" s="105">
        <v>0.17948</v>
      </c>
      <c r="CM993" s="116">
        <v>-5.1498400000000001E-3</v>
      </c>
    </row>
    <row r="994" spans="1:91">
      <c r="A994" s="104" t="s">
        <v>2768</v>
      </c>
      <c r="B994" s="104" t="s">
        <v>2769</v>
      </c>
      <c r="C994" s="104" t="s">
        <v>1931</v>
      </c>
      <c r="D994" s="105">
        <v>28.586199999999998</v>
      </c>
      <c r="E994" s="108">
        <v>302103384</v>
      </c>
      <c r="F994" s="108">
        <v>328655740.5</v>
      </c>
      <c r="G994" s="108">
        <v>379726267</v>
      </c>
      <c r="H994" s="108">
        <v>519168700</v>
      </c>
      <c r="I994" s="108">
        <v>457463290</v>
      </c>
      <c r="J994" s="108">
        <v>535267618</v>
      </c>
      <c r="K994" s="108">
        <v>344402237</v>
      </c>
      <c r="L994" s="108">
        <v>389026512</v>
      </c>
      <c r="M994" s="108">
        <v>613422725</v>
      </c>
      <c r="N994" s="108">
        <v>538003857</v>
      </c>
      <c r="O994" s="108">
        <v>631305225.5</v>
      </c>
      <c r="P994" s="108">
        <v>504120879</v>
      </c>
      <c r="Q994" s="108">
        <v>509126500</v>
      </c>
      <c r="R994" s="108">
        <v>290305117</v>
      </c>
      <c r="S994" s="108">
        <v>259336716</v>
      </c>
      <c r="T994" s="108">
        <v>230269896</v>
      </c>
      <c r="U994" s="108">
        <v>247811575.5</v>
      </c>
      <c r="V994" s="108">
        <v>244923391.30000001</v>
      </c>
      <c r="W994" s="108">
        <v>149416630</v>
      </c>
      <c r="X994" s="108">
        <v>192846936</v>
      </c>
      <c r="Y994" s="108">
        <v>253322009</v>
      </c>
      <c r="Z994" s="108">
        <v>274337736</v>
      </c>
      <c r="AA994" s="108">
        <v>388023344</v>
      </c>
      <c r="AB994" s="108">
        <v>175693080</v>
      </c>
      <c r="AC994" s="108">
        <v>235271370.5</v>
      </c>
      <c r="AD994" s="108">
        <v>316383826</v>
      </c>
      <c r="AE994" s="108">
        <v>382158603.5</v>
      </c>
      <c r="AF994" s="108">
        <v>277498546</v>
      </c>
      <c r="AG994" s="108">
        <v>436611579</v>
      </c>
      <c r="AH994" s="115">
        <v>503201328</v>
      </c>
      <c r="AI994" s="105">
        <v>28.553999999999998</v>
      </c>
      <c r="AJ994" s="105">
        <v>28.883800000000001</v>
      </c>
      <c r="AK994" s="105">
        <v>29.125699999999998</v>
      </c>
      <c r="AL994" s="105">
        <v>29.225999999999999</v>
      </c>
      <c r="AM994" s="105">
        <v>29.2151</v>
      </c>
      <c r="AN994" s="105">
        <v>29.537299999999998</v>
      </c>
      <c r="AO994" s="105">
        <v>28.618400000000001</v>
      </c>
      <c r="AP994" s="105">
        <v>29.341699999999999</v>
      </c>
      <c r="AQ994" s="105">
        <v>29.381399999999999</v>
      </c>
      <c r="AR994" s="105">
        <v>29.438800000000001</v>
      </c>
      <c r="AS994" s="105">
        <v>29.802700000000002</v>
      </c>
      <c r="AT994" s="105">
        <v>29.513400000000001</v>
      </c>
      <c r="AU994" s="105">
        <v>29.116499999999998</v>
      </c>
      <c r="AV994" s="105">
        <v>28.402699999999999</v>
      </c>
      <c r="AW994" s="105">
        <v>28.433900000000001</v>
      </c>
      <c r="AX994" s="105">
        <v>28.158100000000001</v>
      </c>
      <c r="AY994" s="105">
        <v>28.191600000000001</v>
      </c>
      <c r="AZ994" s="105">
        <v>28.2498</v>
      </c>
      <c r="BA994" s="105">
        <v>27.399699999999999</v>
      </c>
      <c r="BB994" s="105">
        <v>27.870699999999999</v>
      </c>
      <c r="BC994" s="105">
        <v>28.125499999999999</v>
      </c>
      <c r="BD994" s="105">
        <v>28.467099999999999</v>
      </c>
      <c r="BE994" s="105">
        <v>28.9816</v>
      </c>
      <c r="BF994" s="105">
        <v>27.825099999999999</v>
      </c>
      <c r="BG994" s="105">
        <v>27.846699999999998</v>
      </c>
      <c r="BH994" s="105">
        <v>28.274100000000001</v>
      </c>
      <c r="BI994" s="105">
        <v>28.523499999999999</v>
      </c>
      <c r="BJ994" s="105">
        <v>28.103000000000002</v>
      </c>
      <c r="BK994" s="105">
        <v>28.653300000000002</v>
      </c>
      <c r="BL994" s="116">
        <v>28.9053</v>
      </c>
      <c r="BM994" s="112">
        <v>0.35703600000000002</v>
      </c>
      <c r="BN994" s="112">
        <v>4.08378E-2</v>
      </c>
      <c r="BO994" s="112">
        <v>0.17780199999999999</v>
      </c>
      <c r="BP994" s="112">
        <v>1.6934000000000001E-2</v>
      </c>
      <c r="BQ994" s="112">
        <v>0.78440600000000005</v>
      </c>
      <c r="BR994" s="112">
        <v>0.21172199999999999</v>
      </c>
      <c r="BS994" s="112">
        <v>7.6605300000000001E-2</v>
      </c>
      <c r="BT994" s="112">
        <v>0.76831099999999997</v>
      </c>
      <c r="BU994" s="117">
        <v>0.333428</v>
      </c>
      <c r="BV994" s="112">
        <v>0.44134200000000001</v>
      </c>
      <c r="BW994" s="112">
        <v>9.1945100000000002E-2</v>
      </c>
      <c r="BX994" s="112">
        <v>0.28870200000000001</v>
      </c>
      <c r="BY994" s="112">
        <v>3.9957699999999999E-2</v>
      </c>
      <c r="BZ994" s="112">
        <v>0.89663300000000001</v>
      </c>
      <c r="CA994" s="112">
        <v>0.47282400000000002</v>
      </c>
      <c r="CB994" s="112">
        <v>0.26286700000000002</v>
      </c>
      <c r="CC994" s="112">
        <v>0.865483</v>
      </c>
      <c r="CD994" s="117">
        <v>0.74198399999999998</v>
      </c>
      <c r="CE994" s="105">
        <v>0.30068099999999998</v>
      </c>
      <c r="CF994" s="105">
        <v>0.77230600000000005</v>
      </c>
      <c r="CG994" s="105">
        <v>0.56001800000000002</v>
      </c>
      <c r="CH994" s="105">
        <v>1.03112</v>
      </c>
      <c r="CI994" s="105">
        <v>9.7190200000000004E-2</v>
      </c>
      <c r="CJ994" s="105">
        <v>-0.354016</v>
      </c>
      <c r="CK994" s="105">
        <v>-0.75518399999999997</v>
      </c>
      <c r="CL994" s="105">
        <v>-0.12923799999999999</v>
      </c>
      <c r="CM994" s="116">
        <v>-0.33905000000000002</v>
      </c>
    </row>
    <row r="995" spans="1:91">
      <c r="A995" s="104" t="s">
        <v>2770</v>
      </c>
      <c r="B995" s="104" t="s">
        <v>2771</v>
      </c>
      <c r="C995" s="104" t="s">
        <v>763</v>
      </c>
      <c r="D995" s="105">
        <v>31.566299999999998</v>
      </c>
      <c r="E995" s="108">
        <v>2046227923</v>
      </c>
      <c r="F995" s="108">
        <v>1379296408</v>
      </c>
      <c r="G995" s="108">
        <v>1339770015</v>
      </c>
      <c r="H995" s="108">
        <v>2068261761</v>
      </c>
      <c r="I995" s="108">
        <v>1792129776</v>
      </c>
      <c r="J995" s="108">
        <v>1206037282</v>
      </c>
      <c r="K995" s="108">
        <v>2411989790</v>
      </c>
      <c r="L995" s="108">
        <v>1187536319</v>
      </c>
      <c r="M995" s="108">
        <v>2277933351</v>
      </c>
      <c r="N995" s="108">
        <v>1595618275</v>
      </c>
      <c r="O995" s="108">
        <v>1293291662</v>
      </c>
      <c r="P995" s="108">
        <v>1457392646</v>
      </c>
      <c r="Q995" s="108">
        <v>2758947709</v>
      </c>
      <c r="R995" s="108">
        <v>2842974646</v>
      </c>
      <c r="S995" s="108">
        <v>2951368999</v>
      </c>
      <c r="T995" s="108">
        <v>2523748612</v>
      </c>
      <c r="U995" s="108">
        <v>2681835604</v>
      </c>
      <c r="V995" s="108">
        <v>2570750943</v>
      </c>
      <c r="W995" s="108">
        <v>2955444025</v>
      </c>
      <c r="X995" s="108">
        <v>2609058232</v>
      </c>
      <c r="Y995" s="108">
        <v>2739765921</v>
      </c>
      <c r="Z995" s="108">
        <v>2607518052</v>
      </c>
      <c r="AA995" s="108">
        <v>2618071751</v>
      </c>
      <c r="AB995" s="108">
        <v>2316665818</v>
      </c>
      <c r="AC995" s="108">
        <v>3529079092</v>
      </c>
      <c r="AD995" s="108">
        <v>3251625257</v>
      </c>
      <c r="AE995" s="108">
        <v>3285458720</v>
      </c>
      <c r="AF995" s="108">
        <v>3210489441</v>
      </c>
      <c r="AG995" s="108">
        <v>3546936219</v>
      </c>
      <c r="AH995" s="115">
        <v>3109471938</v>
      </c>
      <c r="AI995" s="105">
        <v>31.313800000000001</v>
      </c>
      <c r="AJ995" s="105">
        <v>30.927399999999999</v>
      </c>
      <c r="AK995" s="105">
        <v>30.879100000000001</v>
      </c>
      <c r="AL995" s="105">
        <v>31.220199999999998</v>
      </c>
      <c r="AM995" s="105">
        <v>31.168399999999998</v>
      </c>
      <c r="AN995" s="105">
        <v>30.721299999999999</v>
      </c>
      <c r="AO995" s="105">
        <v>31.406400000000001</v>
      </c>
      <c r="AP995" s="105">
        <v>30.8444</v>
      </c>
      <c r="AQ995" s="105">
        <v>31.2742</v>
      </c>
      <c r="AR995" s="105">
        <v>30.986499999999999</v>
      </c>
      <c r="AS995" s="105">
        <v>30.782900000000001</v>
      </c>
      <c r="AT995" s="105">
        <v>31.044899999999998</v>
      </c>
      <c r="AU995" s="105">
        <v>31.595300000000002</v>
      </c>
      <c r="AV995" s="105">
        <v>31.694400000000002</v>
      </c>
      <c r="AW995" s="105">
        <v>31.776700000000002</v>
      </c>
      <c r="AX995" s="105">
        <v>31.612200000000001</v>
      </c>
      <c r="AY995" s="105">
        <v>31.644200000000001</v>
      </c>
      <c r="AZ995" s="105">
        <v>31.586600000000001</v>
      </c>
      <c r="BA995" s="105">
        <v>31.7057</v>
      </c>
      <c r="BB995" s="105">
        <v>31.603100000000001</v>
      </c>
      <c r="BC995" s="105">
        <v>31.5349</v>
      </c>
      <c r="BD995" s="105">
        <v>31.683299999999999</v>
      </c>
      <c r="BE995" s="105">
        <v>31.6889</v>
      </c>
      <c r="BF995" s="105">
        <v>31.545999999999999</v>
      </c>
      <c r="BG995" s="105">
        <v>31.764099999999999</v>
      </c>
      <c r="BH995" s="105">
        <v>31.623699999999999</v>
      </c>
      <c r="BI995" s="105">
        <v>31.627300000000002</v>
      </c>
      <c r="BJ995" s="105">
        <v>31.635200000000001</v>
      </c>
      <c r="BK995" s="105">
        <v>31.648199999999999</v>
      </c>
      <c r="BL995" s="116">
        <v>31.526700000000002</v>
      </c>
      <c r="BM995" s="112">
        <v>1.6912E-2</v>
      </c>
      <c r="BN995" s="112">
        <v>2.5412500000000001E-2</v>
      </c>
      <c r="BO995" s="112">
        <v>6.9499000000000005E-2</v>
      </c>
      <c r="BP995" s="112">
        <v>1.6593999999999999E-3</v>
      </c>
      <c r="BQ995" s="112">
        <v>0.25933699999999998</v>
      </c>
      <c r="BR995" s="112">
        <v>0.80695399999999995</v>
      </c>
      <c r="BS995" s="112">
        <v>0.867483</v>
      </c>
      <c r="BT995" s="112">
        <v>0.58412600000000003</v>
      </c>
      <c r="BU995" s="117">
        <v>0.31951200000000002</v>
      </c>
      <c r="BV995" s="112">
        <v>5.3826400000000003E-2</v>
      </c>
      <c r="BW995" s="112">
        <v>6.7932099999999995E-2</v>
      </c>
      <c r="BX995" s="112">
        <v>0.16233</v>
      </c>
      <c r="BY995" s="112">
        <v>1.0600099999999999E-2</v>
      </c>
      <c r="BZ995" s="112">
        <v>0.59931199999999996</v>
      </c>
      <c r="CA995" s="112">
        <v>0.91520699999999999</v>
      </c>
      <c r="CB995" s="112">
        <v>0.93745000000000001</v>
      </c>
      <c r="CC995" s="112">
        <v>0.73971200000000004</v>
      </c>
      <c r="CD995" s="117">
        <v>0.73703799999999997</v>
      </c>
      <c r="CE995" s="105">
        <v>-0.56326799999999999</v>
      </c>
      <c r="CF995" s="105">
        <v>-0.56677</v>
      </c>
      <c r="CG995" s="105">
        <v>-0.42840800000000001</v>
      </c>
      <c r="CH995" s="105">
        <v>-0.66530100000000003</v>
      </c>
      <c r="CI995" s="105">
        <v>8.5431400000000005E-2</v>
      </c>
      <c r="CJ995" s="105">
        <v>1.09526E-2</v>
      </c>
      <c r="CK995" s="105">
        <v>1.11713E-2</v>
      </c>
      <c r="CL995" s="105">
        <v>3.6005700000000002E-2</v>
      </c>
      <c r="CM995" s="116">
        <v>6.8314899999999998E-2</v>
      </c>
    </row>
    <row r="996" spans="1:91">
      <c r="A996" s="104" t="s">
        <v>2772</v>
      </c>
      <c r="B996" s="104" t="s">
        <v>2773</v>
      </c>
      <c r="C996" s="104" t="s">
        <v>2774</v>
      </c>
      <c r="D996" s="105">
        <v>30.7895</v>
      </c>
      <c r="E996" s="108">
        <v>1336660320</v>
      </c>
      <c r="F996" s="108">
        <v>1634794522</v>
      </c>
      <c r="G996" s="108">
        <v>2087093712</v>
      </c>
      <c r="H996" s="108">
        <v>2240479348</v>
      </c>
      <c r="I996" s="108">
        <v>2313392301</v>
      </c>
      <c r="J996" s="108">
        <v>2348309754</v>
      </c>
      <c r="K996" s="108">
        <v>2029573600</v>
      </c>
      <c r="L996" s="108">
        <v>2000609286</v>
      </c>
      <c r="M996" s="108">
        <v>2064365381</v>
      </c>
      <c r="N996" s="108">
        <v>1781030128</v>
      </c>
      <c r="O996" s="108">
        <v>1976903133</v>
      </c>
      <c r="P996" s="108">
        <v>1614932705</v>
      </c>
      <c r="Q996" s="108">
        <v>1363319629</v>
      </c>
      <c r="R996" s="108">
        <v>1518600900</v>
      </c>
      <c r="S996" s="108">
        <v>2388440042</v>
      </c>
      <c r="T996" s="108">
        <v>1413363450</v>
      </c>
      <c r="U996" s="108">
        <v>1633448272</v>
      </c>
      <c r="V996" s="108">
        <v>1453239586</v>
      </c>
      <c r="W996" s="108">
        <v>1565814749</v>
      </c>
      <c r="X996" s="108">
        <v>1385265046</v>
      </c>
      <c r="Y996" s="108">
        <v>1521351543</v>
      </c>
      <c r="Z996" s="108">
        <v>1391424374</v>
      </c>
      <c r="AA996" s="108">
        <v>1173178914</v>
      </c>
      <c r="AB996" s="108">
        <v>1358920049</v>
      </c>
      <c r="AC996" s="108">
        <v>1840040013</v>
      </c>
      <c r="AD996" s="108">
        <v>1571344355</v>
      </c>
      <c r="AE996" s="108">
        <v>1701325744</v>
      </c>
      <c r="AF996" s="108">
        <v>1468837419</v>
      </c>
      <c r="AG996" s="108">
        <v>1526532491</v>
      </c>
      <c r="AH996" s="115">
        <v>1498203268</v>
      </c>
      <c r="AI996" s="105">
        <v>30.6995</v>
      </c>
      <c r="AJ996" s="105">
        <v>31.178000000000001</v>
      </c>
      <c r="AK996" s="105">
        <v>31.5182</v>
      </c>
      <c r="AL996" s="105">
        <v>31.3355</v>
      </c>
      <c r="AM996" s="105">
        <v>31.531600000000001</v>
      </c>
      <c r="AN996" s="105">
        <v>31.616399999999999</v>
      </c>
      <c r="AO996" s="105">
        <v>31.15</v>
      </c>
      <c r="AP996" s="105">
        <v>31.571100000000001</v>
      </c>
      <c r="AQ996" s="105">
        <v>31.132100000000001</v>
      </c>
      <c r="AR996" s="105">
        <v>31.139600000000002</v>
      </c>
      <c r="AS996" s="105">
        <v>31.3567</v>
      </c>
      <c r="AT996" s="105">
        <v>31.193000000000001</v>
      </c>
      <c r="AU996" s="105">
        <v>30.5837</v>
      </c>
      <c r="AV996" s="105">
        <v>30.7898</v>
      </c>
      <c r="AW996" s="105">
        <v>31.482199999999999</v>
      </c>
      <c r="AX996" s="105">
        <v>30.7758</v>
      </c>
      <c r="AY996" s="105">
        <v>30.929500000000001</v>
      </c>
      <c r="AZ996" s="105">
        <v>30.783799999999999</v>
      </c>
      <c r="BA996" s="105">
        <v>30.789200000000001</v>
      </c>
      <c r="BB996" s="105">
        <v>30.7043</v>
      </c>
      <c r="BC996" s="105">
        <v>30.696899999999999</v>
      </c>
      <c r="BD996" s="105">
        <v>30.7745</v>
      </c>
      <c r="BE996" s="105">
        <v>30.556000000000001</v>
      </c>
      <c r="BF996" s="105">
        <v>30.776399999999999</v>
      </c>
      <c r="BG996" s="105">
        <v>30.821400000000001</v>
      </c>
      <c r="BH996" s="105">
        <v>30.588999999999999</v>
      </c>
      <c r="BI996" s="105">
        <v>30.677900000000001</v>
      </c>
      <c r="BJ996" s="105">
        <v>30.507100000000001</v>
      </c>
      <c r="BK996" s="105">
        <v>30.450900000000001</v>
      </c>
      <c r="BL996" s="116">
        <v>30.4895</v>
      </c>
      <c r="BM996" s="112">
        <v>5.2546700000000002E-2</v>
      </c>
      <c r="BN996" s="112">
        <v>2.8258899999999997E-4</v>
      </c>
      <c r="BO996" s="112">
        <v>5.1452499999999997E-3</v>
      </c>
      <c r="BP996" s="112">
        <v>3.7592499999999999E-4</v>
      </c>
      <c r="BQ996" s="112">
        <v>0.15973399999999999</v>
      </c>
      <c r="BR996" s="112">
        <v>2.7352000000000001E-3</v>
      </c>
      <c r="BS996" s="112">
        <v>1.87502E-3</v>
      </c>
      <c r="BT996" s="112">
        <v>4.2812799999999998E-2</v>
      </c>
      <c r="BU996" s="117">
        <v>3.7460500000000001E-2</v>
      </c>
      <c r="BV996" s="112">
        <v>0.102629</v>
      </c>
      <c r="BW996" s="112">
        <v>8.0358800000000005E-3</v>
      </c>
      <c r="BX996" s="112">
        <v>4.1842499999999998E-2</v>
      </c>
      <c r="BY996" s="112">
        <v>5.2509100000000001E-3</v>
      </c>
      <c r="BZ996" s="112">
        <v>0.53787399999999996</v>
      </c>
      <c r="CA996" s="112">
        <v>5.2935700000000002E-2</v>
      </c>
      <c r="CB996" s="112">
        <v>4.80849E-2</v>
      </c>
      <c r="CC996" s="112">
        <v>0.166051</v>
      </c>
      <c r="CD996" s="117">
        <v>0.45522800000000002</v>
      </c>
      <c r="CE996" s="105">
        <v>0.64943300000000004</v>
      </c>
      <c r="CF996" s="105">
        <v>1.0120400000000001</v>
      </c>
      <c r="CG996" s="105">
        <v>0.80195000000000005</v>
      </c>
      <c r="CH996" s="105">
        <v>0.74730399999999997</v>
      </c>
      <c r="CI996" s="105">
        <v>0.46944200000000003</v>
      </c>
      <c r="CJ996" s="105">
        <v>0.34722799999999998</v>
      </c>
      <c r="CK996" s="105">
        <v>0.24767700000000001</v>
      </c>
      <c r="CL996" s="105">
        <v>0.21983</v>
      </c>
      <c r="CM996" s="116">
        <v>0.21363299999999999</v>
      </c>
    </row>
    <row r="997" spans="1:91">
      <c r="A997" s="104" t="s">
        <v>2775</v>
      </c>
      <c r="B997" s="104" t="s">
        <v>2776</v>
      </c>
      <c r="C997" s="104" t="s">
        <v>2777</v>
      </c>
      <c r="D997" s="105">
        <v>28.308950000000003</v>
      </c>
      <c r="E997" s="108">
        <v>95723521.75</v>
      </c>
      <c r="F997" s="108">
        <v>116797801</v>
      </c>
      <c r="G997" s="108">
        <v>134191108.5</v>
      </c>
      <c r="H997" s="108">
        <v>403250732</v>
      </c>
      <c r="I997" s="108">
        <v>227531727.5</v>
      </c>
      <c r="J997" s="108">
        <v>144930736</v>
      </c>
      <c r="K997" s="108">
        <v>450671957</v>
      </c>
      <c r="L997" s="108">
        <v>193899408.5</v>
      </c>
      <c r="M997" s="108">
        <v>439222092</v>
      </c>
      <c r="N997" s="108">
        <v>265140253.80000001</v>
      </c>
      <c r="O997" s="108">
        <v>98137517.5</v>
      </c>
      <c r="P997" s="108">
        <v>152493247.5</v>
      </c>
      <c r="Q997" s="108">
        <v>202852719</v>
      </c>
      <c r="R997" s="108">
        <v>142357014</v>
      </c>
      <c r="S997" s="108">
        <v>1109159438</v>
      </c>
      <c r="T997" s="108">
        <v>358060949</v>
      </c>
      <c r="U997" s="108">
        <v>366987976</v>
      </c>
      <c r="V997" s="108">
        <v>399078862.5</v>
      </c>
      <c r="W997" s="108">
        <v>124676497</v>
      </c>
      <c r="X997" s="108">
        <v>349123072</v>
      </c>
      <c r="Y997" s="108">
        <v>162810278.80000001</v>
      </c>
      <c r="Z997" s="108">
        <v>301040235</v>
      </c>
      <c r="AA997" s="108">
        <v>275911232</v>
      </c>
      <c r="AB997" s="108">
        <v>267351788</v>
      </c>
      <c r="AC997" s="108">
        <v>160869843</v>
      </c>
      <c r="AD997" s="108">
        <v>465648067.30000001</v>
      </c>
      <c r="AE997" s="108">
        <v>154442939</v>
      </c>
      <c r="AF997" s="108">
        <v>234327920</v>
      </c>
      <c r="AG997" s="108">
        <v>133864254.5</v>
      </c>
      <c r="AH997" s="115">
        <v>349424106</v>
      </c>
      <c r="AI997" s="105">
        <v>26.895900000000001</v>
      </c>
      <c r="AJ997" s="105">
        <v>27.499700000000001</v>
      </c>
      <c r="AK997" s="105">
        <v>27.674900000000001</v>
      </c>
      <c r="AL997" s="105">
        <v>28.861499999999999</v>
      </c>
      <c r="AM997" s="105">
        <v>28.228200000000001</v>
      </c>
      <c r="AN997" s="105">
        <v>27.6218</v>
      </c>
      <c r="AO997" s="105">
        <v>29.006900000000002</v>
      </c>
      <c r="AP997" s="105">
        <v>28.389700000000001</v>
      </c>
      <c r="AQ997" s="105">
        <v>28.8995</v>
      </c>
      <c r="AR997" s="105">
        <v>28.440200000000001</v>
      </c>
      <c r="AS997" s="105">
        <v>27.200600000000001</v>
      </c>
      <c r="AT997" s="105">
        <v>27.7883</v>
      </c>
      <c r="AU997" s="105">
        <v>27.828800000000001</v>
      </c>
      <c r="AV997" s="105">
        <v>27.374600000000001</v>
      </c>
      <c r="AW997" s="105">
        <v>30.482600000000001</v>
      </c>
      <c r="AX997" s="105">
        <v>28.794899999999998</v>
      </c>
      <c r="AY997" s="105">
        <v>28.778199999999998</v>
      </c>
      <c r="AZ997" s="105">
        <v>28.948</v>
      </c>
      <c r="BA997" s="105">
        <v>27.1386</v>
      </c>
      <c r="BB997" s="105">
        <v>28.723099999999999</v>
      </c>
      <c r="BC997" s="105">
        <v>27.465199999999999</v>
      </c>
      <c r="BD997" s="105">
        <v>28.5885</v>
      </c>
      <c r="BE997" s="105">
        <v>28.485099999999999</v>
      </c>
      <c r="BF997" s="105">
        <v>28.430700000000002</v>
      </c>
      <c r="BG997" s="105">
        <v>27.267099999999999</v>
      </c>
      <c r="BH997" s="105">
        <v>28.8261</v>
      </c>
      <c r="BI997" s="105">
        <v>27.2164</v>
      </c>
      <c r="BJ997" s="105">
        <v>27.859000000000002</v>
      </c>
      <c r="BK997" s="105">
        <v>26.970300000000002</v>
      </c>
      <c r="BL997" s="116">
        <v>28.404599999999999</v>
      </c>
      <c r="BM997" s="112">
        <v>0.46445799999999998</v>
      </c>
      <c r="BN997" s="112">
        <v>0.42132700000000001</v>
      </c>
      <c r="BO997" s="112">
        <v>9.0371800000000002E-2</v>
      </c>
      <c r="BP997" s="112">
        <v>0.91154900000000005</v>
      </c>
      <c r="BQ997" s="112">
        <v>0.48190699999999997</v>
      </c>
      <c r="BR997" s="112">
        <v>6.0047299999999998E-2</v>
      </c>
      <c r="BS997" s="112">
        <v>0.96359099999999998</v>
      </c>
      <c r="BT997" s="112">
        <v>0.146283</v>
      </c>
      <c r="BU997" s="117">
        <v>0.97188799999999997</v>
      </c>
      <c r="BV997" s="112">
        <v>0.54328500000000002</v>
      </c>
      <c r="BW997" s="112">
        <v>0.50857799999999997</v>
      </c>
      <c r="BX997" s="112">
        <v>0.184918</v>
      </c>
      <c r="BY997" s="112">
        <v>0.92752400000000002</v>
      </c>
      <c r="BZ997" s="112">
        <v>0.74163400000000002</v>
      </c>
      <c r="CA997" s="112">
        <v>0.24426899999999999</v>
      </c>
      <c r="CB997" s="112">
        <v>0.97950099999999996</v>
      </c>
      <c r="CC997" s="112">
        <v>0.33324300000000001</v>
      </c>
      <c r="CD997" s="117">
        <v>0.99472400000000005</v>
      </c>
      <c r="CE997" s="105">
        <v>-0.38777699999999998</v>
      </c>
      <c r="CF997" s="105">
        <v>0.49254900000000001</v>
      </c>
      <c r="CG997" s="105">
        <v>1.0207299999999999</v>
      </c>
      <c r="CH997" s="105">
        <v>6.50921E-2</v>
      </c>
      <c r="CI997" s="105">
        <v>0.817411</v>
      </c>
      <c r="CJ997" s="105">
        <v>1.09579</v>
      </c>
      <c r="CK997" s="105">
        <v>3.1024900000000001E-2</v>
      </c>
      <c r="CL997" s="105">
        <v>0.75684200000000001</v>
      </c>
      <c r="CM997" s="116">
        <v>2.5259E-2</v>
      </c>
    </row>
    <row r="998" spans="1:91">
      <c r="A998" s="104" t="s">
        <v>2778</v>
      </c>
      <c r="B998" s="104" t="s">
        <v>2779</v>
      </c>
      <c r="C998" s="104" t="s">
        <v>471</v>
      </c>
      <c r="D998" s="105">
        <v>26.199849999999998</v>
      </c>
      <c r="E998" s="108">
        <v>34276408</v>
      </c>
      <c r="F998" s="108">
        <v>107344144</v>
      </c>
      <c r="G998" s="108">
        <v>47808696</v>
      </c>
      <c r="H998" s="108">
        <v>29206962</v>
      </c>
      <c r="I998" s="108">
        <v>95194188</v>
      </c>
      <c r="J998" s="108">
        <v>76923312</v>
      </c>
      <c r="K998" s="108">
        <v>69864440</v>
      </c>
      <c r="L998" s="108">
        <v>29372471</v>
      </c>
      <c r="M998" s="108">
        <v>71171504</v>
      </c>
      <c r="N998" s="108">
        <v>62023054</v>
      </c>
      <c r="O998" s="108">
        <v>49258910</v>
      </c>
      <c r="P998" s="108">
        <v>64779056</v>
      </c>
      <c r="Q998" s="108">
        <v>135024216</v>
      </c>
      <c r="R998" s="108">
        <v>50104168</v>
      </c>
      <c r="S998" s="108">
        <v>22051690</v>
      </c>
      <c r="T998" s="108">
        <v>25134292</v>
      </c>
      <c r="U998" s="108">
        <v>60093440</v>
      </c>
      <c r="V998" s="108">
        <v>18848426</v>
      </c>
      <c r="W998" s="108">
        <v>25159012</v>
      </c>
      <c r="X998" s="108">
        <v>23724804</v>
      </c>
      <c r="Y998" s="108">
        <v>21035088</v>
      </c>
      <c r="Z998" s="108">
        <v>83179244</v>
      </c>
      <c r="AA998" s="108">
        <v>66633614</v>
      </c>
      <c r="AB998" s="108">
        <v>51865482</v>
      </c>
      <c r="AC998" s="108">
        <v>104707964</v>
      </c>
      <c r="AD998" s="108">
        <v>117253358</v>
      </c>
      <c r="AE998" s="108">
        <v>24453724</v>
      </c>
      <c r="AF998" s="108">
        <v>114802886</v>
      </c>
      <c r="AG998" s="108">
        <v>24344838</v>
      </c>
      <c r="AH998" s="115">
        <v>105805087</v>
      </c>
      <c r="AI998" s="105">
        <v>25.414200000000001</v>
      </c>
      <c r="AJ998" s="105">
        <v>27.376999999999999</v>
      </c>
      <c r="AK998" s="105">
        <v>26.169899999999998</v>
      </c>
      <c r="AL998" s="105">
        <v>25.074200000000001</v>
      </c>
      <c r="AM998" s="105">
        <v>27.019100000000002</v>
      </c>
      <c r="AN998" s="105">
        <v>27.046800000000001</v>
      </c>
      <c r="AO998" s="105">
        <v>26.314</v>
      </c>
      <c r="AP998" s="105">
        <v>25.930199999999999</v>
      </c>
      <c r="AQ998" s="105">
        <v>26.273900000000001</v>
      </c>
      <c r="AR998" s="105">
        <v>26.255600000000001</v>
      </c>
      <c r="AS998" s="105">
        <v>26.222899999999999</v>
      </c>
      <c r="AT998" s="105">
        <v>26.5532</v>
      </c>
      <c r="AU998" s="105">
        <v>27.2255</v>
      </c>
      <c r="AV998" s="105">
        <v>25.868099999999998</v>
      </c>
      <c r="AW998" s="105">
        <v>24.988099999999999</v>
      </c>
      <c r="AX998" s="105">
        <v>24.962499999999999</v>
      </c>
      <c r="AY998" s="105">
        <v>26.1768</v>
      </c>
      <c r="AZ998" s="105">
        <v>24.590299999999999</v>
      </c>
      <c r="BA998" s="105">
        <v>24.829499999999999</v>
      </c>
      <c r="BB998" s="105">
        <v>24.931000000000001</v>
      </c>
      <c r="BC998" s="105">
        <v>24.6248</v>
      </c>
      <c r="BD998" s="105">
        <v>26.698699999999999</v>
      </c>
      <c r="BE998" s="105">
        <v>26.407399999999999</v>
      </c>
      <c r="BF998" s="105">
        <v>26.064900000000002</v>
      </c>
      <c r="BG998" s="105">
        <v>26.669799999999999</v>
      </c>
      <c r="BH998" s="105">
        <v>26.803599999999999</v>
      </c>
      <c r="BI998" s="105">
        <v>24.557400000000001</v>
      </c>
      <c r="BJ998" s="105">
        <v>26.829599999999999</v>
      </c>
      <c r="BK998" s="105">
        <v>24.497499999999999</v>
      </c>
      <c r="BL998" s="116">
        <v>26.716200000000001</v>
      </c>
      <c r="BM998" s="112">
        <v>0.76364500000000002</v>
      </c>
      <c r="BN998" s="112">
        <v>0.73355099999999995</v>
      </c>
      <c r="BO998" s="112">
        <v>0.84698700000000005</v>
      </c>
      <c r="BP998" s="112">
        <v>0.689442</v>
      </c>
      <c r="BQ998" s="112">
        <v>0.990425</v>
      </c>
      <c r="BR998" s="112">
        <v>0.43867400000000001</v>
      </c>
      <c r="BS998" s="112">
        <v>0.18595</v>
      </c>
      <c r="BT998" s="112">
        <v>0.655443</v>
      </c>
      <c r="BU998" s="117">
        <v>0.997027</v>
      </c>
      <c r="BV998" s="112">
        <v>0.80348399999999998</v>
      </c>
      <c r="BW998" s="112">
        <v>0.78694500000000001</v>
      </c>
      <c r="BX998" s="112">
        <v>0.89230699999999996</v>
      </c>
      <c r="BY998" s="112">
        <v>0.74757799999999996</v>
      </c>
      <c r="BZ998" s="112">
        <v>0.99562099999999998</v>
      </c>
      <c r="CA998" s="112">
        <v>0.69264099999999995</v>
      </c>
      <c r="CB998" s="112">
        <v>0.40834999999999999</v>
      </c>
      <c r="CC998" s="112">
        <v>0.78892399999999996</v>
      </c>
      <c r="CD998" s="117">
        <v>0.99859100000000001</v>
      </c>
      <c r="CE998" s="105">
        <v>0.30590400000000001</v>
      </c>
      <c r="CF998" s="105">
        <v>0.36555100000000001</v>
      </c>
      <c r="CG998" s="105">
        <v>0.158246</v>
      </c>
      <c r="CH998" s="105">
        <v>0.32944899999999999</v>
      </c>
      <c r="CI998" s="105">
        <v>1.27665E-2</v>
      </c>
      <c r="CJ998" s="105">
        <v>-0.77126799999999995</v>
      </c>
      <c r="CK998" s="105">
        <v>-1.2193400000000001</v>
      </c>
      <c r="CL998" s="105">
        <v>0.37588199999999999</v>
      </c>
      <c r="CM998" s="116">
        <v>-4.1675599999999998E-3</v>
      </c>
    </row>
    <row r="999" spans="1:91">
      <c r="A999" s="104" t="s">
        <v>2780</v>
      </c>
      <c r="B999" s="104" t="s">
        <v>2781</v>
      </c>
      <c r="C999" s="104" t="s">
        <v>2782</v>
      </c>
      <c r="D999" s="105">
        <v>24.720300000000002</v>
      </c>
      <c r="E999" s="108">
        <v>64950765.5</v>
      </c>
      <c r="F999" s="108">
        <v>29920557.5</v>
      </c>
      <c r="G999" s="108">
        <v>35760312</v>
      </c>
      <c r="H999" s="108">
        <v>111910879.5</v>
      </c>
      <c r="I999" s="108">
        <v>87055695.5</v>
      </c>
      <c r="J999" s="108">
        <v>19011496</v>
      </c>
      <c r="K999" s="108">
        <v>452927739.30000001</v>
      </c>
      <c r="L999" s="108">
        <v>91852508.5</v>
      </c>
      <c r="M999" s="108">
        <v>299806569.30000001</v>
      </c>
      <c r="N999" s="108"/>
      <c r="O999" s="108"/>
      <c r="P999" s="108">
        <v>21437622</v>
      </c>
      <c r="Q999" s="108">
        <v>45138876.25</v>
      </c>
      <c r="R999" s="108">
        <v>28983963</v>
      </c>
      <c r="S999" s="108">
        <v>1293790883</v>
      </c>
      <c r="T999" s="108">
        <v>26604342.75</v>
      </c>
      <c r="U999" s="108">
        <v>23828742.25</v>
      </c>
      <c r="V999" s="108">
        <v>8719360.25</v>
      </c>
      <c r="W999" s="108">
        <v>18869657.75</v>
      </c>
      <c r="X999" s="108">
        <v>2411175.75</v>
      </c>
      <c r="Y999" s="108">
        <v>4961767.5</v>
      </c>
      <c r="Z999" s="108">
        <v>10390419.5</v>
      </c>
      <c r="AA999" s="108">
        <v>4753805.75</v>
      </c>
      <c r="AB999" s="108">
        <v>18714452.5</v>
      </c>
      <c r="AC999" s="108">
        <v>12119892</v>
      </c>
      <c r="AD999" s="108">
        <v>2085860.75</v>
      </c>
      <c r="AE999" s="108"/>
      <c r="AF999" s="108">
        <v>7006114.75</v>
      </c>
      <c r="AG999" s="108">
        <v>3316422.875</v>
      </c>
      <c r="AH999" s="115"/>
      <c r="AI999" s="105">
        <v>26.336300000000001</v>
      </c>
      <c r="AJ999" s="105">
        <v>25.548100000000002</v>
      </c>
      <c r="AK999" s="105">
        <v>25.745799999999999</v>
      </c>
      <c r="AL999" s="105">
        <v>27.0122</v>
      </c>
      <c r="AM999" s="105">
        <v>26.842199999999998</v>
      </c>
      <c r="AN999" s="105">
        <v>25.034099999999999</v>
      </c>
      <c r="AO999" s="105">
        <v>29.0166</v>
      </c>
      <c r="AP999" s="105">
        <v>27.425799999999999</v>
      </c>
      <c r="AQ999" s="105">
        <v>28.348600000000001</v>
      </c>
      <c r="AR999" s="105">
        <v>22.860900000000001</v>
      </c>
      <c r="AS999" s="105">
        <v>21.4465</v>
      </c>
      <c r="AT999" s="105">
        <v>24.957799999999999</v>
      </c>
      <c r="AU999" s="105">
        <v>25.632899999999999</v>
      </c>
      <c r="AV999" s="105">
        <v>25.078399999999998</v>
      </c>
      <c r="AW999" s="105">
        <v>30.748899999999999</v>
      </c>
      <c r="AX999" s="105">
        <v>25.044499999999999</v>
      </c>
      <c r="AY999" s="105">
        <v>24.846399999999999</v>
      </c>
      <c r="AZ999" s="105">
        <v>23.4589</v>
      </c>
      <c r="BA999" s="105">
        <v>24.4145</v>
      </c>
      <c r="BB999" s="105">
        <v>21.794599999999999</v>
      </c>
      <c r="BC999" s="105">
        <v>22.6846</v>
      </c>
      <c r="BD999" s="105">
        <v>23.572099999999999</v>
      </c>
      <c r="BE999" s="105">
        <v>22.4117</v>
      </c>
      <c r="BF999" s="105">
        <v>24.594200000000001</v>
      </c>
      <c r="BG999" s="105">
        <v>23.4267</v>
      </c>
      <c r="BH999" s="105">
        <v>21.155899999999999</v>
      </c>
      <c r="BI999" s="105">
        <v>20.193300000000001</v>
      </c>
      <c r="BJ999" s="105">
        <v>22.795200000000001</v>
      </c>
      <c r="BK999" s="105">
        <v>21.540400000000002</v>
      </c>
      <c r="BL999" s="116">
        <v>21.276700000000002</v>
      </c>
      <c r="BM999" s="112">
        <v>1.5829500000000001E-3</v>
      </c>
      <c r="BN999" s="112">
        <v>4.9280599999999997E-3</v>
      </c>
      <c r="BO999" s="112">
        <v>6.2608900000000003E-4</v>
      </c>
      <c r="BP999" s="112">
        <v>0.33901900000000001</v>
      </c>
      <c r="BQ999" s="112">
        <v>4.7199100000000001E-2</v>
      </c>
      <c r="BR999" s="112">
        <v>1.9620499999999999E-2</v>
      </c>
      <c r="BS999" s="112">
        <v>0.29133900000000001</v>
      </c>
      <c r="BT999" s="112">
        <v>0.10278900000000001</v>
      </c>
      <c r="BU999" s="117">
        <v>0.80674599999999996</v>
      </c>
      <c r="BV999" s="112">
        <v>1.6267E-2</v>
      </c>
      <c r="BW999" s="112">
        <v>2.56581E-2</v>
      </c>
      <c r="BX999" s="112">
        <v>1.5783999999999999E-2</v>
      </c>
      <c r="BY999" s="112">
        <v>0.42472799999999999</v>
      </c>
      <c r="BZ999" s="112">
        <v>0.386905</v>
      </c>
      <c r="CA999" s="112">
        <v>0.13107199999999999</v>
      </c>
      <c r="CB999" s="112">
        <v>0.52910500000000005</v>
      </c>
      <c r="CC999" s="112">
        <v>0.275061</v>
      </c>
      <c r="CD999" s="117">
        <v>0.94145500000000004</v>
      </c>
      <c r="CE999" s="105">
        <v>4.0059399999999998</v>
      </c>
      <c r="CF999" s="105">
        <v>4.4253900000000002</v>
      </c>
      <c r="CG999" s="105">
        <v>6.3928700000000003</v>
      </c>
      <c r="CH999" s="105">
        <v>1.2176100000000001</v>
      </c>
      <c r="CI999" s="105">
        <v>5.2826199999999996</v>
      </c>
      <c r="CJ999" s="105">
        <v>2.5791400000000002</v>
      </c>
      <c r="CK999" s="105">
        <v>1.09378</v>
      </c>
      <c r="CL999" s="105">
        <v>1.6552500000000001</v>
      </c>
      <c r="CM999" s="116">
        <v>-0.27880100000000002</v>
      </c>
    </row>
    <row r="1000" spans="1:91">
      <c r="A1000" s="104" t="s">
        <v>5253</v>
      </c>
      <c r="B1000" s="104" t="s">
        <v>5254</v>
      </c>
      <c r="C1000" s="104" t="s">
        <v>5255</v>
      </c>
      <c r="D1000" s="105">
        <v>24.611750000000001</v>
      </c>
      <c r="E1000" s="108">
        <v>13104981</v>
      </c>
      <c r="F1000" s="108"/>
      <c r="G1000" s="108">
        <v>3179832.25</v>
      </c>
      <c r="H1000" s="108">
        <v>23363262</v>
      </c>
      <c r="I1000" s="108">
        <v>17226210</v>
      </c>
      <c r="J1000" s="108">
        <v>9311297</v>
      </c>
      <c r="K1000" s="108">
        <v>7390299</v>
      </c>
      <c r="L1000" s="108"/>
      <c r="M1000" s="108">
        <v>18858753</v>
      </c>
      <c r="N1000" s="108"/>
      <c r="O1000" s="108"/>
      <c r="P1000" s="108"/>
      <c r="Q1000" s="108">
        <v>39565918</v>
      </c>
      <c r="R1000" s="108">
        <v>32443542</v>
      </c>
      <c r="S1000" s="108">
        <v>36370476</v>
      </c>
      <c r="T1000" s="108">
        <v>35487863.5</v>
      </c>
      <c r="U1000" s="108">
        <v>42071848</v>
      </c>
      <c r="V1000" s="108">
        <v>29488030</v>
      </c>
      <c r="W1000" s="108">
        <v>25346740</v>
      </c>
      <c r="X1000" s="108">
        <v>51725868</v>
      </c>
      <c r="Y1000" s="108">
        <v>51859176</v>
      </c>
      <c r="Z1000" s="108">
        <v>18625537.5</v>
      </c>
      <c r="AA1000" s="108">
        <v>20741897.129999999</v>
      </c>
      <c r="AB1000" s="108">
        <v>16562716.5</v>
      </c>
      <c r="AC1000" s="108">
        <v>16517809.5</v>
      </c>
      <c r="AD1000" s="108">
        <v>28010858</v>
      </c>
      <c r="AE1000" s="108">
        <v>45811358</v>
      </c>
      <c r="AF1000" s="108">
        <v>43250624</v>
      </c>
      <c r="AG1000" s="108">
        <v>54661986</v>
      </c>
      <c r="AH1000" s="115">
        <v>23928776</v>
      </c>
      <c r="AI1000" s="105">
        <v>24.027100000000001</v>
      </c>
      <c r="AJ1000" s="105">
        <v>23.271000000000001</v>
      </c>
      <c r="AK1000" s="105">
        <v>22.406300000000002</v>
      </c>
      <c r="AL1000" s="105">
        <v>24.752099999999999</v>
      </c>
      <c r="AM1000" s="105">
        <v>24.5138</v>
      </c>
      <c r="AN1000" s="105">
        <v>24.0168</v>
      </c>
      <c r="AO1000" s="105">
        <v>23.095700000000001</v>
      </c>
      <c r="AP1000" s="105">
        <v>21.873000000000001</v>
      </c>
      <c r="AQ1000" s="105">
        <v>24.357800000000001</v>
      </c>
      <c r="AR1000" s="105">
        <v>20.9194</v>
      </c>
      <c r="AS1000" s="105">
        <v>22.032299999999999</v>
      </c>
      <c r="AT1000" s="105">
        <v>22.157499999999999</v>
      </c>
      <c r="AU1000" s="105">
        <v>25.442499999999999</v>
      </c>
      <c r="AV1000" s="105">
        <v>25.241099999999999</v>
      </c>
      <c r="AW1000" s="105">
        <v>25.706399999999999</v>
      </c>
      <c r="AX1000" s="105">
        <v>25.460100000000001</v>
      </c>
      <c r="AY1000" s="105">
        <v>25.662500000000001</v>
      </c>
      <c r="AZ1000" s="105">
        <v>25.242699999999999</v>
      </c>
      <c r="BA1000" s="105">
        <v>24.840199999999999</v>
      </c>
      <c r="BB1000" s="105">
        <v>26.0243</v>
      </c>
      <c r="BC1000" s="105">
        <v>25.862500000000001</v>
      </c>
      <c r="BD1000" s="105">
        <v>24.429400000000001</v>
      </c>
      <c r="BE1000" s="105">
        <v>24.685600000000001</v>
      </c>
      <c r="BF1000" s="105">
        <v>24.417999999999999</v>
      </c>
      <c r="BG1000" s="105">
        <v>23.9849</v>
      </c>
      <c r="BH1000" s="105">
        <v>24.7364</v>
      </c>
      <c r="BI1000" s="105">
        <v>25.463100000000001</v>
      </c>
      <c r="BJ1000" s="105">
        <v>25.421299999999999</v>
      </c>
      <c r="BK1000" s="105">
        <v>25.661999999999999</v>
      </c>
      <c r="BL1000" s="116">
        <v>24.5379</v>
      </c>
      <c r="BM1000" s="112">
        <v>2.7215099999999999E-2</v>
      </c>
      <c r="BN1000" s="112">
        <v>0.12629799999999999</v>
      </c>
      <c r="BO1000" s="112">
        <v>5.7536999999999998E-2</v>
      </c>
      <c r="BP1000" s="112">
        <v>2.5482600000000001E-3</v>
      </c>
      <c r="BQ1000" s="112">
        <v>0.52376500000000004</v>
      </c>
      <c r="BR1000" s="112">
        <v>0.53145699999999996</v>
      </c>
      <c r="BS1000" s="112">
        <v>0.50520200000000004</v>
      </c>
      <c r="BT1000" s="112">
        <v>0.11967700000000001</v>
      </c>
      <c r="BU1000" s="117">
        <v>0.43045800000000001</v>
      </c>
      <c r="BV1000" s="112">
        <v>6.9992200000000004E-2</v>
      </c>
      <c r="BW1000" s="112">
        <v>0.20283799999999999</v>
      </c>
      <c r="BX1000" s="112">
        <v>0.14659700000000001</v>
      </c>
      <c r="BY1000" s="112">
        <v>1.27925E-2</v>
      </c>
      <c r="BZ1000" s="112">
        <v>0.75795500000000005</v>
      </c>
      <c r="CA1000" s="112">
        <v>0.76503699999999997</v>
      </c>
      <c r="CB1000" s="112">
        <v>0.69924399999999998</v>
      </c>
      <c r="CC1000" s="112">
        <v>0.29779299999999997</v>
      </c>
      <c r="CD1000" s="117">
        <v>0.78158300000000003</v>
      </c>
      <c r="CE1000" s="105">
        <v>-1.97227</v>
      </c>
      <c r="CF1000" s="105">
        <v>-0.77947100000000002</v>
      </c>
      <c r="CG1000" s="105">
        <v>-2.09822</v>
      </c>
      <c r="CH1000" s="105">
        <v>-3.504</v>
      </c>
      <c r="CI1000" s="105">
        <v>0.25628299999999998</v>
      </c>
      <c r="CJ1000" s="105">
        <v>0.24804899999999999</v>
      </c>
      <c r="CK1000" s="105">
        <v>0.368614</v>
      </c>
      <c r="CL1000" s="105">
        <v>-0.69607200000000002</v>
      </c>
      <c r="CM1000" s="116">
        <v>-0.47892800000000002</v>
      </c>
    </row>
    <row r="1001" spans="1:91">
      <c r="A1001" s="104" t="s">
        <v>2783</v>
      </c>
      <c r="B1001" s="104" t="s">
        <v>2784</v>
      </c>
      <c r="C1001" s="104" t="s">
        <v>1049</v>
      </c>
      <c r="D1001" s="105">
        <v>28.283799999999999</v>
      </c>
      <c r="E1001" s="108">
        <v>196843437</v>
      </c>
      <c r="F1001" s="108">
        <v>200136574.80000001</v>
      </c>
      <c r="G1001" s="108">
        <v>227044463.80000001</v>
      </c>
      <c r="H1001" s="108">
        <v>324301507.5</v>
      </c>
      <c r="I1001" s="108">
        <v>268293440</v>
      </c>
      <c r="J1001" s="108">
        <v>260837106.5</v>
      </c>
      <c r="K1001" s="108">
        <v>426912859</v>
      </c>
      <c r="L1001" s="108">
        <v>323480444.10000002</v>
      </c>
      <c r="M1001" s="108">
        <v>495779310.30000001</v>
      </c>
      <c r="N1001" s="108">
        <v>557004847</v>
      </c>
      <c r="O1001" s="108">
        <v>739070646</v>
      </c>
      <c r="P1001" s="108">
        <v>556977234.29999995</v>
      </c>
      <c r="Q1001" s="108">
        <v>209269610</v>
      </c>
      <c r="R1001" s="108">
        <v>380226246.5</v>
      </c>
      <c r="S1001" s="108">
        <v>213155564.30000001</v>
      </c>
      <c r="T1001" s="108">
        <v>150660466.80000001</v>
      </c>
      <c r="U1001" s="108">
        <v>150899178.5</v>
      </c>
      <c r="V1001" s="108">
        <v>292562798.80000001</v>
      </c>
      <c r="W1001" s="108">
        <v>207916652</v>
      </c>
      <c r="X1001" s="108">
        <v>196076411.30000001</v>
      </c>
      <c r="Y1001" s="108">
        <v>286204919.5</v>
      </c>
      <c r="Z1001" s="108">
        <v>138554752.5</v>
      </c>
      <c r="AA1001" s="108">
        <v>175752207</v>
      </c>
      <c r="AB1001" s="108">
        <v>133768864.8</v>
      </c>
      <c r="AC1001" s="108">
        <v>330270181.5</v>
      </c>
      <c r="AD1001" s="108">
        <v>333188800</v>
      </c>
      <c r="AE1001" s="108">
        <v>207097382.80000001</v>
      </c>
      <c r="AF1001" s="108">
        <v>227077119</v>
      </c>
      <c r="AG1001" s="108">
        <v>327295168.60000002</v>
      </c>
      <c r="AH1001" s="115">
        <v>271534687.30000001</v>
      </c>
      <c r="AI1001" s="105">
        <v>27.936</v>
      </c>
      <c r="AJ1001" s="105">
        <v>28.259699999999999</v>
      </c>
      <c r="AK1001" s="105">
        <v>28.427600000000002</v>
      </c>
      <c r="AL1001" s="105">
        <v>28.5471</v>
      </c>
      <c r="AM1001" s="105">
        <v>28.465699999999998</v>
      </c>
      <c r="AN1001" s="105">
        <v>28.474599999999999</v>
      </c>
      <c r="AO1001" s="105">
        <v>28.9283</v>
      </c>
      <c r="AP1001" s="105">
        <v>29.0869</v>
      </c>
      <c r="AQ1001" s="105">
        <v>29.074200000000001</v>
      </c>
      <c r="AR1001" s="105">
        <v>29.494800000000001</v>
      </c>
      <c r="AS1001" s="105">
        <v>30.034199999999998</v>
      </c>
      <c r="AT1001" s="105">
        <v>29.6572</v>
      </c>
      <c r="AU1001" s="105">
        <v>27.8567</v>
      </c>
      <c r="AV1001" s="105">
        <v>28.792000000000002</v>
      </c>
      <c r="AW1001" s="105">
        <v>28.146599999999999</v>
      </c>
      <c r="AX1001" s="105">
        <v>27.545999999999999</v>
      </c>
      <c r="AY1001" s="105">
        <v>27.490500000000001</v>
      </c>
      <c r="AZ1001" s="105">
        <v>28.502500000000001</v>
      </c>
      <c r="BA1001" s="105">
        <v>27.8764</v>
      </c>
      <c r="BB1001" s="105">
        <v>27.8918</v>
      </c>
      <c r="BC1001" s="105">
        <v>28.3079</v>
      </c>
      <c r="BD1001" s="105">
        <v>27.472000000000001</v>
      </c>
      <c r="BE1001" s="105">
        <v>27.857199999999999</v>
      </c>
      <c r="BF1001" s="105">
        <v>27.431799999999999</v>
      </c>
      <c r="BG1001" s="105">
        <v>28.324100000000001</v>
      </c>
      <c r="BH1001" s="105">
        <v>28.342700000000001</v>
      </c>
      <c r="BI1001" s="105">
        <v>27.639600000000002</v>
      </c>
      <c r="BJ1001" s="105">
        <v>27.813700000000001</v>
      </c>
      <c r="BK1001" s="105">
        <v>28.249400000000001</v>
      </c>
      <c r="BL1001" s="116">
        <v>28.06</v>
      </c>
      <c r="BM1001" s="112">
        <v>0.43340099999999998</v>
      </c>
      <c r="BN1001" s="112">
        <v>2.4180299999999998E-2</v>
      </c>
      <c r="BO1001" s="112">
        <v>1.9024999999999999E-3</v>
      </c>
      <c r="BP1001" s="112">
        <v>1.1554600000000001E-3</v>
      </c>
      <c r="BQ1001" s="112">
        <v>0.50172700000000003</v>
      </c>
      <c r="BR1001" s="112">
        <v>0.60956900000000003</v>
      </c>
      <c r="BS1001" s="112">
        <v>0.93817799999999996</v>
      </c>
      <c r="BT1001" s="112">
        <v>7.0336800000000005E-2</v>
      </c>
      <c r="BU1001" s="117">
        <v>0.82791300000000001</v>
      </c>
      <c r="BV1001" s="112">
        <v>0.512907</v>
      </c>
      <c r="BW1001" s="112">
        <v>6.5675499999999998E-2</v>
      </c>
      <c r="BX1001" s="112">
        <v>2.4464400000000001E-2</v>
      </c>
      <c r="BY1001" s="112">
        <v>8.6385999999999998E-3</v>
      </c>
      <c r="BZ1001" s="112">
        <v>0.74669300000000005</v>
      </c>
      <c r="CA1001" s="112">
        <v>0.80598800000000004</v>
      </c>
      <c r="CB1001" s="112">
        <v>0.97069399999999995</v>
      </c>
      <c r="CC1001" s="112">
        <v>0.22366800000000001</v>
      </c>
      <c r="CD1001" s="117">
        <v>0.94846799999999998</v>
      </c>
      <c r="CE1001" s="105">
        <v>0.16672999999999999</v>
      </c>
      <c r="CF1001" s="105">
        <v>0.45479999999999998</v>
      </c>
      <c r="CG1001" s="105">
        <v>0.98878299999999997</v>
      </c>
      <c r="CH1001" s="105">
        <v>1.68771</v>
      </c>
      <c r="CI1001" s="105">
        <v>0.22408700000000001</v>
      </c>
      <c r="CJ1001" s="105">
        <v>-0.194659</v>
      </c>
      <c r="CK1001" s="105">
        <v>-1.56384E-2</v>
      </c>
      <c r="CL1001" s="105">
        <v>-0.45402799999999999</v>
      </c>
      <c r="CM1001" s="116">
        <v>6.1133699999999999E-2</v>
      </c>
    </row>
    <row r="1002" spans="1:91">
      <c r="A1002" s="104" t="s">
        <v>5256</v>
      </c>
      <c r="B1002" s="104" t="s">
        <v>5257</v>
      </c>
      <c r="C1002" s="104" t="s">
        <v>564</v>
      </c>
      <c r="D1002" s="105">
        <v>22.734400000000001</v>
      </c>
      <c r="E1002" s="108">
        <v>15083317</v>
      </c>
      <c r="F1002" s="108">
        <v>12490307</v>
      </c>
      <c r="G1002" s="108">
        <v>9706371</v>
      </c>
      <c r="H1002" s="108"/>
      <c r="I1002" s="108">
        <v>11291930</v>
      </c>
      <c r="J1002" s="108">
        <v>14404615</v>
      </c>
      <c r="K1002" s="108">
        <v>11407542</v>
      </c>
      <c r="L1002" s="108">
        <v>6739198.5</v>
      </c>
      <c r="M1002" s="108">
        <v>13996804</v>
      </c>
      <c r="N1002" s="108">
        <v>9372373</v>
      </c>
      <c r="O1002" s="108">
        <v>16304224</v>
      </c>
      <c r="P1002" s="108"/>
      <c r="Q1002" s="108">
        <v>4834328</v>
      </c>
      <c r="R1002" s="108"/>
      <c r="S1002" s="108"/>
      <c r="T1002" s="108"/>
      <c r="U1002" s="108"/>
      <c r="V1002" s="108">
        <v>5695479.5</v>
      </c>
      <c r="W1002" s="108">
        <v>8210437</v>
      </c>
      <c r="X1002" s="108">
        <v>8379945.5</v>
      </c>
      <c r="Y1002" s="108"/>
      <c r="Z1002" s="108"/>
      <c r="AA1002" s="108">
        <v>5119660.5</v>
      </c>
      <c r="AB1002" s="108">
        <v>5102286.5</v>
      </c>
      <c r="AC1002" s="108">
        <v>5529456.5</v>
      </c>
      <c r="AD1002" s="108"/>
      <c r="AE1002" s="108"/>
      <c r="AF1002" s="108"/>
      <c r="AG1002" s="108">
        <v>7521413</v>
      </c>
      <c r="AH1002" s="115"/>
      <c r="AI1002" s="105">
        <v>24.229900000000001</v>
      </c>
      <c r="AJ1002" s="105">
        <v>24.322199999999999</v>
      </c>
      <c r="AK1002" s="105">
        <v>23.950500000000002</v>
      </c>
      <c r="AL1002" s="105">
        <v>22.220800000000001</v>
      </c>
      <c r="AM1002" s="105">
        <v>23.822099999999999</v>
      </c>
      <c r="AN1002" s="105">
        <v>24.643799999999999</v>
      </c>
      <c r="AO1002" s="105">
        <v>23.710699999999999</v>
      </c>
      <c r="AP1002" s="105">
        <v>23.799299999999999</v>
      </c>
      <c r="AQ1002" s="105">
        <v>23.927700000000002</v>
      </c>
      <c r="AR1002" s="105">
        <v>23.323399999999999</v>
      </c>
      <c r="AS1002" s="105">
        <v>24.716899999999999</v>
      </c>
      <c r="AT1002" s="105">
        <v>21.350200000000001</v>
      </c>
      <c r="AU1002" s="105">
        <v>22.345400000000001</v>
      </c>
      <c r="AV1002" s="105">
        <v>22.179200000000002</v>
      </c>
      <c r="AW1002" s="105">
        <v>20.545500000000001</v>
      </c>
      <c r="AX1002" s="105">
        <v>22.688600000000001</v>
      </c>
      <c r="AY1002" s="105">
        <v>23.171199999999999</v>
      </c>
      <c r="AZ1002" s="105">
        <v>22.730599999999999</v>
      </c>
      <c r="BA1002" s="105">
        <v>23.213999999999999</v>
      </c>
      <c r="BB1002" s="105">
        <v>23.5594</v>
      </c>
      <c r="BC1002" s="105">
        <v>22.404399999999999</v>
      </c>
      <c r="BD1002" s="105">
        <v>22.442900000000002</v>
      </c>
      <c r="BE1002" s="105">
        <v>22.285900000000002</v>
      </c>
      <c r="BF1002" s="105">
        <v>22.7193</v>
      </c>
      <c r="BG1002" s="105">
        <v>22.1053</v>
      </c>
      <c r="BH1002" s="105">
        <v>20.979500000000002</v>
      </c>
      <c r="BI1002" s="105">
        <v>20.948499999999999</v>
      </c>
      <c r="BJ1002" s="105">
        <v>22.023499999999999</v>
      </c>
      <c r="BK1002" s="105">
        <v>22.738199999999999</v>
      </c>
      <c r="BL1002" s="116">
        <v>22.776499999999999</v>
      </c>
      <c r="BM1002" s="112">
        <v>3.5507999999999998E-3</v>
      </c>
      <c r="BN1002" s="112">
        <v>0.235516</v>
      </c>
      <c r="BO1002" s="112">
        <v>6.7890700000000003E-3</v>
      </c>
      <c r="BP1002" s="112">
        <v>0.57288899999999998</v>
      </c>
      <c r="BQ1002" s="112">
        <v>0.25798300000000002</v>
      </c>
      <c r="BR1002" s="112">
        <v>0.292321</v>
      </c>
      <c r="BS1002" s="112">
        <v>0.26389400000000002</v>
      </c>
      <c r="BT1002" s="112">
        <v>0.918543</v>
      </c>
      <c r="BU1002" s="117">
        <v>6.1220200000000002E-2</v>
      </c>
      <c r="BV1002" s="112">
        <v>2.4384699999999999E-2</v>
      </c>
      <c r="BW1002" s="112">
        <v>0.32722899999999999</v>
      </c>
      <c r="BX1002" s="112">
        <v>4.73477E-2</v>
      </c>
      <c r="BY1002" s="112">
        <v>0.64796699999999996</v>
      </c>
      <c r="BZ1002" s="112">
        <v>0.59899000000000002</v>
      </c>
      <c r="CA1002" s="112">
        <v>0.56290200000000001</v>
      </c>
      <c r="CB1002" s="112">
        <v>0.498639</v>
      </c>
      <c r="CC1002" s="112">
        <v>0.95440800000000003</v>
      </c>
      <c r="CD1002" s="117">
        <v>0.54148499999999999</v>
      </c>
      <c r="CE1002" s="105">
        <v>1.6548099999999999</v>
      </c>
      <c r="CF1002" s="105">
        <v>1.0495099999999999</v>
      </c>
      <c r="CG1002" s="105">
        <v>1.29982</v>
      </c>
      <c r="CH1002" s="105">
        <v>0.617452</v>
      </c>
      <c r="CI1002" s="105">
        <v>-0.82268600000000003</v>
      </c>
      <c r="CJ1002" s="105">
        <v>0.35074899999999998</v>
      </c>
      <c r="CK1002" s="105">
        <v>0.54653499999999999</v>
      </c>
      <c r="CL1002" s="105">
        <v>-3.00185E-2</v>
      </c>
      <c r="CM1002" s="116">
        <v>-1.1682900000000001</v>
      </c>
    </row>
    <row r="1003" spans="1:91">
      <c r="A1003" s="104" t="s">
        <v>2785</v>
      </c>
      <c r="B1003" s="104" t="s">
        <v>2786</v>
      </c>
      <c r="C1003" s="104" t="s">
        <v>2787</v>
      </c>
      <c r="D1003" s="105">
        <v>27.629150000000003</v>
      </c>
      <c r="E1003" s="108">
        <v>183415872</v>
      </c>
      <c r="F1003" s="108">
        <v>127627008</v>
      </c>
      <c r="G1003" s="108">
        <v>116561176</v>
      </c>
      <c r="H1003" s="108">
        <v>171245648</v>
      </c>
      <c r="I1003" s="108">
        <v>115133456</v>
      </c>
      <c r="J1003" s="108">
        <v>124661280</v>
      </c>
      <c r="K1003" s="108">
        <v>156640740</v>
      </c>
      <c r="L1003" s="108">
        <v>79380741</v>
      </c>
      <c r="M1003" s="108">
        <v>163063660</v>
      </c>
      <c r="N1003" s="108">
        <v>71892688</v>
      </c>
      <c r="O1003" s="108">
        <v>105780544</v>
      </c>
      <c r="P1003" s="108">
        <v>97937704</v>
      </c>
      <c r="Q1003" s="108">
        <v>203242528</v>
      </c>
      <c r="R1003" s="108">
        <v>260005920</v>
      </c>
      <c r="S1003" s="108">
        <v>143205694</v>
      </c>
      <c r="T1003" s="108">
        <v>185658448</v>
      </c>
      <c r="U1003" s="108">
        <v>180623008</v>
      </c>
      <c r="V1003" s="108">
        <v>194594080</v>
      </c>
      <c r="W1003" s="108">
        <v>173055990</v>
      </c>
      <c r="X1003" s="108">
        <v>211808976</v>
      </c>
      <c r="Y1003" s="108">
        <v>219306640</v>
      </c>
      <c r="Z1003" s="108">
        <v>185064592</v>
      </c>
      <c r="AA1003" s="108">
        <v>175262304</v>
      </c>
      <c r="AB1003" s="108">
        <v>172600352</v>
      </c>
      <c r="AC1003" s="108">
        <v>209057568</v>
      </c>
      <c r="AD1003" s="108">
        <v>204684848</v>
      </c>
      <c r="AE1003" s="108">
        <v>180877728</v>
      </c>
      <c r="AF1003" s="108">
        <v>182952320</v>
      </c>
      <c r="AG1003" s="108">
        <v>193130672</v>
      </c>
      <c r="AH1003" s="115">
        <v>200910592</v>
      </c>
      <c r="AI1003" s="105">
        <v>27.834</v>
      </c>
      <c r="AJ1003" s="105">
        <v>27.6416</v>
      </c>
      <c r="AK1003" s="105">
        <v>27.4879</v>
      </c>
      <c r="AL1003" s="105">
        <v>27.625900000000001</v>
      </c>
      <c r="AM1003" s="105">
        <v>27.230499999999999</v>
      </c>
      <c r="AN1003" s="105">
        <v>27.475999999999999</v>
      </c>
      <c r="AO1003" s="105">
        <v>27.4925</v>
      </c>
      <c r="AP1003" s="105">
        <v>27.315300000000001</v>
      </c>
      <c r="AQ1003" s="105">
        <v>27.47</v>
      </c>
      <c r="AR1003" s="105">
        <v>26.512899999999998</v>
      </c>
      <c r="AS1003" s="105">
        <v>27.309000000000001</v>
      </c>
      <c r="AT1003" s="105">
        <v>27.1495</v>
      </c>
      <c r="AU1003" s="105">
        <v>27.8264</v>
      </c>
      <c r="AV1003" s="105">
        <v>28.2437</v>
      </c>
      <c r="AW1003" s="105">
        <v>27.5732</v>
      </c>
      <c r="AX1003" s="105">
        <v>27.8474</v>
      </c>
      <c r="AY1003" s="105">
        <v>27.742100000000001</v>
      </c>
      <c r="AZ1003" s="105">
        <v>27.910599999999999</v>
      </c>
      <c r="BA1003" s="105">
        <v>27.611599999999999</v>
      </c>
      <c r="BB1003" s="105">
        <v>28.0046</v>
      </c>
      <c r="BC1003" s="105">
        <v>27.9175</v>
      </c>
      <c r="BD1003" s="105">
        <v>27.8978</v>
      </c>
      <c r="BE1003" s="105">
        <v>27.854399999999998</v>
      </c>
      <c r="BF1003" s="105">
        <v>27.799399999999999</v>
      </c>
      <c r="BG1003" s="105">
        <v>27.6477</v>
      </c>
      <c r="BH1003" s="105">
        <v>27.632400000000001</v>
      </c>
      <c r="BI1003" s="105">
        <v>27.444299999999998</v>
      </c>
      <c r="BJ1003" s="105">
        <v>27.501899999999999</v>
      </c>
      <c r="BK1003" s="105">
        <v>27.499199999999998</v>
      </c>
      <c r="BL1003" s="116">
        <v>27.640699999999999</v>
      </c>
      <c r="BM1003" s="112">
        <v>0.38680700000000001</v>
      </c>
      <c r="BN1003" s="112">
        <v>0.453401</v>
      </c>
      <c r="BO1003" s="112">
        <v>0.17024700000000001</v>
      </c>
      <c r="BP1003" s="112">
        <v>8.7763499999999994E-2</v>
      </c>
      <c r="BQ1003" s="112">
        <v>0.17209099999999999</v>
      </c>
      <c r="BR1003" s="112">
        <v>1.3490800000000001E-2</v>
      </c>
      <c r="BS1003" s="112">
        <v>8.0905900000000003E-2</v>
      </c>
      <c r="BT1003" s="112">
        <v>5.1775399999999996E-3</v>
      </c>
      <c r="BU1003" s="117">
        <v>0.74934400000000001</v>
      </c>
      <c r="BV1003" s="112">
        <v>0.47025499999999998</v>
      </c>
      <c r="BW1003" s="112">
        <v>0.54024700000000003</v>
      </c>
      <c r="BX1003" s="112">
        <v>0.27879799999999999</v>
      </c>
      <c r="BY1003" s="112">
        <v>0.143599</v>
      </c>
      <c r="BZ1003" s="112">
        <v>0.54697499999999999</v>
      </c>
      <c r="CA1003" s="112">
        <v>0.11225499999999999</v>
      </c>
      <c r="CB1003" s="112">
        <v>0.26835500000000001</v>
      </c>
      <c r="CC1003" s="112">
        <v>5.7341999999999997E-2</v>
      </c>
      <c r="CD1003" s="117">
        <v>0.913323</v>
      </c>
      <c r="CE1003" s="105">
        <v>0.107215</v>
      </c>
      <c r="CF1003" s="105">
        <v>-0.10317</v>
      </c>
      <c r="CG1003" s="105">
        <v>-0.12139800000000001</v>
      </c>
      <c r="CH1003" s="105">
        <v>-0.55681599999999998</v>
      </c>
      <c r="CI1003" s="105">
        <v>0.33378200000000002</v>
      </c>
      <c r="CJ1003" s="105">
        <v>0.28606900000000002</v>
      </c>
      <c r="CK1003" s="105">
        <v>0.29727900000000002</v>
      </c>
      <c r="CL1003" s="105">
        <v>0.30325600000000003</v>
      </c>
      <c r="CM1003" s="116">
        <v>2.7510300000000001E-2</v>
      </c>
    </row>
    <row r="1004" spans="1:91">
      <c r="A1004" s="104" t="s">
        <v>2791</v>
      </c>
      <c r="B1004" s="104" t="s">
        <v>2792</v>
      </c>
      <c r="C1004" s="104" t="s">
        <v>2790</v>
      </c>
      <c r="D1004" s="105">
        <v>31.168599999999998</v>
      </c>
      <c r="E1004" s="108">
        <v>3494244224</v>
      </c>
      <c r="F1004" s="108">
        <v>4044333364</v>
      </c>
      <c r="G1004" s="108">
        <v>4230752112</v>
      </c>
      <c r="H1004" s="108">
        <v>1847960692</v>
      </c>
      <c r="I1004" s="108">
        <v>1621121340</v>
      </c>
      <c r="J1004" s="108">
        <v>1608516688</v>
      </c>
      <c r="K1004" s="108">
        <v>1580822371</v>
      </c>
      <c r="L1004" s="108">
        <v>1519185308</v>
      </c>
      <c r="M1004" s="108">
        <v>1622594794</v>
      </c>
      <c r="N1004" s="108">
        <v>10909194800</v>
      </c>
      <c r="O1004" s="108">
        <v>13669432256</v>
      </c>
      <c r="P1004" s="108">
        <v>9774970560</v>
      </c>
      <c r="Q1004" s="108">
        <v>2506614625</v>
      </c>
      <c r="R1004" s="108">
        <v>2886007742</v>
      </c>
      <c r="S1004" s="108">
        <v>11243556668</v>
      </c>
      <c r="T1004" s="108">
        <v>1902315365</v>
      </c>
      <c r="U1004" s="108">
        <v>1820008390</v>
      </c>
      <c r="V1004" s="108">
        <v>1867618432</v>
      </c>
      <c r="W1004" s="108">
        <v>1565929971</v>
      </c>
      <c r="X1004" s="108">
        <v>1471681520</v>
      </c>
      <c r="Y1004" s="108">
        <v>1479133120</v>
      </c>
      <c r="Z1004" s="108">
        <v>2131372490</v>
      </c>
      <c r="AA1004" s="108">
        <v>2162430104</v>
      </c>
      <c r="AB1004" s="108">
        <v>2130633024</v>
      </c>
      <c r="AC1004" s="108">
        <v>2280796834</v>
      </c>
      <c r="AD1004" s="108">
        <v>2035351383</v>
      </c>
      <c r="AE1004" s="108">
        <v>2191628632</v>
      </c>
      <c r="AF1004" s="108">
        <v>2163680288</v>
      </c>
      <c r="AG1004" s="108">
        <v>2483228800</v>
      </c>
      <c r="AH1004" s="115">
        <v>2456882880</v>
      </c>
      <c r="AI1004" s="105">
        <v>32.085799999999999</v>
      </c>
      <c r="AJ1004" s="105">
        <v>32.454500000000003</v>
      </c>
      <c r="AK1004" s="105">
        <v>32.5182</v>
      </c>
      <c r="AL1004" s="105">
        <v>31.057700000000001</v>
      </c>
      <c r="AM1004" s="105">
        <v>31.0259</v>
      </c>
      <c r="AN1004" s="105">
        <v>31.126000000000001</v>
      </c>
      <c r="AO1004" s="105">
        <v>30.776199999999999</v>
      </c>
      <c r="AP1004" s="105">
        <v>31.206199999999999</v>
      </c>
      <c r="AQ1004" s="105">
        <v>30.784700000000001</v>
      </c>
      <c r="AR1004" s="105">
        <v>33.801499999999997</v>
      </c>
      <c r="AS1004" s="105">
        <v>34.187800000000003</v>
      </c>
      <c r="AT1004" s="105">
        <v>33.790599999999998</v>
      </c>
      <c r="AU1004" s="105">
        <v>31.457100000000001</v>
      </c>
      <c r="AV1004" s="105">
        <v>31.716100000000001</v>
      </c>
      <c r="AW1004" s="105">
        <v>33.708500000000001</v>
      </c>
      <c r="AX1004" s="105">
        <v>31.2044</v>
      </c>
      <c r="AY1004" s="105">
        <v>31.083600000000001</v>
      </c>
      <c r="AZ1004" s="105">
        <v>31.137899999999998</v>
      </c>
      <c r="BA1004" s="105">
        <v>30.789300000000001</v>
      </c>
      <c r="BB1004" s="105">
        <v>30.790900000000001</v>
      </c>
      <c r="BC1004" s="105">
        <v>30.656500000000001</v>
      </c>
      <c r="BD1004" s="105">
        <v>31.391400000000001</v>
      </c>
      <c r="BE1004" s="105">
        <v>31.417899999999999</v>
      </c>
      <c r="BF1004" s="105">
        <v>31.4252</v>
      </c>
      <c r="BG1004" s="105">
        <v>31.135999999999999</v>
      </c>
      <c r="BH1004" s="105">
        <v>30.9604</v>
      </c>
      <c r="BI1004" s="105">
        <v>31.043199999999999</v>
      </c>
      <c r="BJ1004" s="105">
        <v>31.065899999999999</v>
      </c>
      <c r="BK1004" s="105">
        <v>31.1417</v>
      </c>
      <c r="BL1004" s="116">
        <v>31.195499999999999</v>
      </c>
      <c r="BM1004" s="112">
        <v>9.5737999999999997E-4</v>
      </c>
      <c r="BN1004" s="112">
        <v>0.24838299999999999</v>
      </c>
      <c r="BO1004" s="112">
        <v>0.22223399999999999</v>
      </c>
      <c r="BP1004" s="112">
        <v>3.3166600000000002E-5</v>
      </c>
      <c r="BQ1004" s="112">
        <v>0.17885300000000001</v>
      </c>
      <c r="BR1004" s="112">
        <v>0.88903699999999997</v>
      </c>
      <c r="BS1004" s="112">
        <v>2.6231700000000002E-3</v>
      </c>
      <c r="BT1004" s="112">
        <v>2.0675899999999998E-3</v>
      </c>
      <c r="BU1004" s="117">
        <v>0.23664499999999999</v>
      </c>
      <c r="BV1004" s="112">
        <v>1.2545199999999999E-2</v>
      </c>
      <c r="BW1004" s="112">
        <v>0.33969300000000002</v>
      </c>
      <c r="BX1004" s="112">
        <v>0.33448499999999998</v>
      </c>
      <c r="BY1004" s="112">
        <v>2.16388E-3</v>
      </c>
      <c r="BZ1004" s="112">
        <v>0.54714600000000002</v>
      </c>
      <c r="CA1004" s="112">
        <v>0.95108599999999999</v>
      </c>
      <c r="CB1004" s="112">
        <v>5.4246299999999997E-2</v>
      </c>
      <c r="CC1004" s="112">
        <v>3.4091099999999999E-2</v>
      </c>
      <c r="CD1004" s="117">
        <v>0.709152</v>
      </c>
      <c r="CE1004" s="105">
        <v>1.2184699999999999</v>
      </c>
      <c r="CF1004" s="105">
        <v>-6.4534499999999995E-2</v>
      </c>
      <c r="CG1004" s="105">
        <v>-0.212006</v>
      </c>
      <c r="CH1004" s="105">
        <v>2.7922899999999999</v>
      </c>
      <c r="CI1004" s="105">
        <v>1.1595500000000001</v>
      </c>
      <c r="CJ1004" s="105">
        <v>7.6274899999999998E-3</v>
      </c>
      <c r="CK1004" s="105">
        <v>-0.38878099999999999</v>
      </c>
      <c r="CL1004" s="105">
        <v>0.27712599999999998</v>
      </c>
      <c r="CM1004" s="116">
        <v>-8.7814299999999998E-2</v>
      </c>
    </row>
    <row r="1005" spans="1:91">
      <c r="A1005" s="104" t="s">
        <v>2793</v>
      </c>
      <c r="B1005" s="104" t="s">
        <v>2794</v>
      </c>
      <c r="C1005" s="104" t="s">
        <v>2795</v>
      </c>
      <c r="D1005" s="105">
        <v>26.594950000000001</v>
      </c>
      <c r="E1005" s="108">
        <v>72310049.5</v>
      </c>
      <c r="F1005" s="108">
        <v>34631568</v>
      </c>
      <c r="G1005" s="108">
        <v>44462051.5</v>
      </c>
      <c r="H1005" s="108">
        <v>76575002</v>
      </c>
      <c r="I1005" s="108">
        <v>56057850</v>
      </c>
      <c r="J1005" s="108">
        <v>39735611.5</v>
      </c>
      <c r="K1005" s="108">
        <v>95689155</v>
      </c>
      <c r="L1005" s="108">
        <v>26115235.5</v>
      </c>
      <c r="M1005" s="108">
        <v>81561832.5</v>
      </c>
      <c r="N1005" s="108">
        <v>107627945</v>
      </c>
      <c r="O1005" s="108">
        <v>66433073</v>
      </c>
      <c r="P1005" s="108">
        <v>60128689.5</v>
      </c>
      <c r="Q1005" s="108">
        <v>96576360</v>
      </c>
      <c r="R1005" s="108">
        <v>89824170</v>
      </c>
      <c r="S1005" s="108">
        <v>51770581.25</v>
      </c>
      <c r="T1005" s="108">
        <v>105032860</v>
      </c>
      <c r="U1005" s="108">
        <v>89757885.25</v>
      </c>
      <c r="V1005" s="108">
        <v>107257976</v>
      </c>
      <c r="W1005" s="108">
        <v>107274344.5</v>
      </c>
      <c r="X1005" s="108">
        <v>76464279.75</v>
      </c>
      <c r="Y1005" s="108">
        <v>76369085.5</v>
      </c>
      <c r="Z1005" s="108">
        <v>54174246</v>
      </c>
      <c r="AA1005" s="108">
        <v>81405092</v>
      </c>
      <c r="AB1005" s="108">
        <v>49926240</v>
      </c>
      <c r="AC1005" s="108">
        <v>122084657</v>
      </c>
      <c r="AD1005" s="108">
        <v>50841012</v>
      </c>
      <c r="AE1005" s="108">
        <v>137028963.5</v>
      </c>
      <c r="AF1005" s="108">
        <v>133839840</v>
      </c>
      <c r="AG1005" s="108">
        <v>167515832</v>
      </c>
      <c r="AH1005" s="115">
        <v>142556288</v>
      </c>
      <c r="AI1005" s="105">
        <v>26.491199999999999</v>
      </c>
      <c r="AJ1005" s="105">
        <v>25.7514</v>
      </c>
      <c r="AK1005" s="105">
        <v>26.056999999999999</v>
      </c>
      <c r="AL1005" s="105">
        <v>26.4648</v>
      </c>
      <c r="AM1005" s="105">
        <v>26.2454</v>
      </c>
      <c r="AN1005" s="105">
        <v>26.07</v>
      </c>
      <c r="AO1005" s="105">
        <v>26.7774</v>
      </c>
      <c r="AP1005" s="105">
        <v>25.7606</v>
      </c>
      <c r="AQ1005" s="105">
        <v>26.470500000000001</v>
      </c>
      <c r="AR1005" s="105">
        <v>27.0884</v>
      </c>
      <c r="AS1005" s="105">
        <v>26.650700000000001</v>
      </c>
      <c r="AT1005" s="105">
        <v>26.445699999999999</v>
      </c>
      <c r="AU1005" s="105">
        <v>26.743099999999998</v>
      </c>
      <c r="AV1005" s="105">
        <v>26.7103</v>
      </c>
      <c r="AW1005" s="105">
        <v>26.116099999999999</v>
      </c>
      <c r="AX1005" s="105">
        <v>27.025600000000001</v>
      </c>
      <c r="AY1005" s="105">
        <v>26.756</v>
      </c>
      <c r="AZ1005" s="105">
        <v>27.0779</v>
      </c>
      <c r="BA1005" s="105">
        <v>26.921700000000001</v>
      </c>
      <c r="BB1005" s="105">
        <v>26.539200000000001</v>
      </c>
      <c r="BC1005" s="105">
        <v>26.355399999999999</v>
      </c>
      <c r="BD1005" s="105">
        <v>26.0608</v>
      </c>
      <c r="BE1005" s="105">
        <v>26.697800000000001</v>
      </c>
      <c r="BF1005" s="105">
        <v>26.009899999999998</v>
      </c>
      <c r="BG1005" s="105">
        <v>26.872299999999999</v>
      </c>
      <c r="BH1005" s="105">
        <v>25.607199999999999</v>
      </c>
      <c r="BI1005" s="105">
        <v>27.043800000000001</v>
      </c>
      <c r="BJ1005" s="105">
        <v>27.050999999999998</v>
      </c>
      <c r="BK1005" s="105">
        <v>27.293399999999998</v>
      </c>
      <c r="BL1005" s="116">
        <v>27.151700000000002</v>
      </c>
      <c r="BM1005" s="112">
        <v>9.1880899999999995E-3</v>
      </c>
      <c r="BN1005" s="112">
        <v>2.5095999999999999E-3</v>
      </c>
      <c r="BO1005" s="112">
        <v>5.5129299999999999E-2</v>
      </c>
      <c r="BP1005" s="112">
        <v>9.6694299999999997E-2</v>
      </c>
      <c r="BQ1005" s="112">
        <v>4.0767900000000003E-2</v>
      </c>
      <c r="BR1005" s="112">
        <v>0.15698799999999999</v>
      </c>
      <c r="BS1005" s="112">
        <v>3.6451699999999997E-2</v>
      </c>
      <c r="BT1005" s="112">
        <v>1.7318400000000001E-2</v>
      </c>
      <c r="BU1005" s="117">
        <v>0.224743</v>
      </c>
      <c r="BV1005" s="112">
        <v>3.8177999999999997E-2</v>
      </c>
      <c r="BW1005" s="112">
        <v>1.9706499999999998E-2</v>
      </c>
      <c r="BX1005" s="112">
        <v>0.14235500000000001</v>
      </c>
      <c r="BY1005" s="112">
        <v>0.15568599999999999</v>
      </c>
      <c r="BZ1005" s="112">
        <v>0.365006</v>
      </c>
      <c r="CA1005" s="112">
        <v>0.40867999999999999</v>
      </c>
      <c r="CB1005" s="112">
        <v>0.18026</v>
      </c>
      <c r="CC1005" s="112">
        <v>0.10416499999999999</v>
      </c>
      <c r="CD1005" s="117">
        <v>0.70395700000000005</v>
      </c>
      <c r="CE1005" s="105">
        <v>-1.0654999999999999</v>
      </c>
      <c r="CF1005" s="105">
        <v>-0.90527999999999997</v>
      </c>
      <c r="CG1005" s="105">
        <v>-0.82921699999999998</v>
      </c>
      <c r="CH1005" s="105">
        <v>-0.43704500000000002</v>
      </c>
      <c r="CI1005" s="105">
        <v>-0.64217800000000003</v>
      </c>
      <c r="CJ1005" s="105">
        <v>-0.21218899999999999</v>
      </c>
      <c r="CK1005" s="105">
        <v>-0.55993700000000002</v>
      </c>
      <c r="CL1005" s="105">
        <v>-0.90919399999999995</v>
      </c>
      <c r="CM1005" s="116">
        <v>-0.65760799999999997</v>
      </c>
    </row>
    <row r="1006" spans="1:91">
      <c r="A1006" s="104" t="s">
        <v>2796</v>
      </c>
      <c r="B1006" s="104" t="s">
        <v>2797</v>
      </c>
      <c r="C1006" s="104" t="s">
        <v>2798</v>
      </c>
      <c r="D1006" s="105">
        <v>32.992100000000001</v>
      </c>
      <c r="E1006" s="108">
        <v>7421317159</v>
      </c>
      <c r="F1006" s="108">
        <v>6802252821</v>
      </c>
      <c r="G1006" s="108">
        <v>6386099933</v>
      </c>
      <c r="H1006" s="108">
        <v>7553137233</v>
      </c>
      <c r="I1006" s="108">
        <v>6935726261</v>
      </c>
      <c r="J1006" s="108">
        <v>6141834965</v>
      </c>
      <c r="K1006" s="108">
        <v>6741211691</v>
      </c>
      <c r="L1006" s="108">
        <v>3953766202</v>
      </c>
      <c r="M1006" s="108">
        <v>7343311460</v>
      </c>
      <c r="N1006" s="108">
        <v>8448029958</v>
      </c>
      <c r="O1006" s="108">
        <v>8244293710</v>
      </c>
      <c r="P1006" s="108">
        <v>8518863774</v>
      </c>
      <c r="Q1006" s="108">
        <v>6699711474</v>
      </c>
      <c r="R1006" s="108">
        <v>6783773616</v>
      </c>
      <c r="S1006" s="108">
        <v>5842531507</v>
      </c>
      <c r="T1006" s="108">
        <v>6448462559</v>
      </c>
      <c r="U1006" s="108">
        <v>7578307447</v>
      </c>
      <c r="V1006" s="108">
        <v>6426832364</v>
      </c>
      <c r="W1006" s="108">
        <v>7683170720</v>
      </c>
      <c r="X1006" s="108">
        <v>7972299597</v>
      </c>
      <c r="Y1006" s="108">
        <v>6834150277</v>
      </c>
      <c r="Z1006" s="108">
        <v>5952795689</v>
      </c>
      <c r="AA1006" s="108">
        <v>6566565701</v>
      </c>
      <c r="AB1006" s="108">
        <v>7087055461</v>
      </c>
      <c r="AC1006" s="108">
        <v>8837509947</v>
      </c>
      <c r="AD1006" s="108">
        <v>8110355132</v>
      </c>
      <c r="AE1006" s="108">
        <v>8289686514</v>
      </c>
      <c r="AF1006" s="108">
        <v>7842640416</v>
      </c>
      <c r="AG1006" s="108">
        <v>9256434431</v>
      </c>
      <c r="AH1006" s="115">
        <v>7295910156</v>
      </c>
      <c r="AI1006" s="105">
        <v>33.172499999999999</v>
      </c>
      <c r="AJ1006" s="105">
        <v>33.210599999999999</v>
      </c>
      <c r="AK1006" s="105">
        <v>33.1295</v>
      </c>
      <c r="AL1006" s="105">
        <v>33.088799999999999</v>
      </c>
      <c r="AM1006" s="105">
        <v>33.114400000000003</v>
      </c>
      <c r="AN1006" s="105">
        <v>32.954300000000003</v>
      </c>
      <c r="AO1006" s="105">
        <v>32.914999999999999</v>
      </c>
      <c r="AP1006" s="105">
        <v>32.551000000000002</v>
      </c>
      <c r="AQ1006" s="105">
        <v>32.962899999999998</v>
      </c>
      <c r="AR1006" s="105">
        <v>33.429499999999997</v>
      </c>
      <c r="AS1006" s="105">
        <v>33.465800000000002</v>
      </c>
      <c r="AT1006" s="105">
        <v>33.592199999999998</v>
      </c>
      <c r="AU1006" s="105">
        <v>32.8658</v>
      </c>
      <c r="AV1006" s="105">
        <v>32.949100000000001</v>
      </c>
      <c r="AW1006" s="105">
        <v>32.768700000000003</v>
      </c>
      <c r="AX1006" s="105">
        <v>32.965600000000002</v>
      </c>
      <c r="AY1006" s="105">
        <v>33.1342</v>
      </c>
      <c r="AZ1006" s="105">
        <v>32.912300000000002</v>
      </c>
      <c r="BA1006" s="105">
        <v>33.084000000000003</v>
      </c>
      <c r="BB1006" s="105">
        <v>33.221400000000003</v>
      </c>
      <c r="BC1006" s="105">
        <v>32.875100000000003</v>
      </c>
      <c r="BD1006" s="105">
        <v>32.890500000000003</v>
      </c>
      <c r="BE1006" s="105">
        <v>33.018599999999999</v>
      </c>
      <c r="BF1006" s="105">
        <v>33.159100000000002</v>
      </c>
      <c r="BG1006" s="105">
        <v>33.088200000000001</v>
      </c>
      <c r="BH1006" s="105">
        <v>32.932099999999998</v>
      </c>
      <c r="BI1006" s="105">
        <v>32.962499999999999</v>
      </c>
      <c r="BJ1006" s="105">
        <v>32.923699999999997</v>
      </c>
      <c r="BK1006" s="105">
        <v>33.034700000000001</v>
      </c>
      <c r="BL1006" s="116">
        <v>32.757399999999997</v>
      </c>
      <c r="BM1006" s="112">
        <v>3.4026800000000003E-2</v>
      </c>
      <c r="BN1006" s="112">
        <v>0.19481000000000001</v>
      </c>
      <c r="BO1006" s="112">
        <v>0.56562400000000002</v>
      </c>
      <c r="BP1006" s="112">
        <v>3.3388900000000002E-3</v>
      </c>
      <c r="BQ1006" s="112">
        <v>0.66994399999999998</v>
      </c>
      <c r="BR1006" s="112">
        <v>0.399003</v>
      </c>
      <c r="BS1006" s="112">
        <v>0.29593599999999998</v>
      </c>
      <c r="BT1006" s="112">
        <v>0.35299999999999998</v>
      </c>
      <c r="BU1006" s="117">
        <v>0.39595999999999998</v>
      </c>
      <c r="BV1006" s="112">
        <v>7.94097E-2</v>
      </c>
      <c r="BW1006" s="112">
        <v>0.28319899999999998</v>
      </c>
      <c r="BX1006" s="112">
        <v>0.65681</v>
      </c>
      <c r="BY1006" s="112">
        <v>1.44758E-2</v>
      </c>
      <c r="BZ1006" s="112">
        <v>0.839005</v>
      </c>
      <c r="CA1006" s="112">
        <v>0.66389399999999998</v>
      </c>
      <c r="CB1006" s="112">
        <v>0.53124800000000005</v>
      </c>
      <c r="CC1006" s="112">
        <v>0.551535</v>
      </c>
      <c r="CD1006" s="117">
        <v>0.76243899999999998</v>
      </c>
      <c r="CE1006" s="105">
        <v>0.26557500000000001</v>
      </c>
      <c r="CF1006" s="105">
        <v>0.147204</v>
      </c>
      <c r="CG1006" s="105">
        <v>-9.5686599999999997E-2</v>
      </c>
      <c r="CH1006" s="105">
        <v>0.59052700000000002</v>
      </c>
      <c r="CI1006" s="105">
        <v>-4.40674E-2</v>
      </c>
      <c r="CJ1006" s="105">
        <v>9.8763799999999999E-2</v>
      </c>
      <c r="CK1006" s="105">
        <v>0.154893</v>
      </c>
      <c r="CL1006" s="105">
        <v>0.11743000000000001</v>
      </c>
      <c r="CM1006" s="116">
        <v>8.8973999999999998E-2</v>
      </c>
    </row>
    <row r="1007" spans="1:91">
      <c r="A1007" s="104" t="s">
        <v>2799</v>
      </c>
      <c r="B1007" s="104" t="s">
        <v>2800</v>
      </c>
      <c r="C1007" s="104" t="s">
        <v>2801</v>
      </c>
      <c r="D1007" s="105">
        <v>31.183799999999998</v>
      </c>
      <c r="E1007" s="108">
        <v>1968617900</v>
      </c>
      <c r="F1007" s="108">
        <v>2336929761</v>
      </c>
      <c r="G1007" s="108">
        <v>2687807660</v>
      </c>
      <c r="H1007" s="108">
        <v>2254904841</v>
      </c>
      <c r="I1007" s="108">
        <v>2094699070</v>
      </c>
      <c r="J1007" s="108">
        <v>2663007856</v>
      </c>
      <c r="K1007" s="108">
        <v>2156784071</v>
      </c>
      <c r="L1007" s="108">
        <v>1986073586</v>
      </c>
      <c r="M1007" s="108">
        <v>2461097474</v>
      </c>
      <c r="N1007" s="108">
        <v>2435576272</v>
      </c>
      <c r="O1007" s="108">
        <v>3001580734</v>
      </c>
      <c r="P1007" s="108">
        <v>2149748769</v>
      </c>
      <c r="Q1007" s="108">
        <v>2054081262</v>
      </c>
      <c r="R1007" s="108">
        <v>1838974931</v>
      </c>
      <c r="S1007" s="108">
        <v>1440016100</v>
      </c>
      <c r="T1007" s="108">
        <v>1857634787</v>
      </c>
      <c r="U1007" s="108">
        <v>1755981053</v>
      </c>
      <c r="V1007" s="108">
        <v>1872864955</v>
      </c>
      <c r="W1007" s="108">
        <v>1980943829</v>
      </c>
      <c r="X1007" s="108">
        <v>2254222426</v>
      </c>
      <c r="Y1007" s="108">
        <v>1889069735</v>
      </c>
      <c r="Z1007" s="108">
        <v>1582499913</v>
      </c>
      <c r="AA1007" s="108">
        <v>1456606687</v>
      </c>
      <c r="AB1007" s="108">
        <v>1733957876</v>
      </c>
      <c r="AC1007" s="108">
        <v>2228793603</v>
      </c>
      <c r="AD1007" s="108">
        <v>2375593163</v>
      </c>
      <c r="AE1007" s="108">
        <v>2419745812</v>
      </c>
      <c r="AF1007" s="108">
        <v>2456828506</v>
      </c>
      <c r="AG1007" s="108">
        <v>2513689400</v>
      </c>
      <c r="AH1007" s="115">
        <v>2336782372</v>
      </c>
      <c r="AI1007" s="105">
        <v>31.257999999999999</v>
      </c>
      <c r="AJ1007" s="105">
        <v>31.676300000000001</v>
      </c>
      <c r="AK1007" s="105">
        <v>31.8614</v>
      </c>
      <c r="AL1007" s="105">
        <v>31.344799999999999</v>
      </c>
      <c r="AM1007" s="105">
        <v>31.39</v>
      </c>
      <c r="AN1007" s="105">
        <v>31.7835</v>
      </c>
      <c r="AO1007" s="105">
        <v>31.244</v>
      </c>
      <c r="AP1007" s="105">
        <v>31.550899999999999</v>
      </c>
      <c r="AQ1007" s="105">
        <v>31.3857</v>
      </c>
      <c r="AR1007" s="105">
        <v>31.5916</v>
      </c>
      <c r="AS1007" s="105">
        <v>31.950900000000001</v>
      </c>
      <c r="AT1007" s="105">
        <v>31.605699999999999</v>
      </c>
      <c r="AU1007" s="105">
        <v>31.1706</v>
      </c>
      <c r="AV1007" s="105">
        <v>31.065899999999999</v>
      </c>
      <c r="AW1007" s="105">
        <v>30.7532</v>
      </c>
      <c r="AX1007" s="105">
        <v>31.170100000000001</v>
      </c>
      <c r="AY1007" s="105">
        <v>31.0321</v>
      </c>
      <c r="AZ1007" s="105">
        <v>31.142099999999999</v>
      </c>
      <c r="BA1007" s="105">
        <v>31.128499999999999</v>
      </c>
      <c r="BB1007" s="105">
        <v>31.398800000000001</v>
      </c>
      <c r="BC1007" s="105">
        <v>31.006499999999999</v>
      </c>
      <c r="BD1007" s="105">
        <v>30.9605</v>
      </c>
      <c r="BE1007" s="105">
        <v>30.859000000000002</v>
      </c>
      <c r="BF1007" s="105">
        <v>31.128</v>
      </c>
      <c r="BG1007" s="105">
        <v>31.103100000000001</v>
      </c>
      <c r="BH1007" s="105">
        <v>31.1815</v>
      </c>
      <c r="BI1007" s="105">
        <v>31.1861</v>
      </c>
      <c r="BJ1007" s="105">
        <v>31.249199999999998</v>
      </c>
      <c r="BK1007" s="105">
        <v>31.157900000000001</v>
      </c>
      <c r="BL1007" s="116">
        <v>31.122399999999999</v>
      </c>
      <c r="BM1007" s="112">
        <v>8.1684499999999993E-2</v>
      </c>
      <c r="BN1007" s="112">
        <v>8.44723E-2</v>
      </c>
      <c r="BO1007" s="112">
        <v>8.7478799999999995E-2</v>
      </c>
      <c r="BP1007" s="112">
        <v>1.19481E-2</v>
      </c>
      <c r="BQ1007" s="112">
        <v>0.241481</v>
      </c>
      <c r="BR1007" s="112">
        <v>0.33665400000000001</v>
      </c>
      <c r="BS1007" s="112">
        <v>0.99133599999999999</v>
      </c>
      <c r="BT1007" s="112">
        <v>8.9750700000000003E-2</v>
      </c>
      <c r="BU1007" s="117">
        <v>0.69427399999999995</v>
      </c>
      <c r="BV1007" s="112">
        <v>0.140871</v>
      </c>
      <c r="BW1007" s="112">
        <v>0.151418</v>
      </c>
      <c r="BX1007" s="112">
        <v>0.18278</v>
      </c>
      <c r="BY1007" s="112">
        <v>3.1489000000000003E-2</v>
      </c>
      <c r="BZ1007" s="112">
        <v>0.59342600000000001</v>
      </c>
      <c r="CA1007" s="112">
        <v>0.60536699999999999</v>
      </c>
      <c r="CB1007" s="112">
        <v>0.99392999999999998</v>
      </c>
      <c r="CC1007" s="112">
        <v>0.25805499999999998</v>
      </c>
      <c r="CD1007" s="117">
        <v>0.90440399999999999</v>
      </c>
      <c r="CE1007" s="105">
        <v>0.42208299999999999</v>
      </c>
      <c r="CF1007" s="105">
        <v>0.3296</v>
      </c>
      <c r="CG1007" s="105">
        <v>0.21706300000000001</v>
      </c>
      <c r="CH1007" s="105">
        <v>0.539578</v>
      </c>
      <c r="CI1007" s="105">
        <v>-0.17988799999999999</v>
      </c>
      <c r="CJ1007" s="105">
        <v>-6.1724300000000003E-2</v>
      </c>
      <c r="CK1007" s="105">
        <v>1.4082599999999999E-3</v>
      </c>
      <c r="CL1007" s="105">
        <v>-0.19398599999999999</v>
      </c>
      <c r="CM1007" s="116">
        <v>-1.96063E-2</v>
      </c>
    </row>
    <row r="1008" spans="1:91">
      <c r="A1008" s="104" t="s">
        <v>2802</v>
      </c>
      <c r="B1008" s="104" t="s">
        <v>2803</v>
      </c>
      <c r="C1008" s="104" t="s">
        <v>2804</v>
      </c>
      <c r="D1008" s="105">
        <v>28.0884</v>
      </c>
      <c r="E1008" s="108">
        <v>114698744</v>
      </c>
      <c r="F1008" s="108">
        <v>98333409.5</v>
      </c>
      <c r="G1008" s="108">
        <v>98781609</v>
      </c>
      <c r="H1008" s="108">
        <v>133309036</v>
      </c>
      <c r="I1008" s="108">
        <v>134374098</v>
      </c>
      <c r="J1008" s="108">
        <v>99620357.5</v>
      </c>
      <c r="K1008" s="108">
        <v>155741360</v>
      </c>
      <c r="L1008" s="108">
        <v>45531445</v>
      </c>
      <c r="M1008" s="108">
        <v>190993135</v>
      </c>
      <c r="N1008" s="108">
        <v>89566955</v>
      </c>
      <c r="O1008" s="108">
        <v>46299140</v>
      </c>
      <c r="P1008" s="108">
        <v>74846751</v>
      </c>
      <c r="Q1008" s="108">
        <v>260416032</v>
      </c>
      <c r="R1008" s="108">
        <v>231046666</v>
      </c>
      <c r="S1008" s="108">
        <v>205783178</v>
      </c>
      <c r="T1008" s="108">
        <v>209302718</v>
      </c>
      <c r="U1008" s="108">
        <v>253379188</v>
      </c>
      <c r="V1008" s="108">
        <v>230538738</v>
      </c>
      <c r="W1008" s="108">
        <v>249881936</v>
      </c>
      <c r="X1008" s="108">
        <v>279055502</v>
      </c>
      <c r="Y1008" s="108">
        <v>288718560</v>
      </c>
      <c r="Z1008" s="108">
        <v>216553194</v>
      </c>
      <c r="AA1008" s="108">
        <v>276487420</v>
      </c>
      <c r="AB1008" s="108">
        <v>222837312</v>
      </c>
      <c r="AC1008" s="108">
        <v>308136392</v>
      </c>
      <c r="AD1008" s="108">
        <v>337347438</v>
      </c>
      <c r="AE1008" s="108">
        <v>327460459</v>
      </c>
      <c r="AF1008" s="108">
        <v>334922016</v>
      </c>
      <c r="AG1008" s="108">
        <v>329585274</v>
      </c>
      <c r="AH1008" s="115">
        <v>279327753.5</v>
      </c>
      <c r="AI1008" s="105">
        <v>27.1568</v>
      </c>
      <c r="AJ1008" s="105">
        <v>27.2516</v>
      </c>
      <c r="AK1008" s="105">
        <v>27.228400000000001</v>
      </c>
      <c r="AL1008" s="105">
        <v>27.264600000000002</v>
      </c>
      <c r="AM1008" s="105">
        <v>27.4541</v>
      </c>
      <c r="AN1008" s="105">
        <v>27.209099999999999</v>
      </c>
      <c r="AO1008" s="105">
        <v>27.482399999999998</v>
      </c>
      <c r="AP1008" s="105">
        <v>26.550799999999999</v>
      </c>
      <c r="AQ1008" s="105">
        <v>27.698</v>
      </c>
      <c r="AR1008" s="105">
        <v>26.8262</v>
      </c>
      <c r="AS1008" s="105">
        <v>26.132200000000001</v>
      </c>
      <c r="AT1008" s="105">
        <v>26.761600000000001</v>
      </c>
      <c r="AU1008" s="105">
        <v>28.180099999999999</v>
      </c>
      <c r="AV1008" s="105">
        <v>28.0733</v>
      </c>
      <c r="AW1008" s="105">
        <v>28.1035</v>
      </c>
      <c r="AX1008" s="105">
        <v>28.020299999999999</v>
      </c>
      <c r="AY1008" s="105">
        <v>28.2241</v>
      </c>
      <c r="AZ1008" s="105">
        <v>28.160599999999999</v>
      </c>
      <c r="BA1008" s="105">
        <v>28.1416</v>
      </c>
      <c r="BB1008" s="105">
        <v>28.394400000000001</v>
      </c>
      <c r="BC1008" s="105">
        <v>28.322600000000001</v>
      </c>
      <c r="BD1008" s="105">
        <v>28.125900000000001</v>
      </c>
      <c r="BE1008" s="105">
        <v>28.497</v>
      </c>
      <c r="BF1008" s="105">
        <v>28.167999999999999</v>
      </c>
      <c r="BG1008" s="105">
        <v>28.239699999999999</v>
      </c>
      <c r="BH1008" s="105">
        <v>28.365600000000001</v>
      </c>
      <c r="BI1008" s="105">
        <v>28.300599999999999</v>
      </c>
      <c r="BJ1008" s="105">
        <v>28.374300000000002</v>
      </c>
      <c r="BK1008" s="105">
        <v>28.249099999999999</v>
      </c>
      <c r="BL1008" s="116">
        <v>28.072299999999998</v>
      </c>
      <c r="BM1008" s="112">
        <v>3.78928E-4</v>
      </c>
      <c r="BN1008" s="112">
        <v>1.29933E-3</v>
      </c>
      <c r="BO1008" s="112">
        <v>5.2760500000000002E-2</v>
      </c>
      <c r="BP1008" s="112">
        <v>2.2313400000000001E-3</v>
      </c>
      <c r="BQ1008" s="112">
        <v>0.292097</v>
      </c>
      <c r="BR1008" s="112">
        <v>0.41340700000000002</v>
      </c>
      <c r="BS1008" s="112">
        <v>0.66266499999999995</v>
      </c>
      <c r="BT1008" s="112">
        <v>0.83900200000000003</v>
      </c>
      <c r="BU1008" s="117">
        <v>0.50104599999999999</v>
      </c>
      <c r="BV1008" s="112">
        <v>8.6431700000000004E-3</v>
      </c>
      <c r="BW1008" s="112">
        <v>1.6010199999999999E-2</v>
      </c>
      <c r="BX1008" s="112">
        <v>0.13939399999999999</v>
      </c>
      <c r="BY1008" s="112">
        <v>1.2145599999999999E-2</v>
      </c>
      <c r="BZ1008" s="112">
        <v>0.62838799999999995</v>
      </c>
      <c r="CA1008" s="112">
        <v>0.67642000000000002</v>
      </c>
      <c r="CB1008" s="112">
        <v>0.81128800000000001</v>
      </c>
      <c r="CC1008" s="112">
        <v>0.91056300000000001</v>
      </c>
      <c r="CD1008" s="117">
        <v>0.813944</v>
      </c>
      <c r="CE1008" s="105">
        <v>-1.0196499999999999</v>
      </c>
      <c r="CF1008" s="105">
        <v>-0.92264000000000002</v>
      </c>
      <c r="CG1008" s="105">
        <v>-0.98814500000000005</v>
      </c>
      <c r="CH1008" s="105">
        <v>-1.65855</v>
      </c>
      <c r="CI1008" s="105">
        <v>-0.112956</v>
      </c>
      <c r="CJ1008" s="105">
        <v>-9.69111E-2</v>
      </c>
      <c r="CK1008" s="105">
        <v>5.4288200000000002E-2</v>
      </c>
      <c r="CL1008" s="105">
        <v>3.1735699999999999E-2</v>
      </c>
      <c r="CM1008" s="116">
        <v>7.0065799999999998E-2</v>
      </c>
    </row>
    <row r="1009" spans="1:91">
      <c r="A1009" s="104" t="s">
        <v>5258</v>
      </c>
      <c r="B1009" s="104" t="s">
        <v>5259</v>
      </c>
      <c r="C1009" s="104" t="s">
        <v>5260</v>
      </c>
      <c r="D1009" s="105">
        <v>26.478149999999999</v>
      </c>
      <c r="E1009" s="108">
        <v>105591744</v>
      </c>
      <c r="F1009" s="108">
        <v>91149520</v>
      </c>
      <c r="G1009" s="108">
        <v>97740872</v>
      </c>
      <c r="H1009" s="108">
        <v>75369712</v>
      </c>
      <c r="I1009" s="108">
        <v>72986696</v>
      </c>
      <c r="J1009" s="108">
        <v>69711096</v>
      </c>
      <c r="K1009" s="108">
        <v>116149232</v>
      </c>
      <c r="L1009" s="108">
        <v>73192800</v>
      </c>
      <c r="M1009" s="108">
        <v>126097624</v>
      </c>
      <c r="N1009" s="108">
        <v>41615665</v>
      </c>
      <c r="O1009" s="108">
        <v>40103850</v>
      </c>
      <c r="P1009" s="108">
        <v>52263058</v>
      </c>
      <c r="Q1009" s="108">
        <v>36516504</v>
      </c>
      <c r="R1009" s="108">
        <v>75905544</v>
      </c>
      <c r="S1009" s="108">
        <v>54252460</v>
      </c>
      <c r="T1009" s="108">
        <v>72985272</v>
      </c>
      <c r="U1009" s="108">
        <v>80886696</v>
      </c>
      <c r="V1009" s="108">
        <v>63623998</v>
      </c>
      <c r="W1009" s="108">
        <v>79474872</v>
      </c>
      <c r="X1009" s="108">
        <v>79185608</v>
      </c>
      <c r="Y1009" s="108"/>
      <c r="Z1009" s="108">
        <v>70188392</v>
      </c>
      <c r="AA1009" s="108">
        <v>75341760</v>
      </c>
      <c r="AB1009" s="108">
        <v>72533160</v>
      </c>
      <c r="AC1009" s="108">
        <v>78998416</v>
      </c>
      <c r="AD1009" s="108">
        <v>83016960</v>
      </c>
      <c r="AE1009" s="108">
        <v>103169568</v>
      </c>
      <c r="AF1009" s="108">
        <v>89144776</v>
      </c>
      <c r="AG1009" s="108">
        <v>68736488</v>
      </c>
      <c r="AH1009" s="115">
        <v>66154960</v>
      </c>
      <c r="AI1009" s="105">
        <v>27.037400000000002</v>
      </c>
      <c r="AJ1009" s="105">
        <v>27.14</v>
      </c>
      <c r="AK1009" s="105">
        <v>27.2102</v>
      </c>
      <c r="AL1009" s="105">
        <v>26.4419</v>
      </c>
      <c r="AM1009" s="105">
        <v>26.617000000000001</v>
      </c>
      <c r="AN1009" s="105">
        <v>26.818100000000001</v>
      </c>
      <c r="AO1009" s="105">
        <v>27.064699999999998</v>
      </c>
      <c r="AP1009" s="105">
        <v>27.232600000000001</v>
      </c>
      <c r="AQ1009" s="105">
        <v>27.0991</v>
      </c>
      <c r="AR1009" s="105">
        <v>25.653199999999998</v>
      </c>
      <c r="AS1009" s="105">
        <v>25.931899999999999</v>
      </c>
      <c r="AT1009" s="105">
        <v>26.243500000000001</v>
      </c>
      <c r="AU1009" s="105">
        <v>25.334900000000001</v>
      </c>
      <c r="AV1009" s="105">
        <v>26.467400000000001</v>
      </c>
      <c r="AW1009" s="105">
        <v>26.191400000000002</v>
      </c>
      <c r="AX1009" s="105">
        <v>26.500399999999999</v>
      </c>
      <c r="AY1009" s="105">
        <v>26.607399999999998</v>
      </c>
      <c r="AZ1009" s="105">
        <v>26.343</v>
      </c>
      <c r="BA1009" s="105">
        <v>26.488900000000001</v>
      </c>
      <c r="BB1009" s="105">
        <v>26.5915</v>
      </c>
      <c r="BC1009" s="105">
        <v>22.262699999999999</v>
      </c>
      <c r="BD1009" s="105">
        <v>26.459499999999998</v>
      </c>
      <c r="BE1009" s="105">
        <v>26.592600000000001</v>
      </c>
      <c r="BF1009" s="105">
        <v>26.5487</v>
      </c>
      <c r="BG1009" s="105">
        <v>26.255400000000002</v>
      </c>
      <c r="BH1009" s="105">
        <v>26.316700000000001</v>
      </c>
      <c r="BI1009" s="105">
        <v>26.6343</v>
      </c>
      <c r="BJ1009" s="105">
        <v>26.464700000000001</v>
      </c>
      <c r="BK1009" s="105">
        <v>26.004100000000001</v>
      </c>
      <c r="BL1009" s="116">
        <v>26.026599999999998</v>
      </c>
      <c r="BM1009" s="112">
        <v>3.65811E-3</v>
      </c>
      <c r="BN1009" s="112">
        <v>6.77011E-2</v>
      </c>
      <c r="BO1009" s="112">
        <v>3.6451000000000001E-3</v>
      </c>
      <c r="BP1009" s="112">
        <v>0.38297199999999998</v>
      </c>
      <c r="BQ1009" s="112">
        <v>0.67662100000000003</v>
      </c>
      <c r="BR1009" s="112">
        <v>0.13164100000000001</v>
      </c>
      <c r="BS1009" s="112">
        <v>0.50433099999999997</v>
      </c>
      <c r="BT1009" s="112">
        <v>7.6160800000000001E-2</v>
      </c>
      <c r="BU1009" s="117">
        <v>0.28118399999999999</v>
      </c>
      <c r="BV1009" s="112">
        <v>2.47666E-2</v>
      </c>
      <c r="BW1009" s="112">
        <v>0.12919900000000001</v>
      </c>
      <c r="BX1009" s="112">
        <v>3.5743799999999999E-2</v>
      </c>
      <c r="BY1009" s="112">
        <v>0.46648000000000001</v>
      </c>
      <c r="BZ1009" s="112">
        <v>0.84456399999999998</v>
      </c>
      <c r="CA1009" s="112">
        <v>0.37411499999999998</v>
      </c>
      <c r="CB1009" s="112">
        <v>0.69909100000000002</v>
      </c>
      <c r="CC1009" s="112">
        <v>0.23302</v>
      </c>
      <c r="CD1009" s="117">
        <v>0.72864200000000001</v>
      </c>
      <c r="CE1009" s="105">
        <v>0.96406199999999997</v>
      </c>
      <c r="CF1009" s="105">
        <v>0.46053899999999998</v>
      </c>
      <c r="CG1009" s="105">
        <v>0.96697100000000002</v>
      </c>
      <c r="CH1009" s="105">
        <v>-0.22226599999999999</v>
      </c>
      <c r="CI1009" s="105">
        <v>-0.167265</v>
      </c>
      <c r="CJ1009" s="105">
        <v>0.31846600000000003</v>
      </c>
      <c r="CK1009" s="105">
        <v>-1.0507599999999999</v>
      </c>
      <c r="CL1009" s="105">
        <v>0.36845800000000001</v>
      </c>
      <c r="CM1009" s="116">
        <v>0.23702400000000001</v>
      </c>
    </row>
    <row r="1010" spans="1:91">
      <c r="A1010" s="104" t="s">
        <v>2805</v>
      </c>
      <c r="B1010" s="104" t="s">
        <v>2806</v>
      </c>
      <c r="C1010" s="104" t="s">
        <v>2807</v>
      </c>
      <c r="D1010" s="105">
        <v>31.27355</v>
      </c>
      <c r="E1010" s="108">
        <v>1663867593</v>
      </c>
      <c r="F1010" s="108">
        <v>1785651973</v>
      </c>
      <c r="G1010" s="108">
        <v>1769804867</v>
      </c>
      <c r="H1010" s="108">
        <v>2237300456</v>
      </c>
      <c r="I1010" s="108">
        <v>1916527877</v>
      </c>
      <c r="J1010" s="108">
        <v>1804677007</v>
      </c>
      <c r="K1010" s="108">
        <v>1721097741</v>
      </c>
      <c r="L1010" s="108">
        <v>1047434560</v>
      </c>
      <c r="M1010" s="108">
        <v>1975831690</v>
      </c>
      <c r="N1010" s="108">
        <v>2114391616</v>
      </c>
      <c r="O1010" s="108">
        <v>2131525002</v>
      </c>
      <c r="P1010" s="108">
        <v>1837121006</v>
      </c>
      <c r="Q1010" s="108">
        <v>2569094113</v>
      </c>
      <c r="R1010" s="108">
        <v>1869629696</v>
      </c>
      <c r="S1010" s="108">
        <v>1300478402</v>
      </c>
      <c r="T1010" s="108">
        <v>1689402627</v>
      </c>
      <c r="U1010" s="108">
        <v>1868790106</v>
      </c>
      <c r="V1010" s="108">
        <v>1683118769</v>
      </c>
      <c r="W1010" s="108">
        <v>2135424280</v>
      </c>
      <c r="X1010" s="108">
        <v>1911732881</v>
      </c>
      <c r="Y1010" s="108">
        <v>2371881432</v>
      </c>
      <c r="Z1010" s="108">
        <v>1991437016</v>
      </c>
      <c r="AA1010" s="108">
        <v>2105719115</v>
      </c>
      <c r="AB1010" s="108">
        <v>1856546621</v>
      </c>
      <c r="AC1010" s="108">
        <v>2219033310</v>
      </c>
      <c r="AD1010" s="108">
        <v>3010963588</v>
      </c>
      <c r="AE1010" s="108">
        <v>3051550581</v>
      </c>
      <c r="AF1010" s="108">
        <v>2615222394</v>
      </c>
      <c r="AG1010" s="108">
        <v>3080988668</v>
      </c>
      <c r="AH1010" s="115">
        <v>2658639601</v>
      </c>
      <c r="AI1010" s="105">
        <v>31.0154</v>
      </c>
      <c r="AJ1010" s="105">
        <v>31.298999999999999</v>
      </c>
      <c r="AK1010" s="105">
        <v>31.2791</v>
      </c>
      <c r="AL1010" s="105">
        <v>31.333500000000001</v>
      </c>
      <c r="AM1010" s="105">
        <v>31.263300000000001</v>
      </c>
      <c r="AN1010" s="105">
        <v>31.268000000000001</v>
      </c>
      <c r="AO1010" s="105">
        <v>30.9071</v>
      </c>
      <c r="AP1010" s="105">
        <v>30.683499999999999</v>
      </c>
      <c r="AQ1010" s="105">
        <v>31.068899999999999</v>
      </c>
      <c r="AR1010" s="105">
        <v>31.385899999999999</v>
      </c>
      <c r="AS1010" s="105">
        <v>31.4603</v>
      </c>
      <c r="AT1010" s="105">
        <v>31.379000000000001</v>
      </c>
      <c r="AU1010" s="105">
        <v>31.492899999999999</v>
      </c>
      <c r="AV1010" s="105">
        <v>31.0898</v>
      </c>
      <c r="AW1010" s="105">
        <v>30.606300000000001</v>
      </c>
      <c r="AX1010" s="105">
        <v>31.033200000000001</v>
      </c>
      <c r="AY1010" s="105">
        <v>31.122</v>
      </c>
      <c r="AZ1010" s="105">
        <v>30.990500000000001</v>
      </c>
      <c r="BA1010" s="105">
        <v>31.236799999999999</v>
      </c>
      <c r="BB1010" s="105">
        <v>31.161999999999999</v>
      </c>
      <c r="BC1010" s="105">
        <v>31.331900000000001</v>
      </c>
      <c r="BD1010" s="105">
        <v>31.2927</v>
      </c>
      <c r="BE1010" s="105">
        <v>31.3826</v>
      </c>
      <c r="BF1010" s="105">
        <v>31.226600000000001</v>
      </c>
      <c r="BG1010" s="105">
        <v>31.096800000000002</v>
      </c>
      <c r="BH1010" s="105">
        <v>31.5153</v>
      </c>
      <c r="BI1010" s="105">
        <v>31.520800000000001</v>
      </c>
      <c r="BJ1010" s="105">
        <v>31.339300000000001</v>
      </c>
      <c r="BK1010" s="105">
        <v>31.4482</v>
      </c>
      <c r="BL1010" s="116">
        <v>31.306000000000001</v>
      </c>
      <c r="BM1010" s="112">
        <v>0.17415600000000001</v>
      </c>
      <c r="BN1010" s="112">
        <v>0.19143199999999999</v>
      </c>
      <c r="BO1010" s="112">
        <v>1.6218799999999998E-2</v>
      </c>
      <c r="BP1010" s="112">
        <v>0.43130200000000002</v>
      </c>
      <c r="BQ1010" s="112">
        <v>0.31049900000000002</v>
      </c>
      <c r="BR1010" s="112">
        <v>5.4542899999999997E-3</v>
      </c>
      <c r="BS1010" s="112">
        <v>0.13757900000000001</v>
      </c>
      <c r="BT1010" s="112">
        <v>0.36374200000000001</v>
      </c>
      <c r="BU1010" s="117">
        <v>0.93315400000000004</v>
      </c>
      <c r="BV1010" s="112">
        <v>0.249389</v>
      </c>
      <c r="BW1010" s="112">
        <v>0.28020099999999998</v>
      </c>
      <c r="BX1010" s="112">
        <v>7.4659100000000006E-2</v>
      </c>
      <c r="BY1010" s="112">
        <v>0.51423399999999997</v>
      </c>
      <c r="BZ1010" s="112">
        <v>0.64176500000000003</v>
      </c>
      <c r="CA1010" s="112">
        <v>6.9669499999999995E-2</v>
      </c>
      <c r="CB1010" s="112">
        <v>0.35053299999999998</v>
      </c>
      <c r="CC1010" s="112">
        <v>0.56340299999999999</v>
      </c>
      <c r="CD1010" s="117">
        <v>0.98136100000000004</v>
      </c>
      <c r="CE1010" s="105">
        <v>-0.166684</v>
      </c>
      <c r="CF1010" s="105">
        <v>-7.6229699999999997E-2</v>
      </c>
      <c r="CG1010" s="105">
        <v>-0.47801500000000002</v>
      </c>
      <c r="CH1010" s="105">
        <v>4.3897600000000002E-2</v>
      </c>
      <c r="CI1010" s="105">
        <v>-0.301479</v>
      </c>
      <c r="CJ1010" s="105">
        <v>-0.31593700000000002</v>
      </c>
      <c r="CK1010" s="105">
        <v>-0.12091200000000001</v>
      </c>
      <c r="CL1010" s="105">
        <v>-6.3857999999999998E-2</v>
      </c>
      <c r="CM1010" s="116">
        <v>1.3110500000000001E-2</v>
      </c>
    </row>
    <row r="1011" spans="1:91">
      <c r="A1011" s="104" t="s">
        <v>2808</v>
      </c>
      <c r="B1011" s="104" t="s">
        <v>2809</v>
      </c>
      <c r="C1011" s="104" t="s">
        <v>2810</v>
      </c>
      <c r="D1011" s="105">
        <v>23.442399999999999</v>
      </c>
      <c r="E1011" s="108">
        <v>305661.65629999997</v>
      </c>
      <c r="F1011" s="108">
        <v>22748690.940000001</v>
      </c>
      <c r="G1011" s="108">
        <v>10163390.529999999</v>
      </c>
      <c r="H1011" s="108">
        <v>15553599.630000001</v>
      </c>
      <c r="I1011" s="108">
        <v>8131812.773</v>
      </c>
      <c r="J1011" s="108">
        <v>16459448.199999999</v>
      </c>
      <c r="K1011" s="108">
        <v>15779039.689999999</v>
      </c>
      <c r="L1011" s="108">
        <v>9404508.4379999992</v>
      </c>
      <c r="M1011" s="108">
        <v>12228573.92</v>
      </c>
      <c r="N1011" s="108">
        <v>3977363.1839999999</v>
      </c>
      <c r="O1011" s="108">
        <v>10979542.33</v>
      </c>
      <c r="P1011" s="108">
        <v>199039.01949999999</v>
      </c>
      <c r="Q1011" s="108">
        <v>9654666.2809999995</v>
      </c>
      <c r="R1011" s="108">
        <v>9936155.5629999992</v>
      </c>
      <c r="S1011" s="108">
        <v>10515174.810000001</v>
      </c>
      <c r="T1011" s="108">
        <v>8716905.1879999992</v>
      </c>
      <c r="U1011" s="108">
        <v>8796832.0319999997</v>
      </c>
      <c r="V1011" s="108">
        <v>1728278.273</v>
      </c>
      <c r="W1011" s="108">
        <v>5544932.5</v>
      </c>
      <c r="X1011" s="108">
        <v>1505246.75</v>
      </c>
      <c r="Y1011" s="108">
        <v>6602902.6169999996</v>
      </c>
      <c r="Z1011" s="108">
        <v>8325387.2340000002</v>
      </c>
      <c r="AA1011" s="108">
        <v>3794980.25</v>
      </c>
      <c r="AB1011" s="108">
        <v>1992912.5630000001</v>
      </c>
      <c r="AC1011" s="108">
        <v>9358417</v>
      </c>
      <c r="AD1011" s="108">
        <v>14929381.15</v>
      </c>
      <c r="AE1011" s="108">
        <v>5723237.5</v>
      </c>
      <c r="AF1011" s="108">
        <v>14396182.130000001</v>
      </c>
      <c r="AG1011" s="108">
        <v>17364551.629999999</v>
      </c>
      <c r="AH1011" s="115">
        <v>13145855.25</v>
      </c>
      <c r="AI1011" s="105">
        <v>18.6051</v>
      </c>
      <c r="AJ1011" s="105">
        <v>25.069600000000001</v>
      </c>
      <c r="AK1011" s="105">
        <v>24.271599999999999</v>
      </c>
      <c r="AL1011" s="105">
        <v>24.165099999999999</v>
      </c>
      <c r="AM1011" s="105">
        <v>23.3477</v>
      </c>
      <c r="AN1011" s="105">
        <v>24.846499999999999</v>
      </c>
      <c r="AO1011" s="105">
        <v>24.1645</v>
      </c>
      <c r="AP1011" s="105">
        <v>24.284700000000001</v>
      </c>
      <c r="AQ1011" s="105">
        <v>23.732800000000001</v>
      </c>
      <c r="AR1011" s="105">
        <v>21.5608</v>
      </c>
      <c r="AS1011" s="105">
        <v>25.023900000000001</v>
      </c>
      <c r="AT1011" s="105">
        <v>18.206900000000001</v>
      </c>
      <c r="AU1011" s="105">
        <v>23.367599999999999</v>
      </c>
      <c r="AV1011" s="105">
        <v>23.533999999999999</v>
      </c>
      <c r="AW1011" s="105">
        <v>23.927</v>
      </c>
      <c r="AX1011" s="105">
        <v>23.434699999999999</v>
      </c>
      <c r="AY1011" s="105">
        <v>23.450099999999999</v>
      </c>
      <c r="AZ1011" s="105">
        <v>20.943200000000001</v>
      </c>
      <c r="BA1011" s="105">
        <v>22.6477</v>
      </c>
      <c r="BB1011" s="105">
        <v>21.2728</v>
      </c>
      <c r="BC1011" s="105">
        <v>23.190799999999999</v>
      </c>
      <c r="BD1011" s="105">
        <v>23.189800000000002</v>
      </c>
      <c r="BE1011" s="105">
        <v>21.5289</v>
      </c>
      <c r="BF1011" s="105">
        <v>21.363</v>
      </c>
      <c r="BG1011" s="105">
        <v>22.9407</v>
      </c>
      <c r="BH1011" s="105">
        <v>23.871300000000002</v>
      </c>
      <c r="BI1011" s="105">
        <v>22.462299999999999</v>
      </c>
      <c r="BJ1011" s="105">
        <v>23.834199999999999</v>
      </c>
      <c r="BK1011" s="105">
        <v>23.9712</v>
      </c>
      <c r="BL1011" s="116">
        <v>23.7195</v>
      </c>
      <c r="BM1011" s="112">
        <v>0.58946100000000001</v>
      </c>
      <c r="BN1011" s="112">
        <v>0.56101900000000005</v>
      </c>
      <c r="BO1011" s="112">
        <v>0.29662500000000003</v>
      </c>
      <c r="BP1011" s="112">
        <v>0.31802200000000003</v>
      </c>
      <c r="BQ1011" s="112">
        <v>0.26918599999999998</v>
      </c>
      <c r="BR1011" s="112">
        <v>0.214591</v>
      </c>
      <c r="BS1011" s="112">
        <v>6.2840099999999996E-2</v>
      </c>
      <c r="BT1011" s="112">
        <v>3.6683899999999998E-2</v>
      </c>
      <c r="BU1011" s="117">
        <v>0.148617</v>
      </c>
      <c r="BV1011" s="112">
        <v>0.65803400000000001</v>
      </c>
      <c r="BW1011" s="112">
        <v>0.64097400000000004</v>
      </c>
      <c r="BX1011" s="112">
        <v>0.41034900000000002</v>
      </c>
      <c r="BY1011" s="112">
        <v>0.40408300000000003</v>
      </c>
      <c r="BZ1011" s="112">
        <v>0.61109100000000005</v>
      </c>
      <c r="CA1011" s="112">
        <v>0.47282400000000002</v>
      </c>
      <c r="CB1011" s="112">
        <v>0.23794799999999999</v>
      </c>
      <c r="CC1011" s="112">
        <v>0.15584500000000001</v>
      </c>
      <c r="CD1011" s="117">
        <v>0.67133900000000002</v>
      </c>
      <c r="CE1011" s="105">
        <v>-1.19286</v>
      </c>
      <c r="CF1011" s="105">
        <v>0.27815099999999998</v>
      </c>
      <c r="CG1011" s="105">
        <v>0.21904199999999999</v>
      </c>
      <c r="CH1011" s="105">
        <v>-2.2444600000000001</v>
      </c>
      <c r="CI1011" s="105">
        <v>-0.232123</v>
      </c>
      <c r="CJ1011" s="105">
        <v>-1.2322900000000001</v>
      </c>
      <c r="CK1011" s="105">
        <v>-1.4712099999999999</v>
      </c>
      <c r="CL1011" s="105">
        <v>-1.8143800000000001</v>
      </c>
      <c r="CM1011" s="116">
        <v>-0.75021099999999996</v>
      </c>
    </row>
    <row r="1012" spans="1:91">
      <c r="A1012" s="104" t="s">
        <v>2811</v>
      </c>
      <c r="B1012" s="104" t="s">
        <v>2812</v>
      </c>
      <c r="C1012" s="104" t="s">
        <v>2813</v>
      </c>
      <c r="D1012" s="105">
        <v>31.810699999999997</v>
      </c>
      <c r="E1012" s="108">
        <v>3106493555</v>
      </c>
      <c r="F1012" s="108">
        <v>2439125952</v>
      </c>
      <c r="G1012" s="108">
        <v>2403543598</v>
      </c>
      <c r="H1012" s="108">
        <v>3184603591</v>
      </c>
      <c r="I1012" s="108">
        <v>2281402120</v>
      </c>
      <c r="J1012" s="108">
        <v>2425661293</v>
      </c>
      <c r="K1012" s="108">
        <v>3154778389</v>
      </c>
      <c r="L1012" s="108">
        <v>1973314075</v>
      </c>
      <c r="M1012" s="108">
        <v>2936495641</v>
      </c>
      <c r="N1012" s="108">
        <v>2723690899</v>
      </c>
      <c r="O1012" s="108">
        <v>3215653426</v>
      </c>
      <c r="P1012" s="108">
        <v>2571827229</v>
      </c>
      <c r="Q1012" s="108">
        <v>3102296429</v>
      </c>
      <c r="R1012" s="108">
        <v>3816324702</v>
      </c>
      <c r="S1012" s="108">
        <v>2521098996</v>
      </c>
      <c r="T1012" s="108">
        <v>2638567602</v>
      </c>
      <c r="U1012" s="108">
        <v>2650367214</v>
      </c>
      <c r="V1012" s="108">
        <v>2309010638</v>
      </c>
      <c r="W1012" s="108">
        <v>3246908918</v>
      </c>
      <c r="X1012" s="108">
        <v>3202900250</v>
      </c>
      <c r="Y1012" s="108">
        <v>3279931486</v>
      </c>
      <c r="Z1012" s="108">
        <v>3086257312</v>
      </c>
      <c r="AA1012" s="108">
        <v>2995968126</v>
      </c>
      <c r="AB1012" s="108">
        <v>3305843180</v>
      </c>
      <c r="AC1012" s="108">
        <v>4056009987</v>
      </c>
      <c r="AD1012" s="108">
        <v>4334561319</v>
      </c>
      <c r="AE1012" s="108">
        <v>3736761333</v>
      </c>
      <c r="AF1012" s="108">
        <v>3417483960</v>
      </c>
      <c r="AG1012" s="108">
        <v>4055477919</v>
      </c>
      <c r="AH1012" s="115">
        <v>3910768923</v>
      </c>
      <c r="AI1012" s="105">
        <v>31.9161</v>
      </c>
      <c r="AJ1012" s="105">
        <v>31.7285</v>
      </c>
      <c r="AK1012" s="105">
        <v>31.696200000000001</v>
      </c>
      <c r="AL1012" s="105">
        <v>31.8429</v>
      </c>
      <c r="AM1012" s="105">
        <v>31.506</v>
      </c>
      <c r="AN1012" s="105">
        <v>31.631699999999999</v>
      </c>
      <c r="AO1012" s="105">
        <v>31.808399999999999</v>
      </c>
      <c r="AP1012" s="105">
        <v>31.5337</v>
      </c>
      <c r="AQ1012" s="105">
        <v>31.640499999999999</v>
      </c>
      <c r="AR1012" s="105">
        <v>31.754999999999999</v>
      </c>
      <c r="AS1012" s="105">
        <v>32.058100000000003</v>
      </c>
      <c r="AT1012" s="105">
        <v>31.8643</v>
      </c>
      <c r="AU1012" s="105">
        <v>31.764099999999999</v>
      </c>
      <c r="AV1012" s="105">
        <v>32.119199999999999</v>
      </c>
      <c r="AW1012" s="105">
        <v>31.547899999999998</v>
      </c>
      <c r="AX1012" s="105">
        <v>31.676400000000001</v>
      </c>
      <c r="AY1012" s="105">
        <v>31.627099999999999</v>
      </c>
      <c r="AZ1012" s="105">
        <v>31.433</v>
      </c>
      <c r="BA1012" s="105">
        <v>31.8414</v>
      </c>
      <c r="BB1012" s="105">
        <v>31.897500000000001</v>
      </c>
      <c r="BC1012" s="105">
        <v>31.795100000000001</v>
      </c>
      <c r="BD1012" s="105">
        <v>31.928999999999998</v>
      </c>
      <c r="BE1012" s="105">
        <v>31.879300000000001</v>
      </c>
      <c r="BF1012" s="105">
        <v>32.058999999999997</v>
      </c>
      <c r="BG1012" s="105">
        <v>31.963100000000001</v>
      </c>
      <c r="BH1012" s="105">
        <v>32.0336</v>
      </c>
      <c r="BI1012" s="105">
        <v>31.812999999999999</v>
      </c>
      <c r="BJ1012" s="105">
        <v>31.725300000000001</v>
      </c>
      <c r="BK1012" s="105">
        <v>31.8416</v>
      </c>
      <c r="BL1012" s="116">
        <v>31.855599999999999</v>
      </c>
      <c r="BM1012" s="112">
        <v>0.75069799999999998</v>
      </c>
      <c r="BN1012" s="112">
        <v>0.23907700000000001</v>
      </c>
      <c r="BO1012" s="112">
        <v>0.17844199999999999</v>
      </c>
      <c r="BP1012" s="112">
        <v>0.43404700000000002</v>
      </c>
      <c r="BQ1012" s="112">
        <v>0.98732299999999995</v>
      </c>
      <c r="BR1012" s="112">
        <v>5.46665E-2</v>
      </c>
      <c r="BS1012" s="112">
        <v>0.50545499999999999</v>
      </c>
      <c r="BT1012" s="112">
        <v>9.3462299999999998E-2</v>
      </c>
      <c r="BU1012" s="117">
        <v>0.16924</v>
      </c>
      <c r="BV1012" s="112">
        <v>0.79422300000000001</v>
      </c>
      <c r="BW1012" s="112">
        <v>0.32954699999999998</v>
      </c>
      <c r="BX1012" s="112">
        <v>0.28925099999999998</v>
      </c>
      <c r="BY1012" s="112">
        <v>0.51686399999999999</v>
      </c>
      <c r="BZ1012" s="112">
        <v>0.99406799999999995</v>
      </c>
      <c r="CA1012" s="112">
        <v>0.23432</v>
      </c>
      <c r="CB1012" s="112">
        <v>0.69924399999999998</v>
      </c>
      <c r="CC1012" s="112">
        <v>0.26455899999999999</v>
      </c>
      <c r="CD1012" s="117">
        <v>0.68399600000000005</v>
      </c>
      <c r="CE1012" s="105">
        <v>-2.7241399999999999E-2</v>
      </c>
      <c r="CF1012" s="105">
        <v>-0.14733099999999999</v>
      </c>
      <c r="CG1012" s="105">
        <v>-0.146645</v>
      </c>
      <c r="CH1012" s="105">
        <v>8.4926000000000001E-2</v>
      </c>
      <c r="CI1012" s="105">
        <v>2.9004399999999998E-3</v>
      </c>
      <c r="CJ1012" s="105">
        <v>-0.22866300000000001</v>
      </c>
      <c r="CK1012" s="105">
        <v>3.7128399999999999E-2</v>
      </c>
      <c r="CL1012" s="105">
        <v>0.14823900000000001</v>
      </c>
      <c r="CM1012" s="116">
        <v>0.12906000000000001</v>
      </c>
    </row>
    <row r="1013" spans="1:91">
      <c r="A1013" s="104" t="s">
        <v>2814</v>
      </c>
      <c r="B1013" s="104" t="s">
        <v>2815</v>
      </c>
      <c r="C1013" s="104" t="s">
        <v>471</v>
      </c>
      <c r="D1013" s="105">
        <v>28.707999999999998</v>
      </c>
      <c r="E1013" s="108">
        <v>470817012.5</v>
      </c>
      <c r="F1013" s="108">
        <v>376316453</v>
      </c>
      <c r="G1013" s="108">
        <v>373655056</v>
      </c>
      <c r="H1013" s="108">
        <v>499712713</v>
      </c>
      <c r="I1013" s="108">
        <v>363532723</v>
      </c>
      <c r="J1013" s="108">
        <v>360330889</v>
      </c>
      <c r="K1013" s="108">
        <v>488910075.5</v>
      </c>
      <c r="L1013" s="108">
        <v>591136021.5</v>
      </c>
      <c r="M1013" s="108">
        <v>465657623.5</v>
      </c>
      <c r="N1013" s="108">
        <v>378247379.5</v>
      </c>
      <c r="O1013" s="108">
        <v>380291648</v>
      </c>
      <c r="P1013" s="108">
        <v>376010636.80000001</v>
      </c>
      <c r="Q1013" s="108">
        <v>299912296</v>
      </c>
      <c r="R1013" s="108">
        <v>305440684</v>
      </c>
      <c r="S1013" s="108">
        <v>256826537.5</v>
      </c>
      <c r="T1013" s="108">
        <v>237114929.5</v>
      </c>
      <c r="U1013" s="108">
        <v>276572128.5</v>
      </c>
      <c r="V1013" s="108">
        <v>218215569.5</v>
      </c>
      <c r="W1013" s="108">
        <v>325675888</v>
      </c>
      <c r="X1013" s="108">
        <v>215906049</v>
      </c>
      <c r="Y1013" s="108">
        <v>330400581.80000001</v>
      </c>
      <c r="Z1013" s="108">
        <v>319588058.5</v>
      </c>
      <c r="AA1013" s="108">
        <v>293688995.80000001</v>
      </c>
      <c r="AB1013" s="108">
        <v>315397040</v>
      </c>
      <c r="AC1013" s="108">
        <v>458437894</v>
      </c>
      <c r="AD1013" s="108">
        <v>375610175.80000001</v>
      </c>
      <c r="AE1013" s="108">
        <v>316466276</v>
      </c>
      <c r="AF1013" s="108">
        <v>240710271</v>
      </c>
      <c r="AG1013" s="108">
        <v>484768818</v>
      </c>
      <c r="AH1013" s="115">
        <v>448190093</v>
      </c>
      <c r="AI1013" s="105">
        <v>29.194099999999999</v>
      </c>
      <c r="AJ1013" s="105">
        <v>29.0624</v>
      </c>
      <c r="AK1013" s="105">
        <v>29.0883</v>
      </c>
      <c r="AL1013" s="105">
        <v>29.1709</v>
      </c>
      <c r="AM1013" s="105">
        <v>28.890599999999999</v>
      </c>
      <c r="AN1013" s="105">
        <v>28.969799999999999</v>
      </c>
      <c r="AO1013" s="105">
        <v>29.1233</v>
      </c>
      <c r="AP1013" s="105">
        <v>29.946000000000002</v>
      </c>
      <c r="AQ1013" s="105">
        <v>28.983799999999999</v>
      </c>
      <c r="AR1013" s="105">
        <v>28.9145</v>
      </c>
      <c r="AS1013" s="105">
        <v>29.072900000000001</v>
      </c>
      <c r="AT1013" s="105">
        <v>29.090399999999999</v>
      </c>
      <c r="AU1013" s="105">
        <v>28.3704</v>
      </c>
      <c r="AV1013" s="105">
        <v>28.475999999999999</v>
      </c>
      <c r="AW1013" s="105">
        <v>28.4176</v>
      </c>
      <c r="AX1013" s="105">
        <v>28.200299999999999</v>
      </c>
      <c r="AY1013" s="105">
        <v>28.350100000000001</v>
      </c>
      <c r="AZ1013" s="105">
        <v>28.0824</v>
      </c>
      <c r="BA1013" s="105">
        <v>28.523800000000001</v>
      </c>
      <c r="BB1013" s="105">
        <v>28.0242</v>
      </c>
      <c r="BC1013" s="105">
        <v>28.520299999999999</v>
      </c>
      <c r="BD1013" s="105">
        <v>28.662600000000001</v>
      </c>
      <c r="BE1013" s="105">
        <v>28.56</v>
      </c>
      <c r="BF1013" s="105">
        <v>28.6692</v>
      </c>
      <c r="BG1013" s="105">
        <v>28.8217</v>
      </c>
      <c r="BH1013" s="105">
        <v>28.5215</v>
      </c>
      <c r="BI1013" s="105">
        <v>28.2514</v>
      </c>
      <c r="BJ1013" s="105">
        <v>27.8978</v>
      </c>
      <c r="BK1013" s="105">
        <v>28.8048</v>
      </c>
      <c r="BL1013" s="116">
        <v>28.7468</v>
      </c>
      <c r="BM1013" s="112">
        <v>9.9637299999999998E-2</v>
      </c>
      <c r="BN1013" s="112">
        <v>0.15868499999999999</v>
      </c>
      <c r="BO1013" s="112">
        <v>0.10742500000000001</v>
      </c>
      <c r="BP1013" s="112">
        <v>0.14308000000000001</v>
      </c>
      <c r="BQ1013" s="112">
        <v>0.84413800000000005</v>
      </c>
      <c r="BR1013" s="112">
        <v>0.42015200000000003</v>
      </c>
      <c r="BS1013" s="112">
        <v>0.72530099999999997</v>
      </c>
      <c r="BT1013" s="112">
        <v>0.643706</v>
      </c>
      <c r="BU1013" s="117">
        <v>0.89258599999999999</v>
      </c>
      <c r="BV1013" s="112">
        <v>0.16181799999999999</v>
      </c>
      <c r="BW1013" s="112">
        <v>0.24168500000000001</v>
      </c>
      <c r="BX1013" s="112">
        <v>0.20119899999999999</v>
      </c>
      <c r="BY1013" s="112">
        <v>0.210231</v>
      </c>
      <c r="BZ1013" s="112">
        <v>0.923682</v>
      </c>
      <c r="CA1013" s="112">
        <v>0.68105800000000005</v>
      </c>
      <c r="CB1013" s="112">
        <v>0.85994899999999996</v>
      </c>
      <c r="CC1013" s="112">
        <v>0.78307300000000002</v>
      </c>
      <c r="CD1013" s="117">
        <v>0.96894899999999995</v>
      </c>
      <c r="CE1013" s="105">
        <v>0.631799</v>
      </c>
      <c r="CF1013" s="105">
        <v>0.52730600000000005</v>
      </c>
      <c r="CG1013" s="105">
        <v>0.86790400000000001</v>
      </c>
      <c r="CH1013" s="105">
        <v>0.54281100000000004</v>
      </c>
      <c r="CI1013" s="105">
        <v>-6.1813399999999998E-2</v>
      </c>
      <c r="CJ1013" s="105">
        <v>-0.27216400000000002</v>
      </c>
      <c r="CK1013" s="105">
        <v>-0.12701000000000001</v>
      </c>
      <c r="CL1013" s="105">
        <v>0.14746899999999999</v>
      </c>
      <c r="CM1013" s="116">
        <v>4.83665E-2</v>
      </c>
    </row>
    <row r="1014" spans="1:91">
      <c r="A1014" s="104" t="s">
        <v>5261</v>
      </c>
      <c r="B1014" s="104" t="s">
        <v>5262</v>
      </c>
      <c r="C1014" s="104" t="s">
        <v>5263</v>
      </c>
      <c r="D1014" s="105">
        <v>26.44575</v>
      </c>
      <c r="E1014" s="108">
        <v>177595912</v>
      </c>
      <c r="F1014" s="108">
        <v>74654761</v>
      </c>
      <c r="G1014" s="108">
        <v>27827036</v>
      </c>
      <c r="H1014" s="108">
        <v>41685799.5</v>
      </c>
      <c r="I1014" s="108">
        <v>186409441.5</v>
      </c>
      <c r="J1014" s="108">
        <v>77846378</v>
      </c>
      <c r="K1014" s="108">
        <v>49729561</v>
      </c>
      <c r="L1014" s="108">
        <v>73176407</v>
      </c>
      <c r="M1014" s="108">
        <v>43867959.5</v>
      </c>
      <c r="N1014" s="108">
        <v>160527727</v>
      </c>
      <c r="O1014" s="108">
        <v>166422694</v>
      </c>
      <c r="P1014" s="108">
        <v>53053137.5</v>
      </c>
      <c r="Q1014" s="108">
        <v>29752883</v>
      </c>
      <c r="R1014" s="108">
        <v>15038861</v>
      </c>
      <c r="S1014" s="108">
        <v>59572581.75</v>
      </c>
      <c r="T1014" s="108">
        <v>29307789.25</v>
      </c>
      <c r="U1014" s="108">
        <v>156730428.5</v>
      </c>
      <c r="V1014" s="108">
        <v>130851570.5</v>
      </c>
      <c r="W1014" s="108">
        <v>85494363.5</v>
      </c>
      <c r="X1014" s="108">
        <v>210039036.5</v>
      </c>
      <c r="Y1014" s="108">
        <v>104218233.5</v>
      </c>
      <c r="Z1014" s="108">
        <v>288730618</v>
      </c>
      <c r="AA1014" s="108">
        <v>65720173.5</v>
      </c>
      <c r="AB1014" s="108">
        <v>21363734</v>
      </c>
      <c r="AC1014" s="108">
        <v>41820806.5</v>
      </c>
      <c r="AD1014" s="108">
        <v>86727513.5</v>
      </c>
      <c r="AE1014" s="108">
        <v>39083598.5</v>
      </c>
      <c r="AF1014" s="108">
        <v>28789208</v>
      </c>
      <c r="AG1014" s="108">
        <v>94906271</v>
      </c>
      <c r="AH1014" s="115">
        <v>217535879</v>
      </c>
      <c r="AI1014" s="105">
        <v>27.787500000000001</v>
      </c>
      <c r="AJ1014" s="105">
        <v>26.8583</v>
      </c>
      <c r="AK1014" s="105">
        <v>25.385400000000001</v>
      </c>
      <c r="AL1014" s="105">
        <v>25.587399999999999</v>
      </c>
      <c r="AM1014" s="105">
        <v>27.952000000000002</v>
      </c>
      <c r="AN1014" s="105">
        <v>27.034800000000001</v>
      </c>
      <c r="AO1014" s="105">
        <v>25.795200000000001</v>
      </c>
      <c r="AP1014" s="105">
        <v>27.244599999999998</v>
      </c>
      <c r="AQ1014" s="105">
        <v>25.575800000000001</v>
      </c>
      <c r="AR1014" s="105">
        <v>27.685099999999998</v>
      </c>
      <c r="AS1014" s="105">
        <v>27.9633</v>
      </c>
      <c r="AT1014" s="105">
        <v>26.2651</v>
      </c>
      <c r="AU1014" s="105">
        <v>25.016200000000001</v>
      </c>
      <c r="AV1014" s="105">
        <v>24.131900000000002</v>
      </c>
      <c r="AW1014" s="105">
        <v>26.4314</v>
      </c>
      <c r="AX1014" s="105">
        <v>25.184100000000001</v>
      </c>
      <c r="AY1014" s="105">
        <v>27.561499999999999</v>
      </c>
      <c r="AZ1014" s="105">
        <v>27.384499999999999</v>
      </c>
      <c r="BA1014" s="105">
        <v>26.5943</v>
      </c>
      <c r="BB1014" s="105">
        <v>27.995699999999999</v>
      </c>
      <c r="BC1014" s="105">
        <v>26.8048</v>
      </c>
      <c r="BD1014" s="105">
        <v>28.505600000000001</v>
      </c>
      <c r="BE1014" s="105">
        <v>26.384599999999999</v>
      </c>
      <c r="BF1014" s="105">
        <v>24.7852</v>
      </c>
      <c r="BG1014" s="105">
        <v>25.344100000000001</v>
      </c>
      <c r="BH1014" s="105">
        <v>26.37</v>
      </c>
      <c r="BI1014" s="105">
        <v>25.233899999999998</v>
      </c>
      <c r="BJ1014" s="105">
        <v>24.834099999999999</v>
      </c>
      <c r="BK1014" s="105">
        <v>26.460100000000001</v>
      </c>
      <c r="BL1014" s="116">
        <v>27.745100000000001</v>
      </c>
      <c r="BM1014" s="112">
        <v>0.77767900000000001</v>
      </c>
      <c r="BN1014" s="112">
        <v>0.66259299999999999</v>
      </c>
      <c r="BO1014" s="112">
        <v>0.89362900000000001</v>
      </c>
      <c r="BP1014" s="112">
        <v>0.389241</v>
      </c>
      <c r="BQ1014" s="112">
        <v>0.34418900000000002</v>
      </c>
      <c r="BR1014" s="112">
        <v>0.76523399999999997</v>
      </c>
      <c r="BS1014" s="112">
        <v>0.45434400000000003</v>
      </c>
      <c r="BT1014" s="112">
        <v>0.88429400000000002</v>
      </c>
      <c r="BU1014" s="117">
        <v>0.48931999999999998</v>
      </c>
      <c r="BV1014" s="112">
        <v>0.81600899999999998</v>
      </c>
      <c r="BW1014" s="112">
        <v>0.73087400000000002</v>
      </c>
      <c r="BX1014" s="112">
        <v>0.92751499999999998</v>
      </c>
      <c r="BY1014" s="112">
        <v>0.472277</v>
      </c>
      <c r="BZ1014" s="112">
        <v>0.66867299999999996</v>
      </c>
      <c r="CA1014" s="112">
        <v>0.89629199999999998</v>
      </c>
      <c r="CB1014" s="112">
        <v>0.66098900000000005</v>
      </c>
      <c r="CC1014" s="112">
        <v>0.93867400000000001</v>
      </c>
      <c r="CD1014" s="117">
        <v>0.80537000000000003</v>
      </c>
      <c r="CE1014" s="105">
        <v>0.33064700000000002</v>
      </c>
      <c r="CF1014" s="105">
        <v>0.51162799999999997</v>
      </c>
      <c r="CG1014" s="105">
        <v>-0.14124900000000001</v>
      </c>
      <c r="CH1014" s="105">
        <v>0.95808899999999997</v>
      </c>
      <c r="CI1014" s="105">
        <v>-1.15327</v>
      </c>
      <c r="CJ1014" s="105">
        <v>0.36363499999999999</v>
      </c>
      <c r="CK1014" s="105">
        <v>0.785165</v>
      </c>
      <c r="CL1014" s="105">
        <v>0.21204600000000001</v>
      </c>
      <c r="CM1014" s="116">
        <v>-0.69710700000000003</v>
      </c>
    </row>
    <row r="1015" spans="1:91">
      <c r="A1015" s="104" t="s">
        <v>5264</v>
      </c>
      <c r="B1015" s="104" t="s">
        <v>5265</v>
      </c>
      <c r="C1015" s="104" t="s">
        <v>5266</v>
      </c>
      <c r="D1015" s="105">
        <v>27.788250000000001</v>
      </c>
      <c r="E1015" s="108">
        <v>195363715</v>
      </c>
      <c r="F1015" s="108">
        <v>224371448</v>
      </c>
      <c r="G1015" s="108">
        <v>195214424</v>
      </c>
      <c r="H1015" s="108">
        <v>198259088</v>
      </c>
      <c r="I1015" s="108">
        <v>98833970</v>
      </c>
      <c r="J1015" s="108">
        <v>107272258.5</v>
      </c>
      <c r="K1015" s="108">
        <v>209072794</v>
      </c>
      <c r="L1015" s="108">
        <v>86486720</v>
      </c>
      <c r="M1015" s="108">
        <v>184730856</v>
      </c>
      <c r="N1015" s="108">
        <v>174558832</v>
      </c>
      <c r="O1015" s="108">
        <v>183070936</v>
      </c>
      <c r="P1015" s="108">
        <v>189043394</v>
      </c>
      <c r="Q1015" s="108">
        <v>113581816</v>
      </c>
      <c r="R1015" s="108">
        <v>188532080</v>
      </c>
      <c r="S1015" s="108">
        <v>137072668</v>
      </c>
      <c r="T1015" s="108">
        <v>184197104</v>
      </c>
      <c r="U1015" s="108">
        <v>175652960</v>
      </c>
      <c r="V1015" s="108">
        <v>124347448</v>
      </c>
      <c r="W1015" s="108">
        <v>199386366</v>
      </c>
      <c r="X1015" s="108">
        <v>176306987</v>
      </c>
      <c r="Y1015" s="108">
        <v>180205240</v>
      </c>
      <c r="Z1015" s="108">
        <v>89429760</v>
      </c>
      <c r="AA1015" s="108">
        <v>89313032</v>
      </c>
      <c r="AB1015" s="108">
        <v>208716364</v>
      </c>
      <c r="AC1015" s="108">
        <v>251870560</v>
      </c>
      <c r="AD1015" s="108">
        <v>240490192</v>
      </c>
      <c r="AE1015" s="108">
        <v>230912224</v>
      </c>
      <c r="AF1015" s="108">
        <v>229422584</v>
      </c>
      <c r="AG1015" s="108">
        <v>204459216</v>
      </c>
      <c r="AH1015" s="115">
        <v>181988696</v>
      </c>
      <c r="AI1015" s="105">
        <v>27.9251</v>
      </c>
      <c r="AJ1015" s="105">
        <v>28.415500000000002</v>
      </c>
      <c r="AK1015" s="105">
        <v>28.2166</v>
      </c>
      <c r="AL1015" s="105">
        <v>27.837199999999999</v>
      </c>
      <c r="AM1015" s="105">
        <v>27.010300000000001</v>
      </c>
      <c r="AN1015" s="105">
        <v>27.259699999999999</v>
      </c>
      <c r="AO1015" s="105">
        <v>27.905200000000001</v>
      </c>
      <c r="AP1015" s="105">
        <v>27.409700000000001</v>
      </c>
      <c r="AQ1015" s="105">
        <v>27.649899999999999</v>
      </c>
      <c r="AR1015" s="105">
        <v>27.845500000000001</v>
      </c>
      <c r="AS1015" s="105">
        <v>28.0793</v>
      </c>
      <c r="AT1015" s="105">
        <v>28.098299999999998</v>
      </c>
      <c r="AU1015" s="105">
        <v>26.9862</v>
      </c>
      <c r="AV1015" s="105">
        <v>27.779900000000001</v>
      </c>
      <c r="AW1015" s="105">
        <v>27.497900000000001</v>
      </c>
      <c r="AX1015" s="105">
        <v>27.835999999999999</v>
      </c>
      <c r="AY1015" s="105">
        <v>27.702400000000001</v>
      </c>
      <c r="AZ1015" s="105">
        <v>27.270299999999999</v>
      </c>
      <c r="BA1015" s="105">
        <v>27.815899999999999</v>
      </c>
      <c r="BB1015" s="105">
        <v>27.740300000000001</v>
      </c>
      <c r="BC1015" s="105">
        <v>27.633099999999999</v>
      </c>
      <c r="BD1015" s="105">
        <v>26.840499999999999</v>
      </c>
      <c r="BE1015" s="105">
        <v>26.8752</v>
      </c>
      <c r="BF1015" s="105">
        <v>28.073599999999999</v>
      </c>
      <c r="BG1015" s="105">
        <v>27.925999999999998</v>
      </c>
      <c r="BH1015" s="105">
        <v>27.869900000000001</v>
      </c>
      <c r="BI1015" s="105">
        <v>27.796600000000002</v>
      </c>
      <c r="BJ1015" s="105">
        <v>27.828499999999998</v>
      </c>
      <c r="BK1015" s="105">
        <v>27.5808</v>
      </c>
      <c r="BL1015" s="116">
        <v>27.495200000000001</v>
      </c>
      <c r="BM1015" s="112">
        <v>3.3966200000000002E-2</v>
      </c>
      <c r="BN1015" s="112">
        <v>0.37182300000000001</v>
      </c>
      <c r="BO1015" s="112">
        <v>0.91387700000000005</v>
      </c>
      <c r="BP1015" s="112">
        <v>4.4336500000000001E-2</v>
      </c>
      <c r="BQ1015" s="112">
        <v>0.44607999999999998</v>
      </c>
      <c r="BR1015" s="112">
        <v>0.87951800000000002</v>
      </c>
      <c r="BS1015" s="112">
        <v>0.448602</v>
      </c>
      <c r="BT1015" s="112">
        <v>0.42357600000000001</v>
      </c>
      <c r="BU1015" s="117">
        <v>9.8062099999999999E-2</v>
      </c>
      <c r="BV1015" s="112">
        <v>7.94097E-2</v>
      </c>
      <c r="BW1015" s="112">
        <v>0.46320699999999998</v>
      </c>
      <c r="BX1015" s="112">
        <v>0.940604</v>
      </c>
      <c r="BY1015" s="112">
        <v>8.3835999999999994E-2</v>
      </c>
      <c r="BZ1015" s="112">
        <v>0.72278799999999999</v>
      </c>
      <c r="CA1015" s="112">
        <v>0.94831600000000005</v>
      </c>
      <c r="CB1015" s="112">
        <v>0.65813299999999997</v>
      </c>
      <c r="CC1015" s="112">
        <v>0.61065700000000001</v>
      </c>
      <c r="CD1015" s="117">
        <v>0.61957799999999996</v>
      </c>
      <c r="CE1015" s="105">
        <v>0.55087900000000001</v>
      </c>
      <c r="CF1015" s="105">
        <v>-0.26577899999999999</v>
      </c>
      <c r="CG1015" s="105">
        <v>2.0093900000000001E-2</v>
      </c>
      <c r="CH1015" s="105">
        <v>0.37289</v>
      </c>
      <c r="CI1015" s="105">
        <v>-0.21348900000000001</v>
      </c>
      <c r="CJ1015" s="105">
        <v>-3.1949400000000003E-2</v>
      </c>
      <c r="CK1015" s="105">
        <v>9.4936400000000004E-2</v>
      </c>
      <c r="CL1015" s="105">
        <v>-0.37171500000000002</v>
      </c>
      <c r="CM1015" s="116">
        <v>0.22934299999999999</v>
      </c>
    </row>
    <row r="1016" spans="1:91">
      <c r="A1016" s="104" t="s">
        <v>2816</v>
      </c>
      <c r="B1016" s="104" t="s">
        <v>2817</v>
      </c>
      <c r="C1016" s="104" t="s">
        <v>471</v>
      </c>
      <c r="D1016" s="105">
        <v>28.75</v>
      </c>
      <c r="E1016" s="108">
        <v>281690485.39999998</v>
      </c>
      <c r="F1016" s="108">
        <v>321253469.60000002</v>
      </c>
      <c r="G1016" s="108">
        <v>320567581.60000002</v>
      </c>
      <c r="H1016" s="108">
        <v>349206718.10000002</v>
      </c>
      <c r="I1016" s="108">
        <v>316156027</v>
      </c>
      <c r="J1016" s="108">
        <v>334463394.69999999</v>
      </c>
      <c r="K1016" s="108">
        <v>314231920.89999998</v>
      </c>
      <c r="L1016" s="108">
        <v>267141081.5</v>
      </c>
      <c r="M1016" s="108">
        <v>339743196.89999998</v>
      </c>
      <c r="N1016" s="108">
        <v>448674973.30000001</v>
      </c>
      <c r="O1016" s="108">
        <v>395152656.39999998</v>
      </c>
      <c r="P1016" s="108">
        <v>368765019</v>
      </c>
      <c r="Q1016" s="108">
        <v>407559144.80000001</v>
      </c>
      <c r="R1016" s="108">
        <v>667592960</v>
      </c>
      <c r="S1016" s="108">
        <v>167910110.30000001</v>
      </c>
      <c r="T1016" s="108">
        <v>343917769.69999999</v>
      </c>
      <c r="U1016" s="108">
        <v>321458326.39999998</v>
      </c>
      <c r="V1016" s="108">
        <v>362005854.5</v>
      </c>
      <c r="W1016" s="108">
        <v>332941826.89999998</v>
      </c>
      <c r="X1016" s="108">
        <v>267597913.90000001</v>
      </c>
      <c r="Y1016" s="108">
        <v>300507377.30000001</v>
      </c>
      <c r="Z1016" s="108">
        <v>286208151.5</v>
      </c>
      <c r="AA1016" s="108">
        <v>299807335.5</v>
      </c>
      <c r="AB1016" s="108">
        <v>299442084.19999999</v>
      </c>
      <c r="AC1016" s="108">
        <v>353933306.5</v>
      </c>
      <c r="AD1016" s="108">
        <v>443268182.60000002</v>
      </c>
      <c r="AE1016" s="108">
        <v>451244137.5</v>
      </c>
      <c r="AF1016" s="108">
        <v>470333264.30000001</v>
      </c>
      <c r="AG1016" s="108">
        <v>504465552.5</v>
      </c>
      <c r="AH1016" s="115">
        <v>482214127.89999998</v>
      </c>
      <c r="AI1016" s="105">
        <v>28.452999999999999</v>
      </c>
      <c r="AJ1016" s="105">
        <v>28.859400000000001</v>
      </c>
      <c r="AK1016" s="105">
        <v>28.891400000000001</v>
      </c>
      <c r="AL1016" s="105">
        <v>28.6539</v>
      </c>
      <c r="AM1016" s="105">
        <v>28.702500000000001</v>
      </c>
      <c r="AN1016" s="105">
        <v>28.840900000000001</v>
      </c>
      <c r="AO1016" s="105">
        <v>28.4894</v>
      </c>
      <c r="AP1016" s="105">
        <v>28.847799999999999</v>
      </c>
      <c r="AQ1016" s="105">
        <v>28.529</v>
      </c>
      <c r="AR1016" s="105">
        <v>29.160699999999999</v>
      </c>
      <c r="AS1016" s="105">
        <v>29.127400000000002</v>
      </c>
      <c r="AT1016" s="105">
        <v>29.0623</v>
      </c>
      <c r="AU1016" s="105">
        <v>28.791</v>
      </c>
      <c r="AV1016" s="105">
        <v>29.604099999999999</v>
      </c>
      <c r="AW1016" s="105">
        <v>27.779399999999999</v>
      </c>
      <c r="AX1016" s="105">
        <v>28.736799999999999</v>
      </c>
      <c r="AY1016" s="105">
        <v>28.583300000000001</v>
      </c>
      <c r="AZ1016" s="105">
        <v>28.813199999999998</v>
      </c>
      <c r="BA1016" s="105">
        <v>28.555599999999998</v>
      </c>
      <c r="BB1016" s="105">
        <v>28.3354</v>
      </c>
      <c r="BC1016" s="105">
        <v>28.383099999999999</v>
      </c>
      <c r="BD1016" s="105">
        <v>28.5122</v>
      </c>
      <c r="BE1016" s="105">
        <v>28.591799999999999</v>
      </c>
      <c r="BF1016" s="105">
        <v>28.5943</v>
      </c>
      <c r="BG1016" s="105">
        <v>28.450600000000001</v>
      </c>
      <c r="BH1016" s="105">
        <v>28.767199999999999</v>
      </c>
      <c r="BI1016" s="105">
        <v>28.763200000000001</v>
      </c>
      <c r="BJ1016" s="105">
        <v>28.8642</v>
      </c>
      <c r="BK1016" s="105">
        <v>28.853100000000001</v>
      </c>
      <c r="BL1016" s="116">
        <v>28.834800000000001</v>
      </c>
      <c r="BM1016" s="112">
        <v>0.45777600000000002</v>
      </c>
      <c r="BN1016" s="112">
        <v>0.105258</v>
      </c>
      <c r="BO1016" s="112">
        <v>0.114872</v>
      </c>
      <c r="BP1016" s="112">
        <v>9.0773700000000004E-4</v>
      </c>
      <c r="BQ1016" s="112">
        <v>0.82323100000000005</v>
      </c>
      <c r="BR1016" s="112">
        <v>0.109898</v>
      </c>
      <c r="BS1016" s="112">
        <v>3.2123299999999998E-3</v>
      </c>
      <c r="BT1016" s="112">
        <v>5.4776300000000005E-4</v>
      </c>
      <c r="BU1016" s="117">
        <v>0.14466100000000001</v>
      </c>
      <c r="BV1016" s="112">
        <v>0.53678000000000003</v>
      </c>
      <c r="BW1016" s="112">
        <v>0.178316</v>
      </c>
      <c r="BX1016" s="112">
        <v>0.20941499999999999</v>
      </c>
      <c r="BY1016" s="112">
        <v>7.6238699999999996E-3</v>
      </c>
      <c r="BZ1016" s="112">
        <v>0.91385300000000003</v>
      </c>
      <c r="CA1016" s="112">
        <v>0.34349800000000003</v>
      </c>
      <c r="CB1016" s="112">
        <v>5.9678599999999998E-2</v>
      </c>
      <c r="CC1016" s="112">
        <v>2.1766199999999999E-2</v>
      </c>
      <c r="CD1016" s="117">
        <v>0.67133900000000002</v>
      </c>
      <c r="CE1016" s="105">
        <v>-0.11605500000000001</v>
      </c>
      <c r="CF1016" s="105">
        <v>-0.11824</v>
      </c>
      <c r="CG1016" s="105">
        <v>-0.228633</v>
      </c>
      <c r="CH1016" s="105">
        <v>0.26611099999999999</v>
      </c>
      <c r="CI1016" s="105">
        <v>-0.12588199999999999</v>
      </c>
      <c r="CJ1016" s="105">
        <v>-0.13955400000000001</v>
      </c>
      <c r="CK1016" s="105">
        <v>-0.42596000000000001</v>
      </c>
      <c r="CL1016" s="105">
        <v>-0.28457100000000002</v>
      </c>
      <c r="CM1016" s="116">
        <v>-0.19034300000000001</v>
      </c>
    </row>
    <row r="1017" spans="1:91">
      <c r="A1017" s="104" t="s">
        <v>2818</v>
      </c>
      <c r="B1017" s="104" t="s">
        <v>2819</v>
      </c>
      <c r="C1017" s="104" t="s">
        <v>2820</v>
      </c>
      <c r="D1017" s="105">
        <v>31.600449999999999</v>
      </c>
      <c r="E1017" s="108">
        <v>2702582498</v>
      </c>
      <c r="F1017" s="108">
        <v>2914853590</v>
      </c>
      <c r="G1017" s="108">
        <v>3057601607</v>
      </c>
      <c r="H1017" s="108">
        <v>2704604499</v>
      </c>
      <c r="I1017" s="108">
        <v>2040382462</v>
      </c>
      <c r="J1017" s="108">
        <v>2600935217</v>
      </c>
      <c r="K1017" s="108">
        <v>2201847043</v>
      </c>
      <c r="L1017" s="108">
        <v>1704887526</v>
      </c>
      <c r="M1017" s="108">
        <v>2785376035</v>
      </c>
      <c r="N1017" s="108">
        <v>2817880038</v>
      </c>
      <c r="O1017" s="108">
        <v>2921424742</v>
      </c>
      <c r="P1017" s="108">
        <v>2699041728</v>
      </c>
      <c r="Q1017" s="108">
        <v>2540183469</v>
      </c>
      <c r="R1017" s="108">
        <v>2599835278</v>
      </c>
      <c r="S1017" s="108">
        <v>1902322277</v>
      </c>
      <c r="T1017" s="108">
        <v>2288772349</v>
      </c>
      <c r="U1017" s="108">
        <v>2465538525</v>
      </c>
      <c r="V1017" s="108">
        <v>2073271077</v>
      </c>
      <c r="W1017" s="108">
        <v>2800587762</v>
      </c>
      <c r="X1017" s="108">
        <v>2722513798</v>
      </c>
      <c r="Y1017" s="108">
        <v>2539230131</v>
      </c>
      <c r="Z1017" s="108">
        <v>2450455514</v>
      </c>
      <c r="AA1017" s="108">
        <v>2433733905</v>
      </c>
      <c r="AB1017" s="108">
        <v>2450604236</v>
      </c>
      <c r="AC1017" s="108">
        <v>3384079840</v>
      </c>
      <c r="AD1017" s="108">
        <v>3312608694</v>
      </c>
      <c r="AE1017" s="108">
        <v>2963338019</v>
      </c>
      <c r="AF1017" s="108">
        <v>3262616914</v>
      </c>
      <c r="AG1017" s="108">
        <v>3471717674</v>
      </c>
      <c r="AH1017" s="115">
        <v>2787554424</v>
      </c>
      <c r="AI1017" s="105">
        <v>31.715199999999999</v>
      </c>
      <c r="AJ1017" s="105">
        <v>31.985099999999999</v>
      </c>
      <c r="AK1017" s="105">
        <v>32.043799999999997</v>
      </c>
      <c r="AL1017" s="105">
        <v>31.607199999999999</v>
      </c>
      <c r="AM1017" s="105">
        <v>31.349299999999999</v>
      </c>
      <c r="AN1017" s="105">
        <v>31.737200000000001</v>
      </c>
      <c r="AO1017" s="105">
        <v>31.278400000000001</v>
      </c>
      <c r="AP1017" s="105">
        <v>31.3323</v>
      </c>
      <c r="AQ1017" s="105">
        <v>31.564299999999999</v>
      </c>
      <c r="AR1017" s="105">
        <v>31.8049</v>
      </c>
      <c r="AS1017" s="105">
        <v>31.9176</v>
      </c>
      <c r="AT1017" s="105">
        <v>31.934000000000001</v>
      </c>
      <c r="AU1017" s="105">
        <v>31.476400000000002</v>
      </c>
      <c r="AV1017" s="105">
        <v>31.5655</v>
      </c>
      <c r="AW1017" s="105">
        <v>31.149799999999999</v>
      </c>
      <c r="AX1017" s="105">
        <v>31.4712</v>
      </c>
      <c r="AY1017" s="105">
        <v>31.522600000000001</v>
      </c>
      <c r="AZ1017" s="105">
        <v>31.2837</v>
      </c>
      <c r="BA1017" s="105">
        <v>31.628</v>
      </c>
      <c r="BB1017" s="105">
        <v>31.6646</v>
      </c>
      <c r="BC1017" s="105">
        <v>31.426100000000002</v>
      </c>
      <c r="BD1017" s="105">
        <v>31.593699999999998</v>
      </c>
      <c r="BE1017" s="105">
        <v>31.5838</v>
      </c>
      <c r="BF1017" s="105">
        <v>31.627099999999999</v>
      </c>
      <c r="BG1017" s="105">
        <v>31.7041</v>
      </c>
      <c r="BH1017" s="105">
        <v>31.651900000000001</v>
      </c>
      <c r="BI1017" s="105">
        <v>31.4785</v>
      </c>
      <c r="BJ1017" s="105">
        <v>31.6584</v>
      </c>
      <c r="BK1017" s="105">
        <v>31.6173</v>
      </c>
      <c r="BL1017" s="116">
        <v>31.3703</v>
      </c>
      <c r="BM1017" s="112">
        <v>5.3933099999999998E-2</v>
      </c>
      <c r="BN1017" s="112">
        <v>0.91823299999999997</v>
      </c>
      <c r="BO1017" s="112">
        <v>0.27962300000000001</v>
      </c>
      <c r="BP1017" s="112">
        <v>2.6983199999999999E-2</v>
      </c>
      <c r="BQ1017" s="112">
        <v>0.38416600000000001</v>
      </c>
      <c r="BR1017" s="112">
        <v>0.347972</v>
      </c>
      <c r="BS1017" s="112">
        <v>0.84559300000000004</v>
      </c>
      <c r="BT1017" s="112">
        <v>0.59237700000000004</v>
      </c>
      <c r="BU1017" s="117">
        <v>0.60776699999999995</v>
      </c>
      <c r="BV1017" s="112">
        <v>0.104697</v>
      </c>
      <c r="BW1017" s="112">
        <v>0.93432499999999996</v>
      </c>
      <c r="BX1017" s="112">
        <v>0.39423000000000002</v>
      </c>
      <c r="BY1017" s="112">
        <v>5.6502499999999997E-2</v>
      </c>
      <c r="BZ1017" s="112">
        <v>0.69901400000000002</v>
      </c>
      <c r="CA1017" s="112">
        <v>0.61732900000000002</v>
      </c>
      <c r="CB1017" s="112">
        <v>0.93005499999999997</v>
      </c>
      <c r="CC1017" s="112">
        <v>0.74670700000000001</v>
      </c>
      <c r="CD1017" s="117">
        <v>0.86473800000000001</v>
      </c>
      <c r="CE1017" s="105">
        <v>0.366004</v>
      </c>
      <c r="CF1017" s="105">
        <v>1.5874900000000001E-2</v>
      </c>
      <c r="CG1017" s="105">
        <v>-0.157029</v>
      </c>
      <c r="CH1017" s="105">
        <v>0.33680199999999999</v>
      </c>
      <c r="CI1017" s="105">
        <v>-0.15146299999999999</v>
      </c>
      <c r="CJ1017" s="105">
        <v>-0.12282899999999999</v>
      </c>
      <c r="CK1017" s="105">
        <v>2.4223999999999999E-2</v>
      </c>
      <c r="CL1017" s="105">
        <v>5.2842500000000001E-2</v>
      </c>
      <c r="CM1017" s="116">
        <v>6.2795599999999993E-2</v>
      </c>
    </row>
    <row r="1018" spans="1:91">
      <c r="A1018" s="104" t="s">
        <v>2821</v>
      </c>
      <c r="B1018" s="104" t="s">
        <v>2822</v>
      </c>
      <c r="C1018" s="104" t="s">
        <v>2136</v>
      </c>
      <c r="D1018" s="105">
        <v>29.10745</v>
      </c>
      <c r="E1018" s="108">
        <v>350200470</v>
      </c>
      <c r="F1018" s="108">
        <v>399599705.5</v>
      </c>
      <c r="G1018" s="108">
        <v>218847524</v>
      </c>
      <c r="H1018" s="108">
        <v>678762893.29999995</v>
      </c>
      <c r="I1018" s="108">
        <v>528653412.5</v>
      </c>
      <c r="J1018" s="108">
        <v>133850860.90000001</v>
      </c>
      <c r="K1018" s="108">
        <v>519547012</v>
      </c>
      <c r="L1018" s="108">
        <v>213144400</v>
      </c>
      <c r="M1018" s="108">
        <v>718404912.5</v>
      </c>
      <c r="N1018" s="108">
        <v>211530296</v>
      </c>
      <c r="O1018" s="108">
        <v>178637578</v>
      </c>
      <c r="P1018" s="108">
        <v>237746842</v>
      </c>
      <c r="Q1018" s="108">
        <v>1067517040</v>
      </c>
      <c r="R1018" s="108">
        <v>540118183</v>
      </c>
      <c r="S1018" s="108">
        <v>646895544</v>
      </c>
      <c r="T1018" s="108">
        <v>389917412</v>
      </c>
      <c r="U1018" s="108">
        <v>366008047</v>
      </c>
      <c r="V1018" s="108">
        <v>1165928225</v>
      </c>
      <c r="W1018" s="108">
        <v>528256274</v>
      </c>
      <c r="X1018" s="108">
        <v>407026260</v>
      </c>
      <c r="Y1018" s="108">
        <v>1129053471</v>
      </c>
      <c r="Z1018" s="108">
        <v>322232511.30000001</v>
      </c>
      <c r="AA1018" s="108">
        <v>588920877</v>
      </c>
      <c r="AB1018" s="108">
        <v>414441979</v>
      </c>
      <c r="AC1018" s="108">
        <v>658794860</v>
      </c>
      <c r="AD1018" s="108">
        <v>897459548</v>
      </c>
      <c r="AE1018" s="108">
        <v>408248824</v>
      </c>
      <c r="AF1018" s="108">
        <v>387811716.30000001</v>
      </c>
      <c r="AG1018" s="108">
        <v>510997114</v>
      </c>
      <c r="AH1018" s="115">
        <v>1173399392</v>
      </c>
      <c r="AI1018" s="105">
        <v>28.767099999999999</v>
      </c>
      <c r="AJ1018" s="105">
        <v>29.151700000000002</v>
      </c>
      <c r="AK1018" s="105">
        <v>28.349299999999999</v>
      </c>
      <c r="AL1018" s="105">
        <v>29.6127</v>
      </c>
      <c r="AM1018" s="105">
        <v>29.409400000000002</v>
      </c>
      <c r="AN1018" s="105">
        <v>27.514800000000001</v>
      </c>
      <c r="AO1018" s="105">
        <v>29.2012</v>
      </c>
      <c r="AP1018" s="105">
        <v>28.4877</v>
      </c>
      <c r="AQ1018" s="105">
        <v>29.609300000000001</v>
      </c>
      <c r="AR1018" s="105">
        <v>28.106999999999999</v>
      </c>
      <c r="AS1018" s="105">
        <v>28.036799999999999</v>
      </c>
      <c r="AT1018" s="105">
        <v>28.428999999999998</v>
      </c>
      <c r="AU1018" s="105">
        <v>30.203299999999999</v>
      </c>
      <c r="AV1018" s="105">
        <v>29.298400000000001</v>
      </c>
      <c r="AW1018" s="105">
        <v>29.6571</v>
      </c>
      <c r="AX1018" s="105">
        <v>28.917899999999999</v>
      </c>
      <c r="AY1018" s="105">
        <v>28.7758</v>
      </c>
      <c r="AZ1018" s="105">
        <v>30.423400000000001</v>
      </c>
      <c r="BA1018" s="105">
        <v>29.221599999999999</v>
      </c>
      <c r="BB1018" s="105">
        <v>28.953199999999999</v>
      </c>
      <c r="BC1018" s="105">
        <v>30.283999999999999</v>
      </c>
      <c r="BD1018" s="105">
        <v>28.663699999999999</v>
      </c>
      <c r="BE1018" s="105">
        <v>29.539100000000001</v>
      </c>
      <c r="BF1018" s="105">
        <v>29.063199999999998</v>
      </c>
      <c r="BG1018" s="105">
        <v>29.349599999999999</v>
      </c>
      <c r="BH1018" s="105">
        <v>29.7818</v>
      </c>
      <c r="BI1018" s="105">
        <v>28.6187</v>
      </c>
      <c r="BJ1018" s="105">
        <v>28.585799999999999</v>
      </c>
      <c r="BK1018" s="105">
        <v>28.8734</v>
      </c>
      <c r="BL1018" s="116">
        <v>30.1252</v>
      </c>
      <c r="BM1018" s="112">
        <v>0.45131900000000003</v>
      </c>
      <c r="BN1018" s="112">
        <v>0.69153399999999998</v>
      </c>
      <c r="BO1018" s="112">
        <v>0.87631300000000001</v>
      </c>
      <c r="BP1018" s="112">
        <v>0.10865900000000001</v>
      </c>
      <c r="BQ1018" s="112">
        <v>0.38683099999999998</v>
      </c>
      <c r="BR1018" s="112">
        <v>0.81427499999999997</v>
      </c>
      <c r="BS1018" s="112">
        <v>0.66435100000000002</v>
      </c>
      <c r="BT1018" s="112">
        <v>0.85265800000000003</v>
      </c>
      <c r="BU1018" s="117">
        <v>0.92893099999999995</v>
      </c>
      <c r="BV1018" s="112">
        <v>0.53018299999999996</v>
      </c>
      <c r="BW1018" s="112">
        <v>0.75368599999999997</v>
      </c>
      <c r="BX1018" s="112">
        <v>0.91417300000000001</v>
      </c>
      <c r="BY1018" s="112">
        <v>0.16995099999999999</v>
      </c>
      <c r="BZ1018" s="112">
        <v>0.70130700000000001</v>
      </c>
      <c r="CA1018" s="112">
        <v>0.91881699999999999</v>
      </c>
      <c r="CB1018" s="112">
        <v>0.81259999999999999</v>
      </c>
      <c r="CC1018" s="112">
        <v>0.91955399999999998</v>
      </c>
      <c r="CD1018" s="117">
        <v>0.98062800000000006</v>
      </c>
      <c r="CE1018" s="105">
        <v>-0.43877899999999997</v>
      </c>
      <c r="CF1018" s="105">
        <v>-0.34916999999999998</v>
      </c>
      <c r="CG1018" s="105">
        <v>-9.5380099999999995E-2</v>
      </c>
      <c r="CH1018" s="105">
        <v>-1.00387</v>
      </c>
      <c r="CI1018" s="105">
        <v>0.52478000000000002</v>
      </c>
      <c r="CJ1018" s="105">
        <v>0.177593</v>
      </c>
      <c r="CK1018" s="105">
        <v>0.29146100000000003</v>
      </c>
      <c r="CL1018" s="105">
        <v>-0.10616</v>
      </c>
      <c r="CM1018" s="116">
        <v>5.5232999999999997E-2</v>
      </c>
    </row>
    <row r="1019" spans="1:91">
      <c r="A1019" s="104" t="s">
        <v>2823</v>
      </c>
      <c r="B1019" s="104" t="s">
        <v>2824</v>
      </c>
      <c r="C1019" s="104" t="s">
        <v>2820</v>
      </c>
      <c r="D1019" s="105">
        <v>29.581200000000003</v>
      </c>
      <c r="E1019" s="108">
        <v>698935059.5</v>
      </c>
      <c r="F1019" s="108">
        <v>1006355449</v>
      </c>
      <c r="G1019" s="108">
        <v>816182732</v>
      </c>
      <c r="H1019" s="108">
        <v>677956969.79999995</v>
      </c>
      <c r="I1019" s="108">
        <v>641349422</v>
      </c>
      <c r="J1019" s="108">
        <v>885382076.29999995</v>
      </c>
      <c r="K1019" s="108">
        <v>850636543.5</v>
      </c>
      <c r="L1019" s="108">
        <v>401944420</v>
      </c>
      <c r="M1019" s="108">
        <v>864652305</v>
      </c>
      <c r="N1019" s="108">
        <v>128386549</v>
      </c>
      <c r="O1019" s="108">
        <v>462119140.80000001</v>
      </c>
      <c r="P1019" s="108">
        <v>144016416.59999999</v>
      </c>
      <c r="Q1019" s="108">
        <v>736154580</v>
      </c>
      <c r="R1019" s="108">
        <v>636904187.79999995</v>
      </c>
      <c r="S1019" s="108">
        <v>601346145.29999995</v>
      </c>
      <c r="T1019" s="108">
        <v>618373184</v>
      </c>
      <c r="U1019" s="108">
        <v>650081424</v>
      </c>
      <c r="V1019" s="108">
        <v>571626459.29999995</v>
      </c>
      <c r="W1019" s="108">
        <v>676835150</v>
      </c>
      <c r="X1019" s="108">
        <v>600588261.5</v>
      </c>
      <c r="Y1019" s="108">
        <v>592348679.5</v>
      </c>
      <c r="Z1019" s="108">
        <v>521489166.80000001</v>
      </c>
      <c r="AA1019" s="108">
        <v>487278941.80000001</v>
      </c>
      <c r="AB1019" s="108">
        <v>571059827.5</v>
      </c>
      <c r="AC1019" s="108">
        <v>897877935.29999995</v>
      </c>
      <c r="AD1019" s="108">
        <v>914164124</v>
      </c>
      <c r="AE1019" s="108">
        <v>781111456</v>
      </c>
      <c r="AF1019" s="108">
        <v>885126411.79999995</v>
      </c>
      <c r="AG1019" s="108">
        <v>660817961.10000002</v>
      </c>
      <c r="AH1019" s="115">
        <v>877668738</v>
      </c>
      <c r="AI1019" s="105">
        <v>29.764099999999999</v>
      </c>
      <c r="AJ1019" s="105">
        <v>30.507200000000001</v>
      </c>
      <c r="AK1019" s="105">
        <v>30.197500000000002</v>
      </c>
      <c r="AL1019" s="105">
        <v>29.611000000000001</v>
      </c>
      <c r="AM1019" s="105">
        <v>29.683800000000002</v>
      </c>
      <c r="AN1019" s="105">
        <v>30.256399999999999</v>
      </c>
      <c r="AO1019" s="105">
        <v>29.8918</v>
      </c>
      <c r="AP1019" s="105">
        <v>29.389299999999999</v>
      </c>
      <c r="AQ1019" s="105">
        <v>29.8766</v>
      </c>
      <c r="AR1019" s="105">
        <v>27.407800000000002</v>
      </c>
      <c r="AS1019" s="105">
        <v>29.392199999999999</v>
      </c>
      <c r="AT1019" s="105">
        <v>27.7058</v>
      </c>
      <c r="AU1019" s="105">
        <v>29.659600000000001</v>
      </c>
      <c r="AV1019" s="105">
        <v>29.536200000000001</v>
      </c>
      <c r="AW1019" s="105">
        <v>29.546700000000001</v>
      </c>
      <c r="AX1019" s="105">
        <v>29.583200000000001</v>
      </c>
      <c r="AY1019" s="105">
        <v>29.602900000000002</v>
      </c>
      <c r="AZ1019" s="105">
        <v>29.404900000000001</v>
      </c>
      <c r="BA1019" s="105">
        <v>29.5792</v>
      </c>
      <c r="BB1019" s="105">
        <v>29.514800000000001</v>
      </c>
      <c r="BC1019" s="105">
        <v>29.359100000000002</v>
      </c>
      <c r="BD1019" s="105">
        <v>29.340499999999999</v>
      </c>
      <c r="BE1019" s="105">
        <v>29.2669</v>
      </c>
      <c r="BF1019" s="105">
        <v>29.525700000000001</v>
      </c>
      <c r="BG1019" s="105">
        <v>29.7788</v>
      </c>
      <c r="BH1019" s="105">
        <v>29.802499999999998</v>
      </c>
      <c r="BI1019" s="105">
        <v>29.5548</v>
      </c>
      <c r="BJ1019" s="105">
        <v>29.776399999999999</v>
      </c>
      <c r="BK1019" s="105">
        <v>29.2471</v>
      </c>
      <c r="BL1019" s="116">
        <v>29.7163</v>
      </c>
      <c r="BM1019" s="112">
        <v>0.10220899999999999</v>
      </c>
      <c r="BN1019" s="112">
        <v>0.36329499999999998</v>
      </c>
      <c r="BO1019" s="112">
        <v>0.58508599999999999</v>
      </c>
      <c r="BP1019" s="112">
        <v>9.2148499999999994E-2</v>
      </c>
      <c r="BQ1019" s="112">
        <v>0.99585100000000004</v>
      </c>
      <c r="BR1019" s="112">
        <v>0.79531200000000002</v>
      </c>
      <c r="BS1019" s="112">
        <v>0.622915</v>
      </c>
      <c r="BT1019" s="112">
        <v>0.33387800000000001</v>
      </c>
      <c r="BU1019" s="117">
        <v>0.51449299999999998</v>
      </c>
      <c r="BV1019" s="112">
        <v>0.16448099999999999</v>
      </c>
      <c r="BW1019" s="112">
        <v>0.45465299999999997</v>
      </c>
      <c r="BX1019" s="112">
        <v>0.67572299999999996</v>
      </c>
      <c r="BY1019" s="112">
        <v>0.14966399999999999</v>
      </c>
      <c r="BZ1019" s="112">
        <v>0.99726499999999996</v>
      </c>
      <c r="CA1019" s="112">
        <v>0.910829</v>
      </c>
      <c r="CB1019" s="112">
        <v>0.78061800000000003</v>
      </c>
      <c r="CC1019" s="112">
        <v>0.53176299999999999</v>
      </c>
      <c r="CD1019" s="117">
        <v>0.81808499999999995</v>
      </c>
      <c r="CE1019" s="105">
        <v>0.57633800000000002</v>
      </c>
      <c r="CF1019" s="105">
        <v>0.27049600000000001</v>
      </c>
      <c r="CG1019" s="105">
        <v>0.13935500000000001</v>
      </c>
      <c r="CH1019" s="105">
        <v>-1.41127</v>
      </c>
      <c r="CI1019" s="105">
        <v>9.5113100000000003E-4</v>
      </c>
      <c r="CJ1019" s="105">
        <v>-4.9568800000000003E-2</v>
      </c>
      <c r="CK1019" s="105">
        <v>-9.5551800000000006E-2</v>
      </c>
      <c r="CL1019" s="105">
        <v>-0.20221500000000001</v>
      </c>
      <c r="CM1019" s="116">
        <v>0.13214100000000001</v>
      </c>
    </row>
    <row r="1020" spans="1:91">
      <c r="A1020" s="104" t="s">
        <v>2825</v>
      </c>
      <c r="B1020" s="104" t="s">
        <v>2826</v>
      </c>
      <c r="C1020" s="104" t="s">
        <v>2827</v>
      </c>
      <c r="D1020" s="105">
        <v>30.370249999999999</v>
      </c>
      <c r="E1020" s="108">
        <v>1106855885</v>
      </c>
      <c r="F1020" s="108">
        <v>741219628.79999995</v>
      </c>
      <c r="G1020" s="108">
        <v>590154645</v>
      </c>
      <c r="H1020" s="108">
        <v>1164440888</v>
      </c>
      <c r="I1020" s="108">
        <v>941890362</v>
      </c>
      <c r="J1020" s="108">
        <v>682504969.5</v>
      </c>
      <c r="K1020" s="108">
        <v>1255026888</v>
      </c>
      <c r="L1020" s="108">
        <v>493652089.30000001</v>
      </c>
      <c r="M1020" s="108">
        <v>1208772614</v>
      </c>
      <c r="N1020" s="108">
        <v>577491162.29999995</v>
      </c>
      <c r="O1020" s="108">
        <v>387950254.30000001</v>
      </c>
      <c r="P1020" s="108">
        <v>459019332.80000001</v>
      </c>
      <c r="Q1020" s="108">
        <v>1167301624</v>
      </c>
      <c r="R1020" s="108">
        <v>1338333504</v>
      </c>
      <c r="S1020" s="108">
        <v>1083339936</v>
      </c>
      <c r="T1020" s="108">
        <v>1120114909</v>
      </c>
      <c r="U1020" s="108">
        <v>1219259997</v>
      </c>
      <c r="V1020" s="108">
        <v>1043668734</v>
      </c>
      <c r="W1020" s="108">
        <v>1204493517</v>
      </c>
      <c r="X1020" s="108">
        <v>1230668270</v>
      </c>
      <c r="Y1020" s="108">
        <v>1070496440</v>
      </c>
      <c r="Z1020" s="108">
        <v>1058716107</v>
      </c>
      <c r="AA1020" s="108">
        <v>1105463674</v>
      </c>
      <c r="AB1020" s="108">
        <v>999418675.5</v>
      </c>
      <c r="AC1020" s="108">
        <v>1711895277</v>
      </c>
      <c r="AD1020" s="108">
        <v>1680263175</v>
      </c>
      <c r="AE1020" s="108">
        <v>1572575351</v>
      </c>
      <c r="AF1020" s="108">
        <v>1564872878</v>
      </c>
      <c r="AG1020" s="108">
        <v>1582351635</v>
      </c>
      <c r="AH1020" s="115">
        <v>1285145872</v>
      </c>
      <c r="AI1020" s="105">
        <v>30.427299999999999</v>
      </c>
      <c r="AJ1020" s="105">
        <v>30.062200000000001</v>
      </c>
      <c r="AK1020" s="105">
        <v>29.7272</v>
      </c>
      <c r="AL1020" s="105">
        <v>30.391400000000001</v>
      </c>
      <c r="AM1020" s="105">
        <v>30.242699999999999</v>
      </c>
      <c r="AN1020" s="105">
        <v>29.888000000000002</v>
      </c>
      <c r="AO1020" s="105">
        <v>30.439599999999999</v>
      </c>
      <c r="AP1020" s="105">
        <v>29.699000000000002</v>
      </c>
      <c r="AQ1020" s="105">
        <v>30.36</v>
      </c>
      <c r="AR1020" s="105">
        <v>29.539899999999999</v>
      </c>
      <c r="AS1020" s="105">
        <v>29.0962</v>
      </c>
      <c r="AT1020" s="105">
        <v>29.3781</v>
      </c>
      <c r="AU1020" s="105">
        <v>30.359400000000001</v>
      </c>
      <c r="AV1020" s="105">
        <v>30.607500000000002</v>
      </c>
      <c r="AW1020" s="105">
        <v>30.351099999999999</v>
      </c>
      <c r="AX1020" s="105">
        <v>30.440300000000001</v>
      </c>
      <c r="AY1020" s="105">
        <v>30.508600000000001</v>
      </c>
      <c r="AZ1020" s="105">
        <v>30.292999999999999</v>
      </c>
      <c r="BA1020" s="105">
        <v>30.410699999999999</v>
      </c>
      <c r="BB1020" s="105">
        <v>30.537600000000001</v>
      </c>
      <c r="BC1020" s="105">
        <v>30.194800000000001</v>
      </c>
      <c r="BD1020" s="105">
        <v>30.380500000000001</v>
      </c>
      <c r="BE1020" s="105">
        <v>30.4758</v>
      </c>
      <c r="BF1020" s="105">
        <v>30.333100000000002</v>
      </c>
      <c r="BG1020" s="105">
        <v>30.716200000000001</v>
      </c>
      <c r="BH1020" s="105">
        <v>30.6858</v>
      </c>
      <c r="BI1020" s="105">
        <v>30.564399999999999</v>
      </c>
      <c r="BJ1020" s="105">
        <v>30.598400000000002</v>
      </c>
      <c r="BK1020" s="105">
        <v>30.500900000000001</v>
      </c>
      <c r="BL1020" s="116">
        <v>30.270099999999999</v>
      </c>
      <c r="BM1020" s="112">
        <v>0.16198699999999999</v>
      </c>
      <c r="BN1020" s="112">
        <v>0.188226</v>
      </c>
      <c r="BO1020" s="112">
        <v>0.31705800000000001</v>
      </c>
      <c r="BP1020" s="112">
        <v>2.31598E-3</v>
      </c>
      <c r="BQ1020" s="112">
        <v>0.90041300000000002</v>
      </c>
      <c r="BR1020" s="112">
        <v>0.73318899999999998</v>
      </c>
      <c r="BS1020" s="112">
        <v>0.61773500000000003</v>
      </c>
      <c r="BT1020" s="112">
        <v>0.60152899999999998</v>
      </c>
      <c r="BU1020" s="117">
        <v>0.138846</v>
      </c>
      <c r="BV1020" s="112">
        <v>0.23602000000000001</v>
      </c>
      <c r="BW1020" s="112">
        <v>0.276777</v>
      </c>
      <c r="BX1020" s="112">
        <v>0.429925</v>
      </c>
      <c r="BY1020" s="112">
        <v>1.2316300000000001E-2</v>
      </c>
      <c r="BZ1020" s="112">
        <v>0.95384800000000003</v>
      </c>
      <c r="CA1020" s="112">
        <v>0.87527500000000003</v>
      </c>
      <c r="CB1020" s="112">
        <v>0.77764800000000001</v>
      </c>
      <c r="CC1020" s="112">
        <v>0.75672700000000004</v>
      </c>
      <c r="CD1020" s="117">
        <v>0.66105999999999998</v>
      </c>
      <c r="CE1020" s="105">
        <v>-0.38426700000000003</v>
      </c>
      <c r="CF1020" s="105">
        <v>-0.28245300000000001</v>
      </c>
      <c r="CG1020" s="105">
        <v>-0.29027700000000001</v>
      </c>
      <c r="CH1020" s="105">
        <v>-1.11839</v>
      </c>
      <c r="CI1020" s="105">
        <v>-1.7148299999999998E-2</v>
      </c>
      <c r="CJ1020" s="105">
        <v>-4.2519899999999999E-2</v>
      </c>
      <c r="CK1020" s="105">
        <v>-7.5426099999999996E-2</v>
      </c>
      <c r="CL1020" s="105">
        <v>-6.0028699999999997E-2</v>
      </c>
      <c r="CM1020" s="116">
        <v>0.19894700000000001</v>
      </c>
    </row>
    <row r="1021" spans="1:91">
      <c r="A1021" s="104" t="s">
        <v>2828</v>
      </c>
      <c r="B1021" s="104" t="s">
        <v>2829</v>
      </c>
      <c r="C1021" s="104" t="s">
        <v>2830</v>
      </c>
      <c r="D1021" s="105">
        <v>30.5185</v>
      </c>
      <c r="E1021" s="108">
        <v>911980992</v>
      </c>
      <c r="F1021" s="108">
        <v>828869070</v>
      </c>
      <c r="G1021" s="108">
        <v>782998115.79999995</v>
      </c>
      <c r="H1021" s="108">
        <v>1201848704</v>
      </c>
      <c r="I1021" s="108">
        <v>999137997.5</v>
      </c>
      <c r="J1021" s="108">
        <v>651565239</v>
      </c>
      <c r="K1021" s="108">
        <v>1183025650</v>
      </c>
      <c r="L1021" s="108">
        <v>637573537.5</v>
      </c>
      <c r="M1021" s="108">
        <v>1074921748</v>
      </c>
      <c r="N1021" s="108">
        <v>704516250</v>
      </c>
      <c r="O1021" s="108">
        <v>648803467</v>
      </c>
      <c r="P1021" s="108">
        <v>517951115.5</v>
      </c>
      <c r="Q1021" s="108">
        <v>1698285306</v>
      </c>
      <c r="R1021" s="108">
        <v>1359991814</v>
      </c>
      <c r="S1021" s="108">
        <v>767236841</v>
      </c>
      <c r="T1021" s="108">
        <v>1277975971</v>
      </c>
      <c r="U1021" s="108">
        <v>1326203990</v>
      </c>
      <c r="V1021" s="108">
        <v>1644420400</v>
      </c>
      <c r="W1021" s="108">
        <v>1328464673</v>
      </c>
      <c r="X1021" s="108">
        <v>1335116376</v>
      </c>
      <c r="Y1021" s="108">
        <v>1477062512</v>
      </c>
      <c r="Z1021" s="108">
        <v>1489115316</v>
      </c>
      <c r="AA1021" s="108">
        <v>1412210037</v>
      </c>
      <c r="AB1021" s="108">
        <v>1061777302</v>
      </c>
      <c r="AC1021" s="108">
        <v>1639314642</v>
      </c>
      <c r="AD1021" s="108">
        <v>1786890659</v>
      </c>
      <c r="AE1021" s="108">
        <v>1806422060</v>
      </c>
      <c r="AF1021" s="108">
        <v>1446415211</v>
      </c>
      <c r="AG1021" s="108">
        <v>2034681786</v>
      </c>
      <c r="AH1021" s="115">
        <v>2014782562</v>
      </c>
      <c r="AI1021" s="105">
        <v>30.1479</v>
      </c>
      <c r="AJ1021" s="105">
        <v>30.2257</v>
      </c>
      <c r="AK1021" s="105">
        <v>30.133600000000001</v>
      </c>
      <c r="AL1021" s="105">
        <v>30.437000000000001</v>
      </c>
      <c r="AM1021" s="105">
        <v>30.328900000000001</v>
      </c>
      <c r="AN1021" s="105">
        <v>29.820399999999999</v>
      </c>
      <c r="AO1021" s="105">
        <v>30.356000000000002</v>
      </c>
      <c r="AP1021" s="105">
        <v>30.061399999999999</v>
      </c>
      <c r="AQ1021" s="105">
        <v>30.1907</v>
      </c>
      <c r="AR1021" s="105">
        <v>29.837700000000002</v>
      </c>
      <c r="AS1021" s="105">
        <v>29.841999999999999</v>
      </c>
      <c r="AT1021" s="105">
        <v>29.552399999999999</v>
      </c>
      <c r="AU1021" s="105">
        <v>30.900600000000001</v>
      </c>
      <c r="AV1021" s="105">
        <v>30.630600000000001</v>
      </c>
      <c r="AW1021" s="105">
        <v>29.865400000000001</v>
      </c>
      <c r="AX1021" s="105">
        <v>30.630500000000001</v>
      </c>
      <c r="AY1021" s="105">
        <v>30.630199999999999</v>
      </c>
      <c r="AZ1021" s="105">
        <v>30.9618</v>
      </c>
      <c r="BA1021" s="105">
        <v>30.552099999999999</v>
      </c>
      <c r="BB1021" s="105">
        <v>30.653400000000001</v>
      </c>
      <c r="BC1021" s="105">
        <v>30.655999999999999</v>
      </c>
      <c r="BD1021" s="105">
        <v>30.8721</v>
      </c>
      <c r="BE1021" s="105">
        <v>30.824200000000001</v>
      </c>
      <c r="BF1021" s="105">
        <v>30.420400000000001</v>
      </c>
      <c r="BG1021" s="105">
        <v>30.654199999999999</v>
      </c>
      <c r="BH1021" s="105">
        <v>30.773900000000001</v>
      </c>
      <c r="BI1021" s="105">
        <v>30.764399999999998</v>
      </c>
      <c r="BJ1021" s="105">
        <v>30.4849</v>
      </c>
      <c r="BK1021" s="105">
        <v>30.861599999999999</v>
      </c>
      <c r="BL1021" s="116">
        <v>30.913799999999998</v>
      </c>
      <c r="BM1021" s="112">
        <v>1.33606E-2</v>
      </c>
      <c r="BN1021" s="112">
        <v>7.4951500000000004E-2</v>
      </c>
      <c r="BO1021" s="112">
        <v>2.6124499999999998E-2</v>
      </c>
      <c r="BP1021" s="112">
        <v>3.6689399999999999E-3</v>
      </c>
      <c r="BQ1021" s="112">
        <v>0.44254500000000002</v>
      </c>
      <c r="BR1021" s="112">
        <v>0.94586999999999999</v>
      </c>
      <c r="BS1021" s="112">
        <v>0.39418999999999998</v>
      </c>
      <c r="BT1021" s="112">
        <v>0.81976300000000002</v>
      </c>
      <c r="BU1021" s="117">
        <v>0.87986699999999995</v>
      </c>
      <c r="BV1021" s="112">
        <v>4.7124199999999998E-2</v>
      </c>
      <c r="BW1021" s="112">
        <v>0.13848299999999999</v>
      </c>
      <c r="BX1021" s="112">
        <v>9.5160599999999998E-2</v>
      </c>
      <c r="BY1021" s="112">
        <v>1.5118100000000001E-2</v>
      </c>
      <c r="BZ1021" s="112">
        <v>0.72217600000000004</v>
      </c>
      <c r="CA1021" s="112">
        <v>0.97594599999999998</v>
      </c>
      <c r="CB1021" s="112">
        <v>0.61907199999999996</v>
      </c>
      <c r="CC1021" s="112">
        <v>0.90021300000000004</v>
      </c>
      <c r="CD1021" s="117">
        <v>0.967113</v>
      </c>
      <c r="CE1021" s="105">
        <v>-0.58440800000000004</v>
      </c>
      <c r="CF1021" s="105">
        <v>-0.55803400000000003</v>
      </c>
      <c r="CG1021" s="105">
        <v>-0.55076599999999998</v>
      </c>
      <c r="CH1021" s="105">
        <v>-1.0094099999999999</v>
      </c>
      <c r="CI1021" s="105">
        <v>-0.28790700000000002</v>
      </c>
      <c r="CJ1021" s="105">
        <v>-1.2612E-2</v>
      </c>
      <c r="CK1021" s="105">
        <v>-0.132962</v>
      </c>
      <c r="CL1021" s="105">
        <v>-4.7904299999999997E-2</v>
      </c>
      <c r="CM1021" s="116">
        <v>-2.26231E-2</v>
      </c>
    </row>
    <row r="1022" spans="1:91">
      <c r="A1022" s="104" t="s">
        <v>2831</v>
      </c>
      <c r="B1022" s="104" t="s">
        <v>2832</v>
      </c>
      <c r="C1022" s="104" t="s">
        <v>2833</v>
      </c>
      <c r="D1022" s="105">
        <v>30.372599999999998</v>
      </c>
      <c r="E1022" s="108">
        <v>1059189613</v>
      </c>
      <c r="F1022" s="108">
        <v>670841672.29999995</v>
      </c>
      <c r="G1022" s="108">
        <v>549094267</v>
      </c>
      <c r="H1022" s="108">
        <v>1147894811</v>
      </c>
      <c r="I1022" s="108">
        <v>894652918.29999995</v>
      </c>
      <c r="J1022" s="108">
        <v>560686254.5</v>
      </c>
      <c r="K1022" s="108">
        <v>1275635844</v>
      </c>
      <c r="L1022" s="108">
        <v>336808262</v>
      </c>
      <c r="M1022" s="108">
        <v>917946456.29999995</v>
      </c>
      <c r="N1022" s="108">
        <v>781955419.5</v>
      </c>
      <c r="O1022" s="108">
        <v>565167058</v>
      </c>
      <c r="P1022" s="108">
        <v>654656440</v>
      </c>
      <c r="Q1022" s="108">
        <v>1478756078</v>
      </c>
      <c r="R1022" s="108">
        <v>1138749873</v>
      </c>
      <c r="S1022" s="108">
        <v>960709840</v>
      </c>
      <c r="T1022" s="108">
        <v>985327892</v>
      </c>
      <c r="U1022" s="108">
        <v>1180662002</v>
      </c>
      <c r="V1022" s="108">
        <v>1055592578</v>
      </c>
      <c r="W1022" s="108">
        <v>1407740812</v>
      </c>
      <c r="X1022" s="108">
        <v>1322746205</v>
      </c>
      <c r="Y1022" s="108">
        <v>1274558579</v>
      </c>
      <c r="Z1022" s="108">
        <v>1235933653</v>
      </c>
      <c r="AA1022" s="108">
        <v>1306047893</v>
      </c>
      <c r="AB1022" s="108">
        <v>1229451583</v>
      </c>
      <c r="AC1022" s="108">
        <v>1362526434</v>
      </c>
      <c r="AD1022" s="108">
        <v>1589522445</v>
      </c>
      <c r="AE1022" s="108">
        <v>1568416849</v>
      </c>
      <c r="AF1022" s="108">
        <v>1304979519</v>
      </c>
      <c r="AG1022" s="108">
        <v>1466927539</v>
      </c>
      <c r="AH1022" s="115">
        <v>1681693526</v>
      </c>
      <c r="AI1022" s="105">
        <v>30.363800000000001</v>
      </c>
      <c r="AJ1022" s="105">
        <v>29.921900000000001</v>
      </c>
      <c r="AK1022" s="105">
        <v>29.625299999999999</v>
      </c>
      <c r="AL1022" s="105">
        <v>30.370699999999999</v>
      </c>
      <c r="AM1022" s="105">
        <v>30.1678</v>
      </c>
      <c r="AN1022" s="105">
        <v>29.598600000000001</v>
      </c>
      <c r="AO1022" s="105">
        <v>30.465800000000002</v>
      </c>
      <c r="AP1022" s="105">
        <v>29.135000000000002</v>
      </c>
      <c r="AQ1022" s="105">
        <v>29.962900000000001</v>
      </c>
      <c r="AR1022" s="105">
        <v>29.996600000000001</v>
      </c>
      <c r="AS1022" s="105">
        <v>29.643699999999999</v>
      </c>
      <c r="AT1022" s="105">
        <v>29.8903</v>
      </c>
      <c r="AU1022" s="105">
        <v>30.700600000000001</v>
      </c>
      <c r="AV1022" s="105">
        <v>30.374500000000001</v>
      </c>
      <c r="AW1022" s="105">
        <v>30.187999999999999</v>
      </c>
      <c r="AX1022" s="105">
        <v>30.255299999999998</v>
      </c>
      <c r="AY1022" s="105">
        <v>30.461600000000001</v>
      </c>
      <c r="AZ1022" s="105">
        <v>30.303100000000001</v>
      </c>
      <c r="BA1022" s="105">
        <v>30.6357</v>
      </c>
      <c r="BB1022" s="105">
        <v>30.639399999999998</v>
      </c>
      <c r="BC1022" s="105">
        <v>30.444099999999999</v>
      </c>
      <c r="BD1022" s="105">
        <v>30.603100000000001</v>
      </c>
      <c r="BE1022" s="105">
        <v>30.710699999999999</v>
      </c>
      <c r="BF1022" s="105">
        <v>30.632000000000001</v>
      </c>
      <c r="BG1022" s="105">
        <v>30.3857</v>
      </c>
      <c r="BH1022" s="105">
        <v>30.605799999999999</v>
      </c>
      <c r="BI1022" s="105">
        <v>30.560500000000001</v>
      </c>
      <c r="BJ1022" s="105">
        <v>30.336400000000001</v>
      </c>
      <c r="BK1022" s="105">
        <v>30.396799999999999</v>
      </c>
      <c r="BL1022" s="116">
        <v>30.656199999999998</v>
      </c>
      <c r="BM1022" s="112">
        <v>0.104962</v>
      </c>
      <c r="BN1022" s="112">
        <v>0.17169899999999999</v>
      </c>
      <c r="BO1022" s="112">
        <v>0.202956</v>
      </c>
      <c r="BP1022" s="112">
        <v>1.24274E-2</v>
      </c>
      <c r="BQ1022" s="112">
        <v>0.82572400000000001</v>
      </c>
      <c r="BR1022" s="112">
        <v>0.34919600000000001</v>
      </c>
      <c r="BS1022" s="112">
        <v>0.40212100000000001</v>
      </c>
      <c r="BT1022" s="112">
        <v>0.14681900000000001</v>
      </c>
      <c r="BU1022" s="117">
        <v>0.67188700000000001</v>
      </c>
      <c r="BV1022" s="112">
        <v>0.168291</v>
      </c>
      <c r="BW1022" s="112">
        <v>0.25712499999999999</v>
      </c>
      <c r="BX1022" s="112">
        <v>0.31234000000000001</v>
      </c>
      <c r="BY1022" s="112">
        <v>3.2307700000000002E-2</v>
      </c>
      <c r="BZ1022" s="112">
        <v>0.91393599999999997</v>
      </c>
      <c r="CA1022" s="112">
        <v>0.61835499999999999</v>
      </c>
      <c r="CB1022" s="112">
        <v>0.62197199999999997</v>
      </c>
      <c r="CC1022" s="112">
        <v>0.33324300000000001</v>
      </c>
      <c r="CD1022" s="117">
        <v>0.89522599999999997</v>
      </c>
      <c r="CE1022" s="105">
        <v>-0.49281900000000001</v>
      </c>
      <c r="CF1022" s="105">
        <v>-0.41745399999999999</v>
      </c>
      <c r="CG1022" s="105">
        <v>-0.60858800000000002</v>
      </c>
      <c r="CH1022" s="105">
        <v>-0.61958599999999997</v>
      </c>
      <c r="CI1022" s="105">
        <v>-4.2083099999999998E-2</v>
      </c>
      <c r="CJ1022" s="105">
        <v>-0.12311999999999999</v>
      </c>
      <c r="CK1022" s="105">
        <v>0.10992399999999999</v>
      </c>
      <c r="CL1022" s="105">
        <v>0.185448</v>
      </c>
      <c r="CM1022" s="116">
        <v>5.4225299999999997E-2</v>
      </c>
    </row>
    <row r="1023" spans="1:91">
      <c r="A1023" s="104" t="s">
        <v>2834</v>
      </c>
      <c r="B1023" s="104" t="s">
        <v>2835</v>
      </c>
      <c r="C1023" s="104" t="s">
        <v>2836</v>
      </c>
      <c r="D1023" s="105">
        <v>30.54945</v>
      </c>
      <c r="E1023" s="108">
        <v>1448687644</v>
      </c>
      <c r="F1023" s="108">
        <v>1314957734</v>
      </c>
      <c r="G1023" s="108">
        <v>1612793703</v>
      </c>
      <c r="H1023" s="108">
        <v>3556674996</v>
      </c>
      <c r="I1023" s="108">
        <v>2770790791</v>
      </c>
      <c r="J1023" s="108">
        <v>2361496423</v>
      </c>
      <c r="K1023" s="108">
        <v>1601372667</v>
      </c>
      <c r="L1023" s="108">
        <v>1109976060</v>
      </c>
      <c r="M1023" s="108">
        <v>1396350379</v>
      </c>
      <c r="N1023" s="108">
        <v>1769722340</v>
      </c>
      <c r="O1023" s="108">
        <v>2331376186</v>
      </c>
      <c r="P1023" s="108">
        <v>2151487949</v>
      </c>
      <c r="Q1023" s="108">
        <v>1154437984</v>
      </c>
      <c r="R1023" s="108">
        <v>1190351052</v>
      </c>
      <c r="S1023" s="108">
        <v>720665996.5</v>
      </c>
      <c r="T1023" s="108">
        <v>1084603366</v>
      </c>
      <c r="U1023" s="108">
        <v>1175429073</v>
      </c>
      <c r="V1023" s="108">
        <v>951785882.79999995</v>
      </c>
      <c r="W1023" s="108">
        <v>1291441329</v>
      </c>
      <c r="X1023" s="108">
        <v>1347264895</v>
      </c>
      <c r="Y1023" s="108">
        <v>1134424110</v>
      </c>
      <c r="Z1023" s="108">
        <v>1094032764</v>
      </c>
      <c r="AA1023" s="108">
        <v>681180440.39999998</v>
      </c>
      <c r="AB1023" s="108">
        <v>1202245274</v>
      </c>
      <c r="AC1023" s="108">
        <v>1601552700</v>
      </c>
      <c r="AD1023" s="108">
        <v>1461607940</v>
      </c>
      <c r="AE1023" s="108">
        <v>1536419733</v>
      </c>
      <c r="AF1023" s="108">
        <v>1435601048</v>
      </c>
      <c r="AG1023" s="108">
        <v>1376040815</v>
      </c>
      <c r="AH1023" s="115">
        <v>1345905660</v>
      </c>
      <c r="AI1023" s="105">
        <v>30.8156</v>
      </c>
      <c r="AJ1023" s="105">
        <v>30.867000000000001</v>
      </c>
      <c r="AK1023" s="105">
        <v>31.1509</v>
      </c>
      <c r="AL1023" s="105">
        <v>32.002299999999998</v>
      </c>
      <c r="AM1023" s="105">
        <v>31.784700000000001</v>
      </c>
      <c r="AN1023" s="105">
        <v>31.588999999999999</v>
      </c>
      <c r="AO1023" s="105">
        <v>30.792000000000002</v>
      </c>
      <c r="AP1023" s="105">
        <v>30.790400000000002</v>
      </c>
      <c r="AQ1023" s="105">
        <v>30.568100000000001</v>
      </c>
      <c r="AR1023" s="105">
        <v>31.129200000000001</v>
      </c>
      <c r="AS1023" s="105">
        <v>31.586200000000002</v>
      </c>
      <c r="AT1023" s="105">
        <v>31.6069</v>
      </c>
      <c r="AU1023" s="105">
        <v>30.343399999999999</v>
      </c>
      <c r="AV1023" s="105">
        <v>30.438400000000001</v>
      </c>
      <c r="AW1023" s="105">
        <v>29.782299999999999</v>
      </c>
      <c r="AX1023" s="105">
        <v>30.393799999999999</v>
      </c>
      <c r="AY1023" s="105">
        <v>30.455500000000001</v>
      </c>
      <c r="AZ1023" s="105">
        <v>30.153400000000001</v>
      </c>
      <c r="BA1023" s="105">
        <v>30.511299999999999</v>
      </c>
      <c r="BB1023" s="105">
        <v>30.666699999999999</v>
      </c>
      <c r="BC1023" s="105">
        <v>30.2776</v>
      </c>
      <c r="BD1023" s="105">
        <v>30.427299999999999</v>
      </c>
      <c r="BE1023" s="105">
        <v>29.779299999999999</v>
      </c>
      <c r="BF1023" s="105">
        <v>30.599699999999999</v>
      </c>
      <c r="BG1023" s="105">
        <v>30.619599999999998</v>
      </c>
      <c r="BH1023" s="105">
        <v>30.484999999999999</v>
      </c>
      <c r="BI1023" s="105">
        <v>30.530799999999999</v>
      </c>
      <c r="BJ1023" s="105">
        <v>30.4741</v>
      </c>
      <c r="BK1023" s="105">
        <v>30.303799999999999</v>
      </c>
      <c r="BL1023" s="116">
        <v>30.337599999999998</v>
      </c>
      <c r="BM1023" s="112">
        <v>7.9635899999999996E-3</v>
      </c>
      <c r="BN1023" s="112">
        <v>4.0125499999999999E-4</v>
      </c>
      <c r="BO1023" s="112">
        <v>1.9083099999999999E-2</v>
      </c>
      <c r="BP1023" s="112">
        <v>2.88404E-3</v>
      </c>
      <c r="BQ1023" s="112">
        <v>0.433396</v>
      </c>
      <c r="BR1023" s="112">
        <v>0.74051999999999996</v>
      </c>
      <c r="BS1023" s="112">
        <v>0.41404200000000002</v>
      </c>
      <c r="BT1023" s="112">
        <v>0.70688499999999999</v>
      </c>
      <c r="BU1023" s="117">
        <v>5.6853099999999997E-2</v>
      </c>
      <c r="BV1023" s="112">
        <v>3.5399300000000002E-2</v>
      </c>
      <c r="BW1023" s="112">
        <v>9.8564800000000008E-3</v>
      </c>
      <c r="BX1023" s="112">
        <v>8.0518500000000007E-2</v>
      </c>
      <c r="BY1023" s="112">
        <v>1.3735600000000001E-2</v>
      </c>
      <c r="BZ1023" s="112">
        <v>0.71915799999999996</v>
      </c>
      <c r="CA1023" s="112">
        <v>0.87743400000000005</v>
      </c>
      <c r="CB1023" s="112">
        <v>0.63312400000000002</v>
      </c>
      <c r="CC1023" s="112">
        <v>0.82434099999999999</v>
      </c>
      <c r="CD1023" s="117">
        <v>0.52857699999999996</v>
      </c>
      <c r="CE1023" s="105">
        <v>0.57266899999999998</v>
      </c>
      <c r="CF1023" s="105">
        <v>1.42018</v>
      </c>
      <c r="CG1023" s="105">
        <v>0.34501100000000001</v>
      </c>
      <c r="CH1023" s="105">
        <v>1.0689200000000001</v>
      </c>
      <c r="CI1023" s="105">
        <v>-0.183785</v>
      </c>
      <c r="CJ1023" s="105">
        <v>-3.7575999999999998E-2</v>
      </c>
      <c r="CK1023" s="105">
        <v>0.11334900000000001</v>
      </c>
      <c r="CL1023" s="105">
        <v>-0.10305400000000001</v>
      </c>
      <c r="CM1023" s="116">
        <v>0.17329700000000001</v>
      </c>
    </row>
    <row r="1024" spans="1:91">
      <c r="A1024" s="104" t="s">
        <v>2837</v>
      </c>
      <c r="B1024" s="104" t="s">
        <v>2838</v>
      </c>
      <c r="C1024" s="104" t="s">
        <v>2839</v>
      </c>
      <c r="D1024" s="105">
        <v>30.0991</v>
      </c>
      <c r="E1024" s="108">
        <v>1103593395</v>
      </c>
      <c r="F1024" s="108">
        <v>1506228322</v>
      </c>
      <c r="G1024" s="108">
        <v>1476813733</v>
      </c>
      <c r="H1024" s="108">
        <v>1533208434</v>
      </c>
      <c r="I1024" s="108">
        <v>1225881816</v>
      </c>
      <c r="J1024" s="108">
        <v>1431088351</v>
      </c>
      <c r="K1024" s="108">
        <v>1323323068</v>
      </c>
      <c r="L1024" s="108">
        <v>1121822791</v>
      </c>
      <c r="M1024" s="108">
        <v>1220115050</v>
      </c>
      <c r="N1024" s="108">
        <v>1302092508</v>
      </c>
      <c r="O1024" s="108">
        <v>1613716453</v>
      </c>
      <c r="P1024" s="108">
        <v>1273629347</v>
      </c>
      <c r="Q1024" s="108">
        <v>898992072.79999995</v>
      </c>
      <c r="R1024" s="108">
        <v>937078338</v>
      </c>
      <c r="S1024" s="108">
        <v>737629020</v>
      </c>
      <c r="T1024" s="108">
        <v>784711363.5</v>
      </c>
      <c r="U1024" s="108">
        <v>868046888.29999995</v>
      </c>
      <c r="V1024" s="108">
        <v>927046907</v>
      </c>
      <c r="W1024" s="108">
        <v>976137550</v>
      </c>
      <c r="X1024" s="108">
        <v>864093975.5</v>
      </c>
      <c r="Y1024" s="108">
        <v>801980459</v>
      </c>
      <c r="Z1024" s="108">
        <v>796980728</v>
      </c>
      <c r="AA1024" s="108">
        <v>843747568</v>
      </c>
      <c r="AB1024" s="108">
        <v>971169258</v>
      </c>
      <c r="AC1024" s="108">
        <v>1045824505</v>
      </c>
      <c r="AD1024" s="108">
        <v>878332868</v>
      </c>
      <c r="AE1024" s="108">
        <v>1019548404</v>
      </c>
      <c r="AF1024" s="108">
        <v>994471263</v>
      </c>
      <c r="AG1024" s="108">
        <v>1006245395</v>
      </c>
      <c r="AH1024" s="115">
        <v>969438272</v>
      </c>
      <c r="AI1024" s="105">
        <v>30.422999999999998</v>
      </c>
      <c r="AJ1024" s="105">
        <v>31.065899999999999</v>
      </c>
      <c r="AK1024" s="105">
        <v>31.034199999999998</v>
      </c>
      <c r="AL1024" s="105">
        <v>30.7883</v>
      </c>
      <c r="AM1024" s="105">
        <v>30.627099999999999</v>
      </c>
      <c r="AN1024" s="105">
        <v>30.975899999999999</v>
      </c>
      <c r="AO1024" s="105">
        <v>30.515699999999999</v>
      </c>
      <c r="AP1024" s="105">
        <v>30.8142</v>
      </c>
      <c r="AQ1024" s="105">
        <v>30.3735</v>
      </c>
      <c r="AR1024" s="105">
        <v>30.707699999999999</v>
      </c>
      <c r="AS1024" s="105">
        <v>31.0929</v>
      </c>
      <c r="AT1024" s="105">
        <v>30.8505</v>
      </c>
      <c r="AU1024" s="105">
        <v>29.974399999999999</v>
      </c>
      <c r="AV1024" s="105">
        <v>30.093299999999999</v>
      </c>
      <c r="AW1024" s="105">
        <v>29.821999999999999</v>
      </c>
      <c r="AX1024" s="105">
        <v>29.9269</v>
      </c>
      <c r="AY1024" s="105">
        <v>30.0181</v>
      </c>
      <c r="AZ1024" s="105">
        <v>30.104900000000001</v>
      </c>
      <c r="BA1024" s="105">
        <v>30.107399999999998</v>
      </c>
      <c r="BB1024" s="105">
        <v>30.0319</v>
      </c>
      <c r="BC1024" s="105">
        <v>29.784400000000002</v>
      </c>
      <c r="BD1024" s="105">
        <v>29.9697</v>
      </c>
      <c r="BE1024" s="105">
        <v>30.088100000000001</v>
      </c>
      <c r="BF1024" s="105">
        <v>30.291699999999999</v>
      </c>
      <c r="BG1024" s="105">
        <v>30.000900000000001</v>
      </c>
      <c r="BH1024" s="105">
        <v>29.746700000000001</v>
      </c>
      <c r="BI1024" s="105">
        <v>29.9392</v>
      </c>
      <c r="BJ1024" s="105">
        <v>29.944400000000002</v>
      </c>
      <c r="BK1024" s="105">
        <v>29.858699999999999</v>
      </c>
      <c r="BL1024" s="116">
        <v>29.864999999999998</v>
      </c>
      <c r="BM1024" s="112">
        <v>1.0739E-2</v>
      </c>
      <c r="BN1024" s="112">
        <v>9.6639200000000005E-4</v>
      </c>
      <c r="BO1024" s="112">
        <v>6.9331499999999999E-3</v>
      </c>
      <c r="BP1024" s="112">
        <v>1.00928E-3</v>
      </c>
      <c r="BQ1024" s="112">
        <v>0.42514600000000002</v>
      </c>
      <c r="BR1024" s="112">
        <v>9.4520000000000007E-2</v>
      </c>
      <c r="BS1024" s="112">
        <v>0.44799499999999998</v>
      </c>
      <c r="BT1024" s="112">
        <v>8.1388100000000005E-2</v>
      </c>
      <c r="BU1024" s="117">
        <v>0.94286700000000001</v>
      </c>
      <c r="BV1024" s="112">
        <v>4.15699E-2</v>
      </c>
      <c r="BW1024" s="112">
        <v>1.3417399999999999E-2</v>
      </c>
      <c r="BX1024" s="112">
        <v>4.7612599999999998E-2</v>
      </c>
      <c r="BY1024" s="112">
        <v>7.9579100000000003E-3</v>
      </c>
      <c r="BZ1024" s="112">
        <v>0.71579899999999996</v>
      </c>
      <c r="CA1024" s="112">
        <v>0.31170500000000001</v>
      </c>
      <c r="CB1024" s="112">
        <v>0.65774600000000005</v>
      </c>
      <c r="CC1024" s="112">
        <v>0.242614</v>
      </c>
      <c r="CD1024" s="117">
        <v>0.98494499999999996</v>
      </c>
      <c r="CE1024" s="105">
        <v>0.95163500000000001</v>
      </c>
      <c r="CF1024" s="105">
        <v>0.90767799999999998</v>
      </c>
      <c r="CG1024" s="105">
        <v>0.67838799999999999</v>
      </c>
      <c r="CH1024" s="105">
        <v>0.99428000000000005</v>
      </c>
      <c r="CI1024" s="105">
        <v>7.3816900000000005E-2</v>
      </c>
      <c r="CJ1024" s="105">
        <v>0.12723999999999999</v>
      </c>
      <c r="CK1024" s="105">
        <v>8.5185399999999994E-2</v>
      </c>
      <c r="CL1024" s="105">
        <v>0.227105</v>
      </c>
      <c r="CM1024" s="116">
        <v>6.2058800000000004E-3</v>
      </c>
    </row>
    <row r="1025" spans="1:91">
      <c r="A1025" s="104" t="s">
        <v>2840</v>
      </c>
      <c r="B1025" s="104" t="s">
        <v>2841</v>
      </c>
      <c r="C1025" s="104" t="s">
        <v>2842</v>
      </c>
      <c r="D1025" s="105">
        <v>29.934750000000001</v>
      </c>
      <c r="E1025" s="108">
        <v>1180226944</v>
      </c>
      <c r="F1025" s="108">
        <v>1146814528</v>
      </c>
      <c r="G1025" s="108">
        <v>1195362483</v>
      </c>
      <c r="H1025" s="108">
        <v>1220070016</v>
      </c>
      <c r="I1025" s="108">
        <v>926096768</v>
      </c>
      <c r="J1025" s="108">
        <v>1251431344</v>
      </c>
      <c r="K1025" s="108">
        <v>1166889479</v>
      </c>
      <c r="L1025" s="108">
        <v>551916184.79999995</v>
      </c>
      <c r="M1025" s="108">
        <v>1099812148</v>
      </c>
      <c r="N1025" s="108">
        <v>1057569512</v>
      </c>
      <c r="O1025" s="108">
        <v>1017049109</v>
      </c>
      <c r="P1025" s="108">
        <v>537631096</v>
      </c>
      <c r="Q1025" s="108">
        <v>813824575</v>
      </c>
      <c r="R1025" s="108">
        <v>809541120</v>
      </c>
      <c r="S1025" s="108">
        <v>315102176</v>
      </c>
      <c r="T1025" s="108">
        <v>789771232</v>
      </c>
      <c r="U1025" s="108">
        <v>780101566</v>
      </c>
      <c r="V1025" s="108">
        <v>962134940</v>
      </c>
      <c r="W1025" s="108">
        <v>819813056</v>
      </c>
      <c r="X1025" s="108">
        <v>854421824</v>
      </c>
      <c r="Y1025" s="108">
        <v>728244486.79999995</v>
      </c>
      <c r="Z1025" s="108">
        <v>678228810.5</v>
      </c>
      <c r="AA1025" s="108">
        <v>735959000</v>
      </c>
      <c r="AB1025" s="108">
        <v>757528769</v>
      </c>
      <c r="AC1025" s="108">
        <v>1030644334</v>
      </c>
      <c r="AD1025" s="108">
        <v>878437465.5</v>
      </c>
      <c r="AE1025" s="108">
        <v>971316463.5</v>
      </c>
      <c r="AF1025" s="108">
        <v>967000563.5</v>
      </c>
      <c r="AG1025" s="108">
        <v>1068802644</v>
      </c>
      <c r="AH1025" s="115">
        <v>968688172.60000002</v>
      </c>
      <c r="AI1025" s="105">
        <v>30.5199</v>
      </c>
      <c r="AJ1025" s="105">
        <v>30.676600000000001</v>
      </c>
      <c r="AK1025" s="105">
        <v>30.732700000000001</v>
      </c>
      <c r="AL1025" s="105">
        <v>30.4587</v>
      </c>
      <c r="AM1025" s="105">
        <v>30.218599999999999</v>
      </c>
      <c r="AN1025" s="105">
        <v>30.7958</v>
      </c>
      <c r="AO1025" s="105">
        <v>30.336099999999998</v>
      </c>
      <c r="AP1025" s="105">
        <v>29.859500000000001</v>
      </c>
      <c r="AQ1025" s="105">
        <v>30.223700000000001</v>
      </c>
      <c r="AR1025" s="105">
        <v>30.4344</v>
      </c>
      <c r="AS1025" s="105">
        <v>30.5063</v>
      </c>
      <c r="AT1025" s="105">
        <v>29.606200000000001</v>
      </c>
      <c r="AU1025" s="105">
        <v>29.8185</v>
      </c>
      <c r="AV1025" s="105">
        <v>29.882200000000001</v>
      </c>
      <c r="AW1025" s="105">
        <v>28.638500000000001</v>
      </c>
      <c r="AX1025" s="105">
        <v>29.936199999999999</v>
      </c>
      <c r="AY1025" s="105">
        <v>29.8642</v>
      </c>
      <c r="AZ1025" s="105">
        <v>30.1599</v>
      </c>
      <c r="BA1025" s="105">
        <v>29.855699999999999</v>
      </c>
      <c r="BB1025" s="105">
        <v>30.017900000000001</v>
      </c>
      <c r="BC1025" s="105">
        <v>29.651299999999999</v>
      </c>
      <c r="BD1025" s="105">
        <v>29.7255</v>
      </c>
      <c r="BE1025" s="105">
        <v>29.878299999999999</v>
      </c>
      <c r="BF1025" s="105">
        <v>29.933299999999999</v>
      </c>
      <c r="BG1025" s="105">
        <v>29.979299999999999</v>
      </c>
      <c r="BH1025" s="105">
        <v>29.746400000000001</v>
      </c>
      <c r="BI1025" s="105">
        <v>29.869199999999999</v>
      </c>
      <c r="BJ1025" s="105">
        <v>29.904</v>
      </c>
      <c r="BK1025" s="105">
        <v>29.946000000000002</v>
      </c>
      <c r="BL1025" s="116">
        <v>29.863199999999999</v>
      </c>
      <c r="BM1025" s="112">
        <v>4.0792299999999998E-4</v>
      </c>
      <c r="BN1025" s="112">
        <v>2.5598599999999999E-2</v>
      </c>
      <c r="BO1025" s="112">
        <v>0.181731</v>
      </c>
      <c r="BP1025" s="112">
        <v>0.39186799999999999</v>
      </c>
      <c r="BQ1025" s="112">
        <v>0.321432</v>
      </c>
      <c r="BR1025" s="112">
        <v>0.42194799999999999</v>
      </c>
      <c r="BS1025" s="112">
        <v>0.59462499999999996</v>
      </c>
      <c r="BT1025" s="112">
        <v>0.42784800000000001</v>
      </c>
      <c r="BU1025" s="117">
        <v>0.61013499999999998</v>
      </c>
      <c r="BV1025" s="112">
        <v>8.9659700000000002E-3</v>
      </c>
      <c r="BW1025" s="112">
        <v>6.7932099999999995E-2</v>
      </c>
      <c r="BX1025" s="112">
        <v>0.29137800000000003</v>
      </c>
      <c r="BY1025" s="112">
        <v>0.47490100000000002</v>
      </c>
      <c r="BZ1025" s="112">
        <v>0.65378199999999997</v>
      </c>
      <c r="CA1025" s="112">
        <v>0.68281400000000003</v>
      </c>
      <c r="CB1025" s="112">
        <v>0.76463199999999998</v>
      </c>
      <c r="CC1025" s="112">
        <v>0.61404899999999996</v>
      </c>
      <c r="CD1025" s="117">
        <v>0.86594000000000004</v>
      </c>
      <c r="CE1025" s="105">
        <v>0.73868900000000004</v>
      </c>
      <c r="CF1025" s="105">
        <v>0.58663900000000002</v>
      </c>
      <c r="CG1025" s="105">
        <v>0.235378</v>
      </c>
      <c r="CH1025" s="105">
        <v>0.277889</v>
      </c>
      <c r="CI1025" s="105">
        <v>-0.45798299999999997</v>
      </c>
      <c r="CJ1025" s="105">
        <v>8.2392400000000005E-2</v>
      </c>
      <c r="CK1025" s="105">
        <v>-6.2761899999999995E-2</v>
      </c>
      <c r="CL1025" s="105">
        <v>-5.8699899999999999E-2</v>
      </c>
      <c r="CM1025" s="116">
        <v>-3.943E-2</v>
      </c>
    </row>
    <row r="1026" spans="1:91">
      <c r="A1026" s="104" t="s">
        <v>2843</v>
      </c>
      <c r="B1026" s="104" t="s">
        <v>2844</v>
      </c>
      <c r="C1026" s="104" t="s">
        <v>2845</v>
      </c>
      <c r="D1026" s="105">
        <v>30.453949999999999</v>
      </c>
      <c r="E1026" s="108">
        <v>985797784.79999995</v>
      </c>
      <c r="F1026" s="108">
        <v>939968038.39999998</v>
      </c>
      <c r="G1026" s="108">
        <v>1293020622</v>
      </c>
      <c r="H1026" s="108">
        <v>1396804360</v>
      </c>
      <c r="I1026" s="108">
        <v>1581192605</v>
      </c>
      <c r="J1026" s="108">
        <v>1210026382</v>
      </c>
      <c r="K1026" s="108">
        <v>1479379028</v>
      </c>
      <c r="L1026" s="108">
        <v>1097195554</v>
      </c>
      <c r="M1026" s="108">
        <v>1579153416</v>
      </c>
      <c r="N1026" s="108">
        <v>1506398720</v>
      </c>
      <c r="O1026" s="108">
        <v>1404069272</v>
      </c>
      <c r="P1026" s="108">
        <v>1385122031</v>
      </c>
      <c r="Q1026" s="108">
        <v>1150102803</v>
      </c>
      <c r="R1026" s="108">
        <v>1375235917</v>
      </c>
      <c r="S1026" s="108">
        <v>937163276.89999998</v>
      </c>
      <c r="T1026" s="108">
        <v>1096005100</v>
      </c>
      <c r="U1026" s="108">
        <v>1165621489</v>
      </c>
      <c r="V1026" s="108">
        <v>1123008231</v>
      </c>
      <c r="W1026" s="108">
        <v>1247576627</v>
      </c>
      <c r="X1026" s="108">
        <v>1185493674</v>
      </c>
      <c r="Y1026" s="108">
        <v>1199495722</v>
      </c>
      <c r="Z1026" s="108">
        <v>947670620.5</v>
      </c>
      <c r="AA1026" s="108">
        <v>1068993100</v>
      </c>
      <c r="AB1026" s="108">
        <v>1186199903</v>
      </c>
      <c r="AC1026" s="108">
        <v>1421517950</v>
      </c>
      <c r="AD1026" s="108">
        <v>1378838520</v>
      </c>
      <c r="AE1026" s="108">
        <v>1395742302</v>
      </c>
      <c r="AF1026" s="108">
        <v>1339037421</v>
      </c>
      <c r="AG1026" s="108">
        <v>1439226168</v>
      </c>
      <c r="AH1026" s="115">
        <v>1467301553</v>
      </c>
      <c r="AI1026" s="105">
        <v>30.260200000000001</v>
      </c>
      <c r="AJ1026" s="105">
        <v>30.4009</v>
      </c>
      <c r="AK1026" s="105">
        <v>30.848099999999999</v>
      </c>
      <c r="AL1026" s="105">
        <v>30.6539</v>
      </c>
      <c r="AM1026" s="105">
        <v>30.993200000000002</v>
      </c>
      <c r="AN1026" s="105">
        <v>30.7454</v>
      </c>
      <c r="AO1026" s="105">
        <v>30.6784</v>
      </c>
      <c r="AP1026" s="105">
        <v>30.765000000000001</v>
      </c>
      <c r="AQ1026" s="105">
        <v>30.7456</v>
      </c>
      <c r="AR1026" s="105">
        <v>30.907900000000001</v>
      </c>
      <c r="AS1026" s="105">
        <v>30.898</v>
      </c>
      <c r="AT1026" s="105">
        <v>30.971499999999999</v>
      </c>
      <c r="AU1026" s="105">
        <v>30.338000000000001</v>
      </c>
      <c r="AV1026" s="105">
        <v>30.646699999999999</v>
      </c>
      <c r="AW1026" s="105">
        <v>30.146000000000001</v>
      </c>
      <c r="AX1026" s="105">
        <v>30.408899999999999</v>
      </c>
      <c r="AY1026" s="105">
        <v>30.4434</v>
      </c>
      <c r="AZ1026" s="105">
        <v>30.401599999999998</v>
      </c>
      <c r="BA1026" s="105">
        <v>30.461400000000001</v>
      </c>
      <c r="BB1026" s="105">
        <v>30.483699999999999</v>
      </c>
      <c r="BC1026" s="105">
        <v>30.357900000000001</v>
      </c>
      <c r="BD1026" s="105">
        <v>30.220500000000001</v>
      </c>
      <c r="BE1026" s="105">
        <v>30.425000000000001</v>
      </c>
      <c r="BF1026" s="105">
        <v>30.580300000000001</v>
      </c>
      <c r="BG1026" s="105">
        <v>30.4465</v>
      </c>
      <c r="BH1026" s="105">
        <v>30.4009</v>
      </c>
      <c r="BI1026" s="105">
        <v>30.392299999999999</v>
      </c>
      <c r="BJ1026" s="105">
        <v>30.3736</v>
      </c>
      <c r="BK1026" s="105">
        <v>30.3691</v>
      </c>
      <c r="BL1026" s="116">
        <v>30.4618</v>
      </c>
      <c r="BM1026" s="112">
        <v>0.60228000000000004</v>
      </c>
      <c r="BN1026" s="112">
        <v>2.0050700000000001E-2</v>
      </c>
      <c r="BO1026" s="112">
        <v>1.2011299999999999E-3</v>
      </c>
      <c r="BP1026" s="112">
        <v>1.59304E-4</v>
      </c>
      <c r="BQ1026" s="112">
        <v>0.87687899999999996</v>
      </c>
      <c r="BR1026" s="112">
        <v>0.64171</v>
      </c>
      <c r="BS1026" s="112">
        <v>0.54064000000000001</v>
      </c>
      <c r="BT1026" s="112">
        <v>0.95099900000000004</v>
      </c>
      <c r="BU1026" s="117">
        <v>0.75167099999999998</v>
      </c>
      <c r="BV1026" s="112">
        <v>0.66974400000000001</v>
      </c>
      <c r="BW1026" s="112">
        <v>5.7597000000000002E-2</v>
      </c>
      <c r="BX1026" s="112">
        <v>2.1509E-2</v>
      </c>
      <c r="BY1026" s="112">
        <v>3.6774400000000001E-3</v>
      </c>
      <c r="BZ1026" s="112">
        <v>0.93651099999999998</v>
      </c>
      <c r="CA1026" s="112">
        <v>0.82684299999999999</v>
      </c>
      <c r="CB1026" s="112">
        <v>0.72322600000000004</v>
      </c>
      <c r="CC1026" s="112">
        <v>0.97335199999999999</v>
      </c>
      <c r="CD1026" s="117">
        <v>0.91441300000000003</v>
      </c>
      <c r="CE1026" s="105">
        <v>0.10156900000000001</v>
      </c>
      <c r="CF1026" s="105">
        <v>0.395978</v>
      </c>
      <c r="CG1026" s="105">
        <v>0.32817200000000002</v>
      </c>
      <c r="CH1026" s="105">
        <v>0.52429999999999999</v>
      </c>
      <c r="CI1026" s="105">
        <v>-2.4587600000000001E-2</v>
      </c>
      <c r="CJ1026" s="105">
        <v>1.6489699999999999E-2</v>
      </c>
      <c r="CK1026" s="105">
        <v>3.2821700000000002E-2</v>
      </c>
      <c r="CL1026" s="105">
        <v>7.0927899999999999E-3</v>
      </c>
      <c r="CM1026" s="116">
        <v>1.1712999999999999E-2</v>
      </c>
    </row>
    <row r="1027" spans="1:91">
      <c r="A1027" s="104" t="s">
        <v>2846</v>
      </c>
      <c r="B1027" s="104" t="s">
        <v>2847</v>
      </c>
      <c r="C1027" s="104" t="s">
        <v>2848</v>
      </c>
      <c r="D1027" s="105">
        <v>32.435400000000001</v>
      </c>
      <c r="E1027" s="108">
        <v>4154027059</v>
      </c>
      <c r="F1027" s="108">
        <v>4004441113</v>
      </c>
      <c r="G1027" s="108">
        <v>4154401131</v>
      </c>
      <c r="H1027" s="108">
        <v>5063676227</v>
      </c>
      <c r="I1027" s="108">
        <v>4951204664</v>
      </c>
      <c r="J1027" s="108">
        <v>4388993342</v>
      </c>
      <c r="K1027" s="108">
        <v>5117323484</v>
      </c>
      <c r="L1027" s="108">
        <v>3132160280</v>
      </c>
      <c r="M1027" s="108">
        <v>5631652845</v>
      </c>
      <c r="N1027" s="108">
        <v>4067982793</v>
      </c>
      <c r="O1027" s="108">
        <v>3855238158</v>
      </c>
      <c r="P1027" s="108">
        <v>3825879691</v>
      </c>
      <c r="Q1027" s="108">
        <v>6836982382</v>
      </c>
      <c r="R1027" s="108">
        <v>3979658646</v>
      </c>
      <c r="S1027" s="108">
        <v>3021869639</v>
      </c>
      <c r="T1027" s="108">
        <v>4648078319</v>
      </c>
      <c r="U1027" s="108">
        <v>4330348990</v>
      </c>
      <c r="V1027" s="108">
        <v>4273514450</v>
      </c>
      <c r="W1027" s="108">
        <v>4909390899</v>
      </c>
      <c r="X1027" s="108">
        <v>4834400606</v>
      </c>
      <c r="Y1027" s="108">
        <v>4860734809</v>
      </c>
      <c r="Z1027" s="108">
        <v>4507790280</v>
      </c>
      <c r="AA1027" s="108">
        <v>4653478397</v>
      </c>
      <c r="AB1027" s="108">
        <v>4285832423</v>
      </c>
      <c r="AC1027" s="108">
        <v>4964828423</v>
      </c>
      <c r="AD1027" s="108">
        <v>5868696324</v>
      </c>
      <c r="AE1027" s="108">
        <v>5179869134</v>
      </c>
      <c r="AF1027" s="108">
        <v>5016790716</v>
      </c>
      <c r="AG1027" s="108">
        <v>5147666230</v>
      </c>
      <c r="AH1027" s="115">
        <v>5304374973</v>
      </c>
      <c r="AI1027" s="105">
        <v>32.335299999999997</v>
      </c>
      <c r="AJ1027" s="105">
        <v>32.4405</v>
      </c>
      <c r="AK1027" s="105">
        <v>32.494199999999999</v>
      </c>
      <c r="AL1027" s="105">
        <v>32.511899999999997</v>
      </c>
      <c r="AM1027" s="105">
        <v>32.624200000000002</v>
      </c>
      <c r="AN1027" s="105">
        <v>32.463500000000003</v>
      </c>
      <c r="AO1027" s="105">
        <v>32.519300000000001</v>
      </c>
      <c r="AP1027" s="105">
        <v>32.2027</v>
      </c>
      <c r="AQ1027" s="105">
        <v>32.58</v>
      </c>
      <c r="AR1027" s="105">
        <v>32.346200000000003</v>
      </c>
      <c r="AS1027" s="105">
        <v>32.343000000000004</v>
      </c>
      <c r="AT1027" s="105">
        <v>32.4373</v>
      </c>
      <c r="AU1027" s="105">
        <v>32.901699999999998</v>
      </c>
      <c r="AV1027" s="105">
        <v>32.179699999999997</v>
      </c>
      <c r="AW1027" s="105">
        <v>31.806699999999999</v>
      </c>
      <c r="AX1027" s="105">
        <v>32.493299999999998</v>
      </c>
      <c r="AY1027" s="105">
        <v>32.332999999999998</v>
      </c>
      <c r="AZ1027" s="105">
        <v>32.320399999999999</v>
      </c>
      <c r="BA1027" s="105">
        <v>32.437800000000003</v>
      </c>
      <c r="BB1027" s="105">
        <v>32.491300000000003</v>
      </c>
      <c r="BC1027" s="105">
        <v>32.369900000000001</v>
      </c>
      <c r="BD1027" s="105">
        <v>32.480499999999999</v>
      </c>
      <c r="BE1027" s="105">
        <v>32.514600000000002</v>
      </c>
      <c r="BF1027" s="105">
        <v>32.433500000000002</v>
      </c>
      <c r="BG1027" s="105">
        <v>32.2515</v>
      </c>
      <c r="BH1027" s="105">
        <v>32.465299999999999</v>
      </c>
      <c r="BI1027" s="105">
        <v>32.284100000000002</v>
      </c>
      <c r="BJ1027" s="105">
        <v>32.279200000000003</v>
      </c>
      <c r="BK1027" s="105">
        <v>32.189799999999998</v>
      </c>
      <c r="BL1027" s="116">
        <v>32.296100000000003</v>
      </c>
      <c r="BM1027" s="112">
        <v>4.2118900000000001E-2</v>
      </c>
      <c r="BN1027" s="112">
        <v>8.6192700000000001E-3</v>
      </c>
      <c r="BO1027" s="112">
        <v>0.214777</v>
      </c>
      <c r="BP1027" s="112">
        <v>5.60458E-2</v>
      </c>
      <c r="BQ1027" s="112">
        <v>0.90515900000000005</v>
      </c>
      <c r="BR1027" s="112">
        <v>0.12066</v>
      </c>
      <c r="BS1027" s="112">
        <v>2.0963499999999999E-2</v>
      </c>
      <c r="BT1027" s="112">
        <v>5.4588299999999996E-3</v>
      </c>
      <c r="BU1027" s="117">
        <v>0.349325</v>
      </c>
      <c r="BV1027" s="112">
        <v>8.8681099999999999E-2</v>
      </c>
      <c r="BW1027" s="112">
        <v>3.55585E-2</v>
      </c>
      <c r="BX1027" s="112">
        <v>0.32572899999999999</v>
      </c>
      <c r="BY1027" s="112">
        <v>0.10083</v>
      </c>
      <c r="BZ1027" s="112">
        <v>0.95500200000000002</v>
      </c>
      <c r="CA1027" s="112">
        <v>0.35792800000000002</v>
      </c>
      <c r="CB1027" s="112">
        <v>0.13755500000000001</v>
      </c>
      <c r="CC1027" s="112">
        <v>5.88681E-2</v>
      </c>
      <c r="CD1027" s="117">
        <v>0.743421</v>
      </c>
      <c r="CE1027" s="105">
        <v>0.16830999999999999</v>
      </c>
      <c r="CF1027" s="105">
        <v>0.27817799999999998</v>
      </c>
      <c r="CG1027" s="105">
        <v>0.178979</v>
      </c>
      <c r="CH1027" s="105">
        <v>0.12046900000000001</v>
      </c>
      <c r="CI1027" s="105">
        <v>4.0992099999999997E-2</v>
      </c>
      <c r="CJ1027" s="105">
        <v>0.127192</v>
      </c>
      <c r="CK1027" s="105">
        <v>0.17796600000000001</v>
      </c>
      <c r="CL1027" s="105">
        <v>0.22115599999999999</v>
      </c>
      <c r="CM1027" s="116">
        <v>7.8587799999999999E-2</v>
      </c>
    </row>
    <row r="1028" spans="1:91">
      <c r="A1028" s="104" t="s">
        <v>2849</v>
      </c>
      <c r="B1028" s="104" t="s">
        <v>2850</v>
      </c>
      <c r="C1028" s="104" t="s">
        <v>471</v>
      </c>
      <c r="D1028" s="105">
        <v>29.238050000000001</v>
      </c>
      <c r="E1028" s="108">
        <v>436615669.80000001</v>
      </c>
      <c r="F1028" s="108">
        <v>156435868</v>
      </c>
      <c r="G1028" s="108">
        <v>219653158.80000001</v>
      </c>
      <c r="H1028" s="108">
        <v>836168490</v>
      </c>
      <c r="I1028" s="108">
        <v>840861135.5</v>
      </c>
      <c r="J1028" s="108">
        <v>807668923</v>
      </c>
      <c r="K1028" s="108">
        <v>841074690</v>
      </c>
      <c r="L1028" s="108">
        <v>310473824</v>
      </c>
      <c r="M1028" s="108">
        <v>834233340</v>
      </c>
      <c r="N1028" s="108">
        <v>473167163</v>
      </c>
      <c r="O1028" s="108">
        <v>428868760</v>
      </c>
      <c r="P1028" s="108">
        <v>416080176</v>
      </c>
      <c r="Q1028" s="108">
        <v>536854043</v>
      </c>
      <c r="R1028" s="108">
        <v>633378655.5</v>
      </c>
      <c r="S1028" s="108">
        <v>685898040.5</v>
      </c>
      <c r="T1028" s="108">
        <v>418180810</v>
      </c>
      <c r="U1028" s="108">
        <v>528488431.80000001</v>
      </c>
      <c r="V1028" s="108">
        <v>877659128</v>
      </c>
      <c r="W1028" s="108">
        <v>442082336</v>
      </c>
      <c r="X1028" s="108">
        <v>465772522.30000001</v>
      </c>
      <c r="Y1028" s="108">
        <v>462475082.5</v>
      </c>
      <c r="Z1028" s="108">
        <v>620807414</v>
      </c>
      <c r="AA1028" s="108">
        <v>775622797</v>
      </c>
      <c r="AB1028" s="108">
        <v>353817288</v>
      </c>
      <c r="AC1028" s="108">
        <v>879292266.5</v>
      </c>
      <c r="AD1028" s="108">
        <v>629007742</v>
      </c>
      <c r="AE1028" s="108">
        <v>450610080</v>
      </c>
      <c r="AF1028" s="108">
        <v>509071668.80000001</v>
      </c>
      <c r="AG1028" s="108">
        <v>570160670.29999995</v>
      </c>
      <c r="AH1028" s="115">
        <v>457962009</v>
      </c>
      <c r="AI1028" s="105">
        <v>29.0853</v>
      </c>
      <c r="AJ1028" s="105">
        <v>27.854399999999998</v>
      </c>
      <c r="AK1028" s="105">
        <v>28.3432</v>
      </c>
      <c r="AL1028" s="105">
        <v>29.913599999999999</v>
      </c>
      <c r="AM1028" s="105">
        <v>30.076899999999998</v>
      </c>
      <c r="AN1028" s="105">
        <v>30.125900000000001</v>
      </c>
      <c r="AO1028" s="105">
        <v>29.877099999999999</v>
      </c>
      <c r="AP1028" s="105">
        <v>29.0166</v>
      </c>
      <c r="AQ1028" s="105">
        <v>29.824999999999999</v>
      </c>
      <c r="AR1028" s="105">
        <v>29.239599999999999</v>
      </c>
      <c r="AS1028" s="105">
        <v>29.2409</v>
      </c>
      <c r="AT1028" s="105">
        <v>29.236499999999999</v>
      </c>
      <c r="AU1028" s="105">
        <v>29.1936</v>
      </c>
      <c r="AV1028" s="105">
        <v>29.528199999999998</v>
      </c>
      <c r="AW1028" s="105">
        <v>29.730599999999999</v>
      </c>
      <c r="AX1028" s="105">
        <v>29.018899999999999</v>
      </c>
      <c r="AY1028" s="105">
        <v>29.313099999999999</v>
      </c>
      <c r="AZ1028" s="105">
        <v>30.020800000000001</v>
      </c>
      <c r="BA1028" s="105">
        <v>28.964700000000001</v>
      </c>
      <c r="BB1028" s="105">
        <v>29.146999999999998</v>
      </c>
      <c r="BC1028" s="105">
        <v>29.006399999999999</v>
      </c>
      <c r="BD1028" s="105">
        <v>29.593299999999999</v>
      </c>
      <c r="BE1028" s="105">
        <v>29.9373</v>
      </c>
      <c r="BF1028" s="105">
        <v>28.835000000000001</v>
      </c>
      <c r="BG1028" s="105">
        <v>29.761600000000001</v>
      </c>
      <c r="BH1028" s="105">
        <v>29.270900000000001</v>
      </c>
      <c r="BI1028" s="105">
        <v>28.761199999999999</v>
      </c>
      <c r="BJ1028" s="105">
        <v>28.978300000000001</v>
      </c>
      <c r="BK1028" s="105">
        <v>29.0276</v>
      </c>
      <c r="BL1028" s="116">
        <v>28.760400000000001</v>
      </c>
      <c r="BM1028" s="112">
        <v>0.24926300000000001</v>
      </c>
      <c r="BN1028" s="112">
        <v>4.29939E-4</v>
      </c>
      <c r="BO1028" s="112">
        <v>8.8520500000000002E-2</v>
      </c>
      <c r="BP1028" s="112">
        <v>1.81751E-2</v>
      </c>
      <c r="BQ1028" s="112">
        <v>3.3578799999999999E-2</v>
      </c>
      <c r="BR1028" s="112">
        <v>0.16161700000000001</v>
      </c>
      <c r="BS1028" s="112">
        <v>0.30144700000000002</v>
      </c>
      <c r="BT1028" s="112">
        <v>0.18759000000000001</v>
      </c>
      <c r="BU1028" s="117">
        <v>0.31770399999999999</v>
      </c>
      <c r="BV1028" s="112">
        <v>0.33119799999999999</v>
      </c>
      <c r="BW1028" s="112">
        <v>9.9686700000000007E-3</v>
      </c>
      <c r="BX1028" s="112">
        <v>0.18361</v>
      </c>
      <c r="BY1028" s="112">
        <v>4.2364400000000003E-2</v>
      </c>
      <c r="BZ1028" s="112">
        <v>0.35445500000000002</v>
      </c>
      <c r="CA1028" s="112">
        <v>0.41453499999999999</v>
      </c>
      <c r="CB1028" s="112">
        <v>0.53578199999999998</v>
      </c>
      <c r="CC1028" s="112">
        <v>0.38776100000000002</v>
      </c>
      <c r="CD1028" s="117">
        <v>0.73703799999999997</v>
      </c>
      <c r="CE1028" s="105">
        <v>-0.49447200000000002</v>
      </c>
      <c r="CF1028" s="105">
        <v>1.11669</v>
      </c>
      <c r="CG1028" s="105">
        <v>0.65078499999999995</v>
      </c>
      <c r="CH1028" s="105">
        <v>0.316859</v>
      </c>
      <c r="CI1028" s="105">
        <v>0.56203000000000003</v>
      </c>
      <c r="CJ1028" s="105">
        <v>0.52879399999999999</v>
      </c>
      <c r="CK1028" s="105">
        <v>0.117269</v>
      </c>
      <c r="CL1028" s="105">
        <v>0.53309799999999996</v>
      </c>
      <c r="CM1028" s="116">
        <v>0.34246599999999999</v>
      </c>
    </row>
    <row r="1029" spans="1:91">
      <c r="A1029" s="104" t="s">
        <v>2851</v>
      </c>
      <c r="B1029" s="104" t="s">
        <v>2852</v>
      </c>
      <c r="C1029" s="104" t="s">
        <v>2853</v>
      </c>
      <c r="D1029" s="105">
        <v>31.955550000000002</v>
      </c>
      <c r="E1029" s="108">
        <v>3351493653</v>
      </c>
      <c r="F1029" s="108">
        <v>2545824036</v>
      </c>
      <c r="G1029" s="108">
        <v>2674699655</v>
      </c>
      <c r="H1029" s="108">
        <v>3167430820</v>
      </c>
      <c r="I1029" s="108">
        <v>3524455801</v>
      </c>
      <c r="J1029" s="108">
        <v>2566529009</v>
      </c>
      <c r="K1029" s="108">
        <v>3467503690</v>
      </c>
      <c r="L1029" s="108">
        <v>1927631012</v>
      </c>
      <c r="M1029" s="108">
        <v>3541958753</v>
      </c>
      <c r="N1029" s="108">
        <v>2094187714</v>
      </c>
      <c r="O1029" s="108">
        <v>2522315704</v>
      </c>
      <c r="P1029" s="108">
        <v>2676427107</v>
      </c>
      <c r="Q1029" s="108">
        <v>3439714141</v>
      </c>
      <c r="R1029" s="108">
        <v>4064820646</v>
      </c>
      <c r="S1029" s="108">
        <v>3366789246</v>
      </c>
      <c r="T1029" s="108">
        <v>3934322342</v>
      </c>
      <c r="U1029" s="108">
        <v>3989895016</v>
      </c>
      <c r="V1029" s="108">
        <v>3796077673</v>
      </c>
      <c r="W1029" s="108">
        <v>4427978561</v>
      </c>
      <c r="X1029" s="108">
        <v>4506283270</v>
      </c>
      <c r="Y1029" s="108">
        <v>3931899239</v>
      </c>
      <c r="Z1029" s="108">
        <v>3586312125</v>
      </c>
      <c r="AA1029" s="108">
        <v>3306213035</v>
      </c>
      <c r="AB1029" s="108">
        <v>3757869614</v>
      </c>
      <c r="AC1029" s="108">
        <v>4921729033</v>
      </c>
      <c r="AD1029" s="108">
        <v>3792144414</v>
      </c>
      <c r="AE1029" s="108">
        <v>3773052576</v>
      </c>
      <c r="AF1029" s="108">
        <v>4585686979</v>
      </c>
      <c r="AG1029" s="108">
        <v>4226055623</v>
      </c>
      <c r="AH1029" s="115">
        <v>3775263399</v>
      </c>
      <c r="AI1029" s="105">
        <v>32.025599999999997</v>
      </c>
      <c r="AJ1029" s="105">
        <v>31.789000000000001</v>
      </c>
      <c r="AK1029" s="105">
        <v>31.851299999999998</v>
      </c>
      <c r="AL1029" s="105">
        <v>31.835100000000001</v>
      </c>
      <c r="AM1029" s="105">
        <v>32.131799999999998</v>
      </c>
      <c r="AN1029" s="105">
        <v>31.710599999999999</v>
      </c>
      <c r="AO1029" s="105">
        <v>31.9497</v>
      </c>
      <c r="AP1029" s="105">
        <v>31.495100000000001</v>
      </c>
      <c r="AQ1029" s="105">
        <v>31.911000000000001</v>
      </c>
      <c r="AR1029" s="105">
        <v>31.374199999999998</v>
      </c>
      <c r="AS1029" s="105">
        <v>31.700700000000001</v>
      </c>
      <c r="AT1029" s="105">
        <v>31.921800000000001</v>
      </c>
      <c r="AU1029" s="105">
        <v>31.913399999999999</v>
      </c>
      <c r="AV1029" s="105">
        <v>32.2102</v>
      </c>
      <c r="AW1029" s="105">
        <v>31.961400000000001</v>
      </c>
      <c r="AX1029" s="105">
        <v>32.252800000000001</v>
      </c>
      <c r="AY1029" s="105">
        <v>32.216000000000001</v>
      </c>
      <c r="AZ1029" s="105">
        <v>32.149000000000001</v>
      </c>
      <c r="BA1029" s="105">
        <v>32.288899999999998</v>
      </c>
      <c r="BB1029" s="105">
        <v>32.389299999999999</v>
      </c>
      <c r="BC1029" s="105">
        <v>32.060299999999998</v>
      </c>
      <c r="BD1029" s="105">
        <v>32.147399999999998</v>
      </c>
      <c r="BE1029" s="105">
        <v>32.020800000000001</v>
      </c>
      <c r="BF1029" s="105">
        <v>32.243899999999996</v>
      </c>
      <c r="BG1029" s="105">
        <v>32.240400000000001</v>
      </c>
      <c r="BH1029" s="105">
        <v>31.842199999999998</v>
      </c>
      <c r="BI1029" s="105">
        <v>31.827000000000002</v>
      </c>
      <c r="BJ1029" s="105">
        <v>32.149500000000003</v>
      </c>
      <c r="BK1029" s="105">
        <v>31.903300000000002</v>
      </c>
      <c r="BL1029" s="116">
        <v>31.8047</v>
      </c>
      <c r="BM1029" s="112">
        <v>0.63517100000000004</v>
      </c>
      <c r="BN1029" s="112">
        <v>0.72910299999999995</v>
      </c>
      <c r="BO1029" s="112">
        <v>0.40062500000000001</v>
      </c>
      <c r="BP1029" s="112">
        <v>0.20402500000000001</v>
      </c>
      <c r="BQ1029" s="112">
        <v>0.61134299999999997</v>
      </c>
      <c r="BR1029" s="112">
        <v>7.68567E-2</v>
      </c>
      <c r="BS1029" s="112">
        <v>0.106404</v>
      </c>
      <c r="BT1029" s="112">
        <v>0.20189099999999999</v>
      </c>
      <c r="BU1029" s="117">
        <v>0.92354700000000001</v>
      </c>
      <c r="BV1029" s="112">
        <v>0.69982</v>
      </c>
      <c r="BW1029" s="112">
        <v>0.78338600000000003</v>
      </c>
      <c r="BX1029" s="112">
        <v>0.50977700000000004</v>
      </c>
      <c r="BY1029" s="112">
        <v>0.28042499999999998</v>
      </c>
      <c r="BZ1029" s="112">
        <v>0.805593</v>
      </c>
      <c r="CA1029" s="112">
        <v>0.28037000000000001</v>
      </c>
      <c r="CB1029" s="112">
        <v>0.30703399999999997</v>
      </c>
      <c r="CC1029" s="112">
        <v>0.40043800000000002</v>
      </c>
      <c r="CD1029" s="117">
        <v>0.97979799999999995</v>
      </c>
      <c r="CE1029" s="105">
        <v>-6.3890500000000003E-2</v>
      </c>
      <c r="CF1029" s="105">
        <v>-6.0042699999999997E-2</v>
      </c>
      <c r="CG1029" s="105">
        <v>-0.16724700000000001</v>
      </c>
      <c r="CH1029" s="105">
        <v>-0.28693800000000003</v>
      </c>
      <c r="CI1029" s="105">
        <v>7.5818999999999998E-2</v>
      </c>
      <c r="CJ1029" s="105">
        <v>0.25340000000000001</v>
      </c>
      <c r="CK1029" s="105">
        <v>0.293653</v>
      </c>
      <c r="CL1029" s="105">
        <v>0.18481800000000001</v>
      </c>
      <c r="CM1029" s="116">
        <v>1.73467E-2</v>
      </c>
    </row>
    <row r="1030" spans="1:91">
      <c r="A1030" s="104" t="s">
        <v>2854</v>
      </c>
      <c r="B1030" s="104" t="s">
        <v>2855</v>
      </c>
      <c r="C1030" s="104" t="s">
        <v>2856</v>
      </c>
      <c r="D1030" s="105">
        <v>32.942499999999995</v>
      </c>
      <c r="E1030" s="108">
        <v>6185531183</v>
      </c>
      <c r="F1030" s="108">
        <v>4817314733</v>
      </c>
      <c r="G1030" s="108">
        <v>4653335813</v>
      </c>
      <c r="H1030" s="108">
        <v>7613333347</v>
      </c>
      <c r="I1030" s="108">
        <v>6262063359</v>
      </c>
      <c r="J1030" s="108">
        <v>7016649378</v>
      </c>
      <c r="K1030" s="108">
        <v>7455515645</v>
      </c>
      <c r="L1030" s="108">
        <v>4634675274</v>
      </c>
      <c r="M1030" s="108">
        <v>7935186024</v>
      </c>
      <c r="N1030" s="108">
        <v>6762330947</v>
      </c>
      <c r="O1030" s="108">
        <v>5612657710</v>
      </c>
      <c r="P1030" s="108">
        <v>6338808835</v>
      </c>
      <c r="Q1030" s="108">
        <v>7034728990</v>
      </c>
      <c r="R1030" s="108">
        <v>6451058009</v>
      </c>
      <c r="S1030" s="108">
        <v>5119829911</v>
      </c>
      <c r="T1030" s="108">
        <v>6301019811</v>
      </c>
      <c r="U1030" s="108">
        <v>6599698489</v>
      </c>
      <c r="V1030" s="108">
        <v>7089806904</v>
      </c>
      <c r="W1030" s="108">
        <v>7063776354</v>
      </c>
      <c r="X1030" s="108">
        <v>7153089631</v>
      </c>
      <c r="Y1030" s="108">
        <v>7194883457</v>
      </c>
      <c r="Z1030" s="108">
        <v>6290478072</v>
      </c>
      <c r="AA1030" s="108">
        <v>6630858485</v>
      </c>
      <c r="AB1030" s="108">
        <v>6006194271</v>
      </c>
      <c r="AC1030" s="108">
        <v>7320079916</v>
      </c>
      <c r="AD1030" s="108">
        <v>7628430635</v>
      </c>
      <c r="AE1030" s="108">
        <v>8877306821</v>
      </c>
      <c r="AF1030" s="108">
        <v>7759208229</v>
      </c>
      <c r="AG1030" s="108">
        <v>10202655507</v>
      </c>
      <c r="AH1030" s="115">
        <v>7731269233</v>
      </c>
      <c r="AI1030" s="105">
        <v>32.909700000000001</v>
      </c>
      <c r="AJ1030" s="105">
        <v>32.712000000000003</v>
      </c>
      <c r="AK1030" s="105">
        <v>32.668900000000001</v>
      </c>
      <c r="AL1030" s="105">
        <v>33.100299999999997</v>
      </c>
      <c r="AM1030" s="105">
        <v>32.9666</v>
      </c>
      <c r="AN1030" s="105">
        <v>33.144599999999997</v>
      </c>
      <c r="AO1030" s="105">
        <v>33.0595</v>
      </c>
      <c r="AP1030" s="105">
        <v>32.784199999999998</v>
      </c>
      <c r="AQ1030" s="105">
        <v>33.0747</v>
      </c>
      <c r="AR1030" s="105">
        <v>33.102200000000003</v>
      </c>
      <c r="AS1030" s="105">
        <v>32.907800000000002</v>
      </c>
      <c r="AT1030" s="105">
        <v>33.165700000000001</v>
      </c>
      <c r="AU1030" s="105">
        <v>32.936199999999999</v>
      </c>
      <c r="AV1030" s="105">
        <v>32.876600000000003</v>
      </c>
      <c r="AW1030" s="105">
        <v>32.573999999999998</v>
      </c>
      <c r="AX1030" s="105">
        <v>32.932299999999998</v>
      </c>
      <c r="AY1030" s="105">
        <v>32.935899999999997</v>
      </c>
      <c r="AZ1030" s="105">
        <v>33.054400000000001</v>
      </c>
      <c r="BA1030" s="105">
        <v>32.962699999999998</v>
      </c>
      <c r="BB1030" s="105">
        <v>33.063200000000002</v>
      </c>
      <c r="BC1030" s="105">
        <v>32.948799999999999</v>
      </c>
      <c r="BD1030" s="105">
        <v>32.969000000000001</v>
      </c>
      <c r="BE1030" s="105">
        <v>33.031199999999998</v>
      </c>
      <c r="BF1030" s="105">
        <v>32.920400000000001</v>
      </c>
      <c r="BG1030" s="105">
        <v>32.8157</v>
      </c>
      <c r="BH1030" s="105">
        <v>32.843800000000002</v>
      </c>
      <c r="BI1030" s="105">
        <v>33.061399999999999</v>
      </c>
      <c r="BJ1030" s="105">
        <v>32.908299999999997</v>
      </c>
      <c r="BK1030" s="105">
        <v>33.174900000000001</v>
      </c>
      <c r="BL1030" s="116">
        <v>32.841200000000001</v>
      </c>
      <c r="BM1030" s="112">
        <v>0.16899</v>
      </c>
      <c r="BN1030" s="112">
        <v>0.45250800000000002</v>
      </c>
      <c r="BO1030" s="112">
        <v>0.98929100000000003</v>
      </c>
      <c r="BP1030" s="112">
        <v>0.54890899999999998</v>
      </c>
      <c r="BQ1030" s="112">
        <v>0.302458</v>
      </c>
      <c r="BR1030" s="112">
        <v>0.99572499999999997</v>
      </c>
      <c r="BS1030" s="112">
        <v>0.88427500000000003</v>
      </c>
      <c r="BT1030" s="112">
        <v>0.99115500000000001</v>
      </c>
      <c r="BU1030" s="117">
        <v>0.62428399999999995</v>
      </c>
      <c r="BV1030" s="112">
        <v>0.243813</v>
      </c>
      <c r="BW1030" s="112">
        <v>0.53951700000000002</v>
      </c>
      <c r="BX1030" s="112">
        <v>0.99343899999999996</v>
      </c>
      <c r="BY1030" s="112">
        <v>0.62713700000000006</v>
      </c>
      <c r="BZ1030" s="112">
        <v>0.63319800000000004</v>
      </c>
      <c r="CA1030" s="112">
        <v>0.99701600000000001</v>
      </c>
      <c r="CB1030" s="112">
        <v>0.94785399999999997</v>
      </c>
      <c r="CC1030" s="112">
        <v>0.99596700000000005</v>
      </c>
      <c r="CD1030" s="117">
        <v>0.87117800000000001</v>
      </c>
      <c r="CE1030" s="105">
        <v>-0.211259</v>
      </c>
      <c r="CF1030" s="105">
        <v>9.5687900000000006E-2</v>
      </c>
      <c r="CG1030" s="105">
        <v>-1.9836400000000001E-3</v>
      </c>
      <c r="CH1030" s="105">
        <v>8.3746600000000004E-2</v>
      </c>
      <c r="CI1030" s="105">
        <v>-0.179197</v>
      </c>
      <c r="CJ1030" s="105">
        <v>-6.2433900000000001E-4</v>
      </c>
      <c r="CK1030" s="105">
        <v>1.67618E-2</v>
      </c>
      <c r="CL1030" s="105">
        <v>-1.26012E-3</v>
      </c>
      <c r="CM1030" s="116">
        <v>-6.7877499999999993E-2</v>
      </c>
    </row>
    <row r="1031" spans="1:91">
      <c r="A1031" s="104" t="s">
        <v>2857</v>
      </c>
      <c r="B1031" s="104" t="s">
        <v>2858</v>
      </c>
      <c r="C1031" s="104" t="s">
        <v>1018</v>
      </c>
      <c r="D1031" s="105">
        <v>25.501249999999999</v>
      </c>
      <c r="E1031" s="108"/>
      <c r="F1031" s="108">
        <v>31670254</v>
      </c>
      <c r="G1031" s="108">
        <v>35794456</v>
      </c>
      <c r="H1031" s="108">
        <v>38693687</v>
      </c>
      <c r="I1031" s="108">
        <v>19248642.25</v>
      </c>
      <c r="J1031" s="108">
        <v>25273232</v>
      </c>
      <c r="K1031" s="108">
        <v>78212670</v>
      </c>
      <c r="L1031" s="108">
        <v>31934172</v>
      </c>
      <c r="M1031" s="108">
        <v>94448988.75</v>
      </c>
      <c r="N1031" s="108">
        <v>27959068.5</v>
      </c>
      <c r="O1031" s="108">
        <v>4367580</v>
      </c>
      <c r="P1031" s="108">
        <v>10738609.25</v>
      </c>
      <c r="Q1031" s="108">
        <v>31261888</v>
      </c>
      <c r="R1031" s="108">
        <v>41878572</v>
      </c>
      <c r="S1031" s="108"/>
      <c r="T1031" s="108">
        <v>53391728</v>
      </c>
      <c r="U1031" s="108">
        <v>55697004</v>
      </c>
      <c r="V1031" s="108">
        <v>41856724</v>
      </c>
      <c r="W1031" s="108">
        <v>44938790</v>
      </c>
      <c r="X1031" s="108">
        <v>34120380</v>
      </c>
      <c r="Y1031" s="108">
        <v>53567041.5</v>
      </c>
      <c r="Z1031" s="108">
        <v>32846072</v>
      </c>
      <c r="AA1031" s="108">
        <v>37924544</v>
      </c>
      <c r="AB1031" s="108">
        <v>55126328</v>
      </c>
      <c r="AC1031" s="108">
        <v>40900992</v>
      </c>
      <c r="AD1031" s="108">
        <v>43066964</v>
      </c>
      <c r="AE1031" s="108">
        <v>47647588</v>
      </c>
      <c r="AF1031" s="108">
        <v>50381064</v>
      </c>
      <c r="AG1031" s="108">
        <v>45483256</v>
      </c>
      <c r="AH1031" s="115">
        <v>41700232</v>
      </c>
      <c r="AI1031" s="105">
        <v>21.682500000000001</v>
      </c>
      <c r="AJ1031" s="105">
        <v>25.650600000000001</v>
      </c>
      <c r="AK1031" s="105">
        <v>25.757100000000001</v>
      </c>
      <c r="AL1031" s="105">
        <v>25.48</v>
      </c>
      <c r="AM1031" s="105">
        <v>24.702500000000001</v>
      </c>
      <c r="AN1031" s="105">
        <v>25.482700000000001</v>
      </c>
      <c r="AO1031" s="105">
        <v>26.485399999999998</v>
      </c>
      <c r="AP1031" s="105">
        <v>26.048500000000001</v>
      </c>
      <c r="AQ1031" s="105">
        <v>26.682099999999998</v>
      </c>
      <c r="AR1031" s="105">
        <v>24.986899999999999</v>
      </c>
      <c r="AS1031" s="105">
        <v>23.0243</v>
      </c>
      <c r="AT1031" s="105">
        <v>23.9605</v>
      </c>
      <c r="AU1031" s="105">
        <v>25.102900000000002</v>
      </c>
      <c r="AV1031" s="105">
        <v>25.609400000000001</v>
      </c>
      <c r="AW1031" s="105">
        <v>22.512899999999998</v>
      </c>
      <c r="AX1031" s="105">
        <v>26.049399999999999</v>
      </c>
      <c r="AY1031" s="105">
        <v>26.068100000000001</v>
      </c>
      <c r="AZ1031" s="105">
        <v>25.7441</v>
      </c>
      <c r="BA1031" s="105">
        <v>25.666399999999999</v>
      </c>
      <c r="BB1031" s="105">
        <v>25.418500000000002</v>
      </c>
      <c r="BC1031" s="105">
        <v>25.874099999999999</v>
      </c>
      <c r="BD1031" s="105">
        <v>25.3202</v>
      </c>
      <c r="BE1031" s="105">
        <v>25.592099999999999</v>
      </c>
      <c r="BF1031" s="105">
        <v>26.152799999999999</v>
      </c>
      <c r="BG1031" s="105">
        <v>25.313300000000002</v>
      </c>
      <c r="BH1031" s="105">
        <v>25.3569</v>
      </c>
      <c r="BI1031" s="105">
        <v>25.5198</v>
      </c>
      <c r="BJ1031" s="105">
        <v>25.641400000000001</v>
      </c>
      <c r="BK1031" s="105">
        <v>25.3963</v>
      </c>
      <c r="BL1031" s="116">
        <v>25.340199999999999</v>
      </c>
      <c r="BM1031" s="112">
        <v>0.46060800000000002</v>
      </c>
      <c r="BN1031" s="112">
        <v>0.43724400000000002</v>
      </c>
      <c r="BO1031" s="112">
        <v>1.05761E-2</v>
      </c>
      <c r="BP1031" s="112">
        <v>6.2794900000000001E-2</v>
      </c>
      <c r="BQ1031" s="112">
        <v>0.336669</v>
      </c>
      <c r="BR1031" s="112">
        <v>2.41408E-2</v>
      </c>
      <c r="BS1031" s="112">
        <v>0.29508600000000001</v>
      </c>
      <c r="BT1031" s="112">
        <v>0.43127300000000002</v>
      </c>
      <c r="BU1031" s="117">
        <v>0.60513399999999995</v>
      </c>
      <c r="BV1031" s="112">
        <v>0.53944000000000003</v>
      </c>
      <c r="BW1031" s="112">
        <v>0.52491200000000005</v>
      </c>
      <c r="BX1031" s="112">
        <v>6.0852400000000001E-2</v>
      </c>
      <c r="BY1031" s="112">
        <v>0.110179</v>
      </c>
      <c r="BZ1031" s="112">
        <v>0.66245600000000004</v>
      </c>
      <c r="CA1031" s="112">
        <v>0.14496300000000001</v>
      </c>
      <c r="CB1031" s="112">
        <v>0.53087899999999999</v>
      </c>
      <c r="CC1031" s="112">
        <v>0.61619599999999997</v>
      </c>
      <c r="CD1031" s="117">
        <v>0.86439100000000002</v>
      </c>
      <c r="CE1031" s="105">
        <v>-1.09588</v>
      </c>
      <c r="CF1031" s="105">
        <v>-0.23760400000000001</v>
      </c>
      <c r="CG1031" s="105">
        <v>0.94606500000000004</v>
      </c>
      <c r="CH1031" s="105">
        <v>-1.46872</v>
      </c>
      <c r="CI1031" s="105">
        <v>-1.05087</v>
      </c>
      <c r="CJ1031" s="105">
        <v>0.49457200000000001</v>
      </c>
      <c r="CK1031" s="105">
        <v>0.193691</v>
      </c>
      <c r="CL1031" s="105">
        <v>0.22908300000000001</v>
      </c>
      <c r="CM1031" s="116">
        <v>-6.2659599999999996E-2</v>
      </c>
    </row>
    <row r="1032" spans="1:91">
      <c r="A1032" s="104" t="s">
        <v>2859</v>
      </c>
      <c r="B1032" s="104" t="s">
        <v>2860</v>
      </c>
      <c r="C1032" s="104" t="s">
        <v>2861</v>
      </c>
      <c r="D1032" s="105">
        <v>30.425450000000001</v>
      </c>
      <c r="E1032" s="108">
        <v>1402218161</v>
      </c>
      <c r="F1032" s="108">
        <v>1565822040</v>
      </c>
      <c r="G1032" s="108">
        <v>1700362033</v>
      </c>
      <c r="H1032" s="108">
        <v>1571451860</v>
      </c>
      <c r="I1032" s="108">
        <v>1420112942</v>
      </c>
      <c r="J1032" s="108">
        <v>1968099309</v>
      </c>
      <c r="K1032" s="108">
        <v>1473640286</v>
      </c>
      <c r="L1032" s="108">
        <v>1293176948</v>
      </c>
      <c r="M1032" s="108">
        <v>1568831987</v>
      </c>
      <c r="N1032" s="108">
        <v>1726938328</v>
      </c>
      <c r="O1032" s="108">
        <v>2049275733</v>
      </c>
      <c r="P1032" s="108">
        <v>1522304556</v>
      </c>
      <c r="Q1032" s="108">
        <v>1070109889</v>
      </c>
      <c r="R1032" s="108">
        <v>1053115122</v>
      </c>
      <c r="S1032" s="108">
        <v>1328794609</v>
      </c>
      <c r="T1032" s="108">
        <v>1078688670</v>
      </c>
      <c r="U1032" s="108">
        <v>1140826318</v>
      </c>
      <c r="V1032" s="108">
        <v>1099743008</v>
      </c>
      <c r="W1032" s="108">
        <v>1170260004</v>
      </c>
      <c r="X1032" s="108">
        <v>1186925219</v>
      </c>
      <c r="Y1032" s="108">
        <v>1172783134</v>
      </c>
      <c r="Z1032" s="108">
        <v>1094145952</v>
      </c>
      <c r="AA1032" s="108">
        <v>1032526209</v>
      </c>
      <c r="AB1032" s="108">
        <v>1063773260</v>
      </c>
      <c r="AC1032" s="108">
        <v>1274320881</v>
      </c>
      <c r="AD1032" s="108">
        <v>1238319270</v>
      </c>
      <c r="AE1032" s="108">
        <v>1300156871</v>
      </c>
      <c r="AF1032" s="108">
        <v>1208899156</v>
      </c>
      <c r="AG1032" s="108">
        <v>1296871256</v>
      </c>
      <c r="AH1032" s="115">
        <v>1315352039</v>
      </c>
      <c r="AI1032" s="105">
        <v>30.7685</v>
      </c>
      <c r="AJ1032" s="105">
        <v>31.1157</v>
      </c>
      <c r="AK1032" s="105">
        <v>31.226600000000001</v>
      </c>
      <c r="AL1032" s="105">
        <v>30.823799999999999</v>
      </c>
      <c r="AM1032" s="105">
        <v>30.838100000000001</v>
      </c>
      <c r="AN1032" s="105">
        <v>31.4148</v>
      </c>
      <c r="AO1032" s="105">
        <v>30.672599999999999</v>
      </c>
      <c r="AP1032" s="105">
        <v>30.9892</v>
      </c>
      <c r="AQ1032" s="105">
        <v>30.7361</v>
      </c>
      <c r="AR1032" s="105">
        <v>31.096800000000002</v>
      </c>
      <c r="AS1032" s="105">
        <v>31.409300000000002</v>
      </c>
      <c r="AT1032" s="105">
        <v>31.107800000000001</v>
      </c>
      <c r="AU1032" s="105">
        <v>30.232900000000001</v>
      </c>
      <c r="AV1032" s="105">
        <v>30.261700000000001</v>
      </c>
      <c r="AW1032" s="105">
        <v>30.646899999999999</v>
      </c>
      <c r="AX1032" s="105">
        <v>30.385999999999999</v>
      </c>
      <c r="AY1032" s="105">
        <v>30.412299999999998</v>
      </c>
      <c r="AZ1032" s="105">
        <v>30.369299999999999</v>
      </c>
      <c r="BA1032" s="105">
        <v>30.3691</v>
      </c>
      <c r="BB1032" s="105">
        <v>30.486000000000001</v>
      </c>
      <c r="BC1032" s="105">
        <v>30.326000000000001</v>
      </c>
      <c r="BD1032" s="105">
        <v>30.427800000000001</v>
      </c>
      <c r="BE1032" s="105">
        <v>30.377400000000002</v>
      </c>
      <c r="BF1032" s="105">
        <v>30.423100000000002</v>
      </c>
      <c r="BG1032" s="105">
        <v>30.2881</v>
      </c>
      <c r="BH1032" s="105">
        <v>30.2456</v>
      </c>
      <c r="BI1032" s="105">
        <v>30.289899999999999</v>
      </c>
      <c r="BJ1032" s="105">
        <v>30.226099999999999</v>
      </c>
      <c r="BK1032" s="105">
        <v>30.223099999999999</v>
      </c>
      <c r="BL1032" s="116">
        <v>30.308499999999999</v>
      </c>
      <c r="BM1032" s="112">
        <v>5.0845999999999999E-3</v>
      </c>
      <c r="BN1032" s="112">
        <v>1.7086799999999999E-2</v>
      </c>
      <c r="BO1032" s="112">
        <v>5.5724900000000003E-3</v>
      </c>
      <c r="BP1032" s="112">
        <v>8.5462000000000005E-4</v>
      </c>
      <c r="BQ1032" s="112">
        <v>0.40117900000000001</v>
      </c>
      <c r="BR1032" s="112">
        <v>1.1172899999999999E-2</v>
      </c>
      <c r="BS1032" s="112">
        <v>6.3394300000000001E-2</v>
      </c>
      <c r="BT1032" s="112">
        <v>8.2688799999999993E-3</v>
      </c>
      <c r="BU1032" s="117">
        <v>0.52382300000000004</v>
      </c>
      <c r="BV1032" s="112">
        <v>2.87145E-2</v>
      </c>
      <c r="BW1032" s="112">
        <v>5.2878300000000003E-2</v>
      </c>
      <c r="BX1032" s="112">
        <v>4.3315699999999999E-2</v>
      </c>
      <c r="BY1032" s="112">
        <v>7.6159799999999996E-3</v>
      </c>
      <c r="BZ1032" s="112">
        <v>0.70454499999999998</v>
      </c>
      <c r="CA1032" s="112">
        <v>9.7749799999999998E-2</v>
      </c>
      <c r="CB1032" s="112">
        <v>0.23910100000000001</v>
      </c>
      <c r="CC1032" s="112">
        <v>7.1688500000000002E-2</v>
      </c>
      <c r="CD1032" s="117">
        <v>0.82318899999999995</v>
      </c>
      <c r="CE1032" s="105">
        <v>0.78440200000000004</v>
      </c>
      <c r="CF1032" s="105">
        <v>0.77300500000000005</v>
      </c>
      <c r="CG1032" s="105">
        <v>0.54674999999999996</v>
      </c>
      <c r="CH1032" s="105">
        <v>0.95203099999999996</v>
      </c>
      <c r="CI1032" s="105">
        <v>0.127939</v>
      </c>
      <c r="CJ1032" s="105">
        <v>0.13663</v>
      </c>
      <c r="CK1032" s="105">
        <v>0.14113899999999999</v>
      </c>
      <c r="CL1032" s="105">
        <v>0.156862</v>
      </c>
      <c r="CM1032" s="116">
        <v>2.1973900000000001E-2</v>
      </c>
    </row>
    <row r="1033" spans="1:91">
      <c r="A1033" s="104" t="s">
        <v>2862</v>
      </c>
      <c r="B1033" s="104" t="s">
        <v>2863</v>
      </c>
      <c r="C1033" s="104" t="s">
        <v>2864</v>
      </c>
      <c r="D1033" s="105">
        <v>32.4315</v>
      </c>
      <c r="E1033" s="108">
        <v>5540488917</v>
      </c>
      <c r="F1033" s="108">
        <v>4290585994</v>
      </c>
      <c r="G1033" s="108">
        <v>4614385409</v>
      </c>
      <c r="H1033" s="108">
        <v>4960714225</v>
      </c>
      <c r="I1033" s="108">
        <v>4405854293</v>
      </c>
      <c r="J1033" s="108">
        <v>4123034968</v>
      </c>
      <c r="K1033" s="108">
        <v>4676439722</v>
      </c>
      <c r="L1033" s="108">
        <v>2644167669</v>
      </c>
      <c r="M1033" s="108">
        <v>5390098495</v>
      </c>
      <c r="N1033" s="108">
        <v>4288841781</v>
      </c>
      <c r="O1033" s="108">
        <v>4673631993</v>
      </c>
      <c r="P1033" s="108">
        <v>4125960083</v>
      </c>
      <c r="Q1033" s="108">
        <v>4421388418</v>
      </c>
      <c r="R1033" s="108">
        <v>4781307831</v>
      </c>
      <c r="S1033" s="108">
        <v>5411285509</v>
      </c>
      <c r="T1033" s="108">
        <v>4473705632</v>
      </c>
      <c r="U1033" s="108">
        <v>4720424891</v>
      </c>
      <c r="V1033" s="108">
        <v>5023179886</v>
      </c>
      <c r="W1033" s="108">
        <v>5045558976</v>
      </c>
      <c r="X1033" s="108">
        <v>4786764727</v>
      </c>
      <c r="Y1033" s="108">
        <v>4688761533</v>
      </c>
      <c r="Z1033" s="108">
        <v>3791055627</v>
      </c>
      <c r="AA1033" s="108">
        <v>4036959416</v>
      </c>
      <c r="AB1033" s="108">
        <v>4063649095</v>
      </c>
      <c r="AC1033" s="108">
        <v>5354419686</v>
      </c>
      <c r="AD1033" s="108">
        <v>4861716820</v>
      </c>
      <c r="AE1033" s="108">
        <v>5208449718</v>
      </c>
      <c r="AF1033" s="108">
        <v>4505175036</v>
      </c>
      <c r="AG1033" s="108">
        <v>5655100847</v>
      </c>
      <c r="AH1033" s="115">
        <v>4872043121</v>
      </c>
      <c r="AI1033" s="105">
        <v>32.750900000000001</v>
      </c>
      <c r="AJ1033" s="105">
        <v>32.5428</v>
      </c>
      <c r="AK1033" s="105">
        <v>32.654299999999999</v>
      </c>
      <c r="AL1033" s="105">
        <v>32.482300000000002</v>
      </c>
      <c r="AM1033" s="105">
        <v>32.455199999999998</v>
      </c>
      <c r="AN1033" s="105">
        <v>32.372900000000001</v>
      </c>
      <c r="AO1033" s="105">
        <v>32.389200000000002</v>
      </c>
      <c r="AP1033" s="105">
        <v>31.9556</v>
      </c>
      <c r="AQ1033" s="105">
        <v>32.516800000000003</v>
      </c>
      <c r="AR1033" s="105">
        <v>32.424900000000001</v>
      </c>
      <c r="AS1033" s="105">
        <v>32.627299999999998</v>
      </c>
      <c r="AT1033" s="105">
        <v>32.546199999999999</v>
      </c>
      <c r="AU1033" s="105">
        <v>32.275100000000002</v>
      </c>
      <c r="AV1033" s="105">
        <v>32.444499999999998</v>
      </c>
      <c r="AW1033" s="105">
        <v>32.649000000000001</v>
      </c>
      <c r="AX1033" s="105">
        <v>32.438099999999999</v>
      </c>
      <c r="AY1033" s="105">
        <v>32.457099999999997</v>
      </c>
      <c r="AZ1033" s="105">
        <v>32.553899999999999</v>
      </c>
      <c r="BA1033" s="105">
        <v>32.4773</v>
      </c>
      <c r="BB1033" s="105">
        <v>32.4771</v>
      </c>
      <c r="BC1033" s="105">
        <v>32.317799999999998</v>
      </c>
      <c r="BD1033" s="105">
        <v>32.228499999999997</v>
      </c>
      <c r="BE1033" s="105">
        <v>32.308900000000001</v>
      </c>
      <c r="BF1033" s="105">
        <v>32.356699999999996</v>
      </c>
      <c r="BG1033" s="105">
        <v>32.360599999999998</v>
      </c>
      <c r="BH1033" s="105">
        <v>32.194600000000001</v>
      </c>
      <c r="BI1033" s="105">
        <v>32.292099999999998</v>
      </c>
      <c r="BJ1033" s="105">
        <v>32.124000000000002</v>
      </c>
      <c r="BK1033" s="105">
        <v>32.325400000000002</v>
      </c>
      <c r="BL1033" s="116">
        <v>32.173099999999998</v>
      </c>
      <c r="BM1033" s="112">
        <v>6.6322899999999999E-3</v>
      </c>
      <c r="BN1033" s="112">
        <v>2.9285100000000001E-2</v>
      </c>
      <c r="BO1033" s="112">
        <v>0.68135900000000005</v>
      </c>
      <c r="BP1033" s="112">
        <v>1.8288499999999999E-2</v>
      </c>
      <c r="BQ1033" s="112">
        <v>0.115333</v>
      </c>
      <c r="BR1033" s="112">
        <v>1.7371600000000001E-2</v>
      </c>
      <c r="BS1033" s="112">
        <v>5.4918300000000003E-2</v>
      </c>
      <c r="BT1033" s="112">
        <v>0.27277200000000001</v>
      </c>
      <c r="BU1033" s="117">
        <v>0.38811499999999999</v>
      </c>
      <c r="BV1033" s="112">
        <v>3.2593999999999998E-2</v>
      </c>
      <c r="BW1033" s="112">
        <v>7.4913499999999994E-2</v>
      </c>
      <c r="BX1033" s="112">
        <v>0.75680199999999997</v>
      </c>
      <c r="BY1033" s="112">
        <v>4.2525100000000003E-2</v>
      </c>
      <c r="BZ1033" s="112">
        <v>0.48912699999999998</v>
      </c>
      <c r="CA1033" s="112">
        <v>0.126803</v>
      </c>
      <c r="CB1033" s="112">
        <v>0.22340399999999999</v>
      </c>
      <c r="CC1033" s="112">
        <v>0.47593200000000002</v>
      </c>
      <c r="CD1033" s="117">
        <v>0.75863000000000003</v>
      </c>
      <c r="CE1033" s="105">
        <v>0.441797</v>
      </c>
      <c r="CF1033" s="105">
        <v>0.22928399999999999</v>
      </c>
      <c r="CG1033" s="105">
        <v>7.9697299999999999E-2</v>
      </c>
      <c r="CH1033" s="105">
        <v>0.325297</v>
      </c>
      <c r="CI1033" s="105">
        <v>0.24865300000000001</v>
      </c>
      <c r="CJ1033" s="105">
        <v>0.27552500000000002</v>
      </c>
      <c r="CK1033" s="105">
        <v>0.21654999999999999</v>
      </c>
      <c r="CL1033" s="105">
        <v>9.0521500000000005E-2</v>
      </c>
      <c r="CM1033" s="116">
        <v>7.4915599999999999E-2</v>
      </c>
    </row>
    <row r="1034" spans="1:91">
      <c r="A1034" s="104" t="s">
        <v>2865</v>
      </c>
      <c r="B1034" s="104" t="s">
        <v>2866</v>
      </c>
      <c r="C1034" s="104" t="s">
        <v>2867</v>
      </c>
      <c r="D1034" s="105">
        <v>34.163399999999996</v>
      </c>
      <c r="E1034" s="108">
        <v>13033982778</v>
      </c>
      <c r="F1034" s="108">
        <v>8863511274</v>
      </c>
      <c r="G1034" s="108">
        <v>7653880972</v>
      </c>
      <c r="H1034" s="108">
        <v>9063995930</v>
      </c>
      <c r="I1034" s="108">
        <v>9056077980</v>
      </c>
      <c r="J1034" s="108">
        <v>8797877407</v>
      </c>
      <c r="K1034" s="108">
        <v>13946053287</v>
      </c>
      <c r="L1034" s="108">
        <v>6021606377</v>
      </c>
      <c r="M1034" s="108">
        <v>12806085398</v>
      </c>
      <c r="N1034" s="108">
        <v>11639194398</v>
      </c>
      <c r="O1034" s="108">
        <v>9267397079</v>
      </c>
      <c r="P1034" s="108">
        <v>9622409215</v>
      </c>
      <c r="Q1034" s="108">
        <v>16780061344</v>
      </c>
      <c r="R1034" s="108">
        <v>16069296005</v>
      </c>
      <c r="S1034" s="108">
        <v>7975329459</v>
      </c>
      <c r="T1034" s="108">
        <v>15596988180</v>
      </c>
      <c r="U1034" s="108">
        <v>17911319092</v>
      </c>
      <c r="V1034" s="108">
        <v>16287959228</v>
      </c>
      <c r="W1034" s="108">
        <v>19675372480</v>
      </c>
      <c r="X1034" s="108">
        <v>17150622738</v>
      </c>
      <c r="Y1034" s="108">
        <v>15878093492</v>
      </c>
      <c r="Z1034" s="108">
        <v>14238600267</v>
      </c>
      <c r="AA1034" s="108">
        <v>16149298261</v>
      </c>
      <c r="AB1034" s="108">
        <v>15287878222</v>
      </c>
      <c r="AC1034" s="108">
        <v>23595829784</v>
      </c>
      <c r="AD1034" s="108">
        <v>20068650746</v>
      </c>
      <c r="AE1034" s="108">
        <v>24612145696</v>
      </c>
      <c r="AF1034" s="108">
        <v>21042923909</v>
      </c>
      <c r="AG1034" s="108">
        <v>24537221949</v>
      </c>
      <c r="AH1034" s="115">
        <v>22011244563</v>
      </c>
      <c r="AI1034" s="105">
        <v>33.984999999999999</v>
      </c>
      <c r="AJ1034" s="105">
        <v>33.578099999999999</v>
      </c>
      <c r="AK1034" s="105">
        <v>33.373800000000003</v>
      </c>
      <c r="AL1034" s="105">
        <v>33.351900000000001</v>
      </c>
      <c r="AM1034" s="105">
        <v>33.499400000000001</v>
      </c>
      <c r="AN1034" s="105">
        <v>33.461100000000002</v>
      </c>
      <c r="AO1034" s="105">
        <v>33.959699999999998</v>
      </c>
      <c r="AP1034" s="105">
        <v>33.151499999999999</v>
      </c>
      <c r="AQ1034" s="105">
        <v>33.7652</v>
      </c>
      <c r="AR1034" s="105">
        <v>33.895299999999999</v>
      </c>
      <c r="AS1034" s="105">
        <v>33.6325</v>
      </c>
      <c r="AT1034" s="105">
        <v>33.767899999999997</v>
      </c>
      <c r="AU1034" s="105">
        <v>34.171799999999998</v>
      </c>
      <c r="AV1034" s="105">
        <v>34.193300000000001</v>
      </c>
      <c r="AW1034" s="105">
        <v>33.247799999999998</v>
      </c>
      <c r="AX1034" s="105">
        <v>34.239899999999999</v>
      </c>
      <c r="AY1034" s="105">
        <v>34.365699999999997</v>
      </c>
      <c r="AZ1034" s="105">
        <v>34.259700000000002</v>
      </c>
      <c r="BA1034" s="105">
        <v>34.440600000000003</v>
      </c>
      <c r="BB1034" s="105">
        <v>34.339799999999997</v>
      </c>
      <c r="BC1034" s="105">
        <v>34.107300000000002</v>
      </c>
      <c r="BD1034" s="105">
        <v>34.155000000000001</v>
      </c>
      <c r="BE1034" s="105">
        <v>34.326700000000002</v>
      </c>
      <c r="BF1034" s="105">
        <v>34.268300000000004</v>
      </c>
      <c r="BG1034" s="105">
        <v>34.524799999999999</v>
      </c>
      <c r="BH1034" s="105">
        <v>34.248899999999999</v>
      </c>
      <c r="BI1034" s="105">
        <v>34.532499999999999</v>
      </c>
      <c r="BJ1034" s="105">
        <v>34.347700000000003</v>
      </c>
      <c r="BK1034" s="105">
        <v>34.439</v>
      </c>
      <c r="BL1034" s="116">
        <v>34.358400000000003</v>
      </c>
      <c r="BM1034" s="112">
        <v>1.5533699999999999E-2</v>
      </c>
      <c r="BN1034" s="112">
        <v>5.73418E-5</v>
      </c>
      <c r="BO1034" s="112">
        <v>3.6808800000000003E-2</v>
      </c>
      <c r="BP1034" s="112">
        <v>1.6119000000000001E-3</v>
      </c>
      <c r="BQ1034" s="112">
        <v>0.178038</v>
      </c>
      <c r="BR1034" s="112">
        <v>0.126969</v>
      </c>
      <c r="BS1034" s="112">
        <v>0.450909</v>
      </c>
      <c r="BT1034" s="112">
        <v>8.5872000000000004E-2</v>
      </c>
      <c r="BU1034" s="117">
        <v>0.61154900000000001</v>
      </c>
      <c r="BV1034" s="112">
        <v>5.1226300000000002E-2</v>
      </c>
      <c r="BW1034" s="112">
        <v>4.52988E-3</v>
      </c>
      <c r="BX1034" s="112">
        <v>0.114145</v>
      </c>
      <c r="BY1034" s="112">
        <v>1.05761E-2</v>
      </c>
      <c r="BZ1034" s="112">
        <v>0.54714600000000002</v>
      </c>
      <c r="CA1034" s="112">
        <v>0.367755</v>
      </c>
      <c r="CB1034" s="112">
        <v>0.66000199999999998</v>
      </c>
      <c r="CC1034" s="112">
        <v>0.249667</v>
      </c>
      <c r="CD1034" s="117">
        <v>0.86643400000000004</v>
      </c>
      <c r="CE1034" s="105">
        <v>-0.73603700000000005</v>
      </c>
      <c r="CF1034" s="105">
        <v>-0.94423900000000005</v>
      </c>
      <c r="CG1034" s="105">
        <v>-0.75622299999999998</v>
      </c>
      <c r="CH1034" s="105">
        <v>-0.61645099999999997</v>
      </c>
      <c r="CI1034" s="105">
        <v>-0.51073100000000005</v>
      </c>
      <c r="CJ1034" s="105">
        <v>-9.3301099999999998E-2</v>
      </c>
      <c r="CK1034" s="105">
        <v>-8.58154E-2</v>
      </c>
      <c r="CL1034" s="105">
        <v>-0.131719</v>
      </c>
      <c r="CM1034" s="116">
        <v>5.3699499999999997E-2</v>
      </c>
    </row>
    <row r="1035" spans="1:91">
      <c r="A1035" s="104" t="s">
        <v>5267</v>
      </c>
      <c r="B1035" s="104" t="s">
        <v>5268</v>
      </c>
      <c r="C1035" s="104" t="s">
        <v>4965</v>
      </c>
      <c r="D1035" s="105">
        <v>26.048449999999999</v>
      </c>
      <c r="E1035" s="108">
        <v>30308408</v>
      </c>
      <c r="F1035" s="108">
        <v>21028532</v>
      </c>
      <c r="G1035" s="108">
        <v>132103928</v>
      </c>
      <c r="H1035" s="108">
        <v>12087414</v>
      </c>
      <c r="I1035" s="108">
        <v>24932623</v>
      </c>
      <c r="J1035" s="108">
        <v>36876644</v>
      </c>
      <c r="K1035" s="108">
        <v>19832346</v>
      </c>
      <c r="L1035" s="108"/>
      <c r="M1035" s="108"/>
      <c r="N1035" s="108">
        <v>37251212</v>
      </c>
      <c r="O1035" s="108">
        <v>3129995.5</v>
      </c>
      <c r="P1035" s="108">
        <v>31651803.5</v>
      </c>
      <c r="Q1035" s="108">
        <v>137297456</v>
      </c>
      <c r="R1035" s="108">
        <v>102484493</v>
      </c>
      <c r="S1035" s="108">
        <v>6945222.125</v>
      </c>
      <c r="T1035" s="108">
        <v>89493962</v>
      </c>
      <c r="U1035" s="108">
        <v>82474297</v>
      </c>
      <c r="V1035" s="108">
        <v>55184906</v>
      </c>
      <c r="W1035" s="108">
        <v>50210522</v>
      </c>
      <c r="X1035" s="108">
        <v>72754268</v>
      </c>
      <c r="Y1035" s="108">
        <v>664105956.5</v>
      </c>
      <c r="Z1035" s="108">
        <v>172266406</v>
      </c>
      <c r="AA1035" s="108">
        <v>22038758</v>
      </c>
      <c r="AB1035" s="108">
        <v>63977099.5</v>
      </c>
      <c r="AC1035" s="108">
        <v>89678783</v>
      </c>
      <c r="AD1035" s="108">
        <v>64308098</v>
      </c>
      <c r="AE1035" s="108">
        <v>69733495</v>
      </c>
      <c r="AF1035" s="108">
        <v>100334247</v>
      </c>
      <c r="AG1035" s="108">
        <v>74516023</v>
      </c>
      <c r="AH1035" s="115">
        <v>75040878</v>
      </c>
      <c r="AI1035" s="105">
        <v>25.236699999999999</v>
      </c>
      <c r="AJ1035" s="105">
        <v>25.069500000000001</v>
      </c>
      <c r="AK1035" s="105">
        <v>27.629300000000001</v>
      </c>
      <c r="AL1035" s="105">
        <v>23.801400000000001</v>
      </c>
      <c r="AM1035" s="105">
        <v>25.030100000000001</v>
      </c>
      <c r="AN1035" s="105">
        <v>26.027699999999999</v>
      </c>
      <c r="AO1035" s="105">
        <v>24.456700000000001</v>
      </c>
      <c r="AP1035" s="105">
        <v>20.844999999999999</v>
      </c>
      <c r="AQ1035" s="105">
        <v>21.9041</v>
      </c>
      <c r="AR1035" s="105">
        <v>25.470600000000001</v>
      </c>
      <c r="AS1035" s="105">
        <v>22.438700000000001</v>
      </c>
      <c r="AT1035" s="105">
        <v>25.52</v>
      </c>
      <c r="AU1035" s="105">
        <v>27.2531</v>
      </c>
      <c r="AV1035" s="105">
        <v>26.900500000000001</v>
      </c>
      <c r="AW1035" s="105">
        <v>23.339200000000002</v>
      </c>
      <c r="AX1035" s="105">
        <v>26.794599999999999</v>
      </c>
      <c r="AY1035" s="105">
        <v>26.635000000000002</v>
      </c>
      <c r="AZ1035" s="105">
        <v>26.1373</v>
      </c>
      <c r="BA1035" s="105">
        <v>25.8264</v>
      </c>
      <c r="BB1035" s="105">
        <v>26.4817</v>
      </c>
      <c r="BC1035" s="105">
        <v>29.512799999999999</v>
      </c>
      <c r="BD1035" s="105">
        <v>27.773800000000001</v>
      </c>
      <c r="BE1035" s="105">
        <v>24.808299999999999</v>
      </c>
      <c r="BF1035" s="105">
        <v>26.367599999999999</v>
      </c>
      <c r="BG1035" s="105">
        <v>26.440300000000001</v>
      </c>
      <c r="BH1035" s="105">
        <v>25.941299999999998</v>
      </c>
      <c r="BI1035" s="105">
        <v>26.069199999999999</v>
      </c>
      <c r="BJ1035" s="105">
        <v>26.635300000000001</v>
      </c>
      <c r="BK1035" s="105">
        <v>26.122</v>
      </c>
      <c r="BL1035" s="116">
        <v>26.212800000000001</v>
      </c>
      <c r="BM1035" s="112">
        <v>0.70303000000000004</v>
      </c>
      <c r="BN1035" s="112">
        <v>0.10761</v>
      </c>
      <c r="BO1035" s="112">
        <v>2.2373400000000002E-2</v>
      </c>
      <c r="BP1035" s="112">
        <v>0.147759</v>
      </c>
      <c r="BQ1035" s="112">
        <v>0.71586000000000005</v>
      </c>
      <c r="BR1035" s="112">
        <v>0.47617500000000001</v>
      </c>
      <c r="BS1035" s="112">
        <v>0.45376100000000003</v>
      </c>
      <c r="BT1035" s="112">
        <v>0.99414100000000005</v>
      </c>
      <c r="BU1035" s="117">
        <v>0.471057</v>
      </c>
      <c r="BV1035" s="112">
        <v>0.75251699999999999</v>
      </c>
      <c r="BW1035" s="112">
        <v>0.18101900000000001</v>
      </c>
      <c r="BX1035" s="112">
        <v>8.7128899999999995E-2</v>
      </c>
      <c r="BY1035" s="112">
        <v>0.215946</v>
      </c>
      <c r="BZ1035" s="112">
        <v>0.86414899999999994</v>
      </c>
      <c r="CA1035" s="112">
        <v>0.72008799999999995</v>
      </c>
      <c r="CB1035" s="112">
        <v>0.66098900000000005</v>
      </c>
      <c r="CC1035" s="112">
        <v>0.99726400000000004</v>
      </c>
      <c r="CD1035" s="117">
        <v>0.79107499999999997</v>
      </c>
      <c r="CE1035" s="105">
        <v>-0.34487499999999999</v>
      </c>
      <c r="CF1035" s="105">
        <v>-1.3703000000000001</v>
      </c>
      <c r="CG1035" s="105">
        <v>-3.9214600000000002</v>
      </c>
      <c r="CH1035" s="105">
        <v>-1.8469599999999999</v>
      </c>
      <c r="CI1035" s="105">
        <v>-0.49241299999999999</v>
      </c>
      <c r="CJ1035" s="105">
        <v>0.19895399999999999</v>
      </c>
      <c r="CK1035" s="105">
        <v>0.95025300000000001</v>
      </c>
      <c r="CL1035" s="105">
        <v>-6.8035099999999996E-3</v>
      </c>
      <c r="CM1035" s="116">
        <v>-0.17311199999999999</v>
      </c>
    </row>
    <row r="1036" spans="1:91">
      <c r="A1036" s="104" t="s">
        <v>2868</v>
      </c>
      <c r="B1036" s="104" t="s">
        <v>2869</v>
      </c>
      <c r="C1036" s="104" t="s">
        <v>2678</v>
      </c>
      <c r="D1036" s="105">
        <v>27.555300000000003</v>
      </c>
      <c r="E1036" s="108">
        <v>164321690</v>
      </c>
      <c r="F1036" s="108">
        <v>137920620</v>
      </c>
      <c r="G1036" s="108">
        <v>152639196</v>
      </c>
      <c r="H1036" s="108">
        <v>88209106</v>
      </c>
      <c r="I1036" s="108">
        <v>111319554.3</v>
      </c>
      <c r="J1036" s="108">
        <v>109161098</v>
      </c>
      <c r="K1036" s="108">
        <v>146460304</v>
      </c>
      <c r="L1036" s="108">
        <v>108880905</v>
      </c>
      <c r="M1036" s="108">
        <v>118676426</v>
      </c>
      <c r="N1036" s="108">
        <v>160160117</v>
      </c>
      <c r="O1036" s="108">
        <v>126085466.5</v>
      </c>
      <c r="P1036" s="108">
        <v>142829324</v>
      </c>
      <c r="Q1036" s="108">
        <v>159076098</v>
      </c>
      <c r="R1036" s="108">
        <v>119423840</v>
      </c>
      <c r="S1036" s="108">
        <v>75324080</v>
      </c>
      <c r="T1036" s="108">
        <v>133257446</v>
      </c>
      <c r="U1036" s="108">
        <v>162559570</v>
      </c>
      <c r="V1036" s="108">
        <v>104761829</v>
      </c>
      <c r="W1036" s="108">
        <v>186522498</v>
      </c>
      <c r="X1036" s="108">
        <v>176561062</v>
      </c>
      <c r="Y1036" s="108">
        <v>185014914</v>
      </c>
      <c r="Z1036" s="108">
        <v>146741145</v>
      </c>
      <c r="AA1036" s="108">
        <v>141059085</v>
      </c>
      <c r="AB1036" s="108">
        <v>166175862</v>
      </c>
      <c r="AC1036" s="108">
        <v>185695742</v>
      </c>
      <c r="AD1036" s="108">
        <v>191394916</v>
      </c>
      <c r="AE1036" s="108">
        <v>194660744</v>
      </c>
      <c r="AF1036" s="108">
        <v>199222174</v>
      </c>
      <c r="AG1036" s="108">
        <v>217223162</v>
      </c>
      <c r="AH1036" s="115">
        <v>185431606</v>
      </c>
      <c r="AI1036" s="105">
        <v>27.6754</v>
      </c>
      <c r="AJ1036" s="105">
        <v>27.753799999999998</v>
      </c>
      <c r="AK1036" s="105">
        <v>27.877199999999998</v>
      </c>
      <c r="AL1036" s="105">
        <v>26.668800000000001</v>
      </c>
      <c r="AM1036" s="105">
        <v>27.1966</v>
      </c>
      <c r="AN1036" s="105">
        <v>27.379200000000001</v>
      </c>
      <c r="AO1036" s="105">
        <v>27.3993</v>
      </c>
      <c r="AP1036" s="105">
        <v>27.7714</v>
      </c>
      <c r="AQ1036" s="105">
        <v>27.011600000000001</v>
      </c>
      <c r="AR1036" s="105">
        <v>27.7317</v>
      </c>
      <c r="AS1036" s="105">
        <v>27.560500000000001</v>
      </c>
      <c r="AT1036" s="105">
        <v>27.693899999999999</v>
      </c>
      <c r="AU1036" s="105">
        <v>27.4697</v>
      </c>
      <c r="AV1036" s="105">
        <v>27.121200000000002</v>
      </c>
      <c r="AW1036" s="105">
        <v>26.612500000000001</v>
      </c>
      <c r="AX1036" s="105">
        <v>27.369</v>
      </c>
      <c r="AY1036" s="105">
        <v>27.599399999999999</v>
      </c>
      <c r="AZ1036" s="105">
        <v>27.038499999999999</v>
      </c>
      <c r="BA1036" s="105">
        <v>27.7197</v>
      </c>
      <c r="BB1036" s="105">
        <v>27.742799999999999</v>
      </c>
      <c r="BC1036" s="105">
        <v>27.67</v>
      </c>
      <c r="BD1036" s="105">
        <v>27.560300000000002</v>
      </c>
      <c r="BE1036" s="105">
        <v>27.539899999999999</v>
      </c>
      <c r="BF1036" s="105">
        <v>27.744700000000002</v>
      </c>
      <c r="BG1036" s="105">
        <v>27.476199999999999</v>
      </c>
      <c r="BH1036" s="105">
        <v>27.535699999999999</v>
      </c>
      <c r="BI1036" s="105">
        <v>27.5503</v>
      </c>
      <c r="BJ1036" s="105">
        <v>27.6248</v>
      </c>
      <c r="BK1036" s="105">
        <v>27.668600000000001</v>
      </c>
      <c r="BL1036" s="116">
        <v>27.524899999999999</v>
      </c>
      <c r="BM1036" s="112">
        <v>8.8201600000000005E-2</v>
      </c>
      <c r="BN1036" s="112">
        <v>7.3116299999999995E-2</v>
      </c>
      <c r="BO1036" s="112">
        <v>0.39637099999999997</v>
      </c>
      <c r="BP1036" s="112">
        <v>0.451706</v>
      </c>
      <c r="BQ1036" s="112">
        <v>9.9966600000000003E-2</v>
      </c>
      <c r="BR1036" s="112">
        <v>0.18319099999999999</v>
      </c>
      <c r="BS1036" s="112">
        <v>9.27008E-2</v>
      </c>
      <c r="BT1036" s="112">
        <v>0.91460799999999998</v>
      </c>
      <c r="BU1036" s="117">
        <v>0.150841</v>
      </c>
      <c r="BV1036" s="112">
        <v>0.14902499999999999</v>
      </c>
      <c r="BW1036" s="112">
        <v>0.13667399999999999</v>
      </c>
      <c r="BX1036" s="112">
        <v>0.50629800000000003</v>
      </c>
      <c r="BY1036" s="112">
        <v>0.53424000000000005</v>
      </c>
      <c r="BZ1036" s="112">
        <v>0.47994500000000001</v>
      </c>
      <c r="CA1036" s="112">
        <v>0.44284000000000001</v>
      </c>
      <c r="CB1036" s="112">
        <v>0.28786800000000001</v>
      </c>
      <c r="CC1036" s="112">
        <v>0.95186800000000005</v>
      </c>
      <c r="CD1036" s="117">
        <v>0.67133900000000002</v>
      </c>
      <c r="CE1036" s="105">
        <v>0.16267799999999999</v>
      </c>
      <c r="CF1036" s="105">
        <v>-0.52459800000000001</v>
      </c>
      <c r="CG1036" s="105">
        <v>-0.212037</v>
      </c>
      <c r="CH1036" s="105">
        <v>5.5907600000000002E-2</v>
      </c>
      <c r="CI1036" s="105">
        <v>-0.53833799999999998</v>
      </c>
      <c r="CJ1036" s="105">
        <v>-0.27049699999999999</v>
      </c>
      <c r="CK1036" s="105">
        <v>0.10473399999999999</v>
      </c>
      <c r="CL1036" s="105">
        <v>8.8787099999999997E-3</v>
      </c>
      <c r="CM1036" s="116">
        <v>-8.5396399999999997E-2</v>
      </c>
    </row>
    <row r="1037" spans="1:91">
      <c r="A1037" s="104" t="s">
        <v>2870</v>
      </c>
      <c r="B1037" s="104" t="s">
        <v>2871</v>
      </c>
      <c r="C1037" s="104" t="s">
        <v>471</v>
      </c>
      <c r="D1037" s="105">
        <v>29.076049999999999</v>
      </c>
      <c r="E1037" s="108">
        <v>295784451</v>
      </c>
      <c r="F1037" s="108">
        <v>601265862.89999998</v>
      </c>
      <c r="G1037" s="108">
        <v>576460372</v>
      </c>
      <c r="H1037" s="108">
        <v>655305308.5</v>
      </c>
      <c r="I1037" s="108">
        <v>464377564.30000001</v>
      </c>
      <c r="J1037" s="108">
        <v>831417007</v>
      </c>
      <c r="K1037" s="108">
        <v>512611427</v>
      </c>
      <c r="L1037" s="108">
        <v>602179115.29999995</v>
      </c>
      <c r="M1037" s="108">
        <v>905569960</v>
      </c>
      <c r="N1037" s="108">
        <v>432467753.80000001</v>
      </c>
      <c r="O1037" s="108">
        <v>955935011</v>
      </c>
      <c r="P1037" s="108">
        <v>553644422.60000002</v>
      </c>
      <c r="Q1037" s="108">
        <v>582911060</v>
      </c>
      <c r="R1037" s="108">
        <v>388220044.60000002</v>
      </c>
      <c r="S1037" s="108">
        <v>326720960</v>
      </c>
      <c r="T1037" s="108">
        <v>374588502</v>
      </c>
      <c r="U1037" s="108">
        <v>388443035</v>
      </c>
      <c r="V1037" s="108">
        <v>402646274</v>
      </c>
      <c r="W1037" s="108">
        <v>245589248</v>
      </c>
      <c r="X1037" s="108">
        <v>388652759.30000001</v>
      </c>
      <c r="Y1037" s="108">
        <v>414727676.80000001</v>
      </c>
      <c r="Z1037" s="108">
        <v>347832978.10000002</v>
      </c>
      <c r="AA1037" s="108">
        <v>320410526.5</v>
      </c>
      <c r="AB1037" s="108">
        <v>355760936</v>
      </c>
      <c r="AC1037" s="108">
        <v>474688810</v>
      </c>
      <c r="AD1037" s="108">
        <v>564652788</v>
      </c>
      <c r="AE1037" s="108">
        <v>516964849.5</v>
      </c>
      <c r="AF1037" s="108">
        <v>579512262</v>
      </c>
      <c r="AG1037" s="108">
        <v>574291002</v>
      </c>
      <c r="AH1037" s="115">
        <v>794918706.5</v>
      </c>
      <c r="AI1037" s="105">
        <v>28.523499999999999</v>
      </c>
      <c r="AJ1037" s="105">
        <v>29.738399999999999</v>
      </c>
      <c r="AK1037" s="105">
        <v>29.7148</v>
      </c>
      <c r="AL1037" s="105">
        <v>29.562000000000001</v>
      </c>
      <c r="AM1037" s="105">
        <v>29.228400000000001</v>
      </c>
      <c r="AN1037" s="105">
        <v>30.163599999999999</v>
      </c>
      <c r="AO1037" s="105">
        <v>29.174700000000001</v>
      </c>
      <c r="AP1037" s="105">
        <v>29.985900000000001</v>
      </c>
      <c r="AQ1037" s="105">
        <v>29.943300000000001</v>
      </c>
      <c r="AR1037" s="105">
        <v>29.117699999999999</v>
      </c>
      <c r="AS1037" s="105">
        <v>30.416</v>
      </c>
      <c r="AT1037" s="105">
        <v>29.648599999999998</v>
      </c>
      <c r="AU1037" s="105">
        <v>29.306799999999999</v>
      </c>
      <c r="AV1037" s="105">
        <v>28.821999999999999</v>
      </c>
      <c r="AW1037" s="105">
        <v>28.732900000000001</v>
      </c>
      <c r="AX1037" s="105">
        <v>28.860099999999999</v>
      </c>
      <c r="AY1037" s="105">
        <v>28.861999999999998</v>
      </c>
      <c r="AZ1037" s="105">
        <v>28.957999999999998</v>
      </c>
      <c r="BA1037" s="105">
        <v>28.116599999999998</v>
      </c>
      <c r="BB1037" s="105">
        <v>28.874700000000001</v>
      </c>
      <c r="BC1037" s="105">
        <v>28.847999999999999</v>
      </c>
      <c r="BD1037" s="105">
        <v>28.776399999999999</v>
      </c>
      <c r="BE1037" s="105">
        <v>28.6752</v>
      </c>
      <c r="BF1037" s="105">
        <v>28.8429</v>
      </c>
      <c r="BG1037" s="105">
        <v>28.877700000000001</v>
      </c>
      <c r="BH1037" s="105">
        <v>29.114999999999998</v>
      </c>
      <c r="BI1037" s="105">
        <v>28.959399999999999</v>
      </c>
      <c r="BJ1037" s="105">
        <v>29.165299999999998</v>
      </c>
      <c r="BK1037" s="105">
        <v>29.037099999999999</v>
      </c>
      <c r="BL1037" s="116">
        <v>29.563600000000001</v>
      </c>
      <c r="BM1037" s="112">
        <v>0.87854600000000005</v>
      </c>
      <c r="BN1037" s="112">
        <v>0.2787</v>
      </c>
      <c r="BO1037" s="112">
        <v>0.22064500000000001</v>
      </c>
      <c r="BP1037" s="112">
        <v>0.31249399999999999</v>
      </c>
      <c r="BQ1037" s="112">
        <v>0.27507799999999999</v>
      </c>
      <c r="BR1037" s="112">
        <v>8.8869199999999995E-2</v>
      </c>
      <c r="BS1037" s="112">
        <v>9.47577E-2</v>
      </c>
      <c r="BT1037" s="112">
        <v>4.1648499999999998E-2</v>
      </c>
      <c r="BU1037" s="117">
        <v>0.19212099999999999</v>
      </c>
      <c r="BV1037" s="112">
        <v>0.90499700000000005</v>
      </c>
      <c r="BW1037" s="112">
        <v>0.371035</v>
      </c>
      <c r="BX1037" s="112">
        <v>0.33314100000000002</v>
      </c>
      <c r="BY1037" s="112">
        <v>0.39942499999999997</v>
      </c>
      <c r="BZ1037" s="112">
        <v>0.61787599999999998</v>
      </c>
      <c r="CA1037" s="112">
        <v>0.305697</v>
      </c>
      <c r="CB1037" s="112">
        <v>0.29188999999999998</v>
      </c>
      <c r="CC1037" s="112">
        <v>0.164466</v>
      </c>
      <c r="CD1037" s="117">
        <v>0.69455</v>
      </c>
      <c r="CE1037" s="105">
        <v>7.0227300000000006E-2</v>
      </c>
      <c r="CF1037" s="105">
        <v>0.396009</v>
      </c>
      <c r="CG1037" s="105">
        <v>0.445992</v>
      </c>
      <c r="CH1037" s="105">
        <v>0.47208299999999997</v>
      </c>
      <c r="CI1037" s="105">
        <v>-0.301429</v>
      </c>
      <c r="CJ1037" s="105">
        <v>-0.361952</v>
      </c>
      <c r="CK1037" s="105">
        <v>-0.64224099999999995</v>
      </c>
      <c r="CL1037" s="105">
        <v>-0.49048799999999998</v>
      </c>
      <c r="CM1037" s="116">
        <v>-0.271318</v>
      </c>
    </row>
    <row r="1038" spans="1:91">
      <c r="A1038" s="104" t="s">
        <v>2872</v>
      </c>
      <c r="B1038" s="104" t="s">
        <v>2873</v>
      </c>
      <c r="C1038" s="104" t="s">
        <v>471</v>
      </c>
      <c r="D1038" s="105">
        <v>32.171300000000002</v>
      </c>
      <c r="E1038" s="108">
        <v>4966923665</v>
      </c>
      <c r="F1038" s="108">
        <v>5191523433</v>
      </c>
      <c r="G1038" s="108">
        <v>5376506065</v>
      </c>
      <c r="H1038" s="108">
        <v>5876058280</v>
      </c>
      <c r="I1038" s="108">
        <v>4890767754</v>
      </c>
      <c r="J1038" s="108">
        <v>6405124659</v>
      </c>
      <c r="K1038" s="108">
        <v>4198743213</v>
      </c>
      <c r="L1038" s="108">
        <v>4908334744</v>
      </c>
      <c r="M1038" s="108">
        <v>5013202578</v>
      </c>
      <c r="N1038" s="108">
        <v>5073106476</v>
      </c>
      <c r="O1038" s="108">
        <v>6081242178</v>
      </c>
      <c r="P1038" s="108">
        <v>4869131083</v>
      </c>
      <c r="Q1038" s="108">
        <v>3510338207</v>
      </c>
      <c r="R1038" s="108">
        <v>3890066172</v>
      </c>
      <c r="S1038" s="108">
        <v>4432953728</v>
      </c>
      <c r="T1038" s="108">
        <v>3638509236</v>
      </c>
      <c r="U1038" s="108">
        <v>3584309664</v>
      </c>
      <c r="V1038" s="108">
        <v>3527262210</v>
      </c>
      <c r="W1038" s="108">
        <v>3872466402</v>
      </c>
      <c r="X1038" s="108">
        <v>3557903692</v>
      </c>
      <c r="Y1038" s="108">
        <v>4203181140</v>
      </c>
      <c r="Z1038" s="108">
        <v>3685325244</v>
      </c>
      <c r="AA1038" s="108">
        <v>3542907875</v>
      </c>
      <c r="AB1038" s="108">
        <v>3686734544</v>
      </c>
      <c r="AC1038" s="108">
        <v>3973009751</v>
      </c>
      <c r="AD1038" s="108">
        <v>3353327805</v>
      </c>
      <c r="AE1038" s="108">
        <v>3711403332</v>
      </c>
      <c r="AF1038" s="108">
        <v>3110057013</v>
      </c>
      <c r="AG1038" s="108">
        <v>3211121078</v>
      </c>
      <c r="AH1038" s="115">
        <v>3066370276</v>
      </c>
      <c r="AI1038" s="105">
        <v>32.593200000000003</v>
      </c>
      <c r="AJ1038" s="105">
        <v>32.818600000000004</v>
      </c>
      <c r="AK1038" s="105">
        <v>32.875799999999998</v>
      </c>
      <c r="AL1038" s="105">
        <v>32.726599999999998</v>
      </c>
      <c r="AM1038" s="105">
        <v>32.607300000000002</v>
      </c>
      <c r="AN1038" s="105">
        <v>33.014800000000001</v>
      </c>
      <c r="AO1038" s="105">
        <v>32.232999999999997</v>
      </c>
      <c r="AP1038" s="105">
        <v>32.858800000000002</v>
      </c>
      <c r="AQ1038" s="105">
        <v>32.412199999999999</v>
      </c>
      <c r="AR1038" s="105">
        <v>32.674900000000001</v>
      </c>
      <c r="AS1038" s="105">
        <v>33.019100000000002</v>
      </c>
      <c r="AT1038" s="105">
        <v>32.785200000000003</v>
      </c>
      <c r="AU1038" s="105">
        <v>31.942699999999999</v>
      </c>
      <c r="AV1038" s="105">
        <v>32.146799999999999</v>
      </c>
      <c r="AW1038" s="105">
        <v>32.357300000000002</v>
      </c>
      <c r="AX1038" s="105">
        <v>32.14</v>
      </c>
      <c r="AY1038" s="105">
        <v>32.061900000000001</v>
      </c>
      <c r="AZ1038" s="105">
        <v>32.042299999999997</v>
      </c>
      <c r="BA1038" s="105">
        <v>32.095500000000001</v>
      </c>
      <c r="BB1038" s="105">
        <v>32.048400000000001</v>
      </c>
      <c r="BC1038" s="105">
        <v>32.155900000000003</v>
      </c>
      <c r="BD1038" s="105">
        <v>32.186700000000002</v>
      </c>
      <c r="BE1038" s="105">
        <v>32.1205</v>
      </c>
      <c r="BF1038" s="105">
        <v>32.216299999999997</v>
      </c>
      <c r="BG1038" s="105">
        <v>31.933499999999999</v>
      </c>
      <c r="BH1038" s="105">
        <v>31.666399999999999</v>
      </c>
      <c r="BI1038" s="105">
        <v>31.8032</v>
      </c>
      <c r="BJ1038" s="105">
        <v>31.589300000000001</v>
      </c>
      <c r="BK1038" s="105">
        <v>31.505600000000001</v>
      </c>
      <c r="BL1038" s="116">
        <v>31.507200000000001</v>
      </c>
      <c r="BM1038" s="112">
        <v>1.7113E-4</v>
      </c>
      <c r="BN1038" s="112">
        <v>5.4806699999999996E-4</v>
      </c>
      <c r="BO1038" s="112">
        <v>6.7817800000000003E-3</v>
      </c>
      <c r="BP1038" s="112">
        <v>2.5210800000000002E-4</v>
      </c>
      <c r="BQ1038" s="112">
        <v>7.4643899999999996E-3</v>
      </c>
      <c r="BR1038" s="112">
        <v>1.7678099999999999E-4</v>
      </c>
      <c r="BS1038" s="112">
        <v>1.6953500000000001E-4</v>
      </c>
      <c r="BT1038" s="112">
        <v>8.5334799999999995E-5</v>
      </c>
      <c r="BU1038" s="117">
        <v>3.1110100000000002E-2</v>
      </c>
      <c r="BV1038" s="112">
        <v>5.7523799999999996E-3</v>
      </c>
      <c r="BW1038" s="112">
        <v>1.1171199999999999E-2</v>
      </c>
      <c r="BX1038" s="112">
        <v>4.73477E-2</v>
      </c>
      <c r="BY1038" s="112">
        <v>4.35171E-3</v>
      </c>
      <c r="BZ1038" s="112">
        <v>0.23836299999999999</v>
      </c>
      <c r="CA1038" s="112">
        <v>1.4726599999999999E-2</v>
      </c>
      <c r="CB1038" s="112">
        <v>1.7096199999999999E-2</v>
      </c>
      <c r="CC1038" s="112">
        <v>9.2171700000000002E-3</v>
      </c>
      <c r="CD1038" s="117">
        <v>0.45022299999999998</v>
      </c>
      <c r="CE1038" s="105">
        <v>1.2284999999999999</v>
      </c>
      <c r="CF1038" s="105">
        <v>1.24885</v>
      </c>
      <c r="CG1038" s="105">
        <v>0.96732099999999999</v>
      </c>
      <c r="CH1038" s="105">
        <v>1.2923899999999999</v>
      </c>
      <c r="CI1038" s="105">
        <v>0.614923</v>
      </c>
      <c r="CJ1038" s="105">
        <v>0.54737999999999998</v>
      </c>
      <c r="CK1038" s="105">
        <v>0.56593300000000002</v>
      </c>
      <c r="CL1038" s="105">
        <v>0.640486</v>
      </c>
      <c r="CM1038" s="116">
        <v>0.26699099999999998</v>
      </c>
    </row>
    <row r="1039" spans="1:91">
      <c r="A1039" s="104" t="s">
        <v>2874</v>
      </c>
      <c r="B1039" s="104" t="s">
        <v>2875</v>
      </c>
      <c r="C1039" s="104" t="s">
        <v>471</v>
      </c>
      <c r="D1039" s="105">
        <v>32.138350000000003</v>
      </c>
      <c r="E1039" s="108">
        <v>5282800416</v>
      </c>
      <c r="F1039" s="108">
        <v>5608587040</v>
      </c>
      <c r="G1039" s="108">
        <v>5889055360</v>
      </c>
      <c r="H1039" s="108">
        <v>5191817280</v>
      </c>
      <c r="I1039" s="108">
        <v>5127215824</v>
      </c>
      <c r="J1039" s="108">
        <v>4861585488</v>
      </c>
      <c r="K1039" s="108">
        <v>4602106160</v>
      </c>
      <c r="L1039" s="108">
        <v>3288543183</v>
      </c>
      <c r="M1039" s="108">
        <v>4766855872</v>
      </c>
      <c r="N1039" s="108">
        <v>1568420080</v>
      </c>
      <c r="O1039" s="108">
        <v>3034589664</v>
      </c>
      <c r="P1039" s="108">
        <v>2563632272</v>
      </c>
      <c r="Q1039" s="108">
        <v>4455508656</v>
      </c>
      <c r="R1039" s="108">
        <v>4785762208</v>
      </c>
      <c r="S1039" s="108">
        <v>5063930448</v>
      </c>
      <c r="T1039" s="108">
        <v>4086590272</v>
      </c>
      <c r="U1039" s="108">
        <v>4077036256</v>
      </c>
      <c r="V1039" s="108">
        <v>3831497952</v>
      </c>
      <c r="W1039" s="108">
        <v>219190560</v>
      </c>
      <c r="X1039" s="108">
        <v>3255298272</v>
      </c>
      <c r="Y1039" s="108">
        <v>3762368112</v>
      </c>
      <c r="Z1039" s="108">
        <v>2861828912</v>
      </c>
      <c r="AA1039" s="108">
        <v>182245328</v>
      </c>
      <c r="AB1039" s="108">
        <v>188849520</v>
      </c>
      <c r="AC1039" s="108">
        <v>4502035632</v>
      </c>
      <c r="AD1039" s="108">
        <v>4168519504</v>
      </c>
      <c r="AE1039" s="108">
        <v>4305658944</v>
      </c>
      <c r="AF1039" s="108">
        <v>4474383280</v>
      </c>
      <c r="AG1039" s="108">
        <v>4154425600</v>
      </c>
      <c r="AH1039" s="115">
        <v>4253295120</v>
      </c>
      <c r="AI1039" s="105">
        <v>32.682099999999998</v>
      </c>
      <c r="AJ1039" s="105">
        <v>32.9313</v>
      </c>
      <c r="AK1039" s="105">
        <v>33.010199999999998</v>
      </c>
      <c r="AL1039" s="105">
        <v>32.548000000000002</v>
      </c>
      <c r="AM1039" s="105">
        <v>32.674900000000001</v>
      </c>
      <c r="AN1039" s="105">
        <v>32.612299999999998</v>
      </c>
      <c r="AO1039" s="105">
        <v>32.365600000000001</v>
      </c>
      <c r="AP1039" s="105">
        <v>32.271299999999997</v>
      </c>
      <c r="AQ1039" s="105">
        <v>32.339500000000001</v>
      </c>
      <c r="AR1039" s="105">
        <v>30.955100000000002</v>
      </c>
      <c r="AS1039" s="105">
        <v>31.971900000000002</v>
      </c>
      <c r="AT1039" s="105">
        <v>31.8597</v>
      </c>
      <c r="AU1039" s="105">
        <v>32.286099999999998</v>
      </c>
      <c r="AV1039" s="105">
        <v>32.445799999999998</v>
      </c>
      <c r="AW1039" s="105">
        <v>32.552199999999999</v>
      </c>
      <c r="AX1039" s="105">
        <v>32.307600000000001</v>
      </c>
      <c r="AY1039" s="105">
        <v>32.246899999999997</v>
      </c>
      <c r="AZ1039" s="105">
        <v>32.162599999999998</v>
      </c>
      <c r="BA1039" s="105">
        <v>27.952500000000001</v>
      </c>
      <c r="BB1039" s="105">
        <v>31.947399999999998</v>
      </c>
      <c r="BC1039" s="105">
        <v>32.013399999999997</v>
      </c>
      <c r="BD1039" s="105">
        <v>31.804200000000002</v>
      </c>
      <c r="BE1039" s="105">
        <v>27.909600000000001</v>
      </c>
      <c r="BF1039" s="105">
        <v>27.929200000000002</v>
      </c>
      <c r="BG1039" s="105">
        <v>32.111499999999999</v>
      </c>
      <c r="BH1039" s="105">
        <v>31.976099999999999</v>
      </c>
      <c r="BI1039" s="105">
        <v>32.017499999999998</v>
      </c>
      <c r="BJ1039" s="105">
        <v>32.114100000000001</v>
      </c>
      <c r="BK1039" s="105">
        <v>31.878299999999999</v>
      </c>
      <c r="BL1039" s="116">
        <v>31.976900000000001</v>
      </c>
      <c r="BM1039" s="112">
        <v>1.8141800000000001E-3</v>
      </c>
      <c r="BN1039" s="112">
        <v>1.3122100000000001E-3</v>
      </c>
      <c r="BO1039" s="112">
        <v>1.04876E-2</v>
      </c>
      <c r="BP1039" s="112">
        <v>0.29702099999999998</v>
      </c>
      <c r="BQ1039" s="112">
        <v>1.32021E-2</v>
      </c>
      <c r="BR1039" s="112">
        <v>3.6010300000000002E-2</v>
      </c>
      <c r="BS1039" s="112">
        <v>0.37151099999999998</v>
      </c>
      <c r="BT1039" s="112">
        <v>9.90539E-2</v>
      </c>
      <c r="BU1039" s="117">
        <v>0.59851399999999999</v>
      </c>
      <c r="BV1039" s="112">
        <v>1.7825500000000001E-2</v>
      </c>
      <c r="BW1039" s="112">
        <v>1.6010199999999999E-2</v>
      </c>
      <c r="BX1039" s="112">
        <v>6.0707799999999999E-2</v>
      </c>
      <c r="BY1039" s="112">
        <v>0.38219700000000001</v>
      </c>
      <c r="BZ1039" s="112">
        <v>0.26298199999999999</v>
      </c>
      <c r="CA1039" s="112">
        <v>0.181091</v>
      </c>
      <c r="CB1039" s="112">
        <v>0.59967499999999996</v>
      </c>
      <c r="CC1039" s="112">
        <v>0.27035199999999998</v>
      </c>
      <c r="CD1039" s="117">
        <v>0.85873500000000003</v>
      </c>
      <c r="CE1039" s="105">
        <v>0.88477499999999998</v>
      </c>
      <c r="CF1039" s="105">
        <v>0.62197199999999997</v>
      </c>
      <c r="CG1039" s="105">
        <v>0.33567900000000001</v>
      </c>
      <c r="CH1039" s="105">
        <v>-0.39421800000000001</v>
      </c>
      <c r="CI1039" s="105">
        <v>0.43827100000000002</v>
      </c>
      <c r="CJ1039" s="105">
        <v>0.24926200000000001</v>
      </c>
      <c r="CK1039" s="105">
        <v>-1.35199</v>
      </c>
      <c r="CL1039" s="105">
        <v>-2.7754300000000001</v>
      </c>
      <c r="CM1039" s="116">
        <v>4.5249299999999999E-2</v>
      </c>
    </row>
    <row r="1040" spans="1:91">
      <c r="A1040" s="104" t="s">
        <v>5269</v>
      </c>
      <c r="B1040" s="104" t="s">
        <v>5270</v>
      </c>
      <c r="C1040" s="104" t="s">
        <v>471</v>
      </c>
      <c r="D1040" s="105">
        <v>24.909649999999999</v>
      </c>
      <c r="E1040" s="108"/>
      <c r="F1040" s="108">
        <v>45010522</v>
      </c>
      <c r="G1040" s="108">
        <v>10361458</v>
      </c>
      <c r="H1040" s="108">
        <v>35726333</v>
      </c>
      <c r="I1040" s="108">
        <v>12261395</v>
      </c>
      <c r="J1040" s="108">
        <v>21315930</v>
      </c>
      <c r="K1040" s="108">
        <v>54841646.25</v>
      </c>
      <c r="L1040" s="108">
        <v>52683866</v>
      </c>
      <c r="M1040" s="108">
        <v>24750428</v>
      </c>
      <c r="N1040" s="108">
        <v>23761573.5</v>
      </c>
      <c r="O1040" s="108"/>
      <c r="P1040" s="108"/>
      <c r="Q1040" s="108">
        <v>166785953</v>
      </c>
      <c r="R1040" s="108">
        <v>122335724</v>
      </c>
      <c r="S1040" s="108">
        <v>33210185.5</v>
      </c>
      <c r="T1040" s="108"/>
      <c r="U1040" s="108">
        <v>48516984</v>
      </c>
      <c r="V1040" s="108"/>
      <c r="W1040" s="108"/>
      <c r="X1040" s="108">
        <v>18277264</v>
      </c>
      <c r="Y1040" s="108">
        <v>37716877</v>
      </c>
      <c r="Z1040" s="108">
        <v>79492353</v>
      </c>
      <c r="AA1040" s="108">
        <v>81406184</v>
      </c>
      <c r="AB1040" s="108">
        <v>119687950</v>
      </c>
      <c r="AC1040" s="108">
        <v>9338856</v>
      </c>
      <c r="AD1040" s="108">
        <v>73280826</v>
      </c>
      <c r="AE1040" s="108"/>
      <c r="AF1040" s="108">
        <v>33001086</v>
      </c>
      <c r="AG1040" s="108">
        <v>27337340</v>
      </c>
      <c r="AH1040" s="115"/>
      <c r="AI1040" s="105">
        <v>21.9755</v>
      </c>
      <c r="AJ1040" s="105">
        <v>26.135899999999999</v>
      </c>
      <c r="AK1040" s="105">
        <v>24.0595</v>
      </c>
      <c r="AL1040" s="105">
        <v>25.364899999999999</v>
      </c>
      <c r="AM1040" s="105">
        <v>24.027899999999999</v>
      </c>
      <c r="AN1040" s="105">
        <v>25.2407</v>
      </c>
      <c r="AO1040" s="105">
        <v>25.920400000000001</v>
      </c>
      <c r="AP1040" s="105">
        <v>26.7745</v>
      </c>
      <c r="AQ1040" s="105">
        <v>24.75</v>
      </c>
      <c r="AR1040" s="105">
        <v>24.7882</v>
      </c>
      <c r="AS1040" s="105">
        <v>21.881900000000002</v>
      </c>
      <c r="AT1040" s="105">
        <v>20.384399999999999</v>
      </c>
      <c r="AU1040" s="105">
        <v>27.539400000000001</v>
      </c>
      <c r="AV1040" s="105">
        <v>27.155999999999999</v>
      </c>
      <c r="AW1040" s="105">
        <v>25.484200000000001</v>
      </c>
      <c r="AX1040" s="105">
        <v>23.13</v>
      </c>
      <c r="AY1040" s="105">
        <v>25.868500000000001</v>
      </c>
      <c r="AZ1040" s="105">
        <v>20.6312</v>
      </c>
      <c r="BA1040" s="105">
        <v>21.164000000000001</v>
      </c>
      <c r="BB1040" s="105">
        <v>24.583200000000001</v>
      </c>
      <c r="BC1040" s="105">
        <v>25.3978</v>
      </c>
      <c r="BD1040" s="105">
        <v>26.655100000000001</v>
      </c>
      <c r="BE1040" s="105">
        <v>26.723199999999999</v>
      </c>
      <c r="BF1040" s="105">
        <v>27.2713</v>
      </c>
      <c r="BG1040" s="105">
        <v>22.996300000000002</v>
      </c>
      <c r="BH1040" s="105">
        <v>26.131699999999999</v>
      </c>
      <c r="BI1040" s="105">
        <v>21.881900000000002</v>
      </c>
      <c r="BJ1040" s="105">
        <v>25.031099999999999</v>
      </c>
      <c r="BK1040" s="105">
        <v>24.646999999999998</v>
      </c>
      <c r="BL1040" s="116">
        <v>21.846399999999999</v>
      </c>
      <c r="BM1040" s="112">
        <v>0.89715500000000004</v>
      </c>
      <c r="BN1040" s="112">
        <v>0.39577099999999998</v>
      </c>
      <c r="BO1040" s="112">
        <v>0.16484799999999999</v>
      </c>
      <c r="BP1040" s="112">
        <v>0.41411100000000001</v>
      </c>
      <c r="BQ1040" s="112">
        <v>7.1704799999999999E-2</v>
      </c>
      <c r="BR1040" s="112">
        <v>0.74540300000000004</v>
      </c>
      <c r="BS1040" s="112">
        <v>0.94221699999999997</v>
      </c>
      <c r="BT1040" s="112">
        <v>4.0945299999999997E-2</v>
      </c>
      <c r="BU1040" s="117">
        <v>0.92079900000000003</v>
      </c>
      <c r="BV1040" s="112">
        <v>0.91873300000000002</v>
      </c>
      <c r="BW1040" s="112">
        <v>0.48391600000000001</v>
      </c>
      <c r="BX1040" s="112">
        <v>0.27299000000000001</v>
      </c>
      <c r="BY1040" s="112">
        <v>0.49651899999999999</v>
      </c>
      <c r="BZ1040" s="112">
        <v>0.443328</v>
      </c>
      <c r="CA1040" s="112">
        <v>0.88051299999999999</v>
      </c>
      <c r="CB1040" s="112">
        <v>0.97121400000000002</v>
      </c>
      <c r="CC1040" s="112">
        <v>0.16378100000000001</v>
      </c>
      <c r="CD1040" s="117">
        <v>0.97959600000000002</v>
      </c>
      <c r="CE1040" s="105">
        <v>0.215473</v>
      </c>
      <c r="CF1040" s="105">
        <v>1.03633</v>
      </c>
      <c r="CG1040" s="105">
        <v>1.9734799999999999</v>
      </c>
      <c r="CH1040" s="105">
        <v>-1.4900100000000001</v>
      </c>
      <c r="CI1040" s="105">
        <v>2.88504</v>
      </c>
      <c r="CJ1040" s="105">
        <v>-0.63161100000000003</v>
      </c>
      <c r="CK1040" s="105">
        <v>-0.12650900000000001</v>
      </c>
      <c r="CL1040" s="105">
        <v>3.04169</v>
      </c>
      <c r="CM1040" s="116">
        <v>-0.17152100000000001</v>
      </c>
    </row>
    <row r="1041" spans="1:91">
      <c r="A1041" s="104" t="s">
        <v>2876</v>
      </c>
      <c r="B1041" s="104" t="s">
        <v>2877</v>
      </c>
      <c r="C1041" s="104" t="s">
        <v>471</v>
      </c>
      <c r="D1041" s="105">
        <v>32.56465</v>
      </c>
      <c r="E1041" s="108">
        <v>5645760366</v>
      </c>
      <c r="F1041" s="108">
        <v>4757806756</v>
      </c>
      <c r="G1041" s="108">
        <v>5209755907</v>
      </c>
      <c r="H1041" s="108">
        <v>6899934013</v>
      </c>
      <c r="I1041" s="108">
        <v>5995894884</v>
      </c>
      <c r="J1041" s="108">
        <v>5514926548</v>
      </c>
      <c r="K1041" s="108">
        <v>5292680093</v>
      </c>
      <c r="L1041" s="108">
        <v>3822783250</v>
      </c>
      <c r="M1041" s="108">
        <v>6674981334</v>
      </c>
      <c r="N1041" s="108">
        <v>4276313938</v>
      </c>
      <c r="O1041" s="108">
        <v>4408134020</v>
      </c>
      <c r="P1041" s="108">
        <v>4953260059</v>
      </c>
      <c r="Q1041" s="108">
        <v>5099278812</v>
      </c>
      <c r="R1041" s="108">
        <v>5494879844</v>
      </c>
      <c r="S1041" s="108">
        <v>4925190750</v>
      </c>
      <c r="T1041" s="108">
        <v>4987111415</v>
      </c>
      <c r="U1041" s="108">
        <v>5353955658</v>
      </c>
      <c r="V1041" s="108">
        <v>5911789199</v>
      </c>
      <c r="W1041" s="108">
        <v>3721173927</v>
      </c>
      <c r="X1041" s="108">
        <v>4244872691</v>
      </c>
      <c r="Y1041" s="108">
        <v>5559517095</v>
      </c>
      <c r="Z1041" s="108">
        <v>4990906499</v>
      </c>
      <c r="AA1041" s="108">
        <v>5154371769</v>
      </c>
      <c r="AB1041" s="108">
        <v>4150188302</v>
      </c>
      <c r="AC1041" s="108">
        <v>4647578761</v>
      </c>
      <c r="AD1041" s="108">
        <v>6133049732</v>
      </c>
      <c r="AE1041" s="108">
        <v>5831815257</v>
      </c>
      <c r="AF1041" s="108">
        <v>5188155870</v>
      </c>
      <c r="AG1041" s="108">
        <v>5945388445</v>
      </c>
      <c r="AH1041" s="115">
        <v>5868784037</v>
      </c>
      <c r="AI1041" s="105">
        <v>32.777999999999999</v>
      </c>
      <c r="AJ1041" s="105">
        <v>32.693100000000001</v>
      </c>
      <c r="AK1041" s="105">
        <v>32.832299999999996</v>
      </c>
      <c r="AL1041" s="105">
        <v>32.958300000000001</v>
      </c>
      <c r="AM1041" s="105">
        <v>32.903300000000002</v>
      </c>
      <c r="AN1041" s="105">
        <v>32.798999999999999</v>
      </c>
      <c r="AO1041" s="105">
        <v>32.567500000000003</v>
      </c>
      <c r="AP1041" s="105">
        <v>32.499200000000002</v>
      </c>
      <c r="AQ1041" s="105">
        <v>32.825200000000002</v>
      </c>
      <c r="AR1041" s="105">
        <v>32.424700000000001</v>
      </c>
      <c r="AS1041" s="105">
        <v>32.546399999999998</v>
      </c>
      <c r="AT1041" s="105">
        <v>32.809899999999999</v>
      </c>
      <c r="AU1041" s="105">
        <v>32.478299999999997</v>
      </c>
      <c r="AV1041" s="105">
        <v>32.645099999999999</v>
      </c>
      <c r="AW1041" s="105">
        <v>32.514000000000003</v>
      </c>
      <c r="AX1041" s="105">
        <v>32.594900000000003</v>
      </c>
      <c r="AY1041" s="105">
        <v>32.637300000000003</v>
      </c>
      <c r="AZ1041" s="105">
        <v>32.79</v>
      </c>
      <c r="BA1041" s="105">
        <v>32.037999999999997</v>
      </c>
      <c r="BB1041" s="105">
        <v>32.302999999999997</v>
      </c>
      <c r="BC1041" s="105">
        <v>32.561799999999998</v>
      </c>
      <c r="BD1041" s="105">
        <v>32.6282</v>
      </c>
      <c r="BE1041" s="105">
        <v>32.662500000000001</v>
      </c>
      <c r="BF1041" s="105">
        <v>32.387099999999997</v>
      </c>
      <c r="BG1041" s="105">
        <v>32.156300000000002</v>
      </c>
      <c r="BH1041" s="105">
        <v>32.528500000000001</v>
      </c>
      <c r="BI1041" s="105">
        <v>32.455199999999998</v>
      </c>
      <c r="BJ1041" s="105">
        <v>32.327599999999997</v>
      </c>
      <c r="BK1041" s="105">
        <v>32.3979</v>
      </c>
      <c r="BL1041" s="116">
        <v>32.442100000000003</v>
      </c>
      <c r="BM1041" s="112">
        <v>1.95386E-3</v>
      </c>
      <c r="BN1041" s="112">
        <v>9.7375399999999996E-4</v>
      </c>
      <c r="BO1041" s="112">
        <v>8.2429199999999994E-2</v>
      </c>
      <c r="BP1041" s="112">
        <v>0.15945699999999999</v>
      </c>
      <c r="BQ1041" s="112">
        <v>6.1268900000000001E-2</v>
      </c>
      <c r="BR1041" s="112">
        <v>1.3798599999999999E-2</v>
      </c>
      <c r="BS1041" s="112">
        <v>0.59912699999999997</v>
      </c>
      <c r="BT1041" s="112">
        <v>0.14089399999999999</v>
      </c>
      <c r="BU1041" s="117">
        <v>0.94177900000000003</v>
      </c>
      <c r="BV1041" s="112">
        <v>1.8350999999999999E-2</v>
      </c>
      <c r="BW1041" s="112">
        <v>1.3422399999999999E-2</v>
      </c>
      <c r="BX1041" s="112">
        <v>0.17705599999999999</v>
      </c>
      <c r="BY1041" s="112">
        <v>0.230407</v>
      </c>
      <c r="BZ1041" s="112">
        <v>0.42715799999999998</v>
      </c>
      <c r="CA1041" s="112">
        <v>0.1124</v>
      </c>
      <c r="CB1041" s="112">
        <v>0.76761400000000002</v>
      </c>
      <c r="CC1041" s="112">
        <v>0.32565699999999997</v>
      </c>
      <c r="CD1041" s="117">
        <v>0.98494499999999996</v>
      </c>
      <c r="CE1041" s="105">
        <v>0.37861499999999998</v>
      </c>
      <c r="CF1041" s="105">
        <v>0.49766899999999997</v>
      </c>
      <c r="CG1041" s="105">
        <v>0.24143300000000001</v>
      </c>
      <c r="CH1041" s="105">
        <v>0.20446500000000001</v>
      </c>
      <c r="CI1041" s="105">
        <v>0.15662499999999999</v>
      </c>
      <c r="CJ1041" s="105">
        <v>0.28484199999999998</v>
      </c>
      <c r="CK1041" s="105">
        <v>-8.8260699999999997E-2</v>
      </c>
      <c r="CL1041" s="105">
        <v>0.17004900000000001</v>
      </c>
      <c r="CM1041" s="116">
        <v>-9.2188500000000007E-3</v>
      </c>
    </row>
    <row r="1042" spans="1:91">
      <c r="A1042" s="104" t="s">
        <v>2878</v>
      </c>
      <c r="B1042" s="104" t="s">
        <v>2879</v>
      </c>
      <c r="C1042" s="104" t="s">
        <v>2880</v>
      </c>
      <c r="D1042" s="105">
        <v>28.201050000000002</v>
      </c>
      <c r="E1042" s="108">
        <v>256228986</v>
      </c>
      <c r="F1042" s="108">
        <v>248022316</v>
      </c>
      <c r="G1042" s="108">
        <v>256141887.5</v>
      </c>
      <c r="H1042" s="108">
        <v>255588027</v>
      </c>
      <c r="I1042" s="108">
        <v>247434247</v>
      </c>
      <c r="J1042" s="108">
        <v>276429952.5</v>
      </c>
      <c r="K1042" s="108">
        <v>256798240</v>
      </c>
      <c r="L1042" s="108">
        <v>143003078.80000001</v>
      </c>
      <c r="M1042" s="108">
        <v>240964580</v>
      </c>
      <c r="N1042" s="108">
        <v>387497688.5</v>
      </c>
      <c r="O1042" s="108">
        <v>371461069</v>
      </c>
      <c r="P1042" s="108">
        <v>510708554</v>
      </c>
      <c r="Q1042" s="108">
        <v>238407127</v>
      </c>
      <c r="R1042" s="108">
        <v>270186103</v>
      </c>
      <c r="S1042" s="108">
        <v>238614534.5</v>
      </c>
      <c r="T1042" s="108">
        <v>220437423</v>
      </c>
      <c r="U1042" s="108">
        <v>248655230.5</v>
      </c>
      <c r="V1042" s="108">
        <v>220807301</v>
      </c>
      <c r="W1042" s="108">
        <v>280650666.5</v>
      </c>
      <c r="X1042" s="108">
        <v>231748084</v>
      </c>
      <c r="Y1042" s="108">
        <v>247451858.5</v>
      </c>
      <c r="Z1042" s="108">
        <v>246712662.80000001</v>
      </c>
      <c r="AA1042" s="108">
        <v>192781169.5</v>
      </c>
      <c r="AB1042" s="108">
        <v>248760883</v>
      </c>
      <c r="AC1042" s="108">
        <v>295926595.30000001</v>
      </c>
      <c r="AD1042" s="108">
        <v>315030124</v>
      </c>
      <c r="AE1042" s="108">
        <v>228922482</v>
      </c>
      <c r="AF1042" s="108">
        <v>245534948</v>
      </c>
      <c r="AG1042" s="108">
        <v>281441815</v>
      </c>
      <c r="AH1042" s="115">
        <v>238589615</v>
      </c>
      <c r="AI1042" s="105">
        <v>28.316299999999998</v>
      </c>
      <c r="AJ1042" s="105">
        <v>28.527899999999999</v>
      </c>
      <c r="AK1042" s="105">
        <v>28.584800000000001</v>
      </c>
      <c r="AL1042" s="105">
        <v>28.203600000000002</v>
      </c>
      <c r="AM1042" s="105">
        <v>28.346800000000002</v>
      </c>
      <c r="AN1042" s="105">
        <v>28.552399999999999</v>
      </c>
      <c r="AO1042" s="105">
        <v>28.198499999999999</v>
      </c>
      <c r="AP1042" s="105">
        <v>28.033999999999999</v>
      </c>
      <c r="AQ1042" s="105">
        <v>28.033300000000001</v>
      </c>
      <c r="AR1042" s="105">
        <v>28.951599999999999</v>
      </c>
      <c r="AS1042" s="105">
        <v>29.033300000000001</v>
      </c>
      <c r="AT1042" s="105">
        <v>29.5321</v>
      </c>
      <c r="AU1042" s="105">
        <v>28.050599999999999</v>
      </c>
      <c r="AV1042" s="105">
        <v>28.299099999999999</v>
      </c>
      <c r="AW1042" s="105">
        <v>28.318899999999999</v>
      </c>
      <c r="AX1042" s="105">
        <v>28.095099999999999</v>
      </c>
      <c r="AY1042" s="105">
        <v>28.1967</v>
      </c>
      <c r="AZ1042" s="105">
        <v>28.098500000000001</v>
      </c>
      <c r="BA1042" s="105">
        <v>28.309100000000001</v>
      </c>
      <c r="BB1042" s="105">
        <v>28.1265</v>
      </c>
      <c r="BC1042" s="105">
        <v>28.099599999999999</v>
      </c>
      <c r="BD1042" s="105">
        <v>28.311599999999999</v>
      </c>
      <c r="BE1042" s="105">
        <v>27.983799999999999</v>
      </c>
      <c r="BF1042" s="105">
        <v>28.326799999999999</v>
      </c>
      <c r="BG1042" s="105">
        <v>28.165199999999999</v>
      </c>
      <c r="BH1042" s="105">
        <v>28.2624</v>
      </c>
      <c r="BI1042" s="105">
        <v>27.784199999999998</v>
      </c>
      <c r="BJ1042" s="105">
        <v>27.926400000000001</v>
      </c>
      <c r="BK1042" s="105">
        <v>28.033999999999999</v>
      </c>
      <c r="BL1042" s="116">
        <v>27.876000000000001</v>
      </c>
      <c r="BM1042" s="112">
        <v>4.8453200000000002E-3</v>
      </c>
      <c r="BN1042" s="112">
        <v>1.92932E-2</v>
      </c>
      <c r="BO1042" s="112">
        <v>0.117799</v>
      </c>
      <c r="BP1042" s="112">
        <v>2.8091000000000001E-3</v>
      </c>
      <c r="BQ1042" s="112">
        <v>4.74394E-2</v>
      </c>
      <c r="BR1042" s="112">
        <v>3.2148500000000003E-2</v>
      </c>
      <c r="BS1042" s="112">
        <v>4.4581200000000001E-2</v>
      </c>
      <c r="BT1042" s="112">
        <v>9.6791600000000005E-2</v>
      </c>
      <c r="BU1042" s="117">
        <v>0.45988400000000001</v>
      </c>
      <c r="BV1042" s="112">
        <v>2.7962799999999999E-2</v>
      </c>
      <c r="BW1042" s="112">
        <v>5.6436199999999999E-2</v>
      </c>
      <c r="BX1042" s="112">
        <v>0.21312900000000001</v>
      </c>
      <c r="BY1042" s="112">
        <v>1.3523200000000001E-2</v>
      </c>
      <c r="BZ1042" s="112">
        <v>0.386905</v>
      </c>
      <c r="CA1042" s="112">
        <v>0.16875699999999999</v>
      </c>
      <c r="CB1042" s="112">
        <v>0.19864599999999999</v>
      </c>
      <c r="CC1042" s="112">
        <v>0.26827299999999998</v>
      </c>
      <c r="CD1042" s="117">
        <v>0.78462799999999999</v>
      </c>
      <c r="CE1042" s="105">
        <v>0.53087200000000001</v>
      </c>
      <c r="CF1042" s="105">
        <v>0.42216399999999998</v>
      </c>
      <c r="CG1042" s="105">
        <v>0.14316200000000001</v>
      </c>
      <c r="CH1042" s="105">
        <v>1.22685</v>
      </c>
      <c r="CI1042" s="105">
        <v>0.27740500000000001</v>
      </c>
      <c r="CJ1042" s="105">
        <v>0.18462799999999999</v>
      </c>
      <c r="CK1042" s="105">
        <v>0.23297300000000001</v>
      </c>
      <c r="CL1042" s="105">
        <v>0.26191300000000001</v>
      </c>
      <c r="CM1042" s="116">
        <v>0.125135</v>
      </c>
    </row>
    <row r="1043" spans="1:91">
      <c r="A1043" s="104" t="s">
        <v>2881</v>
      </c>
      <c r="B1043" s="104" t="s">
        <v>2882</v>
      </c>
      <c r="C1043" s="104" t="s">
        <v>1419</v>
      </c>
      <c r="D1043" s="105">
        <v>30.079250000000002</v>
      </c>
      <c r="E1043" s="108">
        <v>1004885116</v>
      </c>
      <c r="F1043" s="108">
        <v>613435064</v>
      </c>
      <c r="G1043" s="108">
        <v>525261273.5</v>
      </c>
      <c r="H1043" s="108">
        <v>1009983664</v>
      </c>
      <c r="I1043" s="108">
        <v>787872448</v>
      </c>
      <c r="J1043" s="108">
        <v>561436664.5</v>
      </c>
      <c r="K1043" s="108">
        <v>870088392</v>
      </c>
      <c r="L1043" s="108">
        <v>380202829</v>
      </c>
      <c r="M1043" s="108">
        <v>778521810</v>
      </c>
      <c r="N1043" s="108">
        <v>586223489</v>
      </c>
      <c r="O1043" s="108">
        <v>444007932.5</v>
      </c>
      <c r="P1043" s="108">
        <v>496697572.5</v>
      </c>
      <c r="Q1043" s="108">
        <v>974735855</v>
      </c>
      <c r="R1043" s="108">
        <v>1221684485</v>
      </c>
      <c r="S1043" s="108">
        <v>717411142.5</v>
      </c>
      <c r="T1043" s="108">
        <v>1149870720</v>
      </c>
      <c r="U1043" s="108">
        <v>1126331697</v>
      </c>
      <c r="V1043" s="108">
        <v>825342001.5</v>
      </c>
      <c r="W1043" s="108">
        <v>1124870062</v>
      </c>
      <c r="X1043" s="108">
        <v>1141048537</v>
      </c>
      <c r="Y1043" s="108">
        <v>1107874000</v>
      </c>
      <c r="Z1043" s="108">
        <v>919245826</v>
      </c>
      <c r="AA1043" s="108">
        <v>995341100.5</v>
      </c>
      <c r="AB1043" s="108">
        <v>1000572107</v>
      </c>
      <c r="AC1043" s="108">
        <v>1211018975</v>
      </c>
      <c r="AD1043" s="108">
        <v>1136906021</v>
      </c>
      <c r="AE1043" s="108">
        <v>968065636</v>
      </c>
      <c r="AF1043" s="108">
        <v>1077260531</v>
      </c>
      <c r="AG1043" s="108">
        <v>1467671969</v>
      </c>
      <c r="AH1043" s="115">
        <v>1090770262</v>
      </c>
      <c r="AI1043" s="105">
        <v>30.2879</v>
      </c>
      <c r="AJ1043" s="105">
        <v>29.794499999999999</v>
      </c>
      <c r="AK1043" s="105">
        <v>29.562799999999999</v>
      </c>
      <c r="AL1043" s="105">
        <v>30.1861</v>
      </c>
      <c r="AM1043" s="105">
        <v>29.983599999999999</v>
      </c>
      <c r="AN1043" s="105">
        <v>29.597999999999999</v>
      </c>
      <c r="AO1043" s="105">
        <v>29.927199999999999</v>
      </c>
      <c r="AP1043" s="105">
        <v>29.309699999999999</v>
      </c>
      <c r="AQ1043" s="105">
        <v>29.725300000000001</v>
      </c>
      <c r="AR1043" s="105">
        <v>29.565999999999999</v>
      </c>
      <c r="AS1043" s="105">
        <v>29.291499999999999</v>
      </c>
      <c r="AT1043" s="105">
        <v>29.492000000000001</v>
      </c>
      <c r="AU1043" s="105">
        <v>30.098700000000001</v>
      </c>
      <c r="AV1043" s="105">
        <v>30.475899999999999</v>
      </c>
      <c r="AW1043" s="105">
        <v>29.774999999999999</v>
      </c>
      <c r="AX1043" s="105">
        <v>30.478100000000001</v>
      </c>
      <c r="AY1043" s="105">
        <v>30.393999999999998</v>
      </c>
      <c r="AZ1043" s="105">
        <v>29.944199999999999</v>
      </c>
      <c r="BA1043" s="105">
        <v>30.312000000000001</v>
      </c>
      <c r="BB1043" s="105">
        <v>30.4298</v>
      </c>
      <c r="BC1043" s="105">
        <v>30.244599999999998</v>
      </c>
      <c r="BD1043" s="105">
        <v>30.1767</v>
      </c>
      <c r="BE1043" s="105">
        <v>30.325800000000001</v>
      </c>
      <c r="BF1043" s="105">
        <v>30.334800000000001</v>
      </c>
      <c r="BG1043" s="105">
        <v>30.2133</v>
      </c>
      <c r="BH1043" s="105">
        <v>30.121099999999998</v>
      </c>
      <c r="BI1043" s="105">
        <v>29.8644</v>
      </c>
      <c r="BJ1043" s="105">
        <v>30.059799999999999</v>
      </c>
      <c r="BK1043" s="105">
        <v>30.401499999999999</v>
      </c>
      <c r="BL1043" s="116">
        <v>30.038900000000002</v>
      </c>
      <c r="BM1043" s="112">
        <v>0.30762400000000001</v>
      </c>
      <c r="BN1043" s="112">
        <v>0.30699199999999999</v>
      </c>
      <c r="BO1043" s="112">
        <v>7.6963199999999996E-2</v>
      </c>
      <c r="BP1043" s="112">
        <v>7.4737700000000002E-3</v>
      </c>
      <c r="BQ1043" s="112">
        <v>0.84083300000000005</v>
      </c>
      <c r="BR1043" s="112">
        <v>0.63124199999999997</v>
      </c>
      <c r="BS1043" s="112">
        <v>0.278559</v>
      </c>
      <c r="BT1043" s="112">
        <v>0.430338</v>
      </c>
      <c r="BU1043" s="117">
        <v>0.55753299999999995</v>
      </c>
      <c r="BV1043" s="112">
        <v>0.392154</v>
      </c>
      <c r="BW1043" s="112">
        <v>0.40010099999999998</v>
      </c>
      <c r="BX1043" s="112">
        <v>0.16965</v>
      </c>
      <c r="BY1043" s="112">
        <v>2.2948300000000001E-2</v>
      </c>
      <c r="BZ1043" s="112">
        <v>0.92111900000000002</v>
      </c>
      <c r="CA1043" s="112">
        <v>0.819299</v>
      </c>
      <c r="CB1043" s="112">
        <v>0.51664200000000005</v>
      </c>
      <c r="CC1043" s="112">
        <v>0.61531999999999998</v>
      </c>
      <c r="CD1043" s="117">
        <v>0.84311999999999998</v>
      </c>
      <c r="CE1043" s="105">
        <v>-0.28499000000000002</v>
      </c>
      <c r="CF1043" s="105">
        <v>-0.244172</v>
      </c>
      <c r="CG1043" s="105">
        <v>-0.51266</v>
      </c>
      <c r="CH1043" s="105">
        <v>-0.71690100000000001</v>
      </c>
      <c r="CI1043" s="105">
        <v>-5.0168999999999998E-2</v>
      </c>
      <c r="CJ1043" s="105">
        <v>0.105419</v>
      </c>
      <c r="CK1043" s="105">
        <v>0.162076</v>
      </c>
      <c r="CL1043" s="105">
        <v>0.112362</v>
      </c>
      <c r="CM1043" s="116">
        <v>-0.100454</v>
      </c>
    </row>
    <row r="1044" spans="1:91">
      <c r="A1044" s="104" t="s">
        <v>2883</v>
      </c>
      <c r="B1044" s="104" t="s">
        <v>2884</v>
      </c>
      <c r="C1044" s="104" t="s">
        <v>2885</v>
      </c>
      <c r="D1044" s="105">
        <v>25.605550000000001</v>
      </c>
      <c r="E1044" s="108">
        <v>43477908</v>
      </c>
      <c r="F1044" s="108">
        <v>8734428</v>
      </c>
      <c r="G1044" s="108">
        <v>36962300</v>
      </c>
      <c r="H1044" s="108">
        <v>1357265408</v>
      </c>
      <c r="I1044" s="108">
        <v>2612348867</v>
      </c>
      <c r="J1044" s="108">
        <v>2413137920</v>
      </c>
      <c r="K1044" s="108"/>
      <c r="L1044" s="108">
        <v>4408148.5</v>
      </c>
      <c r="M1044" s="108">
        <v>4923358740</v>
      </c>
      <c r="N1044" s="108"/>
      <c r="O1044" s="108"/>
      <c r="P1044" s="108">
        <v>3066492.25</v>
      </c>
      <c r="Q1044" s="108"/>
      <c r="R1044" s="108">
        <v>37597848</v>
      </c>
      <c r="S1044" s="108">
        <v>18263511.75</v>
      </c>
      <c r="T1044" s="108">
        <v>89762313</v>
      </c>
      <c r="U1044" s="108">
        <v>75350496.5</v>
      </c>
      <c r="V1044" s="108">
        <v>2865500672</v>
      </c>
      <c r="W1044" s="108">
        <v>19455243</v>
      </c>
      <c r="X1044" s="108">
        <v>166785170</v>
      </c>
      <c r="Y1044" s="108">
        <v>5749410979</v>
      </c>
      <c r="Z1044" s="108">
        <v>3607304.25</v>
      </c>
      <c r="AA1044" s="108"/>
      <c r="AB1044" s="108">
        <v>274848307</v>
      </c>
      <c r="AC1044" s="108">
        <v>21779335</v>
      </c>
      <c r="AD1044" s="108">
        <v>6219707.5</v>
      </c>
      <c r="AE1044" s="108">
        <v>4063439864</v>
      </c>
      <c r="AF1044" s="108">
        <v>14302625.5</v>
      </c>
      <c r="AG1044" s="108">
        <v>2832062342</v>
      </c>
      <c r="AH1044" s="115">
        <v>7297519144</v>
      </c>
      <c r="AI1044" s="105">
        <v>25.757300000000001</v>
      </c>
      <c r="AJ1044" s="105">
        <v>23.807099999999998</v>
      </c>
      <c r="AK1044" s="105">
        <v>25.798999999999999</v>
      </c>
      <c r="AL1044" s="105">
        <v>30.612400000000001</v>
      </c>
      <c r="AM1044" s="105">
        <v>31.712499999999999</v>
      </c>
      <c r="AN1044" s="105">
        <v>31.7057</v>
      </c>
      <c r="AO1044" s="105">
        <v>21.720800000000001</v>
      </c>
      <c r="AP1044" s="105">
        <v>23.0746</v>
      </c>
      <c r="AQ1044" s="105">
        <v>32.386099999999999</v>
      </c>
      <c r="AR1044" s="105">
        <v>20.5609</v>
      </c>
      <c r="AS1044" s="105">
        <v>23.3659</v>
      </c>
      <c r="AT1044" s="105">
        <v>22.1523</v>
      </c>
      <c r="AU1044" s="105">
        <v>22.305299999999999</v>
      </c>
      <c r="AV1044" s="105">
        <v>25.453800000000001</v>
      </c>
      <c r="AW1044" s="105">
        <v>24.735199999999999</v>
      </c>
      <c r="AX1044" s="105">
        <v>26.7989</v>
      </c>
      <c r="AY1044" s="105">
        <v>26.504899999999999</v>
      </c>
      <c r="AZ1044" s="105">
        <v>31.758900000000001</v>
      </c>
      <c r="BA1044" s="105">
        <v>24.458600000000001</v>
      </c>
      <c r="BB1044" s="105">
        <v>27.682099999999998</v>
      </c>
      <c r="BC1044" s="105">
        <v>32.641599999999997</v>
      </c>
      <c r="BD1044" s="105">
        <v>22.105699999999999</v>
      </c>
      <c r="BE1044" s="105">
        <v>24.008099999999999</v>
      </c>
      <c r="BF1044" s="105">
        <v>28.470600000000001</v>
      </c>
      <c r="BG1044" s="105">
        <v>24.4129</v>
      </c>
      <c r="BH1044" s="105">
        <v>22.5867</v>
      </c>
      <c r="BI1044" s="105">
        <v>31.933900000000001</v>
      </c>
      <c r="BJ1044" s="105">
        <v>23.8248</v>
      </c>
      <c r="BK1044" s="105">
        <v>31.3734</v>
      </c>
      <c r="BL1044" s="116">
        <v>32.773499999999999</v>
      </c>
      <c r="BM1044" s="112">
        <v>0.21507399999999999</v>
      </c>
      <c r="BN1044" s="112">
        <v>0.51106300000000005</v>
      </c>
      <c r="BO1044" s="112">
        <v>0.45522800000000002</v>
      </c>
      <c r="BP1044" s="112">
        <v>6.5326400000000007E-2</v>
      </c>
      <c r="BQ1044" s="112">
        <v>0.153915</v>
      </c>
      <c r="BR1044" s="112">
        <v>0.78095099999999995</v>
      </c>
      <c r="BS1044" s="112">
        <v>0.78583000000000003</v>
      </c>
      <c r="BT1044" s="112">
        <v>0.254714</v>
      </c>
      <c r="BU1044" s="117">
        <v>0.49203599999999997</v>
      </c>
      <c r="BV1044" s="112">
        <v>0.296018</v>
      </c>
      <c r="BW1044" s="112">
        <v>0.59556100000000001</v>
      </c>
      <c r="BX1044" s="112">
        <v>0.55983099999999997</v>
      </c>
      <c r="BY1044" s="112">
        <v>0.11358</v>
      </c>
      <c r="BZ1044" s="112">
        <v>0.53422400000000003</v>
      </c>
      <c r="CA1044" s="112">
        <v>0.90520400000000001</v>
      </c>
      <c r="CB1044" s="112">
        <v>0.897289</v>
      </c>
      <c r="CC1044" s="112">
        <v>0.45910899999999999</v>
      </c>
      <c r="CD1044" s="117">
        <v>0.80537000000000003</v>
      </c>
      <c r="CE1044" s="105">
        <v>-4.2027700000000001</v>
      </c>
      <c r="CF1044" s="105">
        <v>2.0196399999999999</v>
      </c>
      <c r="CG1044" s="105">
        <v>-3.5967500000000001</v>
      </c>
      <c r="CH1044" s="105">
        <v>-7.2975099999999999</v>
      </c>
      <c r="CI1044" s="105">
        <v>-5.1591199999999997</v>
      </c>
      <c r="CJ1044" s="105">
        <v>-0.969634</v>
      </c>
      <c r="CK1044" s="105">
        <v>-1.06311</v>
      </c>
      <c r="CL1044" s="105">
        <v>-4.4624100000000002</v>
      </c>
      <c r="CM1044" s="116">
        <v>-3.01274</v>
      </c>
    </row>
    <row r="1045" spans="1:91">
      <c r="A1045" s="104" t="s">
        <v>5271</v>
      </c>
      <c r="B1045" s="104" t="s">
        <v>5272</v>
      </c>
      <c r="C1045" s="104" t="s">
        <v>1284</v>
      </c>
      <c r="D1045" s="105">
        <v>26.084350000000001</v>
      </c>
      <c r="E1045" s="108">
        <v>78742244</v>
      </c>
      <c r="F1045" s="108">
        <v>550863634</v>
      </c>
      <c r="G1045" s="108">
        <v>347837764</v>
      </c>
      <c r="H1045" s="108">
        <v>1615955162</v>
      </c>
      <c r="I1045" s="108">
        <v>1185596992</v>
      </c>
      <c r="J1045" s="108">
        <v>931799761</v>
      </c>
      <c r="K1045" s="108">
        <v>121458680</v>
      </c>
      <c r="L1045" s="108">
        <v>580304352.79999995</v>
      </c>
      <c r="M1045" s="108">
        <v>901794064</v>
      </c>
      <c r="N1045" s="108">
        <v>247370278</v>
      </c>
      <c r="O1045" s="108">
        <v>1189717763</v>
      </c>
      <c r="P1045" s="108">
        <v>157407892</v>
      </c>
      <c r="Q1045" s="108">
        <v>112148760</v>
      </c>
      <c r="R1045" s="108">
        <v>27807852</v>
      </c>
      <c r="S1045" s="108">
        <v>109604682</v>
      </c>
      <c r="T1045" s="108">
        <v>30179676.75</v>
      </c>
      <c r="U1045" s="108">
        <v>19205317.5</v>
      </c>
      <c r="V1045" s="108">
        <v>18709102</v>
      </c>
      <c r="W1045" s="108">
        <v>19474789.09</v>
      </c>
      <c r="X1045" s="108">
        <v>36754625.5</v>
      </c>
      <c r="Y1045" s="108">
        <v>8732150</v>
      </c>
      <c r="Z1045" s="108">
        <v>18306420.379999999</v>
      </c>
      <c r="AA1045" s="108">
        <v>22135861.809999999</v>
      </c>
      <c r="AB1045" s="108">
        <v>18512388.66</v>
      </c>
      <c r="AC1045" s="108">
        <v>28741945</v>
      </c>
      <c r="AD1045" s="108">
        <v>43002383</v>
      </c>
      <c r="AE1045" s="108">
        <v>40574344.060000002</v>
      </c>
      <c r="AF1045" s="108">
        <v>26535892.129999999</v>
      </c>
      <c r="AG1045" s="108">
        <v>24925529.359999999</v>
      </c>
      <c r="AH1045" s="115">
        <v>116148431.5</v>
      </c>
      <c r="AI1045" s="105">
        <v>26.614100000000001</v>
      </c>
      <c r="AJ1045" s="105">
        <v>29.7121</v>
      </c>
      <c r="AK1045" s="105">
        <v>29.063700000000001</v>
      </c>
      <c r="AL1045" s="105">
        <v>30.864100000000001</v>
      </c>
      <c r="AM1045" s="105">
        <v>30.578800000000001</v>
      </c>
      <c r="AN1045" s="105">
        <v>30.3704</v>
      </c>
      <c r="AO1045" s="105">
        <v>27.118099999999998</v>
      </c>
      <c r="AP1045" s="105">
        <v>29.9316</v>
      </c>
      <c r="AQ1045" s="105">
        <v>29.9373</v>
      </c>
      <c r="AR1045" s="105">
        <v>28.3415</v>
      </c>
      <c r="AS1045" s="105">
        <v>30.712700000000002</v>
      </c>
      <c r="AT1045" s="105">
        <v>27.834099999999999</v>
      </c>
      <c r="AU1045" s="105">
        <v>26.9544</v>
      </c>
      <c r="AV1045" s="105">
        <v>25.018699999999999</v>
      </c>
      <c r="AW1045" s="105">
        <v>27.227799999999998</v>
      </c>
      <c r="AX1045" s="105">
        <v>25.226400000000002</v>
      </c>
      <c r="AY1045" s="105">
        <v>24.536100000000001</v>
      </c>
      <c r="AZ1045" s="105">
        <v>24.5824</v>
      </c>
      <c r="BA1045" s="105">
        <v>24.46</v>
      </c>
      <c r="BB1045" s="105">
        <v>25.554600000000001</v>
      </c>
      <c r="BC1045" s="105">
        <v>23.4468</v>
      </c>
      <c r="BD1045" s="105">
        <v>24.407699999999998</v>
      </c>
      <c r="BE1045" s="105">
        <v>24.790099999999999</v>
      </c>
      <c r="BF1045" s="105">
        <v>24.578600000000002</v>
      </c>
      <c r="BG1045" s="105">
        <v>24.7974</v>
      </c>
      <c r="BH1045" s="105">
        <v>25.354500000000002</v>
      </c>
      <c r="BI1045" s="105">
        <v>25.2879</v>
      </c>
      <c r="BJ1045" s="105">
        <v>24.7165</v>
      </c>
      <c r="BK1045" s="105">
        <v>24.508700000000001</v>
      </c>
      <c r="BL1045" s="116">
        <v>26.824400000000001</v>
      </c>
      <c r="BM1045" s="112">
        <v>6.02257E-2</v>
      </c>
      <c r="BN1045" s="112">
        <v>2.2224100000000002E-3</v>
      </c>
      <c r="BO1045" s="112">
        <v>3.80138E-2</v>
      </c>
      <c r="BP1045" s="112">
        <v>3.5256799999999998E-2</v>
      </c>
      <c r="BQ1045" s="112">
        <v>0.35924800000000001</v>
      </c>
      <c r="BR1045" s="112">
        <v>0.50280199999999997</v>
      </c>
      <c r="BS1045" s="112">
        <v>0.41870200000000002</v>
      </c>
      <c r="BT1045" s="112">
        <v>0.36829200000000001</v>
      </c>
      <c r="BU1045" s="117">
        <v>0.802423</v>
      </c>
      <c r="BV1045" s="112">
        <v>0.112798</v>
      </c>
      <c r="BW1045" s="112">
        <v>1.9230400000000002E-2</v>
      </c>
      <c r="BX1045" s="112">
        <v>0.11561</v>
      </c>
      <c r="BY1045" s="112">
        <v>6.9883399999999998E-2</v>
      </c>
      <c r="BZ1045" s="112">
        <v>0.682087</v>
      </c>
      <c r="CA1045" s="112">
        <v>0.74030499999999999</v>
      </c>
      <c r="CB1045" s="112">
        <v>0.636189</v>
      </c>
      <c r="CC1045" s="112">
        <v>0.56732800000000005</v>
      </c>
      <c r="CD1045" s="117">
        <v>0.94145500000000004</v>
      </c>
      <c r="CE1045" s="105">
        <v>3.1134599999999999</v>
      </c>
      <c r="CF1045" s="105">
        <v>5.2545700000000002</v>
      </c>
      <c r="CG1045" s="105">
        <v>3.6457899999999999</v>
      </c>
      <c r="CH1045" s="105">
        <v>3.6128900000000002</v>
      </c>
      <c r="CI1045" s="105">
        <v>1.05043</v>
      </c>
      <c r="CJ1045" s="105">
        <v>-0.56822499999999998</v>
      </c>
      <c r="CK1045" s="105">
        <v>-0.86272300000000002</v>
      </c>
      <c r="CL1045" s="105">
        <v>-0.75774799999999998</v>
      </c>
      <c r="CM1045" s="116">
        <v>-0.20324999999999999</v>
      </c>
    </row>
    <row r="1046" spans="1:91">
      <c r="A1046" s="104" t="s">
        <v>2886</v>
      </c>
      <c r="B1046" s="104" t="s">
        <v>2887</v>
      </c>
      <c r="C1046" s="104" t="s">
        <v>2888</v>
      </c>
      <c r="D1046" s="105">
        <v>28.816899999999997</v>
      </c>
      <c r="E1046" s="108">
        <v>681256940</v>
      </c>
      <c r="F1046" s="108">
        <v>875532140</v>
      </c>
      <c r="G1046" s="108">
        <v>1208768559</v>
      </c>
      <c r="H1046" s="108">
        <v>604091675.5</v>
      </c>
      <c r="I1046" s="108">
        <v>324626168</v>
      </c>
      <c r="J1046" s="108">
        <v>21360622</v>
      </c>
      <c r="K1046" s="108">
        <v>35266551.25</v>
      </c>
      <c r="L1046" s="108">
        <v>312116489</v>
      </c>
      <c r="M1046" s="108">
        <v>609136946</v>
      </c>
      <c r="N1046" s="108">
        <v>47517177</v>
      </c>
      <c r="O1046" s="108">
        <v>23142185</v>
      </c>
      <c r="P1046" s="108">
        <v>535735230</v>
      </c>
      <c r="Q1046" s="108">
        <v>1152099356</v>
      </c>
      <c r="R1046" s="108">
        <v>131680904</v>
      </c>
      <c r="S1046" s="108">
        <v>171677932</v>
      </c>
      <c r="T1046" s="108">
        <v>975744636</v>
      </c>
      <c r="U1046" s="108">
        <v>850798588</v>
      </c>
      <c r="V1046" s="108">
        <v>395557113.5</v>
      </c>
      <c r="W1046" s="108">
        <v>196691752</v>
      </c>
      <c r="X1046" s="108">
        <v>763140524</v>
      </c>
      <c r="Y1046" s="108">
        <v>207771992</v>
      </c>
      <c r="Z1046" s="108">
        <v>167739703.5</v>
      </c>
      <c r="AA1046" s="108">
        <v>9448543</v>
      </c>
      <c r="AB1046" s="108">
        <v>575171244</v>
      </c>
      <c r="AC1046" s="108">
        <v>142606992</v>
      </c>
      <c r="AD1046" s="108">
        <v>1249690123</v>
      </c>
      <c r="AE1046" s="108">
        <v>452070428</v>
      </c>
      <c r="AF1046" s="108">
        <v>1129527387</v>
      </c>
      <c r="AG1046" s="108">
        <v>113872948</v>
      </c>
      <c r="AH1046" s="115">
        <v>135759894</v>
      </c>
      <c r="AI1046" s="105">
        <v>29.7271</v>
      </c>
      <c r="AJ1046" s="105">
        <v>30.307700000000001</v>
      </c>
      <c r="AK1046" s="105">
        <v>30.7578</v>
      </c>
      <c r="AL1046" s="105">
        <v>29.444600000000001</v>
      </c>
      <c r="AM1046" s="105">
        <v>28.724799999999998</v>
      </c>
      <c r="AN1046" s="105">
        <v>24.991199999999999</v>
      </c>
      <c r="AO1046" s="105">
        <v>25.343499999999999</v>
      </c>
      <c r="AP1046" s="105">
        <v>29.0274</v>
      </c>
      <c r="AQ1046" s="105">
        <v>29.371300000000002</v>
      </c>
      <c r="AR1046" s="105">
        <v>25.977499999999999</v>
      </c>
      <c r="AS1046" s="105">
        <v>25.116499999999998</v>
      </c>
      <c r="AT1046" s="105">
        <v>29.601099999999999</v>
      </c>
      <c r="AU1046" s="105">
        <v>30.2943</v>
      </c>
      <c r="AV1046" s="105">
        <v>27.2622</v>
      </c>
      <c r="AW1046" s="105">
        <v>27.814399999999999</v>
      </c>
      <c r="AX1046" s="105">
        <v>30.241199999999999</v>
      </c>
      <c r="AY1046" s="105">
        <v>29.988700000000001</v>
      </c>
      <c r="AZ1046" s="105">
        <v>28.867999999999999</v>
      </c>
      <c r="BA1046" s="105">
        <v>27.796299999999999</v>
      </c>
      <c r="BB1046" s="105">
        <v>29.8535</v>
      </c>
      <c r="BC1046" s="105">
        <v>27.841000000000001</v>
      </c>
      <c r="BD1046" s="105">
        <v>27.7349</v>
      </c>
      <c r="BE1046" s="105">
        <v>23.597200000000001</v>
      </c>
      <c r="BF1046" s="105">
        <v>29.536000000000001</v>
      </c>
      <c r="BG1046" s="105">
        <v>27.1098</v>
      </c>
      <c r="BH1046" s="105">
        <v>30.254300000000001</v>
      </c>
      <c r="BI1046" s="105">
        <v>28.765799999999999</v>
      </c>
      <c r="BJ1046" s="105">
        <v>30.1281</v>
      </c>
      <c r="BK1046" s="105">
        <v>26.7134</v>
      </c>
      <c r="BL1046" s="116">
        <v>27.012599999999999</v>
      </c>
      <c r="BM1046" s="112">
        <v>0.110508</v>
      </c>
      <c r="BN1046" s="112">
        <v>0.901814</v>
      </c>
      <c r="BO1046" s="112">
        <v>0.98342099999999999</v>
      </c>
      <c r="BP1046" s="112">
        <v>0.58083600000000002</v>
      </c>
      <c r="BQ1046" s="112">
        <v>0.74251699999999998</v>
      </c>
      <c r="BR1046" s="112">
        <v>0.20965400000000001</v>
      </c>
      <c r="BS1046" s="112">
        <v>0.69309699999999996</v>
      </c>
      <c r="BT1046" s="112">
        <v>0.65566400000000002</v>
      </c>
      <c r="BU1046" s="117">
        <v>0.62153199999999997</v>
      </c>
      <c r="BV1046" s="112">
        <v>0.175566</v>
      </c>
      <c r="BW1046" s="112">
        <v>0.92153399999999996</v>
      </c>
      <c r="BX1046" s="112">
        <v>0.988062</v>
      </c>
      <c r="BY1046" s="112">
        <v>0.65310000000000001</v>
      </c>
      <c r="BZ1046" s="112">
        <v>0.87561900000000004</v>
      </c>
      <c r="CA1046" s="112">
        <v>0.472584</v>
      </c>
      <c r="CB1046" s="112">
        <v>0.83520399999999995</v>
      </c>
      <c r="CC1046" s="112">
        <v>0.78892399999999996</v>
      </c>
      <c r="CD1046" s="117">
        <v>0.86860300000000001</v>
      </c>
      <c r="CE1046" s="105">
        <v>2.3128199999999999</v>
      </c>
      <c r="CF1046" s="105">
        <v>-0.231215</v>
      </c>
      <c r="CG1046" s="105">
        <v>-3.7347199999999997E-2</v>
      </c>
      <c r="CH1046" s="105">
        <v>-1.0529999999999999</v>
      </c>
      <c r="CI1046" s="105">
        <v>0.50555600000000001</v>
      </c>
      <c r="CJ1046" s="105">
        <v>1.7479199999999999</v>
      </c>
      <c r="CK1046" s="105">
        <v>0.54553799999999997</v>
      </c>
      <c r="CL1046" s="105">
        <v>-0.99536199999999997</v>
      </c>
      <c r="CM1046" s="116">
        <v>0.75859100000000002</v>
      </c>
    </row>
    <row r="1047" spans="1:91">
      <c r="A1047" s="104" t="s">
        <v>2889</v>
      </c>
      <c r="B1047" s="104" t="s">
        <v>2890</v>
      </c>
      <c r="C1047" s="104" t="s">
        <v>2891</v>
      </c>
      <c r="D1047" s="105">
        <v>29.905000000000001</v>
      </c>
      <c r="E1047" s="108">
        <v>172650112</v>
      </c>
      <c r="F1047" s="108">
        <v>130134938.40000001</v>
      </c>
      <c r="G1047" s="108">
        <v>129550423.5</v>
      </c>
      <c r="H1047" s="108">
        <v>337076432</v>
      </c>
      <c r="I1047" s="108">
        <v>164873950</v>
      </c>
      <c r="J1047" s="108">
        <v>191803602</v>
      </c>
      <c r="K1047" s="108">
        <v>71935846.5</v>
      </c>
      <c r="L1047" s="108">
        <v>53161016.5</v>
      </c>
      <c r="M1047" s="108">
        <v>18354878.5</v>
      </c>
      <c r="N1047" s="108">
        <v>177855026</v>
      </c>
      <c r="O1047" s="108">
        <v>219020322</v>
      </c>
      <c r="P1047" s="108">
        <v>139931570</v>
      </c>
      <c r="Q1047" s="108">
        <v>1046214960</v>
      </c>
      <c r="R1047" s="108">
        <v>1121618536</v>
      </c>
      <c r="S1047" s="108">
        <v>556463624</v>
      </c>
      <c r="T1047" s="108">
        <v>963055360</v>
      </c>
      <c r="U1047" s="108">
        <v>956189712</v>
      </c>
      <c r="V1047" s="108">
        <v>974721392</v>
      </c>
      <c r="W1047" s="108">
        <v>895820310.60000002</v>
      </c>
      <c r="X1047" s="108">
        <v>1135694864</v>
      </c>
      <c r="Y1047" s="108">
        <v>1074998064</v>
      </c>
      <c r="Z1047" s="108">
        <v>703320360</v>
      </c>
      <c r="AA1047" s="108">
        <v>709492840</v>
      </c>
      <c r="AB1047" s="108">
        <v>802309816</v>
      </c>
      <c r="AC1047" s="108">
        <v>1116621496</v>
      </c>
      <c r="AD1047" s="108">
        <v>1291665686</v>
      </c>
      <c r="AE1047" s="108">
        <v>1200443968</v>
      </c>
      <c r="AF1047" s="108">
        <v>1250790760</v>
      </c>
      <c r="AG1047" s="108">
        <v>1285225748</v>
      </c>
      <c r="AH1047" s="115">
        <v>1101927936</v>
      </c>
      <c r="AI1047" s="105">
        <v>27.7468</v>
      </c>
      <c r="AJ1047" s="105">
        <v>27.67</v>
      </c>
      <c r="AK1047" s="105">
        <v>27.640799999999999</v>
      </c>
      <c r="AL1047" s="105">
        <v>28.602900000000002</v>
      </c>
      <c r="AM1047" s="105">
        <v>27.760200000000001</v>
      </c>
      <c r="AN1047" s="105">
        <v>28.0242</v>
      </c>
      <c r="AO1047" s="105">
        <v>26.311</v>
      </c>
      <c r="AP1047" s="105">
        <v>26.788699999999999</v>
      </c>
      <c r="AQ1047" s="105">
        <v>24.3188</v>
      </c>
      <c r="AR1047" s="105">
        <v>27.882100000000001</v>
      </c>
      <c r="AS1047" s="105">
        <v>28.342300000000002</v>
      </c>
      <c r="AT1047" s="105">
        <v>27.664300000000001</v>
      </c>
      <c r="AU1047" s="105">
        <v>30.200700000000001</v>
      </c>
      <c r="AV1047" s="105">
        <v>30.352599999999999</v>
      </c>
      <c r="AW1047" s="105">
        <v>29.417899999999999</v>
      </c>
      <c r="AX1047" s="105">
        <v>30.2224</v>
      </c>
      <c r="AY1047" s="105">
        <v>30.157</v>
      </c>
      <c r="AZ1047" s="105">
        <v>30.183900000000001</v>
      </c>
      <c r="BA1047" s="105">
        <v>29.983599999999999</v>
      </c>
      <c r="BB1047" s="105">
        <v>30.424700000000001</v>
      </c>
      <c r="BC1047" s="105">
        <v>30.203499999999998</v>
      </c>
      <c r="BD1047" s="105">
        <v>29.780899999999999</v>
      </c>
      <c r="BE1047" s="105">
        <v>29.8264</v>
      </c>
      <c r="BF1047" s="105">
        <v>30.016200000000001</v>
      </c>
      <c r="BG1047" s="105">
        <v>30.096900000000002</v>
      </c>
      <c r="BH1047" s="105">
        <v>30.3064</v>
      </c>
      <c r="BI1047" s="105">
        <v>30.174800000000001</v>
      </c>
      <c r="BJ1047" s="105">
        <v>30.275200000000002</v>
      </c>
      <c r="BK1047" s="105">
        <v>30.209700000000002</v>
      </c>
      <c r="BL1047" s="116">
        <v>30.054500000000001</v>
      </c>
      <c r="BM1047" s="112">
        <v>4.3015600000000002E-6</v>
      </c>
      <c r="BN1047" s="112">
        <v>1.34326E-3</v>
      </c>
      <c r="BO1047" s="112">
        <v>4.5045500000000004E-3</v>
      </c>
      <c r="BP1047" s="112">
        <v>4.5789499999999999E-4</v>
      </c>
      <c r="BQ1047" s="112">
        <v>0.55824200000000002</v>
      </c>
      <c r="BR1047" s="112">
        <v>0.91276000000000002</v>
      </c>
      <c r="BS1047" s="112">
        <v>0.87444900000000003</v>
      </c>
      <c r="BT1047" s="112">
        <v>3.4952299999999999E-2</v>
      </c>
      <c r="BU1047" s="117">
        <v>0.892536</v>
      </c>
      <c r="BV1047" s="112">
        <v>9.8555100000000009E-4</v>
      </c>
      <c r="BW1047" s="112">
        <v>1.6010199999999999E-2</v>
      </c>
      <c r="BX1047" s="112">
        <v>3.9409699999999999E-2</v>
      </c>
      <c r="BY1047" s="112">
        <v>5.6238900000000003E-3</v>
      </c>
      <c r="BZ1047" s="112">
        <v>0.77687300000000004</v>
      </c>
      <c r="CA1047" s="112">
        <v>0.96037700000000004</v>
      </c>
      <c r="CB1047" s="112">
        <v>0.94174000000000002</v>
      </c>
      <c r="CC1047" s="112">
        <v>0.154305</v>
      </c>
      <c r="CD1047" s="117">
        <v>0.96894899999999995</v>
      </c>
      <c r="CE1047" s="105">
        <v>-2.49396</v>
      </c>
      <c r="CF1047" s="105">
        <v>-2.05071</v>
      </c>
      <c r="CG1047" s="105">
        <v>-4.37364</v>
      </c>
      <c r="CH1047" s="105">
        <v>-2.2168899999999998</v>
      </c>
      <c r="CI1047" s="105">
        <v>-0.189384</v>
      </c>
      <c r="CJ1047" s="105">
        <v>7.9479200000000007E-3</v>
      </c>
      <c r="CK1047" s="105">
        <v>2.4108299999999999E-2</v>
      </c>
      <c r="CL1047" s="105">
        <v>-0.30529400000000001</v>
      </c>
      <c r="CM1047" s="116">
        <v>1.2888E-2</v>
      </c>
    </row>
    <row r="1048" spans="1:91">
      <c r="A1048" s="104" t="s">
        <v>2892</v>
      </c>
      <c r="B1048" s="104" t="s">
        <v>2893</v>
      </c>
      <c r="C1048" s="104" t="s">
        <v>2894</v>
      </c>
      <c r="D1048" s="105">
        <v>30.21575</v>
      </c>
      <c r="E1048" s="108">
        <v>172312730</v>
      </c>
      <c r="F1048" s="108">
        <v>123215636</v>
      </c>
      <c r="G1048" s="108">
        <v>134503152</v>
      </c>
      <c r="H1048" s="108">
        <v>287109267</v>
      </c>
      <c r="I1048" s="108">
        <v>186060585</v>
      </c>
      <c r="J1048" s="108">
        <v>368277868</v>
      </c>
      <c r="K1048" s="108">
        <v>85478425</v>
      </c>
      <c r="L1048" s="108">
        <v>35812540.25</v>
      </c>
      <c r="M1048" s="108">
        <v>128777552</v>
      </c>
      <c r="N1048" s="108">
        <v>115568789</v>
      </c>
      <c r="O1048" s="108">
        <v>327488956.5</v>
      </c>
      <c r="P1048" s="108">
        <v>119895943</v>
      </c>
      <c r="Q1048" s="108">
        <v>1083108593</v>
      </c>
      <c r="R1048" s="108">
        <v>1612229233</v>
      </c>
      <c r="S1048" s="108">
        <v>552397348</v>
      </c>
      <c r="T1048" s="108">
        <v>1268985521</v>
      </c>
      <c r="U1048" s="108">
        <v>1361538691</v>
      </c>
      <c r="V1048" s="108">
        <v>1310103019</v>
      </c>
      <c r="W1048" s="108">
        <v>1114132030</v>
      </c>
      <c r="X1048" s="108">
        <v>1474649052</v>
      </c>
      <c r="Y1048" s="108">
        <v>1486013910</v>
      </c>
      <c r="Z1048" s="108">
        <v>753992767</v>
      </c>
      <c r="AA1048" s="108">
        <v>899199081</v>
      </c>
      <c r="AB1048" s="108">
        <v>995708589</v>
      </c>
      <c r="AC1048" s="108">
        <v>1644151677</v>
      </c>
      <c r="AD1048" s="108">
        <v>1860394019</v>
      </c>
      <c r="AE1048" s="108">
        <v>1844994714</v>
      </c>
      <c r="AF1048" s="108">
        <v>1539555545</v>
      </c>
      <c r="AG1048" s="108">
        <v>1755407514</v>
      </c>
      <c r="AH1048" s="115">
        <v>1441784086</v>
      </c>
      <c r="AI1048" s="105">
        <v>27.7439</v>
      </c>
      <c r="AJ1048" s="105">
        <v>27.591200000000001</v>
      </c>
      <c r="AK1048" s="105">
        <v>27.6951</v>
      </c>
      <c r="AL1048" s="105">
        <v>28.371400000000001</v>
      </c>
      <c r="AM1048" s="105">
        <v>27.934000000000001</v>
      </c>
      <c r="AN1048" s="105">
        <v>28.979099999999999</v>
      </c>
      <c r="AO1048" s="105">
        <v>26.619499999999999</v>
      </c>
      <c r="AP1048" s="105">
        <v>26.214600000000001</v>
      </c>
      <c r="AQ1048" s="105">
        <v>27.1294</v>
      </c>
      <c r="AR1048" s="105">
        <v>27.240500000000001</v>
      </c>
      <c r="AS1048" s="105">
        <v>28.913900000000002</v>
      </c>
      <c r="AT1048" s="105">
        <v>27.441400000000002</v>
      </c>
      <c r="AU1048" s="105">
        <v>30.2514</v>
      </c>
      <c r="AV1048" s="105">
        <v>30.876100000000001</v>
      </c>
      <c r="AW1048" s="105">
        <v>29.397300000000001</v>
      </c>
      <c r="AX1048" s="105">
        <v>30.6203</v>
      </c>
      <c r="AY1048" s="105">
        <v>30.668099999999999</v>
      </c>
      <c r="AZ1048" s="105">
        <v>30.635000000000002</v>
      </c>
      <c r="BA1048" s="105">
        <v>30.298200000000001</v>
      </c>
      <c r="BB1048" s="105">
        <v>30.797599999999999</v>
      </c>
      <c r="BC1048" s="105">
        <v>30.6662</v>
      </c>
      <c r="BD1048" s="105">
        <v>29.889199999999999</v>
      </c>
      <c r="BE1048" s="105">
        <v>30.180099999999999</v>
      </c>
      <c r="BF1048" s="105">
        <v>30.3277</v>
      </c>
      <c r="BG1048" s="105">
        <v>30.6587</v>
      </c>
      <c r="BH1048" s="105">
        <v>30.831900000000001</v>
      </c>
      <c r="BI1048" s="105">
        <v>30.794799999999999</v>
      </c>
      <c r="BJ1048" s="105">
        <v>30.5749</v>
      </c>
      <c r="BK1048" s="105">
        <v>30.6496</v>
      </c>
      <c r="BL1048" s="116">
        <v>30.433900000000001</v>
      </c>
      <c r="BM1048" s="112">
        <v>3.16895E-6</v>
      </c>
      <c r="BN1048" s="112">
        <v>2.3603299999999999E-3</v>
      </c>
      <c r="BO1048" s="112">
        <v>1.3793599999999999E-4</v>
      </c>
      <c r="BP1048" s="112">
        <v>7.1881100000000002E-3</v>
      </c>
      <c r="BQ1048" s="112">
        <v>0.43232900000000002</v>
      </c>
      <c r="BR1048" s="112">
        <v>0.244531</v>
      </c>
      <c r="BS1048" s="112">
        <v>0.84201099999999995</v>
      </c>
      <c r="BT1048" s="112">
        <v>4.2805599999999999E-2</v>
      </c>
      <c r="BU1048" s="117">
        <v>6.3989400000000002E-2</v>
      </c>
      <c r="BV1048" s="112">
        <v>9.8555100000000009E-4</v>
      </c>
      <c r="BW1048" s="112">
        <v>1.9493E-2</v>
      </c>
      <c r="BX1048" s="112">
        <v>8.3750300000000003E-3</v>
      </c>
      <c r="BY1048" s="112">
        <v>2.22855E-2</v>
      </c>
      <c r="BZ1048" s="112">
        <v>0.71915799999999996</v>
      </c>
      <c r="CA1048" s="112">
        <v>0.50541700000000001</v>
      </c>
      <c r="CB1048" s="112">
        <v>0.928782</v>
      </c>
      <c r="CC1048" s="112">
        <v>0.166051</v>
      </c>
      <c r="CD1048" s="117">
        <v>0.55226900000000001</v>
      </c>
      <c r="CE1048" s="105">
        <v>-2.8760699999999999</v>
      </c>
      <c r="CF1048" s="105">
        <v>-2.1246399999999999</v>
      </c>
      <c r="CG1048" s="105">
        <v>-3.8983400000000001</v>
      </c>
      <c r="CH1048" s="105">
        <v>-2.68757</v>
      </c>
      <c r="CI1048" s="105">
        <v>-0.37785999999999997</v>
      </c>
      <c r="CJ1048" s="105">
        <v>8.8319099999999998E-2</v>
      </c>
      <c r="CK1048" s="105">
        <v>3.4505800000000003E-2</v>
      </c>
      <c r="CL1048" s="105">
        <v>-0.42048000000000002</v>
      </c>
      <c r="CM1048" s="116">
        <v>0.208982</v>
      </c>
    </row>
    <row r="1049" spans="1:91">
      <c r="A1049" s="104" t="s">
        <v>2895</v>
      </c>
      <c r="B1049" s="104" t="s">
        <v>2896</v>
      </c>
      <c r="C1049" s="104" t="s">
        <v>1004</v>
      </c>
      <c r="D1049" s="105">
        <v>28.359349999999999</v>
      </c>
      <c r="E1049" s="108">
        <v>276681070.30000001</v>
      </c>
      <c r="F1049" s="108">
        <v>239649595</v>
      </c>
      <c r="G1049" s="108">
        <v>142866425</v>
      </c>
      <c r="H1049" s="108">
        <v>173447668</v>
      </c>
      <c r="I1049" s="108">
        <v>176840404</v>
      </c>
      <c r="J1049" s="108">
        <v>213596138.5</v>
      </c>
      <c r="K1049" s="108">
        <v>394076296</v>
      </c>
      <c r="L1049" s="108">
        <v>161949523.5</v>
      </c>
      <c r="M1049" s="108">
        <v>326933209.5</v>
      </c>
      <c r="N1049" s="108">
        <v>124715660.3</v>
      </c>
      <c r="O1049" s="108">
        <v>168171530.5</v>
      </c>
      <c r="P1049" s="108">
        <v>89739087</v>
      </c>
      <c r="Q1049" s="108">
        <v>207744853.80000001</v>
      </c>
      <c r="R1049" s="108">
        <v>331599268.5</v>
      </c>
      <c r="S1049" s="108">
        <v>183493617</v>
      </c>
      <c r="T1049" s="108">
        <v>241986868</v>
      </c>
      <c r="U1049" s="108">
        <v>243513603.5</v>
      </c>
      <c r="V1049" s="108">
        <v>169447087.30000001</v>
      </c>
      <c r="W1049" s="108">
        <v>368230273.5</v>
      </c>
      <c r="X1049" s="108">
        <v>347268239.30000001</v>
      </c>
      <c r="Y1049" s="108">
        <v>230402033.30000001</v>
      </c>
      <c r="Z1049" s="108">
        <v>245679654.80000001</v>
      </c>
      <c r="AA1049" s="108">
        <v>281035504</v>
      </c>
      <c r="AB1049" s="108">
        <v>351357241.5</v>
      </c>
      <c r="AC1049" s="108">
        <v>676898665</v>
      </c>
      <c r="AD1049" s="108">
        <v>691394265</v>
      </c>
      <c r="AE1049" s="108">
        <v>422410226</v>
      </c>
      <c r="AF1049" s="108">
        <v>493901918.80000001</v>
      </c>
      <c r="AG1049" s="108">
        <v>494976090.80000001</v>
      </c>
      <c r="AH1049" s="115">
        <v>490332468.30000001</v>
      </c>
      <c r="AI1049" s="105">
        <v>28.427099999999999</v>
      </c>
      <c r="AJ1049" s="105">
        <v>28.473299999999998</v>
      </c>
      <c r="AK1049" s="105">
        <v>27.764500000000002</v>
      </c>
      <c r="AL1049" s="105">
        <v>27.644300000000001</v>
      </c>
      <c r="AM1049" s="105">
        <v>27.8491</v>
      </c>
      <c r="AN1049" s="105">
        <v>28.207799999999999</v>
      </c>
      <c r="AO1049" s="105">
        <v>28.815999999999999</v>
      </c>
      <c r="AP1049" s="105">
        <v>28.165600000000001</v>
      </c>
      <c r="AQ1049" s="105">
        <v>28.473500000000001</v>
      </c>
      <c r="AR1049" s="105">
        <v>27.3367</v>
      </c>
      <c r="AS1049" s="105">
        <v>27.977599999999999</v>
      </c>
      <c r="AT1049" s="105">
        <v>27.023399999999999</v>
      </c>
      <c r="AU1049" s="105">
        <v>27.850100000000001</v>
      </c>
      <c r="AV1049" s="105">
        <v>28.5946</v>
      </c>
      <c r="AW1049" s="105">
        <v>27.9406</v>
      </c>
      <c r="AX1049" s="105">
        <v>28.229700000000001</v>
      </c>
      <c r="AY1049" s="105">
        <v>28.1662</v>
      </c>
      <c r="AZ1049" s="105">
        <v>27.713100000000001</v>
      </c>
      <c r="BA1049" s="105">
        <v>28.701000000000001</v>
      </c>
      <c r="BB1049" s="105">
        <v>28.715800000000002</v>
      </c>
      <c r="BC1049" s="105">
        <v>27.998699999999999</v>
      </c>
      <c r="BD1049" s="105">
        <v>28.291599999999999</v>
      </c>
      <c r="BE1049" s="105">
        <v>28.492599999999999</v>
      </c>
      <c r="BF1049" s="105">
        <v>28.8249</v>
      </c>
      <c r="BG1049" s="105">
        <v>29.387899999999998</v>
      </c>
      <c r="BH1049" s="105">
        <v>29.4071</v>
      </c>
      <c r="BI1049" s="105">
        <v>28.667899999999999</v>
      </c>
      <c r="BJ1049" s="105">
        <v>28.934699999999999</v>
      </c>
      <c r="BK1049" s="105">
        <v>28.825299999999999</v>
      </c>
      <c r="BL1049" s="116">
        <v>28.859000000000002</v>
      </c>
      <c r="BM1049" s="112">
        <v>4.7984699999999998E-2</v>
      </c>
      <c r="BN1049" s="112">
        <v>4.4070400000000001E-3</v>
      </c>
      <c r="BO1049" s="112">
        <v>0.111552</v>
      </c>
      <c r="BP1049" s="112">
        <v>7.2385699999999997E-3</v>
      </c>
      <c r="BQ1049" s="112">
        <v>3.4680599999999999E-2</v>
      </c>
      <c r="BR1049" s="112">
        <v>7.2551400000000002E-3</v>
      </c>
      <c r="BS1049" s="112">
        <v>0.16828799999999999</v>
      </c>
      <c r="BT1049" s="112">
        <v>0.101434</v>
      </c>
      <c r="BU1049" s="117">
        <v>0.31552799999999998</v>
      </c>
      <c r="BV1049" s="112">
        <v>9.7084199999999996E-2</v>
      </c>
      <c r="BW1049" s="112">
        <v>2.40567E-2</v>
      </c>
      <c r="BX1049" s="112">
        <v>0.20526800000000001</v>
      </c>
      <c r="BY1049" s="112">
        <v>2.2405600000000001E-2</v>
      </c>
      <c r="BZ1049" s="112">
        <v>0.35445500000000002</v>
      </c>
      <c r="CA1049" s="112">
        <v>7.7658400000000002E-2</v>
      </c>
      <c r="CB1049" s="112">
        <v>0.38895099999999999</v>
      </c>
      <c r="CC1049" s="112">
        <v>0.27257700000000001</v>
      </c>
      <c r="CD1049" s="117">
        <v>0.73703799999999997</v>
      </c>
      <c r="CE1049" s="105">
        <v>-0.65133300000000005</v>
      </c>
      <c r="CF1049" s="105">
        <v>-0.97260599999999997</v>
      </c>
      <c r="CG1049" s="105">
        <v>-0.38794600000000001</v>
      </c>
      <c r="CH1049" s="105">
        <v>-1.4271100000000001</v>
      </c>
      <c r="CI1049" s="105">
        <v>-0.74458999999999997</v>
      </c>
      <c r="CJ1049" s="105">
        <v>-0.83666399999999996</v>
      </c>
      <c r="CK1049" s="105">
        <v>-0.40116800000000002</v>
      </c>
      <c r="CL1049" s="105">
        <v>-0.33663900000000002</v>
      </c>
      <c r="CM1049" s="116">
        <v>0.28133799999999998</v>
      </c>
    </row>
    <row r="1050" spans="1:91">
      <c r="A1050" s="104" t="s">
        <v>2897</v>
      </c>
      <c r="B1050" s="104" t="s">
        <v>2898</v>
      </c>
      <c r="C1050" s="104" t="s">
        <v>2899</v>
      </c>
      <c r="D1050" s="105">
        <v>28.66395</v>
      </c>
      <c r="E1050" s="108">
        <v>293033420.30000001</v>
      </c>
      <c r="F1050" s="108">
        <v>230849462.80000001</v>
      </c>
      <c r="G1050" s="108">
        <v>173189961.80000001</v>
      </c>
      <c r="H1050" s="108">
        <v>376953028</v>
      </c>
      <c r="I1050" s="108">
        <v>231748985.30000001</v>
      </c>
      <c r="J1050" s="108">
        <v>155494217.40000001</v>
      </c>
      <c r="K1050" s="108">
        <v>496779900</v>
      </c>
      <c r="L1050" s="108">
        <v>192086448</v>
      </c>
      <c r="M1050" s="108">
        <v>452196390</v>
      </c>
      <c r="N1050" s="108">
        <v>106401216.5</v>
      </c>
      <c r="O1050" s="108">
        <v>86133865.75</v>
      </c>
      <c r="P1050" s="108">
        <v>150071900</v>
      </c>
      <c r="Q1050" s="108">
        <v>433252569</v>
      </c>
      <c r="R1050" s="108">
        <v>322195736.60000002</v>
      </c>
      <c r="S1050" s="108">
        <v>364262937</v>
      </c>
      <c r="T1050" s="108">
        <v>295534236</v>
      </c>
      <c r="U1050" s="108">
        <v>436002335.5</v>
      </c>
      <c r="V1050" s="108">
        <v>399170198</v>
      </c>
      <c r="W1050" s="108">
        <v>309259572.5</v>
      </c>
      <c r="X1050" s="108">
        <v>314389079.80000001</v>
      </c>
      <c r="Y1050" s="108">
        <v>350917780</v>
      </c>
      <c r="Z1050" s="108">
        <v>332147970.80000001</v>
      </c>
      <c r="AA1050" s="108">
        <v>342048104</v>
      </c>
      <c r="AB1050" s="108">
        <v>289912711.30000001</v>
      </c>
      <c r="AC1050" s="108">
        <v>466386734.5</v>
      </c>
      <c r="AD1050" s="108">
        <v>628427544.89999998</v>
      </c>
      <c r="AE1050" s="108">
        <v>652492308</v>
      </c>
      <c r="AF1050" s="108">
        <v>634544858.89999998</v>
      </c>
      <c r="AG1050" s="108">
        <v>517031986</v>
      </c>
      <c r="AH1050" s="115">
        <v>491476935.5</v>
      </c>
      <c r="AI1050" s="105">
        <v>28.51</v>
      </c>
      <c r="AJ1050" s="105">
        <v>28.417000000000002</v>
      </c>
      <c r="AK1050" s="105">
        <v>28.032499999999999</v>
      </c>
      <c r="AL1050" s="105">
        <v>28.764199999999999</v>
      </c>
      <c r="AM1050" s="105">
        <v>28.2545</v>
      </c>
      <c r="AN1050" s="105">
        <v>27.723199999999999</v>
      </c>
      <c r="AO1050" s="105">
        <v>29.1465</v>
      </c>
      <c r="AP1050" s="105">
        <v>28.3748</v>
      </c>
      <c r="AQ1050" s="105">
        <v>28.941500000000001</v>
      </c>
      <c r="AR1050" s="105">
        <v>27.1297</v>
      </c>
      <c r="AS1050" s="105">
        <v>27.012599999999999</v>
      </c>
      <c r="AT1050" s="105">
        <v>27.7652</v>
      </c>
      <c r="AU1050" s="105">
        <v>28.884599999999999</v>
      </c>
      <c r="AV1050" s="105">
        <v>28.553100000000001</v>
      </c>
      <c r="AW1050" s="105">
        <v>28.893999999999998</v>
      </c>
      <c r="AX1050" s="105">
        <v>28.5181</v>
      </c>
      <c r="AY1050" s="105">
        <v>29.026499999999999</v>
      </c>
      <c r="AZ1050" s="105">
        <v>28.9558</v>
      </c>
      <c r="BA1050" s="105">
        <v>28.449200000000001</v>
      </c>
      <c r="BB1050" s="105">
        <v>28.568999999999999</v>
      </c>
      <c r="BC1050" s="105">
        <v>28.607299999999999</v>
      </c>
      <c r="BD1050" s="105">
        <v>28.720600000000001</v>
      </c>
      <c r="BE1050" s="105">
        <v>28.7758</v>
      </c>
      <c r="BF1050" s="105">
        <v>28.547599999999999</v>
      </c>
      <c r="BG1050" s="105">
        <v>28.849799999999998</v>
      </c>
      <c r="BH1050" s="105">
        <v>29.266999999999999</v>
      </c>
      <c r="BI1050" s="105">
        <v>29.295300000000001</v>
      </c>
      <c r="BJ1050" s="105">
        <v>29.296199999999999</v>
      </c>
      <c r="BK1050" s="105">
        <v>28.8856</v>
      </c>
      <c r="BL1050" s="116">
        <v>28.865100000000002</v>
      </c>
      <c r="BM1050" s="112">
        <v>2.6452699999999999E-2</v>
      </c>
      <c r="BN1050" s="112">
        <v>8.1469299999999994E-2</v>
      </c>
      <c r="BO1050" s="112">
        <v>0.51086900000000002</v>
      </c>
      <c r="BP1050" s="112">
        <v>3.2804599999999998E-3</v>
      </c>
      <c r="BQ1050" s="112">
        <v>0.25519599999999998</v>
      </c>
      <c r="BR1050" s="112">
        <v>0.43882900000000002</v>
      </c>
      <c r="BS1050" s="112">
        <v>3.3028000000000002E-2</v>
      </c>
      <c r="BT1050" s="112">
        <v>9.9257600000000001E-2</v>
      </c>
      <c r="BU1050" s="117">
        <v>0.57780600000000004</v>
      </c>
      <c r="BV1050" s="112">
        <v>6.9025100000000006E-2</v>
      </c>
      <c r="BW1050" s="112">
        <v>0.147538</v>
      </c>
      <c r="BX1050" s="112">
        <v>0.61368299999999998</v>
      </c>
      <c r="BY1050" s="112">
        <v>1.4416E-2</v>
      </c>
      <c r="BZ1050" s="112">
        <v>0.59843900000000005</v>
      </c>
      <c r="CA1050" s="112">
        <v>0.69264099999999995</v>
      </c>
      <c r="CB1050" s="112">
        <v>0.17433000000000001</v>
      </c>
      <c r="CC1050" s="112">
        <v>0.27037600000000001</v>
      </c>
      <c r="CD1050" s="117">
        <v>0.85189700000000002</v>
      </c>
      <c r="CE1050" s="105">
        <v>-0.69582599999999994</v>
      </c>
      <c r="CF1050" s="105">
        <v>-0.768347</v>
      </c>
      <c r="CG1050" s="105">
        <v>-0.19472500000000001</v>
      </c>
      <c r="CH1050" s="105">
        <v>-1.71312</v>
      </c>
      <c r="CI1050" s="105">
        <v>-0.238422</v>
      </c>
      <c r="CJ1050" s="105">
        <v>-0.18218899999999999</v>
      </c>
      <c r="CK1050" s="105">
        <v>-0.473829</v>
      </c>
      <c r="CL1050" s="105">
        <v>-0.33429300000000001</v>
      </c>
      <c r="CM1050" s="116">
        <v>0.12169199999999999</v>
      </c>
    </row>
    <row r="1051" spans="1:91">
      <c r="A1051" s="104" t="s">
        <v>2900</v>
      </c>
      <c r="B1051" s="104" t="s">
        <v>2901</v>
      </c>
      <c r="C1051" s="104" t="s">
        <v>2902</v>
      </c>
      <c r="D1051" s="105">
        <v>32.72645</v>
      </c>
      <c r="E1051" s="108">
        <v>5532292810</v>
      </c>
      <c r="F1051" s="108">
        <v>5462630834</v>
      </c>
      <c r="G1051" s="108">
        <v>5889384056</v>
      </c>
      <c r="H1051" s="108">
        <v>6924013155</v>
      </c>
      <c r="I1051" s="108">
        <v>5487380174</v>
      </c>
      <c r="J1051" s="108">
        <v>8554966963</v>
      </c>
      <c r="K1051" s="108">
        <v>6242079693</v>
      </c>
      <c r="L1051" s="108">
        <v>5083991714</v>
      </c>
      <c r="M1051" s="108">
        <v>6571839452</v>
      </c>
      <c r="N1051" s="108">
        <v>6941577361</v>
      </c>
      <c r="O1051" s="108">
        <v>8601767940</v>
      </c>
      <c r="P1051" s="108">
        <v>5889723423</v>
      </c>
      <c r="Q1051" s="108">
        <v>5124236124</v>
      </c>
      <c r="R1051" s="108">
        <v>6304725491</v>
      </c>
      <c r="S1051" s="108">
        <v>5388109121</v>
      </c>
      <c r="T1051" s="108">
        <v>4346025857</v>
      </c>
      <c r="U1051" s="108">
        <v>4772470377</v>
      </c>
      <c r="V1051" s="108">
        <v>4361637743</v>
      </c>
      <c r="W1051" s="108">
        <v>5564561639</v>
      </c>
      <c r="X1051" s="108">
        <v>5668370526</v>
      </c>
      <c r="Y1051" s="108">
        <v>5532222222</v>
      </c>
      <c r="Z1051" s="108">
        <v>4518014601</v>
      </c>
      <c r="AA1051" s="108">
        <v>4978265836</v>
      </c>
      <c r="AB1051" s="108">
        <v>10500662256</v>
      </c>
      <c r="AC1051" s="108">
        <v>6910134579</v>
      </c>
      <c r="AD1051" s="108">
        <v>5816834832</v>
      </c>
      <c r="AE1051" s="108">
        <v>5845020680</v>
      </c>
      <c r="AF1051" s="108">
        <v>5873833477</v>
      </c>
      <c r="AG1051" s="108">
        <v>6275622182</v>
      </c>
      <c r="AH1051" s="115">
        <v>5731614457</v>
      </c>
      <c r="AI1051" s="105">
        <v>32.748699999999999</v>
      </c>
      <c r="AJ1051" s="105">
        <v>32.893500000000003</v>
      </c>
      <c r="AK1051" s="105">
        <v>33.011000000000003</v>
      </c>
      <c r="AL1051" s="105">
        <v>32.963299999999997</v>
      </c>
      <c r="AM1051" s="105">
        <v>32.774999999999999</v>
      </c>
      <c r="AN1051" s="105">
        <v>33.428100000000001</v>
      </c>
      <c r="AO1051" s="105">
        <v>32.804900000000004</v>
      </c>
      <c r="AP1051" s="105">
        <v>32.916499999999999</v>
      </c>
      <c r="AQ1051" s="105">
        <v>32.802700000000002</v>
      </c>
      <c r="AR1051" s="105">
        <v>33.139000000000003</v>
      </c>
      <c r="AS1051" s="105">
        <v>33.527999999999999</v>
      </c>
      <c r="AT1051" s="105">
        <v>33.059699999999999</v>
      </c>
      <c r="AU1051" s="105">
        <v>32.483699999999999</v>
      </c>
      <c r="AV1051" s="105">
        <v>32.843499999999999</v>
      </c>
      <c r="AW1051" s="105">
        <v>32.648299999999999</v>
      </c>
      <c r="AX1051" s="105">
        <v>32.3964</v>
      </c>
      <c r="AY1051" s="105">
        <v>32.472999999999999</v>
      </c>
      <c r="AZ1051" s="105">
        <v>32.349800000000002</v>
      </c>
      <c r="BA1051" s="105">
        <v>32.618600000000001</v>
      </c>
      <c r="BB1051" s="105">
        <v>32.722900000000003</v>
      </c>
      <c r="BC1051" s="105">
        <v>32.560699999999997</v>
      </c>
      <c r="BD1051" s="105">
        <v>32.493699999999997</v>
      </c>
      <c r="BE1051" s="105">
        <v>32.619999999999997</v>
      </c>
      <c r="BF1051" s="105">
        <v>33.726300000000002</v>
      </c>
      <c r="BG1051" s="105">
        <v>32.729999999999997</v>
      </c>
      <c r="BH1051" s="105">
        <v>32.452199999999998</v>
      </c>
      <c r="BI1051" s="105">
        <v>32.458399999999997</v>
      </c>
      <c r="BJ1051" s="105">
        <v>32.506700000000002</v>
      </c>
      <c r="BK1051" s="105">
        <v>32.475700000000003</v>
      </c>
      <c r="BL1051" s="116">
        <v>32.408099999999997</v>
      </c>
      <c r="BM1051" s="112">
        <v>6.6047299999999996E-3</v>
      </c>
      <c r="BN1051" s="112">
        <v>3.9304699999999998E-2</v>
      </c>
      <c r="BO1051" s="112">
        <v>1.3542599999999999E-3</v>
      </c>
      <c r="BP1051" s="112">
        <v>6.1880599999999996E-3</v>
      </c>
      <c r="BQ1051" s="112">
        <v>0.145287</v>
      </c>
      <c r="BR1051" s="112">
        <v>0.28468900000000003</v>
      </c>
      <c r="BS1051" s="112">
        <v>3.7570300000000001E-2</v>
      </c>
      <c r="BT1051" s="112">
        <v>0.28587899999999999</v>
      </c>
      <c r="BU1051" s="117">
        <v>0.434479</v>
      </c>
      <c r="BV1051" s="112">
        <v>3.2593999999999998E-2</v>
      </c>
      <c r="BW1051" s="112">
        <v>8.9439099999999994E-2</v>
      </c>
      <c r="BX1051" s="112">
        <v>2.2736800000000001E-2</v>
      </c>
      <c r="BY1051" s="112">
        <v>2.0267199999999999E-2</v>
      </c>
      <c r="BZ1051" s="112">
        <v>0.52600400000000003</v>
      </c>
      <c r="CA1051" s="112">
        <v>0.55433399999999999</v>
      </c>
      <c r="CB1051" s="112">
        <v>0.183167</v>
      </c>
      <c r="CC1051" s="112">
        <v>0.490371</v>
      </c>
      <c r="CD1051" s="117">
        <v>0.78158300000000003</v>
      </c>
      <c r="CE1051" s="105">
        <v>0.42091000000000001</v>
      </c>
      <c r="CF1051" s="105">
        <v>0.59201199999999998</v>
      </c>
      <c r="CG1051" s="105">
        <v>0.37789899999999998</v>
      </c>
      <c r="CH1051" s="105">
        <v>0.77877600000000002</v>
      </c>
      <c r="CI1051" s="105">
        <v>0.19500100000000001</v>
      </c>
      <c r="CJ1051" s="105">
        <v>-5.7069099999999998E-2</v>
      </c>
      <c r="CK1051" s="105">
        <v>0.17056399999999999</v>
      </c>
      <c r="CL1051" s="105">
        <v>0.483178</v>
      </c>
      <c r="CM1051" s="116">
        <v>8.3394399999999994E-2</v>
      </c>
    </row>
    <row r="1052" spans="1:91">
      <c r="A1052" s="104" t="s">
        <v>5273</v>
      </c>
      <c r="B1052" s="104" t="s">
        <v>5274</v>
      </c>
      <c r="C1052" s="104" t="s">
        <v>5275</v>
      </c>
      <c r="D1052" s="105">
        <v>25.84685</v>
      </c>
      <c r="E1052" s="108">
        <v>60156856</v>
      </c>
      <c r="F1052" s="108">
        <v>54633516</v>
      </c>
      <c r="G1052" s="108">
        <v>24109884</v>
      </c>
      <c r="H1052" s="108">
        <v>58301208</v>
      </c>
      <c r="I1052" s="108">
        <v>48492224</v>
      </c>
      <c r="J1052" s="108">
        <v>48562884</v>
      </c>
      <c r="K1052" s="108">
        <v>40536548</v>
      </c>
      <c r="L1052" s="108">
        <v>45326568</v>
      </c>
      <c r="M1052" s="108">
        <v>72489248</v>
      </c>
      <c r="N1052" s="108"/>
      <c r="O1052" s="108">
        <v>22992696</v>
      </c>
      <c r="P1052" s="108">
        <v>56478432</v>
      </c>
      <c r="Q1052" s="108">
        <v>6338207</v>
      </c>
      <c r="R1052" s="108">
        <v>72598256</v>
      </c>
      <c r="S1052" s="108">
        <v>84839152</v>
      </c>
      <c r="T1052" s="108">
        <v>3293559.25</v>
      </c>
      <c r="U1052" s="108">
        <v>8027160</v>
      </c>
      <c r="V1052" s="108">
        <v>58498772</v>
      </c>
      <c r="W1052" s="108">
        <v>10386803.5</v>
      </c>
      <c r="X1052" s="108"/>
      <c r="Y1052" s="108"/>
      <c r="Z1052" s="108">
        <v>31094608</v>
      </c>
      <c r="AA1052" s="108">
        <v>39440620</v>
      </c>
      <c r="AB1052" s="108"/>
      <c r="AC1052" s="108">
        <v>14742691</v>
      </c>
      <c r="AD1052" s="108"/>
      <c r="AE1052" s="108">
        <v>85884880</v>
      </c>
      <c r="AF1052" s="108">
        <v>80805472</v>
      </c>
      <c r="AG1052" s="108">
        <v>99866784</v>
      </c>
      <c r="AH1052" s="115">
        <v>76289024</v>
      </c>
      <c r="AI1052" s="105">
        <v>26.2257</v>
      </c>
      <c r="AJ1052" s="105">
        <v>26.403700000000001</v>
      </c>
      <c r="AK1052" s="105">
        <v>25.1845</v>
      </c>
      <c r="AL1052" s="105">
        <v>26.071400000000001</v>
      </c>
      <c r="AM1052" s="105">
        <v>26.0456</v>
      </c>
      <c r="AN1052" s="105">
        <v>26.365400000000001</v>
      </c>
      <c r="AO1052" s="105">
        <v>25.511600000000001</v>
      </c>
      <c r="AP1052" s="105">
        <v>26.553599999999999</v>
      </c>
      <c r="AQ1052" s="105">
        <v>26.3004</v>
      </c>
      <c r="AR1052" s="105">
        <v>19.3933</v>
      </c>
      <c r="AS1052" s="105">
        <v>25.1355</v>
      </c>
      <c r="AT1052" s="105">
        <v>26.355399999999999</v>
      </c>
      <c r="AU1052" s="105">
        <v>22.785699999999999</v>
      </c>
      <c r="AV1052" s="105">
        <v>26.403099999999998</v>
      </c>
      <c r="AW1052" s="105">
        <v>26.810199999999998</v>
      </c>
      <c r="AX1052" s="105">
        <v>22.0305</v>
      </c>
      <c r="AY1052" s="105">
        <v>23.355499999999999</v>
      </c>
      <c r="AZ1052" s="105">
        <v>26.198</v>
      </c>
      <c r="BA1052" s="105">
        <v>23.5532</v>
      </c>
      <c r="BB1052" s="105">
        <v>20.8415</v>
      </c>
      <c r="BC1052" s="105">
        <v>22.936599999999999</v>
      </c>
      <c r="BD1052" s="105">
        <v>25.212299999999999</v>
      </c>
      <c r="BE1052" s="105">
        <v>25.648099999999999</v>
      </c>
      <c r="BF1052" s="105">
        <v>23.230799999999999</v>
      </c>
      <c r="BG1052" s="105">
        <v>23.835999999999999</v>
      </c>
      <c r="BH1052" s="105">
        <v>21.136800000000001</v>
      </c>
      <c r="BI1052" s="105">
        <v>26.369800000000001</v>
      </c>
      <c r="BJ1052" s="105">
        <v>26.323</v>
      </c>
      <c r="BK1052" s="105">
        <v>26.544899999999998</v>
      </c>
      <c r="BL1052" s="116">
        <v>26.2331</v>
      </c>
      <c r="BM1052" s="112">
        <v>0.33449499999999999</v>
      </c>
      <c r="BN1052" s="112">
        <v>0.210066</v>
      </c>
      <c r="BO1052" s="112">
        <v>0.49527300000000002</v>
      </c>
      <c r="BP1052" s="112">
        <v>0.27138200000000001</v>
      </c>
      <c r="BQ1052" s="112">
        <v>0.465281</v>
      </c>
      <c r="BR1052" s="112">
        <v>0.111898</v>
      </c>
      <c r="BS1052" s="112">
        <v>8.9689499999999998E-3</v>
      </c>
      <c r="BT1052" s="112">
        <v>8.9834300000000006E-2</v>
      </c>
      <c r="BU1052" s="117">
        <v>0.16273299999999999</v>
      </c>
      <c r="BV1052" s="112">
        <v>0.41752</v>
      </c>
      <c r="BW1052" s="112">
        <v>0.29924699999999999</v>
      </c>
      <c r="BX1052" s="112">
        <v>0.59945099999999996</v>
      </c>
      <c r="BY1052" s="112">
        <v>0.35614200000000001</v>
      </c>
      <c r="BZ1052" s="112">
        <v>0.73350199999999999</v>
      </c>
      <c r="CA1052" s="112">
        <v>0.34571800000000003</v>
      </c>
      <c r="CB1052" s="112">
        <v>9.5469499999999999E-2</v>
      </c>
      <c r="CC1052" s="112">
        <v>0.25805499999999998</v>
      </c>
      <c r="CD1052" s="117">
        <v>0.68399600000000005</v>
      </c>
      <c r="CE1052" s="105">
        <v>-0.42905199999999999</v>
      </c>
      <c r="CF1052" s="105">
        <v>-0.20619100000000001</v>
      </c>
      <c r="CG1052" s="105">
        <v>-0.24518599999999999</v>
      </c>
      <c r="CH1052" s="105">
        <v>-2.7389600000000001</v>
      </c>
      <c r="CI1052" s="105">
        <v>-1.034</v>
      </c>
      <c r="CJ1052" s="105">
        <v>-2.5056799999999999</v>
      </c>
      <c r="CK1052" s="105">
        <v>-3.9232499999999999</v>
      </c>
      <c r="CL1052" s="105">
        <v>-1.6699600000000001</v>
      </c>
      <c r="CM1052" s="116">
        <v>-2.5861399999999999</v>
      </c>
    </row>
    <row r="1053" spans="1:91">
      <c r="A1053" s="104" t="s">
        <v>2903</v>
      </c>
      <c r="B1053" s="104" t="s">
        <v>2904</v>
      </c>
      <c r="C1053" s="104" t="s">
        <v>471</v>
      </c>
      <c r="D1053" s="105">
        <v>29.045999999999999</v>
      </c>
      <c r="E1053" s="108">
        <v>172051528.5</v>
      </c>
      <c r="F1053" s="108">
        <v>250837814.5</v>
      </c>
      <c r="G1053" s="108">
        <v>217564504</v>
      </c>
      <c r="H1053" s="108">
        <v>411717306.30000001</v>
      </c>
      <c r="I1053" s="108">
        <v>377588947</v>
      </c>
      <c r="J1053" s="108">
        <v>312034231.5</v>
      </c>
      <c r="K1053" s="108">
        <v>650870351.5</v>
      </c>
      <c r="L1053" s="108">
        <v>543467674.5</v>
      </c>
      <c r="M1053" s="108">
        <v>975599909</v>
      </c>
      <c r="N1053" s="108">
        <v>380014251.5</v>
      </c>
      <c r="O1053" s="108">
        <v>280144049.5</v>
      </c>
      <c r="P1053" s="108">
        <v>165749182.5</v>
      </c>
      <c r="Q1053" s="108">
        <v>631504565.79999995</v>
      </c>
      <c r="R1053" s="108">
        <v>485460274.5</v>
      </c>
      <c r="S1053" s="108">
        <v>272205714</v>
      </c>
      <c r="T1053" s="108">
        <v>492620912.5</v>
      </c>
      <c r="U1053" s="108">
        <v>419938338.5</v>
      </c>
      <c r="V1053" s="108">
        <v>238156813</v>
      </c>
      <c r="W1053" s="108">
        <v>461306271.5</v>
      </c>
      <c r="X1053" s="108">
        <v>467929523</v>
      </c>
      <c r="Y1053" s="108">
        <v>472149026.30000001</v>
      </c>
      <c r="Z1053" s="108">
        <v>817761201.5</v>
      </c>
      <c r="AA1053" s="108">
        <v>468446424.5</v>
      </c>
      <c r="AB1053" s="108">
        <v>430055368</v>
      </c>
      <c r="AC1053" s="108">
        <v>633664045</v>
      </c>
      <c r="AD1053" s="108">
        <v>593837904.5</v>
      </c>
      <c r="AE1053" s="108">
        <v>565098402</v>
      </c>
      <c r="AF1053" s="108">
        <v>537232543</v>
      </c>
      <c r="AG1053" s="108">
        <v>569671148.79999995</v>
      </c>
      <c r="AH1053" s="115">
        <v>685915049</v>
      </c>
      <c r="AI1053" s="105">
        <v>27.741700000000002</v>
      </c>
      <c r="AJ1053" s="105">
        <v>28.5776</v>
      </c>
      <c r="AK1053" s="105">
        <v>28.373899999999999</v>
      </c>
      <c r="AL1053" s="105">
        <v>28.891500000000001</v>
      </c>
      <c r="AM1053" s="105">
        <v>28.950800000000001</v>
      </c>
      <c r="AN1053" s="105">
        <v>28.743500000000001</v>
      </c>
      <c r="AO1053" s="105">
        <v>29.5106</v>
      </c>
      <c r="AP1053" s="105">
        <v>29.837299999999999</v>
      </c>
      <c r="AQ1053" s="105">
        <v>30.050799999999999</v>
      </c>
      <c r="AR1053" s="105">
        <v>28.941099999999999</v>
      </c>
      <c r="AS1053" s="105">
        <v>28.6828</v>
      </c>
      <c r="AT1053" s="105">
        <v>27.9086</v>
      </c>
      <c r="AU1053" s="105">
        <v>29.424900000000001</v>
      </c>
      <c r="AV1053" s="105">
        <v>29.144500000000001</v>
      </c>
      <c r="AW1053" s="105">
        <v>28.467099999999999</v>
      </c>
      <c r="AX1053" s="105">
        <v>29.255199999999999</v>
      </c>
      <c r="AY1053" s="105">
        <v>28.980799999999999</v>
      </c>
      <c r="AZ1053" s="105">
        <v>28.210799999999999</v>
      </c>
      <c r="BA1053" s="105">
        <v>29.0261</v>
      </c>
      <c r="BB1053" s="105">
        <v>29.154399999999999</v>
      </c>
      <c r="BC1053" s="105">
        <v>29.036000000000001</v>
      </c>
      <c r="BD1053" s="105">
        <v>29.99</v>
      </c>
      <c r="BE1053" s="105">
        <v>29.209199999999999</v>
      </c>
      <c r="BF1053" s="105">
        <v>29.116499999999998</v>
      </c>
      <c r="BG1053" s="105">
        <v>29.290299999999998</v>
      </c>
      <c r="BH1053" s="105">
        <v>29.186599999999999</v>
      </c>
      <c r="BI1053" s="105">
        <v>29.087800000000001</v>
      </c>
      <c r="BJ1053" s="105">
        <v>29.056000000000001</v>
      </c>
      <c r="BK1053" s="105">
        <v>29.0259</v>
      </c>
      <c r="BL1053" s="116">
        <v>29.347999999999999</v>
      </c>
      <c r="BM1053" s="112">
        <v>2.83991E-2</v>
      </c>
      <c r="BN1053" s="112">
        <v>7.8578700000000001E-2</v>
      </c>
      <c r="BO1053" s="112">
        <v>2.4973499999999999E-2</v>
      </c>
      <c r="BP1053" s="112">
        <v>0.124987</v>
      </c>
      <c r="BQ1053" s="112">
        <v>0.68674800000000003</v>
      </c>
      <c r="BR1053" s="112">
        <v>0.37561800000000001</v>
      </c>
      <c r="BS1053" s="112">
        <v>0.55533900000000003</v>
      </c>
      <c r="BT1053" s="112">
        <v>0.37417800000000001</v>
      </c>
      <c r="BU1053" s="117">
        <v>0.72331999999999996</v>
      </c>
      <c r="BV1053" s="112">
        <v>7.1407600000000002E-2</v>
      </c>
      <c r="BW1053" s="112">
        <v>0.14338699999999999</v>
      </c>
      <c r="BX1053" s="112">
        <v>9.2564199999999999E-2</v>
      </c>
      <c r="BY1053" s="112">
        <v>0.18886</v>
      </c>
      <c r="BZ1053" s="112">
        <v>0.85055499999999995</v>
      </c>
      <c r="CA1053" s="112">
        <v>0.64523200000000003</v>
      </c>
      <c r="CB1053" s="112">
        <v>0.73482700000000001</v>
      </c>
      <c r="CC1053" s="112">
        <v>0.570801</v>
      </c>
      <c r="CD1053" s="117">
        <v>0.90997099999999997</v>
      </c>
      <c r="CE1053" s="105">
        <v>-0.91225199999999995</v>
      </c>
      <c r="CF1053" s="105">
        <v>-0.28141300000000002</v>
      </c>
      <c r="CG1053" s="105">
        <v>0.65623900000000002</v>
      </c>
      <c r="CH1053" s="105">
        <v>-0.63253099999999995</v>
      </c>
      <c r="CI1053" s="105">
        <v>-0.131157</v>
      </c>
      <c r="CJ1053" s="105">
        <v>-0.32773200000000002</v>
      </c>
      <c r="CK1053" s="105">
        <v>-7.11479E-2</v>
      </c>
      <c r="CL1053" s="105">
        <v>0.29523199999999999</v>
      </c>
      <c r="CM1053" s="116">
        <v>4.49028E-2</v>
      </c>
    </row>
    <row r="1054" spans="1:91">
      <c r="A1054" s="104" t="s">
        <v>2905</v>
      </c>
      <c r="B1054" s="104" t="s">
        <v>2906</v>
      </c>
      <c r="C1054" s="104" t="s">
        <v>496</v>
      </c>
      <c r="D1054" s="105">
        <v>27.797849999999997</v>
      </c>
      <c r="E1054" s="108">
        <v>180010292</v>
      </c>
      <c r="F1054" s="108">
        <v>141478544</v>
      </c>
      <c r="G1054" s="108">
        <v>166572607.5</v>
      </c>
      <c r="H1054" s="108">
        <v>188569800</v>
      </c>
      <c r="I1054" s="108">
        <v>173315643</v>
      </c>
      <c r="J1054" s="108">
        <v>137007530</v>
      </c>
      <c r="K1054" s="108">
        <v>136663736</v>
      </c>
      <c r="L1054" s="108">
        <v>106973052</v>
      </c>
      <c r="M1054" s="108">
        <v>148758152</v>
      </c>
      <c r="N1054" s="108">
        <v>146365475</v>
      </c>
      <c r="O1054" s="108">
        <v>141061322.5</v>
      </c>
      <c r="P1054" s="108">
        <v>108385583.5</v>
      </c>
      <c r="Q1054" s="108">
        <v>301868476</v>
      </c>
      <c r="R1054" s="108">
        <v>245213628</v>
      </c>
      <c r="S1054" s="108">
        <v>73255361.25</v>
      </c>
      <c r="T1054" s="108">
        <v>197883084</v>
      </c>
      <c r="U1054" s="108">
        <v>247873976</v>
      </c>
      <c r="V1054" s="108">
        <v>194698512</v>
      </c>
      <c r="W1054" s="108">
        <v>261177332</v>
      </c>
      <c r="X1054" s="108">
        <v>178794700</v>
      </c>
      <c r="Y1054" s="108">
        <v>261259416</v>
      </c>
      <c r="Z1054" s="108">
        <v>126151554</v>
      </c>
      <c r="AA1054" s="108">
        <v>262932624</v>
      </c>
      <c r="AB1054" s="108">
        <v>232698084</v>
      </c>
      <c r="AC1054" s="108">
        <v>257945464</v>
      </c>
      <c r="AD1054" s="108">
        <v>185096472</v>
      </c>
      <c r="AE1054" s="108">
        <v>287003640</v>
      </c>
      <c r="AF1054" s="108">
        <v>302689444</v>
      </c>
      <c r="AG1054" s="108">
        <v>215357253.5</v>
      </c>
      <c r="AH1054" s="115">
        <v>196677000</v>
      </c>
      <c r="AI1054" s="105">
        <v>27.806999999999999</v>
      </c>
      <c r="AJ1054" s="105">
        <v>27.788699999999999</v>
      </c>
      <c r="AK1054" s="105">
        <v>27.9985</v>
      </c>
      <c r="AL1054" s="105">
        <v>27.764900000000001</v>
      </c>
      <c r="AM1054" s="105">
        <v>27.820799999999998</v>
      </c>
      <c r="AN1054" s="105">
        <v>27.594899999999999</v>
      </c>
      <c r="AO1054" s="105">
        <v>27.298300000000001</v>
      </c>
      <c r="AP1054" s="105">
        <v>27.716899999999999</v>
      </c>
      <c r="AQ1054" s="105">
        <v>27.337499999999999</v>
      </c>
      <c r="AR1054" s="105">
        <v>27.589400000000001</v>
      </c>
      <c r="AS1054" s="105">
        <v>27.7239</v>
      </c>
      <c r="AT1054" s="105">
        <v>27.2958</v>
      </c>
      <c r="AU1054" s="105">
        <v>28.3873</v>
      </c>
      <c r="AV1054" s="105">
        <v>28.159199999999998</v>
      </c>
      <c r="AW1054" s="105">
        <v>26.568999999999999</v>
      </c>
      <c r="AX1054" s="105">
        <v>27.939399999999999</v>
      </c>
      <c r="AY1054" s="105">
        <v>28.193100000000001</v>
      </c>
      <c r="AZ1054" s="105">
        <v>27.912299999999998</v>
      </c>
      <c r="BA1054" s="105">
        <v>28.205400000000001</v>
      </c>
      <c r="BB1054" s="105">
        <v>27.756499999999999</v>
      </c>
      <c r="BC1054" s="105">
        <v>28.177800000000001</v>
      </c>
      <c r="BD1054" s="105">
        <v>27.344200000000001</v>
      </c>
      <c r="BE1054" s="105">
        <v>28.424700000000001</v>
      </c>
      <c r="BF1054" s="105">
        <v>28.230499999999999</v>
      </c>
      <c r="BG1054" s="105">
        <v>27.9712</v>
      </c>
      <c r="BH1054" s="105">
        <v>27.491700000000002</v>
      </c>
      <c r="BI1054" s="105">
        <v>28.110399999999998</v>
      </c>
      <c r="BJ1054" s="105">
        <v>28.228300000000001</v>
      </c>
      <c r="BK1054" s="105">
        <v>27.649699999999999</v>
      </c>
      <c r="BL1054" s="116">
        <v>27.596599999999999</v>
      </c>
      <c r="BM1054" s="112">
        <v>0.86070199999999997</v>
      </c>
      <c r="BN1054" s="112">
        <v>0.669987</v>
      </c>
      <c r="BO1054" s="112">
        <v>0.19775899999999999</v>
      </c>
      <c r="BP1054" s="112">
        <v>0.29316799999999998</v>
      </c>
      <c r="BQ1054" s="112">
        <v>0.85323099999999996</v>
      </c>
      <c r="BR1054" s="112">
        <v>0.438552</v>
      </c>
      <c r="BS1054" s="112">
        <v>0.42361799999999999</v>
      </c>
      <c r="BT1054" s="112">
        <v>0.67638699999999996</v>
      </c>
      <c r="BU1054" s="117">
        <v>0.91073999999999999</v>
      </c>
      <c r="BV1054" s="112">
        <v>0.890926</v>
      </c>
      <c r="BW1054" s="112">
        <v>0.73733300000000002</v>
      </c>
      <c r="BX1054" s="112">
        <v>0.30730400000000002</v>
      </c>
      <c r="BY1054" s="112">
        <v>0.37851000000000001</v>
      </c>
      <c r="BZ1054" s="112">
        <v>0.92747000000000002</v>
      </c>
      <c r="CA1054" s="112">
        <v>0.69264099999999995</v>
      </c>
      <c r="CB1054" s="112">
        <v>0.64111600000000002</v>
      </c>
      <c r="CC1054" s="112">
        <v>0.80245100000000003</v>
      </c>
      <c r="CD1054" s="117">
        <v>0.97616700000000001</v>
      </c>
      <c r="CE1054" s="105">
        <v>3.9876300000000003E-2</v>
      </c>
      <c r="CF1054" s="105">
        <v>-9.79849E-2</v>
      </c>
      <c r="CG1054" s="105">
        <v>-0.37394300000000003</v>
      </c>
      <c r="CH1054" s="105">
        <v>-0.28847299999999998</v>
      </c>
      <c r="CI1054" s="105">
        <v>-0.119669</v>
      </c>
      <c r="CJ1054" s="105">
        <v>0.190106</v>
      </c>
      <c r="CK1054" s="105">
        <v>0.22172900000000001</v>
      </c>
      <c r="CL1054" s="105">
        <v>0.174953</v>
      </c>
      <c r="CM1054" s="116">
        <v>3.2916399999999998E-2</v>
      </c>
    </row>
    <row r="1055" spans="1:91">
      <c r="A1055" s="104" t="s">
        <v>2907</v>
      </c>
      <c r="B1055" s="104" t="s">
        <v>2908</v>
      </c>
      <c r="C1055" s="104" t="s">
        <v>2909</v>
      </c>
      <c r="D1055" s="105">
        <v>35.068049999999999</v>
      </c>
      <c r="E1055" s="108">
        <v>17710303684</v>
      </c>
      <c r="F1055" s="108">
        <v>20519700043</v>
      </c>
      <c r="G1055" s="108">
        <v>16642464099</v>
      </c>
      <c r="H1055" s="108">
        <v>15956633317</v>
      </c>
      <c r="I1055" s="108">
        <v>13581750315</v>
      </c>
      <c r="J1055" s="108">
        <v>22060524541</v>
      </c>
      <c r="K1055" s="108">
        <v>36248640233</v>
      </c>
      <c r="L1055" s="108">
        <v>29432431137</v>
      </c>
      <c r="M1055" s="108">
        <v>42403966998</v>
      </c>
      <c r="N1055" s="108">
        <v>37472073709</v>
      </c>
      <c r="O1055" s="108">
        <v>27061557057</v>
      </c>
      <c r="P1055" s="108">
        <v>34891149350</v>
      </c>
      <c r="Q1055" s="108">
        <v>25936839049</v>
      </c>
      <c r="R1055" s="108">
        <v>23996550643</v>
      </c>
      <c r="S1055" s="108">
        <v>2770055691</v>
      </c>
      <c r="T1055" s="108">
        <v>25740365729</v>
      </c>
      <c r="U1055" s="108">
        <v>29503130553</v>
      </c>
      <c r="V1055" s="108">
        <v>28231753673</v>
      </c>
      <c r="W1055" s="108">
        <v>30046916370</v>
      </c>
      <c r="X1055" s="108">
        <v>25387519495</v>
      </c>
      <c r="Y1055" s="108">
        <v>23642920787</v>
      </c>
      <c r="Z1055" s="108">
        <v>22653316005</v>
      </c>
      <c r="AA1055" s="108">
        <v>30050969365</v>
      </c>
      <c r="AB1055" s="108">
        <v>27242932021</v>
      </c>
      <c r="AC1055" s="108">
        <v>50018084546</v>
      </c>
      <c r="AD1055" s="108">
        <v>45032946997</v>
      </c>
      <c r="AE1055" s="108">
        <v>53427187325</v>
      </c>
      <c r="AF1055" s="108">
        <v>38953517277</v>
      </c>
      <c r="AG1055" s="108">
        <v>43991697889</v>
      </c>
      <c r="AH1055" s="115">
        <v>43912324578</v>
      </c>
      <c r="AI1055" s="105">
        <v>34.427399999999999</v>
      </c>
      <c r="AJ1055" s="105">
        <v>34.766300000000001</v>
      </c>
      <c r="AK1055" s="105">
        <v>34.462699999999998</v>
      </c>
      <c r="AL1055" s="105">
        <v>34.1678</v>
      </c>
      <c r="AM1055" s="105">
        <v>34.082900000000002</v>
      </c>
      <c r="AN1055" s="105">
        <v>34.749400000000001</v>
      </c>
      <c r="AO1055" s="105">
        <v>35.322600000000001</v>
      </c>
      <c r="AP1055" s="105">
        <v>35.340600000000002</v>
      </c>
      <c r="AQ1055" s="105">
        <v>35.492600000000003</v>
      </c>
      <c r="AR1055" s="105">
        <v>35.576999999999998</v>
      </c>
      <c r="AS1055" s="105">
        <v>35.1372</v>
      </c>
      <c r="AT1055" s="105">
        <v>35.626300000000001</v>
      </c>
      <c r="AU1055" s="105">
        <v>34.798200000000001</v>
      </c>
      <c r="AV1055" s="105">
        <v>34.771799999999999</v>
      </c>
      <c r="AW1055" s="105">
        <v>31.7043</v>
      </c>
      <c r="AX1055" s="105">
        <v>34.962600000000002</v>
      </c>
      <c r="AY1055" s="105">
        <v>35.084699999999998</v>
      </c>
      <c r="AZ1055" s="105">
        <v>35.046799999999998</v>
      </c>
      <c r="BA1055" s="105">
        <v>35.051400000000001</v>
      </c>
      <c r="BB1055" s="105">
        <v>34.904899999999998</v>
      </c>
      <c r="BC1055" s="105">
        <v>34.677700000000002</v>
      </c>
      <c r="BD1055" s="105">
        <v>34.825200000000002</v>
      </c>
      <c r="BE1055" s="105">
        <v>35.2224</v>
      </c>
      <c r="BF1055" s="105">
        <v>35.101700000000001</v>
      </c>
      <c r="BG1055" s="105">
        <v>35.617699999999999</v>
      </c>
      <c r="BH1055" s="105">
        <v>35.4161</v>
      </c>
      <c r="BI1055" s="105">
        <v>35.650700000000001</v>
      </c>
      <c r="BJ1055" s="105">
        <v>35.2361</v>
      </c>
      <c r="BK1055" s="105">
        <v>35.285699999999999</v>
      </c>
      <c r="BL1055" s="116">
        <v>35.363199999999999</v>
      </c>
      <c r="BM1055" s="112">
        <v>2.83965E-3</v>
      </c>
      <c r="BN1055" s="112">
        <v>1.06493E-2</v>
      </c>
      <c r="BO1055" s="112">
        <v>0.239509</v>
      </c>
      <c r="BP1055" s="112">
        <v>0.39583600000000002</v>
      </c>
      <c r="BQ1055" s="112">
        <v>0.20908099999999999</v>
      </c>
      <c r="BR1055" s="112">
        <v>6.9676099999999999E-3</v>
      </c>
      <c r="BS1055" s="112">
        <v>2.2139099999999998E-2</v>
      </c>
      <c r="BT1055" s="112">
        <v>0.11750099999999999</v>
      </c>
      <c r="BU1055" s="117">
        <v>3.1519900000000003E-2</v>
      </c>
      <c r="BV1055" s="112">
        <v>2.1283E-2</v>
      </c>
      <c r="BW1055" s="112">
        <v>4.0165399999999997E-2</v>
      </c>
      <c r="BX1055" s="112">
        <v>0.35164699999999999</v>
      </c>
      <c r="BY1055" s="112">
        <v>0.47910399999999997</v>
      </c>
      <c r="BZ1055" s="112">
        <v>0.58019799999999999</v>
      </c>
      <c r="CA1055" s="112">
        <v>7.6723799999999995E-2</v>
      </c>
      <c r="CB1055" s="112">
        <v>0.14302200000000001</v>
      </c>
      <c r="CC1055" s="112">
        <v>0.294657</v>
      </c>
      <c r="CD1055" s="117">
        <v>0.45022299999999998</v>
      </c>
      <c r="CE1055" s="105">
        <v>-0.74287199999999998</v>
      </c>
      <c r="CF1055" s="105">
        <v>-0.961615</v>
      </c>
      <c r="CG1055" s="105">
        <v>9.02646E-2</v>
      </c>
      <c r="CH1055" s="105">
        <v>0.151833</v>
      </c>
      <c r="CI1055" s="105">
        <v>-1.53688</v>
      </c>
      <c r="CJ1055" s="105">
        <v>-0.26363199999999998</v>
      </c>
      <c r="CK1055" s="105">
        <v>-0.416962</v>
      </c>
      <c r="CL1055" s="105">
        <v>-0.24520900000000001</v>
      </c>
      <c r="CM1055" s="116">
        <v>0.26652900000000002</v>
      </c>
    </row>
    <row r="1056" spans="1:91">
      <c r="A1056" s="104" t="s">
        <v>2910</v>
      </c>
      <c r="B1056" s="104" t="s">
        <v>2911</v>
      </c>
      <c r="C1056" s="104" t="s">
        <v>1609</v>
      </c>
      <c r="D1056" s="105">
        <v>33.285399999999996</v>
      </c>
      <c r="E1056" s="108">
        <v>1903014637</v>
      </c>
      <c r="F1056" s="108">
        <v>1670279734</v>
      </c>
      <c r="G1056" s="108">
        <v>813205031</v>
      </c>
      <c r="H1056" s="108">
        <v>2011237177</v>
      </c>
      <c r="I1056" s="108">
        <v>1300351972</v>
      </c>
      <c r="J1056" s="108">
        <v>1287676262</v>
      </c>
      <c r="K1056" s="108">
        <v>5899173741</v>
      </c>
      <c r="L1056" s="108">
        <v>3126899570</v>
      </c>
      <c r="M1056" s="108">
        <v>6684484991</v>
      </c>
      <c r="N1056" s="108">
        <v>6501436706</v>
      </c>
      <c r="O1056" s="108">
        <v>3791144429</v>
      </c>
      <c r="P1056" s="108">
        <v>5552838577</v>
      </c>
      <c r="Q1056" s="108">
        <v>6253717557</v>
      </c>
      <c r="R1056" s="108">
        <v>8424635432</v>
      </c>
      <c r="S1056" s="108">
        <v>86870478.75</v>
      </c>
      <c r="T1056" s="108">
        <v>8395332062</v>
      </c>
      <c r="U1056" s="108">
        <v>11294340215</v>
      </c>
      <c r="V1056" s="108">
        <v>8446734274</v>
      </c>
      <c r="W1056" s="108">
        <v>10568487295</v>
      </c>
      <c r="X1056" s="108">
        <v>9272581439</v>
      </c>
      <c r="Y1056" s="108">
        <v>9573463786</v>
      </c>
      <c r="Z1056" s="108">
        <v>8615483167</v>
      </c>
      <c r="AA1056" s="108">
        <v>12791825292</v>
      </c>
      <c r="AB1056" s="108">
        <v>10793148055</v>
      </c>
      <c r="AC1056" s="108">
        <v>26400424190</v>
      </c>
      <c r="AD1056" s="108">
        <v>18812321983</v>
      </c>
      <c r="AE1056" s="108">
        <v>29626548755</v>
      </c>
      <c r="AF1056" s="108">
        <v>18709481779</v>
      </c>
      <c r="AG1056" s="108">
        <v>21046547921</v>
      </c>
      <c r="AH1056" s="115">
        <v>18132410970</v>
      </c>
      <c r="AI1056" s="105">
        <v>31.209099999999999</v>
      </c>
      <c r="AJ1056" s="105">
        <v>31.2012</v>
      </c>
      <c r="AK1056" s="105">
        <v>30.174800000000001</v>
      </c>
      <c r="AL1056" s="105">
        <v>31.1798</v>
      </c>
      <c r="AM1056" s="105">
        <v>30.709299999999999</v>
      </c>
      <c r="AN1056" s="105">
        <v>30.813400000000001</v>
      </c>
      <c r="AO1056" s="105">
        <v>32.723599999999998</v>
      </c>
      <c r="AP1056" s="105">
        <v>32.204099999999997</v>
      </c>
      <c r="AQ1056" s="105">
        <v>32.827300000000001</v>
      </c>
      <c r="AR1056" s="105">
        <v>33.041899999999998</v>
      </c>
      <c r="AS1056" s="105">
        <v>32.327800000000003</v>
      </c>
      <c r="AT1056" s="105">
        <v>32.974699999999999</v>
      </c>
      <c r="AU1056" s="105">
        <v>32.764400000000002</v>
      </c>
      <c r="AV1056" s="105">
        <v>33.261699999999998</v>
      </c>
      <c r="AW1056" s="105">
        <v>26.7346</v>
      </c>
      <c r="AX1056" s="105">
        <v>33.346299999999999</v>
      </c>
      <c r="AY1056" s="105">
        <v>33.7059</v>
      </c>
      <c r="AZ1056" s="105">
        <v>33.309100000000001</v>
      </c>
      <c r="BA1056" s="105">
        <v>33.543999999999997</v>
      </c>
      <c r="BB1056" s="105">
        <v>33.443399999999997</v>
      </c>
      <c r="BC1056" s="105">
        <v>33.369399999999999</v>
      </c>
      <c r="BD1056" s="105">
        <v>33.428199999999997</v>
      </c>
      <c r="BE1056" s="105">
        <v>33.9876</v>
      </c>
      <c r="BF1056" s="105">
        <v>33.765999999999998</v>
      </c>
      <c r="BG1056" s="105">
        <v>34.689300000000003</v>
      </c>
      <c r="BH1056" s="105">
        <v>34.155900000000003</v>
      </c>
      <c r="BI1056" s="105">
        <v>34.799999999999997</v>
      </c>
      <c r="BJ1056" s="105">
        <v>34.178100000000001</v>
      </c>
      <c r="BK1056" s="105">
        <v>34.217399999999998</v>
      </c>
      <c r="BL1056" s="116">
        <v>34.077100000000002</v>
      </c>
      <c r="BM1056" s="112">
        <v>6.7825299999999997E-4</v>
      </c>
      <c r="BN1056" s="112">
        <v>2.5698600000000002E-5</v>
      </c>
      <c r="BO1056" s="112">
        <v>1.3416400000000001E-3</v>
      </c>
      <c r="BP1056" s="112">
        <v>4.0156000000000002E-3</v>
      </c>
      <c r="BQ1056" s="112">
        <v>0.197716</v>
      </c>
      <c r="BR1056" s="112">
        <v>6.1645299999999997E-3</v>
      </c>
      <c r="BS1056" s="112">
        <v>4.2480799999999999E-4</v>
      </c>
      <c r="BT1056" s="112">
        <v>6.2471899999999997E-2</v>
      </c>
      <c r="BU1056" s="117">
        <v>0.12673799999999999</v>
      </c>
      <c r="BV1056" s="112">
        <v>1.0829399999999999E-2</v>
      </c>
      <c r="BW1056" s="112">
        <v>2.91157E-3</v>
      </c>
      <c r="BX1056" s="112">
        <v>2.2736800000000001E-2</v>
      </c>
      <c r="BY1056" s="112">
        <v>1.5766200000000001E-2</v>
      </c>
      <c r="BZ1056" s="112">
        <v>0.56966000000000006</v>
      </c>
      <c r="CA1056" s="112">
        <v>7.3176900000000003E-2</v>
      </c>
      <c r="CB1056" s="112">
        <v>2.7131099999999998E-2</v>
      </c>
      <c r="CC1056" s="112">
        <v>0.20852999999999999</v>
      </c>
      <c r="CD1056" s="117">
        <v>0.64379200000000003</v>
      </c>
      <c r="CE1056" s="105">
        <v>-3.2958400000000001</v>
      </c>
      <c r="CF1056" s="105">
        <v>-3.2566700000000002</v>
      </c>
      <c r="CG1056" s="105">
        <v>-1.57257</v>
      </c>
      <c r="CH1056" s="105">
        <v>-1.3760399999999999</v>
      </c>
      <c r="CI1056" s="105">
        <v>-3.23732</v>
      </c>
      <c r="CJ1056" s="105">
        <v>-0.70376799999999995</v>
      </c>
      <c r="CK1056" s="105">
        <v>-0.70528900000000005</v>
      </c>
      <c r="CL1056" s="105">
        <v>-0.43030299999999999</v>
      </c>
      <c r="CM1056" s="116">
        <v>0.39085900000000001</v>
      </c>
    </row>
    <row r="1057" spans="1:91">
      <c r="A1057" s="104" t="s">
        <v>2912</v>
      </c>
      <c r="B1057" s="104" t="s">
        <v>2913</v>
      </c>
      <c r="C1057" s="104" t="s">
        <v>2914</v>
      </c>
      <c r="D1057" s="105">
        <v>33.214649999999999</v>
      </c>
      <c r="E1057" s="108">
        <v>14446959901</v>
      </c>
      <c r="F1057" s="108">
        <v>5355162646</v>
      </c>
      <c r="G1057" s="108">
        <v>8360763562</v>
      </c>
      <c r="H1057" s="108">
        <v>3674609851</v>
      </c>
      <c r="I1057" s="108">
        <v>2863850764</v>
      </c>
      <c r="J1057" s="108">
        <v>1137580335</v>
      </c>
      <c r="K1057" s="108">
        <v>4733304114</v>
      </c>
      <c r="L1057" s="108">
        <v>1788755077</v>
      </c>
      <c r="M1057" s="108">
        <v>4412650644</v>
      </c>
      <c r="N1057" s="108">
        <v>3573730773</v>
      </c>
      <c r="O1057" s="108">
        <v>1474699680</v>
      </c>
      <c r="P1057" s="108">
        <v>2359975028</v>
      </c>
      <c r="Q1057" s="108">
        <v>9713034119</v>
      </c>
      <c r="R1057" s="108">
        <v>8128905089</v>
      </c>
      <c r="S1057" s="108">
        <v>3087576698</v>
      </c>
      <c r="T1057" s="108">
        <v>7288725606</v>
      </c>
      <c r="U1057" s="108">
        <v>8602963480</v>
      </c>
      <c r="V1057" s="108">
        <v>9183398291</v>
      </c>
      <c r="W1057" s="108">
        <v>13233470201</v>
      </c>
      <c r="X1057" s="108">
        <v>11021964058</v>
      </c>
      <c r="Y1057" s="108">
        <v>8180363369</v>
      </c>
      <c r="Z1057" s="108">
        <v>18612563989</v>
      </c>
      <c r="AA1057" s="108">
        <v>14462612442</v>
      </c>
      <c r="AB1057" s="108">
        <v>13494806930</v>
      </c>
      <c r="AC1057" s="108">
        <v>12784236967</v>
      </c>
      <c r="AD1057" s="108">
        <v>10924646608</v>
      </c>
      <c r="AE1057" s="108">
        <v>10795322950</v>
      </c>
      <c r="AF1057" s="108">
        <v>9625197437</v>
      </c>
      <c r="AG1057" s="108">
        <v>10314390108</v>
      </c>
      <c r="AH1057" s="115">
        <v>13662727552</v>
      </c>
      <c r="AI1057" s="105">
        <v>34.133499999999998</v>
      </c>
      <c r="AJ1057" s="105">
        <v>32.859299999999998</v>
      </c>
      <c r="AK1057" s="105">
        <v>33.495600000000003</v>
      </c>
      <c r="AL1057" s="105">
        <v>32.049300000000002</v>
      </c>
      <c r="AM1057" s="105">
        <v>31.8324</v>
      </c>
      <c r="AN1057" s="105">
        <v>30.598299999999998</v>
      </c>
      <c r="AO1057" s="105">
        <v>32.405799999999999</v>
      </c>
      <c r="AP1057" s="105">
        <v>31.3857</v>
      </c>
      <c r="AQ1057" s="105">
        <v>32.228099999999998</v>
      </c>
      <c r="AR1057" s="105">
        <v>32.149099999999997</v>
      </c>
      <c r="AS1057" s="105">
        <v>30.9315</v>
      </c>
      <c r="AT1057" s="105">
        <v>31.740300000000001</v>
      </c>
      <c r="AU1057" s="105">
        <v>33.3949</v>
      </c>
      <c r="AV1057" s="105">
        <v>33.210099999999997</v>
      </c>
      <c r="AW1057" s="105">
        <v>31.838999999999999</v>
      </c>
      <c r="AX1057" s="105">
        <v>33.142299999999999</v>
      </c>
      <c r="AY1057" s="105">
        <v>33.315600000000003</v>
      </c>
      <c r="AZ1057" s="105">
        <v>33.429600000000001</v>
      </c>
      <c r="BA1057" s="105">
        <v>33.868400000000001</v>
      </c>
      <c r="BB1057" s="105">
        <v>33.696399999999997</v>
      </c>
      <c r="BC1057" s="105">
        <v>33.1432</v>
      </c>
      <c r="BD1057" s="105">
        <v>34.541600000000003</v>
      </c>
      <c r="BE1057" s="105">
        <v>34.166600000000003</v>
      </c>
      <c r="BF1057" s="105">
        <v>34.088299999999997</v>
      </c>
      <c r="BG1057" s="105">
        <v>33.625100000000003</v>
      </c>
      <c r="BH1057" s="105">
        <v>33.363399999999999</v>
      </c>
      <c r="BI1057" s="105">
        <v>33.343600000000002</v>
      </c>
      <c r="BJ1057" s="105">
        <v>33.219200000000001</v>
      </c>
      <c r="BK1057" s="105">
        <v>33.190100000000001</v>
      </c>
      <c r="BL1057" s="116">
        <v>33.664999999999999</v>
      </c>
      <c r="BM1057" s="112">
        <v>0.74663199999999996</v>
      </c>
      <c r="BN1057" s="112">
        <v>1.7438100000000002E-2</v>
      </c>
      <c r="BO1057" s="112">
        <v>1.8150800000000002E-2</v>
      </c>
      <c r="BP1057" s="112">
        <v>1.08456E-2</v>
      </c>
      <c r="BQ1057" s="112">
        <v>0.35021999999999998</v>
      </c>
      <c r="BR1057" s="112">
        <v>0.73980100000000004</v>
      </c>
      <c r="BS1057" s="112">
        <v>0.47368900000000003</v>
      </c>
      <c r="BT1057" s="112">
        <v>1.2004600000000001E-2</v>
      </c>
      <c r="BU1057" s="117">
        <v>0.65531600000000001</v>
      </c>
      <c r="BV1057" s="112">
        <v>0.790794</v>
      </c>
      <c r="BW1057" s="112">
        <v>5.3372900000000001E-2</v>
      </c>
      <c r="BX1057" s="112">
        <v>7.95651E-2</v>
      </c>
      <c r="BY1057" s="112">
        <v>2.9309000000000002E-2</v>
      </c>
      <c r="BZ1057" s="112">
        <v>0.67562599999999995</v>
      </c>
      <c r="CA1057" s="112">
        <v>0.87743400000000005</v>
      </c>
      <c r="CB1057" s="112">
        <v>0.67781000000000002</v>
      </c>
      <c r="CC1057" s="112">
        <v>8.6333599999999996E-2</v>
      </c>
      <c r="CD1057" s="117">
        <v>0.88859600000000005</v>
      </c>
      <c r="CE1057" s="105">
        <v>0.138018</v>
      </c>
      <c r="CF1057" s="105">
        <v>-1.86477</v>
      </c>
      <c r="CG1057" s="105">
        <v>-1.35155</v>
      </c>
      <c r="CH1057" s="105">
        <v>-1.75112</v>
      </c>
      <c r="CI1057" s="105">
        <v>-0.54342900000000005</v>
      </c>
      <c r="CJ1057" s="105">
        <v>-6.2272399999999999E-2</v>
      </c>
      <c r="CK1057" s="105">
        <v>0.21124000000000001</v>
      </c>
      <c r="CL1057" s="105">
        <v>0.90741000000000005</v>
      </c>
      <c r="CM1057" s="116">
        <v>8.5929900000000004E-2</v>
      </c>
    </row>
    <row r="1058" spans="1:91">
      <c r="A1058" s="104" t="s">
        <v>2915</v>
      </c>
      <c r="B1058" s="104" t="s">
        <v>2916</v>
      </c>
      <c r="C1058" s="104" t="s">
        <v>2917</v>
      </c>
      <c r="D1058" s="105">
        <v>28.172000000000001</v>
      </c>
      <c r="E1058" s="108">
        <v>231797336</v>
      </c>
      <c r="F1058" s="108">
        <v>221546697</v>
      </c>
      <c r="G1058" s="108">
        <v>274704212.5</v>
      </c>
      <c r="H1058" s="108">
        <v>329281462</v>
      </c>
      <c r="I1058" s="108">
        <v>226089538</v>
      </c>
      <c r="J1058" s="108">
        <v>230298010</v>
      </c>
      <c r="K1058" s="108">
        <v>300847445.5</v>
      </c>
      <c r="L1058" s="108">
        <v>38165817</v>
      </c>
      <c r="M1058" s="108">
        <v>211110258</v>
      </c>
      <c r="N1058" s="108">
        <v>244942689.30000001</v>
      </c>
      <c r="O1058" s="108">
        <v>381952169</v>
      </c>
      <c r="P1058" s="108">
        <v>236023130.5</v>
      </c>
      <c r="Q1058" s="108">
        <v>291348011</v>
      </c>
      <c r="R1058" s="108">
        <v>202208108.30000001</v>
      </c>
      <c r="S1058" s="108">
        <v>112284357.5</v>
      </c>
      <c r="T1058" s="108">
        <v>206061612.5</v>
      </c>
      <c r="U1058" s="108">
        <v>171704003</v>
      </c>
      <c r="V1058" s="108">
        <v>238317676.5</v>
      </c>
      <c r="W1058" s="108">
        <v>205102177</v>
      </c>
      <c r="X1058" s="108">
        <v>228382547</v>
      </c>
      <c r="Y1058" s="108">
        <v>210962538.5</v>
      </c>
      <c r="Z1058" s="108">
        <v>204867334.5</v>
      </c>
      <c r="AA1058" s="108">
        <v>156963539.5</v>
      </c>
      <c r="AB1058" s="108">
        <v>155257538.30000001</v>
      </c>
      <c r="AC1058" s="108">
        <v>288706780.5</v>
      </c>
      <c r="AD1058" s="108">
        <v>295501082.5</v>
      </c>
      <c r="AE1058" s="108">
        <v>294815531</v>
      </c>
      <c r="AF1058" s="108">
        <v>379589142</v>
      </c>
      <c r="AG1058" s="108">
        <v>350813224</v>
      </c>
      <c r="AH1058" s="115">
        <v>343336910</v>
      </c>
      <c r="AI1058" s="105">
        <v>28.171800000000001</v>
      </c>
      <c r="AJ1058" s="105">
        <v>28.385300000000001</v>
      </c>
      <c r="AK1058" s="105">
        <v>28.6874</v>
      </c>
      <c r="AL1058" s="105">
        <v>28.569099999999999</v>
      </c>
      <c r="AM1058" s="105">
        <v>28.217700000000001</v>
      </c>
      <c r="AN1058" s="105">
        <v>28.290900000000001</v>
      </c>
      <c r="AO1058" s="105">
        <v>28.4268</v>
      </c>
      <c r="AP1058" s="105">
        <v>26.299399999999999</v>
      </c>
      <c r="AQ1058" s="105">
        <v>27.842500000000001</v>
      </c>
      <c r="AR1058" s="105">
        <v>28.312000000000001</v>
      </c>
      <c r="AS1058" s="105">
        <v>29.1068</v>
      </c>
      <c r="AT1058" s="105">
        <v>28.418500000000002</v>
      </c>
      <c r="AU1058" s="105">
        <v>28.342600000000001</v>
      </c>
      <c r="AV1058" s="105">
        <v>27.881</v>
      </c>
      <c r="AW1058" s="105">
        <v>27.202100000000002</v>
      </c>
      <c r="AX1058" s="105">
        <v>27.997800000000002</v>
      </c>
      <c r="AY1058" s="105">
        <v>27.668199999999999</v>
      </c>
      <c r="AZ1058" s="105">
        <v>28.2088</v>
      </c>
      <c r="BA1058" s="105">
        <v>27.8567</v>
      </c>
      <c r="BB1058" s="105">
        <v>28.1096</v>
      </c>
      <c r="BC1058" s="105">
        <v>27.863900000000001</v>
      </c>
      <c r="BD1058" s="105">
        <v>28.0444</v>
      </c>
      <c r="BE1058" s="105">
        <v>27.694600000000001</v>
      </c>
      <c r="BF1058" s="105">
        <v>27.646699999999999</v>
      </c>
      <c r="BG1058" s="105">
        <v>28.139900000000001</v>
      </c>
      <c r="BH1058" s="105">
        <v>28.1722</v>
      </c>
      <c r="BI1058" s="105">
        <v>28.149100000000001</v>
      </c>
      <c r="BJ1058" s="105">
        <v>28.5549</v>
      </c>
      <c r="BK1058" s="105">
        <v>28.336200000000002</v>
      </c>
      <c r="BL1058" s="116">
        <v>28.355799999999999</v>
      </c>
      <c r="BM1058" s="112">
        <v>0.99631400000000003</v>
      </c>
      <c r="BN1058" s="112">
        <v>0.68201100000000003</v>
      </c>
      <c r="BO1058" s="112">
        <v>0.234545</v>
      </c>
      <c r="BP1058" s="112">
        <v>0.489232</v>
      </c>
      <c r="BQ1058" s="112">
        <v>0.14737500000000001</v>
      </c>
      <c r="BR1058" s="112">
        <v>5.65453E-2</v>
      </c>
      <c r="BS1058" s="112">
        <v>1.21709E-2</v>
      </c>
      <c r="BT1058" s="112">
        <v>1.2419100000000001E-2</v>
      </c>
      <c r="BU1058" s="117">
        <v>2.0595700000000002E-2</v>
      </c>
      <c r="BV1058" s="112">
        <v>0.99683500000000003</v>
      </c>
      <c r="BW1058" s="112">
        <v>0.747193</v>
      </c>
      <c r="BX1058" s="112">
        <v>0.34702499999999997</v>
      </c>
      <c r="BY1058" s="112">
        <v>0.57156600000000002</v>
      </c>
      <c r="BZ1058" s="112">
        <v>0.52719899999999997</v>
      </c>
      <c r="CA1058" s="112">
        <v>0.236036</v>
      </c>
      <c r="CB1058" s="112">
        <v>0.10878400000000001</v>
      </c>
      <c r="CC1058" s="112">
        <v>8.75528E-2</v>
      </c>
      <c r="CD1058" s="117">
        <v>0.43498900000000001</v>
      </c>
      <c r="CE1058" s="105">
        <v>-8.1125900000000005E-4</v>
      </c>
      <c r="CF1058" s="105">
        <v>-5.6367899999999999E-2</v>
      </c>
      <c r="CG1058" s="105">
        <v>-0.892733</v>
      </c>
      <c r="CH1058" s="105">
        <v>0.19678899999999999</v>
      </c>
      <c r="CI1058" s="105">
        <v>-0.60706499999999997</v>
      </c>
      <c r="CJ1058" s="105">
        <v>-0.45737499999999998</v>
      </c>
      <c r="CK1058" s="105">
        <v>-0.47222799999999998</v>
      </c>
      <c r="CL1058" s="105">
        <v>-0.62040099999999998</v>
      </c>
      <c r="CM1058" s="116">
        <v>-0.26188499999999998</v>
      </c>
    </row>
    <row r="1059" spans="1:91">
      <c r="A1059" s="104" t="s">
        <v>2918</v>
      </c>
      <c r="B1059" s="104" t="s">
        <v>2919</v>
      </c>
      <c r="C1059" s="104" t="s">
        <v>2920</v>
      </c>
      <c r="D1059" s="105">
        <v>29.365600000000001</v>
      </c>
      <c r="E1059" s="108">
        <v>462029468</v>
      </c>
      <c r="F1059" s="108">
        <v>308650326.5</v>
      </c>
      <c r="G1059" s="108">
        <v>343436185</v>
      </c>
      <c r="H1059" s="108">
        <v>467357226</v>
      </c>
      <c r="I1059" s="108">
        <v>431015887.5</v>
      </c>
      <c r="J1059" s="108">
        <v>249939949.5</v>
      </c>
      <c r="K1059" s="108">
        <v>466826548</v>
      </c>
      <c r="L1059" s="108">
        <v>232307048</v>
      </c>
      <c r="M1059" s="108">
        <v>366059354.80000001</v>
      </c>
      <c r="N1059" s="108">
        <v>184843486.5</v>
      </c>
      <c r="O1059" s="108">
        <v>166951679</v>
      </c>
      <c r="P1059" s="108">
        <v>219026917</v>
      </c>
      <c r="Q1059" s="108">
        <v>587487412</v>
      </c>
      <c r="R1059" s="108">
        <v>680735025</v>
      </c>
      <c r="S1059" s="108">
        <v>683869256</v>
      </c>
      <c r="T1059" s="108">
        <v>679888528</v>
      </c>
      <c r="U1059" s="108">
        <v>658756612</v>
      </c>
      <c r="V1059" s="108">
        <v>765525580</v>
      </c>
      <c r="W1059" s="108">
        <v>715299550</v>
      </c>
      <c r="X1059" s="108">
        <v>708989288.29999995</v>
      </c>
      <c r="Y1059" s="108">
        <v>575700437.29999995</v>
      </c>
      <c r="Z1059" s="108">
        <v>586153536</v>
      </c>
      <c r="AA1059" s="108">
        <v>629379819</v>
      </c>
      <c r="AB1059" s="108">
        <v>638687944.29999995</v>
      </c>
      <c r="AC1059" s="108">
        <v>881653599</v>
      </c>
      <c r="AD1059" s="108">
        <v>661014310</v>
      </c>
      <c r="AE1059" s="108">
        <v>819657430.5</v>
      </c>
      <c r="AF1059" s="108">
        <v>821034127</v>
      </c>
      <c r="AG1059" s="108">
        <v>783308047.5</v>
      </c>
      <c r="AH1059" s="115">
        <v>705203376</v>
      </c>
      <c r="AI1059" s="105">
        <v>29.166899999999998</v>
      </c>
      <c r="AJ1059" s="105">
        <v>28.7788</v>
      </c>
      <c r="AK1059" s="105">
        <v>28.969799999999999</v>
      </c>
      <c r="AL1059" s="105">
        <v>29.074300000000001</v>
      </c>
      <c r="AM1059" s="105">
        <v>29.132899999999999</v>
      </c>
      <c r="AN1059" s="105">
        <v>28.4207</v>
      </c>
      <c r="AO1059" s="105">
        <v>29.058599999999998</v>
      </c>
      <c r="AP1059" s="105">
        <v>28.650500000000001</v>
      </c>
      <c r="AQ1059" s="105">
        <v>28.636600000000001</v>
      </c>
      <c r="AR1059" s="105">
        <v>27.919699999999999</v>
      </c>
      <c r="AS1059" s="105">
        <v>27.944400000000002</v>
      </c>
      <c r="AT1059" s="105">
        <v>28.310700000000001</v>
      </c>
      <c r="AU1059" s="105">
        <v>29.3291</v>
      </c>
      <c r="AV1059" s="105">
        <v>29.632200000000001</v>
      </c>
      <c r="AW1059" s="105">
        <v>29.723700000000001</v>
      </c>
      <c r="AX1059" s="105">
        <v>29.72</v>
      </c>
      <c r="AY1059" s="105">
        <v>29.621300000000002</v>
      </c>
      <c r="AZ1059" s="105">
        <v>29.817799999999998</v>
      </c>
      <c r="BA1059" s="105">
        <v>29.658899999999999</v>
      </c>
      <c r="BB1059" s="105">
        <v>29.752800000000001</v>
      </c>
      <c r="BC1059" s="105">
        <v>29.317699999999999</v>
      </c>
      <c r="BD1059" s="105">
        <v>29.509699999999999</v>
      </c>
      <c r="BE1059" s="105">
        <v>29.640699999999999</v>
      </c>
      <c r="BF1059" s="105">
        <v>29.687100000000001</v>
      </c>
      <c r="BG1059" s="105">
        <v>29.752400000000002</v>
      </c>
      <c r="BH1059" s="105">
        <v>29.335999999999999</v>
      </c>
      <c r="BI1059" s="105">
        <v>29.624300000000002</v>
      </c>
      <c r="BJ1059" s="105">
        <v>29.667899999999999</v>
      </c>
      <c r="BK1059" s="105">
        <v>29.4938</v>
      </c>
      <c r="BL1059" s="116">
        <v>29.395199999999999</v>
      </c>
      <c r="BM1059" s="112">
        <v>1.6412E-2</v>
      </c>
      <c r="BN1059" s="112">
        <v>5.6436600000000003E-2</v>
      </c>
      <c r="BO1059" s="112">
        <v>9.9239800000000006E-3</v>
      </c>
      <c r="BP1059" s="112">
        <v>6.1413400000000001E-4</v>
      </c>
      <c r="BQ1059" s="112">
        <v>0.78078800000000004</v>
      </c>
      <c r="BR1059" s="112">
        <v>0.10945000000000001</v>
      </c>
      <c r="BS1059" s="112">
        <v>0.72839900000000002</v>
      </c>
      <c r="BT1059" s="112">
        <v>0.38409599999999999</v>
      </c>
      <c r="BU1059" s="117">
        <v>0.74114100000000005</v>
      </c>
      <c r="BV1059" s="112">
        <v>5.2849500000000001E-2</v>
      </c>
      <c r="BW1059" s="112">
        <v>0.11466899999999999</v>
      </c>
      <c r="BX1059" s="112">
        <v>5.8326200000000002E-2</v>
      </c>
      <c r="BY1059" s="112">
        <v>6.4299500000000002E-3</v>
      </c>
      <c r="BZ1059" s="112">
        <v>0.89473100000000005</v>
      </c>
      <c r="CA1059" s="112">
        <v>0.342922</v>
      </c>
      <c r="CB1059" s="112">
        <v>0.86155999999999999</v>
      </c>
      <c r="CC1059" s="112">
        <v>0.57872500000000004</v>
      </c>
      <c r="CD1059" s="117">
        <v>0.912887</v>
      </c>
      <c r="CE1059" s="105">
        <v>-0.54714099999999999</v>
      </c>
      <c r="CF1059" s="105">
        <v>-0.64300599999999997</v>
      </c>
      <c r="CG1059" s="105">
        <v>-0.73707</v>
      </c>
      <c r="CH1059" s="105">
        <v>-1.4607300000000001</v>
      </c>
      <c r="CI1059" s="105">
        <v>4.2696600000000001E-2</v>
      </c>
      <c r="CJ1059" s="105">
        <v>0.200743</v>
      </c>
      <c r="CK1059" s="105">
        <v>5.75021E-2</v>
      </c>
      <c r="CL1059" s="105">
        <v>9.3545900000000001E-2</v>
      </c>
      <c r="CM1059" s="116">
        <v>5.1939600000000002E-2</v>
      </c>
    </row>
    <row r="1060" spans="1:91">
      <c r="A1060" s="104" t="s">
        <v>5276</v>
      </c>
      <c r="B1060" s="104" t="s">
        <v>5277</v>
      </c>
      <c r="C1060" s="104" t="s">
        <v>2920</v>
      </c>
      <c r="D1060" s="105">
        <v>26.783099999999997</v>
      </c>
      <c r="E1060" s="108">
        <v>125731720</v>
      </c>
      <c r="F1060" s="108">
        <v>41456845</v>
      </c>
      <c r="G1060" s="108">
        <v>25854391.5</v>
      </c>
      <c r="H1060" s="108">
        <v>78154469</v>
      </c>
      <c r="I1060" s="108">
        <v>68102613</v>
      </c>
      <c r="J1060" s="108">
        <v>10737176.25</v>
      </c>
      <c r="K1060" s="108">
        <v>115598618</v>
      </c>
      <c r="L1060" s="108">
        <v>17875866.75</v>
      </c>
      <c r="M1060" s="108">
        <v>27977536</v>
      </c>
      <c r="N1060" s="108">
        <v>26402814</v>
      </c>
      <c r="O1060" s="108">
        <v>20944912</v>
      </c>
      <c r="P1060" s="108">
        <v>82732142</v>
      </c>
      <c r="Q1060" s="108">
        <v>66807332</v>
      </c>
      <c r="R1060" s="108">
        <v>70527760</v>
      </c>
      <c r="S1060" s="108">
        <v>126440461</v>
      </c>
      <c r="T1060" s="108">
        <v>120825522.5</v>
      </c>
      <c r="U1060" s="108">
        <v>126680019</v>
      </c>
      <c r="V1060" s="108">
        <v>205920611.5</v>
      </c>
      <c r="W1060" s="108">
        <v>35345588.5</v>
      </c>
      <c r="X1060" s="108">
        <v>140945367.5</v>
      </c>
      <c r="Y1060" s="108">
        <v>177231288</v>
      </c>
      <c r="Z1060" s="108">
        <v>125591088</v>
      </c>
      <c r="AA1060" s="108">
        <v>119881080</v>
      </c>
      <c r="AB1060" s="108">
        <v>127262002</v>
      </c>
      <c r="AC1060" s="108">
        <v>105319127.3</v>
      </c>
      <c r="AD1060" s="108">
        <v>103390591</v>
      </c>
      <c r="AE1060" s="108">
        <v>149693946</v>
      </c>
      <c r="AF1060" s="108">
        <v>141292173</v>
      </c>
      <c r="AG1060" s="108">
        <v>147700676</v>
      </c>
      <c r="AH1060" s="115">
        <v>90998630</v>
      </c>
      <c r="AI1060" s="105">
        <v>27.289300000000001</v>
      </c>
      <c r="AJ1060" s="105">
        <v>26.003799999999998</v>
      </c>
      <c r="AK1060" s="105">
        <v>25.274799999999999</v>
      </c>
      <c r="AL1060" s="105">
        <v>26.494199999999999</v>
      </c>
      <c r="AM1060" s="105">
        <v>26.518599999999999</v>
      </c>
      <c r="AN1060" s="105">
        <v>24.250499999999999</v>
      </c>
      <c r="AO1060" s="105">
        <v>27.026900000000001</v>
      </c>
      <c r="AP1060" s="105">
        <v>25.2226</v>
      </c>
      <c r="AQ1060" s="105">
        <v>24.9269</v>
      </c>
      <c r="AR1060" s="105">
        <v>24.997</v>
      </c>
      <c r="AS1060" s="105">
        <v>24.997</v>
      </c>
      <c r="AT1060" s="105">
        <v>26.906099999999999</v>
      </c>
      <c r="AU1060" s="105">
        <v>26.209</v>
      </c>
      <c r="AV1060" s="105">
        <v>26.3614</v>
      </c>
      <c r="AW1060" s="105">
        <v>27.360299999999999</v>
      </c>
      <c r="AX1060" s="105">
        <v>27.227699999999999</v>
      </c>
      <c r="AY1060" s="105">
        <v>27.249500000000001</v>
      </c>
      <c r="AZ1060" s="105">
        <v>27.995699999999999</v>
      </c>
      <c r="BA1060" s="105">
        <v>25.32</v>
      </c>
      <c r="BB1060" s="105">
        <v>27.427499999999998</v>
      </c>
      <c r="BC1060" s="105">
        <v>27.5701</v>
      </c>
      <c r="BD1060" s="105">
        <v>27.326599999999999</v>
      </c>
      <c r="BE1060" s="105">
        <v>27.293700000000001</v>
      </c>
      <c r="BF1060" s="105">
        <v>27.3598</v>
      </c>
      <c r="BG1060" s="105">
        <v>26.6601</v>
      </c>
      <c r="BH1060" s="105">
        <v>26.637599999999999</v>
      </c>
      <c r="BI1060" s="105">
        <v>27.171299999999999</v>
      </c>
      <c r="BJ1060" s="105">
        <v>27.129200000000001</v>
      </c>
      <c r="BK1060" s="105">
        <v>27.111799999999999</v>
      </c>
      <c r="BL1060" s="116">
        <v>26.499700000000001</v>
      </c>
      <c r="BM1060" s="112">
        <v>0.31046699999999999</v>
      </c>
      <c r="BN1060" s="112">
        <v>0.211449</v>
      </c>
      <c r="BO1060" s="112">
        <v>0.15934599999999999</v>
      </c>
      <c r="BP1060" s="112">
        <v>0.128299</v>
      </c>
      <c r="BQ1060" s="112">
        <v>0.551894</v>
      </c>
      <c r="BR1060" s="112">
        <v>0.15165899999999999</v>
      </c>
      <c r="BS1060" s="112">
        <v>0.86118300000000003</v>
      </c>
      <c r="BT1060" s="112">
        <v>0.11777799999999999</v>
      </c>
      <c r="BU1060" s="117">
        <v>0.75473199999999996</v>
      </c>
      <c r="BV1060" s="112">
        <v>0.39446599999999998</v>
      </c>
      <c r="BW1060" s="112">
        <v>0.30076999999999998</v>
      </c>
      <c r="BX1060" s="112">
        <v>0.26594600000000002</v>
      </c>
      <c r="BY1060" s="112">
        <v>0.19219800000000001</v>
      </c>
      <c r="BZ1060" s="112">
        <v>0.77297499999999997</v>
      </c>
      <c r="CA1060" s="112">
        <v>0.39937400000000001</v>
      </c>
      <c r="CB1060" s="112">
        <v>0.93472100000000002</v>
      </c>
      <c r="CC1060" s="112">
        <v>0.294657</v>
      </c>
      <c r="CD1060" s="117">
        <v>0.91755500000000001</v>
      </c>
      <c r="CE1060" s="105">
        <v>-0.72423000000000004</v>
      </c>
      <c r="CF1060" s="105">
        <v>-1.1591</v>
      </c>
      <c r="CG1060" s="105">
        <v>-1.1880999999999999</v>
      </c>
      <c r="CH1060" s="105">
        <v>-1.2801899999999999</v>
      </c>
      <c r="CI1060" s="105">
        <v>-0.26997500000000002</v>
      </c>
      <c r="CJ1060" s="105">
        <v>0.57743599999999995</v>
      </c>
      <c r="CK1060" s="105">
        <v>-0.14100099999999999</v>
      </c>
      <c r="CL1060" s="105">
        <v>0.41316700000000001</v>
      </c>
      <c r="CM1060" s="116">
        <v>-9.0543100000000001E-2</v>
      </c>
    </row>
    <row r="1061" spans="1:91">
      <c r="A1061" s="104" t="s">
        <v>2921</v>
      </c>
      <c r="B1061" s="104" t="s">
        <v>2922</v>
      </c>
      <c r="C1061" s="104" t="s">
        <v>2920</v>
      </c>
      <c r="D1061" s="105">
        <v>29.8294</v>
      </c>
      <c r="E1061" s="108">
        <v>492382149</v>
      </c>
      <c r="F1061" s="108">
        <v>363996949.30000001</v>
      </c>
      <c r="G1061" s="108">
        <v>367099164.5</v>
      </c>
      <c r="H1061" s="108">
        <v>513158674.5</v>
      </c>
      <c r="I1061" s="108">
        <v>269111651.89999998</v>
      </c>
      <c r="J1061" s="108">
        <v>126309834.3</v>
      </c>
      <c r="K1061" s="108">
        <v>1165699790</v>
      </c>
      <c r="L1061" s="108">
        <v>131745661.2</v>
      </c>
      <c r="M1061" s="108">
        <v>555972605.39999998</v>
      </c>
      <c r="N1061" s="108">
        <v>704727993.20000005</v>
      </c>
      <c r="O1061" s="108">
        <v>488961228.80000001</v>
      </c>
      <c r="P1061" s="108">
        <v>350092428.69999999</v>
      </c>
      <c r="Q1061" s="108">
        <v>982854688.79999995</v>
      </c>
      <c r="R1061" s="108">
        <v>825979496.20000005</v>
      </c>
      <c r="S1061" s="108">
        <v>742909856</v>
      </c>
      <c r="T1061" s="108">
        <v>878512455.29999995</v>
      </c>
      <c r="U1061" s="108">
        <v>911431108.60000002</v>
      </c>
      <c r="V1061" s="108">
        <v>1110109514</v>
      </c>
      <c r="W1061" s="108">
        <v>476519928.10000002</v>
      </c>
      <c r="X1061" s="108">
        <v>396673227.89999998</v>
      </c>
      <c r="Y1061" s="108">
        <v>876331677.60000002</v>
      </c>
      <c r="Z1061" s="108">
        <v>1018290040</v>
      </c>
      <c r="AA1061" s="108">
        <v>1179089177</v>
      </c>
      <c r="AB1061" s="108">
        <v>518322409.89999998</v>
      </c>
      <c r="AC1061" s="108">
        <v>598763744.5</v>
      </c>
      <c r="AD1061" s="108">
        <v>1227877980</v>
      </c>
      <c r="AE1061" s="108">
        <v>1165092219</v>
      </c>
      <c r="AF1061" s="108">
        <v>1268571512</v>
      </c>
      <c r="AG1061" s="108">
        <v>1227987070</v>
      </c>
      <c r="AH1061" s="115">
        <v>1267213157</v>
      </c>
      <c r="AI1061" s="105">
        <v>29.258700000000001</v>
      </c>
      <c r="AJ1061" s="105">
        <v>29.014299999999999</v>
      </c>
      <c r="AK1061" s="105">
        <v>29.062000000000001</v>
      </c>
      <c r="AL1061" s="105">
        <v>29.209199999999999</v>
      </c>
      <c r="AM1061" s="105">
        <v>28.466000000000001</v>
      </c>
      <c r="AN1061" s="105">
        <v>27.421600000000002</v>
      </c>
      <c r="AO1061" s="105">
        <v>30.3507</v>
      </c>
      <c r="AP1061" s="105">
        <v>27.842300000000002</v>
      </c>
      <c r="AQ1061" s="105">
        <v>29.2395</v>
      </c>
      <c r="AR1061" s="105">
        <v>29.823599999999999</v>
      </c>
      <c r="AS1061" s="105">
        <v>29.430399999999999</v>
      </c>
      <c r="AT1061" s="105">
        <v>28.987300000000001</v>
      </c>
      <c r="AU1061" s="105">
        <v>30.101400000000002</v>
      </c>
      <c r="AV1061" s="105">
        <v>29.911200000000001</v>
      </c>
      <c r="AW1061" s="105">
        <v>29.8352</v>
      </c>
      <c r="AX1061" s="105">
        <v>30.0898</v>
      </c>
      <c r="AY1061" s="105">
        <v>30.088100000000001</v>
      </c>
      <c r="AZ1061" s="105">
        <v>30.372900000000001</v>
      </c>
      <c r="BA1061" s="105">
        <v>29.072900000000001</v>
      </c>
      <c r="BB1061" s="105">
        <v>28.913799999999998</v>
      </c>
      <c r="BC1061" s="105">
        <v>29.9238</v>
      </c>
      <c r="BD1061" s="105">
        <v>30.3126</v>
      </c>
      <c r="BE1061" s="105">
        <v>30.5625</v>
      </c>
      <c r="BF1061" s="105">
        <v>29.385899999999999</v>
      </c>
      <c r="BG1061" s="105">
        <v>29.194299999999998</v>
      </c>
      <c r="BH1061" s="105">
        <v>30.2332</v>
      </c>
      <c r="BI1061" s="105">
        <v>30.131699999999999</v>
      </c>
      <c r="BJ1061" s="105">
        <v>30.2956</v>
      </c>
      <c r="BK1061" s="105">
        <v>30.144500000000001</v>
      </c>
      <c r="BL1061" s="116">
        <v>30.2545</v>
      </c>
      <c r="BM1061" s="112">
        <v>2.13372E-4</v>
      </c>
      <c r="BN1061" s="112">
        <v>2.30583E-2</v>
      </c>
      <c r="BO1061" s="112">
        <v>0.20910200000000001</v>
      </c>
      <c r="BP1061" s="112">
        <v>2.9167999999999999E-2</v>
      </c>
      <c r="BQ1061" s="112">
        <v>3.6291499999999997E-2</v>
      </c>
      <c r="BR1061" s="112">
        <v>0.67123699999999997</v>
      </c>
      <c r="BS1061" s="112">
        <v>4.2816899999999998E-2</v>
      </c>
      <c r="BT1061" s="112">
        <v>0.70915300000000003</v>
      </c>
      <c r="BU1061" s="117">
        <v>0.320131</v>
      </c>
      <c r="BV1061" s="112">
        <v>6.2895599999999996E-3</v>
      </c>
      <c r="BW1061" s="112">
        <v>6.3568E-2</v>
      </c>
      <c r="BX1061" s="112">
        <v>0.31923499999999999</v>
      </c>
      <c r="BY1061" s="112">
        <v>6.0286899999999997E-2</v>
      </c>
      <c r="BZ1061" s="112">
        <v>0.35445500000000002</v>
      </c>
      <c r="CA1061" s="112">
        <v>0.84152400000000005</v>
      </c>
      <c r="CB1061" s="112">
        <v>0.196023</v>
      </c>
      <c r="CC1061" s="112">
        <v>0.82648299999999997</v>
      </c>
      <c r="CD1061" s="117">
        <v>0.73703799999999997</v>
      </c>
      <c r="CE1061" s="105">
        <v>-1.1198900000000001</v>
      </c>
      <c r="CF1061" s="105">
        <v>-1.8659399999999999</v>
      </c>
      <c r="CG1061" s="105">
        <v>-1.08735</v>
      </c>
      <c r="CH1061" s="105">
        <v>-0.81774100000000005</v>
      </c>
      <c r="CI1061" s="105">
        <v>-0.28225699999999998</v>
      </c>
      <c r="CJ1061" s="105">
        <v>-4.7937399999999998E-2</v>
      </c>
      <c r="CK1061" s="105">
        <v>-0.92805000000000004</v>
      </c>
      <c r="CL1061" s="105">
        <v>-0.144534</v>
      </c>
      <c r="CM1061" s="116">
        <v>-0.37848900000000002</v>
      </c>
    </row>
    <row r="1062" spans="1:91">
      <c r="A1062" s="104" t="s">
        <v>5278</v>
      </c>
      <c r="B1062" s="104" t="s">
        <v>5279</v>
      </c>
      <c r="C1062" s="104" t="s">
        <v>3005</v>
      </c>
      <c r="D1062" s="105">
        <v>26.6128</v>
      </c>
      <c r="E1062" s="108">
        <v>52734820</v>
      </c>
      <c r="F1062" s="108">
        <v>46575065.5</v>
      </c>
      <c r="G1062" s="108">
        <v>33364124</v>
      </c>
      <c r="H1062" s="108">
        <v>74941853</v>
      </c>
      <c r="I1062" s="108">
        <v>92001503.5</v>
      </c>
      <c r="J1062" s="108">
        <v>27674520</v>
      </c>
      <c r="K1062" s="108">
        <v>77363906</v>
      </c>
      <c r="L1062" s="108">
        <v>49798562.25</v>
      </c>
      <c r="M1062" s="108">
        <v>96855486.5</v>
      </c>
      <c r="N1062" s="108">
        <v>82017418</v>
      </c>
      <c r="O1062" s="108">
        <v>38257282.189999998</v>
      </c>
      <c r="P1062" s="108">
        <v>96702437.5</v>
      </c>
      <c r="Q1062" s="108">
        <v>38786304</v>
      </c>
      <c r="R1062" s="108">
        <v>76712762</v>
      </c>
      <c r="S1062" s="108">
        <v>67489296</v>
      </c>
      <c r="T1062" s="108">
        <v>78111710.25</v>
      </c>
      <c r="U1062" s="108">
        <v>107035015</v>
      </c>
      <c r="V1062" s="108">
        <v>64459747.25</v>
      </c>
      <c r="W1062" s="108">
        <v>94300448</v>
      </c>
      <c r="X1062" s="108">
        <v>39294521.5</v>
      </c>
      <c r="Y1062" s="108">
        <v>81782269</v>
      </c>
      <c r="Z1062" s="108">
        <v>91606366</v>
      </c>
      <c r="AA1062" s="108">
        <v>104219173.5</v>
      </c>
      <c r="AB1062" s="108">
        <v>73824912</v>
      </c>
      <c r="AC1062" s="108">
        <v>130129816</v>
      </c>
      <c r="AD1062" s="108">
        <v>110956524</v>
      </c>
      <c r="AE1062" s="108">
        <v>102661988.5</v>
      </c>
      <c r="AF1062" s="108">
        <v>100106898.5</v>
      </c>
      <c r="AG1062" s="108">
        <v>106215607.5</v>
      </c>
      <c r="AH1062" s="115">
        <v>128150017.8</v>
      </c>
      <c r="AI1062" s="105">
        <v>26.035699999999999</v>
      </c>
      <c r="AJ1062" s="105">
        <v>26.179400000000001</v>
      </c>
      <c r="AK1062" s="105">
        <v>25.649699999999999</v>
      </c>
      <c r="AL1062" s="105">
        <v>26.433700000000002</v>
      </c>
      <c r="AM1062" s="105">
        <v>26.939599999999999</v>
      </c>
      <c r="AN1062" s="105">
        <v>25.5776</v>
      </c>
      <c r="AO1062" s="105">
        <v>26.47</v>
      </c>
      <c r="AP1062" s="105">
        <v>26.690300000000001</v>
      </c>
      <c r="AQ1062" s="105">
        <v>26.718399999999999</v>
      </c>
      <c r="AR1062" s="105">
        <v>26.7117</v>
      </c>
      <c r="AS1062" s="105">
        <v>25.855899999999998</v>
      </c>
      <c r="AT1062" s="105">
        <v>27.1312</v>
      </c>
      <c r="AU1062" s="105">
        <v>25.4223</v>
      </c>
      <c r="AV1062" s="105">
        <v>26.482700000000001</v>
      </c>
      <c r="AW1062" s="105">
        <v>26.492000000000001</v>
      </c>
      <c r="AX1062" s="105">
        <v>26.598400000000002</v>
      </c>
      <c r="AY1062" s="105">
        <v>27.0106</v>
      </c>
      <c r="AZ1062" s="105">
        <v>26.3614</v>
      </c>
      <c r="BA1062" s="105">
        <v>26.735700000000001</v>
      </c>
      <c r="BB1062" s="105">
        <v>25.592500000000001</v>
      </c>
      <c r="BC1062" s="105">
        <v>26.453800000000001</v>
      </c>
      <c r="BD1062" s="105">
        <v>26.851900000000001</v>
      </c>
      <c r="BE1062" s="105">
        <v>27.071899999999999</v>
      </c>
      <c r="BF1062" s="105">
        <v>26.574200000000001</v>
      </c>
      <c r="BG1062" s="105">
        <v>26.9682</v>
      </c>
      <c r="BH1062" s="105">
        <v>26.737500000000001</v>
      </c>
      <c r="BI1062" s="105">
        <v>26.627199999999998</v>
      </c>
      <c r="BJ1062" s="105">
        <v>26.632000000000001</v>
      </c>
      <c r="BK1062" s="105">
        <v>26.635100000000001</v>
      </c>
      <c r="BL1062" s="116">
        <v>26.993500000000001</v>
      </c>
      <c r="BM1062" s="112">
        <v>1.58278E-2</v>
      </c>
      <c r="BN1062" s="112">
        <v>0.352358</v>
      </c>
      <c r="BO1062" s="112">
        <v>0.42483500000000002</v>
      </c>
      <c r="BP1062" s="112">
        <v>0.659304</v>
      </c>
      <c r="BQ1062" s="112">
        <v>0.17271400000000001</v>
      </c>
      <c r="BR1062" s="112">
        <v>0.688558</v>
      </c>
      <c r="BS1062" s="112">
        <v>0.24734600000000001</v>
      </c>
      <c r="BT1062" s="112">
        <v>0.69470600000000005</v>
      </c>
      <c r="BU1062" s="117">
        <v>0.88514300000000001</v>
      </c>
      <c r="BV1062" s="112">
        <v>5.1839299999999998E-2</v>
      </c>
      <c r="BW1062" s="112">
        <v>0.443573</v>
      </c>
      <c r="BX1062" s="112">
        <v>0.53306100000000001</v>
      </c>
      <c r="BY1062" s="112">
        <v>0.72184300000000001</v>
      </c>
      <c r="BZ1062" s="112">
        <v>0.54697499999999999</v>
      </c>
      <c r="CA1062" s="112">
        <v>0.84840899999999997</v>
      </c>
      <c r="CB1062" s="112">
        <v>0.48162100000000002</v>
      </c>
      <c r="CC1062" s="112">
        <v>0.81360399999999999</v>
      </c>
      <c r="CD1062" s="117">
        <v>0.967113</v>
      </c>
      <c r="CE1062" s="105">
        <v>-0.79860600000000004</v>
      </c>
      <c r="CF1062" s="105">
        <v>-0.43660500000000002</v>
      </c>
      <c r="CG1062" s="105">
        <v>-0.12732499999999999</v>
      </c>
      <c r="CH1062" s="105">
        <v>-0.18729999999999999</v>
      </c>
      <c r="CI1062" s="105">
        <v>-0.62122200000000005</v>
      </c>
      <c r="CJ1062" s="105">
        <v>-9.6781400000000004E-2</v>
      </c>
      <c r="CK1062" s="105">
        <v>-0.49288599999999999</v>
      </c>
      <c r="CL1062" s="105">
        <v>7.9106599999999999E-2</v>
      </c>
      <c r="CM1062" s="116">
        <v>2.4084100000000001E-2</v>
      </c>
    </row>
    <row r="1063" spans="1:91">
      <c r="A1063" s="104" t="s">
        <v>2923</v>
      </c>
      <c r="B1063" s="104" t="s">
        <v>2924</v>
      </c>
      <c r="C1063" s="104" t="s">
        <v>2925</v>
      </c>
      <c r="D1063" s="105">
        <v>28.585100000000001</v>
      </c>
      <c r="E1063" s="108">
        <v>165837466.30000001</v>
      </c>
      <c r="F1063" s="108">
        <v>543474710</v>
      </c>
      <c r="G1063" s="108">
        <v>235338574.5</v>
      </c>
      <c r="H1063" s="108">
        <v>243073579</v>
      </c>
      <c r="I1063" s="108">
        <v>391979981.5</v>
      </c>
      <c r="J1063" s="108">
        <v>293411888.80000001</v>
      </c>
      <c r="K1063" s="108">
        <v>476014012</v>
      </c>
      <c r="L1063" s="108">
        <v>292116765</v>
      </c>
      <c r="M1063" s="108">
        <v>516595871.30000001</v>
      </c>
      <c r="N1063" s="108">
        <v>198838816.40000001</v>
      </c>
      <c r="O1063" s="108">
        <v>284769922.30000001</v>
      </c>
      <c r="P1063" s="108">
        <v>247796344.5</v>
      </c>
      <c r="Q1063" s="108">
        <v>334020793.30000001</v>
      </c>
      <c r="R1063" s="108">
        <v>236845785</v>
      </c>
      <c r="S1063" s="108">
        <v>222086995.5</v>
      </c>
      <c r="T1063" s="108">
        <v>211597352.5</v>
      </c>
      <c r="U1063" s="108">
        <v>149980826.80000001</v>
      </c>
      <c r="V1063" s="108">
        <v>349891933.30000001</v>
      </c>
      <c r="W1063" s="108">
        <v>143771305.90000001</v>
      </c>
      <c r="X1063" s="108">
        <v>174623121.30000001</v>
      </c>
      <c r="Y1063" s="108">
        <v>331652914.30000001</v>
      </c>
      <c r="Z1063" s="108">
        <v>242149397.80000001</v>
      </c>
      <c r="AA1063" s="108">
        <v>441673915</v>
      </c>
      <c r="AB1063" s="108">
        <v>138882815.30000001</v>
      </c>
      <c r="AC1063" s="108">
        <v>1078512155</v>
      </c>
      <c r="AD1063" s="108">
        <v>761551854.5</v>
      </c>
      <c r="AE1063" s="108">
        <v>977156347</v>
      </c>
      <c r="AF1063" s="108">
        <v>969410603.5</v>
      </c>
      <c r="AG1063" s="108">
        <v>866478034.89999998</v>
      </c>
      <c r="AH1063" s="115">
        <v>1649897566</v>
      </c>
      <c r="AI1063" s="105">
        <v>27.688700000000001</v>
      </c>
      <c r="AJ1063" s="105">
        <v>29.618300000000001</v>
      </c>
      <c r="AK1063" s="105">
        <v>28.485199999999999</v>
      </c>
      <c r="AL1063" s="105">
        <v>28.1312</v>
      </c>
      <c r="AM1063" s="105">
        <v>29.013000000000002</v>
      </c>
      <c r="AN1063" s="105">
        <v>28.6387</v>
      </c>
      <c r="AO1063" s="105">
        <v>29.084</v>
      </c>
      <c r="AP1063" s="105">
        <v>28.943300000000001</v>
      </c>
      <c r="AQ1063" s="105">
        <v>29.133600000000001</v>
      </c>
      <c r="AR1063" s="105">
        <v>28.018599999999999</v>
      </c>
      <c r="AS1063" s="105">
        <v>28.691700000000001</v>
      </c>
      <c r="AT1063" s="105">
        <v>28.488700000000001</v>
      </c>
      <c r="AU1063" s="105">
        <v>28.531500000000001</v>
      </c>
      <c r="AV1063" s="105">
        <v>28.109100000000002</v>
      </c>
      <c r="AW1063" s="105">
        <v>28.215299999999999</v>
      </c>
      <c r="AX1063" s="105">
        <v>28.036100000000001</v>
      </c>
      <c r="AY1063" s="105">
        <v>27.474699999999999</v>
      </c>
      <c r="AZ1063" s="105">
        <v>28.765000000000001</v>
      </c>
      <c r="BA1063" s="105">
        <v>27.344100000000001</v>
      </c>
      <c r="BB1063" s="105">
        <v>27.728100000000001</v>
      </c>
      <c r="BC1063" s="105">
        <v>28.518000000000001</v>
      </c>
      <c r="BD1063" s="105">
        <v>28.286100000000001</v>
      </c>
      <c r="BE1063" s="105">
        <v>29.172899999999998</v>
      </c>
      <c r="BF1063" s="105">
        <v>27.485900000000001</v>
      </c>
      <c r="BG1063" s="105">
        <v>30.045200000000001</v>
      </c>
      <c r="BH1063" s="105">
        <v>29.539200000000001</v>
      </c>
      <c r="BI1063" s="105">
        <v>29.8779</v>
      </c>
      <c r="BJ1063" s="105">
        <v>29.907599999999999</v>
      </c>
      <c r="BK1063" s="105">
        <v>29.641500000000001</v>
      </c>
      <c r="BL1063" s="116">
        <v>30.635300000000001</v>
      </c>
      <c r="BM1063" s="112">
        <v>8.2026199999999994E-2</v>
      </c>
      <c r="BN1063" s="112">
        <v>2.00404E-2</v>
      </c>
      <c r="BO1063" s="112">
        <v>2.9039700000000002E-2</v>
      </c>
      <c r="BP1063" s="112">
        <v>9.6940299999999993E-3</v>
      </c>
      <c r="BQ1063" s="112">
        <v>5.3302000000000002E-3</v>
      </c>
      <c r="BR1063" s="112">
        <v>1.4527999999999999E-2</v>
      </c>
      <c r="BS1063" s="112">
        <v>8.4987499999999994E-3</v>
      </c>
      <c r="BT1063" s="112">
        <v>3.7631600000000001E-2</v>
      </c>
      <c r="BU1063" s="117">
        <v>0.50887499999999997</v>
      </c>
      <c r="BV1063" s="112">
        <v>0.14114499999999999</v>
      </c>
      <c r="BW1063" s="112">
        <v>5.7597000000000002E-2</v>
      </c>
      <c r="BX1063" s="112">
        <v>0.10098</v>
      </c>
      <c r="BY1063" s="112">
        <v>2.73949E-2</v>
      </c>
      <c r="BZ1063" s="112">
        <v>0.22201399999999999</v>
      </c>
      <c r="CA1063" s="112">
        <v>0.11393300000000001</v>
      </c>
      <c r="CB1063" s="112">
        <v>9.1223899999999997E-2</v>
      </c>
      <c r="CC1063" s="112">
        <v>0.15628900000000001</v>
      </c>
      <c r="CD1063" s="117">
        <v>0.81808499999999995</v>
      </c>
      <c r="CE1063" s="105">
        <v>-1.46407</v>
      </c>
      <c r="CF1063" s="105">
        <v>-1.4671799999999999</v>
      </c>
      <c r="CG1063" s="105">
        <v>-1.00786</v>
      </c>
      <c r="CH1063" s="105">
        <v>-1.66177</v>
      </c>
      <c r="CI1063" s="105">
        <v>-1.7761899999999999</v>
      </c>
      <c r="CJ1063" s="105">
        <v>-1.9695499999999999</v>
      </c>
      <c r="CK1063" s="105">
        <v>-2.19807</v>
      </c>
      <c r="CL1063" s="105">
        <v>-1.7465200000000001</v>
      </c>
      <c r="CM1063" s="116">
        <v>-0.2407</v>
      </c>
    </row>
    <row r="1064" spans="1:91">
      <c r="A1064" s="104" t="s">
        <v>2926</v>
      </c>
      <c r="B1064" s="104" t="s">
        <v>2927</v>
      </c>
      <c r="C1064" s="104" t="s">
        <v>2928</v>
      </c>
      <c r="D1064" s="105">
        <v>31.641300000000001</v>
      </c>
      <c r="E1064" s="108">
        <v>3277844696</v>
      </c>
      <c r="F1064" s="108">
        <v>3167193179</v>
      </c>
      <c r="G1064" s="108">
        <v>3019880355</v>
      </c>
      <c r="H1064" s="108">
        <v>4427305180</v>
      </c>
      <c r="I1064" s="108">
        <v>3735272591</v>
      </c>
      <c r="J1064" s="108">
        <v>3197088617</v>
      </c>
      <c r="K1064" s="108">
        <v>3222841061</v>
      </c>
      <c r="L1064" s="108">
        <v>2100130921</v>
      </c>
      <c r="M1064" s="108">
        <v>3459080713</v>
      </c>
      <c r="N1064" s="108">
        <v>2415726263</v>
      </c>
      <c r="O1064" s="108">
        <v>2524545839</v>
      </c>
      <c r="P1064" s="108">
        <v>3111716279</v>
      </c>
      <c r="Q1064" s="108">
        <v>2959347025</v>
      </c>
      <c r="R1064" s="108">
        <v>2782395950</v>
      </c>
      <c r="S1064" s="108">
        <v>1967903892</v>
      </c>
      <c r="T1064" s="108">
        <v>2451880942</v>
      </c>
      <c r="U1064" s="108">
        <v>2509253732</v>
      </c>
      <c r="V1064" s="108">
        <v>2894205482</v>
      </c>
      <c r="W1064" s="108">
        <v>2981556812</v>
      </c>
      <c r="X1064" s="108">
        <v>2945238259</v>
      </c>
      <c r="Y1064" s="108">
        <v>2904785954</v>
      </c>
      <c r="Z1064" s="108">
        <v>2366170778</v>
      </c>
      <c r="AA1064" s="108">
        <v>2278484173</v>
      </c>
      <c r="AB1064" s="108">
        <v>2392887484</v>
      </c>
      <c r="AC1064" s="108">
        <v>3084072262</v>
      </c>
      <c r="AD1064" s="108">
        <v>3172992269</v>
      </c>
      <c r="AE1064" s="108">
        <v>3020430969</v>
      </c>
      <c r="AF1064" s="108">
        <v>2835539575</v>
      </c>
      <c r="AG1064" s="108">
        <v>2851422236</v>
      </c>
      <c r="AH1064" s="115">
        <v>3047309371</v>
      </c>
      <c r="AI1064" s="105">
        <v>31.993600000000001</v>
      </c>
      <c r="AJ1064" s="105">
        <v>32.102699999999999</v>
      </c>
      <c r="AK1064" s="105">
        <v>32.027299999999997</v>
      </c>
      <c r="AL1064" s="105">
        <v>32.318199999999997</v>
      </c>
      <c r="AM1064" s="105">
        <v>32.2164</v>
      </c>
      <c r="AN1064" s="105">
        <v>32.009300000000003</v>
      </c>
      <c r="AO1064" s="105">
        <v>31.842400000000001</v>
      </c>
      <c r="AP1064" s="105">
        <v>31.617899999999999</v>
      </c>
      <c r="AQ1064" s="105">
        <v>31.876799999999999</v>
      </c>
      <c r="AR1064" s="105">
        <v>31.582599999999999</v>
      </c>
      <c r="AS1064" s="105">
        <v>31.706800000000001</v>
      </c>
      <c r="AT1064" s="105">
        <v>32.139200000000002</v>
      </c>
      <c r="AU1064" s="105">
        <v>31.696400000000001</v>
      </c>
      <c r="AV1064" s="105">
        <v>31.663399999999999</v>
      </c>
      <c r="AW1064" s="105">
        <v>31.197199999999999</v>
      </c>
      <c r="AX1064" s="105">
        <v>31.570599999999999</v>
      </c>
      <c r="AY1064" s="105">
        <v>31.548100000000002</v>
      </c>
      <c r="AZ1064" s="105">
        <v>31.7562</v>
      </c>
      <c r="BA1064" s="105">
        <v>31.718399999999999</v>
      </c>
      <c r="BB1064" s="105">
        <v>31.777100000000001</v>
      </c>
      <c r="BC1064" s="105">
        <v>31.619199999999999</v>
      </c>
      <c r="BD1064" s="105">
        <v>31.542999999999999</v>
      </c>
      <c r="BE1064" s="105">
        <v>31.490200000000002</v>
      </c>
      <c r="BF1064" s="105">
        <v>31.592700000000001</v>
      </c>
      <c r="BG1064" s="105">
        <v>31.570499999999999</v>
      </c>
      <c r="BH1064" s="105">
        <v>31.590199999999999</v>
      </c>
      <c r="BI1064" s="105">
        <v>31.506</v>
      </c>
      <c r="BJ1064" s="105">
        <v>31.456</v>
      </c>
      <c r="BK1064" s="105">
        <v>31.336400000000001</v>
      </c>
      <c r="BL1064" s="116">
        <v>31.499500000000001</v>
      </c>
      <c r="BM1064" s="112">
        <v>4.7490999999999999E-4</v>
      </c>
      <c r="BN1064" s="112">
        <v>1.8936599999999999E-3</v>
      </c>
      <c r="BO1064" s="112">
        <v>2.1238400000000001E-2</v>
      </c>
      <c r="BP1064" s="112">
        <v>9.7155199999999997E-2</v>
      </c>
      <c r="BQ1064" s="112">
        <v>0.62755300000000003</v>
      </c>
      <c r="BR1064" s="112">
        <v>7.6873300000000006E-2</v>
      </c>
      <c r="BS1064" s="112">
        <v>1.50008E-2</v>
      </c>
      <c r="BT1064" s="112">
        <v>0.122807</v>
      </c>
      <c r="BU1064" s="117">
        <v>8.56156E-2</v>
      </c>
      <c r="BV1064" s="112">
        <v>9.3963199999999997E-3</v>
      </c>
      <c r="BW1064" s="112">
        <v>1.8799199999999999E-2</v>
      </c>
      <c r="BX1064" s="112">
        <v>8.5131399999999996E-2</v>
      </c>
      <c r="BY1064" s="112">
        <v>0.15629699999999999</v>
      </c>
      <c r="BZ1064" s="112">
        <v>0.81453699999999996</v>
      </c>
      <c r="CA1064" s="112">
        <v>0.28037000000000001</v>
      </c>
      <c r="CB1064" s="112">
        <v>0.117794</v>
      </c>
      <c r="CC1064" s="112">
        <v>0.30273299999999997</v>
      </c>
      <c r="CD1064" s="117">
        <v>0.61135099999999998</v>
      </c>
      <c r="CE1064" s="105">
        <v>0.61053500000000005</v>
      </c>
      <c r="CF1064" s="105">
        <v>0.75061100000000003</v>
      </c>
      <c r="CG1064" s="105">
        <v>0.348385</v>
      </c>
      <c r="CH1064" s="105">
        <v>0.37887700000000002</v>
      </c>
      <c r="CI1064" s="105">
        <v>8.8347099999999998E-2</v>
      </c>
      <c r="CJ1064" s="105">
        <v>0.194295</v>
      </c>
      <c r="CK1064" s="105">
        <v>0.27425300000000002</v>
      </c>
      <c r="CL1064" s="105">
        <v>0.111287</v>
      </c>
      <c r="CM1064" s="116">
        <v>0.124887</v>
      </c>
    </row>
    <row r="1065" spans="1:91">
      <c r="A1065" s="104" t="s">
        <v>2929</v>
      </c>
      <c r="B1065" s="104" t="s">
        <v>2930</v>
      </c>
      <c r="C1065" s="104" t="s">
        <v>2931</v>
      </c>
      <c r="D1065" s="105">
        <v>28.64575</v>
      </c>
      <c r="E1065" s="108">
        <v>369762260</v>
      </c>
      <c r="F1065" s="108">
        <v>309783358.60000002</v>
      </c>
      <c r="G1065" s="108">
        <v>297715812.5</v>
      </c>
      <c r="H1065" s="108">
        <v>403778250</v>
      </c>
      <c r="I1065" s="108">
        <v>343473978</v>
      </c>
      <c r="J1065" s="108">
        <v>319508400</v>
      </c>
      <c r="K1065" s="108">
        <v>355425608</v>
      </c>
      <c r="L1065" s="108">
        <v>151046544</v>
      </c>
      <c r="M1065" s="108">
        <v>362982269.5</v>
      </c>
      <c r="N1065" s="108">
        <v>296895156</v>
      </c>
      <c r="O1065" s="108">
        <v>184099497.5</v>
      </c>
      <c r="P1065" s="108">
        <v>319050627</v>
      </c>
      <c r="Q1065" s="108">
        <v>331911312</v>
      </c>
      <c r="R1065" s="108">
        <v>298800504</v>
      </c>
      <c r="S1065" s="108">
        <v>463050208</v>
      </c>
      <c r="T1065" s="108">
        <v>332509973</v>
      </c>
      <c r="U1065" s="108">
        <v>305626132</v>
      </c>
      <c r="V1065" s="108">
        <v>263550952</v>
      </c>
      <c r="W1065" s="108">
        <v>428414261.5</v>
      </c>
      <c r="X1065" s="108">
        <v>420190708</v>
      </c>
      <c r="Y1065" s="108">
        <v>375460926</v>
      </c>
      <c r="Z1065" s="108">
        <v>281601313</v>
      </c>
      <c r="AA1065" s="108">
        <v>330969158</v>
      </c>
      <c r="AB1065" s="108">
        <v>321115441</v>
      </c>
      <c r="AC1065" s="108">
        <v>302922606</v>
      </c>
      <c r="AD1065" s="108">
        <v>234549526</v>
      </c>
      <c r="AE1065" s="108">
        <v>199198220</v>
      </c>
      <c r="AF1065" s="108">
        <v>277657566</v>
      </c>
      <c r="AG1065" s="108">
        <v>350323940.5</v>
      </c>
      <c r="AH1065" s="115">
        <v>168913615</v>
      </c>
      <c r="AI1065" s="105">
        <v>28.845500000000001</v>
      </c>
      <c r="AJ1065" s="105">
        <v>28.790099999999999</v>
      </c>
      <c r="AK1065" s="105">
        <v>28.776299999999999</v>
      </c>
      <c r="AL1065" s="105">
        <v>28.863399999999999</v>
      </c>
      <c r="AM1065" s="105">
        <v>28.817900000000002</v>
      </c>
      <c r="AN1065" s="105">
        <v>28.777799999999999</v>
      </c>
      <c r="AO1065" s="105">
        <v>28.667100000000001</v>
      </c>
      <c r="AP1065" s="105">
        <v>28.062000000000001</v>
      </c>
      <c r="AQ1065" s="105">
        <v>28.624400000000001</v>
      </c>
      <c r="AR1065" s="105">
        <v>28.569400000000002</v>
      </c>
      <c r="AS1065" s="105">
        <v>28.0688</v>
      </c>
      <c r="AT1065" s="105">
        <v>28.853400000000001</v>
      </c>
      <c r="AU1065" s="105">
        <v>28.513100000000001</v>
      </c>
      <c r="AV1065" s="105">
        <v>28.444299999999998</v>
      </c>
      <c r="AW1065" s="105">
        <v>29.230799999999999</v>
      </c>
      <c r="AX1065" s="105">
        <v>28.688099999999999</v>
      </c>
      <c r="AY1065" s="105">
        <v>28.5076</v>
      </c>
      <c r="AZ1065" s="105">
        <v>28.358000000000001</v>
      </c>
      <c r="BA1065" s="105">
        <v>28.9194</v>
      </c>
      <c r="BB1065" s="105">
        <v>28.995899999999999</v>
      </c>
      <c r="BC1065" s="105">
        <v>28.706099999999999</v>
      </c>
      <c r="BD1065" s="105">
        <v>28.485900000000001</v>
      </c>
      <c r="BE1065" s="105">
        <v>28.724699999999999</v>
      </c>
      <c r="BF1065" s="105">
        <v>28.6951</v>
      </c>
      <c r="BG1065" s="105">
        <v>28.1938</v>
      </c>
      <c r="BH1065" s="105">
        <v>27.832000000000001</v>
      </c>
      <c r="BI1065" s="105">
        <v>27.583500000000001</v>
      </c>
      <c r="BJ1065" s="105">
        <v>28.1038</v>
      </c>
      <c r="BK1065" s="105">
        <v>28.339500000000001</v>
      </c>
      <c r="BL1065" s="116">
        <v>27.384799999999998</v>
      </c>
      <c r="BM1065" s="112">
        <v>4.0268100000000001E-2</v>
      </c>
      <c r="BN1065" s="112">
        <v>3.8277100000000001E-2</v>
      </c>
      <c r="BO1065" s="112">
        <v>0.21674099999999999</v>
      </c>
      <c r="BP1065" s="112">
        <v>0.205822</v>
      </c>
      <c r="BQ1065" s="112">
        <v>0.108309</v>
      </c>
      <c r="BR1065" s="112">
        <v>0.13005800000000001</v>
      </c>
      <c r="BS1065" s="112">
        <v>3.60609E-2</v>
      </c>
      <c r="BT1065" s="112">
        <v>7.9949000000000006E-2</v>
      </c>
      <c r="BU1065" s="117">
        <v>0.83941600000000005</v>
      </c>
      <c r="BV1065" s="112">
        <v>8.6330299999999999E-2</v>
      </c>
      <c r="BW1065" s="112">
        <v>8.8303300000000001E-2</v>
      </c>
      <c r="BX1065" s="112">
        <v>0.32750499999999999</v>
      </c>
      <c r="BY1065" s="112">
        <v>0.28269100000000003</v>
      </c>
      <c r="BZ1065" s="112">
        <v>0.48839500000000002</v>
      </c>
      <c r="CA1065" s="112">
        <v>0.37192599999999998</v>
      </c>
      <c r="CB1065" s="112">
        <v>0.18013000000000001</v>
      </c>
      <c r="CC1065" s="112">
        <v>0.241232</v>
      </c>
      <c r="CD1065" s="117">
        <v>0.95336200000000004</v>
      </c>
      <c r="CE1065" s="105">
        <v>0.861286</v>
      </c>
      <c r="CF1065" s="105">
        <v>0.87699800000000006</v>
      </c>
      <c r="CG1065" s="105">
        <v>0.50849</v>
      </c>
      <c r="CH1065" s="105">
        <v>0.55448500000000001</v>
      </c>
      <c r="CI1065" s="105">
        <v>0.78671000000000002</v>
      </c>
      <c r="CJ1065" s="105">
        <v>0.57522700000000004</v>
      </c>
      <c r="CK1065" s="105">
        <v>0.931114</v>
      </c>
      <c r="CL1065" s="105">
        <v>0.69253200000000004</v>
      </c>
      <c r="CM1065" s="116">
        <v>-7.2938299999999998E-2</v>
      </c>
    </row>
    <row r="1066" spans="1:91">
      <c r="A1066" s="104" t="s">
        <v>2932</v>
      </c>
      <c r="B1066" s="104" t="s">
        <v>2933</v>
      </c>
      <c r="C1066" s="104" t="s">
        <v>2934</v>
      </c>
      <c r="D1066" s="105">
        <v>32.207099999999997</v>
      </c>
      <c r="E1066" s="108">
        <v>3844286454</v>
      </c>
      <c r="F1066" s="108">
        <v>5994323910</v>
      </c>
      <c r="G1066" s="108">
        <v>6103269020</v>
      </c>
      <c r="H1066" s="108">
        <v>6290763953</v>
      </c>
      <c r="I1066" s="108">
        <v>5832092033</v>
      </c>
      <c r="J1066" s="108">
        <v>8377474181</v>
      </c>
      <c r="K1066" s="108">
        <v>3464778311</v>
      </c>
      <c r="L1066" s="108">
        <v>4745139795</v>
      </c>
      <c r="M1066" s="108">
        <v>6026311769</v>
      </c>
      <c r="N1066" s="108">
        <v>3670055670</v>
      </c>
      <c r="O1066" s="108">
        <v>8254802117</v>
      </c>
      <c r="P1066" s="108">
        <v>5296816707</v>
      </c>
      <c r="Q1066" s="108">
        <v>4869328664</v>
      </c>
      <c r="R1066" s="108">
        <v>3023754468</v>
      </c>
      <c r="S1066" s="108">
        <v>3202069660</v>
      </c>
      <c r="T1066" s="108">
        <v>3805575017</v>
      </c>
      <c r="U1066" s="108">
        <v>3379445024</v>
      </c>
      <c r="V1066" s="108">
        <v>2745195174</v>
      </c>
      <c r="W1066" s="108">
        <v>3094300256</v>
      </c>
      <c r="X1066" s="108">
        <v>3092446874</v>
      </c>
      <c r="Y1066" s="108">
        <v>4140039891</v>
      </c>
      <c r="Z1066" s="108">
        <v>3699753775</v>
      </c>
      <c r="AA1066" s="108">
        <v>3188642389</v>
      </c>
      <c r="AB1066" s="108">
        <v>3669173184</v>
      </c>
      <c r="AC1066" s="108">
        <v>2646971760</v>
      </c>
      <c r="AD1066" s="108">
        <v>5400361432</v>
      </c>
      <c r="AE1066" s="108">
        <v>4083733694</v>
      </c>
      <c r="AF1066" s="108">
        <v>5170912916</v>
      </c>
      <c r="AG1066" s="108">
        <v>5092943114</v>
      </c>
      <c r="AH1066" s="115">
        <v>5424673345</v>
      </c>
      <c r="AI1066" s="105">
        <v>32.223599999999998</v>
      </c>
      <c r="AJ1066" s="105">
        <v>33.024900000000002</v>
      </c>
      <c r="AK1066" s="105">
        <v>33.055799999999998</v>
      </c>
      <c r="AL1066" s="105">
        <v>32.825000000000003</v>
      </c>
      <c r="AM1066" s="105">
        <v>32.862699999999997</v>
      </c>
      <c r="AN1066" s="105">
        <v>33.400599999999997</v>
      </c>
      <c r="AO1066" s="105">
        <v>31.9558</v>
      </c>
      <c r="AP1066" s="105">
        <v>32.813800000000001</v>
      </c>
      <c r="AQ1066" s="105">
        <v>32.677700000000002</v>
      </c>
      <c r="AR1066" s="105">
        <v>32.202100000000002</v>
      </c>
      <c r="AS1066" s="105">
        <v>33.467700000000001</v>
      </c>
      <c r="AT1066" s="105">
        <v>32.906599999999997</v>
      </c>
      <c r="AU1066" s="105">
        <v>32.414900000000003</v>
      </c>
      <c r="AV1066" s="105">
        <v>31.7834</v>
      </c>
      <c r="AW1066" s="105">
        <v>31.892800000000001</v>
      </c>
      <c r="AX1066" s="105">
        <v>32.204799999999999</v>
      </c>
      <c r="AY1066" s="105">
        <v>31.977</v>
      </c>
      <c r="AZ1066" s="105">
        <v>31.679600000000001</v>
      </c>
      <c r="BA1066" s="105">
        <v>31.771899999999999</v>
      </c>
      <c r="BB1066" s="105">
        <v>31.847200000000001</v>
      </c>
      <c r="BC1066" s="105">
        <v>32.132100000000001</v>
      </c>
      <c r="BD1066" s="105">
        <v>32.192300000000003</v>
      </c>
      <c r="BE1066" s="105">
        <v>31.968699999999998</v>
      </c>
      <c r="BF1066" s="105">
        <v>32.209400000000002</v>
      </c>
      <c r="BG1066" s="105">
        <v>31.349399999999999</v>
      </c>
      <c r="BH1066" s="105">
        <v>32.3474</v>
      </c>
      <c r="BI1066" s="105">
        <v>31.941099999999999</v>
      </c>
      <c r="BJ1066" s="105">
        <v>32.322800000000001</v>
      </c>
      <c r="BK1066" s="105">
        <v>32.174500000000002</v>
      </c>
      <c r="BL1066" s="116">
        <v>32.328499999999998</v>
      </c>
      <c r="BM1066" s="112">
        <v>0.14988199999999999</v>
      </c>
      <c r="BN1066" s="112">
        <v>1.73175E-2</v>
      </c>
      <c r="BO1066" s="112">
        <v>0.48718400000000001</v>
      </c>
      <c r="BP1066" s="112">
        <v>0.18948400000000001</v>
      </c>
      <c r="BQ1066" s="112">
        <v>0.29052600000000001</v>
      </c>
      <c r="BR1066" s="112">
        <v>0.115217</v>
      </c>
      <c r="BS1066" s="112">
        <v>4.1267999999999999E-2</v>
      </c>
      <c r="BT1066" s="112">
        <v>0.17611099999999999</v>
      </c>
      <c r="BU1066" s="117">
        <v>0.24940799999999999</v>
      </c>
      <c r="BV1066" s="112">
        <v>0.22192700000000001</v>
      </c>
      <c r="BW1066" s="112">
        <v>5.3173600000000001E-2</v>
      </c>
      <c r="BX1066" s="112">
        <v>0.59304000000000001</v>
      </c>
      <c r="BY1066" s="112">
        <v>0.26488699999999998</v>
      </c>
      <c r="BZ1066" s="112">
        <v>0.62838799999999995</v>
      </c>
      <c r="CA1066" s="112">
        <v>0.34996500000000003</v>
      </c>
      <c r="CB1066" s="112">
        <v>0.193356</v>
      </c>
      <c r="CC1066" s="112">
        <v>0.37690099999999999</v>
      </c>
      <c r="CD1066" s="117">
        <v>0.71893099999999999</v>
      </c>
      <c r="CE1066" s="105">
        <v>0.49281599999999998</v>
      </c>
      <c r="CF1066" s="105">
        <v>0.75414000000000003</v>
      </c>
      <c r="CG1066" s="105">
        <v>0.20716499999999999</v>
      </c>
      <c r="CH1066" s="105">
        <v>0.583534</v>
      </c>
      <c r="CI1066" s="105">
        <v>-0.244922</v>
      </c>
      <c r="CJ1066" s="105">
        <v>-0.32148199999999999</v>
      </c>
      <c r="CK1066" s="105">
        <v>-0.35820600000000002</v>
      </c>
      <c r="CL1066" s="105">
        <v>-0.15178700000000001</v>
      </c>
      <c r="CM1066" s="116">
        <v>-0.39597900000000003</v>
      </c>
    </row>
    <row r="1067" spans="1:91">
      <c r="A1067" s="104" t="s">
        <v>2935</v>
      </c>
      <c r="B1067" s="104" t="s">
        <v>2936</v>
      </c>
      <c r="C1067" s="104" t="s">
        <v>2937</v>
      </c>
      <c r="D1067" s="105">
        <v>29.421050000000001</v>
      </c>
      <c r="E1067" s="108">
        <v>638348468</v>
      </c>
      <c r="F1067" s="108">
        <v>764159340</v>
      </c>
      <c r="G1067" s="108">
        <v>863809435.5</v>
      </c>
      <c r="H1067" s="108">
        <v>793999556.29999995</v>
      </c>
      <c r="I1067" s="108">
        <v>881166919</v>
      </c>
      <c r="J1067" s="108">
        <v>857613372</v>
      </c>
      <c r="K1067" s="108">
        <v>582974109</v>
      </c>
      <c r="L1067" s="108">
        <v>436225585</v>
      </c>
      <c r="M1067" s="108">
        <v>637451917</v>
      </c>
      <c r="N1067" s="108">
        <v>759068517</v>
      </c>
      <c r="O1067" s="108">
        <v>837522573</v>
      </c>
      <c r="P1067" s="108">
        <v>762899155.5</v>
      </c>
      <c r="Q1067" s="108">
        <v>480640511.5</v>
      </c>
      <c r="R1067" s="108">
        <v>520142768</v>
      </c>
      <c r="S1067" s="108">
        <v>582020032.5</v>
      </c>
      <c r="T1067" s="108">
        <v>546619682.5</v>
      </c>
      <c r="U1067" s="108">
        <v>559267235.79999995</v>
      </c>
      <c r="V1067" s="108">
        <v>538525772</v>
      </c>
      <c r="W1067" s="108">
        <v>594547105.5</v>
      </c>
      <c r="X1067" s="108">
        <v>580367847</v>
      </c>
      <c r="Y1067" s="108">
        <v>543521837</v>
      </c>
      <c r="Z1067" s="108">
        <v>607350597</v>
      </c>
      <c r="AA1067" s="108">
        <v>514852789.30000001</v>
      </c>
      <c r="AB1067" s="108">
        <v>555614415</v>
      </c>
      <c r="AC1067" s="108">
        <v>534219447.5</v>
      </c>
      <c r="AD1067" s="108">
        <v>543302031.5</v>
      </c>
      <c r="AE1067" s="108">
        <v>485288185</v>
      </c>
      <c r="AF1067" s="108">
        <v>603757317</v>
      </c>
      <c r="AG1067" s="108">
        <v>686358157</v>
      </c>
      <c r="AH1067" s="115">
        <v>630413029.5</v>
      </c>
      <c r="AI1067" s="105">
        <v>29.633299999999998</v>
      </c>
      <c r="AJ1067" s="105">
        <v>30.1069</v>
      </c>
      <c r="AK1067" s="105">
        <v>30.279800000000002</v>
      </c>
      <c r="AL1067" s="105">
        <v>29.838899999999999</v>
      </c>
      <c r="AM1067" s="105">
        <v>30.144400000000001</v>
      </c>
      <c r="AN1067" s="105">
        <v>30.212599999999998</v>
      </c>
      <c r="AO1067" s="105">
        <v>29.3675</v>
      </c>
      <c r="AP1067" s="105">
        <v>29.5077</v>
      </c>
      <c r="AQ1067" s="105">
        <v>29.436800000000002</v>
      </c>
      <c r="AR1067" s="105">
        <v>29.956199999999999</v>
      </c>
      <c r="AS1067" s="105">
        <v>30.226199999999999</v>
      </c>
      <c r="AT1067" s="105">
        <v>30.1111</v>
      </c>
      <c r="AU1067" s="105">
        <v>29.028400000000001</v>
      </c>
      <c r="AV1067" s="105">
        <v>29.244</v>
      </c>
      <c r="AW1067" s="105">
        <v>29.513200000000001</v>
      </c>
      <c r="AX1067" s="105">
        <v>29.4053</v>
      </c>
      <c r="AY1067" s="105">
        <v>29.390999999999998</v>
      </c>
      <c r="AZ1067" s="105">
        <v>29.335100000000001</v>
      </c>
      <c r="BA1067" s="105">
        <v>29.392199999999999</v>
      </c>
      <c r="BB1067" s="105">
        <v>29.466100000000001</v>
      </c>
      <c r="BC1067" s="105">
        <v>29.236599999999999</v>
      </c>
      <c r="BD1067" s="105">
        <v>29.560700000000001</v>
      </c>
      <c r="BE1067" s="105">
        <v>29.346599999999999</v>
      </c>
      <c r="BF1067" s="105">
        <v>29.4861</v>
      </c>
      <c r="BG1067" s="105">
        <v>29.047599999999999</v>
      </c>
      <c r="BH1067" s="105">
        <v>29.060199999999998</v>
      </c>
      <c r="BI1067" s="105">
        <v>28.868099999999998</v>
      </c>
      <c r="BJ1067" s="105">
        <v>29.224399999999999</v>
      </c>
      <c r="BK1067" s="105">
        <v>29.294799999999999</v>
      </c>
      <c r="BL1067" s="116">
        <v>29.226500000000001</v>
      </c>
      <c r="BM1067" s="112">
        <v>1.76206E-2</v>
      </c>
      <c r="BN1067" s="112">
        <v>2.2281599999999999E-3</v>
      </c>
      <c r="BO1067" s="112">
        <v>1.5457500000000001E-2</v>
      </c>
      <c r="BP1067" s="112">
        <v>4.8094099999999997E-4</v>
      </c>
      <c r="BQ1067" s="112">
        <v>0.93013199999999996</v>
      </c>
      <c r="BR1067" s="112">
        <v>1.50882E-2</v>
      </c>
      <c r="BS1067" s="112">
        <v>0.17877499999999999</v>
      </c>
      <c r="BT1067" s="112">
        <v>3.2009599999999999E-2</v>
      </c>
      <c r="BU1067" s="117">
        <v>1.7876400000000001E-2</v>
      </c>
      <c r="BV1067" s="112">
        <v>5.5255400000000003E-2</v>
      </c>
      <c r="BW1067" s="112">
        <v>1.9230400000000002E-2</v>
      </c>
      <c r="BX1067" s="112">
        <v>7.38568E-2</v>
      </c>
      <c r="BY1067" s="112">
        <v>5.7592700000000004E-3</v>
      </c>
      <c r="BZ1067" s="112">
        <v>0.96575</v>
      </c>
      <c r="CA1067" s="112">
        <v>0.115176</v>
      </c>
      <c r="CB1067" s="112">
        <v>0.39875699999999997</v>
      </c>
      <c r="CC1067" s="112">
        <v>0.14619499999999999</v>
      </c>
      <c r="CD1067" s="117">
        <v>0.43498900000000001</v>
      </c>
      <c r="CE1067" s="105">
        <v>0.75808200000000003</v>
      </c>
      <c r="CF1067" s="105">
        <v>0.81671000000000005</v>
      </c>
      <c r="CG1067" s="105">
        <v>0.188751</v>
      </c>
      <c r="CH1067" s="105">
        <v>0.84924599999999995</v>
      </c>
      <c r="CI1067" s="105">
        <v>1.32637E-2</v>
      </c>
      <c r="CJ1067" s="105">
        <v>0.128548</v>
      </c>
      <c r="CK1067" s="105">
        <v>0.116371</v>
      </c>
      <c r="CL1067" s="105">
        <v>0.21587300000000001</v>
      </c>
      <c r="CM1067" s="116">
        <v>-0.25663399999999997</v>
      </c>
    </row>
    <row r="1068" spans="1:91">
      <c r="A1068" s="104" t="s">
        <v>2938</v>
      </c>
      <c r="B1068" s="104" t="s">
        <v>2939</v>
      </c>
      <c r="C1068" s="104" t="s">
        <v>2940</v>
      </c>
      <c r="D1068" s="105">
        <v>30.2407</v>
      </c>
      <c r="E1068" s="108">
        <v>1081378312</v>
      </c>
      <c r="F1068" s="108">
        <v>820269004</v>
      </c>
      <c r="G1068" s="108">
        <v>655247109</v>
      </c>
      <c r="H1068" s="108">
        <v>1283452095</v>
      </c>
      <c r="I1068" s="108">
        <v>1050305756</v>
      </c>
      <c r="J1068" s="108">
        <v>610569324.29999995</v>
      </c>
      <c r="K1068" s="108">
        <v>964774254.29999995</v>
      </c>
      <c r="L1068" s="108">
        <v>372269872.5</v>
      </c>
      <c r="M1068" s="108">
        <v>895267739.29999995</v>
      </c>
      <c r="N1068" s="108">
        <v>779885877.29999995</v>
      </c>
      <c r="O1068" s="108">
        <v>651208879</v>
      </c>
      <c r="P1068" s="108">
        <v>886148540.5</v>
      </c>
      <c r="Q1068" s="108">
        <v>839334718</v>
      </c>
      <c r="R1068" s="108">
        <v>1232411223</v>
      </c>
      <c r="S1068" s="108">
        <v>1221050199</v>
      </c>
      <c r="T1068" s="108">
        <v>892887113.29999995</v>
      </c>
      <c r="U1068" s="108">
        <v>1055934747</v>
      </c>
      <c r="V1068" s="108">
        <v>1687270510</v>
      </c>
      <c r="W1068" s="108">
        <v>1167795347</v>
      </c>
      <c r="X1068" s="108">
        <v>1024931932</v>
      </c>
      <c r="Y1068" s="108">
        <v>1855441079</v>
      </c>
      <c r="Z1068" s="108">
        <v>1159002111</v>
      </c>
      <c r="AA1068" s="108">
        <v>879936900.79999995</v>
      </c>
      <c r="AB1068" s="108">
        <v>1107595556</v>
      </c>
      <c r="AC1068" s="108">
        <v>978583130</v>
      </c>
      <c r="AD1068" s="108">
        <v>1149869665</v>
      </c>
      <c r="AE1068" s="108">
        <v>1102615669</v>
      </c>
      <c r="AF1068" s="108">
        <v>1887569000</v>
      </c>
      <c r="AG1068" s="108">
        <v>1679251080</v>
      </c>
      <c r="AH1068" s="115">
        <v>1124593736</v>
      </c>
      <c r="AI1068" s="105">
        <v>30.393699999999999</v>
      </c>
      <c r="AJ1068" s="105">
        <v>30.2059</v>
      </c>
      <c r="AK1068" s="105">
        <v>29.8767</v>
      </c>
      <c r="AL1068" s="105">
        <v>30.5318</v>
      </c>
      <c r="AM1068" s="105">
        <v>30.4024</v>
      </c>
      <c r="AN1068" s="105">
        <v>29.726700000000001</v>
      </c>
      <c r="AO1068" s="105">
        <v>30.068300000000001</v>
      </c>
      <c r="AP1068" s="105">
        <v>29.2791</v>
      </c>
      <c r="AQ1068" s="105">
        <v>29.9268</v>
      </c>
      <c r="AR1068" s="105">
        <v>29.9955</v>
      </c>
      <c r="AS1068" s="105">
        <v>29.864000000000001</v>
      </c>
      <c r="AT1068" s="105">
        <v>30.327100000000002</v>
      </c>
      <c r="AU1068" s="105">
        <v>29.881399999999999</v>
      </c>
      <c r="AV1068" s="105">
        <v>30.488499999999998</v>
      </c>
      <c r="AW1068" s="105">
        <v>30.522500000000001</v>
      </c>
      <c r="AX1068" s="105">
        <v>30.113199999999999</v>
      </c>
      <c r="AY1068" s="105">
        <v>30.3001</v>
      </c>
      <c r="AZ1068" s="105">
        <v>30.9983</v>
      </c>
      <c r="BA1068" s="105">
        <v>30.366099999999999</v>
      </c>
      <c r="BB1068" s="105">
        <v>30.275500000000001</v>
      </c>
      <c r="BC1068" s="105">
        <v>30.984100000000002</v>
      </c>
      <c r="BD1068" s="105">
        <v>30.5106</v>
      </c>
      <c r="BE1068" s="105">
        <v>30.148199999999999</v>
      </c>
      <c r="BF1068" s="105">
        <v>30.481400000000001</v>
      </c>
      <c r="BG1068" s="105">
        <v>29.905200000000001</v>
      </c>
      <c r="BH1068" s="105">
        <v>30.138300000000001</v>
      </c>
      <c r="BI1068" s="105">
        <v>30.052199999999999</v>
      </c>
      <c r="BJ1068" s="105">
        <v>30.8689</v>
      </c>
      <c r="BK1068" s="105">
        <v>30.5838</v>
      </c>
      <c r="BL1068" s="116">
        <v>30.0764</v>
      </c>
      <c r="BM1068" s="112">
        <v>0.27347399999999999</v>
      </c>
      <c r="BN1068" s="112">
        <v>0.44336700000000001</v>
      </c>
      <c r="BO1068" s="112">
        <v>8.8775699999999999E-2</v>
      </c>
      <c r="BP1068" s="112">
        <v>0.17235500000000001</v>
      </c>
      <c r="BQ1068" s="112">
        <v>0.53325599999999995</v>
      </c>
      <c r="BR1068" s="112">
        <v>0.91761599999999999</v>
      </c>
      <c r="BS1068" s="112">
        <v>0.92501500000000003</v>
      </c>
      <c r="BT1068" s="112">
        <v>0.64337900000000003</v>
      </c>
      <c r="BU1068" s="117">
        <v>0.119065</v>
      </c>
      <c r="BV1068" s="112">
        <v>0.35766199999999998</v>
      </c>
      <c r="BW1068" s="112">
        <v>0.530385</v>
      </c>
      <c r="BX1068" s="112">
        <v>0.18368699999999999</v>
      </c>
      <c r="BY1068" s="112">
        <v>0.24570800000000001</v>
      </c>
      <c r="BZ1068" s="112">
        <v>0.76648099999999997</v>
      </c>
      <c r="CA1068" s="112">
        <v>0.96295600000000003</v>
      </c>
      <c r="CB1068" s="112">
        <v>0.96529500000000001</v>
      </c>
      <c r="CC1068" s="112">
        <v>0.78307300000000002</v>
      </c>
      <c r="CD1068" s="117">
        <v>0.64379200000000003</v>
      </c>
      <c r="CE1068" s="105">
        <v>-0.350914</v>
      </c>
      <c r="CF1068" s="105">
        <v>-0.28941899999999998</v>
      </c>
      <c r="CG1068" s="105">
        <v>-0.75158800000000003</v>
      </c>
      <c r="CH1068" s="105">
        <v>-0.44747300000000001</v>
      </c>
      <c r="CI1068" s="105">
        <v>-0.21220700000000001</v>
      </c>
      <c r="CJ1068" s="105">
        <v>-3.9129900000000002E-2</v>
      </c>
      <c r="CK1068" s="105">
        <v>3.22005E-2</v>
      </c>
      <c r="CL1068" s="105">
        <v>-0.12962000000000001</v>
      </c>
      <c r="CM1068" s="116">
        <v>-0.47781899999999999</v>
      </c>
    </row>
    <row r="1069" spans="1:91">
      <c r="A1069" s="104" t="s">
        <v>2941</v>
      </c>
      <c r="B1069" s="104" t="s">
        <v>2942</v>
      </c>
      <c r="C1069" s="104" t="s">
        <v>480</v>
      </c>
      <c r="D1069" s="105">
        <v>25.654600000000002</v>
      </c>
      <c r="E1069" s="108">
        <v>24782860</v>
      </c>
      <c r="F1069" s="108">
        <v>21651976</v>
      </c>
      <c r="G1069" s="108">
        <v>20750013</v>
      </c>
      <c r="H1069" s="108">
        <v>35463313.130000003</v>
      </c>
      <c r="I1069" s="108">
        <v>23637559.629999999</v>
      </c>
      <c r="J1069" s="108">
        <v>21818222</v>
      </c>
      <c r="K1069" s="108">
        <v>34128652</v>
      </c>
      <c r="L1069" s="108">
        <v>5866987</v>
      </c>
      <c r="M1069" s="108">
        <v>34129512</v>
      </c>
      <c r="N1069" s="108">
        <v>23440446</v>
      </c>
      <c r="O1069" s="108">
        <v>12588894</v>
      </c>
      <c r="P1069" s="108">
        <v>25123207.75</v>
      </c>
      <c r="Q1069" s="108">
        <v>45449816</v>
      </c>
      <c r="R1069" s="108">
        <v>67646300.379999995</v>
      </c>
      <c r="S1069" s="108">
        <v>61718789.5</v>
      </c>
      <c r="T1069" s="108">
        <v>57355626.5</v>
      </c>
      <c r="U1069" s="108">
        <v>48955910</v>
      </c>
      <c r="V1069" s="108">
        <v>72502740</v>
      </c>
      <c r="W1069" s="108">
        <v>44676344</v>
      </c>
      <c r="X1069" s="108">
        <v>57953404</v>
      </c>
      <c r="Y1069" s="108">
        <v>75264673.5</v>
      </c>
      <c r="Z1069" s="108">
        <v>43681096</v>
      </c>
      <c r="AA1069" s="108">
        <v>53465216</v>
      </c>
      <c r="AB1069" s="108">
        <v>56663836</v>
      </c>
      <c r="AC1069" s="108">
        <v>57548216</v>
      </c>
      <c r="AD1069" s="108">
        <v>55653984</v>
      </c>
      <c r="AE1069" s="108">
        <v>67677620.25</v>
      </c>
      <c r="AF1069" s="108">
        <v>48936232</v>
      </c>
      <c r="AG1069" s="108">
        <v>65593993.25</v>
      </c>
      <c r="AH1069" s="115">
        <v>48589127</v>
      </c>
      <c r="AI1069" s="105">
        <v>24.946300000000001</v>
      </c>
      <c r="AJ1069" s="105">
        <v>25.113900000000001</v>
      </c>
      <c r="AK1069" s="105">
        <v>24.996500000000001</v>
      </c>
      <c r="AL1069" s="105">
        <v>25.354199999999999</v>
      </c>
      <c r="AM1069" s="105">
        <v>25.003</v>
      </c>
      <c r="AN1069" s="105">
        <v>25.2742</v>
      </c>
      <c r="AO1069" s="105">
        <v>25.232299999999999</v>
      </c>
      <c r="AP1069" s="105">
        <v>23.613099999999999</v>
      </c>
      <c r="AQ1069" s="105">
        <v>25.2136</v>
      </c>
      <c r="AR1069" s="105">
        <v>24.770800000000001</v>
      </c>
      <c r="AS1069" s="105">
        <v>24.33</v>
      </c>
      <c r="AT1069" s="105">
        <v>25.186699999999998</v>
      </c>
      <c r="AU1069" s="105">
        <v>25.651299999999999</v>
      </c>
      <c r="AV1069" s="105">
        <v>26.301200000000001</v>
      </c>
      <c r="AW1069" s="105">
        <v>26.3765</v>
      </c>
      <c r="AX1069" s="105">
        <v>26.152799999999999</v>
      </c>
      <c r="AY1069" s="105">
        <v>25.881799999999998</v>
      </c>
      <c r="AZ1069" s="105">
        <v>26.5322</v>
      </c>
      <c r="BA1069" s="105">
        <v>25.657900000000001</v>
      </c>
      <c r="BB1069" s="105">
        <v>26.164400000000001</v>
      </c>
      <c r="BC1069" s="105">
        <v>26.3504</v>
      </c>
      <c r="BD1069" s="105">
        <v>25.746099999999998</v>
      </c>
      <c r="BE1069" s="105">
        <v>26.088899999999999</v>
      </c>
      <c r="BF1069" s="105">
        <v>26.192499999999999</v>
      </c>
      <c r="BG1069" s="105">
        <v>25.804200000000002</v>
      </c>
      <c r="BH1069" s="105">
        <v>25.731000000000002</v>
      </c>
      <c r="BI1069" s="105">
        <v>26.0261</v>
      </c>
      <c r="BJ1069" s="105">
        <v>25.599399999999999</v>
      </c>
      <c r="BK1069" s="105">
        <v>25.929400000000001</v>
      </c>
      <c r="BL1069" s="116">
        <v>25.5624</v>
      </c>
      <c r="BM1069" s="112">
        <v>5.8890000000000001E-3</v>
      </c>
      <c r="BN1069" s="112">
        <v>3.6801199999999999E-2</v>
      </c>
      <c r="BO1069" s="112">
        <v>0.139515</v>
      </c>
      <c r="BP1069" s="112">
        <v>2.6837699999999999E-2</v>
      </c>
      <c r="BQ1069" s="112">
        <v>0.18518000000000001</v>
      </c>
      <c r="BR1069" s="112">
        <v>9.0836700000000006E-2</v>
      </c>
      <c r="BS1069" s="112">
        <v>0.20369899999999999</v>
      </c>
      <c r="BT1069" s="112">
        <v>0.155004</v>
      </c>
      <c r="BU1069" s="117">
        <v>0.34532499999999999</v>
      </c>
      <c r="BV1069" s="112">
        <v>3.09146E-2</v>
      </c>
      <c r="BW1069" s="112">
        <v>8.6410699999999993E-2</v>
      </c>
      <c r="BX1069" s="112">
        <v>0.240172</v>
      </c>
      <c r="BY1069" s="112">
        <v>5.6321000000000003E-2</v>
      </c>
      <c r="BZ1069" s="112">
        <v>0.550342</v>
      </c>
      <c r="CA1069" s="112">
        <v>0.30913499999999999</v>
      </c>
      <c r="CB1069" s="112">
        <v>0.42841600000000002</v>
      </c>
      <c r="CC1069" s="112">
        <v>0.34563300000000002</v>
      </c>
      <c r="CD1069" s="117">
        <v>0.743421</v>
      </c>
      <c r="CE1069" s="105">
        <v>-0.67818500000000004</v>
      </c>
      <c r="CF1069" s="105">
        <v>-0.48661199999999999</v>
      </c>
      <c r="CG1069" s="105">
        <v>-1.0107699999999999</v>
      </c>
      <c r="CH1069" s="105">
        <v>-0.93460200000000004</v>
      </c>
      <c r="CI1069" s="105">
        <v>0.412553</v>
      </c>
      <c r="CJ1069" s="105">
        <v>0.49182300000000001</v>
      </c>
      <c r="CK1069" s="105">
        <v>0.36049799999999999</v>
      </c>
      <c r="CL1069" s="105">
        <v>0.31209399999999998</v>
      </c>
      <c r="CM1069" s="116">
        <v>0.15665299999999999</v>
      </c>
    </row>
    <row r="1070" spans="1:91">
      <c r="A1070" s="104" t="s">
        <v>2943</v>
      </c>
      <c r="B1070" s="104" t="s">
        <v>2944</v>
      </c>
      <c r="C1070" s="104" t="s">
        <v>2945</v>
      </c>
      <c r="D1070" s="105">
        <v>28.463450000000002</v>
      </c>
      <c r="E1070" s="108">
        <v>202654538</v>
      </c>
      <c r="F1070" s="108">
        <v>126862122.5</v>
      </c>
      <c r="G1070" s="108">
        <v>98537508</v>
      </c>
      <c r="H1070" s="108">
        <v>455613950</v>
      </c>
      <c r="I1070" s="108">
        <v>378624299</v>
      </c>
      <c r="J1070" s="108">
        <v>282436640</v>
      </c>
      <c r="K1070" s="108">
        <v>160611548</v>
      </c>
      <c r="L1070" s="108">
        <v>181529296</v>
      </c>
      <c r="M1070" s="108">
        <v>326546775.30000001</v>
      </c>
      <c r="N1070" s="108">
        <v>254786702</v>
      </c>
      <c r="O1070" s="108">
        <v>471307675.5</v>
      </c>
      <c r="P1070" s="108">
        <v>362983528.69999999</v>
      </c>
      <c r="Q1070" s="108">
        <v>545921259.79999995</v>
      </c>
      <c r="R1070" s="108">
        <v>301054797.5</v>
      </c>
      <c r="S1070" s="108">
        <v>607972621.29999995</v>
      </c>
      <c r="T1070" s="108">
        <v>277699336</v>
      </c>
      <c r="U1070" s="108">
        <v>306690456.5</v>
      </c>
      <c r="V1070" s="108">
        <v>330254228</v>
      </c>
      <c r="W1070" s="108">
        <v>457143120.30000001</v>
      </c>
      <c r="X1070" s="108">
        <v>564431624</v>
      </c>
      <c r="Y1070" s="108">
        <v>427774788</v>
      </c>
      <c r="Z1070" s="108">
        <v>229489419.5</v>
      </c>
      <c r="AA1070" s="108">
        <v>245735515.30000001</v>
      </c>
      <c r="AB1070" s="108">
        <v>323573305.5</v>
      </c>
      <c r="AC1070" s="108">
        <v>281492568</v>
      </c>
      <c r="AD1070" s="108">
        <v>259342161.30000001</v>
      </c>
      <c r="AE1070" s="108">
        <v>241863432</v>
      </c>
      <c r="AF1070" s="108">
        <v>274120816.30000001</v>
      </c>
      <c r="AG1070" s="108">
        <v>363284211</v>
      </c>
      <c r="AH1070" s="115">
        <v>431495069</v>
      </c>
      <c r="AI1070" s="105">
        <v>27.977900000000002</v>
      </c>
      <c r="AJ1070" s="105">
        <v>27.6311</v>
      </c>
      <c r="AK1070" s="105">
        <v>27.244399999999999</v>
      </c>
      <c r="AL1070" s="105">
        <v>29.037600000000001</v>
      </c>
      <c r="AM1070" s="105">
        <v>28.951000000000001</v>
      </c>
      <c r="AN1070" s="105">
        <v>28.599799999999998</v>
      </c>
      <c r="AO1070" s="105">
        <v>27.522500000000001</v>
      </c>
      <c r="AP1070" s="105">
        <v>28.320699999999999</v>
      </c>
      <c r="AQ1070" s="105">
        <v>28.471800000000002</v>
      </c>
      <c r="AR1070" s="105">
        <v>28.3491</v>
      </c>
      <c r="AS1070" s="105">
        <v>29.377400000000002</v>
      </c>
      <c r="AT1070" s="105">
        <v>29.0395</v>
      </c>
      <c r="AU1070" s="105">
        <v>29.215699999999998</v>
      </c>
      <c r="AV1070" s="105">
        <v>28.455100000000002</v>
      </c>
      <c r="AW1070" s="105">
        <v>29.605799999999999</v>
      </c>
      <c r="AX1070" s="105">
        <v>28.4283</v>
      </c>
      <c r="AY1070" s="105">
        <v>28.506</v>
      </c>
      <c r="AZ1070" s="105">
        <v>28.683800000000002</v>
      </c>
      <c r="BA1070" s="105">
        <v>29.013000000000002</v>
      </c>
      <c r="BB1070" s="105">
        <v>29.426400000000001</v>
      </c>
      <c r="BC1070" s="105">
        <v>28.893999999999998</v>
      </c>
      <c r="BD1070" s="105">
        <v>28.200900000000001</v>
      </c>
      <c r="BE1070" s="105">
        <v>28.313099999999999</v>
      </c>
      <c r="BF1070" s="105">
        <v>28.706099999999999</v>
      </c>
      <c r="BG1070" s="105">
        <v>28.093299999999999</v>
      </c>
      <c r="BH1070" s="105">
        <v>27.9801</v>
      </c>
      <c r="BI1070" s="105">
        <v>27.863499999999998</v>
      </c>
      <c r="BJ1070" s="105">
        <v>28.0853</v>
      </c>
      <c r="BK1070" s="105">
        <v>28.391300000000001</v>
      </c>
      <c r="BL1070" s="116">
        <v>28.688700000000001</v>
      </c>
      <c r="BM1070" s="112">
        <v>4.8331600000000002E-2</v>
      </c>
      <c r="BN1070" s="112">
        <v>9.6960900000000003E-2</v>
      </c>
      <c r="BO1070" s="112">
        <v>0.45405499999999999</v>
      </c>
      <c r="BP1070" s="112">
        <v>0.20121800000000001</v>
      </c>
      <c r="BQ1070" s="112">
        <v>0.13775499999999999</v>
      </c>
      <c r="BR1070" s="112">
        <v>0.47123700000000002</v>
      </c>
      <c r="BS1070" s="112">
        <v>3.8252700000000001E-2</v>
      </c>
      <c r="BT1070" s="112">
        <v>0.94098300000000001</v>
      </c>
      <c r="BU1070" s="117">
        <v>9.3007000000000006E-2</v>
      </c>
      <c r="BV1070" s="112">
        <v>9.74772E-2</v>
      </c>
      <c r="BW1070" s="112">
        <v>0.167541</v>
      </c>
      <c r="BX1070" s="112">
        <v>0.55946499999999999</v>
      </c>
      <c r="BY1070" s="112">
        <v>0.27756199999999998</v>
      </c>
      <c r="BZ1070" s="112">
        <v>0.51752799999999999</v>
      </c>
      <c r="CA1070" s="112">
        <v>0.71601099999999995</v>
      </c>
      <c r="CB1070" s="112">
        <v>0.18368999999999999</v>
      </c>
      <c r="CC1070" s="112">
        <v>0.96775299999999997</v>
      </c>
      <c r="CD1070" s="117">
        <v>0.61494599999999999</v>
      </c>
      <c r="CE1070" s="105">
        <v>-0.77061999999999997</v>
      </c>
      <c r="CF1070" s="105">
        <v>0.47438399999999997</v>
      </c>
      <c r="CG1070" s="105">
        <v>-0.28340700000000002</v>
      </c>
      <c r="CH1070" s="105">
        <v>0.53354800000000002</v>
      </c>
      <c r="CI1070" s="105">
        <v>0.70375500000000002</v>
      </c>
      <c r="CJ1070" s="105">
        <v>0.15093500000000001</v>
      </c>
      <c r="CK1070" s="105">
        <v>0.72271200000000002</v>
      </c>
      <c r="CL1070" s="105">
        <v>1.8275599999999999E-2</v>
      </c>
      <c r="CM1070" s="116">
        <v>-0.40944900000000001</v>
      </c>
    </row>
    <row r="1071" spans="1:91">
      <c r="A1071" s="104" t="s">
        <v>5280</v>
      </c>
      <c r="B1071" s="104" t="s">
        <v>5281</v>
      </c>
      <c r="C1071" s="104" t="s">
        <v>5282</v>
      </c>
      <c r="D1071" s="105">
        <v>25.893250000000002</v>
      </c>
      <c r="E1071" s="108">
        <v>45457307.25</v>
      </c>
      <c r="F1071" s="108">
        <v>22874582</v>
      </c>
      <c r="G1071" s="108">
        <v>21114059</v>
      </c>
      <c r="H1071" s="108">
        <v>53766140.5</v>
      </c>
      <c r="I1071" s="108">
        <v>39653107</v>
      </c>
      <c r="J1071" s="108">
        <v>32768658</v>
      </c>
      <c r="K1071" s="108">
        <v>4560280.5</v>
      </c>
      <c r="L1071" s="108"/>
      <c r="M1071" s="108">
        <v>18174669</v>
      </c>
      <c r="N1071" s="108">
        <v>71052832</v>
      </c>
      <c r="O1071" s="108">
        <v>56407738.5</v>
      </c>
      <c r="P1071" s="108">
        <v>69539041</v>
      </c>
      <c r="Q1071" s="108">
        <v>77824950</v>
      </c>
      <c r="R1071" s="108">
        <v>73171177</v>
      </c>
      <c r="S1071" s="108">
        <v>131857264</v>
      </c>
      <c r="T1071" s="108">
        <v>67216330</v>
      </c>
      <c r="U1071" s="108">
        <v>58406887</v>
      </c>
      <c r="V1071" s="108">
        <v>78287840</v>
      </c>
      <c r="W1071" s="108">
        <v>61577628.5</v>
      </c>
      <c r="X1071" s="108">
        <v>98164973.5</v>
      </c>
      <c r="Y1071" s="108">
        <v>86403476</v>
      </c>
      <c r="Z1071" s="108">
        <v>46268752</v>
      </c>
      <c r="AA1071" s="108">
        <v>53149202.75</v>
      </c>
      <c r="AB1071" s="108">
        <v>48352715</v>
      </c>
      <c r="AC1071" s="108">
        <v>36882852</v>
      </c>
      <c r="AD1071" s="108">
        <v>41964794</v>
      </c>
      <c r="AE1071" s="108">
        <v>44761464</v>
      </c>
      <c r="AF1071" s="108">
        <v>46451097.5</v>
      </c>
      <c r="AG1071" s="108">
        <v>55187859.5</v>
      </c>
      <c r="AH1071" s="115">
        <v>46205619.5</v>
      </c>
      <c r="AI1071" s="105">
        <v>25.8215</v>
      </c>
      <c r="AJ1071" s="105">
        <v>25.180199999999999</v>
      </c>
      <c r="AK1071" s="105">
        <v>25.002500000000001</v>
      </c>
      <c r="AL1071" s="105">
        <v>25.954599999999999</v>
      </c>
      <c r="AM1071" s="105">
        <v>25.759499999999999</v>
      </c>
      <c r="AN1071" s="105">
        <v>25.831900000000001</v>
      </c>
      <c r="AO1071" s="105">
        <v>22.450399999999998</v>
      </c>
      <c r="AP1071" s="105">
        <v>21.809799999999999</v>
      </c>
      <c r="AQ1071" s="105">
        <v>24.304500000000001</v>
      </c>
      <c r="AR1071" s="105">
        <v>26.467199999999998</v>
      </c>
      <c r="AS1071" s="105">
        <v>26.414999999999999</v>
      </c>
      <c r="AT1071" s="105">
        <v>26.6555</v>
      </c>
      <c r="AU1071" s="105">
        <v>26.4299</v>
      </c>
      <c r="AV1071" s="105">
        <v>26.4145</v>
      </c>
      <c r="AW1071" s="105">
        <v>27.4161</v>
      </c>
      <c r="AX1071" s="105">
        <v>26.381599999999999</v>
      </c>
      <c r="AY1071" s="105">
        <v>26.1372</v>
      </c>
      <c r="AZ1071" s="105">
        <v>26.641400000000001</v>
      </c>
      <c r="BA1071" s="105">
        <v>26.120799999999999</v>
      </c>
      <c r="BB1071" s="105">
        <v>26.901900000000001</v>
      </c>
      <c r="BC1071" s="105">
        <v>26.5364</v>
      </c>
      <c r="BD1071" s="105">
        <v>25.8245</v>
      </c>
      <c r="BE1071" s="105">
        <v>26.079599999999999</v>
      </c>
      <c r="BF1071" s="105">
        <v>25.963699999999999</v>
      </c>
      <c r="BG1071" s="105">
        <v>25.1629</v>
      </c>
      <c r="BH1071" s="105">
        <v>25.319299999999998</v>
      </c>
      <c r="BI1071" s="105">
        <v>25.429600000000001</v>
      </c>
      <c r="BJ1071" s="105">
        <v>25.5243</v>
      </c>
      <c r="BK1071" s="105">
        <v>25.677</v>
      </c>
      <c r="BL1071" s="116">
        <v>25.488399999999999</v>
      </c>
      <c r="BM1071" s="112">
        <v>0.42143700000000001</v>
      </c>
      <c r="BN1071" s="112">
        <v>2.45148E-2</v>
      </c>
      <c r="BO1071" s="112">
        <v>2.2559200000000001E-2</v>
      </c>
      <c r="BP1071" s="112">
        <v>5.2191599999999998E-4</v>
      </c>
      <c r="BQ1071" s="112">
        <v>2.40375E-2</v>
      </c>
      <c r="BR1071" s="112">
        <v>6.2635800000000004E-3</v>
      </c>
      <c r="BS1071" s="112">
        <v>1.47759E-2</v>
      </c>
      <c r="BT1071" s="112">
        <v>1.3802999999999999E-2</v>
      </c>
      <c r="BU1071" s="117">
        <v>5.4976900000000002E-2</v>
      </c>
      <c r="BV1071" s="112">
        <v>0.50237799999999999</v>
      </c>
      <c r="BW1071" s="112">
        <v>6.6248899999999999E-2</v>
      </c>
      <c r="BX1071" s="112">
        <v>8.7348599999999998E-2</v>
      </c>
      <c r="BY1071" s="112">
        <v>5.9848699999999998E-3</v>
      </c>
      <c r="BZ1071" s="112">
        <v>0.30909999999999999</v>
      </c>
      <c r="CA1071" s="112">
        <v>7.3176900000000003E-2</v>
      </c>
      <c r="CB1071" s="112">
        <v>0.11698600000000001</v>
      </c>
      <c r="CC1071" s="112">
        <v>9.2794600000000005E-2</v>
      </c>
      <c r="CD1071" s="117">
        <v>0.52405900000000005</v>
      </c>
      <c r="CE1071" s="105">
        <v>-0.228523</v>
      </c>
      <c r="CF1071" s="105">
        <v>0.28540500000000002</v>
      </c>
      <c r="CG1071" s="105">
        <v>-2.7083300000000001</v>
      </c>
      <c r="CH1071" s="105">
        <v>0.94935099999999994</v>
      </c>
      <c r="CI1071" s="105">
        <v>1.19028</v>
      </c>
      <c r="CJ1071" s="105">
        <v>0.82350400000000001</v>
      </c>
      <c r="CK1071" s="105">
        <v>0.95649600000000001</v>
      </c>
      <c r="CL1071" s="105">
        <v>0.39269100000000001</v>
      </c>
      <c r="CM1071" s="116">
        <v>-0.25930300000000001</v>
      </c>
    </row>
    <row r="1072" spans="1:91">
      <c r="A1072" s="104" t="s">
        <v>2946</v>
      </c>
      <c r="B1072" s="104" t="s">
        <v>2947</v>
      </c>
      <c r="C1072" s="104" t="s">
        <v>1862</v>
      </c>
      <c r="D1072" s="105">
        <v>30.80725</v>
      </c>
      <c r="E1072" s="108">
        <v>1885032218</v>
      </c>
      <c r="F1072" s="108">
        <v>1591277858</v>
      </c>
      <c r="G1072" s="108">
        <v>1508383008</v>
      </c>
      <c r="H1072" s="108">
        <v>1571979090</v>
      </c>
      <c r="I1072" s="108">
        <v>1528111996</v>
      </c>
      <c r="J1072" s="108">
        <v>1255993486</v>
      </c>
      <c r="K1072" s="108">
        <v>1520235788</v>
      </c>
      <c r="L1072" s="108">
        <v>891784178</v>
      </c>
      <c r="M1072" s="108">
        <v>1572103232</v>
      </c>
      <c r="N1072" s="108">
        <v>1673918872</v>
      </c>
      <c r="O1072" s="108">
        <v>1394738182</v>
      </c>
      <c r="P1072" s="108">
        <v>1464229286</v>
      </c>
      <c r="Q1072" s="108">
        <v>1541343630</v>
      </c>
      <c r="R1072" s="108">
        <v>1582796074</v>
      </c>
      <c r="S1072" s="108">
        <v>1054964031</v>
      </c>
      <c r="T1072" s="108">
        <v>1523899530</v>
      </c>
      <c r="U1072" s="108">
        <v>1435816344</v>
      </c>
      <c r="V1072" s="108">
        <v>1326301558</v>
      </c>
      <c r="W1072" s="108">
        <v>1600999366</v>
      </c>
      <c r="X1072" s="108">
        <v>1608852400</v>
      </c>
      <c r="Y1072" s="108">
        <v>1482751822</v>
      </c>
      <c r="Z1072" s="108">
        <v>1627404972</v>
      </c>
      <c r="AA1072" s="108">
        <v>1795355124</v>
      </c>
      <c r="AB1072" s="108">
        <v>1787421084</v>
      </c>
      <c r="AC1072" s="108">
        <v>1700799330</v>
      </c>
      <c r="AD1072" s="108">
        <v>1606512678</v>
      </c>
      <c r="AE1072" s="108">
        <v>1585752848</v>
      </c>
      <c r="AF1072" s="108">
        <v>1522590988</v>
      </c>
      <c r="AG1072" s="108">
        <v>1647018774</v>
      </c>
      <c r="AH1072" s="115">
        <v>1583945684</v>
      </c>
      <c r="AI1072" s="105">
        <v>31.195399999999999</v>
      </c>
      <c r="AJ1072" s="105">
        <v>31.1325</v>
      </c>
      <c r="AK1072" s="105">
        <v>31.049299999999999</v>
      </c>
      <c r="AL1072" s="105">
        <v>30.824300000000001</v>
      </c>
      <c r="AM1072" s="105">
        <v>30.943100000000001</v>
      </c>
      <c r="AN1072" s="105">
        <v>30.793199999999999</v>
      </c>
      <c r="AO1072" s="105">
        <v>30.7182</v>
      </c>
      <c r="AP1072" s="105">
        <v>30.4816</v>
      </c>
      <c r="AQ1072" s="105">
        <v>30.739100000000001</v>
      </c>
      <c r="AR1072" s="105">
        <v>31.053799999999999</v>
      </c>
      <c r="AS1072" s="105">
        <v>30.883099999999999</v>
      </c>
      <c r="AT1072" s="105">
        <v>31.0517</v>
      </c>
      <c r="AU1072" s="105">
        <v>30.760400000000001</v>
      </c>
      <c r="AV1072" s="105">
        <v>30.849499999999999</v>
      </c>
      <c r="AW1072" s="105">
        <v>30.308800000000002</v>
      </c>
      <c r="AX1072" s="105">
        <v>30.884399999999999</v>
      </c>
      <c r="AY1072" s="105">
        <v>30.7438</v>
      </c>
      <c r="AZ1072" s="105">
        <v>30.652100000000001</v>
      </c>
      <c r="BA1072" s="105">
        <v>30.821300000000001</v>
      </c>
      <c r="BB1072" s="105">
        <v>30.918199999999999</v>
      </c>
      <c r="BC1072" s="105">
        <v>30.6599</v>
      </c>
      <c r="BD1072" s="105">
        <v>31.000900000000001</v>
      </c>
      <c r="BE1072" s="105">
        <v>31.155799999999999</v>
      </c>
      <c r="BF1072" s="105">
        <v>31.171800000000001</v>
      </c>
      <c r="BG1072" s="105">
        <v>30.706800000000001</v>
      </c>
      <c r="BH1072" s="105">
        <v>30.621099999999998</v>
      </c>
      <c r="BI1072" s="105">
        <v>30.5764</v>
      </c>
      <c r="BJ1072" s="105">
        <v>30.558900000000001</v>
      </c>
      <c r="BK1072" s="105">
        <v>30.558599999999998</v>
      </c>
      <c r="BL1072" s="116">
        <v>30.568300000000001</v>
      </c>
      <c r="BM1072" s="112">
        <v>1.8556200000000001E-4</v>
      </c>
      <c r="BN1072" s="112">
        <v>3.1193700000000002E-3</v>
      </c>
      <c r="BO1072" s="112">
        <v>0.36497600000000002</v>
      </c>
      <c r="BP1072" s="112">
        <v>1.5529599999999999E-3</v>
      </c>
      <c r="BQ1072" s="112">
        <v>0.66692600000000002</v>
      </c>
      <c r="BR1072" s="112">
        <v>4.2809399999999997E-2</v>
      </c>
      <c r="BS1072" s="112">
        <v>3.4364499999999999E-2</v>
      </c>
      <c r="BT1072" s="112">
        <v>5.5488499999999997E-4</v>
      </c>
      <c r="BU1072" s="117">
        <v>0.13056799999999999</v>
      </c>
      <c r="BV1072" s="112">
        <v>5.99958E-3</v>
      </c>
      <c r="BW1072" s="112">
        <v>2.13379E-2</v>
      </c>
      <c r="BX1072" s="112">
        <v>0.475387</v>
      </c>
      <c r="BY1072" s="112">
        <v>1.0329E-2</v>
      </c>
      <c r="BZ1072" s="112">
        <v>0.83880299999999997</v>
      </c>
      <c r="CA1072" s="112">
        <v>0.20252500000000001</v>
      </c>
      <c r="CB1072" s="112">
        <v>0.177675</v>
      </c>
      <c r="CC1072" s="112">
        <v>2.1766199999999999E-2</v>
      </c>
      <c r="CD1072" s="117">
        <v>0.64875799999999995</v>
      </c>
      <c r="CE1072" s="105">
        <v>0.56382600000000005</v>
      </c>
      <c r="CF1072" s="105">
        <v>0.29162300000000002</v>
      </c>
      <c r="CG1072" s="105">
        <v>8.4378599999999998E-2</v>
      </c>
      <c r="CH1072" s="105">
        <v>0.434276</v>
      </c>
      <c r="CI1072" s="105">
        <v>7.7641199999999994E-2</v>
      </c>
      <c r="CJ1072" s="105">
        <v>0.198186</v>
      </c>
      <c r="CK1072" s="105">
        <v>0.237846</v>
      </c>
      <c r="CL1072" s="105">
        <v>0.54758600000000002</v>
      </c>
      <c r="CM1072" s="116">
        <v>7.2849300000000006E-2</v>
      </c>
    </row>
    <row r="1073" spans="1:91">
      <c r="A1073" s="104" t="s">
        <v>5283</v>
      </c>
      <c r="B1073" s="104" t="s">
        <v>5284</v>
      </c>
      <c r="C1073" s="104" t="s">
        <v>5285</v>
      </c>
      <c r="D1073" s="105">
        <v>27.6844</v>
      </c>
      <c r="E1073" s="108">
        <v>325398357.5</v>
      </c>
      <c r="F1073" s="108">
        <v>360272503.5</v>
      </c>
      <c r="G1073" s="108">
        <v>372100574.5</v>
      </c>
      <c r="H1073" s="108">
        <v>198888783.5</v>
      </c>
      <c r="I1073" s="108">
        <v>633148526.5</v>
      </c>
      <c r="J1073" s="108">
        <v>434736813.80000001</v>
      </c>
      <c r="K1073" s="108">
        <v>1849527845</v>
      </c>
      <c r="L1073" s="108">
        <v>907114258</v>
      </c>
      <c r="M1073" s="108">
        <v>1188637250</v>
      </c>
      <c r="N1073" s="108">
        <v>1443094524</v>
      </c>
      <c r="O1073" s="108">
        <v>1180616105</v>
      </c>
      <c r="P1073" s="108">
        <v>930731739.60000002</v>
      </c>
      <c r="Q1073" s="108">
        <v>147737293</v>
      </c>
      <c r="R1073" s="108">
        <v>149800167.80000001</v>
      </c>
      <c r="S1073" s="108">
        <v>62335295.25</v>
      </c>
      <c r="T1073" s="108">
        <v>212719218</v>
      </c>
      <c r="U1073" s="108">
        <v>163479277.30000001</v>
      </c>
      <c r="V1073" s="108">
        <v>149106227.30000001</v>
      </c>
      <c r="W1073" s="108">
        <v>173915924.30000001</v>
      </c>
      <c r="X1073" s="108">
        <v>130930020</v>
      </c>
      <c r="Y1073" s="108">
        <v>173190000</v>
      </c>
      <c r="Z1073" s="108">
        <v>140479203</v>
      </c>
      <c r="AA1073" s="108">
        <v>231557722</v>
      </c>
      <c r="AB1073" s="108">
        <v>117972303</v>
      </c>
      <c r="AC1073" s="108">
        <v>108639909.8</v>
      </c>
      <c r="AD1073" s="108">
        <v>174511545</v>
      </c>
      <c r="AE1073" s="108">
        <v>140400660.5</v>
      </c>
      <c r="AF1073" s="108">
        <v>201598468.40000001</v>
      </c>
      <c r="AG1073" s="108">
        <v>159693001.09999999</v>
      </c>
      <c r="AH1073" s="115">
        <v>213780622</v>
      </c>
      <c r="AI1073" s="105">
        <v>28.661100000000001</v>
      </c>
      <c r="AJ1073" s="105">
        <v>29.007000000000001</v>
      </c>
      <c r="AK1073" s="105">
        <v>29.0945</v>
      </c>
      <c r="AL1073" s="105">
        <v>27.841799999999999</v>
      </c>
      <c r="AM1073" s="105">
        <v>29.7027</v>
      </c>
      <c r="AN1073" s="105">
        <v>29.212399999999999</v>
      </c>
      <c r="AO1073" s="105">
        <v>30.999600000000001</v>
      </c>
      <c r="AP1073" s="105">
        <v>30.5276</v>
      </c>
      <c r="AQ1073" s="105">
        <v>30.335799999999999</v>
      </c>
      <c r="AR1073" s="105">
        <v>30.8627</v>
      </c>
      <c r="AS1073" s="105">
        <v>30.696400000000001</v>
      </c>
      <c r="AT1073" s="105">
        <v>30.398</v>
      </c>
      <c r="AU1073" s="105">
        <v>27.366199999999999</v>
      </c>
      <c r="AV1073" s="105">
        <v>27.4482</v>
      </c>
      <c r="AW1073" s="105">
        <v>26.337199999999999</v>
      </c>
      <c r="AX1073" s="105">
        <v>28.043700000000001</v>
      </c>
      <c r="AY1073" s="105">
        <v>27.5977</v>
      </c>
      <c r="AZ1073" s="105">
        <v>27.5258</v>
      </c>
      <c r="BA1073" s="105">
        <v>27.6188</v>
      </c>
      <c r="BB1073" s="105">
        <v>27.312999999999999</v>
      </c>
      <c r="BC1073" s="105">
        <v>27.5703</v>
      </c>
      <c r="BD1073" s="105">
        <v>27.489100000000001</v>
      </c>
      <c r="BE1073" s="105">
        <v>28.256399999999999</v>
      </c>
      <c r="BF1073" s="105">
        <v>27.250499999999999</v>
      </c>
      <c r="BG1073" s="105">
        <v>26.705400000000001</v>
      </c>
      <c r="BH1073" s="105">
        <v>27.396599999999999</v>
      </c>
      <c r="BI1073" s="105">
        <v>27.078900000000001</v>
      </c>
      <c r="BJ1073" s="105">
        <v>27.641999999999999</v>
      </c>
      <c r="BK1073" s="105">
        <v>27.224799999999998</v>
      </c>
      <c r="BL1073" s="116">
        <v>27.726800000000001</v>
      </c>
      <c r="BM1073" s="112">
        <v>2.4218199999999999E-3</v>
      </c>
      <c r="BN1073" s="112">
        <v>7.4302199999999999E-2</v>
      </c>
      <c r="BO1073" s="112">
        <v>2.4996399999999998E-4</v>
      </c>
      <c r="BP1073" s="112">
        <v>1.11202E-4</v>
      </c>
      <c r="BQ1073" s="112">
        <v>0.28489500000000001</v>
      </c>
      <c r="BR1073" s="112">
        <v>0.44200600000000001</v>
      </c>
      <c r="BS1073" s="112">
        <v>0.87492199999999998</v>
      </c>
      <c r="BT1073" s="112">
        <v>0.71396800000000005</v>
      </c>
      <c r="BU1073" s="117">
        <v>0.136102</v>
      </c>
      <c r="BV1073" s="112">
        <v>2.0030800000000001E-2</v>
      </c>
      <c r="BW1073" s="112">
        <v>0.13794899999999999</v>
      </c>
      <c r="BX1073" s="112">
        <v>1.0189999999999999E-2</v>
      </c>
      <c r="BY1073" s="112">
        <v>3.3699300000000001E-3</v>
      </c>
      <c r="BZ1073" s="112">
        <v>0.62688200000000005</v>
      </c>
      <c r="CA1073" s="112">
        <v>0.69303000000000003</v>
      </c>
      <c r="CB1073" s="112">
        <v>0.94174000000000002</v>
      </c>
      <c r="CC1073" s="112">
        <v>0.82957099999999995</v>
      </c>
      <c r="CD1073" s="117">
        <v>0.66105999999999998</v>
      </c>
      <c r="CE1073" s="105">
        <v>1.38968</v>
      </c>
      <c r="CF1073" s="105">
        <v>1.3877600000000001</v>
      </c>
      <c r="CG1073" s="105">
        <v>3.0897899999999998</v>
      </c>
      <c r="CH1073" s="105">
        <v>3.1211799999999998</v>
      </c>
      <c r="CI1073" s="105">
        <v>-0.48068100000000002</v>
      </c>
      <c r="CJ1073" s="105">
        <v>0.191188</v>
      </c>
      <c r="CK1073" s="105">
        <v>-3.05017E-2</v>
      </c>
      <c r="CL1073" s="105">
        <v>0.13413700000000001</v>
      </c>
      <c r="CM1073" s="116">
        <v>-0.47088600000000003</v>
      </c>
    </row>
    <row r="1074" spans="1:91">
      <c r="A1074" s="104" t="s">
        <v>2948</v>
      </c>
      <c r="B1074" s="104" t="s">
        <v>2949</v>
      </c>
      <c r="C1074" s="104" t="s">
        <v>2950</v>
      </c>
      <c r="D1074" s="105">
        <v>30.92005</v>
      </c>
      <c r="E1074" s="108">
        <v>1727594967</v>
      </c>
      <c r="F1074" s="108">
        <v>1839895440</v>
      </c>
      <c r="G1074" s="108">
        <v>1743258946</v>
      </c>
      <c r="H1074" s="108">
        <v>1841521798</v>
      </c>
      <c r="I1074" s="108">
        <v>1558554636</v>
      </c>
      <c r="J1074" s="108">
        <v>2095200747</v>
      </c>
      <c r="K1074" s="108">
        <v>1881185417</v>
      </c>
      <c r="L1074" s="108">
        <v>1646235153</v>
      </c>
      <c r="M1074" s="108">
        <v>2137945447</v>
      </c>
      <c r="N1074" s="108">
        <v>1667699691</v>
      </c>
      <c r="O1074" s="108">
        <v>2062578704</v>
      </c>
      <c r="P1074" s="108">
        <v>2064400717</v>
      </c>
      <c r="Q1074" s="108">
        <v>1368681266</v>
      </c>
      <c r="R1074" s="108">
        <v>1615753562</v>
      </c>
      <c r="S1074" s="108">
        <v>1901870323</v>
      </c>
      <c r="T1074" s="108">
        <v>1241323852</v>
      </c>
      <c r="U1074" s="108">
        <v>1509101230</v>
      </c>
      <c r="V1074" s="108">
        <v>1580124985</v>
      </c>
      <c r="W1074" s="108">
        <v>1406813086</v>
      </c>
      <c r="X1074" s="108">
        <v>1504067347</v>
      </c>
      <c r="Y1074" s="108">
        <v>1482075603</v>
      </c>
      <c r="Z1074" s="108">
        <v>1308525684</v>
      </c>
      <c r="AA1074" s="108">
        <v>1267736039</v>
      </c>
      <c r="AB1074" s="108">
        <v>1267623933</v>
      </c>
      <c r="AC1074" s="108">
        <v>1831716461</v>
      </c>
      <c r="AD1074" s="108">
        <v>1781359616</v>
      </c>
      <c r="AE1074" s="108">
        <v>1962877292</v>
      </c>
      <c r="AF1074" s="108">
        <v>1973553565</v>
      </c>
      <c r="AG1074" s="108">
        <v>2306558741</v>
      </c>
      <c r="AH1074" s="115">
        <v>2008126184</v>
      </c>
      <c r="AI1074" s="105">
        <v>31.069600000000001</v>
      </c>
      <c r="AJ1074" s="105">
        <v>31.340800000000002</v>
      </c>
      <c r="AK1074" s="105">
        <v>31.256799999999998</v>
      </c>
      <c r="AL1074" s="105">
        <v>31.052600000000002</v>
      </c>
      <c r="AM1074" s="105">
        <v>30.9696</v>
      </c>
      <c r="AN1074" s="105">
        <v>31.488199999999999</v>
      </c>
      <c r="AO1074" s="105">
        <v>31.0396</v>
      </c>
      <c r="AP1074" s="105">
        <v>31.299800000000001</v>
      </c>
      <c r="AQ1074" s="105">
        <v>31.182700000000001</v>
      </c>
      <c r="AR1074" s="105">
        <v>31.043500000000002</v>
      </c>
      <c r="AS1074" s="105">
        <v>31.4114</v>
      </c>
      <c r="AT1074" s="105">
        <v>31.5472</v>
      </c>
      <c r="AU1074" s="105">
        <v>30.589400000000001</v>
      </c>
      <c r="AV1074" s="105">
        <v>30.879300000000001</v>
      </c>
      <c r="AW1074" s="105">
        <v>31.154399999999999</v>
      </c>
      <c r="AX1074" s="105">
        <v>30.5886</v>
      </c>
      <c r="AY1074" s="105">
        <v>30.816299999999998</v>
      </c>
      <c r="AZ1074" s="105">
        <v>30.905000000000001</v>
      </c>
      <c r="BA1074" s="105">
        <v>30.634699999999999</v>
      </c>
      <c r="BB1074" s="105">
        <v>30.8233</v>
      </c>
      <c r="BC1074" s="105">
        <v>30.660299999999999</v>
      </c>
      <c r="BD1074" s="105">
        <v>30.685700000000001</v>
      </c>
      <c r="BE1074" s="105">
        <v>30.6677</v>
      </c>
      <c r="BF1074" s="105">
        <v>30.676100000000002</v>
      </c>
      <c r="BG1074" s="105">
        <v>30.816299999999998</v>
      </c>
      <c r="BH1074" s="105">
        <v>30.769200000000001</v>
      </c>
      <c r="BI1074" s="105">
        <v>30.8842</v>
      </c>
      <c r="BJ1074" s="105">
        <v>30.933199999999999</v>
      </c>
      <c r="BK1074" s="105">
        <v>31.037099999999999</v>
      </c>
      <c r="BL1074" s="116">
        <v>30.9069</v>
      </c>
      <c r="BM1074" s="112">
        <v>4.2258700000000003E-2</v>
      </c>
      <c r="BN1074" s="112">
        <v>0.27166600000000002</v>
      </c>
      <c r="BO1074" s="112">
        <v>6.4923900000000007E-2</v>
      </c>
      <c r="BP1074" s="112">
        <v>7.3597599999999999E-2</v>
      </c>
      <c r="BQ1074" s="112">
        <v>0.64027800000000001</v>
      </c>
      <c r="BR1074" s="112">
        <v>0.138208</v>
      </c>
      <c r="BS1074" s="112">
        <v>2.37395E-2</v>
      </c>
      <c r="BT1074" s="112">
        <v>2.1378299999999999E-3</v>
      </c>
      <c r="BU1074" s="117">
        <v>5.9028400000000002E-2</v>
      </c>
      <c r="BV1074" s="112">
        <v>8.8769399999999998E-2</v>
      </c>
      <c r="BW1074" s="112">
        <v>0.36424899999999999</v>
      </c>
      <c r="BX1074" s="112">
        <v>0.15588299999999999</v>
      </c>
      <c r="BY1074" s="112">
        <v>0.12512200000000001</v>
      </c>
      <c r="BZ1074" s="112">
        <v>0.82182699999999997</v>
      </c>
      <c r="CA1074" s="112">
        <v>0.38322200000000001</v>
      </c>
      <c r="CB1074" s="112">
        <v>0.14807200000000001</v>
      </c>
      <c r="CC1074" s="112">
        <v>3.4420899999999997E-2</v>
      </c>
      <c r="CD1074" s="117">
        <v>0.53601100000000002</v>
      </c>
      <c r="CE1074" s="105">
        <v>0.26330399999999998</v>
      </c>
      <c r="CF1074" s="105">
        <v>0.21104899999999999</v>
      </c>
      <c r="CG1074" s="105">
        <v>0.214945</v>
      </c>
      <c r="CH1074" s="105">
        <v>0.374971</v>
      </c>
      <c r="CI1074" s="105">
        <v>-8.4736500000000006E-2</v>
      </c>
      <c r="CJ1074" s="105">
        <v>-0.18911</v>
      </c>
      <c r="CK1074" s="105">
        <v>-0.25295099999999998</v>
      </c>
      <c r="CL1074" s="105">
        <v>-0.28259299999999998</v>
      </c>
      <c r="CM1074" s="116">
        <v>-0.13584299999999999</v>
      </c>
    </row>
    <row r="1075" spans="1:91">
      <c r="A1075" s="104" t="s">
        <v>2951</v>
      </c>
      <c r="B1075" s="104" t="s">
        <v>2952</v>
      </c>
      <c r="C1075" s="104" t="s">
        <v>2953</v>
      </c>
      <c r="D1075" s="105">
        <v>29.69585</v>
      </c>
      <c r="E1075" s="108">
        <v>626213041</v>
      </c>
      <c r="F1075" s="108">
        <v>360666276</v>
      </c>
      <c r="G1075" s="108">
        <v>344517396.80000001</v>
      </c>
      <c r="H1075" s="108">
        <v>642296590</v>
      </c>
      <c r="I1075" s="108">
        <v>475756142</v>
      </c>
      <c r="J1075" s="108">
        <v>410554763</v>
      </c>
      <c r="K1075" s="108">
        <v>787512444</v>
      </c>
      <c r="L1075" s="108">
        <v>303009666.30000001</v>
      </c>
      <c r="M1075" s="108">
        <v>772519345</v>
      </c>
      <c r="N1075" s="108">
        <v>283172186.5</v>
      </c>
      <c r="O1075" s="108">
        <v>209383908.5</v>
      </c>
      <c r="P1075" s="108">
        <v>313223273</v>
      </c>
      <c r="Q1075" s="108">
        <v>682236967</v>
      </c>
      <c r="R1075" s="108">
        <v>960655652.79999995</v>
      </c>
      <c r="S1075" s="108">
        <v>681754480</v>
      </c>
      <c r="T1075" s="108">
        <v>734665034</v>
      </c>
      <c r="U1075" s="108">
        <v>756218620.29999995</v>
      </c>
      <c r="V1075" s="108">
        <v>662835326.79999995</v>
      </c>
      <c r="W1075" s="108">
        <v>794272024</v>
      </c>
      <c r="X1075" s="108">
        <v>847911832</v>
      </c>
      <c r="Y1075" s="108">
        <v>791788715.79999995</v>
      </c>
      <c r="Z1075" s="108">
        <v>660457174</v>
      </c>
      <c r="AA1075" s="108">
        <v>691157672.29999995</v>
      </c>
      <c r="AB1075" s="108">
        <v>602640468</v>
      </c>
      <c r="AC1075" s="108">
        <v>944934012</v>
      </c>
      <c r="AD1075" s="108">
        <v>935216424</v>
      </c>
      <c r="AE1075" s="108">
        <v>1047840920</v>
      </c>
      <c r="AF1075" s="108">
        <v>859553864</v>
      </c>
      <c r="AG1075" s="108">
        <v>990414892</v>
      </c>
      <c r="AH1075" s="115">
        <v>818922580</v>
      </c>
      <c r="AI1075" s="105">
        <v>29.605599999999999</v>
      </c>
      <c r="AJ1075" s="105">
        <v>29.001300000000001</v>
      </c>
      <c r="AK1075" s="105">
        <v>28.966000000000001</v>
      </c>
      <c r="AL1075" s="105">
        <v>29.533100000000001</v>
      </c>
      <c r="AM1075" s="105">
        <v>29.263200000000001</v>
      </c>
      <c r="AN1075" s="105">
        <v>29.157399999999999</v>
      </c>
      <c r="AO1075" s="105">
        <v>29.786899999999999</v>
      </c>
      <c r="AP1075" s="105">
        <v>28.981200000000001</v>
      </c>
      <c r="AQ1075" s="105">
        <v>29.714099999999998</v>
      </c>
      <c r="AR1075" s="105">
        <v>28.502199999999998</v>
      </c>
      <c r="AS1075" s="105">
        <v>28.250599999999999</v>
      </c>
      <c r="AT1075" s="105">
        <v>28.826799999999999</v>
      </c>
      <c r="AU1075" s="105">
        <v>29.563800000000001</v>
      </c>
      <c r="AV1075" s="105">
        <v>30.129100000000001</v>
      </c>
      <c r="AW1075" s="105">
        <v>29.709700000000002</v>
      </c>
      <c r="AX1075" s="105">
        <v>29.831800000000001</v>
      </c>
      <c r="AY1075" s="105">
        <v>29.819700000000001</v>
      </c>
      <c r="AZ1075" s="105">
        <v>29.609000000000002</v>
      </c>
      <c r="BA1075" s="105">
        <v>29.81</v>
      </c>
      <c r="BB1075" s="105">
        <v>30.007400000000001</v>
      </c>
      <c r="BC1075" s="105">
        <v>29.770900000000001</v>
      </c>
      <c r="BD1075" s="105">
        <v>29.681999999999999</v>
      </c>
      <c r="BE1075" s="105">
        <v>29.776499999999999</v>
      </c>
      <c r="BF1075" s="105">
        <v>29.603300000000001</v>
      </c>
      <c r="BG1075" s="105">
        <v>29.853899999999999</v>
      </c>
      <c r="BH1075" s="105">
        <v>29.838200000000001</v>
      </c>
      <c r="BI1075" s="105">
        <v>29.9786</v>
      </c>
      <c r="BJ1075" s="105">
        <v>29.734100000000002</v>
      </c>
      <c r="BK1075" s="105">
        <v>29.834499999999998</v>
      </c>
      <c r="BL1075" s="116">
        <v>29.614100000000001</v>
      </c>
      <c r="BM1075" s="112">
        <v>6.8827600000000003E-2</v>
      </c>
      <c r="BN1075" s="112">
        <v>3.3440499999999998E-2</v>
      </c>
      <c r="BO1075" s="112">
        <v>0.42812899999999998</v>
      </c>
      <c r="BP1075" s="112">
        <v>2.5431099999999999E-3</v>
      </c>
      <c r="BQ1075" s="112">
        <v>0.70619500000000002</v>
      </c>
      <c r="BR1075" s="112">
        <v>0.80135299999999998</v>
      </c>
      <c r="BS1075" s="112">
        <v>0.235956</v>
      </c>
      <c r="BT1075" s="112">
        <v>0.64501299999999995</v>
      </c>
      <c r="BU1075" s="117">
        <v>0.10424600000000001</v>
      </c>
      <c r="BV1075" s="112">
        <v>0.12440900000000001</v>
      </c>
      <c r="BW1075" s="112">
        <v>8.1309500000000007E-2</v>
      </c>
      <c r="BX1075" s="112">
        <v>0.53474299999999997</v>
      </c>
      <c r="BY1075" s="112">
        <v>1.27925E-2</v>
      </c>
      <c r="BZ1075" s="112">
        <v>0.85914000000000001</v>
      </c>
      <c r="CA1075" s="112">
        <v>0.91239199999999998</v>
      </c>
      <c r="CB1075" s="112">
        <v>0.46703699999999998</v>
      </c>
      <c r="CC1075" s="112">
        <v>0.78367500000000001</v>
      </c>
      <c r="CD1075" s="117">
        <v>0.62180400000000002</v>
      </c>
      <c r="CE1075" s="105">
        <v>-0.536582</v>
      </c>
      <c r="CF1075" s="105">
        <v>-0.40971000000000002</v>
      </c>
      <c r="CG1075" s="105">
        <v>-0.233487</v>
      </c>
      <c r="CH1075" s="105">
        <v>-1.20103</v>
      </c>
      <c r="CI1075" s="105">
        <v>7.3316599999999996E-2</v>
      </c>
      <c r="CJ1075" s="105">
        <v>2.59151E-2</v>
      </c>
      <c r="CK1075" s="105">
        <v>0.13520099999999999</v>
      </c>
      <c r="CL1075" s="105">
        <v>-4.0298500000000001E-2</v>
      </c>
      <c r="CM1075" s="116">
        <v>0.16270499999999999</v>
      </c>
    </row>
    <row r="1076" spans="1:91">
      <c r="A1076" s="104" t="s">
        <v>2954</v>
      </c>
      <c r="B1076" s="104" t="s">
        <v>2955</v>
      </c>
      <c r="C1076" s="104" t="s">
        <v>779</v>
      </c>
      <c r="D1076" s="105">
        <v>26.917400000000001</v>
      </c>
      <c r="E1076" s="108">
        <v>198240600</v>
      </c>
      <c r="F1076" s="108">
        <v>149572928</v>
      </c>
      <c r="G1076" s="108">
        <v>89706973.75</v>
      </c>
      <c r="H1076" s="108">
        <v>187187008</v>
      </c>
      <c r="I1076" s="108"/>
      <c r="J1076" s="108">
        <v>81061096</v>
      </c>
      <c r="K1076" s="108">
        <v>150228000</v>
      </c>
      <c r="L1076" s="108"/>
      <c r="M1076" s="108">
        <v>129180048</v>
      </c>
      <c r="N1076" s="108">
        <v>96273296</v>
      </c>
      <c r="O1076" s="108">
        <v>110476120</v>
      </c>
      <c r="P1076" s="108">
        <v>233373640</v>
      </c>
      <c r="Q1076" s="108">
        <v>159784752</v>
      </c>
      <c r="R1076" s="108">
        <v>101746856</v>
      </c>
      <c r="S1076" s="108">
        <v>140180380</v>
      </c>
      <c r="T1076" s="108">
        <v>80471320</v>
      </c>
      <c r="U1076" s="108">
        <v>74786352</v>
      </c>
      <c r="V1076" s="108">
        <v>79839400</v>
      </c>
      <c r="W1076" s="108">
        <v>110136168</v>
      </c>
      <c r="X1076" s="108">
        <v>90518968</v>
      </c>
      <c r="Y1076" s="108">
        <v>113967640</v>
      </c>
      <c r="Z1076" s="108">
        <v>75996280</v>
      </c>
      <c r="AA1076" s="108">
        <v>70824552</v>
      </c>
      <c r="AB1076" s="108">
        <v>131607220</v>
      </c>
      <c r="AC1076" s="108">
        <v>110785840</v>
      </c>
      <c r="AD1076" s="108"/>
      <c r="AE1076" s="108"/>
      <c r="AF1076" s="108">
        <v>111216648</v>
      </c>
      <c r="AG1076" s="108">
        <v>228345000</v>
      </c>
      <c r="AH1076" s="115"/>
      <c r="AI1076" s="105">
        <v>27.946200000000001</v>
      </c>
      <c r="AJ1076" s="105">
        <v>27.861999999999998</v>
      </c>
      <c r="AK1076" s="105">
        <v>27.106000000000002</v>
      </c>
      <c r="AL1076" s="105">
        <v>27.754300000000001</v>
      </c>
      <c r="AM1076" s="105">
        <v>21.176400000000001</v>
      </c>
      <c r="AN1076" s="105">
        <v>26.895</v>
      </c>
      <c r="AO1076" s="105">
        <v>27.435199999999998</v>
      </c>
      <c r="AP1076" s="105">
        <v>22.476900000000001</v>
      </c>
      <c r="AQ1076" s="105">
        <v>27.133900000000001</v>
      </c>
      <c r="AR1076" s="105">
        <v>26.997399999999999</v>
      </c>
      <c r="AS1076" s="105">
        <v>27.360800000000001</v>
      </c>
      <c r="AT1076" s="105">
        <v>28.402200000000001</v>
      </c>
      <c r="AU1076" s="105">
        <v>27.473400000000002</v>
      </c>
      <c r="AV1076" s="105">
        <v>26.8901</v>
      </c>
      <c r="AW1076" s="105">
        <v>27.4938</v>
      </c>
      <c r="AX1076" s="105">
        <v>26.641300000000001</v>
      </c>
      <c r="AY1076" s="105">
        <v>26.494299999999999</v>
      </c>
      <c r="AZ1076" s="105">
        <v>26.666699999999999</v>
      </c>
      <c r="BA1076" s="105">
        <v>26.959700000000002</v>
      </c>
      <c r="BB1076" s="105">
        <v>26.782499999999999</v>
      </c>
      <c r="BC1076" s="105">
        <v>26.939800000000002</v>
      </c>
      <c r="BD1076" s="105">
        <v>26.591200000000001</v>
      </c>
      <c r="BE1076" s="105">
        <v>26.520900000000001</v>
      </c>
      <c r="BF1076" s="105">
        <v>27.408200000000001</v>
      </c>
      <c r="BG1076" s="105">
        <v>26.737500000000001</v>
      </c>
      <c r="BH1076" s="105">
        <v>20.374600000000001</v>
      </c>
      <c r="BI1076" s="105">
        <v>22.267499999999998</v>
      </c>
      <c r="BJ1076" s="105">
        <v>26.783799999999999</v>
      </c>
      <c r="BK1076" s="105">
        <v>27.740300000000001</v>
      </c>
      <c r="BL1076" s="116">
        <v>22.0305</v>
      </c>
      <c r="BM1076" s="112">
        <v>0.30086000000000002</v>
      </c>
      <c r="BN1076" s="112">
        <v>0.93302300000000005</v>
      </c>
      <c r="BO1076" s="112">
        <v>0.94857400000000003</v>
      </c>
      <c r="BP1076" s="112">
        <v>0.31803599999999999</v>
      </c>
      <c r="BQ1076" s="112">
        <v>0.376106</v>
      </c>
      <c r="BR1076" s="112">
        <v>0.57311599999999996</v>
      </c>
      <c r="BS1076" s="112">
        <v>0.479599</v>
      </c>
      <c r="BT1076" s="112">
        <v>0.50083699999999998</v>
      </c>
      <c r="BU1076" s="117">
        <v>0.40700500000000001</v>
      </c>
      <c r="BV1076" s="112">
        <v>0.38584200000000002</v>
      </c>
      <c r="BW1076" s="112">
        <v>0.94585799999999998</v>
      </c>
      <c r="BX1076" s="112">
        <v>0.96366300000000005</v>
      </c>
      <c r="BY1076" s="112">
        <v>0.40408300000000003</v>
      </c>
      <c r="BZ1076" s="112">
        <v>0.69555</v>
      </c>
      <c r="CA1076" s="112">
        <v>0.78868499999999997</v>
      </c>
      <c r="CB1076" s="112">
        <v>0.680172</v>
      </c>
      <c r="CC1076" s="112">
        <v>0.67854999999999999</v>
      </c>
      <c r="CD1076" s="117">
        <v>0.77210100000000004</v>
      </c>
      <c r="CE1076" s="105">
        <v>2.1198100000000002</v>
      </c>
      <c r="CF1076" s="105">
        <v>-0.24298700000000001</v>
      </c>
      <c r="CG1076" s="105">
        <v>0.16376399999999999</v>
      </c>
      <c r="CH1076" s="105">
        <v>2.0685799999999999</v>
      </c>
      <c r="CI1076" s="105">
        <v>1.76753</v>
      </c>
      <c r="CJ1076" s="105">
        <v>1.0825</v>
      </c>
      <c r="CK1076" s="105">
        <v>1.3757200000000001</v>
      </c>
      <c r="CL1076" s="105">
        <v>1.3219099999999999</v>
      </c>
      <c r="CM1076" s="116">
        <v>-2.3917000000000002</v>
      </c>
    </row>
    <row r="1077" spans="1:91">
      <c r="A1077" s="104" t="s">
        <v>2956</v>
      </c>
      <c r="B1077" s="104" t="s">
        <v>2957</v>
      </c>
      <c r="C1077" s="104" t="s">
        <v>2958</v>
      </c>
      <c r="D1077" s="105">
        <v>26.819800000000001</v>
      </c>
      <c r="E1077" s="108">
        <v>58342108</v>
      </c>
      <c r="F1077" s="108">
        <v>39364660.880000003</v>
      </c>
      <c r="G1077" s="108">
        <v>40592322.880000003</v>
      </c>
      <c r="H1077" s="108">
        <v>50041540.130000003</v>
      </c>
      <c r="I1077" s="108">
        <v>23991380</v>
      </c>
      <c r="J1077" s="108">
        <v>15339822</v>
      </c>
      <c r="K1077" s="108">
        <v>67346480</v>
      </c>
      <c r="L1077" s="108">
        <v>28228790</v>
      </c>
      <c r="M1077" s="108">
        <v>76451496</v>
      </c>
      <c r="N1077" s="108">
        <v>51271957.5</v>
      </c>
      <c r="O1077" s="108">
        <v>44369639.75</v>
      </c>
      <c r="P1077" s="108">
        <v>31323465.629999999</v>
      </c>
      <c r="Q1077" s="108">
        <v>102039420.3</v>
      </c>
      <c r="R1077" s="108">
        <v>97536294.629999995</v>
      </c>
      <c r="S1077" s="108">
        <v>68438839.379999995</v>
      </c>
      <c r="T1077" s="108">
        <v>109469942</v>
      </c>
      <c r="U1077" s="108">
        <v>104487880.3</v>
      </c>
      <c r="V1077" s="108">
        <v>89269595.5</v>
      </c>
      <c r="W1077" s="108">
        <v>100353154.40000001</v>
      </c>
      <c r="X1077" s="108">
        <v>106011423.90000001</v>
      </c>
      <c r="Y1077" s="108">
        <v>107450849.8</v>
      </c>
      <c r="Z1077" s="108">
        <v>92312392.25</v>
      </c>
      <c r="AA1077" s="108">
        <v>102754637.3</v>
      </c>
      <c r="AB1077" s="108">
        <v>109860002.8</v>
      </c>
      <c r="AC1077" s="108">
        <v>125135392</v>
      </c>
      <c r="AD1077" s="108">
        <v>123986817.8</v>
      </c>
      <c r="AE1077" s="108">
        <v>117549215.09999999</v>
      </c>
      <c r="AF1077" s="108">
        <v>128167654</v>
      </c>
      <c r="AG1077" s="108">
        <v>111730168</v>
      </c>
      <c r="AH1077" s="115">
        <v>121176060</v>
      </c>
      <c r="AI1077" s="105">
        <v>26.1815</v>
      </c>
      <c r="AJ1077" s="105">
        <v>25.938700000000001</v>
      </c>
      <c r="AK1077" s="105">
        <v>25.9284</v>
      </c>
      <c r="AL1077" s="105">
        <v>25.850999999999999</v>
      </c>
      <c r="AM1077" s="105">
        <v>25.0337</v>
      </c>
      <c r="AN1077" s="105">
        <v>24.765999999999998</v>
      </c>
      <c r="AO1077" s="105">
        <v>26.262</v>
      </c>
      <c r="AP1077" s="105">
        <v>25.872800000000002</v>
      </c>
      <c r="AQ1077" s="105">
        <v>26.377099999999999</v>
      </c>
      <c r="AR1077" s="105">
        <v>25.943300000000001</v>
      </c>
      <c r="AS1077" s="105">
        <v>26.082799999999999</v>
      </c>
      <c r="AT1077" s="105">
        <v>25.504899999999999</v>
      </c>
      <c r="AU1077" s="105">
        <v>26.8232</v>
      </c>
      <c r="AV1077" s="105">
        <v>26.8291</v>
      </c>
      <c r="AW1077" s="105">
        <v>26.494499999999999</v>
      </c>
      <c r="AX1077" s="105">
        <v>27.0853</v>
      </c>
      <c r="AY1077" s="105">
        <v>26.9741</v>
      </c>
      <c r="AZ1077" s="105">
        <v>26.817</v>
      </c>
      <c r="BA1077" s="105">
        <v>26.825399999999998</v>
      </c>
      <c r="BB1077" s="105">
        <v>27.010400000000001</v>
      </c>
      <c r="BC1077" s="105">
        <v>26.851900000000001</v>
      </c>
      <c r="BD1077" s="105">
        <v>26.8721</v>
      </c>
      <c r="BE1077" s="105">
        <v>27.062999999999999</v>
      </c>
      <c r="BF1077" s="105">
        <v>27.1477</v>
      </c>
      <c r="BG1077" s="105">
        <v>26.91</v>
      </c>
      <c r="BH1077" s="105">
        <v>26.8993</v>
      </c>
      <c r="BI1077" s="105">
        <v>26.822600000000001</v>
      </c>
      <c r="BJ1077" s="105">
        <v>26.988499999999998</v>
      </c>
      <c r="BK1077" s="105">
        <v>26.7089</v>
      </c>
      <c r="BL1077" s="116">
        <v>26.915500000000002</v>
      </c>
      <c r="BM1077" s="112">
        <v>1.9085599999999999E-3</v>
      </c>
      <c r="BN1077" s="112">
        <v>7.9880999999999997E-3</v>
      </c>
      <c r="BO1077" s="112">
        <v>1.58126E-2</v>
      </c>
      <c r="BP1077" s="112">
        <v>6.0161099999999999E-3</v>
      </c>
      <c r="BQ1077" s="112">
        <v>0.32528400000000002</v>
      </c>
      <c r="BR1077" s="112">
        <v>0.48527500000000001</v>
      </c>
      <c r="BS1077" s="112">
        <v>0.81844600000000001</v>
      </c>
      <c r="BT1077" s="112">
        <v>0.25114199999999998</v>
      </c>
      <c r="BU1077" s="117">
        <v>0.94649300000000003</v>
      </c>
      <c r="BV1077" s="112">
        <v>1.8332500000000002E-2</v>
      </c>
      <c r="BW1077" s="112">
        <v>3.4163399999999997E-2</v>
      </c>
      <c r="BX1077" s="112">
        <v>7.4626499999999998E-2</v>
      </c>
      <c r="BY1077" s="112">
        <v>1.99773E-2</v>
      </c>
      <c r="BZ1077" s="112">
        <v>0.65604700000000005</v>
      </c>
      <c r="CA1077" s="112">
        <v>0.72769300000000003</v>
      </c>
      <c r="CB1077" s="112">
        <v>0.91704200000000002</v>
      </c>
      <c r="CC1077" s="112">
        <v>0.45610299999999998</v>
      </c>
      <c r="CD1077" s="117">
        <v>0.98505200000000004</v>
      </c>
      <c r="CE1077" s="105">
        <v>-0.85479400000000005</v>
      </c>
      <c r="CF1077" s="105">
        <v>-1.6540699999999999</v>
      </c>
      <c r="CG1077" s="105">
        <v>-0.70036299999999996</v>
      </c>
      <c r="CH1077" s="105">
        <v>-1.0273000000000001</v>
      </c>
      <c r="CI1077" s="105">
        <v>-0.155366</v>
      </c>
      <c r="CJ1077" s="105">
        <v>8.7799100000000005E-2</v>
      </c>
      <c r="CK1077" s="105">
        <v>2.4927100000000001E-2</v>
      </c>
      <c r="CL1077" s="105">
        <v>0.15662400000000001</v>
      </c>
      <c r="CM1077" s="116">
        <v>6.2942500000000004E-3</v>
      </c>
    </row>
    <row r="1078" spans="1:91">
      <c r="A1078" s="104" t="s">
        <v>2959</v>
      </c>
      <c r="B1078" s="104" t="s">
        <v>2960</v>
      </c>
      <c r="C1078" s="104" t="s">
        <v>2961</v>
      </c>
      <c r="D1078" s="105">
        <v>27.580100000000002</v>
      </c>
      <c r="E1078" s="108">
        <v>148986681</v>
      </c>
      <c r="F1078" s="108">
        <v>101887129.90000001</v>
      </c>
      <c r="G1078" s="108">
        <v>105959702.5</v>
      </c>
      <c r="H1078" s="108">
        <v>155657384.30000001</v>
      </c>
      <c r="I1078" s="108">
        <v>145797490.80000001</v>
      </c>
      <c r="J1078" s="108">
        <v>104084091.3</v>
      </c>
      <c r="K1078" s="108">
        <v>213550610</v>
      </c>
      <c r="L1078" s="108">
        <v>46034921.75</v>
      </c>
      <c r="M1078" s="108">
        <v>184585756.5</v>
      </c>
      <c r="N1078" s="108">
        <v>194970691.80000001</v>
      </c>
      <c r="O1078" s="108">
        <v>59475230</v>
      </c>
      <c r="P1078" s="108">
        <v>100944785.09999999</v>
      </c>
      <c r="Q1078" s="108">
        <v>191963033</v>
      </c>
      <c r="R1078" s="108">
        <v>233385095.5</v>
      </c>
      <c r="S1078" s="108">
        <v>84973053</v>
      </c>
      <c r="T1078" s="108">
        <v>152863542</v>
      </c>
      <c r="U1078" s="108">
        <v>176761968.19999999</v>
      </c>
      <c r="V1078" s="108">
        <v>155267983.5</v>
      </c>
      <c r="W1078" s="108">
        <v>239245473.80000001</v>
      </c>
      <c r="X1078" s="108">
        <v>251426231</v>
      </c>
      <c r="Y1078" s="108">
        <v>228475528.5</v>
      </c>
      <c r="Z1078" s="108">
        <v>195935100.5</v>
      </c>
      <c r="AA1078" s="108">
        <v>149849772.5</v>
      </c>
      <c r="AB1078" s="108">
        <v>152009237.5</v>
      </c>
      <c r="AC1078" s="108">
        <v>150415579</v>
      </c>
      <c r="AD1078" s="108">
        <v>148850368.5</v>
      </c>
      <c r="AE1078" s="108">
        <v>289483642</v>
      </c>
      <c r="AF1078" s="108">
        <v>177494591.5</v>
      </c>
      <c r="AG1078" s="108">
        <v>175016233.5</v>
      </c>
      <c r="AH1078" s="115">
        <v>273018006.5</v>
      </c>
      <c r="AI1078" s="105">
        <v>27.534099999999999</v>
      </c>
      <c r="AJ1078" s="105">
        <v>27.3108</v>
      </c>
      <c r="AK1078" s="105">
        <v>27.342099999999999</v>
      </c>
      <c r="AL1078" s="105">
        <v>27.488199999999999</v>
      </c>
      <c r="AM1078" s="105">
        <v>27.570599999999999</v>
      </c>
      <c r="AN1078" s="105">
        <v>27.247599999999998</v>
      </c>
      <c r="AO1078" s="105">
        <v>27.935600000000001</v>
      </c>
      <c r="AP1078" s="105">
        <v>26.567699999999999</v>
      </c>
      <c r="AQ1078" s="105">
        <v>27.648800000000001</v>
      </c>
      <c r="AR1078" s="105">
        <v>28.012899999999998</v>
      </c>
      <c r="AS1078" s="105">
        <v>26.484200000000001</v>
      </c>
      <c r="AT1078" s="105">
        <v>27.193200000000001</v>
      </c>
      <c r="AU1078" s="105">
        <v>27.7483</v>
      </c>
      <c r="AV1078" s="105">
        <v>28.087800000000001</v>
      </c>
      <c r="AW1078" s="105">
        <v>26.790199999999999</v>
      </c>
      <c r="AX1078" s="105">
        <v>27.567</v>
      </c>
      <c r="AY1078" s="105">
        <v>27.714099999999998</v>
      </c>
      <c r="AZ1078" s="105">
        <v>27.589600000000001</v>
      </c>
      <c r="BA1078" s="105">
        <v>28.078900000000001</v>
      </c>
      <c r="BB1078" s="105">
        <v>28.244700000000002</v>
      </c>
      <c r="BC1078" s="105">
        <v>27.981999999999999</v>
      </c>
      <c r="BD1078" s="105">
        <v>27.979500000000002</v>
      </c>
      <c r="BE1078" s="105">
        <v>27.6267</v>
      </c>
      <c r="BF1078" s="105">
        <v>27.616199999999999</v>
      </c>
      <c r="BG1078" s="105">
        <v>27.174499999999998</v>
      </c>
      <c r="BH1078" s="105">
        <v>27.175000000000001</v>
      </c>
      <c r="BI1078" s="105">
        <v>28.122800000000002</v>
      </c>
      <c r="BJ1078" s="105">
        <v>27.458200000000001</v>
      </c>
      <c r="BK1078" s="105">
        <v>27.356999999999999</v>
      </c>
      <c r="BL1078" s="116">
        <v>28.076699999999999</v>
      </c>
      <c r="BM1078" s="112">
        <v>0.37492900000000001</v>
      </c>
      <c r="BN1078" s="112">
        <v>0.47011599999999998</v>
      </c>
      <c r="BO1078" s="112">
        <v>0.629911</v>
      </c>
      <c r="BP1078" s="112">
        <v>0.46436699999999997</v>
      </c>
      <c r="BQ1078" s="112">
        <v>0.85328700000000002</v>
      </c>
      <c r="BR1078" s="112">
        <v>0.97698099999999999</v>
      </c>
      <c r="BS1078" s="112">
        <v>0.118421</v>
      </c>
      <c r="BT1078" s="112">
        <v>0.68764199999999998</v>
      </c>
      <c r="BU1078" s="117">
        <v>0.73661399999999999</v>
      </c>
      <c r="BV1078" s="112">
        <v>0.45843200000000001</v>
      </c>
      <c r="BW1078" s="112">
        <v>0.55626699999999996</v>
      </c>
      <c r="BX1078" s="112">
        <v>0.71472500000000005</v>
      </c>
      <c r="BY1078" s="112">
        <v>0.547759</v>
      </c>
      <c r="BZ1078" s="112">
        <v>0.92747000000000002</v>
      </c>
      <c r="CA1078" s="112">
        <v>0.98676600000000003</v>
      </c>
      <c r="CB1078" s="112">
        <v>0.32459900000000003</v>
      </c>
      <c r="CC1078" s="112">
        <v>0.80928900000000004</v>
      </c>
      <c r="CD1078" s="117">
        <v>0.912887</v>
      </c>
      <c r="CE1078" s="105">
        <v>-0.23495199999999999</v>
      </c>
      <c r="CF1078" s="105">
        <v>-0.195188</v>
      </c>
      <c r="CG1078" s="105">
        <v>-0.24657899999999999</v>
      </c>
      <c r="CH1078" s="105">
        <v>-0.40053100000000003</v>
      </c>
      <c r="CI1078" s="105">
        <v>-8.8530899999999996E-2</v>
      </c>
      <c r="CJ1078" s="105">
        <v>-7.0463799999999997E-3</v>
      </c>
      <c r="CK1078" s="105">
        <v>0.47122199999999997</v>
      </c>
      <c r="CL1078" s="105">
        <v>0.110157</v>
      </c>
      <c r="CM1078" s="116">
        <v>-0.13988700000000001</v>
      </c>
    </row>
    <row r="1079" spans="1:91">
      <c r="A1079" s="104" t="s">
        <v>2962</v>
      </c>
      <c r="B1079" s="104" t="s">
        <v>2963</v>
      </c>
      <c r="C1079" s="104" t="s">
        <v>2964</v>
      </c>
      <c r="D1079" s="105">
        <v>29.421799999999998</v>
      </c>
      <c r="E1079" s="108">
        <v>534843117</v>
      </c>
      <c r="F1079" s="108">
        <v>385605377.5</v>
      </c>
      <c r="G1079" s="108">
        <v>331827529.80000001</v>
      </c>
      <c r="H1079" s="108">
        <v>554867623.79999995</v>
      </c>
      <c r="I1079" s="108">
        <v>470244373.5</v>
      </c>
      <c r="J1079" s="108">
        <v>362165397</v>
      </c>
      <c r="K1079" s="108">
        <v>595261938</v>
      </c>
      <c r="L1079" s="108">
        <v>293622897.89999998</v>
      </c>
      <c r="M1079" s="108">
        <v>573869737</v>
      </c>
      <c r="N1079" s="108">
        <v>500202193</v>
      </c>
      <c r="O1079" s="108">
        <v>349361610</v>
      </c>
      <c r="P1079" s="108">
        <v>401349519.69999999</v>
      </c>
      <c r="Q1079" s="108">
        <v>643973688</v>
      </c>
      <c r="R1079" s="108">
        <v>637148160</v>
      </c>
      <c r="S1079" s="108">
        <v>609423690</v>
      </c>
      <c r="T1079" s="108">
        <v>569090175.89999998</v>
      </c>
      <c r="U1079" s="108">
        <v>641047450</v>
      </c>
      <c r="V1079" s="108">
        <v>536280560</v>
      </c>
      <c r="W1079" s="108">
        <v>613149535</v>
      </c>
      <c r="X1079" s="108">
        <v>636850660.5</v>
      </c>
      <c r="Y1079" s="108">
        <v>612097535.5</v>
      </c>
      <c r="Z1079" s="108">
        <v>561741174</v>
      </c>
      <c r="AA1079" s="108">
        <v>535455136</v>
      </c>
      <c r="AB1079" s="108">
        <v>592403825</v>
      </c>
      <c r="AC1079" s="108">
        <v>758707915</v>
      </c>
      <c r="AD1079" s="108">
        <v>721815466</v>
      </c>
      <c r="AE1079" s="108">
        <v>723066352</v>
      </c>
      <c r="AF1079" s="108">
        <v>746464176</v>
      </c>
      <c r="AG1079" s="108">
        <v>792281539.79999995</v>
      </c>
      <c r="AH1079" s="115">
        <v>815771957</v>
      </c>
      <c r="AI1079" s="105">
        <v>29.378</v>
      </c>
      <c r="AJ1079" s="105">
        <v>29.096499999999999</v>
      </c>
      <c r="AK1079" s="105">
        <v>28.916799999999999</v>
      </c>
      <c r="AL1079" s="105">
        <v>29.321999999999999</v>
      </c>
      <c r="AM1079" s="105">
        <v>29.252099999999999</v>
      </c>
      <c r="AN1079" s="105">
        <v>28.981300000000001</v>
      </c>
      <c r="AO1079" s="105">
        <v>29.400300000000001</v>
      </c>
      <c r="AP1079" s="105">
        <v>28.944600000000001</v>
      </c>
      <c r="AQ1079" s="105">
        <v>29.2852</v>
      </c>
      <c r="AR1079" s="105">
        <v>29.3203</v>
      </c>
      <c r="AS1079" s="105">
        <v>28.951499999999999</v>
      </c>
      <c r="AT1079" s="105">
        <v>29.1845</v>
      </c>
      <c r="AU1079" s="105">
        <v>29.462399999999999</v>
      </c>
      <c r="AV1079" s="105">
        <v>29.5367</v>
      </c>
      <c r="AW1079" s="105">
        <v>29.565300000000001</v>
      </c>
      <c r="AX1079" s="105">
        <v>29.4634</v>
      </c>
      <c r="AY1079" s="105">
        <v>29.584099999999999</v>
      </c>
      <c r="AZ1079" s="105">
        <v>29.325700000000001</v>
      </c>
      <c r="BA1079" s="105">
        <v>29.436599999999999</v>
      </c>
      <c r="BB1079" s="105">
        <v>29.599499999999999</v>
      </c>
      <c r="BC1079" s="105">
        <v>29.407</v>
      </c>
      <c r="BD1079" s="105">
        <v>29.448</v>
      </c>
      <c r="BE1079" s="105">
        <v>29.404599999999999</v>
      </c>
      <c r="BF1079" s="105">
        <v>29.578600000000002</v>
      </c>
      <c r="BG1079" s="105">
        <v>29.5398</v>
      </c>
      <c r="BH1079" s="105">
        <v>29.4635</v>
      </c>
      <c r="BI1079" s="105">
        <v>29.4434</v>
      </c>
      <c r="BJ1079" s="105">
        <v>29.5305</v>
      </c>
      <c r="BK1079" s="105">
        <v>29.509</v>
      </c>
      <c r="BL1079" s="116">
        <v>29.606200000000001</v>
      </c>
      <c r="BM1079" s="112">
        <v>3.8296700000000003E-2</v>
      </c>
      <c r="BN1079" s="112">
        <v>2.8154700000000001E-2</v>
      </c>
      <c r="BO1079" s="112">
        <v>7.2837600000000002E-2</v>
      </c>
      <c r="BP1079" s="112">
        <v>2.3772499999999998E-2</v>
      </c>
      <c r="BQ1079" s="112">
        <v>0.55832700000000002</v>
      </c>
      <c r="BR1079" s="112">
        <v>0.32092399999999999</v>
      </c>
      <c r="BS1079" s="112">
        <v>0.36856299999999997</v>
      </c>
      <c r="BT1079" s="112">
        <v>0.299286</v>
      </c>
      <c r="BU1079" s="117">
        <v>0.185973</v>
      </c>
      <c r="BV1079" s="112">
        <v>8.3667599999999995E-2</v>
      </c>
      <c r="BW1079" s="112">
        <v>7.2701399999999999E-2</v>
      </c>
      <c r="BX1079" s="112">
        <v>0.165744</v>
      </c>
      <c r="BY1079" s="112">
        <v>5.1441000000000001E-2</v>
      </c>
      <c r="BZ1079" s="112">
        <v>0.77687300000000004</v>
      </c>
      <c r="CA1079" s="112">
        <v>0.590673</v>
      </c>
      <c r="CB1079" s="112">
        <v>0.59692900000000004</v>
      </c>
      <c r="CC1079" s="112">
        <v>0.502911</v>
      </c>
      <c r="CD1079" s="117">
        <v>0.69417600000000002</v>
      </c>
      <c r="CE1079" s="105">
        <v>-0.41815099999999999</v>
      </c>
      <c r="CF1079" s="105">
        <v>-0.36346200000000001</v>
      </c>
      <c r="CG1079" s="105">
        <v>-0.33856799999999998</v>
      </c>
      <c r="CH1079" s="105">
        <v>-0.39650299999999999</v>
      </c>
      <c r="CI1079" s="105">
        <v>-2.7118699999999999E-2</v>
      </c>
      <c r="CJ1079" s="105">
        <v>-9.0849600000000003E-2</v>
      </c>
      <c r="CK1079" s="105">
        <v>-6.7556400000000003E-2</v>
      </c>
      <c r="CL1079" s="105">
        <v>-7.1521100000000004E-2</v>
      </c>
      <c r="CM1079" s="116">
        <v>-6.6343299999999994E-2</v>
      </c>
    </row>
    <row r="1080" spans="1:91">
      <c r="A1080" s="104" t="s">
        <v>2965</v>
      </c>
      <c r="B1080" s="104" t="s">
        <v>2966</v>
      </c>
      <c r="C1080" s="104" t="s">
        <v>2967</v>
      </c>
      <c r="D1080" s="105">
        <v>28.471449999999997</v>
      </c>
      <c r="E1080" s="108">
        <v>476505981</v>
      </c>
      <c r="F1080" s="108">
        <v>571642984</v>
      </c>
      <c r="G1080" s="108">
        <v>571503700</v>
      </c>
      <c r="H1080" s="108">
        <v>374762194.80000001</v>
      </c>
      <c r="I1080" s="108">
        <v>379213566</v>
      </c>
      <c r="J1080" s="108">
        <v>456122608</v>
      </c>
      <c r="K1080" s="108">
        <v>476223907.5</v>
      </c>
      <c r="L1080" s="108">
        <v>336607007</v>
      </c>
      <c r="M1080" s="108">
        <v>506552136</v>
      </c>
      <c r="N1080" s="108">
        <v>626706816</v>
      </c>
      <c r="O1080" s="108">
        <v>683354138</v>
      </c>
      <c r="P1080" s="108">
        <v>423545684</v>
      </c>
      <c r="Q1080" s="108">
        <v>329924780</v>
      </c>
      <c r="R1080" s="108">
        <v>240253617.30000001</v>
      </c>
      <c r="S1080" s="108">
        <v>170353991</v>
      </c>
      <c r="T1080" s="108">
        <v>222025948.30000001</v>
      </c>
      <c r="U1080" s="108">
        <v>255212668.5</v>
      </c>
      <c r="V1080" s="108">
        <v>273638422</v>
      </c>
      <c r="W1080" s="108">
        <v>267670752.5</v>
      </c>
      <c r="X1080" s="108">
        <v>256880969.30000001</v>
      </c>
      <c r="Y1080" s="108">
        <v>286659532.5</v>
      </c>
      <c r="Z1080" s="108">
        <v>277264855.39999998</v>
      </c>
      <c r="AA1080" s="108">
        <v>288947182.80000001</v>
      </c>
      <c r="AB1080" s="108">
        <v>270714438.89999998</v>
      </c>
      <c r="AC1080" s="108">
        <v>207007341.40000001</v>
      </c>
      <c r="AD1080" s="108">
        <v>319728488.80000001</v>
      </c>
      <c r="AE1080" s="108">
        <v>311517386.5</v>
      </c>
      <c r="AF1080" s="108">
        <v>320692918</v>
      </c>
      <c r="AG1080" s="108">
        <v>333553832.30000001</v>
      </c>
      <c r="AH1080" s="115">
        <v>370748879.30000001</v>
      </c>
      <c r="AI1080" s="105">
        <v>29.211400000000001</v>
      </c>
      <c r="AJ1080" s="105">
        <v>29.671500000000002</v>
      </c>
      <c r="AK1080" s="105">
        <v>29.692699999999999</v>
      </c>
      <c r="AL1080" s="105">
        <v>28.755800000000001</v>
      </c>
      <c r="AM1080" s="105">
        <v>28.959900000000001</v>
      </c>
      <c r="AN1080" s="105">
        <v>29.307200000000002</v>
      </c>
      <c r="AO1080" s="105">
        <v>29.084800000000001</v>
      </c>
      <c r="AP1080" s="105">
        <v>29.141100000000002</v>
      </c>
      <c r="AQ1080" s="105">
        <v>29.1052</v>
      </c>
      <c r="AR1080" s="105">
        <v>29.658000000000001</v>
      </c>
      <c r="AS1080" s="105">
        <v>29.916599999999999</v>
      </c>
      <c r="AT1080" s="105">
        <v>29.2621</v>
      </c>
      <c r="AU1080" s="105">
        <v>28.5136</v>
      </c>
      <c r="AV1080" s="105">
        <v>28.1297</v>
      </c>
      <c r="AW1080" s="105">
        <v>27.826699999999999</v>
      </c>
      <c r="AX1080" s="105">
        <v>28.105499999999999</v>
      </c>
      <c r="AY1080" s="105">
        <v>28.234100000000002</v>
      </c>
      <c r="AZ1080" s="105">
        <v>28.409700000000001</v>
      </c>
      <c r="BA1080" s="105">
        <v>28.2408</v>
      </c>
      <c r="BB1080" s="105">
        <v>28.274899999999999</v>
      </c>
      <c r="BC1080" s="105">
        <v>28.312899999999999</v>
      </c>
      <c r="BD1080" s="105">
        <v>28.473299999999998</v>
      </c>
      <c r="BE1080" s="105">
        <v>28.547899999999998</v>
      </c>
      <c r="BF1080" s="105">
        <v>28.448799999999999</v>
      </c>
      <c r="BG1080" s="105">
        <v>27.647400000000001</v>
      </c>
      <c r="BH1080" s="105">
        <v>28.287299999999998</v>
      </c>
      <c r="BI1080" s="105">
        <v>28.2286</v>
      </c>
      <c r="BJ1080" s="105">
        <v>28.311699999999998</v>
      </c>
      <c r="BK1080" s="105">
        <v>28.2668</v>
      </c>
      <c r="BL1080" s="116">
        <v>28.4696</v>
      </c>
      <c r="BM1080" s="112">
        <v>2.2239600000000001E-3</v>
      </c>
      <c r="BN1080" s="112">
        <v>1.8771699999999999E-2</v>
      </c>
      <c r="BO1080" s="112">
        <v>2.8061600000000003E-4</v>
      </c>
      <c r="BP1080" s="112">
        <v>3.2175300000000001E-3</v>
      </c>
      <c r="BQ1080" s="112">
        <v>0.40672799999999998</v>
      </c>
      <c r="BR1080" s="112">
        <v>0.40654899999999999</v>
      </c>
      <c r="BS1080" s="112">
        <v>0.32299499999999998</v>
      </c>
      <c r="BT1080" s="112">
        <v>0.108762</v>
      </c>
      <c r="BU1080" s="117">
        <v>0.23890700000000001</v>
      </c>
      <c r="BV1080" s="112">
        <v>1.9520599999999999E-2</v>
      </c>
      <c r="BW1080" s="112">
        <v>5.5935699999999998E-2</v>
      </c>
      <c r="BX1080" s="112">
        <v>1.0549299999999999E-2</v>
      </c>
      <c r="BY1080" s="112">
        <v>1.4329E-2</v>
      </c>
      <c r="BZ1080" s="112">
        <v>0.70966600000000002</v>
      </c>
      <c r="CA1080" s="112">
        <v>0.66969800000000002</v>
      </c>
      <c r="CB1080" s="112">
        <v>0.55503000000000002</v>
      </c>
      <c r="CC1080" s="112">
        <v>0.28390599999999999</v>
      </c>
      <c r="CD1080" s="117">
        <v>0.70968200000000004</v>
      </c>
      <c r="CE1080" s="105">
        <v>1.17581</v>
      </c>
      <c r="CF1080" s="105">
        <v>0.65827800000000003</v>
      </c>
      <c r="CG1080" s="105">
        <v>0.76100000000000001</v>
      </c>
      <c r="CH1080" s="105">
        <v>1.26285</v>
      </c>
      <c r="CI1080" s="105">
        <v>-0.19270499999999999</v>
      </c>
      <c r="CJ1080" s="105">
        <v>-9.9621500000000002E-2</v>
      </c>
      <c r="CK1080" s="105">
        <v>-7.3138599999999998E-2</v>
      </c>
      <c r="CL1080" s="105">
        <v>0.14061999999999999</v>
      </c>
      <c r="CM1080" s="116">
        <v>-0.29491600000000001</v>
      </c>
    </row>
    <row r="1081" spans="1:91">
      <c r="A1081" s="104" t="s">
        <v>2968</v>
      </c>
      <c r="B1081" s="104" t="s">
        <v>2969</v>
      </c>
      <c r="C1081" s="104" t="s">
        <v>2970</v>
      </c>
      <c r="D1081" s="105">
        <v>29.513399999999997</v>
      </c>
      <c r="E1081" s="108">
        <v>553469576</v>
      </c>
      <c r="F1081" s="108">
        <v>514218160</v>
      </c>
      <c r="G1081" s="108">
        <v>521481312</v>
      </c>
      <c r="H1081" s="108">
        <v>620422829</v>
      </c>
      <c r="I1081" s="108">
        <v>607006916.5</v>
      </c>
      <c r="J1081" s="108">
        <v>607287218.10000002</v>
      </c>
      <c r="K1081" s="108">
        <v>636713880.5</v>
      </c>
      <c r="L1081" s="108">
        <v>555165402</v>
      </c>
      <c r="M1081" s="108">
        <v>712935136.5</v>
      </c>
      <c r="N1081" s="108">
        <v>826902904.5</v>
      </c>
      <c r="O1081" s="108">
        <v>741752133.89999998</v>
      </c>
      <c r="P1081" s="108">
        <v>691672769</v>
      </c>
      <c r="Q1081" s="108">
        <v>631034605</v>
      </c>
      <c r="R1081" s="108">
        <v>600320288.60000002</v>
      </c>
      <c r="S1081" s="108">
        <v>438164333</v>
      </c>
      <c r="T1081" s="108">
        <v>594425890.5</v>
      </c>
      <c r="U1081" s="108">
        <v>594890848</v>
      </c>
      <c r="V1081" s="108">
        <v>656890340</v>
      </c>
      <c r="W1081" s="108">
        <v>637956672</v>
      </c>
      <c r="X1081" s="108">
        <v>663003296</v>
      </c>
      <c r="Y1081" s="108">
        <v>630706752</v>
      </c>
      <c r="Z1081" s="108">
        <v>584984400</v>
      </c>
      <c r="AA1081" s="108">
        <v>602020982</v>
      </c>
      <c r="AB1081" s="108">
        <v>589151200</v>
      </c>
      <c r="AC1081" s="108">
        <v>763694816</v>
      </c>
      <c r="AD1081" s="108">
        <v>717430282.60000002</v>
      </c>
      <c r="AE1081" s="108">
        <v>709021355.29999995</v>
      </c>
      <c r="AF1081" s="108">
        <v>686858243.5</v>
      </c>
      <c r="AG1081" s="108">
        <v>748679868</v>
      </c>
      <c r="AH1081" s="115">
        <v>677008432</v>
      </c>
      <c r="AI1081" s="105">
        <v>29.427399999999999</v>
      </c>
      <c r="AJ1081" s="105">
        <v>29.520199999999999</v>
      </c>
      <c r="AK1081" s="105">
        <v>29.559799999999999</v>
      </c>
      <c r="AL1081" s="105">
        <v>29.4831</v>
      </c>
      <c r="AM1081" s="105">
        <v>29.607299999999999</v>
      </c>
      <c r="AN1081" s="105">
        <v>29.7058</v>
      </c>
      <c r="AO1081" s="105">
        <v>29.488199999999999</v>
      </c>
      <c r="AP1081" s="105">
        <v>29.856300000000001</v>
      </c>
      <c r="AQ1081" s="105">
        <v>29.598299999999998</v>
      </c>
      <c r="AR1081" s="105">
        <v>30.079499999999999</v>
      </c>
      <c r="AS1081" s="105">
        <v>30.048999999999999</v>
      </c>
      <c r="AT1081" s="105">
        <v>29.9697</v>
      </c>
      <c r="AU1081" s="105">
        <v>29.430399999999999</v>
      </c>
      <c r="AV1081" s="105">
        <v>29.450900000000001</v>
      </c>
      <c r="AW1081" s="105">
        <v>29.112300000000001</v>
      </c>
      <c r="AX1081" s="105">
        <v>29.526199999999999</v>
      </c>
      <c r="AY1081" s="105">
        <v>29.476900000000001</v>
      </c>
      <c r="AZ1081" s="105">
        <v>29.5991</v>
      </c>
      <c r="BA1081" s="105">
        <v>29.4938</v>
      </c>
      <c r="BB1081" s="105">
        <v>29.6572</v>
      </c>
      <c r="BC1081" s="105">
        <v>29.4496</v>
      </c>
      <c r="BD1081" s="105">
        <v>29.506599999999999</v>
      </c>
      <c r="BE1081" s="105">
        <v>29.575099999999999</v>
      </c>
      <c r="BF1081" s="105">
        <v>29.570599999999999</v>
      </c>
      <c r="BG1081" s="105">
        <v>29.549600000000002</v>
      </c>
      <c r="BH1081" s="105">
        <v>29.455100000000002</v>
      </c>
      <c r="BI1081" s="105">
        <v>29.415099999999999</v>
      </c>
      <c r="BJ1081" s="105">
        <v>29.410499999999999</v>
      </c>
      <c r="BK1081" s="105">
        <v>29.424499999999998</v>
      </c>
      <c r="BL1081" s="116">
        <v>29.332100000000001</v>
      </c>
      <c r="BM1081" s="112">
        <v>7.9994099999999999E-2</v>
      </c>
      <c r="BN1081" s="112">
        <v>4.1064499999999997E-2</v>
      </c>
      <c r="BO1081" s="112">
        <v>8.3654699999999999E-2</v>
      </c>
      <c r="BP1081" s="112">
        <v>1.22015E-4</v>
      </c>
      <c r="BQ1081" s="112">
        <v>0.63655899999999999</v>
      </c>
      <c r="BR1081" s="112">
        <v>3.3648400000000002E-2</v>
      </c>
      <c r="BS1081" s="112">
        <v>0.105613</v>
      </c>
      <c r="BT1081" s="112">
        <v>1.11561E-2</v>
      </c>
      <c r="BU1081" s="117">
        <v>0.16162099999999999</v>
      </c>
      <c r="BV1081" s="112">
        <v>0.139209</v>
      </c>
      <c r="BW1081" s="112">
        <v>9.2149800000000004E-2</v>
      </c>
      <c r="BX1081" s="112">
        <v>0.17848800000000001</v>
      </c>
      <c r="BY1081" s="112">
        <v>3.41195E-3</v>
      </c>
      <c r="BZ1081" s="112">
        <v>0.81896899999999995</v>
      </c>
      <c r="CA1081" s="112">
        <v>0.17330699999999999</v>
      </c>
      <c r="CB1081" s="112">
        <v>0.306037</v>
      </c>
      <c r="CC1081" s="112">
        <v>8.1875000000000003E-2</v>
      </c>
      <c r="CD1081" s="117">
        <v>0.68399600000000005</v>
      </c>
      <c r="CE1081" s="105">
        <v>0.113455</v>
      </c>
      <c r="CF1081" s="105">
        <v>0.209702</v>
      </c>
      <c r="CG1081" s="105">
        <v>0.25858599999999998</v>
      </c>
      <c r="CH1081" s="105">
        <v>0.64370300000000003</v>
      </c>
      <c r="CI1081" s="105">
        <v>-5.7851199999999998E-2</v>
      </c>
      <c r="CJ1081" s="105">
        <v>0.14508799999999999</v>
      </c>
      <c r="CK1081" s="105">
        <v>0.14452499999999999</v>
      </c>
      <c r="CL1081" s="105">
        <v>0.16178799999999999</v>
      </c>
      <c r="CM1081" s="116">
        <v>8.42667E-2</v>
      </c>
    </row>
    <row r="1082" spans="1:91">
      <c r="A1082" s="104" t="s">
        <v>2971</v>
      </c>
      <c r="B1082" s="104" t="s">
        <v>2972</v>
      </c>
      <c r="C1082" s="104" t="s">
        <v>2973</v>
      </c>
      <c r="D1082" s="105">
        <v>26.648800000000001</v>
      </c>
      <c r="E1082" s="108">
        <v>47658753.060000002</v>
      </c>
      <c r="F1082" s="108">
        <v>47012263</v>
      </c>
      <c r="G1082" s="108">
        <v>37650411</v>
      </c>
      <c r="H1082" s="108">
        <v>56185199</v>
      </c>
      <c r="I1082" s="108">
        <v>31655417</v>
      </c>
      <c r="J1082" s="108">
        <v>21987222.5</v>
      </c>
      <c r="K1082" s="108">
        <v>55726850.5</v>
      </c>
      <c r="L1082" s="108">
        <v>33853426.5</v>
      </c>
      <c r="M1082" s="108">
        <v>81620733.5</v>
      </c>
      <c r="N1082" s="108">
        <v>38323786</v>
      </c>
      <c r="O1082" s="108">
        <v>4954472.5</v>
      </c>
      <c r="P1082" s="108"/>
      <c r="Q1082" s="108">
        <v>193773310</v>
      </c>
      <c r="R1082" s="108">
        <v>172370837.5</v>
      </c>
      <c r="S1082" s="108">
        <v>80909272</v>
      </c>
      <c r="T1082" s="108">
        <v>100319404.59999999</v>
      </c>
      <c r="U1082" s="108">
        <v>80357728.75</v>
      </c>
      <c r="V1082" s="108">
        <v>104897778</v>
      </c>
      <c r="W1082" s="108">
        <v>111114090</v>
      </c>
      <c r="X1082" s="108">
        <v>115750474</v>
      </c>
      <c r="Y1082" s="108">
        <v>141906560</v>
      </c>
      <c r="Z1082" s="108">
        <v>55263978</v>
      </c>
      <c r="AA1082" s="108">
        <v>60561165.630000003</v>
      </c>
      <c r="AB1082" s="108">
        <v>117280379.90000001</v>
      </c>
      <c r="AC1082" s="108">
        <v>155409030</v>
      </c>
      <c r="AD1082" s="108">
        <v>194719978</v>
      </c>
      <c r="AE1082" s="108">
        <v>188283527</v>
      </c>
      <c r="AF1082" s="108">
        <v>192095019.5</v>
      </c>
      <c r="AG1082" s="108">
        <v>202477823.80000001</v>
      </c>
      <c r="AH1082" s="115">
        <v>153872112</v>
      </c>
      <c r="AI1082" s="105">
        <v>25.889700000000001</v>
      </c>
      <c r="AJ1082" s="105">
        <v>26.195599999999999</v>
      </c>
      <c r="AK1082" s="105">
        <v>25.823799999999999</v>
      </c>
      <c r="AL1082" s="105">
        <v>26.0181</v>
      </c>
      <c r="AM1082" s="105">
        <v>25.4358</v>
      </c>
      <c r="AN1082" s="105">
        <v>25.2742</v>
      </c>
      <c r="AO1082" s="105">
        <v>25.985399999999998</v>
      </c>
      <c r="AP1082" s="105">
        <v>26.133299999999998</v>
      </c>
      <c r="AQ1082" s="105">
        <v>26.471499999999999</v>
      </c>
      <c r="AR1082" s="105">
        <v>25.520099999999999</v>
      </c>
      <c r="AS1082" s="105">
        <v>23.315899999999999</v>
      </c>
      <c r="AT1082" s="105">
        <v>24.201699999999999</v>
      </c>
      <c r="AU1082" s="105">
        <v>27.764299999999999</v>
      </c>
      <c r="AV1082" s="105">
        <v>27.650600000000001</v>
      </c>
      <c r="AW1082" s="105">
        <v>26.700399999999998</v>
      </c>
      <c r="AX1082" s="105">
        <v>26.959299999999999</v>
      </c>
      <c r="AY1082" s="105">
        <v>26.597200000000001</v>
      </c>
      <c r="AZ1082" s="105">
        <v>27.047599999999999</v>
      </c>
      <c r="BA1082" s="105">
        <v>26.9724</v>
      </c>
      <c r="BB1082" s="105">
        <v>27.1371</v>
      </c>
      <c r="BC1082" s="105">
        <v>27.260100000000001</v>
      </c>
      <c r="BD1082" s="105">
        <v>26.121600000000001</v>
      </c>
      <c r="BE1082" s="105">
        <v>26.286000000000001</v>
      </c>
      <c r="BF1082" s="105">
        <v>27.242000000000001</v>
      </c>
      <c r="BG1082" s="105">
        <v>27.217700000000001</v>
      </c>
      <c r="BH1082" s="105">
        <v>27.560300000000002</v>
      </c>
      <c r="BI1082" s="105">
        <v>27.502199999999998</v>
      </c>
      <c r="BJ1082" s="105">
        <v>27.572299999999998</v>
      </c>
      <c r="BK1082" s="105">
        <v>27.567399999999999</v>
      </c>
      <c r="BL1082" s="116">
        <v>27.259599999999999</v>
      </c>
      <c r="BM1082" s="112">
        <v>6.3264300000000001E-4</v>
      </c>
      <c r="BN1082" s="112">
        <v>1.60133E-3</v>
      </c>
      <c r="BO1082" s="112">
        <v>2.00796E-3</v>
      </c>
      <c r="BP1082" s="112">
        <v>8.5807599999999998E-3</v>
      </c>
      <c r="BQ1082" s="112">
        <v>0.80174500000000004</v>
      </c>
      <c r="BR1082" s="112">
        <v>2.55207E-2</v>
      </c>
      <c r="BS1082" s="112">
        <v>6.1074999999999997E-2</v>
      </c>
      <c r="BT1082" s="112">
        <v>6.5631300000000004E-2</v>
      </c>
      <c r="BU1082" s="117">
        <v>0.80179800000000001</v>
      </c>
      <c r="BV1082" s="112">
        <v>1.06328E-2</v>
      </c>
      <c r="BW1082" s="112">
        <v>1.78041E-2</v>
      </c>
      <c r="BX1082" s="112">
        <v>2.5120400000000001E-2</v>
      </c>
      <c r="BY1082" s="112">
        <v>2.5024000000000001E-2</v>
      </c>
      <c r="BZ1082" s="112">
        <v>0.90298900000000004</v>
      </c>
      <c r="CA1082" s="112">
        <v>0.14746899999999999</v>
      </c>
      <c r="CB1082" s="112">
        <v>0.235927</v>
      </c>
      <c r="CC1082" s="112">
        <v>0.21643599999999999</v>
      </c>
      <c r="CD1082" s="117">
        <v>0.94145500000000004</v>
      </c>
      <c r="CE1082" s="105">
        <v>-1.49674</v>
      </c>
      <c r="CF1082" s="105">
        <v>-1.8904099999999999</v>
      </c>
      <c r="CG1082" s="105">
        <v>-1.2696700000000001</v>
      </c>
      <c r="CH1082" s="105">
        <v>-3.1205400000000001</v>
      </c>
      <c r="CI1082" s="105">
        <v>-9.4643900000000003E-2</v>
      </c>
      <c r="CJ1082" s="105">
        <v>-0.59836599999999995</v>
      </c>
      <c r="CK1082" s="105">
        <v>-0.34321800000000002</v>
      </c>
      <c r="CL1082" s="105">
        <v>-0.916543</v>
      </c>
      <c r="CM1082" s="116">
        <v>-3.9693800000000001E-2</v>
      </c>
    </row>
    <row r="1083" spans="1:91">
      <c r="A1083" s="104" t="s">
        <v>2974</v>
      </c>
      <c r="B1083" s="104" t="s">
        <v>2975</v>
      </c>
      <c r="C1083" s="104" t="s">
        <v>2976</v>
      </c>
      <c r="D1083" s="105">
        <v>28.635849999999998</v>
      </c>
      <c r="E1083" s="108">
        <v>383391094</v>
      </c>
      <c r="F1083" s="108">
        <v>279133272</v>
      </c>
      <c r="G1083" s="108">
        <v>286421064.5</v>
      </c>
      <c r="H1083" s="108">
        <v>323309822</v>
      </c>
      <c r="I1083" s="108">
        <v>363283325</v>
      </c>
      <c r="J1083" s="108">
        <v>264098442</v>
      </c>
      <c r="K1083" s="108">
        <v>352128919</v>
      </c>
      <c r="L1083" s="108">
        <v>170822646.5</v>
      </c>
      <c r="M1083" s="108">
        <v>343935584</v>
      </c>
      <c r="N1083" s="108">
        <v>302290340.10000002</v>
      </c>
      <c r="O1083" s="108">
        <v>200600089</v>
      </c>
      <c r="P1083" s="108">
        <v>266143493.5</v>
      </c>
      <c r="Q1083" s="108">
        <v>299853360.69999999</v>
      </c>
      <c r="R1083" s="108">
        <v>516132344</v>
      </c>
      <c r="S1083" s="108">
        <v>316188710</v>
      </c>
      <c r="T1083" s="108">
        <v>433523046.69999999</v>
      </c>
      <c r="U1083" s="108">
        <v>493340424</v>
      </c>
      <c r="V1083" s="108">
        <v>245211682.5</v>
      </c>
      <c r="W1083" s="108">
        <v>524900306</v>
      </c>
      <c r="X1083" s="108">
        <v>385890124</v>
      </c>
      <c r="Y1083" s="108">
        <v>341212388</v>
      </c>
      <c r="Z1083" s="108">
        <v>314381880</v>
      </c>
      <c r="AA1083" s="108">
        <v>292796712</v>
      </c>
      <c r="AB1083" s="108">
        <v>418926431</v>
      </c>
      <c r="AC1083" s="108">
        <v>482396320.10000002</v>
      </c>
      <c r="AD1083" s="108">
        <v>354089783</v>
      </c>
      <c r="AE1083" s="108">
        <v>346687437</v>
      </c>
      <c r="AF1083" s="108">
        <v>404594228.30000001</v>
      </c>
      <c r="AG1083" s="108">
        <v>383373092</v>
      </c>
      <c r="AH1083" s="115">
        <v>469432552</v>
      </c>
      <c r="AI1083" s="105">
        <v>28.8977</v>
      </c>
      <c r="AJ1083" s="105">
        <v>28.6431</v>
      </c>
      <c r="AK1083" s="105">
        <v>28.720600000000001</v>
      </c>
      <c r="AL1083" s="105">
        <v>28.5427</v>
      </c>
      <c r="AM1083" s="105">
        <v>28.9024</v>
      </c>
      <c r="AN1083" s="105">
        <v>28.492899999999999</v>
      </c>
      <c r="AO1083" s="105">
        <v>28.6538</v>
      </c>
      <c r="AP1083" s="105">
        <v>28.233799999999999</v>
      </c>
      <c r="AQ1083" s="105">
        <v>28.546700000000001</v>
      </c>
      <c r="AR1083" s="105">
        <v>28.599399999999999</v>
      </c>
      <c r="AS1083" s="105">
        <v>28.196000000000002</v>
      </c>
      <c r="AT1083" s="105">
        <v>28.591799999999999</v>
      </c>
      <c r="AU1083" s="105">
        <v>28.3521</v>
      </c>
      <c r="AV1083" s="105">
        <v>29.232900000000001</v>
      </c>
      <c r="AW1083" s="105">
        <v>28.669899999999998</v>
      </c>
      <c r="AX1083" s="105">
        <v>29.070900000000002</v>
      </c>
      <c r="AY1083" s="105">
        <v>29.2135</v>
      </c>
      <c r="AZ1083" s="105">
        <v>28.2544</v>
      </c>
      <c r="BA1083" s="105">
        <v>29.212399999999999</v>
      </c>
      <c r="BB1083" s="105">
        <v>28.875299999999999</v>
      </c>
      <c r="BC1083" s="105">
        <v>28.568100000000001</v>
      </c>
      <c r="BD1083" s="105">
        <v>28.628599999999999</v>
      </c>
      <c r="BE1083" s="105">
        <v>28.542999999999999</v>
      </c>
      <c r="BF1083" s="105">
        <v>29.078700000000001</v>
      </c>
      <c r="BG1083" s="105">
        <v>28.898299999999999</v>
      </c>
      <c r="BH1083" s="105">
        <v>28.436800000000002</v>
      </c>
      <c r="BI1083" s="105">
        <v>28.382899999999999</v>
      </c>
      <c r="BJ1083" s="105">
        <v>28.646899999999999</v>
      </c>
      <c r="BK1083" s="105">
        <v>28.4619</v>
      </c>
      <c r="BL1083" s="116">
        <v>28.797999999999998</v>
      </c>
      <c r="BM1083" s="112">
        <v>0.39083099999999998</v>
      </c>
      <c r="BN1083" s="112">
        <v>0.95185500000000001</v>
      </c>
      <c r="BO1083" s="112">
        <v>0.37815599999999999</v>
      </c>
      <c r="BP1083" s="112">
        <v>0.35276999999999997</v>
      </c>
      <c r="BQ1083" s="112">
        <v>0.69509900000000002</v>
      </c>
      <c r="BR1083" s="112">
        <v>0.53932100000000005</v>
      </c>
      <c r="BS1083" s="112">
        <v>0.300118</v>
      </c>
      <c r="BT1083" s="112">
        <v>0.583982</v>
      </c>
      <c r="BU1083" s="117">
        <v>0.75741599999999998</v>
      </c>
      <c r="BV1083" s="112">
        <v>0.47394500000000001</v>
      </c>
      <c r="BW1083" s="112">
        <v>0.96176600000000001</v>
      </c>
      <c r="BX1083" s="112">
        <v>0.488898</v>
      </c>
      <c r="BY1083" s="112">
        <v>0.43748100000000001</v>
      </c>
      <c r="BZ1083" s="112">
        <v>0.85427200000000003</v>
      </c>
      <c r="CA1083" s="112">
        <v>0.76503699999999997</v>
      </c>
      <c r="CB1083" s="112">
        <v>0.53441099999999997</v>
      </c>
      <c r="CC1083" s="112">
        <v>0.73971200000000004</v>
      </c>
      <c r="CD1083" s="117">
        <v>0.91850900000000002</v>
      </c>
      <c r="CE1083" s="105">
        <v>0.118203</v>
      </c>
      <c r="CF1083" s="105">
        <v>1.0376E-2</v>
      </c>
      <c r="CG1083" s="105">
        <v>-0.157553</v>
      </c>
      <c r="CH1083" s="105">
        <v>-0.17322499999999999</v>
      </c>
      <c r="CI1083" s="105">
        <v>0.115996</v>
      </c>
      <c r="CJ1083" s="105">
        <v>0.21063200000000001</v>
      </c>
      <c r="CK1083" s="105">
        <v>0.249641</v>
      </c>
      <c r="CL1083" s="105">
        <v>0.11448700000000001</v>
      </c>
      <c r="CM1083" s="116">
        <v>-6.2931100000000004E-2</v>
      </c>
    </row>
    <row r="1084" spans="1:91">
      <c r="A1084" s="104" t="s">
        <v>2977</v>
      </c>
      <c r="B1084" s="104" t="s">
        <v>2978</v>
      </c>
      <c r="C1084" s="104" t="s">
        <v>2979</v>
      </c>
      <c r="D1084" s="105">
        <v>34.584099999999999</v>
      </c>
      <c r="E1084" s="108">
        <v>16077206038</v>
      </c>
      <c r="F1084" s="108">
        <v>12114511502</v>
      </c>
      <c r="G1084" s="108">
        <v>13486909785</v>
      </c>
      <c r="H1084" s="108">
        <v>14477313740</v>
      </c>
      <c r="I1084" s="108">
        <v>12316488935</v>
      </c>
      <c r="J1084" s="108">
        <v>16072059408</v>
      </c>
      <c r="K1084" s="108">
        <v>25724234038</v>
      </c>
      <c r="L1084" s="108">
        <v>34782170448</v>
      </c>
      <c r="M1084" s="108">
        <v>20742228145</v>
      </c>
      <c r="N1084" s="108">
        <v>13547614911</v>
      </c>
      <c r="O1084" s="108">
        <v>10926504714</v>
      </c>
      <c r="P1084" s="108">
        <v>10788397645</v>
      </c>
      <c r="Q1084" s="108">
        <v>30014958746</v>
      </c>
      <c r="R1084" s="108">
        <v>25676350532</v>
      </c>
      <c r="S1084" s="108">
        <v>15816334905</v>
      </c>
      <c r="T1084" s="108">
        <v>24170093004</v>
      </c>
      <c r="U1084" s="108">
        <v>26921268767</v>
      </c>
      <c r="V1084" s="108">
        <v>27121273951</v>
      </c>
      <c r="W1084" s="108">
        <v>26176296129</v>
      </c>
      <c r="X1084" s="108">
        <v>25371676033</v>
      </c>
      <c r="Y1084" s="108">
        <v>27744624563</v>
      </c>
      <c r="Z1084" s="108">
        <v>23877314333</v>
      </c>
      <c r="AA1084" s="108">
        <v>22042682541</v>
      </c>
      <c r="AB1084" s="108">
        <v>22132067894</v>
      </c>
      <c r="AC1084" s="108">
        <v>24503918980</v>
      </c>
      <c r="AD1084" s="108">
        <v>24571777799</v>
      </c>
      <c r="AE1084" s="108">
        <v>25581837345</v>
      </c>
      <c r="AF1084" s="108">
        <v>24006213630</v>
      </c>
      <c r="AG1084" s="108">
        <v>23028955645</v>
      </c>
      <c r="AH1084" s="115">
        <v>25824010513</v>
      </c>
      <c r="AI1084" s="105">
        <v>34.287799999999997</v>
      </c>
      <c r="AJ1084" s="105">
        <v>34.017400000000002</v>
      </c>
      <c r="AK1084" s="105">
        <v>34.1676</v>
      </c>
      <c r="AL1084" s="105">
        <v>34.027500000000003</v>
      </c>
      <c r="AM1084" s="105">
        <v>33.942300000000003</v>
      </c>
      <c r="AN1084" s="105">
        <v>34.302500000000002</v>
      </c>
      <c r="AO1084" s="105">
        <v>34.8352</v>
      </c>
      <c r="AP1084" s="105">
        <v>35.606900000000003</v>
      </c>
      <c r="AQ1084" s="105">
        <v>34.460900000000002</v>
      </c>
      <c r="AR1084" s="105">
        <v>34.1158</v>
      </c>
      <c r="AS1084" s="105">
        <v>33.866599999999998</v>
      </c>
      <c r="AT1084" s="105">
        <v>33.932899999999997</v>
      </c>
      <c r="AU1084" s="105">
        <v>35.0092</v>
      </c>
      <c r="AV1084" s="105">
        <v>34.869399999999999</v>
      </c>
      <c r="AW1084" s="105">
        <v>34.259700000000002</v>
      </c>
      <c r="AX1084" s="105">
        <v>34.8718</v>
      </c>
      <c r="AY1084" s="105">
        <v>34.952500000000001</v>
      </c>
      <c r="AZ1084" s="105">
        <v>34.989600000000003</v>
      </c>
      <c r="BA1084" s="105">
        <v>34.852499999999999</v>
      </c>
      <c r="BB1084" s="105">
        <v>34.904299999999999</v>
      </c>
      <c r="BC1084" s="105">
        <v>34.9084</v>
      </c>
      <c r="BD1084" s="105">
        <v>34.901200000000003</v>
      </c>
      <c r="BE1084" s="105">
        <v>34.775799999999997</v>
      </c>
      <c r="BF1084" s="105">
        <v>34.802</v>
      </c>
      <c r="BG1084" s="105">
        <v>34.579900000000002</v>
      </c>
      <c r="BH1084" s="105">
        <v>34.5413</v>
      </c>
      <c r="BI1084" s="105">
        <v>34.588299999999997</v>
      </c>
      <c r="BJ1084" s="105">
        <v>34.537700000000001</v>
      </c>
      <c r="BK1084" s="105">
        <v>34.3476</v>
      </c>
      <c r="BL1084" s="116">
        <v>34.590499999999999</v>
      </c>
      <c r="BM1084" s="112">
        <v>3.5858000000000001E-2</v>
      </c>
      <c r="BN1084" s="112">
        <v>3.7849099999999997E-2</v>
      </c>
      <c r="BO1084" s="112">
        <v>0.24041699999999999</v>
      </c>
      <c r="BP1084" s="112">
        <v>7.6989299999999997E-3</v>
      </c>
      <c r="BQ1084" s="112">
        <v>0.41250500000000001</v>
      </c>
      <c r="BR1084" s="112">
        <v>5.4358899999999996E-3</v>
      </c>
      <c r="BS1084" s="112">
        <v>6.42137E-3</v>
      </c>
      <c r="BT1084" s="112">
        <v>1.5792799999999999E-2</v>
      </c>
      <c r="BU1084" s="117">
        <v>0.35874600000000001</v>
      </c>
      <c r="BV1084" s="112">
        <v>8.14994E-2</v>
      </c>
      <c r="BW1084" s="112">
        <v>8.7994199999999995E-2</v>
      </c>
      <c r="BX1084" s="112">
        <v>0.35204400000000002</v>
      </c>
      <c r="BY1084" s="112">
        <v>2.3520900000000001E-2</v>
      </c>
      <c r="BZ1084" s="112">
        <v>0.71396499999999996</v>
      </c>
      <c r="CA1084" s="112">
        <v>6.9669499999999995E-2</v>
      </c>
      <c r="CB1084" s="112">
        <v>7.9987500000000003E-2</v>
      </c>
      <c r="CC1084" s="112">
        <v>9.9831100000000006E-2</v>
      </c>
      <c r="CD1084" s="117">
        <v>0.74875599999999998</v>
      </c>
      <c r="CE1084" s="105">
        <v>-0.334366</v>
      </c>
      <c r="CF1084" s="105">
        <v>-0.40121499999999999</v>
      </c>
      <c r="CG1084" s="105">
        <v>0.475713</v>
      </c>
      <c r="CH1084" s="105">
        <v>-0.52018500000000001</v>
      </c>
      <c r="CI1084" s="105">
        <v>0.22081799999999999</v>
      </c>
      <c r="CJ1084" s="105">
        <v>0.44603100000000001</v>
      </c>
      <c r="CK1084" s="105">
        <v>0.39642500000000003</v>
      </c>
      <c r="CL1084" s="105">
        <v>0.33433800000000002</v>
      </c>
      <c r="CM1084" s="116">
        <v>7.7865599999999993E-2</v>
      </c>
    </row>
    <row r="1085" spans="1:91">
      <c r="A1085" s="104" t="s">
        <v>2980</v>
      </c>
      <c r="B1085" s="104" t="s">
        <v>2981</v>
      </c>
      <c r="C1085" s="104" t="s">
        <v>2979</v>
      </c>
      <c r="D1085" s="105">
        <v>30.254199999999997</v>
      </c>
      <c r="E1085" s="108">
        <v>974805736.29999995</v>
      </c>
      <c r="F1085" s="108">
        <v>1394000637</v>
      </c>
      <c r="G1085" s="108">
        <v>1208073550</v>
      </c>
      <c r="H1085" s="108">
        <v>1066352138</v>
      </c>
      <c r="I1085" s="108">
        <v>1134464318</v>
      </c>
      <c r="J1085" s="108">
        <v>1470039258</v>
      </c>
      <c r="K1085" s="108">
        <v>1696081401</v>
      </c>
      <c r="L1085" s="108">
        <v>3532635548</v>
      </c>
      <c r="M1085" s="108">
        <v>1495082939</v>
      </c>
      <c r="N1085" s="108">
        <v>1690627390</v>
      </c>
      <c r="O1085" s="108">
        <v>1889622371</v>
      </c>
      <c r="P1085" s="108">
        <v>1426244954</v>
      </c>
      <c r="Q1085" s="108">
        <v>973362666.10000002</v>
      </c>
      <c r="R1085" s="108">
        <v>1018453114</v>
      </c>
      <c r="S1085" s="108">
        <v>1017056439</v>
      </c>
      <c r="T1085" s="108">
        <v>793399386.29999995</v>
      </c>
      <c r="U1085" s="108">
        <v>1134794446</v>
      </c>
      <c r="V1085" s="108">
        <v>918690979.60000002</v>
      </c>
      <c r="W1085" s="108">
        <v>938191174.10000002</v>
      </c>
      <c r="X1085" s="108">
        <v>1058042657</v>
      </c>
      <c r="Y1085" s="108">
        <v>1175965278</v>
      </c>
      <c r="Z1085" s="108">
        <v>894553743.79999995</v>
      </c>
      <c r="AA1085" s="108">
        <v>766618897.70000005</v>
      </c>
      <c r="AB1085" s="108">
        <v>831709127</v>
      </c>
      <c r="AC1085" s="108">
        <v>869108147.29999995</v>
      </c>
      <c r="AD1085" s="108">
        <v>769501217</v>
      </c>
      <c r="AE1085" s="108">
        <v>990480967.10000002</v>
      </c>
      <c r="AF1085" s="108">
        <v>934480155.60000002</v>
      </c>
      <c r="AG1085" s="108">
        <v>879812415.5</v>
      </c>
      <c r="AH1085" s="115">
        <v>871738477.60000002</v>
      </c>
      <c r="AI1085" s="105">
        <v>30.244</v>
      </c>
      <c r="AJ1085" s="105">
        <v>30.958100000000002</v>
      </c>
      <c r="AK1085" s="105">
        <v>30.7515</v>
      </c>
      <c r="AL1085" s="105">
        <v>30.264399999999998</v>
      </c>
      <c r="AM1085" s="105">
        <v>30.5122</v>
      </c>
      <c r="AN1085" s="105">
        <v>31.027799999999999</v>
      </c>
      <c r="AO1085" s="105">
        <v>30.877400000000002</v>
      </c>
      <c r="AP1085" s="105">
        <v>32.377899999999997</v>
      </c>
      <c r="AQ1085" s="105">
        <v>30.666699999999999</v>
      </c>
      <c r="AR1085" s="105">
        <v>31.0686</v>
      </c>
      <c r="AS1085" s="105">
        <v>31.297699999999999</v>
      </c>
      <c r="AT1085" s="105">
        <v>31.0137</v>
      </c>
      <c r="AU1085" s="105">
        <v>30.0943</v>
      </c>
      <c r="AV1085" s="105">
        <v>30.2134</v>
      </c>
      <c r="AW1085" s="105">
        <v>30.272400000000001</v>
      </c>
      <c r="AX1085" s="105">
        <v>29.942799999999998</v>
      </c>
      <c r="AY1085" s="105">
        <v>30.4041</v>
      </c>
      <c r="AZ1085" s="105">
        <v>30.091899999999999</v>
      </c>
      <c r="BA1085" s="105">
        <v>30.0502</v>
      </c>
      <c r="BB1085" s="105">
        <v>30.322700000000001</v>
      </c>
      <c r="BC1085" s="105">
        <v>30.331600000000002</v>
      </c>
      <c r="BD1085" s="105">
        <v>30.1357</v>
      </c>
      <c r="BE1085" s="105">
        <v>29.943200000000001</v>
      </c>
      <c r="BF1085" s="105">
        <v>30.068100000000001</v>
      </c>
      <c r="BG1085" s="105">
        <v>29.732199999999999</v>
      </c>
      <c r="BH1085" s="105">
        <v>29.554300000000001</v>
      </c>
      <c r="BI1085" s="105">
        <v>29.897400000000001</v>
      </c>
      <c r="BJ1085" s="105">
        <v>29.854600000000001</v>
      </c>
      <c r="BK1085" s="105">
        <v>29.663399999999999</v>
      </c>
      <c r="BL1085" s="116">
        <v>29.707599999999999</v>
      </c>
      <c r="BM1085" s="112">
        <v>1.4430500000000001E-2</v>
      </c>
      <c r="BN1085" s="112">
        <v>2.07834E-2</v>
      </c>
      <c r="BO1085" s="112">
        <v>4.4595500000000003E-2</v>
      </c>
      <c r="BP1085" s="112">
        <v>1.8683E-4</v>
      </c>
      <c r="BQ1085" s="112">
        <v>4.4269599999999997E-3</v>
      </c>
      <c r="BR1085" s="112">
        <v>5.2015100000000002E-2</v>
      </c>
      <c r="BS1085" s="112">
        <v>1.0617100000000001E-2</v>
      </c>
      <c r="BT1085" s="112">
        <v>1.9040899999999999E-2</v>
      </c>
      <c r="BU1085" s="117">
        <v>0.90942400000000001</v>
      </c>
      <c r="BV1085" s="112">
        <v>4.9109699999999999E-2</v>
      </c>
      <c r="BW1085" s="112">
        <v>5.8772600000000001E-2</v>
      </c>
      <c r="BX1085" s="112">
        <v>0.126029</v>
      </c>
      <c r="BY1085" s="112">
        <v>3.7760699999999999E-3</v>
      </c>
      <c r="BZ1085" s="112">
        <v>0.19725699999999999</v>
      </c>
      <c r="CA1085" s="112">
        <v>0.225989</v>
      </c>
      <c r="CB1085" s="112">
        <v>0.10326100000000001</v>
      </c>
      <c r="CC1085" s="112">
        <v>0.10922900000000001</v>
      </c>
      <c r="CD1085" s="117">
        <v>0.975939</v>
      </c>
      <c r="CE1085" s="105">
        <v>0.90934400000000004</v>
      </c>
      <c r="CF1085" s="105">
        <v>0.85959600000000003</v>
      </c>
      <c r="CG1085" s="105">
        <v>1.5654399999999999</v>
      </c>
      <c r="CH1085" s="105">
        <v>1.3848199999999999</v>
      </c>
      <c r="CI1085" s="105">
        <v>0.45150200000000001</v>
      </c>
      <c r="CJ1085" s="105">
        <v>0.40438099999999999</v>
      </c>
      <c r="CK1085" s="105">
        <v>0.492977</v>
      </c>
      <c r="CL1085" s="105">
        <v>0.30713299999999999</v>
      </c>
      <c r="CM1085" s="116">
        <v>-1.3894399999999999E-2</v>
      </c>
    </row>
    <row r="1086" spans="1:91">
      <c r="A1086" s="104" t="s">
        <v>2982</v>
      </c>
      <c r="B1086" s="104" t="s">
        <v>2983</v>
      </c>
      <c r="C1086" s="104" t="s">
        <v>1257</v>
      </c>
      <c r="D1086" s="105">
        <v>36.193600000000004</v>
      </c>
      <c r="E1086" s="108">
        <v>73462363801</v>
      </c>
      <c r="F1086" s="108">
        <v>85219467517</v>
      </c>
      <c r="G1086" s="108">
        <v>87518957975</v>
      </c>
      <c r="H1086" s="108">
        <v>77424730101</v>
      </c>
      <c r="I1086" s="108">
        <v>76947189473</v>
      </c>
      <c r="J1086" s="108">
        <v>89822414619</v>
      </c>
      <c r="K1086" s="108">
        <v>80711715861</v>
      </c>
      <c r="L1086" s="108">
        <v>79608981245</v>
      </c>
      <c r="M1086" s="108">
        <v>83493765358</v>
      </c>
      <c r="N1086" s="108">
        <v>98575498376</v>
      </c>
      <c r="O1086" s="108">
        <v>106379000000</v>
      </c>
      <c r="P1086" s="108">
        <v>73737385023</v>
      </c>
      <c r="Q1086" s="108">
        <v>59430373792</v>
      </c>
      <c r="R1086" s="108">
        <v>62578267187</v>
      </c>
      <c r="S1086" s="108">
        <v>58417390403</v>
      </c>
      <c r="T1086" s="108">
        <v>55155340620</v>
      </c>
      <c r="U1086" s="108">
        <v>58722224244</v>
      </c>
      <c r="V1086" s="108">
        <v>57117809964</v>
      </c>
      <c r="W1086" s="108">
        <v>63862542023</v>
      </c>
      <c r="X1086" s="108">
        <v>62849595481</v>
      </c>
      <c r="Y1086" s="108">
        <v>64187012789</v>
      </c>
      <c r="Z1086" s="108">
        <v>59571762017</v>
      </c>
      <c r="AA1086" s="108">
        <v>58987049878</v>
      </c>
      <c r="AB1086" s="108">
        <v>58063042037</v>
      </c>
      <c r="AC1086" s="108">
        <v>62127141155</v>
      </c>
      <c r="AD1086" s="108">
        <v>66856018952</v>
      </c>
      <c r="AE1086" s="108">
        <v>66905818608</v>
      </c>
      <c r="AF1086" s="108">
        <v>69479129657</v>
      </c>
      <c r="AG1086" s="108">
        <v>67472156522</v>
      </c>
      <c r="AH1086" s="115">
        <v>65699474414</v>
      </c>
      <c r="AI1086" s="105">
        <v>36.479799999999997</v>
      </c>
      <c r="AJ1086" s="105">
        <v>36.794199999999996</v>
      </c>
      <c r="AK1086" s="105">
        <v>36.8202</v>
      </c>
      <c r="AL1086" s="105">
        <v>36.4465</v>
      </c>
      <c r="AM1086" s="105">
        <v>36.548299999999998</v>
      </c>
      <c r="AN1086" s="105">
        <v>36.715400000000002</v>
      </c>
      <c r="AO1086" s="105">
        <v>36.469099999999997</v>
      </c>
      <c r="AP1086" s="105">
        <v>36.680199999999999</v>
      </c>
      <c r="AQ1086" s="105">
        <v>36.47</v>
      </c>
      <c r="AR1086" s="105">
        <v>36.957799999999999</v>
      </c>
      <c r="AS1086" s="105">
        <v>37.081899999999997</v>
      </c>
      <c r="AT1086" s="105">
        <v>36.705800000000004</v>
      </c>
      <c r="AU1086" s="105">
        <v>36.002499999999998</v>
      </c>
      <c r="AV1086" s="105">
        <v>36.154600000000002</v>
      </c>
      <c r="AW1086" s="105">
        <v>36.1357</v>
      </c>
      <c r="AX1086" s="105">
        <v>36.062100000000001</v>
      </c>
      <c r="AY1086" s="105">
        <v>36.080199999999998</v>
      </c>
      <c r="AZ1086" s="105">
        <v>36.052999999999997</v>
      </c>
      <c r="BA1086" s="105">
        <v>36.139200000000002</v>
      </c>
      <c r="BB1086" s="105">
        <v>36.208500000000001</v>
      </c>
      <c r="BC1086" s="105">
        <v>36.109299999999998</v>
      </c>
      <c r="BD1086" s="105">
        <v>36.219700000000003</v>
      </c>
      <c r="BE1086" s="105">
        <v>36.1937</v>
      </c>
      <c r="BF1086" s="105">
        <v>36.1935</v>
      </c>
      <c r="BG1086" s="105">
        <v>35.9315</v>
      </c>
      <c r="BH1086" s="105">
        <v>35.986400000000003</v>
      </c>
      <c r="BI1086" s="105">
        <v>35.975299999999997</v>
      </c>
      <c r="BJ1086" s="105">
        <v>36.070900000000002</v>
      </c>
      <c r="BK1086" s="105">
        <v>35.909999999999997</v>
      </c>
      <c r="BL1086" s="116">
        <v>35.952300000000001</v>
      </c>
      <c r="BM1086" s="112">
        <v>3.8205100000000001E-3</v>
      </c>
      <c r="BN1086" s="112">
        <v>2.9963799999999999E-3</v>
      </c>
      <c r="BO1086" s="112">
        <v>2.7294300000000001E-3</v>
      </c>
      <c r="BP1086" s="112">
        <v>1.47904E-3</v>
      </c>
      <c r="BQ1086" s="112">
        <v>0.15223500000000001</v>
      </c>
      <c r="BR1086" s="112">
        <v>0.14805499999999999</v>
      </c>
      <c r="BS1086" s="112">
        <v>3.63874E-2</v>
      </c>
      <c r="BT1086" s="112">
        <v>1.0123399999999999E-2</v>
      </c>
      <c r="BU1086" s="117">
        <v>0.80721500000000002</v>
      </c>
      <c r="BV1086" s="112">
        <v>2.5137400000000001E-2</v>
      </c>
      <c r="BW1086" s="112">
        <v>2.13379E-2</v>
      </c>
      <c r="BX1086" s="112">
        <v>2.97136E-2</v>
      </c>
      <c r="BY1086" s="112">
        <v>9.9783000000000007E-3</v>
      </c>
      <c r="BZ1086" s="112">
        <v>0.53422400000000003</v>
      </c>
      <c r="CA1086" s="112">
        <v>0.39563900000000002</v>
      </c>
      <c r="CB1086" s="112">
        <v>0.18026</v>
      </c>
      <c r="CC1086" s="112">
        <v>7.8737399999999999E-2</v>
      </c>
      <c r="CD1086" s="117">
        <v>0.94145500000000004</v>
      </c>
      <c r="CE1086" s="105">
        <v>0.720329</v>
      </c>
      <c r="CF1086" s="105">
        <v>0.592337</v>
      </c>
      <c r="CG1086" s="105">
        <v>0.56206500000000004</v>
      </c>
      <c r="CH1086" s="105">
        <v>0.93745199999999995</v>
      </c>
      <c r="CI1086" s="105">
        <v>0.119898</v>
      </c>
      <c r="CJ1086" s="105">
        <v>8.7379499999999999E-2</v>
      </c>
      <c r="CK1086" s="105">
        <v>0.17464299999999999</v>
      </c>
      <c r="CL1086" s="105">
        <v>0.224581</v>
      </c>
      <c r="CM1086" s="116">
        <v>-1.3294200000000001E-2</v>
      </c>
    </row>
    <row r="1087" spans="1:91">
      <c r="A1087" s="104" t="s">
        <v>2984</v>
      </c>
      <c r="B1087" s="104" t="s">
        <v>2985</v>
      </c>
      <c r="C1087" s="104" t="s">
        <v>1018</v>
      </c>
      <c r="D1087" s="105">
        <v>31.638649999999998</v>
      </c>
      <c r="E1087" s="108">
        <v>1936559833</v>
      </c>
      <c r="F1087" s="108">
        <v>1004446185</v>
      </c>
      <c r="G1087" s="108">
        <v>914594245</v>
      </c>
      <c r="H1087" s="108">
        <v>1932042719</v>
      </c>
      <c r="I1087" s="108">
        <v>1616259773</v>
      </c>
      <c r="J1087" s="108">
        <v>921733323.79999995</v>
      </c>
      <c r="K1087" s="108">
        <v>2095805233</v>
      </c>
      <c r="L1087" s="108">
        <v>689753268</v>
      </c>
      <c r="M1087" s="108">
        <v>1791076294</v>
      </c>
      <c r="N1087" s="108">
        <v>1246839851</v>
      </c>
      <c r="O1087" s="108">
        <v>711205868</v>
      </c>
      <c r="P1087" s="108">
        <v>1033563129</v>
      </c>
      <c r="Q1087" s="108">
        <v>3056891357</v>
      </c>
      <c r="R1087" s="108">
        <v>3257979077</v>
      </c>
      <c r="S1087" s="108">
        <v>2852368622</v>
      </c>
      <c r="T1087" s="108">
        <v>2681868104</v>
      </c>
      <c r="U1087" s="108">
        <v>2833812804</v>
      </c>
      <c r="V1087" s="108">
        <v>2977787111</v>
      </c>
      <c r="W1087" s="108">
        <v>3112502501</v>
      </c>
      <c r="X1087" s="108">
        <v>3200550705</v>
      </c>
      <c r="Y1087" s="108">
        <v>3045956042</v>
      </c>
      <c r="Z1087" s="108">
        <v>2787288936</v>
      </c>
      <c r="AA1087" s="108">
        <v>2721972040</v>
      </c>
      <c r="AB1087" s="108">
        <v>2601010684</v>
      </c>
      <c r="AC1087" s="108">
        <v>3260274243</v>
      </c>
      <c r="AD1087" s="108">
        <v>3142910170</v>
      </c>
      <c r="AE1087" s="108">
        <v>3285153184</v>
      </c>
      <c r="AF1087" s="108">
        <v>3585862431</v>
      </c>
      <c r="AG1087" s="108">
        <v>3773770394</v>
      </c>
      <c r="AH1087" s="115">
        <v>3310508744</v>
      </c>
      <c r="AI1087" s="105">
        <v>31.234300000000001</v>
      </c>
      <c r="AJ1087" s="105">
        <v>30.477900000000002</v>
      </c>
      <c r="AK1087" s="105">
        <v>30.340599999999998</v>
      </c>
      <c r="AL1087" s="105">
        <v>31.1219</v>
      </c>
      <c r="AM1087" s="105">
        <v>31.021100000000001</v>
      </c>
      <c r="AN1087" s="105">
        <v>30.351099999999999</v>
      </c>
      <c r="AO1087" s="105">
        <v>31.193899999999999</v>
      </c>
      <c r="AP1087" s="105">
        <v>30.119900000000001</v>
      </c>
      <c r="AQ1087" s="105">
        <v>30.927299999999999</v>
      </c>
      <c r="AR1087" s="105">
        <v>30.652899999999999</v>
      </c>
      <c r="AS1087" s="105">
        <v>29.9862</v>
      </c>
      <c r="AT1087" s="105">
        <v>30.549099999999999</v>
      </c>
      <c r="AU1087" s="105">
        <v>31.742799999999999</v>
      </c>
      <c r="AV1087" s="105">
        <v>31.890999999999998</v>
      </c>
      <c r="AW1087" s="105">
        <v>31.726400000000002</v>
      </c>
      <c r="AX1087" s="105">
        <v>31.6999</v>
      </c>
      <c r="AY1087" s="105">
        <v>31.723600000000001</v>
      </c>
      <c r="AZ1087" s="105">
        <v>31.796399999999998</v>
      </c>
      <c r="BA1087" s="105">
        <v>31.7804</v>
      </c>
      <c r="BB1087" s="105">
        <v>31.896599999999999</v>
      </c>
      <c r="BC1087" s="105">
        <v>31.687899999999999</v>
      </c>
      <c r="BD1087" s="105">
        <v>31.7803</v>
      </c>
      <c r="BE1087" s="105">
        <v>31.743099999999998</v>
      </c>
      <c r="BF1087" s="105">
        <v>31.713000000000001</v>
      </c>
      <c r="BG1087" s="105">
        <v>31.650099999999998</v>
      </c>
      <c r="BH1087" s="105">
        <v>31.575199999999999</v>
      </c>
      <c r="BI1087" s="105">
        <v>31.627199999999998</v>
      </c>
      <c r="BJ1087" s="105">
        <v>31.794699999999999</v>
      </c>
      <c r="BK1087" s="105">
        <v>31.7376</v>
      </c>
      <c r="BL1087" s="116">
        <v>31.615600000000001</v>
      </c>
      <c r="BM1087" s="112">
        <v>2.1816599999999998E-2</v>
      </c>
      <c r="BN1087" s="112">
        <v>2.33066E-2</v>
      </c>
      <c r="BO1087" s="112">
        <v>4.1484699999999999E-2</v>
      </c>
      <c r="BP1087" s="112">
        <v>3.4934800000000002E-3</v>
      </c>
      <c r="BQ1087" s="112">
        <v>0.39539800000000003</v>
      </c>
      <c r="BR1087" s="112">
        <v>0.71098899999999998</v>
      </c>
      <c r="BS1087" s="112">
        <v>0.41855199999999998</v>
      </c>
      <c r="BT1087" s="112">
        <v>0.62818600000000002</v>
      </c>
      <c r="BU1087" s="117">
        <v>0.16054199999999999</v>
      </c>
      <c r="BV1087" s="112">
        <v>6.13813E-2</v>
      </c>
      <c r="BW1087" s="112">
        <v>6.4001100000000005E-2</v>
      </c>
      <c r="BX1087" s="112">
        <v>0.12200800000000001</v>
      </c>
      <c r="BY1087" s="112">
        <v>1.4841500000000001E-2</v>
      </c>
      <c r="BZ1087" s="112">
        <v>0.70341900000000002</v>
      </c>
      <c r="CA1087" s="112">
        <v>0.86160899999999996</v>
      </c>
      <c r="CB1087" s="112">
        <v>0.636189</v>
      </c>
      <c r="CC1087" s="112">
        <v>0.77352500000000002</v>
      </c>
      <c r="CD1087" s="117">
        <v>0.68399600000000005</v>
      </c>
      <c r="CE1087" s="105">
        <v>-1.03173</v>
      </c>
      <c r="CF1087" s="105">
        <v>-0.88465099999999997</v>
      </c>
      <c r="CG1087" s="105">
        <v>-0.96895900000000001</v>
      </c>
      <c r="CH1087" s="105">
        <v>-1.31993</v>
      </c>
      <c r="CI1087" s="105">
        <v>7.0737800000000003E-2</v>
      </c>
      <c r="CJ1087" s="105">
        <v>2.3986199999999999E-2</v>
      </c>
      <c r="CK1087" s="105">
        <v>7.2278300000000004E-2</v>
      </c>
      <c r="CL1087" s="105">
        <v>2.94781E-2</v>
      </c>
      <c r="CM1087" s="116">
        <v>-9.8527299999999998E-2</v>
      </c>
    </row>
    <row r="1088" spans="1:91">
      <c r="A1088" s="104" t="s">
        <v>2986</v>
      </c>
      <c r="B1088" s="104" t="s">
        <v>2987</v>
      </c>
      <c r="C1088" s="104" t="s">
        <v>471</v>
      </c>
      <c r="D1088" s="105">
        <v>30.753599999999999</v>
      </c>
      <c r="E1088" s="108">
        <v>1394788336</v>
      </c>
      <c r="F1088" s="108">
        <v>1149962384</v>
      </c>
      <c r="G1088" s="108">
        <v>1265356056</v>
      </c>
      <c r="H1088" s="108">
        <v>1668230116</v>
      </c>
      <c r="I1088" s="108">
        <v>1510908479</v>
      </c>
      <c r="J1088" s="108">
        <v>1293966856</v>
      </c>
      <c r="K1088" s="108">
        <v>1261867846</v>
      </c>
      <c r="L1088" s="108">
        <v>675891464</v>
      </c>
      <c r="M1088" s="108">
        <v>1296102592</v>
      </c>
      <c r="N1088" s="108">
        <v>1094699364</v>
      </c>
      <c r="O1088" s="108">
        <v>938958240</v>
      </c>
      <c r="P1088" s="108">
        <v>1006086913</v>
      </c>
      <c r="Q1088" s="108">
        <v>1572266872</v>
      </c>
      <c r="R1088" s="108">
        <v>1618171896</v>
      </c>
      <c r="S1088" s="108">
        <v>2130045900</v>
      </c>
      <c r="T1088" s="108">
        <v>1387226804</v>
      </c>
      <c r="U1088" s="108">
        <v>1320296774</v>
      </c>
      <c r="V1088" s="108">
        <v>1305062208</v>
      </c>
      <c r="W1088" s="108">
        <v>1563584976</v>
      </c>
      <c r="X1088" s="108">
        <v>1477263984</v>
      </c>
      <c r="Y1088" s="108">
        <v>1681777064</v>
      </c>
      <c r="Z1088" s="108">
        <v>1552773920</v>
      </c>
      <c r="AA1088" s="108">
        <v>1452526704</v>
      </c>
      <c r="AB1088" s="108">
        <v>1423400040</v>
      </c>
      <c r="AC1088" s="108">
        <v>1424693604</v>
      </c>
      <c r="AD1088" s="108">
        <v>1599705730</v>
      </c>
      <c r="AE1088" s="108">
        <v>1520986868</v>
      </c>
      <c r="AF1088" s="108">
        <v>1748205092</v>
      </c>
      <c r="AG1088" s="108">
        <v>1665259344</v>
      </c>
      <c r="AH1088" s="115">
        <v>1740651472</v>
      </c>
      <c r="AI1088" s="105">
        <v>30.760899999999999</v>
      </c>
      <c r="AJ1088" s="105">
        <v>30.677199999999999</v>
      </c>
      <c r="AK1088" s="105">
        <v>30.809000000000001</v>
      </c>
      <c r="AL1088" s="105">
        <v>30.9101</v>
      </c>
      <c r="AM1088" s="105">
        <v>30.926300000000001</v>
      </c>
      <c r="AN1088" s="105">
        <v>30.831499999999998</v>
      </c>
      <c r="AO1088" s="105">
        <v>30.447099999999999</v>
      </c>
      <c r="AP1088" s="105">
        <v>30.124199999999998</v>
      </c>
      <c r="AQ1088" s="105">
        <v>30.460599999999999</v>
      </c>
      <c r="AR1088" s="105">
        <v>30.470300000000002</v>
      </c>
      <c r="AS1088" s="105">
        <v>30.3748</v>
      </c>
      <c r="AT1088" s="105">
        <v>30.510300000000001</v>
      </c>
      <c r="AU1088" s="105">
        <v>30.788699999999999</v>
      </c>
      <c r="AV1088" s="105">
        <v>30.881399999999999</v>
      </c>
      <c r="AW1088" s="105">
        <v>31.317399999999999</v>
      </c>
      <c r="AX1088" s="105">
        <v>30.748899999999999</v>
      </c>
      <c r="AY1088" s="105">
        <v>30.6236</v>
      </c>
      <c r="AZ1088" s="105">
        <v>30.6295</v>
      </c>
      <c r="BA1088" s="105">
        <v>30.787099999999999</v>
      </c>
      <c r="BB1088" s="105">
        <v>30.796299999999999</v>
      </c>
      <c r="BC1088" s="105">
        <v>30.840900000000001</v>
      </c>
      <c r="BD1088" s="105">
        <v>30.933</v>
      </c>
      <c r="BE1088" s="105">
        <v>30.859500000000001</v>
      </c>
      <c r="BF1088" s="105">
        <v>30.843299999999999</v>
      </c>
      <c r="BG1088" s="105">
        <v>30.450199999999999</v>
      </c>
      <c r="BH1088" s="105">
        <v>30.615100000000002</v>
      </c>
      <c r="BI1088" s="105">
        <v>30.516200000000001</v>
      </c>
      <c r="BJ1088" s="105">
        <v>30.758299999999998</v>
      </c>
      <c r="BK1088" s="105">
        <v>30.572700000000001</v>
      </c>
      <c r="BL1088" s="116">
        <v>30.702500000000001</v>
      </c>
      <c r="BM1088" s="112">
        <v>0.34848699999999999</v>
      </c>
      <c r="BN1088" s="112">
        <v>2.7413799999999999E-2</v>
      </c>
      <c r="BO1088" s="112">
        <v>5.3191000000000002E-2</v>
      </c>
      <c r="BP1088" s="112">
        <v>2.9394E-2</v>
      </c>
      <c r="BQ1088" s="112">
        <v>0.13818</v>
      </c>
      <c r="BR1088" s="112">
        <v>0.88536199999999998</v>
      </c>
      <c r="BS1088" s="112">
        <v>8.5839600000000002E-2</v>
      </c>
      <c r="BT1088" s="112">
        <v>3.0966199999999999E-2</v>
      </c>
      <c r="BU1088" s="117">
        <v>0.10770100000000001</v>
      </c>
      <c r="BV1088" s="112">
        <v>0.43272899999999997</v>
      </c>
      <c r="BW1088" s="112">
        <v>7.1462399999999995E-2</v>
      </c>
      <c r="BX1088" s="112">
        <v>0.13980000000000001</v>
      </c>
      <c r="BY1088" s="112">
        <v>6.0623200000000002E-2</v>
      </c>
      <c r="BZ1088" s="112">
        <v>0.51810599999999996</v>
      </c>
      <c r="CA1088" s="112">
        <v>0.94979100000000005</v>
      </c>
      <c r="CB1088" s="112">
        <v>0.27589200000000003</v>
      </c>
      <c r="CC1088" s="112">
        <v>0.14228099999999999</v>
      </c>
      <c r="CD1088" s="117">
        <v>0.63197000000000003</v>
      </c>
      <c r="CE1088" s="105">
        <v>7.1208999999999995E-2</v>
      </c>
      <c r="CF1088" s="105">
        <v>0.21141799999999999</v>
      </c>
      <c r="CG1088" s="105">
        <v>-0.33387600000000001</v>
      </c>
      <c r="CH1088" s="105">
        <v>-0.22605900000000001</v>
      </c>
      <c r="CI1088" s="105">
        <v>0.317994</v>
      </c>
      <c r="CJ1088" s="105">
        <v>-1.05158E-2</v>
      </c>
      <c r="CK1088" s="105">
        <v>0.13027</v>
      </c>
      <c r="CL1088" s="105">
        <v>0.20074700000000001</v>
      </c>
      <c r="CM1088" s="116">
        <v>-0.15068400000000001</v>
      </c>
    </row>
    <row r="1089" spans="1:91">
      <c r="A1089" s="104" t="s">
        <v>2988</v>
      </c>
      <c r="B1089" s="104" t="s">
        <v>2989</v>
      </c>
      <c r="C1089" s="104" t="s">
        <v>2990</v>
      </c>
      <c r="D1089" s="105">
        <v>34.757950000000001</v>
      </c>
      <c r="E1089" s="108">
        <v>21808180164</v>
      </c>
      <c r="F1089" s="108">
        <v>22466124653</v>
      </c>
      <c r="G1089" s="108">
        <v>27959471909</v>
      </c>
      <c r="H1089" s="108">
        <v>29019879482</v>
      </c>
      <c r="I1089" s="108">
        <v>28005108808</v>
      </c>
      <c r="J1089" s="108">
        <v>26613405934</v>
      </c>
      <c r="K1089" s="108">
        <v>24749924082</v>
      </c>
      <c r="L1089" s="108">
        <v>18119225889</v>
      </c>
      <c r="M1089" s="108">
        <v>24403323045</v>
      </c>
      <c r="N1089" s="108">
        <v>23561435017</v>
      </c>
      <c r="O1089" s="108">
        <v>28152741869</v>
      </c>
      <c r="P1089" s="108">
        <v>21672286440</v>
      </c>
      <c r="Q1089" s="108">
        <v>22921013455</v>
      </c>
      <c r="R1089" s="108">
        <v>20885486633</v>
      </c>
      <c r="S1089" s="108">
        <v>39229912696</v>
      </c>
      <c r="T1089" s="108">
        <v>21517221909</v>
      </c>
      <c r="U1089" s="108">
        <v>20689137189</v>
      </c>
      <c r="V1089" s="108">
        <v>21925976813</v>
      </c>
      <c r="W1089" s="108">
        <v>24025070849</v>
      </c>
      <c r="X1089" s="108">
        <v>24786183215</v>
      </c>
      <c r="Y1089" s="108">
        <v>25291238365</v>
      </c>
      <c r="Z1089" s="108">
        <v>25570510521</v>
      </c>
      <c r="AA1089" s="108">
        <v>21839871004</v>
      </c>
      <c r="AB1089" s="108">
        <v>23627794138</v>
      </c>
      <c r="AC1089" s="108">
        <v>25331730097</v>
      </c>
      <c r="AD1089" s="108">
        <v>23981396621</v>
      </c>
      <c r="AE1089" s="108">
        <v>24495550577</v>
      </c>
      <c r="AF1089" s="108">
        <v>27879323083</v>
      </c>
      <c r="AG1089" s="108">
        <v>27080421694</v>
      </c>
      <c r="AH1089" s="115">
        <v>26181537846</v>
      </c>
      <c r="AI1089" s="105">
        <v>34.727600000000002</v>
      </c>
      <c r="AJ1089" s="105">
        <v>34.8932</v>
      </c>
      <c r="AK1089" s="105">
        <v>35.198099999999997</v>
      </c>
      <c r="AL1089" s="105">
        <v>35.030700000000003</v>
      </c>
      <c r="AM1089" s="105">
        <v>35.118000000000002</v>
      </c>
      <c r="AN1089" s="105">
        <v>35.003</v>
      </c>
      <c r="AO1089" s="105">
        <v>34.778500000000001</v>
      </c>
      <c r="AP1089" s="105">
        <v>34.686399999999999</v>
      </c>
      <c r="AQ1089" s="105">
        <v>34.695500000000003</v>
      </c>
      <c r="AR1089" s="105">
        <v>34.913200000000003</v>
      </c>
      <c r="AS1089" s="105">
        <v>35.201799999999999</v>
      </c>
      <c r="AT1089" s="105">
        <v>34.939300000000003</v>
      </c>
      <c r="AU1089" s="105">
        <v>34.619700000000002</v>
      </c>
      <c r="AV1089" s="105">
        <v>34.5715</v>
      </c>
      <c r="AW1089" s="105">
        <v>35.572200000000002</v>
      </c>
      <c r="AX1089" s="105">
        <v>34.704099999999997</v>
      </c>
      <c r="AY1089" s="105">
        <v>34.572800000000001</v>
      </c>
      <c r="AZ1089" s="105">
        <v>34.685299999999998</v>
      </c>
      <c r="BA1089" s="105">
        <v>34.7288</v>
      </c>
      <c r="BB1089" s="105">
        <v>34.870800000000003</v>
      </c>
      <c r="BC1089" s="105">
        <v>34.7759</v>
      </c>
      <c r="BD1089" s="105">
        <v>35</v>
      </c>
      <c r="BE1089" s="105">
        <v>34.7624</v>
      </c>
      <c r="BF1089" s="105">
        <v>34.8964</v>
      </c>
      <c r="BG1089" s="105">
        <v>34.627800000000001</v>
      </c>
      <c r="BH1089" s="105">
        <v>34.5062</v>
      </c>
      <c r="BI1089" s="105">
        <v>34.525700000000001</v>
      </c>
      <c r="BJ1089" s="105">
        <v>34.753500000000003</v>
      </c>
      <c r="BK1089" s="105">
        <v>34.5822</v>
      </c>
      <c r="BL1089" s="116">
        <v>34.611400000000003</v>
      </c>
      <c r="BM1089" s="112">
        <v>0.120323</v>
      </c>
      <c r="BN1089" s="112">
        <v>3.1532600000000002E-3</v>
      </c>
      <c r="BO1089" s="112">
        <v>0.30520399999999998</v>
      </c>
      <c r="BP1089" s="112">
        <v>2.55196E-2</v>
      </c>
      <c r="BQ1089" s="112">
        <v>0.45607399999999998</v>
      </c>
      <c r="BR1089" s="112">
        <v>0.94374899999999995</v>
      </c>
      <c r="BS1089" s="112">
        <v>0.101595</v>
      </c>
      <c r="BT1089" s="112">
        <v>5.2254299999999997E-2</v>
      </c>
      <c r="BU1089" s="117">
        <v>0.214258</v>
      </c>
      <c r="BV1089" s="112">
        <v>0.18773500000000001</v>
      </c>
      <c r="BW1089" s="112">
        <v>2.13379E-2</v>
      </c>
      <c r="BX1089" s="112">
        <v>0.41871599999999998</v>
      </c>
      <c r="BY1089" s="112">
        <v>5.3968599999999999E-2</v>
      </c>
      <c r="BZ1089" s="112">
        <v>0.72921599999999998</v>
      </c>
      <c r="CA1089" s="112">
        <v>0.97530899999999998</v>
      </c>
      <c r="CB1089" s="112">
        <v>0.301792</v>
      </c>
      <c r="CC1089" s="112">
        <v>0.18823899999999999</v>
      </c>
      <c r="CD1089" s="117">
        <v>0.70063399999999998</v>
      </c>
      <c r="CE1089" s="105">
        <v>0.29058800000000001</v>
      </c>
      <c r="CF1089" s="105">
        <v>0.40154299999999998</v>
      </c>
      <c r="CG1089" s="105">
        <v>7.1083099999999996E-2</v>
      </c>
      <c r="CH1089" s="105">
        <v>0.36907200000000001</v>
      </c>
      <c r="CI1089" s="105">
        <v>0.27210600000000001</v>
      </c>
      <c r="CJ1089" s="105">
        <v>5.0264999999999997E-3</v>
      </c>
      <c r="CK1089" s="105">
        <v>0.14277400000000001</v>
      </c>
      <c r="CL1089" s="105">
        <v>0.237202</v>
      </c>
      <c r="CM1089" s="116">
        <v>-9.5830299999999993E-2</v>
      </c>
    </row>
    <row r="1090" spans="1:91">
      <c r="A1090" s="104" t="s">
        <v>2991</v>
      </c>
      <c r="B1090" s="104" t="s">
        <v>2992</v>
      </c>
      <c r="C1090" s="104" t="s">
        <v>471</v>
      </c>
      <c r="D1090" s="105">
        <v>30.525550000000003</v>
      </c>
      <c r="E1090" s="108">
        <v>1211091208</v>
      </c>
      <c r="F1090" s="108">
        <v>1291819248</v>
      </c>
      <c r="G1090" s="108">
        <v>1375722012</v>
      </c>
      <c r="H1090" s="108">
        <v>1506191161</v>
      </c>
      <c r="I1090" s="108">
        <v>1612299302</v>
      </c>
      <c r="J1090" s="108">
        <v>1612076469</v>
      </c>
      <c r="K1090" s="108">
        <v>1351162450</v>
      </c>
      <c r="L1090" s="108">
        <v>1280364534</v>
      </c>
      <c r="M1090" s="108">
        <v>1675897378</v>
      </c>
      <c r="N1090" s="108">
        <v>1586525053</v>
      </c>
      <c r="O1090" s="108">
        <v>1457906368</v>
      </c>
      <c r="P1090" s="108">
        <v>1013411405</v>
      </c>
      <c r="Q1090" s="108">
        <v>1229910016</v>
      </c>
      <c r="R1090" s="108">
        <v>1089960835</v>
      </c>
      <c r="S1090" s="108">
        <v>1176194704</v>
      </c>
      <c r="T1090" s="108">
        <v>1174102703</v>
      </c>
      <c r="U1090" s="108">
        <v>1067631655</v>
      </c>
      <c r="V1090" s="108">
        <v>1237409646</v>
      </c>
      <c r="W1090" s="108">
        <v>1158813080</v>
      </c>
      <c r="X1090" s="108">
        <v>1224186375</v>
      </c>
      <c r="Y1090" s="108">
        <v>1130191228</v>
      </c>
      <c r="Z1090" s="108">
        <v>1243253184</v>
      </c>
      <c r="AA1090" s="108">
        <v>1296264085</v>
      </c>
      <c r="AB1090" s="108">
        <v>1109999296</v>
      </c>
      <c r="AC1090" s="108">
        <v>1143020243</v>
      </c>
      <c r="AD1090" s="108">
        <v>1292986351</v>
      </c>
      <c r="AE1090" s="108">
        <v>1340464481</v>
      </c>
      <c r="AF1090" s="108">
        <v>1371397857</v>
      </c>
      <c r="AG1090" s="108">
        <v>1405818628</v>
      </c>
      <c r="AH1090" s="115">
        <v>1393918450</v>
      </c>
      <c r="AI1090" s="105">
        <v>30.557099999999998</v>
      </c>
      <c r="AJ1090" s="105">
        <v>30.845600000000001</v>
      </c>
      <c r="AK1090" s="105">
        <v>30.9313</v>
      </c>
      <c r="AL1090" s="105">
        <v>30.762599999999999</v>
      </c>
      <c r="AM1090" s="105">
        <v>31.020399999999999</v>
      </c>
      <c r="AN1090" s="105">
        <v>31.1416</v>
      </c>
      <c r="AO1090" s="105">
        <v>30.5471</v>
      </c>
      <c r="AP1090" s="105">
        <v>30.970199999999998</v>
      </c>
      <c r="AQ1090" s="105">
        <v>30.831399999999999</v>
      </c>
      <c r="AR1090" s="105">
        <v>30.994</v>
      </c>
      <c r="AS1090" s="105">
        <v>30.981100000000001</v>
      </c>
      <c r="AT1090" s="105">
        <v>30.520700000000001</v>
      </c>
      <c r="AU1090" s="105">
        <v>30.434699999999999</v>
      </c>
      <c r="AV1090" s="105">
        <v>30.311299999999999</v>
      </c>
      <c r="AW1090" s="105">
        <v>30.474</v>
      </c>
      <c r="AX1090" s="105">
        <v>30.508199999999999</v>
      </c>
      <c r="AY1090" s="105">
        <v>30.316700000000001</v>
      </c>
      <c r="AZ1090" s="105">
        <v>30.549700000000001</v>
      </c>
      <c r="BA1090" s="105">
        <v>30.354900000000001</v>
      </c>
      <c r="BB1090" s="105">
        <v>30.5304</v>
      </c>
      <c r="BC1090" s="105">
        <v>30.273</v>
      </c>
      <c r="BD1090" s="105">
        <v>30.611699999999999</v>
      </c>
      <c r="BE1090" s="105">
        <v>30.7011</v>
      </c>
      <c r="BF1090" s="105">
        <v>30.484500000000001</v>
      </c>
      <c r="BG1090" s="105">
        <v>30.1309</v>
      </c>
      <c r="BH1090" s="105">
        <v>30.308</v>
      </c>
      <c r="BI1090" s="105">
        <v>30.334</v>
      </c>
      <c r="BJ1090" s="105">
        <v>30.408000000000001</v>
      </c>
      <c r="BK1090" s="105">
        <v>30.3352</v>
      </c>
      <c r="BL1090" s="116">
        <v>30.388400000000001</v>
      </c>
      <c r="BM1090" s="112">
        <v>2.5403599999999998E-2</v>
      </c>
      <c r="BN1090" s="112">
        <v>6.2965800000000004E-3</v>
      </c>
      <c r="BO1090" s="112">
        <v>3.2617699999999999E-2</v>
      </c>
      <c r="BP1090" s="112">
        <v>4.4412100000000003E-2</v>
      </c>
      <c r="BQ1090" s="112">
        <v>0.61207199999999995</v>
      </c>
      <c r="BR1090" s="112">
        <v>0.34094099999999999</v>
      </c>
      <c r="BS1090" s="112">
        <v>0.91593999999999998</v>
      </c>
      <c r="BT1090" s="112">
        <v>2.89395E-2</v>
      </c>
      <c r="BU1090" s="117">
        <v>0.15068899999999999</v>
      </c>
      <c r="BV1090" s="112">
        <v>6.7414500000000002E-2</v>
      </c>
      <c r="BW1090" s="112">
        <v>2.9663399999999999E-2</v>
      </c>
      <c r="BX1090" s="112">
        <v>0.10682999999999999</v>
      </c>
      <c r="BY1090" s="112">
        <v>8.3835999999999994E-2</v>
      </c>
      <c r="BZ1090" s="112">
        <v>0.80600000000000005</v>
      </c>
      <c r="CA1090" s="112">
        <v>0.60846199999999995</v>
      </c>
      <c r="CB1090" s="112">
        <v>0.96139600000000003</v>
      </c>
      <c r="CC1090" s="112">
        <v>0.136236</v>
      </c>
      <c r="CD1090" s="117">
        <v>0.67133900000000002</v>
      </c>
      <c r="CE1090" s="105">
        <v>0.40077299999999999</v>
      </c>
      <c r="CF1090" s="105">
        <v>0.59764499999999998</v>
      </c>
      <c r="CG1090" s="105">
        <v>0.40566999999999998</v>
      </c>
      <c r="CH1090" s="105">
        <v>0.45469199999999999</v>
      </c>
      <c r="CI1090" s="105">
        <v>2.9444999999999999E-2</v>
      </c>
      <c r="CJ1090" s="105">
        <v>8.0980899999999995E-2</v>
      </c>
      <c r="CK1090" s="105">
        <v>8.8755299999999995E-3</v>
      </c>
      <c r="CL1090" s="105">
        <v>0.221863</v>
      </c>
      <c r="CM1090" s="116">
        <v>-0.11958100000000001</v>
      </c>
    </row>
    <row r="1091" spans="1:91">
      <c r="A1091" s="104" t="s">
        <v>2993</v>
      </c>
      <c r="B1091" s="104" t="s">
        <v>2994</v>
      </c>
      <c r="C1091" s="104" t="s">
        <v>2995</v>
      </c>
      <c r="D1091" s="105">
        <v>28.455750000000002</v>
      </c>
      <c r="E1091" s="108">
        <v>278413514</v>
      </c>
      <c r="F1091" s="108">
        <v>231655871.69999999</v>
      </c>
      <c r="G1091" s="108">
        <v>285563989.89999998</v>
      </c>
      <c r="H1091" s="108">
        <v>282995664.39999998</v>
      </c>
      <c r="I1091" s="108">
        <v>288932576</v>
      </c>
      <c r="J1091" s="108">
        <v>267525220.09999999</v>
      </c>
      <c r="K1091" s="108">
        <v>437307257.5</v>
      </c>
      <c r="L1091" s="108">
        <v>285673805.89999998</v>
      </c>
      <c r="M1091" s="108">
        <v>473481591.80000001</v>
      </c>
      <c r="N1091" s="108">
        <v>271978515.30000001</v>
      </c>
      <c r="O1091" s="108">
        <v>155709723.90000001</v>
      </c>
      <c r="P1091" s="108">
        <v>232101911.30000001</v>
      </c>
      <c r="Q1091" s="108">
        <v>323031050</v>
      </c>
      <c r="R1091" s="108">
        <v>311753537.5</v>
      </c>
      <c r="S1091" s="108">
        <v>195446594</v>
      </c>
      <c r="T1091" s="108">
        <v>192070686.30000001</v>
      </c>
      <c r="U1091" s="108">
        <v>320283566.10000002</v>
      </c>
      <c r="V1091" s="108">
        <v>278748984</v>
      </c>
      <c r="W1091" s="108">
        <v>310103872</v>
      </c>
      <c r="X1091" s="108">
        <v>295280277</v>
      </c>
      <c r="Y1091" s="108">
        <v>214279095</v>
      </c>
      <c r="Z1091" s="108">
        <v>249713375</v>
      </c>
      <c r="AA1091" s="108">
        <v>278446468.89999998</v>
      </c>
      <c r="AB1091" s="108">
        <v>258655280</v>
      </c>
      <c r="AC1091" s="108">
        <v>412353431</v>
      </c>
      <c r="AD1091" s="108">
        <v>413041258.80000001</v>
      </c>
      <c r="AE1091" s="108">
        <v>251357455.5</v>
      </c>
      <c r="AF1091" s="108">
        <v>257440080</v>
      </c>
      <c r="AG1091" s="108">
        <v>309901236.30000001</v>
      </c>
      <c r="AH1091" s="115">
        <v>427993006.89999998</v>
      </c>
      <c r="AI1091" s="105">
        <v>28.4361</v>
      </c>
      <c r="AJ1091" s="105">
        <v>28.427700000000002</v>
      </c>
      <c r="AK1091" s="105">
        <v>28.731200000000001</v>
      </c>
      <c r="AL1091" s="105">
        <v>28.3506</v>
      </c>
      <c r="AM1091" s="105">
        <v>28.572299999999998</v>
      </c>
      <c r="AN1091" s="105">
        <v>28.507000000000001</v>
      </c>
      <c r="AO1091" s="105">
        <v>28.963100000000001</v>
      </c>
      <c r="AP1091" s="105">
        <v>28.918099999999999</v>
      </c>
      <c r="AQ1091" s="105">
        <v>29.0078</v>
      </c>
      <c r="AR1091" s="105">
        <v>28.458400000000001</v>
      </c>
      <c r="AS1091" s="105">
        <v>27.844200000000001</v>
      </c>
      <c r="AT1091" s="105">
        <v>28.394300000000001</v>
      </c>
      <c r="AU1091" s="105">
        <v>28.473299999999998</v>
      </c>
      <c r="AV1091" s="105">
        <v>28.505500000000001</v>
      </c>
      <c r="AW1091" s="105">
        <v>28.031600000000001</v>
      </c>
      <c r="AX1091" s="105">
        <v>27.8964</v>
      </c>
      <c r="AY1091" s="105">
        <v>28.561499999999999</v>
      </c>
      <c r="AZ1091" s="105">
        <v>28.4361</v>
      </c>
      <c r="BA1091" s="105">
        <v>28.453099999999999</v>
      </c>
      <c r="BB1091" s="105">
        <v>28.477799999999998</v>
      </c>
      <c r="BC1091" s="105">
        <v>27.891500000000001</v>
      </c>
      <c r="BD1091" s="105">
        <v>28.3279</v>
      </c>
      <c r="BE1091" s="105">
        <v>28.4998</v>
      </c>
      <c r="BF1091" s="105">
        <v>28.382999999999999</v>
      </c>
      <c r="BG1091" s="105">
        <v>28.660599999999999</v>
      </c>
      <c r="BH1091" s="105">
        <v>28.6571</v>
      </c>
      <c r="BI1091" s="105">
        <v>27.919</v>
      </c>
      <c r="BJ1091" s="105">
        <v>27.994700000000002</v>
      </c>
      <c r="BK1091" s="105">
        <v>28.168299999999999</v>
      </c>
      <c r="BL1091" s="116">
        <v>28.679400000000001</v>
      </c>
      <c r="BM1091" s="112">
        <v>0.33382099999999998</v>
      </c>
      <c r="BN1091" s="112">
        <v>0.415439</v>
      </c>
      <c r="BO1091" s="112">
        <v>3.0108599999999999E-2</v>
      </c>
      <c r="BP1091" s="112">
        <v>0.87238599999999999</v>
      </c>
      <c r="BQ1091" s="112">
        <v>0.83762400000000004</v>
      </c>
      <c r="BR1091" s="112">
        <v>0.95551299999999995</v>
      </c>
      <c r="BS1091" s="112">
        <v>0.982182</v>
      </c>
      <c r="BT1091" s="112">
        <v>0.59296800000000005</v>
      </c>
      <c r="BU1091" s="117">
        <v>0.70315399999999995</v>
      </c>
      <c r="BV1091" s="112">
        <v>0.41694999999999999</v>
      </c>
      <c r="BW1091" s="112">
        <v>0.50281399999999998</v>
      </c>
      <c r="BX1091" s="112">
        <v>0.103357</v>
      </c>
      <c r="BY1091" s="112">
        <v>0.89768599999999998</v>
      </c>
      <c r="BZ1091" s="112">
        <v>0.920234</v>
      </c>
      <c r="CA1091" s="112">
        <v>0.97861699999999996</v>
      </c>
      <c r="CB1091" s="112">
        <v>0.98889199999999999</v>
      </c>
      <c r="CC1091" s="112">
        <v>0.74696099999999999</v>
      </c>
      <c r="CD1091" s="117">
        <v>0.90479799999999999</v>
      </c>
      <c r="CE1091" s="105">
        <v>0.250861</v>
      </c>
      <c r="CF1091" s="105">
        <v>0.195828</v>
      </c>
      <c r="CG1091" s="105">
        <v>0.68223400000000001</v>
      </c>
      <c r="CH1091" s="105">
        <v>-4.84886E-2</v>
      </c>
      <c r="CI1091" s="105">
        <v>5.6002900000000001E-2</v>
      </c>
      <c r="CJ1091" s="105">
        <v>1.7190299999999999E-2</v>
      </c>
      <c r="CK1091" s="105">
        <v>-6.6731799999999999E-3</v>
      </c>
      <c r="CL1091" s="105">
        <v>0.122776</v>
      </c>
      <c r="CM1091" s="116">
        <v>0.13145299999999999</v>
      </c>
    </row>
    <row r="1092" spans="1:91">
      <c r="A1092" s="104" t="s">
        <v>5286</v>
      </c>
      <c r="B1092" s="104" t="s">
        <v>5287</v>
      </c>
      <c r="C1092" s="104" t="s">
        <v>1245</v>
      </c>
      <c r="D1092" s="105">
        <v>25.755299999999998</v>
      </c>
      <c r="E1092" s="108">
        <v>40610079</v>
      </c>
      <c r="F1092" s="108">
        <v>54381612</v>
      </c>
      <c r="G1092" s="108">
        <v>57308303</v>
      </c>
      <c r="H1092" s="108">
        <v>8071858</v>
      </c>
      <c r="I1092" s="108">
        <v>36814089</v>
      </c>
      <c r="J1092" s="108">
        <v>22814101.5</v>
      </c>
      <c r="K1092" s="108">
        <v>61179400</v>
      </c>
      <c r="L1092" s="108">
        <v>48273756</v>
      </c>
      <c r="M1092" s="108">
        <v>39852677</v>
      </c>
      <c r="N1092" s="108">
        <v>25851457.25</v>
      </c>
      <c r="O1092" s="108">
        <v>66000200</v>
      </c>
      <c r="P1092" s="108"/>
      <c r="Q1092" s="108">
        <v>69172490</v>
      </c>
      <c r="R1092" s="108">
        <v>20516288</v>
      </c>
      <c r="S1092" s="108">
        <v>77263403.5</v>
      </c>
      <c r="T1092" s="108">
        <v>36219475.5</v>
      </c>
      <c r="U1092" s="108">
        <v>77755335</v>
      </c>
      <c r="V1092" s="108">
        <v>49874587</v>
      </c>
      <c r="W1092" s="108">
        <v>47835651</v>
      </c>
      <c r="X1092" s="108">
        <v>51026696</v>
      </c>
      <c r="Y1092" s="108">
        <v>64629915</v>
      </c>
      <c r="Z1092" s="108">
        <v>55188609</v>
      </c>
      <c r="AA1092" s="108">
        <v>19748314</v>
      </c>
      <c r="AB1092" s="108">
        <v>31798711</v>
      </c>
      <c r="AC1092" s="108">
        <v>49668093.5</v>
      </c>
      <c r="AD1092" s="108">
        <v>87476460</v>
      </c>
      <c r="AE1092" s="108">
        <v>56049362</v>
      </c>
      <c r="AF1092" s="108">
        <v>36534864</v>
      </c>
      <c r="AG1092" s="108">
        <v>50064969</v>
      </c>
      <c r="AH1092" s="115">
        <v>76415797</v>
      </c>
      <c r="AI1092" s="105">
        <v>25.658799999999999</v>
      </c>
      <c r="AJ1092" s="105">
        <v>26.406099999999999</v>
      </c>
      <c r="AK1092" s="105">
        <v>26.426100000000002</v>
      </c>
      <c r="AL1092" s="105">
        <v>23.218900000000001</v>
      </c>
      <c r="AM1092" s="105">
        <v>25.5914</v>
      </c>
      <c r="AN1092" s="105">
        <v>25.3005</v>
      </c>
      <c r="AO1092" s="105">
        <v>26.098299999999998</v>
      </c>
      <c r="AP1092" s="105">
        <v>26.647300000000001</v>
      </c>
      <c r="AQ1092" s="105">
        <v>25.4373</v>
      </c>
      <c r="AR1092" s="105">
        <v>24.918399999999998</v>
      </c>
      <c r="AS1092" s="105">
        <v>26.639800000000001</v>
      </c>
      <c r="AT1092" s="105">
        <v>22.325800000000001</v>
      </c>
      <c r="AU1092" s="105">
        <v>26.2498</v>
      </c>
      <c r="AV1092" s="105">
        <v>24.58</v>
      </c>
      <c r="AW1092" s="105">
        <v>26.7742</v>
      </c>
      <c r="AX1092" s="105">
        <v>25.489599999999999</v>
      </c>
      <c r="AY1092" s="105">
        <v>26.549299999999999</v>
      </c>
      <c r="AZ1092" s="105">
        <v>25.9984</v>
      </c>
      <c r="BA1092" s="105">
        <v>25.756499999999999</v>
      </c>
      <c r="BB1092" s="105">
        <v>25.982700000000001</v>
      </c>
      <c r="BC1092" s="105">
        <v>26.133900000000001</v>
      </c>
      <c r="BD1092" s="105">
        <v>26.067399999999999</v>
      </c>
      <c r="BE1092" s="105">
        <v>24.642700000000001</v>
      </c>
      <c r="BF1092" s="105">
        <v>25.359100000000002</v>
      </c>
      <c r="BG1092" s="105">
        <v>25.593599999999999</v>
      </c>
      <c r="BH1092" s="105">
        <v>26.386199999999999</v>
      </c>
      <c r="BI1092" s="105">
        <v>25.754100000000001</v>
      </c>
      <c r="BJ1092" s="105">
        <v>25.177800000000001</v>
      </c>
      <c r="BK1092" s="105">
        <v>25.531199999999998</v>
      </c>
      <c r="BL1092" s="116">
        <v>26.218399999999999</v>
      </c>
      <c r="BM1092" s="112">
        <v>0.25881799999999999</v>
      </c>
      <c r="BN1092" s="112">
        <v>0.30939299999999997</v>
      </c>
      <c r="BO1092" s="112">
        <v>0.41850100000000001</v>
      </c>
      <c r="BP1092" s="112">
        <v>0.47575499999999998</v>
      </c>
      <c r="BQ1092" s="112">
        <v>0.77241400000000004</v>
      </c>
      <c r="BR1092" s="112">
        <v>0.44044299999999997</v>
      </c>
      <c r="BS1092" s="112">
        <v>0.38643899999999998</v>
      </c>
      <c r="BT1092" s="112">
        <v>0.60631500000000005</v>
      </c>
      <c r="BU1092" s="117">
        <v>0.52823500000000001</v>
      </c>
      <c r="BV1092" s="112">
        <v>0.34247</v>
      </c>
      <c r="BW1092" s="112">
        <v>0.402169</v>
      </c>
      <c r="BX1092" s="112">
        <v>0.52787899999999999</v>
      </c>
      <c r="BY1092" s="112">
        <v>0.55786199999999997</v>
      </c>
      <c r="BZ1092" s="112">
        <v>0.88972099999999998</v>
      </c>
      <c r="CA1092" s="112">
        <v>0.69264099999999995</v>
      </c>
      <c r="CB1092" s="112">
        <v>0.61241999999999996</v>
      </c>
      <c r="CC1092" s="112">
        <v>0.75839699999999999</v>
      </c>
      <c r="CD1092" s="117">
        <v>0.82494100000000004</v>
      </c>
      <c r="CE1092" s="105">
        <v>0.52119400000000005</v>
      </c>
      <c r="CF1092" s="105">
        <v>-0.93890399999999996</v>
      </c>
      <c r="CG1092" s="105">
        <v>0.41848099999999999</v>
      </c>
      <c r="CH1092" s="105">
        <v>-1.0144599999999999</v>
      </c>
      <c r="CI1092" s="105">
        <v>0.22551199999999999</v>
      </c>
      <c r="CJ1092" s="105">
        <v>0.36995099999999997</v>
      </c>
      <c r="CK1092" s="105">
        <v>0.31523499999999999</v>
      </c>
      <c r="CL1092" s="105">
        <v>-0.286111</v>
      </c>
      <c r="CM1092" s="116">
        <v>0.26880900000000002</v>
      </c>
    </row>
    <row r="1093" spans="1:91">
      <c r="A1093" s="104" t="s">
        <v>2996</v>
      </c>
      <c r="B1093" s="104" t="s">
        <v>2997</v>
      </c>
      <c r="C1093" s="104" t="s">
        <v>1245</v>
      </c>
      <c r="D1093" s="105">
        <v>27.389800000000001</v>
      </c>
      <c r="E1093" s="108">
        <v>228729580</v>
      </c>
      <c r="F1093" s="108">
        <v>234112955</v>
      </c>
      <c r="G1093" s="108">
        <v>222737020</v>
      </c>
      <c r="H1093" s="108">
        <v>106420612</v>
      </c>
      <c r="I1093" s="108">
        <v>169411072</v>
      </c>
      <c r="J1093" s="108">
        <v>235962450</v>
      </c>
      <c r="K1093" s="108">
        <v>133310305</v>
      </c>
      <c r="L1093" s="108">
        <v>181206276</v>
      </c>
      <c r="M1093" s="108">
        <v>256340216</v>
      </c>
      <c r="N1093" s="108">
        <v>226725253</v>
      </c>
      <c r="O1093" s="108">
        <v>235191296</v>
      </c>
      <c r="P1093" s="108">
        <v>226343808</v>
      </c>
      <c r="Q1093" s="108">
        <v>112919118</v>
      </c>
      <c r="R1093" s="108">
        <v>143550308</v>
      </c>
      <c r="S1093" s="108">
        <v>69030040</v>
      </c>
      <c r="T1093" s="108">
        <v>123643238</v>
      </c>
      <c r="U1093" s="108">
        <v>129859198</v>
      </c>
      <c r="V1093" s="108">
        <v>101694718</v>
      </c>
      <c r="W1093" s="108">
        <v>177586617</v>
      </c>
      <c r="X1093" s="108">
        <v>150056114</v>
      </c>
      <c r="Y1093" s="108">
        <v>153566784</v>
      </c>
      <c r="Z1093" s="108">
        <v>84753423</v>
      </c>
      <c r="AA1093" s="108">
        <v>108373266</v>
      </c>
      <c r="AB1093" s="108">
        <v>157232736</v>
      </c>
      <c r="AC1093" s="108">
        <v>247368168</v>
      </c>
      <c r="AD1093" s="108">
        <v>136059988</v>
      </c>
      <c r="AE1093" s="108">
        <v>97384315</v>
      </c>
      <c r="AF1093" s="108">
        <v>108124136</v>
      </c>
      <c r="AG1093" s="108">
        <v>114374212</v>
      </c>
      <c r="AH1093" s="115">
        <v>69665413</v>
      </c>
      <c r="AI1093" s="105">
        <v>28.1526</v>
      </c>
      <c r="AJ1093" s="105">
        <v>28.4618</v>
      </c>
      <c r="AK1093" s="105">
        <v>28.395299999999999</v>
      </c>
      <c r="AL1093" s="105">
        <v>26.939599999999999</v>
      </c>
      <c r="AM1093" s="105">
        <v>27.7883</v>
      </c>
      <c r="AN1093" s="105">
        <v>28.381399999999999</v>
      </c>
      <c r="AO1093" s="105">
        <v>27.256799999999998</v>
      </c>
      <c r="AP1093" s="105">
        <v>28.3399</v>
      </c>
      <c r="AQ1093" s="105">
        <v>28.122599999999998</v>
      </c>
      <c r="AR1093" s="105">
        <v>28.206199999999999</v>
      </c>
      <c r="AS1093" s="105">
        <v>28.425599999999999</v>
      </c>
      <c r="AT1093" s="105">
        <v>28.3581</v>
      </c>
      <c r="AU1093" s="105">
        <v>26.9725</v>
      </c>
      <c r="AV1093" s="105">
        <v>27.386700000000001</v>
      </c>
      <c r="AW1093" s="105">
        <v>26.481000000000002</v>
      </c>
      <c r="AX1093" s="105">
        <v>27.260899999999999</v>
      </c>
      <c r="AY1093" s="105">
        <v>27.284400000000002</v>
      </c>
      <c r="AZ1093" s="105">
        <v>26.998200000000001</v>
      </c>
      <c r="BA1093" s="105">
        <v>27.648900000000001</v>
      </c>
      <c r="BB1093" s="105">
        <v>27.5091</v>
      </c>
      <c r="BC1093" s="105">
        <v>27.392900000000001</v>
      </c>
      <c r="BD1093" s="105">
        <v>26.7546</v>
      </c>
      <c r="BE1093" s="105">
        <v>27.151599999999998</v>
      </c>
      <c r="BF1093" s="105">
        <v>27.664899999999999</v>
      </c>
      <c r="BG1093" s="105">
        <v>27.887899999999998</v>
      </c>
      <c r="BH1093" s="105">
        <v>27.032699999999998</v>
      </c>
      <c r="BI1093" s="105">
        <v>26.551100000000002</v>
      </c>
      <c r="BJ1093" s="105">
        <v>26.743200000000002</v>
      </c>
      <c r="BK1093" s="105">
        <v>26.7423</v>
      </c>
      <c r="BL1093" s="116">
        <v>26.105599999999999</v>
      </c>
      <c r="BM1093" s="112">
        <v>1.4742399999999999E-3</v>
      </c>
      <c r="BN1093" s="112">
        <v>6.6813200000000003E-2</v>
      </c>
      <c r="BO1093" s="112">
        <v>2.48881E-2</v>
      </c>
      <c r="BP1093" s="112">
        <v>1.26067E-3</v>
      </c>
      <c r="BQ1093" s="112">
        <v>0.28438999999999998</v>
      </c>
      <c r="BR1093" s="112">
        <v>4.8173899999999999E-2</v>
      </c>
      <c r="BS1093" s="112">
        <v>1.1814099999999999E-2</v>
      </c>
      <c r="BT1093" s="112">
        <v>0.12292599999999999</v>
      </c>
      <c r="BU1093" s="117">
        <v>0.23159099999999999</v>
      </c>
      <c r="BV1093" s="112">
        <v>1.56057E-2</v>
      </c>
      <c r="BW1093" s="112">
        <v>0.12814200000000001</v>
      </c>
      <c r="BX1093" s="112">
        <v>9.2564199999999999E-2</v>
      </c>
      <c r="BY1093" s="112">
        <v>9.0806099999999994E-3</v>
      </c>
      <c r="BZ1093" s="112">
        <v>0.62688200000000005</v>
      </c>
      <c r="CA1093" s="112">
        <v>0.21616199999999999</v>
      </c>
      <c r="CB1093" s="112">
        <v>0.108512</v>
      </c>
      <c r="CC1093" s="112">
        <v>0.30273299999999997</v>
      </c>
      <c r="CD1093" s="117">
        <v>0.70800099999999999</v>
      </c>
      <c r="CE1093" s="105">
        <v>1.8062</v>
      </c>
      <c r="CF1093" s="105">
        <v>1.1727399999999999</v>
      </c>
      <c r="CG1093" s="105">
        <v>1.3760600000000001</v>
      </c>
      <c r="CH1093" s="105">
        <v>1.79962</v>
      </c>
      <c r="CI1093" s="105">
        <v>0.41634500000000002</v>
      </c>
      <c r="CJ1093" s="105">
        <v>0.65079600000000004</v>
      </c>
      <c r="CK1093" s="105">
        <v>0.98661500000000002</v>
      </c>
      <c r="CL1093" s="105">
        <v>0.66002700000000003</v>
      </c>
      <c r="CM1093" s="116">
        <v>0.62686900000000001</v>
      </c>
    </row>
    <row r="1094" spans="1:91">
      <c r="A1094" s="104" t="s">
        <v>2998</v>
      </c>
      <c r="B1094" s="104" t="s">
        <v>2999</v>
      </c>
      <c r="C1094" s="104" t="s">
        <v>3000</v>
      </c>
      <c r="D1094" s="105">
        <v>30.5548</v>
      </c>
      <c r="E1094" s="108">
        <v>1480532502</v>
      </c>
      <c r="F1094" s="108">
        <v>1572377905</v>
      </c>
      <c r="G1094" s="108">
        <v>1591330633</v>
      </c>
      <c r="H1094" s="108">
        <v>1940568724</v>
      </c>
      <c r="I1094" s="108">
        <v>1969625310</v>
      </c>
      <c r="J1094" s="108">
        <v>2572247854</v>
      </c>
      <c r="K1094" s="108">
        <v>2620330116</v>
      </c>
      <c r="L1094" s="108">
        <v>4925219726</v>
      </c>
      <c r="M1094" s="108">
        <v>2347288845</v>
      </c>
      <c r="N1094" s="108">
        <v>2605171938</v>
      </c>
      <c r="O1094" s="108">
        <v>2518101066</v>
      </c>
      <c r="P1094" s="108">
        <v>1866887328</v>
      </c>
      <c r="Q1094" s="108">
        <v>1399831843</v>
      </c>
      <c r="R1094" s="108">
        <v>1153952556</v>
      </c>
      <c r="S1094" s="108">
        <v>1423989644</v>
      </c>
      <c r="T1094" s="108">
        <v>1405666070</v>
      </c>
      <c r="U1094" s="108">
        <v>1201819486</v>
      </c>
      <c r="V1094" s="108">
        <v>1007736201</v>
      </c>
      <c r="W1094" s="108">
        <v>1073528370</v>
      </c>
      <c r="X1094" s="108">
        <v>1165060980</v>
      </c>
      <c r="Y1094" s="108">
        <v>1178132752</v>
      </c>
      <c r="Z1094" s="108">
        <v>947031932</v>
      </c>
      <c r="AA1094" s="108">
        <v>683713439.5</v>
      </c>
      <c r="AB1094" s="108">
        <v>816623997.60000002</v>
      </c>
      <c r="AC1094" s="108">
        <v>1007127588</v>
      </c>
      <c r="AD1094" s="108">
        <v>903877588</v>
      </c>
      <c r="AE1094" s="108">
        <v>1248476104</v>
      </c>
      <c r="AF1094" s="108">
        <v>1227410589</v>
      </c>
      <c r="AG1094" s="108">
        <v>1242794371</v>
      </c>
      <c r="AH1094" s="115">
        <v>1202843806</v>
      </c>
      <c r="AI1094" s="105">
        <v>30.847000000000001</v>
      </c>
      <c r="AJ1094" s="105">
        <v>31.1205</v>
      </c>
      <c r="AK1094" s="105">
        <v>31.131399999999999</v>
      </c>
      <c r="AL1094" s="105">
        <v>31.1282</v>
      </c>
      <c r="AM1094" s="105">
        <v>31.304300000000001</v>
      </c>
      <c r="AN1094" s="105">
        <v>31.754100000000001</v>
      </c>
      <c r="AO1094" s="105">
        <v>31.529499999999999</v>
      </c>
      <c r="AP1094" s="105">
        <v>32.850099999999998</v>
      </c>
      <c r="AQ1094" s="105">
        <v>31.317399999999999</v>
      </c>
      <c r="AR1094" s="105">
        <v>31.688199999999998</v>
      </c>
      <c r="AS1094" s="105">
        <v>31.697900000000001</v>
      </c>
      <c r="AT1094" s="105">
        <v>31.402200000000001</v>
      </c>
      <c r="AU1094" s="105">
        <v>30.621500000000001</v>
      </c>
      <c r="AV1094" s="105">
        <v>30.393599999999999</v>
      </c>
      <c r="AW1094" s="105">
        <v>30.741900000000001</v>
      </c>
      <c r="AX1094" s="105">
        <v>30.767900000000001</v>
      </c>
      <c r="AY1094" s="105">
        <v>30.488099999999999</v>
      </c>
      <c r="AZ1094" s="105">
        <v>30.252500000000001</v>
      </c>
      <c r="BA1094" s="105">
        <v>30.244700000000002</v>
      </c>
      <c r="BB1094" s="105">
        <v>30.46</v>
      </c>
      <c r="BC1094" s="105">
        <v>30.333200000000001</v>
      </c>
      <c r="BD1094" s="105">
        <v>30.218499999999999</v>
      </c>
      <c r="BE1094" s="105">
        <v>29.772099999999998</v>
      </c>
      <c r="BF1094" s="105">
        <v>30.041699999999999</v>
      </c>
      <c r="BG1094" s="105">
        <v>29.947700000000001</v>
      </c>
      <c r="BH1094" s="105">
        <v>29.790400000000002</v>
      </c>
      <c r="BI1094" s="105">
        <v>30.231400000000001</v>
      </c>
      <c r="BJ1094" s="105">
        <v>30.248000000000001</v>
      </c>
      <c r="BK1094" s="105">
        <v>30.162099999999999</v>
      </c>
      <c r="BL1094" s="116">
        <v>30.180499999999999</v>
      </c>
      <c r="BM1094" s="112">
        <v>9.8182900000000004E-4</v>
      </c>
      <c r="BN1094" s="112">
        <v>3.1142000000000001E-3</v>
      </c>
      <c r="BO1094" s="112">
        <v>2.3908700000000001E-2</v>
      </c>
      <c r="BP1094" s="112">
        <v>1.54136E-4</v>
      </c>
      <c r="BQ1094" s="112">
        <v>2.1044799999999999E-2</v>
      </c>
      <c r="BR1094" s="112">
        <v>0.113111</v>
      </c>
      <c r="BS1094" s="112">
        <v>9.2559100000000005E-2</v>
      </c>
      <c r="BT1094" s="112">
        <v>0.232518</v>
      </c>
      <c r="BU1094" s="117">
        <v>0.19092899999999999</v>
      </c>
      <c r="BV1094" s="112">
        <v>1.26254E-2</v>
      </c>
      <c r="BW1094" s="112">
        <v>2.13379E-2</v>
      </c>
      <c r="BX1094" s="112">
        <v>9.02424E-2</v>
      </c>
      <c r="BY1094" s="112">
        <v>3.6774400000000001E-3</v>
      </c>
      <c r="BZ1094" s="112">
        <v>0.29402299999999998</v>
      </c>
      <c r="CA1094" s="112">
        <v>0.34571800000000003</v>
      </c>
      <c r="CB1094" s="112">
        <v>0.28786800000000001</v>
      </c>
      <c r="CC1094" s="112">
        <v>0.43400699999999998</v>
      </c>
      <c r="CD1094" s="117">
        <v>0.69455</v>
      </c>
      <c r="CE1094" s="105">
        <v>0.83605200000000002</v>
      </c>
      <c r="CF1094" s="105">
        <v>1.19868</v>
      </c>
      <c r="CG1094" s="105">
        <v>1.7021299999999999</v>
      </c>
      <c r="CH1094" s="105">
        <v>1.3992199999999999</v>
      </c>
      <c r="CI1094" s="105">
        <v>0.38880999999999999</v>
      </c>
      <c r="CJ1094" s="105">
        <v>0.30596499999999999</v>
      </c>
      <c r="CK1094" s="105">
        <v>0.14907000000000001</v>
      </c>
      <c r="CL1094" s="105">
        <v>-0.18610199999999999</v>
      </c>
      <c r="CM1094" s="116">
        <v>-0.20702799999999999</v>
      </c>
    </row>
    <row r="1095" spans="1:91">
      <c r="A1095" s="104" t="s">
        <v>3001</v>
      </c>
      <c r="B1095" s="104" t="s">
        <v>3002</v>
      </c>
      <c r="C1095" s="104" t="s">
        <v>471</v>
      </c>
      <c r="D1095" s="105">
        <v>28.391750000000002</v>
      </c>
      <c r="E1095" s="108">
        <v>191677344</v>
      </c>
      <c r="F1095" s="108">
        <v>149463600</v>
      </c>
      <c r="G1095" s="108">
        <v>148397008</v>
      </c>
      <c r="H1095" s="108">
        <v>134376272</v>
      </c>
      <c r="I1095" s="108">
        <v>147321184</v>
      </c>
      <c r="J1095" s="108">
        <v>181474592</v>
      </c>
      <c r="K1095" s="108">
        <v>152307616</v>
      </c>
      <c r="L1095" s="108">
        <v>201510352</v>
      </c>
      <c r="M1095" s="108">
        <v>141874112</v>
      </c>
      <c r="N1095" s="108">
        <v>283786944</v>
      </c>
      <c r="O1095" s="108">
        <v>223242112</v>
      </c>
      <c r="P1095" s="108">
        <v>186541280</v>
      </c>
      <c r="Q1095" s="108">
        <v>358865024</v>
      </c>
      <c r="R1095" s="108">
        <v>341544288</v>
      </c>
      <c r="S1095" s="108">
        <v>196005616</v>
      </c>
      <c r="T1095" s="108">
        <v>348990368</v>
      </c>
      <c r="U1095" s="108">
        <v>267342608</v>
      </c>
      <c r="V1095" s="108">
        <v>282548160</v>
      </c>
      <c r="W1095" s="108">
        <v>360224992</v>
      </c>
      <c r="X1095" s="108">
        <v>352074752</v>
      </c>
      <c r="Y1095" s="108">
        <v>382960384</v>
      </c>
      <c r="Z1095" s="108">
        <v>229344512</v>
      </c>
      <c r="AA1095" s="108">
        <v>253789920</v>
      </c>
      <c r="AB1095" s="108">
        <v>310898080</v>
      </c>
      <c r="AC1095" s="108">
        <v>431652416</v>
      </c>
      <c r="AD1095" s="108">
        <v>455672160</v>
      </c>
      <c r="AE1095" s="108">
        <v>417159104</v>
      </c>
      <c r="AF1095" s="108">
        <v>353469824</v>
      </c>
      <c r="AG1095" s="108">
        <v>367651648</v>
      </c>
      <c r="AH1095" s="115">
        <v>348540672</v>
      </c>
      <c r="AI1095" s="105">
        <v>27.897600000000001</v>
      </c>
      <c r="AJ1095" s="105">
        <v>27.863</v>
      </c>
      <c r="AK1095" s="105">
        <v>27.833600000000001</v>
      </c>
      <c r="AL1095" s="105">
        <v>27.2761</v>
      </c>
      <c r="AM1095" s="105">
        <v>27.586099999999998</v>
      </c>
      <c r="AN1095" s="105">
        <v>28.005099999999999</v>
      </c>
      <c r="AO1095" s="105">
        <v>27.454000000000001</v>
      </c>
      <c r="AP1095" s="105">
        <v>28.554200000000002</v>
      </c>
      <c r="AQ1095" s="105">
        <v>27.269100000000002</v>
      </c>
      <c r="AR1095" s="105">
        <v>28.528700000000001</v>
      </c>
      <c r="AS1095" s="105">
        <v>28.359000000000002</v>
      </c>
      <c r="AT1095" s="105">
        <v>28.0791</v>
      </c>
      <c r="AU1095" s="105">
        <v>28.616700000000002</v>
      </c>
      <c r="AV1095" s="105">
        <v>28.6372</v>
      </c>
      <c r="AW1095" s="105">
        <v>28.034500000000001</v>
      </c>
      <c r="AX1095" s="105">
        <v>28.757899999999999</v>
      </c>
      <c r="AY1095" s="105">
        <v>28.311399999999999</v>
      </c>
      <c r="AZ1095" s="105">
        <v>28.459099999999999</v>
      </c>
      <c r="BA1095" s="105">
        <v>28.6693</v>
      </c>
      <c r="BB1095" s="105">
        <v>28.735600000000002</v>
      </c>
      <c r="BC1095" s="105">
        <v>28.734400000000001</v>
      </c>
      <c r="BD1095" s="105">
        <v>28.201799999999999</v>
      </c>
      <c r="BE1095" s="105">
        <v>28.360199999999999</v>
      </c>
      <c r="BF1095" s="105">
        <v>28.648499999999999</v>
      </c>
      <c r="BG1095" s="105">
        <v>28.7393</v>
      </c>
      <c r="BH1095" s="105">
        <v>28.806699999999999</v>
      </c>
      <c r="BI1095" s="105">
        <v>28.649899999999999</v>
      </c>
      <c r="BJ1095" s="105">
        <v>28.452100000000002</v>
      </c>
      <c r="BK1095" s="105">
        <v>28.404199999999999</v>
      </c>
      <c r="BL1095" s="116">
        <v>28.379300000000001</v>
      </c>
      <c r="BM1095" s="112">
        <v>4.1821299999999999E-5</v>
      </c>
      <c r="BN1095" s="112">
        <v>2.0503799999999999E-2</v>
      </c>
      <c r="BO1095" s="112">
        <v>0.17946200000000001</v>
      </c>
      <c r="BP1095" s="112">
        <v>0.53690899999999997</v>
      </c>
      <c r="BQ1095" s="112">
        <v>0.93371400000000004</v>
      </c>
      <c r="BR1095" s="112">
        <v>0.50397999999999998</v>
      </c>
      <c r="BS1095" s="112">
        <v>5.9630800000000004E-4</v>
      </c>
      <c r="BT1095" s="112">
        <v>0.95253900000000002</v>
      </c>
      <c r="BU1095" s="117">
        <v>3.0961399999999998E-3</v>
      </c>
      <c r="BV1095" s="112">
        <v>2.7630900000000002E-3</v>
      </c>
      <c r="BW1095" s="112">
        <v>5.8286900000000003E-2</v>
      </c>
      <c r="BX1095" s="112">
        <v>0.28967900000000002</v>
      </c>
      <c r="BY1095" s="112">
        <v>0.61710799999999999</v>
      </c>
      <c r="BZ1095" s="112">
        <v>0.96575</v>
      </c>
      <c r="CA1095" s="112">
        <v>0.74107900000000004</v>
      </c>
      <c r="CB1095" s="112">
        <v>2.85632E-2</v>
      </c>
      <c r="CC1095" s="112">
        <v>0.973773</v>
      </c>
      <c r="CD1095" s="117">
        <v>0.28253899999999998</v>
      </c>
      <c r="CE1095" s="105">
        <v>-0.54712799999999995</v>
      </c>
      <c r="CF1095" s="105">
        <v>-0.78942400000000001</v>
      </c>
      <c r="CG1095" s="105">
        <v>-0.65275499999999997</v>
      </c>
      <c r="CH1095" s="105">
        <v>-8.9593900000000004E-2</v>
      </c>
      <c r="CI1095" s="105">
        <v>1.7592699999999999E-2</v>
      </c>
      <c r="CJ1095" s="105">
        <v>9.7597799999999998E-2</v>
      </c>
      <c r="CK1095" s="105">
        <v>0.30121199999999998</v>
      </c>
      <c r="CL1095" s="105">
        <v>-8.3904300000000008E-3</v>
      </c>
      <c r="CM1095" s="116">
        <v>0.32010499999999997</v>
      </c>
    </row>
    <row r="1096" spans="1:91">
      <c r="A1096" s="104" t="s">
        <v>3003</v>
      </c>
      <c r="B1096" s="104" t="s">
        <v>3004</v>
      </c>
      <c r="C1096" s="104" t="s">
        <v>3005</v>
      </c>
      <c r="D1096" s="105">
        <v>28.600900000000003</v>
      </c>
      <c r="E1096" s="108">
        <v>343690476.80000001</v>
      </c>
      <c r="F1096" s="108">
        <v>179135820.40000001</v>
      </c>
      <c r="G1096" s="108">
        <v>277587320.5</v>
      </c>
      <c r="H1096" s="108">
        <v>239895196.30000001</v>
      </c>
      <c r="I1096" s="108">
        <v>146704133.5</v>
      </c>
      <c r="J1096" s="108">
        <v>122435064</v>
      </c>
      <c r="K1096" s="108">
        <v>360611248</v>
      </c>
      <c r="L1096" s="108">
        <v>120168092</v>
      </c>
      <c r="M1096" s="108">
        <v>278473918</v>
      </c>
      <c r="N1096" s="108">
        <v>170112482.5</v>
      </c>
      <c r="O1096" s="108">
        <v>140565869</v>
      </c>
      <c r="P1096" s="108">
        <v>185034040.30000001</v>
      </c>
      <c r="Q1096" s="108">
        <v>278174359.89999998</v>
      </c>
      <c r="R1096" s="108">
        <v>453647853.5</v>
      </c>
      <c r="S1096" s="108">
        <v>421136424</v>
      </c>
      <c r="T1096" s="108">
        <v>207609469.5</v>
      </c>
      <c r="U1096" s="108">
        <v>320312460.5</v>
      </c>
      <c r="V1096" s="108">
        <v>309924015</v>
      </c>
      <c r="W1096" s="108">
        <v>349568383.5</v>
      </c>
      <c r="X1096" s="108">
        <v>394805575</v>
      </c>
      <c r="Y1096" s="108">
        <v>252000355.30000001</v>
      </c>
      <c r="Z1096" s="108">
        <v>312306943</v>
      </c>
      <c r="AA1096" s="108">
        <v>295335205</v>
      </c>
      <c r="AB1096" s="108">
        <v>303258812</v>
      </c>
      <c r="AC1096" s="108">
        <v>428709634.30000001</v>
      </c>
      <c r="AD1096" s="108">
        <v>469758128</v>
      </c>
      <c r="AE1096" s="108">
        <v>486682473.5</v>
      </c>
      <c r="AF1096" s="108">
        <v>539205304</v>
      </c>
      <c r="AG1096" s="108">
        <v>618215734</v>
      </c>
      <c r="AH1096" s="115">
        <v>567290530.79999995</v>
      </c>
      <c r="AI1096" s="105">
        <v>28.74</v>
      </c>
      <c r="AJ1096" s="105">
        <v>28.062000000000001</v>
      </c>
      <c r="AK1096" s="105">
        <v>28.6812</v>
      </c>
      <c r="AL1096" s="105">
        <v>28.112200000000001</v>
      </c>
      <c r="AM1096" s="105">
        <v>27.581600000000002</v>
      </c>
      <c r="AN1096" s="105">
        <v>27.422899999999998</v>
      </c>
      <c r="AO1096" s="105">
        <v>28.687799999999999</v>
      </c>
      <c r="AP1096" s="105">
        <v>27.786999999999999</v>
      </c>
      <c r="AQ1096" s="105">
        <v>28.242100000000001</v>
      </c>
      <c r="AR1096" s="105">
        <v>27.810300000000002</v>
      </c>
      <c r="AS1096" s="105">
        <v>27.707999999999998</v>
      </c>
      <c r="AT1096" s="105">
        <v>28.067399999999999</v>
      </c>
      <c r="AU1096" s="105">
        <v>28.248200000000001</v>
      </c>
      <c r="AV1096" s="105">
        <v>29.046700000000001</v>
      </c>
      <c r="AW1096" s="105">
        <v>29.073399999999999</v>
      </c>
      <c r="AX1096" s="105">
        <v>28.008600000000001</v>
      </c>
      <c r="AY1096" s="105">
        <v>28.562100000000001</v>
      </c>
      <c r="AZ1096" s="105">
        <v>28.589200000000002</v>
      </c>
      <c r="BA1096" s="105">
        <v>28.625900000000001</v>
      </c>
      <c r="BB1096" s="105">
        <v>28.901599999999998</v>
      </c>
      <c r="BC1096" s="105">
        <v>28.128299999999999</v>
      </c>
      <c r="BD1096" s="105">
        <v>28.6327</v>
      </c>
      <c r="BE1096" s="105">
        <v>28.5703</v>
      </c>
      <c r="BF1096" s="105">
        <v>28.6126</v>
      </c>
      <c r="BG1096" s="105">
        <v>28.731100000000001</v>
      </c>
      <c r="BH1096" s="105">
        <v>28.850999999999999</v>
      </c>
      <c r="BI1096" s="105">
        <v>28.872299999999999</v>
      </c>
      <c r="BJ1096" s="105">
        <v>29.061299999999999</v>
      </c>
      <c r="BK1096" s="105">
        <v>29.1434</v>
      </c>
      <c r="BL1096" s="116">
        <v>29.0718</v>
      </c>
      <c r="BM1096" s="112">
        <v>5.2053700000000001E-2</v>
      </c>
      <c r="BN1096" s="112">
        <v>2.7268100000000001E-3</v>
      </c>
      <c r="BO1096" s="112">
        <v>3.09404E-2</v>
      </c>
      <c r="BP1096" s="112">
        <v>3.6337700000000001E-4</v>
      </c>
      <c r="BQ1096" s="112">
        <v>0.32801200000000003</v>
      </c>
      <c r="BR1096" s="112">
        <v>2.0919900000000002E-2</v>
      </c>
      <c r="BS1096" s="112">
        <v>7.6671900000000001E-2</v>
      </c>
      <c r="BT1096" s="112">
        <v>1.0445E-4</v>
      </c>
      <c r="BU1096" s="117">
        <v>5.7824199999999999E-3</v>
      </c>
      <c r="BV1096" s="112">
        <v>0.10212599999999999</v>
      </c>
      <c r="BW1096" s="112">
        <v>2.0569199999999999E-2</v>
      </c>
      <c r="BX1096" s="112">
        <v>0.10455299999999999</v>
      </c>
      <c r="BY1096" s="112">
        <v>5.1572700000000003E-3</v>
      </c>
      <c r="BZ1096" s="112">
        <v>0.65919399999999995</v>
      </c>
      <c r="CA1096" s="112">
        <v>0.133608</v>
      </c>
      <c r="CB1096" s="112">
        <v>0.26286700000000002</v>
      </c>
      <c r="CC1096" s="112">
        <v>9.7645600000000003E-3</v>
      </c>
      <c r="CD1096" s="117">
        <v>0.32179999999999997</v>
      </c>
      <c r="CE1096" s="105">
        <v>-0.59774799999999995</v>
      </c>
      <c r="CF1096" s="105">
        <v>-1.38659</v>
      </c>
      <c r="CG1096" s="105">
        <v>-0.85321000000000002</v>
      </c>
      <c r="CH1096" s="105">
        <v>-1.23024</v>
      </c>
      <c r="CI1096" s="105">
        <v>-0.302726</v>
      </c>
      <c r="CJ1096" s="105">
        <v>-0.70552800000000004</v>
      </c>
      <c r="CK1096" s="105">
        <v>-0.540215</v>
      </c>
      <c r="CL1096" s="105">
        <v>-0.48699599999999998</v>
      </c>
      <c r="CM1096" s="116">
        <v>-0.27404099999999998</v>
      </c>
    </row>
    <row r="1097" spans="1:91">
      <c r="A1097" s="104" t="s">
        <v>3006</v>
      </c>
      <c r="B1097" s="104" t="s">
        <v>3007</v>
      </c>
      <c r="C1097" s="104" t="s">
        <v>3008</v>
      </c>
      <c r="D1097" s="105">
        <v>33.1539</v>
      </c>
      <c r="E1097" s="108">
        <v>5122705177</v>
      </c>
      <c r="F1097" s="108">
        <v>3007182374</v>
      </c>
      <c r="G1097" s="108">
        <v>2826256687</v>
      </c>
      <c r="H1097" s="108">
        <v>6040379201</v>
      </c>
      <c r="I1097" s="108">
        <v>4462167558</v>
      </c>
      <c r="J1097" s="108">
        <v>2079254970</v>
      </c>
      <c r="K1097" s="108">
        <v>6948328890</v>
      </c>
      <c r="L1097" s="108">
        <v>3294303085</v>
      </c>
      <c r="M1097" s="108">
        <v>7870700851</v>
      </c>
      <c r="N1097" s="108">
        <v>3211508975</v>
      </c>
      <c r="O1097" s="108">
        <v>2363426990</v>
      </c>
      <c r="P1097" s="108">
        <v>2896651376</v>
      </c>
      <c r="Q1097" s="108">
        <v>8267340818</v>
      </c>
      <c r="R1097" s="108">
        <v>7560738663</v>
      </c>
      <c r="S1097" s="108">
        <v>3847307940</v>
      </c>
      <c r="T1097" s="108">
        <v>8796972556</v>
      </c>
      <c r="U1097" s="108">
        <v>9091887213</v>
      </c>
      <c r="V1097" s="108">
        <v>7768505462</v>
      </c>
      <c r="W1097" s="108">
        <v>8254801230</v>
      </c>
      <c r="X1097" s="108">
        <v>7639884454</v>
      </c>
      <c r="Y1097" s="108">
        <v>8233168043</v>
      </c>
      <c r="Z1097" s="108">
        <v>8143110747</v>
      </c>
      <c r="AA1097" s="108">
        <v>8483701970</v>
      </c>
      <c r="AB1097" s="108">
        <v>8705170607</v>
      </c>
      <c r="AC1097" s="108">
        <v>18014275257</v>
      </c>
      <c r="AD1097" s="108">
        <v>14709841713</v>
      </c>
      <c r="AE1097" s="108">
        <v>17166101245</v>
      </c>
      <c r="AF1097" s="108">
        <v>17423898307</v>
      </c>
      <c r="AG1097" s="108">
        <v>21280143957</v>
      </c>
      <c r="AH1097" s="115">
        <v>20507158699</v>
      </c>
      <c r="AI1097" s="105">
        <v>32.637700000000002</v>
      </c>
      <c r="AJ1097" s="105">
        <v>32.027099999999997</v>
      </c>
      <c r="AK1097" s="105">
        <v>31.9359</v>
      </c>
      <c r="AL1097" s="105">
        <v>32.766399999999997</v>
      </c>
      <c r="AM1097" s="105">
        <v>32.474600000000002</v>
      </c>
      <c r="AN1097" s="105">
        <v>31.391200000000001</v>
      </c>
      <c r="AO1097" s="105">
        <v>32.958199999999998</v>
      </c>
      <c r="AP1097" s="105">
        <v>32.2849</v>
      </c>
      <c r="AQ1097" s="105">
        <v>33.062899999999999</v>
      </c>
      <c r="AR1097" s="105">
        <v>31.996600000000001</v>
      </c>
      <c r="AS1097" s="105">
        <v>31.607099999999999</v>
      </c>
      <c r="AT1097" s="105">
        <v>32.035899999999998</v>
      </c>
      <c r="AU1097" s="105">
        <v>33.164900000000003</v>
      </c>
      <c r="AV1097" s="105">
        <v>33.105600000000003</v>
      </c>
      <c r="AW1097" s="105">
        <v>32.159100000000002</v>
      </c>
      <c r="AX1097" s="105">
        <v>33.413699999999999</v>
      </c>
      <c r="AY1097" s="105">
        <v>33.393999999999998</v>
      </c>
      <c r="AZ1097" s="105">
        <v>33.188200000000002</v>
      </c>
      <c r="BA1097" s="105">
        <v>33.1875</v>
      </c>
      <c r="BB1097" s="105">
        <v>33.160299999999999</v>
      </c>
      <c r="BC1097" s="105">
        <v>33.147500000000001</v>
      </c>
      <c r="BD1097" s="105">
        <v>33.345799999999997</v>
      </c>
      <c r="BE1097" s="105">
        <v>33.390999999999998</v>
      </c>
      <c r="BF1097" s="105">
        <v>33.455800000000004</v>
      </c>
      <c r="BG1097" s="105">
        <v>34.128599999999999</v>
      </c>
      <c r="BH1097" s="105">
        <v>33.7973</v>
      </c>
      <c r="BI1097" s="105">
        <v>34.012700000000002</v>
      </c>
      <c r="BJ1097" s="105">
        <v>34.075400000000002</v>
      </c>
      <c r="BK1097" s="105">
        <v>34.2333</v>
      </c>
      <c r="BL1097" s="116">
        <v>34.254899999999999</v>
      </c>
      <c r="BM1097" s="112">
        <v>9.4523999999999997E-4</v>
      </c>
      <c r="BN1097" s="112">
        <v>9.4215600000000007E-3</v>
      </c>
      <c r="BO1097" s="112">
        <v>4.7687600000000004E-3</v>
      </c>
      <c r="BP1097" s="112">
        <v>9.8918499999999998E-5</v>
      </c>
      <c r="BQ1097" s="112">
        <v>1.4068900000000001E-2</v>
      </c>
      <c r="BR1097" s="112">
        <v>7.3183999999999999E-4</v>
      </c>
      <c r="BS1097" s="112">
        <v>5.9940299999999999E-5</v>
      </c>
      <c r="BT1097" s="112">
        <v>2.6216899999999998E-4</v>
      </c>
      <c r="BU1097" s="117">
        <v>0.137349</v>
      </c>
      <c r="BV1097" s="112">
        <v>1.24998E-2</v>
      </c>
      <c r="BW1097" s="112">
        <v>3.72305E-2</v>
      </c>
      <c r="BX1097" s="112">
        <v>4.0608699999999998E-2</v>
      </c>
      <c r="BY1097" s="112">
        <v>3.26772E-3</v>
      </c>
      <c r="BZ1097" s="112">
        <v>0.267314</v>
      </c>
      <c r="CA1097" s="112">
        <v>2.9834200000000002E-2</v>
      </c>
      <c r="CB1097" s="112">
        <v>1.0413E-2</v>
      </c>
      <c r="CC1097" s="112">
        <v>1.5328100000000001E-2</v>
      </c>
      <c r="CD1097" s="117">
        <v>0.66105999999999998</v>
      </c>
      <c r="CE1097" s="105">
        <v>-1.98763</v>
      </c>
      <c r="CF1097" s="105">
        <v>-1.97715</v>
      </c>
      <c r="CG1097" s="105">
        <v>-1.41919</v>
      </c>
      <c r="CH1097" s="105">
        <v>-2.3080099999999999</v>
      </c>
      <c r="CI1097" s="105">
        <v>-1.37802</v>
      </c>
      <c r="CJ1097" s="105">
        <v>-0.85591499999999998</v>
      </c>
      <c r="CK1097" s="105">
        <v>-1.02277</v>
      </c>
      <c r="CL1097" s="105">
        <v>-0.79034000000000004</v>
      </c>
      <c r="CM1097" s="116">
        <v>-0.208319</v>
      </c>
    </row>
    <row r="1098" spans="1:91">
      <c r="A1098" s="104" t="s">
        <v>5288</v>
      </c>
      <c r="B1098" s="104" t="s">
        <v>5289</v>
      </c>
      <c r="C1098" s="104" t="s">
        <v>5290</v>
      </c>
      <c r="D1098" s="105">
        <v>25.846699999999998</v>
      </c>
      <c r="E1098" s="108">
        <v>90180030.5</v>
      </c>
      <c r="F1098" s="108">
        <v>57212401.25</v>
      </c>
      <c r="G1098" s="108">
        <v>29960416</v>
      </c>
      <c r="H1098" s="108">
        <v>39494266.5</v>
      </c>
      <c r="I1098" s="108">
        <v>44881560</v>
      </c>
      <c r="J1098" s="108">
        <v>84781160</v>
      </c>
      <c r="K1098" s="108">
        <v>66515284.25</v>
      </c>
      <c r="L1098" s="108">
        <v>54667417.5</v>
      </c>
      <c r="M1098" s="108">
        <v>115109539</v>
      </c>
      <c r="N1098" s="108">
        <v>50368966</v>
      </c>
      <c r="O1098" s="108">
        <v>30871947.5</v>
      </c>
      <c r="P1098" s="108">
        <v>28093350.25</v>
      </c>
      <c r="Q1098" s="108">
        <v>68165010.879999995</v>
      </c>
      <c r="R1098" s="108">
        <v>101123687.3</v>
      </c>
      <c r="S1098" s="108">
        <v>101473497</v>
      </c>
      <c r="T1098" s="108">
        <v>7444461.75</v>
      </c>
      <c r="U1098" s="108">
        <v>45281773.75</v>
      </c>
      <c r="V1098" s="108">
        <v>64805940.5</v>
      </c>
      <c r="W1098" s="108">
        <v>83408930</v>
      </c>
      <c r="X1098" s="108"/>
      <c r="Y1098" s="108">
        <v>16430342</v>
      </c>
      <c r="Z1098" s="108">
        <v>47156556</v>
      </c>
      <c r="AA1098" s="108">
        <v>10620265.5</v>
      </c>
      <c r="AB1098" s="108">
        <v>4529182.5</v>
      </c>
      <c r="AC1098" s="108">
        <v>108270812</v>
      </c>
      <c r="AD1098" s="108">
        <v>8982910.25</v>
      </c>
      <c r="AE1098" s="108">
        <v>7562906.75</v>
      </c>
      <c r="AF1098" s="108">
        <v>9207493</v>
      </c>
      <c r="AG1098" s="108"/>
      <c r="AH1098" s="115">
        <v>69416070</v>
      </c>
      <c r="AI1098" s="105">
        <v>26.809799999999999</v>
      </c>
      <c r="AJ1098" s="105">
        <v>26.468499999999999</v>
      </c>
      <c r="AK1098" s="105">
        <v>25.488700000000001</v>
      </c>
      <c r="AL1098" s="105">
        <v>25.509499999999999</v>
      </c>
      <c r="AM1098" s="105">
        <v>25.939499999999999</v>
      </c>
      <c r="AN1098" s="105">
        <v>27.155100000000001</v>
      </c>
      <c r="AO1098" s="105">
        <v>26.252400000000002</v>
      </c>
      <c r="AP1098" s="105">
        <v>26.823699999999999</v>
      </c>
      <c r="AQ1098" s="105">
        <v>26.967500000000001</v>
      </c>
      <c r="AR1098" s="105">
        <v>25.913</v>
      </c>
      <c r="AS1098" s="105">
        <v>25.569700000000001</v>
      </c>
      <c r="AT1098" s="105">
        <v>25.347899999999999</v>
      </c>
      <c r="AU1098" s="105">
        <v>26.2395</v>
      </c>
      <c r="AV1098" s="105">
        <v>26.8812</v>
      </c>
      <c r="AW1098" s="105">
        <v>27.0349</v>
      </c>
      <c r="AX1098" s="105">
        <v>23.207100000000001</v>
      </c>
      <c r="AY1098" s="105">
        <v>25.7804</v>
      </c>
      <c r="AZ1098" s="105">
        <v>26.372299999999999</v>
      </c>
      <c r="BA1098" s="105">
        <v>26.558599999999998</v>
      </c>
      <c r="BB1098" s="105">
        <v>20.793299999999999</v>
      </c>
      <c r="BC1098" s="105">
        <v>24.2014</v>
      </c>
      <c r="BD1098" s="105">
        <v>25.757300000000001</v>
      </c>
      <c r="BE1098" s="105">
        <v>23.465900000000001</v>
      </c>
      <c r="BF1098" s="105">
        <v>22.5474</v>
      </c>
      <c r="BG1098" s="105">
        <v>26.700399999999998</v>
      </c>
      <c r="BH1098" s="105">
        <v>23.145199999999999</v>
      </c>
      <c r="BI1098" s="105">
        <v>22.8644</v>
      </c>
      <c r="BJ1098" s="105">
        <v>23.189399999999999</v>
      </c>
      <c r="BK1098" s="105">
        <v>23.4177</v>
      </c>
      <c r="BL1098" s="116">
        <v>26.0807</v>
      </c>
      <c r="BM1098" s="112">
        <v>0.11501400000000001</v>
      </c>
      <c r="BN1098" s="112">
        <v>0.13377</v>
      </c>
      <c r="BO1098" s="112">
        <v>6.1864599999999999E-2</v>
      </c>
      <c r="BP1098" s="112">
        <v>0.21673999999999999</v>
      </c>
      <c r="BQ1098" s="112">
        <v>6.04062E-2</v>
      </c>
      <c r="BR1098" s="112">
        <v>0.54365799999999997</v>
      </c>
      <c r="BS1098" s="112">
        <v>0.85298099999999999</v>
      </c>
      <c r="BT1098" s="112">
        <v>0.82962599999999997</v>
      </c>
      <c r="BU1098" s="117">
        <v>0.99642200000000003</v>
      </c>
      <c r="BV1098" s="112">
        <v>0.180926</v>
      </c>
      <c r="BW1098" s="112">
        <v>0.21129700000000001</v>
      </c>
      <c r="BX1098" s="112">
        <v>0.15210199999999999</v>
      </c>
      <c r="BY1098" s="112">
        <v>0.29514800000000002</v>
      </c>
      <c r="BZ1098" s="112">
        <v>0.42715799999999998</v>
      </c>
      <c r="CA1098" s="112">
        <v>0.76704700000000003</v>
      </c>
      <c r="CB1098" s="112">
        <v>0.93289999999999995</v>
      </c>
      <c r="CC1098" s="112">
        <v>0.90676699999999999</v>
      </c>
      <c r="CD1098" s="117">
        <v>0.99859100000000001</v>
      </c>
      <c r="CE1098" s="105">
        <v>2.0264000000000002</v>
      </c>
      <c r="CF1098" s="105">
        <v>1.9721</v>
      </c>
      <c r="CG1098" s="105">
        <v>2.4519000000000002</v>
      </c>
      <c r="CH1098" s="105">
        <v>1.3809199999999999</v>
      </c>
      <c r="CI1098" s="105">
        <v>2.4892599999999998</v>
      </c>
      <c r="CJ1098" s="105">
        <v>0.89063099999999995</v>
      </c>
      <c r="CK1098" s="105">
        <v>-0.37816</v>
      </c>
      <c r="CL1098" s="105">
        <v>-0.30573</v>
      </c>
      <c r="CM1098" s="116">
        <v>7.3680899999999999E-3</v>
      </c>
    </row>
    <row r="1099" spans="1:91">
      <c r="A1099" s="104" t="s">
        <v>3009</v>
      </c>
      <c r="B1099" s="104" t="s">
        <v>3010</v>
      </c>
      <c r="C1099" s="104" t="s">
        <v>471</v>
      </c>
      <c r="D1099" s="105">
        <v>32.536450000000002</v>
      </c>
      <c r="E1099" s="108">
        <v>8833538437</v>
      </c>
      <c r="F1099" s="108">
        <v>2158015398</v>
      </c>
      <c r="G1099" s="108">
        <v>9989433768</v>
      </c>
      <c r="H1099" s="108">
        <v>2162966151</v>
      </c>
      <c r="I1099" s="108">
        <v>7880859185</v>
      </c>
      <c r="J1099" s="108">
        <v>2367738334</v>
      </c>
      <c r="K1099" s="108">
        <v>2365529651</v>
      </c>
      <c r="L1099" s="108">
        <v>2232241901</v>
      </c>
      <c r="M1099" s="108">
        <v>2406750895</v>
      </c>
      <c r="N1099" s="108">
        <v>2185334387</v>
      </c>
      <c r="O1099" s="108">
        <v>2553075631</v>
      </c>
      <c r="P1099" s="108">
        <v>2368124514</v>
      </c>
      <c r="Q1099" s="108">
        <v>5835063878</v>
      </c>
      <c r="R1099" s="108">
        <v>5369361005</v>
      </c>
      <c r="S1099" s="108">
        <v>6101078006</v>
      </c>
      <c r="T1099" s="108">
        <v>6617763957</v>
      </c>
      <c r="U1099" s="108">
        <v>9117621750</v>
      </c>
      <c r="V1099" s="108">
        <v>1450804109</v>
      </c>
      <c r="W1099" s="108">
        <v>6921872861</v>
      </c>
      <c r="X1099" s="108">
        <v>8896526013</v>
      </c>
      <c r="Y1099" s="108">
        <v>9438108852</v>
      </c>
      <c r="Z1099" s="108">
        <v>12071816802</v>
      </c>
      <c r="AA1099" s="108">
        <v>11291248489</v>
      </c>
      <c r="AB1099" s="108">
        <v>11531473979</v>
      </c>
      <c r="AC1099" s="108">
        <v>1759277500</v>
      </c>
      <c r="AD1099" s="108">
        <v>4876252631</v>
      </c>
      <c r="AE1099" s="108">
        <v>5045650649</v>
      </c>
      <c r="AF1099" s="108">
        <v>6256185893</v>
      </c>
      <c r="AG1099" s="108">
        <v>6273857934</v>
      </c>
      <c r="AH1099" s="115">
        <v>3722627881</v>
      </c>
      <c r="AI1099" s="105">
        <v>33.4238</v>
      </c>
      <c r="AJ1099" s="105">
        <v>31.549399999999999</v>
      </c>
      <c r="AK1099" s="105">
        <v>33.761600000000001</v>
      </c>
      <c r="AL1099" s="105">
        <v>31.284700000000001</v>
      </c>
      <c r="AM1099" s="105">
        <v>33.293599999999998</v>
      </c>
      <c r="AN1099" s="105">
        <v>31.631499999999999</v>
      </c>
      <c r="AO1099" s="105">
        <v>31.3794</v>
      </c>
      <c r="AP1099" s="105">
        <v>31.7148</v>
      </c>
      <c r="AQ1099" s="105">
        <v>31.3535</v>
      </c>
      <c r="AR1099" s="105">
        <v>31.435099999999998</v>
      </c>
      <c r="AS1099" s="105">
        <v>31.716999999999999</v>
      </c>
      <c r="AT1099" s="105">
        <v>31.7453</v>
      </c>
      <c r="AU1099" s="105">
        <v>32.671399999999998</v>
      </c>
      <c r="AV1099" s="105">
        <v>32.611800000000002</v>
      </c>
      <c r="AW1099" s="105">
        <v>32.826799999999999</v>
      </c>
      <c r="AX1099" s="105">
        <v>33.003</v>
      </c>
      <c r="AY1099" s="105">
        <v>33.399700000000003</v>
      </c>
      <c r="AZ1099" s="105">
        <v>30.7592</v>
      </c>
      <c r="BA1099" s="105">
        <v>32.933500000000002</v>
      </c>
      <c r="BB1099" s="105">
        <v>33.3797</v>
      </c>
      <c r="BC1099" s="105">
        <v>33.344099999999997</v>
      </c>
      <c r="BD1099" s="105">
        <v>33.915999999999997</v>
      </c>
      <c r="BE1099" s="105">
        <v>33.807200000000002</v>
      </c>
      <c r="BF1099" s="105">
        <v>33.861400000000003</v>
      </c>
      <c r="BG1099" s="105">
        <v>30.7608</v>
      </c>
      <c r="BH1099" s="105">
        <v>32.199100000000001</v>
      </c>
      <c r="BI1099" s="105">
        <v>32.246299999999998</v>
      </c>
      <c r="BJ1099" s="105">
        <v>32.597700000000003</v>
      </c>
      <c r="BK1099" s="105">
        <v>32.475200000000001</v>
      </c>
      <c r="BL1099" s="116">
        <v>31.7851</v>
      </c>
      <c r="BM1099" s="112">
        <v>0.44150400000000001</v>
      </c>
      <c r="BN1099" s="112">
        <v>0.76312100000000005</v>
      </c>
      <c r="BO1099" s="112">
        <v>4.4763799999999999E-2</v>
      </c>
      <c r="BP1099" s="112">
        <v>7.3875200000000002E-2</v>
      </c>
      <c r="BQ1099" s="112">
        <v>0.184948</v>
      </c>
      <c r="BR1099" s="112">
        <v>0.91190499999999997</v>
      </c>
      <c r="BS1099" s="112">
        <v>3.2577399999999999E-2</v>
      </c>
      <c r="BT1099" s="112">
        <v>3.4798799999999999E-3</v>
      </c>
      <c r="BU1099" s="117">
        <v>0.372836</v>
      </c>
      <c r="BV1099" s="112">
        <v>0.51960799999999996</v>
      </c>
      <c r="BW1099" s="112">
        <v>0.81136600000000003</v>
      </c>
      <c r="BX1099" s="112">
        <v>0.12606999999999999</v>
      </c>
      <c r="BY1099" s="112">
        <v>0.125389</v>
      </c>
      <c r="BZ1099" s="112">
        <v>0.550342</v>
      </c>
      <c r="CA1099" s="112">
        <v>0.96010300000000004</v>
      </c>
      <c r="CB1099" s="112">
        <v>0.172426</v>
      </c>
      <c r="CC1099" s="112">
        <v>4.61839E-2</v>
      </c>
      <c r="CD1099" s="117">
        <v>0.75453099999999995</v>
      </c>
      <c r="CE1099" s="105">
        <v>0.62562600000000002</v>
      </c>
      <c r="CF1099" s="105">
        <v>-0.216033</v>
      </c>
      <c r="CG1099" s="105">
        <v>-0.80337499999999995</v>
      </c>
      <c r="CH1099" s="105">
        <v>-0.653528</v>
      </c>
      <c r="CI1099" s="105">
        <v>0.41737200000000002</v>
      </c>
      <c r="CJ1099" s="105">
        <v>0.10131800000000001</v>
      </c>
      <c r="CK1099" s="105">
        <v>0.93312899999999999</v>
      </c>
      <c r="CL1099" s="105">
        <v>1.5755699999999999</v>
      </c>
      <c r="CM1099" s="116">
        <v>-0.55055500000000002</v>
      </c>
    </row>
    <row r="1100" spans="1:91">
      <c r="A1100" s="104" t="s">
        <v>3011</v>
      </c>
      <c r="B1100" s="104" t="s">
        <v>3012</v>
      </c>
      <c r="C1100" s="104" t="s">
        <v>2171</v>
      </c>
      <c r="D1100" s="105">
        <v>32.9009</v>
      </c>
      <c r="E1100" s="108">
        <v>6805383480</v>
      </c>
      <c r="F1100" s="108">
        <v>6214888146</v>
      </c>
      <c r="G1100" s="108">
        <v>6700478412</v>
      </c>
      <c r="H1100" s="108">
        <v>7763789744</v>
      </c>
      <c r="I1100" s="108">
        <v>6524844088</v>
      </c>
      <c r="J1100" s="108">
        <v>7096319563</v>
      </c>
      <c r="K1100" s="108">
        <v>7589669406</v>
      </c>
      <c r="L1100" s="108">
        <v>5023896704</v>
      </c>
      <c r="M1100" s="108">
        <v>7671239026</v>
      </c>
      <c r="N1100" s="108">
        <v>3854918100</v>
      </c>
      <c r="O1100" s="108">
        <v>5865170324</v>
      </c>
      <c r="P1100" s="108">
        <v>3419437169</v>
      </c>
      <c r="Q1100" s="108">
        <v>6372924814</v>
      </c>
      <c r="R1100" s="108">
        <v>6341528092</v>
      </c>
      <c r="S1100" s="108">
        <v>6129169892</v>
      </c>
      <c r="T1100" s="108">
        <v>6499471195</v>
      </c>
      <c r="U1100" s="108">
        <v>6541412607</v>
      </c>
      <c r="V1100" s="108">
        <v>6569880596</v>
      </c>
      <c r="W1100" s="108">
        <v>6452855605</v>
      </c>
      <c r="X1100" s="108">
        <v>6650471963</v>
      </c>
      <c r="Y1100" s="108">
        <v>6616351008</v>
      </c>
      <c r="Z1100" s="108">
        <v>5909275047</v>
      </c>
      <c r="AA1100" s="108">
        <v>5896482706</v>
      </c>
      <c r="AB1100" s="108">
        <v>5714137673</v>
      </c>
      <c r="AC1100" s="108">
        <v>7768260190</v>
      </c>
      <c r="AD1100" s="108">
        <v>7802992452</v>
      </c>
      <c r="AE1100" s="108">
        <v>7643148433</v>
      </c>
      <c r="AF1100" s="108">
        <v>7735674986</v>
      </c>
      <c r="AG1100" s="108">
        <v>7864905437</v>
      </c>
      <c r="AH1100" s="115">
        <v>7441071442</v>
      </c>
      <c r="AI1100" s="105">
        <v>33.047499999999999</v>
      </c>
      <c r="AJ1100" s="105">
        <v>33.081099999999999</v>
      </c>
      <c r="AK1100" s="105">
        <v>33.199100000000001</v>
      </c>
      <c r="AL1100" s="105">
        <v>33.128500000000003</v>
      </c>
      <c r="AM1100" s="105">
        <v>33.026200000000003</v>
      </c>
      <c r="AN1100" s="105">
        <v>33.160200000000003</v>
      </c>
      <c r="AO1100" s="105">
        <v>33.085299999999997</v>
      </c>
      <c r="AP1100" s="105">
        <v>32.9009</v>
      </c>
      <c r="AQ1100" s="105">
        <v>33.0259</v>
      </c>
      <c r="AR1100" s="105">
        <v>32.266100000000002</v>
      </c>
      <c r="AS1100" s="105">
        <v>32.956000000000003</v>
      </c>
      <c r="AT1100" s="105">
        <v>32.275300000000001</v>
      </c>
      <c r="AU1100" s="105">
        <v>32.795299999999997</v>
      </c>
      <c r="AV1100" s="105">
        <v>32.851900000000001</v>
      </c>
      <c r="AW1100" s="105">
        <v>32.837400000000002</v>
      </c>
      <c r="AX1100" s="105">
        <v>32.976999999999997</v>
      </c>
      <c r="AY1100" s="105">
        <v>32.922899999999998</v>
      </c>
      <c r="AZ1100" s="105">
        <v>32.944299999999998</v>
      </c>
      <c r="BA1100" s="105">
        <v>32.8322</v>
      </c>
      <c r="BB1100" s="105">
        <v>32.956400000000002</v>
      </c>
      <c r="BC1100" s="105">
        <v>32.824800000000003</v>
      </c>
      <c r="BD1100" s="105">
        <v>32.877600000000001</v>
      </c>
      <c r="BE1100" s="105">
        <v>32.860300000000002</v>
      </c>
      <c r="BF1100" s="105">
        <v>32.848500000000001</v>
      </c>
      <c r="BG1100" s="105">
        <v>32.9009</v>
      </c>
      <c r="BH1100" s="105">
        <v>32.876100000000001</v>
      </c>
      <c r="BI1100" s="105">
        <v>32.845399999999998</v>
      </c>
      <c r="BJ1100" s="105">
        <v>32.9039</v>
      </c>
      <c r="BK1100" s="105">
        <v>32.800199999999997</v>
      </c>
      <c r="BL1100" s="116">
        <v>32.785899999999998</v>
      </c>
      <c r="BM1100" s="112">
        <v>9.1585699999999996E-3</v>
      </c>
      <c r="BN1100" s="112">
        <v>7.4701699999999999E-3</v>
      </c>
      <c r="BO1100" s="112">
        <v>5.7394199999999999E-2</v>
      </c>
      <c r="BP1100" s="112">
        <v>0.22608400000000001</v>
      </c>
      <c r="BQ1100" s="112">
        <v>0.96670100000000003</v>
      </c>
      <c r="BR1100" s="112">
        <v>4.3076400000000001E-2</v>
      </c>
      <c r="BS1100" s="112">
        <v>0.50762300000000005</v>
      </c>
      <c r="BT1100" s="112">
        <v>0.44709599999999999</v>
      </c>
      <c r="BU1100" s="117">
        <v>0.33711999999999998</v>
      </c>
      <c r="BV1100" s="112">
        <v>3.8177999999999997E-2</v>
      </c>
      <c r="BW1100" s="112">
        <v>3.2677699999999997E-2</v>
      </c>
      <c r="BX1100" s="112">
        <v>0.146428</v>
      </c>
      <c r="BY1100" s="112">
        <v>0.30591600000000002</v>
      </c>
      <c r="BZ1100" s="112">
        <v>0.980518</v>
      </c>
      <c r="CA1100" s="112">
        <v>0.202787</v>
      </c>
      <c r="CB1100" s="112">
        <v>0.70072400000000001</v>
      </c>
      <c r="CC1100" s="112">
        <v>0.62987899999999997</v>
      </c>
      <c r="CD1100" s="117">
        <v>0.74290299999999998</v>
      </c>
      <c r="CE1100" s="105">
        <v>0.27924599999999999</v>
      </c>
      <c r="CF1100" s="105">
        <v>0.27494800000000003</v>
      </c>
      <c r="CG1100" s="105">
        <v>0.17405100000000001</v>
      </c>
      <c r="CH1100" s="105">
        <v>-0.33087699999999998</v>
      </c>
      <c r="CI1100" s="105">
        <v>-1.8158E-3</v>
      </c>
      <c r="CJ1100" s="105">
        <v>0.118065</v>
      </c>
      <c r="CK1100" s="105">
        <v>4.1141499999999998E-2</v>
      </c>
      <c r="CL1100" s="105">
        <v>3.2122299999999999E-2</v>
      </c>
      <c r="CM1100" s="116">
        <v>4.4141100000000003E-2</v>
      </c>
    </row>
    <row r="1101" spans="1:91">
      <c r="A1101" s="104" t="s">
        <v>5291</v>
      </c>
      <c r="B1101" s="104" t="s">
        <v>5292</v>
      </c>
      <c r="C1101" s="104" t="s">
        <v>625</v>
      </c>
      <c r="D1101" s="105">
        <v>25.644300000000001</v>
      </c>
      <c r="E1101" s="108">
        <v>30627682</v>
      </c>
      <c r="F1101" s="108">
        <v>29366058</v>
      </c>
      <c r="G1101" s="108">
        <v>32954728</v>
      </c>
      <c r="H1101" s="108"/>
      <c r="I1101" s="108">
        <v>32867076</v>
      </c>
      <c r="J1101" s="108"/>
      <c r="K1101" s="108">
        <v>29572974</v>
      </c>
      <c r="L1101" s="108"/>
      <c r="M1101" s="108">
        <v>33754896</v>
      </c>
      <c r="N1101" s="108">
        <v>39586660</v>
      </c>
      <c r="O1101" s="108">
        <v>24824080</v>
      </c>
      <c r="P1101" s="108">
        <v>34768760</v>
      </c>
      <c r="Q1101" s="108">
        <v>41349312</v>
      </c>
      <c r="R1101" s="108">
        <v>53211636</v>
      </c>
      <c r="S1101" s="108">
        <v>17645136</v>
      </c>
      <c r="T1101" s="108">
        <v>42590428</v>
      </c>
      <c r="U1101" s="108">
        <v>41569472</v>
      </c>
      <c r="V1101" s="108">
        <v>43597724</v>
      </c>
      <c r="W1101" s="108">
        <v>59100092</v>
      </c>
      <c r="X1101" s="108">
        <v>55952000</v>
      </c>
      <c r="Y1101" s="108">
        <v>45250556</v>
      </c>
      <c r="Z1101" s="108">
        <v>37355276</v>
      </c>
      <c r="AA1101" s="108">
        <v>46838372</v>
      </c>
      <c r="AB1101" s="108">
        <v>53023104</v>
      </c>
      <c r="AC1101" s="108">
        <v>54971536</v>
      </c>
      <c r="AD1101" s="108">
        <v>56808224</v>
      </c>
      <c r="AE1101" s="108">
        <v>65665892</v>
      </c>
      <c r="AF1101" s="108">
        <v>68087464</v>
      </c>
      <c r="AG1101" s="108">
        <v>68956352</v>
      </c>
      <c r="AH1101" s="115">
        <v>57003800</v>
      </c>
      <c r="AI1101" s="105">
        <v>25.251799999999999</v>
      </c>
      <c r="AJ1101" s="105">
        <v>25.5444</v>
      </c>
      <c r="AK1101" s="105">
        <v>25.6435</v>
      </c>
      <c r="AL1101" s="105">
        <v>21.887499999999999</v>
      </c>
      <c r="AM1101" s="105">
        <v>25.485900000000001</v>
      </c>
      <c r="AN1101" s="105">
        <v>22.873699999999999</v>
      </c>
      <c r="AO1101" s="105">
        <v>25.0229</v>
      </c>
      <c r="AP1101" s="105">
        <v>22.765899999999998</v>
      </c>
      <c r="AQ1101" s="105">
        <v>25.197700000000001</v>
      </c>
      <c r="AR1101" s="105">
        <v>25.564399999999999</v>
      </c>
      <c r="AS1101" s="105">
        <v>25.255299999999998</v>
      </c>
      <c r="AT1101" s="105">
        <v>25.6555</v>
      </c>
      <c r="AU1101" s="105">
        <v>25.5124</v>
      </c>
      <c r="AV1101" s="105">
        <v>25.954899999999999</v>
      </c>
      <c r="AW1101" s="105">
        <v>24.674099999999999</v>
      </c>
      <c r="AX1101" s="105">
        <v>25.723299999999998</v>
      </c>
      <c r="AY1101" s="105">
        <v>25.645099999999999</v>
      </c>
      <c r="AZ1101" s="105">
        <v>25.804200000000002</v>
      </c>
      <c r="BA1101" s="105">
        <v>26.061599999999999</v>
      </c>
      <c r="BB1101" s="105">
        <v>26.105799999999999</v>
      </c>
      <c r="BC1101" s="105">
        <v>25.625800000000002</v>
      </c>
      <c r="BD1101" s="105">
        <v>25.51</v>
      </c>
      <c r="BE1101" s="105">
        <v>25.897099999999998</v>
      </c>
      <c r="BF1101" s="105">
        <v>26.096699999999998</v>
      </c>
      <c r="BG1101" s="105">
        <v>25.738700000000001</v>
      </c>
      <c r="BH1101" s="105">
        <v>25.7605</v>
      </c>
      <c r="BI1101" s="105">
        <v>25.982500000000002</v>
      </c>
      <c r="BJ1101" s="105">
        <v>26.075900000000001</v>
      </c>
      <c r="BK1101" s="105">
        <v>26.0062</v>
      </c>
      <c r="BL1101" s="116">
        <v>25.802499999999998</v>
      </c>
      <c r="BM1101" s="112">
        <v>2.8302799999999999E-2</v>
      </c>
      <c r="BN1101" s="112">
        <v>7.7275099999999999E-2</v>
      </c>
      <c r="BO1101" s="112">
        <v>0.10678799999999999</v>
      </c>
      <c r="BP1101" s="112">
        <v>3.2505399999999997E-2</v>
      </c>
      <c r="BQ1101" s="112">
        <v>0.20518600000000001</v>
      </c>
      <c r="BR1101" s="112">
        <v>6.5007400000000007E-2</v>
      </c>
      <c r="BS1101" s="112">
        <v>0.869143</v>
      </c>
      <c r="BT1101" s="112">
        <v>0.54217099999999996</v>
      </c>
      <c r="BU1101" s="117">
        <v>0.30068699999999998</v>
      </c>
      <c r="BV1101" s="112">
        <v>7.1294800000000005E-2</v>
      </c>
      <c r="BW1101" s="112">
        <v>0.14141300000000001</v>
      </c>
      <c r="BX1101" s="112">
        <v>0.20059399999999999</v>
      </c>
      <c r="BY1101" s="112">
        <v>6.5835400000000002E-2</v>
      </c>
      <c r="BZ1101" s="112">
        <v>0.57466600000000001</v>
      </c>
      <c r="CA1101" s="112">
        <v>0.25575799999999999</v>
      </c>
      <c r="CB1101" s="112">
        <v>0.93871300000000002</v>
      </c>
      <c r="CC1101" s="112">
        <v>0.71199400000000002</v>
      </c>
      <c r="CD1101" s="117">
        <v>0.73119599999999996</v>
      </c>
      <c r="CE1101" s="105">
        <v>-0.48166199999999998</v>
      </c>
      <c r="CF1101" s="105">
        <v>-2.54589</v>
      </c>
      <c r="CG1101" s="105">
        <v>-1.6327499999999999</v>
      </c>
      <c r="CH1101" s="105">
        <v>-0.46983599999999998</v>
      </c>
      <c r="CI1101" s="105">
        <v>-0.58108899999999997</v>
      </c>
      <c r="CJ1101" s="105">
        <v>-0.23733699999999999</v>
      </c>
      <c r="CK1101" s="105">
        <v>-3.05099E-2</v>
      </c>
      <c r="CL1101" s="105">
        <v>-0.12693199999999999</v>
      </c>
      <c r="CM1101" s="116">
        <v>-0.13433600000000001</v>
      </c>
    </row>
    <row r="1102" spans="1:91">
      <c r="A1102" s="104" t="s">
        <v>3013</v>
      </c>
      <c r="B1102" s="104" t="s">
        <v>3014</v>
      </c>
      <c r="C1102" s="104" t="s">
        <v>3015</v>
      </c>
      <c r="D1102" s="105">
        <v>32.309100000000001</v>
      </c>
      <c r="E1102" s="108">
        <v>4994967754</v>
      </c>
      <c r="F1102" s="108">
        <v>2437616831</v>
      </c>
      <c r="G1102" s="108">
        <v>2378723758</v>
      </c>
      <c r="H1102" s="108">
        <v>3485844638</v>
      </c>
      <c r="I1102" s="108">
        <v>3036873600</v>
      </c>
      <c r="J1102" s="108">
        <v>1480565446</v>
      </c>
      <c r="K1102" s="108">
        <v>5097765602</v>
      </c>
      <c r="L1102" s="108">
        <v>1482843466</v>
      </c>
      <c r="M1102" s="108">
        <v>4835585258</v>
      </c>
      <c r="N1102" s="108">
        <v>3024067713</v>
      </c>
      <c r="O1102" s="108">
        <v>2038188438</v>
      </c>
      <c r="P1102" s="108">
        <v>2192176026</v>
      </c>
      <c r="Q1102" s="108">
        <v>4805111130</v>
      </c>
      <c r="R1102" s="108">
        <v>4744132158</v>
      </c>
      <c r="S1102" s="108">
        <v>4339978410</v>
      </c>
      <c r="T1102" s="108">
        <v>4038734254</v>
      </c>
      <c r="U1102" s="108">
        <v>4096482573</v>
      </c>
      <c r="V1102" s="108">
        <v>4529769605</v>
      </c>
      <c r="W1102" s="108">
        <v>3826563554</v>
      </c>
      <c r="X1102" s="108">
        <v>5103009197</v>
      </c>
      <c r="Y1102" s="108">
        <v>4745993783</v>
      </c>
      <c r="Z1102" s="108">
        <v>3945093626</v>
      </c>
      <c r="AA1102" s="108">
        <v>3701290760</v>
      </c>
      <c r="AB1102" s="108">
        <v>3582512579</v>
      </c>
      <c r="AC1102" s="108">
        <v>6163567396</v>
      </c>
      <c r="AD1102" s="108">
        <v>5937651375</v>
      </c>
      <c r="AE1102" s="108">
        <v>5397936587</v>
      </c>
      <c r="AF1102" s="108">
        <v>5567823632</v>
      </c>
      <c r="AG1102" s="108">
        <v>6000147851</v>
      </c>
      <c r="AH1102" s="115">
        <v>5992559625</v>
      </c>
      <c r="AI1102" s="105">
        <v>32.601300000000002</v>
      </c>
      <c r="AJ1102" s="105">
        <v>31.724299999999999</v>
      </c>
      <c r="AK1102" s="105">
        <v>31.685099999999998</v>
      </c>
      <c r="AL1102" s="105">
        <v>31.973199999999999</v>
      </c>
      <c r="AM1102" s="105">
        <v>31.917000000000002</v>
      </c>
      <c r="AN1102" s="105">
        <v>30.953199999999999</v>
      </c>
      <c r="AO1102" s="105">
        <v>32.5137</v>
      </c>
      <c r="AP1102" s="105">
        <v>31.1159</v>
      </c>
      <c r="AQ1102" s="105">
        <v>32.360100000000003</v>
      </c>
      <c r="AR1102" s="105">
        <v>31.9054</v>
      </c>
      <c r="AS1102" s="105">
        <v>31.3935</v>
      </c>
      <c r="AT1102" s="105">
        <v>31.633900000000001</v>
      </c>
      <c r="AU1102" s="105">
        <v>32.394599999999997</v>
      </c>
      <c r="AV1102" s="105">
        <v>32.433199999999999</v>
      </c>
      <c r="AW1102" s="105">
        <v>32.327599999999997</v>
      </c>
      <c r="AX1102" s="105">
        <v>32.290599999999998</v>
      </c>
      <c r="AY1102" s="105">
        <v>32.253799999999998</v>
      </c>
      <c r="AZ1102" s="105">
        <v>32.404400000000003</v>
      </c>
      <c r="BA1102" s="105">
        <v>32.078299999999999</v>
      </c>
      <c r="BB1102" s="105">
        <v>32.5687</v>
      </c>
      <c r="BC1102" s="105">
        <v>32.3322</v>
      </c>
      <c r="BD1102" s="105">
        <v>32.285299999999999</v>
      </c>
      <c r="BE1102" s="105">
        <v>32.183599999999998</v>
      </c>
      <c r="BF1102" s="105">
        <v>32.174900000000001</v>
      </c>
      <c r="BG1102" s="105">
        <v>32.5642</v>
      </c>
      <c r="BH1102" s="105">
        <v>32.481999999999999</v>
      </c>
      <c r="BI1102" s="105">
        <v>32.343600000000002</v>
      </c>
      <c r="BJ1102" s="105">
        <v>32.429499999999997</v>
      </c>
      <c r="BK1102" s="105">
        <v>32.411000000000001</v>
      </c>
      <c r="BL1102" s="116">
        <v>32.472299999999997</v>
      </c>
      <c r="BM1102" s="112">
        <v>0.22103500000000001</v>
      </c>
      <c r="BN1102" s="112">
        <v>6.8002099999999996E-2</v>
      </c>
      <c r="BO1102" s="112">
        <v>0.37572499999999998</v>
      </c>
      <c r="BP1102" s="112">
        <v>5.9855999999999998E-3</v>
      </c>
      <c r="BQ1102" s="112">
        <v>0.216256</v>
      </c>
      <c r="BR1102" s="112">
        <v>6.7772600000000002E-2</v>
      </c>
      <c r="BS1102" s="112">
        <v>0.47946</v>
      </c>
      <c r="BT1102" s="112">
        <v>4.9819299999999999E-3</v>
      </c>
      <c r="BU1102" s="117">
        <v>0.72060599999999997</v>
      </c>
      <c r="BV1102" s="112">
        <v>0.300145</v>
      </c>
      <c r="BW1102" s="112">
        <v>0.129386</v>
      </c>
      <c r="BX1102" s="112">
        <v>0.48674099999999998</v>
      </c>
      <c r="BY1102" s="112">
        <v>1.99773E-2</v>
      </c>
      <c r="BZ1102" s="112">
        <v>0.59023800000000004</v>
      </c>
      <c r="CA1102" s="112">
        <v>0.26317200000000002</v>
      </c>
      <c r="CB1102" s="112">
        <v>0.680172</v>
      </c>
      <c r="CC1102" s="112">
        <v>5.6481499999999997E-2</v>
      </c>
      <c r="CD1102" s="117">
        <v>0.908941</v>
      </c>
      <c r="CE1102" s="105">
        <v>-0.43404100000000001</v>
      </c>
      <c r="CF1102" s="105">
        <v>-0.82312700000000005</v>
      </c>
      <c r="CG1102" s="105">
        <v>-0.441048</v>
      </c>
      <c r="CH1102" s="105">
        <v>-0.79333600000000004</v>
      </c>
      <c r="CI1102" s="105">
        <v>-5.2491500000000003E-2</v>
      </c>
      <c r="CJ1102" s="105">
        <v>-0.121348</v>
      </c>
      <c r="CK1102" s="105">
        <v>-0.111204</v>
      </c>
      <c r="CL1102" s="105">
        <v>-0.22301699999999999</v>
      </c>
      <c r="CM1102" s="116">
        <v>2.56691E-2</v>
      </c>
    </row>
    <row r="1103" spans="1:91">
      <c r="A1103" s="104" t="s">
        <v>3016</v>
      </c>
      <c r="B1103" s="104" t="s">
        <v>3017</v>
      </c>
      <c r="C1103" s="104" t="s">
        <v>1440</v>
      </c>
      <c r="D1103" s="105">
        <v>25.566549999999999</v>
      </c>
      <c r="E1103" s="108">
        <v>15697619.5</v>
      </c>
      <c r="F1103" s="108">
        <v>7504919.5</v>
      </c>
      <c r="G1103" s="108">
        <v>14121847.75</v>
      </c>
      <c r="H1103" s="108">
        <v>40499496.75</v>
      </c>
      <c r="I1103" s="108">
        <v>29730146</v>
      </c>
      <c r="J1103" s="108">
        <v>22634952</v>
      </c>
      <c r="K1103" s="108">
        <v>26307302</v>
      </c>
      <c r="L1103" s="108">
        <v>7183642.5</v>
      </c>
      <c r="M1103" s="108">
        <v>16921683</v>
      </c>
      <c r="N1103" s="108">
        <v>43873823.5</v>
      </c>
      <c r="O1103" s="108">
        <v>24127075</v>
      </c>
      <c r="P1103" s="108"/>
      <c r="Q1103" s="108">
        <v>59008477.5</v>
      </c>
      <c r="R1103" s="108">
        <v>54724826</v>
      </c>
      <c r="S1103" s="108">
        <v>41280737</v>
      </c>
      <c r="T1103" s="108">
        <v>38757328.25</v>
      </c>
      <c r="U1103" s="108">
        <v>38240394.75</v>
      </c>
      <c r="V1103" s="108">
        <v>14262937.5</v>
      </c>
      <c r="W1103" s="108">
        <v>60178714</v>
      </c>
      <c r="X1103" s="108">
        <v>41881664.5</v>
      </c>
      <c r="Y1103" s="108">
        <v>44605216</v>
      </c>
      <c r="Z1103" s="108">
        <v>13274448.5</v>
      </c>
      <c r="AA1103" s="108">
        <v>43952523.5</v>
      </c>
      <c r="AB1103" s="108">
        <v>4068463.5</v>
      </c>
      <c r="AC1103" s="108">
        <v>78367332</v>
      </c>
      <c r="AD1103" s="108">
        <v>76551492</v>
      </c>
      <c r="AE1103" s="108">
        <v>57307792</v>
      </c>
      <c r="AF1103" s="108">
        <v>67040093</v>
      </c>
      <c r="AG1103" s="108">
        <v>75560779</v>
      </c>
      <c r="AH1103" s="115">
        <v>57282310.5</v>
      </c>
      <c r="AI1103" s="105">
        <v>24.287500000000001</v>
      </c>
      <c r="AJ1103" s="105">
        <v>23.581700000000001</v>
      </c>
      <c r="AK1103" s="105">
        <v>24.473199999999999</v>
      </c>
      <c r="AL1103" s="105">
        <v>25.5458</v>
      </c>
      <c r="AM1103" s="105">
        <v>25.3432</v>
      </c>
      <c r="AN1103" s="105">
        <v>25.324999999999999</v>
      </c>
      <c r="AO1103" s="105">
        <v>24.860399999999998</v>
      </c>
      <c r="AP1103" s="105">
        <v>23.897200000000002</v>
      </c>
      <c r="AQ1103" s="105">
        <v>24.201499999999999</v>
      </c>
      <c r="AR1103" s="105">
        <v>25.725100000000001</v>
      </c>
      <c r="AS1103" s="105">
        <v>25.2302</v>
      </c>
      <c r="AT1103" s="105">
        <v>22.909400000000002</v>
      </c>
      <c r="AU1103" s="105">
        <v>26.028199999999998</v>
      </c>
      <c r="AV1103" s="105">
        <v>25.9954</v>
      </c>
      <c r="AW1103" s="105">
        <v>25.842700000000001</v>
      </c>
      <c r="AX1103" s="105">
        <v>25.587299999999999</v>
      </c>
      <c r="AY1103" s="105">
        <v>25.524699999999999</v>
      </c>
      <c r="AZ1103" s="105">
        <v>24.1907</v>
      </c>
      <c r="BA1103" s="105">
        <v>26.087700000000002</v>
      </c>
      <c r="BB1103" s="105">
        <v>25.6967</v>
      </c>
      <c r="BC1103" s="105">
        <v>25.604900000000001</v>
      </c>
      <c r="BD1103" s="105">
        <v>23.889399999999998</v>
      </c>
      <c r="BE1103" s="105">
        <v>25.7118</v>
      </c>
      <c r="BF1103" s="105">
        <v>22.392600000000002</v>
      </c>
      <c r="BG1103" s="105">
        <v>26.2486</v>
      </c>
      <c r="BH1103" s="105">
        <v>26.192499999999999</v>
      </c>
      <c r="BI1103" s="105">
        <v>25.786100000000001</v>
      </c>
      <c r="BJ1103" s="105">
        <v>26.053599999999999</v>
      </c>
      <c r="BK1103" s="105">
        <v>26.138999999999999</v>
      </c>
      <c r="BL1103" s="116">
        <v>25.8093</v>
      </c>
      <c r="BM1103" s="112">
        <v>2.84366E-3</v>
      </c>
      <c r="BN1103" s="112">
        <v>8.0140599999999999E-3</v>
      </c>
      <c r="BO1103" s="112">
        <v>5.0373299999999996E-3</v>
      </c>
      <c r="BP1103" s="112">
        <v>0.18954099999999999</v>
      </c>
      <c r="BQ1103" s="112">
        <v>0.71230000000000004</v>
      </c>
      <c r="BR1103" s="112">
        <v>0.12573799999999999</v>
      </c>
      <c r="BS1103" s="112">
        <v>0.31514500000000001</v>
      </c>
      <c r="BT1103" s="112">
        <v>0.106526</v>
      </c>
      <c r="BU1103" s="117">
        <v>0.69160600000000005</v>
      </c>
      <c r="BV1103" s="112">
        <v>2.1283E-2</v>
      </c>
      <c r="BW1103" s="112">
        <v>3.4198100000000002E-2</v>
      </c>
      <c r="BX1103" s="112">
        <v>4.1422800000000003E-2</v>
      </c>
      <c r="BY1103" s="112">
        <v>0.26488699999999998</v>
      </c>
      <c r="BZ1103" s="112">
        <v>0.86214000000000002</v>
      </c>
      <c r="CA1103" s="112">
        <v>0.36726900000000001</v>
      </c>
      <c r="CB1103" s="112">
        <v>0.546933</v>
      </c>
      <c r="CC1103" s="112">
        <v>0.28074700000000002</v>
      </c>
      <c r="CD1103" s="117">
        <v>0.90440399999999999</v>
      </c>
      <c r="CE1103" s="105">
        <v>-1.8864799999999999</v>
      </c>
      <c r="CF1103" s="105">
        <v>-0.59596499999999997</v>
      </c>
      <c r="CG1103" s="105">
        <v>-1.68093</v>
      </c>
      <c r="CH1103" s="105">
        <v>-1.37906</v>
      </c>
      <c r="CI1103" s="105">
        <v>-4.5188899999999997E-2</v>
      </c>
      <c r="CJ1103" s="105">
        <v>-0.89973199999999998</v>
      </c>
      <c r="CK1103" s="105">
        <v>-0.20419399999999999</v>
      </c>
      <c r="CL1103" s="105">
        <v>-2.0026799999999998</v>
      </c>
      <c r="CM1103" s="116">
        <v>7.5099299999999994E-2</v>
      </c>
    </row>
    <row r="1104" spans="1:91">
      <c r="A1104" s="104" t="s">
        <v>3018</v>
      </c>
      <c r="B1104" s="104" t="s">
        <v>3019</v>
      </c>
      <c r="C1104" s="104" t="s">
        <v>471</v>
      </c>
      <c r="D1104" s="105">
        <v>28.567300000000003</v>
      </c>
      <c r="E1104" s="108">
        <v>302608239.5</v>
      </c>
      <c r="F1104" s="108">
        <v>220823830</v>
      </c>
      <c r="G1104" s="108">
        <v>238009350</v>
      </c>
      <c r="H1104" s="108">
        <v>242055808</v>
      </c>
      <c r="I1104" s="108">
        <v>207594765</v>
      </c>
      <c r="J1104" s="108">
        <v>215989176</v>
      </c>
      <c r="K1104" s="108">
        <v>303513496</v>
      </c>
      <c r="L1104" s="108">
        <v>231382359</v>
      </c>
      <c r="M1104" s="108">
        <v>347922436</v>
      </c>
      <c r="N1104" s="108">
        <v>202671362</v>
      </c>
      <c r="O1104" s="108">
        <v>210954695</v>
      </c>
      <c r="P1104" s="108">
        <v>226864420</v>
      </c>
      <c r="Q1104" s="108">
        <v>352846128</v>
      </c>
      <c r="R1104" s="108">
        <v>366804256</v>
      </c>
      <c r="S1104" s="108">
        <v>379386652</v>
      </c>
      <c r="T1104" s="108">
        <v>290064120</v>
      </c>
      <c r="U1104" s="108">
        <v>331900256</v>
      </c>
      <c r="V1104" s="108">
        <v>241266134</v>
      </c>
      <c r="W1104" s="108">
        <v>381512512</v>
      </c>
      <c r="X1104" s="108">
        <v>345817680</v>
      </c>
      <c r="Y1104" s="108">
        <v>374136064</v>
      </c>
      <c r="Z1104" s="108">
        <v>311973400</v>
      </c>
      <c r="AA1104" s="108">
        <v>352605232</v>
      </c>
      <c r="AB1104" s="108">
        <v>361495376</v>
      </c>
      <c r="AC1104" s="108">
        <v>443505080</v>
      </c>
      <c r="AD1104" s="108">
        <v>377363032</v>
      </c>
      <c r="AE1104" s="108">
        <v>373750512</v>
      </c>
      <c r="AF1104" s="108">
        <v>460889936</v>
      </c>
      <c r="AG1104" s="108">
        <v>446203504</v>
      </c>
      <c r="AH1104" s="115">
        <v>401042240</v>
      </c>
      <c r="AI1104" s="105">
        <v>28.5564</v>
      </c>
      <c r="AJ1104" s="105">
        <v>28.354399999999998</v>
      </c>
      <c r="AK1104" s="105">
        <v>28.473800000000001</v>
      </c>
      <c r="AL1104" s="105">
        <v>28.1252</v>
      </c>
      <c r="AM1104" s="105">
        <v>28.090800000000002</v>
      </c>
      <c r="AN1104" s="105">
        <v>28.201899999999998</v>
      </c>
      <c r="AO1104" s="105">
        <v>28.439299999999999</v>
      </c>
      <c r="AP1104" s="105">
        <v>28.648399999999999</v>
      </c>
      <c r="AQ1104" s="105">
        <v>28.563300000000002</v>
      </c>
      <c r="AR1104" s="105">
        <v>28.0487</v>
      </c>
      <c r="AS1104" s="105">
        <v>28.272400000000001</v>
      </c>
      <c r="AT1104" s="105">
        <v>28.3614</v>
      </c>
      <c r="AU1104" s="105">
        <v>28.590399999999999</v>
      </c>
      <c r="AV1104" s="105">
        <v>28.740100000000002</v>
      </c>
      <c r="AW1104" s="105">
        <v>28.943000000000001</v>
      </c>
      <c r="AX1104" s="105">
        <v>28.491099999999999</v>
      </c>
      <c r="AY1104" s="105">
        <v>28.624600000000001</v>
      </c>
      <c r="AZ1104" s="105">
        <v>28.228200000000001</v>
      </c>
      <c r="BA1104" s="105">
        <v>28.752099999999999</v>
      </c>
      <c r="BB1104" s="105">
        <v>28.710100000000001</v>
      </c>
      <c r="BC1104" s="105">
        <v>28.700800000000001</v>
      </c>
      <c r="BD1104" s="105">
        <v>28.622599999999998</v>
      </c>
      <c r="BE1104" s="105">
        <v>28.81</v>
      </c>
      <c r="BF1104" s="105">
        <v>28.866</v>
      </c>
      <c r="BG1104" s="105">
        <v>28.776900000000001</v>
      </c>
      <c r="BH1104" s="105">
        <v>28.5307</v>
      </c>
      <c r="BI1104" s="105">
        <v>28.491399999999999</v>
      </c>
      <c r="BJ1104" s="105">
        <v>28.834900000000001</v>
      </c>
      <c r="BK1104" s="105">
        <v>28.677499999999998</v>
      </c>
      <c r="BL1104" s="116">
        <v>28.571300000000001</v>
      </c>
      <c r="BM1104" s="112">
        <v>7.3074299999999995E-2</v>
      </c>
      <c r="BN1104" s="112">
        <v>2.6341799999999999E-3</v>
      </c>
      <c r="BO1104" s="112">
        <v>0.21401800000000001</v>
      </c>
      <c r="BP1104" s="112">
        <v>1.7906499999999999E-2</v>
      </c>
      <c r="BQ1104" s="112">
        <v>0.64598299999999997</v>
      </c>
      <c r="BR1104" s="112">
        <v>0.15160399999999999</v>
      </c>
      <c r="BS1104" s="112">
        <v>0.75194799999999995</v>
      </c>
      <c r="BT1104" s="112">
        <v>0.53688400000000003</v>
      </c>
      <c r="BU1104" s="117">
        <v>0.46529799999999999</v>
      </c>
      <c r="BV1104" s="112">
        <v>0.13061</v>
      </c>
      <c r="BW1104" s="112">
        <v>2.0098700000000001E-2</v>
      </c>
      <c r="BX1104" s="112">
        <v>0.32570199999999999</v>
      </c>
      <c r="BY1104" s="112">
        <v>4.1828799999999999E-2</v>
      </c>
      <c r="BZ1104" s="112">
        <v>0.82573099999999999</v>
      </c>
      <c r="CA1104" s="112">
        <v>0.39937400000000001</v>
      </c>
      <c r="CB1104" s="112">
        <v>0.87582499999999996</v>
      </c>
      <c r="CC1104" s="112">
        <v>0.70650400000000002</v>
      </c>
      <c r="CD1104" s="117">
        <v>0.78791</v>
      </c>
      <c r="CE1104" s="105">
        <v>-0.23302400000000001</v>
      </c>
      <c r="CF1104" s="105">
        <v>-0.55525400000000003</v>
      </c>
      <c r="CG1104" s="105">
        <v>-0.144229</v>
      </c>
      <c r="CH1104" s="105">
        <v>-0.46701999999999999</v>
      </c>
      <c r="CI1104" s="105">
        <v>6.3309400000000002E-2</v>
      </c>
      <c r="CJ1104" s="105">
        <v>-0.24655199999999999</v>
      </c>
      <c r="CK1104" s="105">
        <v>2.6474000000000001E-2</v>
      </c>
      <c r="CL1104" s="105">
        <v>7.1662299999999998E-2</v>
      </c>
      <c r="CM1104" s="116">
        <v>-9.4874700000000006E-2</v>
      </c>
    </row>
    <row r="1105" spans="1:91">
      <c r="A1105" s="104" t="s">
        <v>3020</v>
      </c>
      <c r="B1105" s="104" t="s">
        <v>3021</v>
      </c>
      <c r="C1105" s="104" t="s">
        <v>3022</v>
      </c>
      <c r="D1105" s="105">
        <v>28.654200000000003</v>
      </c>
      <c r="E1105" s="108">
        <v>486414344</v>
      </c>
      <c r="F1105" s="108">
        <v>604759916.5</v>
      </c>
      <c r="G1105" s="108">
        <v>667013374</v>
      </c>
      <c r="H1105" s="108">
        <v>442834313.5</v>
      </c>
      <c r="I1105" s="108">
        <v>735737141</v>
      </c>
      <c r="J1105" s="108">
        <v>901420653.79999995</v>
      </c>
      <c r="K1105" s="108">
        <v>686105724.5</v>
      </c>
      <c r="L1105" s="108">
        <v>1318423847</v>
      </c>
      <c r="M1105" s="108">
        <v>334077871</v>
      </c>
      <c r="N1105" s="108">
        <v>637864077</v>
      </c>
      <c r="O1105" s="108">
        <v>734888640</v>
      </c>
      <c r="P1105" s="108">
        <v>640984436</v>
      </c>
      <c r="Q1105" s="108">
        <v>203923734.80000001</v>
      </c>
      <c r="R1105" s="108">
        <v>394325574</v>
      </c>
      <c r="S1105" s="108">
        <v>234171525.80000001</v>
      </c>
      <c r="T1105" s="108">
        <v>370875048</v>
      </c>
      <c r="U1105" s="108">
        <v>324664676</v>
      </c>
      <c r="V1105" s="108">
        <v>252358644</v>
      </c>
      <c r="W1105" s="108">
        <v>370146682</v>
      </c>
      <c r="X1105" s="108">
        <v>414829574</v>
      </c>
      <c r="Y1105" s="108">
        <v>319324517.5</v>
      </c>
      <c r="Z1105" s="108">
        <v>241678896.5</v>
      </c>
      <c r="AA1105" s="108">
        <v>174537227.80000001</v>
      </c>
      <c r="AB1105" s="108">
        <v>203316507</v>
      </c>
      <c r="AC1105" s="108">
        <v>376044794</v>
      </c>
      <c r="AD1105" s="108">
        <v>314580405.5</v>
      </c>
      <c r="AE1105" s="108">
        <v>289030219.5</v>
      </c>
      <c r="AF1105" s="108">
        <v>358790246</v>
      </c>
      <c r="AG1105" s="108">
        <v>284756177</v>
      </c>
      <c r="AH1105" s="115">
        <v>262387267</v>
      </c>
      <c r="AI1105" s="105">
        <v>29.241099999999999</v>
      </c>
      <c r="AJ1105" s="105">
        <v>29.755199999999999</v>
      </c>
      <c r="AK1105" s="105">
        <v>29.913499999999999</v>
      </c>
      <c r="AL1105" s="105">
        <v>28.996600000000001</v>
      </c>
      <c r="AM1105" s="105">
        <v>29.889700000000001</v>
      </c>
      <c r="AN1105" s="105">
        <v>30.275099999999998</v>
      </c>
      <c r="AO1105" s="105">
        <v>29.612100000000002</v>
      </c>
      <c r="AP1105" s="105">
        <v>31.1083</v>
      </c>
      <c r="AQ1105" s="105">
        <v>28.5047</v>
      </c>
      <c r="AR1105" s="105">
        <v>29.6968</v>
      </c>
      <c r="AS1105" s="105">
        <v>30.032</v>
      </c>
      <c r="AT1105" s="105">
        <v>29.8599</v>
      </c>
      <c r="AU1105" s="105">
        <v>27.818999999999999</v>
      </c>
      <c r="AV1105" s="105">
        <v>28.8445</v>
      </c>
      <c r="AW1105" s="105">
        <v>28.273099999999999</v>
      </c>
      <c r="AX1105" s="105">
        <v>28.845700000000001</v>
      </c>
      <c r="AY1105" s="105">
        <v>28.599900000000002</v>
      </c>
      <c r="AZ1105" s="105">
        <v>28.2959</v>
      </c>
      <c r="BA1105" s="105">
        <v>28.708500000000001</v>
      </c>
      <c r="BB1105" s="105">
        <v>28.974399999999999</v>
      </c>
      <c r="BC1105" s="105">
        <v>28.471599999999999</v>
      </c>
      <c r="BD1105" s="105">
        <v>28.284199999999998</v>
      </c>
      <c r="BE1105" s="105">
        <v>27.846800000000002</v>
      </c>
      <c r="BF1105" s="105">
        <v>28.035699999999999</v>
      </c>
      <c r="BG1105" s="105">
        <v>28.528700000000001</v>
      </c>
      <c r="BH1105" s="105">
        <v>28.263000000000002</v>
      </c>
      <c r="BI1105" s="105">
        <v>28.1205</v>
      </c>
      <c r="BJ1105" s="105">
        <v>28.473600000000001</v>
      </c>
      <c r="BK1105" s="105">
        <v>28.039400000000001</v>
      </c>
      <c r="BL1105" s="116">
        <v>27.9817</v>
      </c>
      <c r="BM1105" s="112">
        <v>4.5090900000000003E-3</v>
      </c>
      <c r="BN1105" s="112">
        <v>1.9086800000000001E-2</v>
      </c>
      <c r="BO1105" s="112">
        <v>0.11003300000000001</v>
      </c>
      <c r="BP1105" s="112">
        <v>7.4950699999999995E-4</v>
      </c>
      <c r="BQ1105" s="112">
        <v>0.68277699999999997</v>
      </c>
      <c r="BR1105" s="112">
        <v>0.134825</v>
      </c>
      <c r="BS1105" s="112">
        <v>5.9903499999999998E-2</v>
      </c>
      <c r="BT1105" s="112">
        <v>0.61426499999999995</v>
      </c>
      <c r="BU1105" s="117">
        <v>0.51689399999999996</v>
      </c>
      <c r="BV1105" s="112">
        <v>2.7090199999999998E-2</v>
      </c>
      <c r="BW1105" s="112">
        <v>5.6348599999999999E-2</v>
      </c>
      <c r="BX1105" s="112">
        <v>0.204484</v>
      </c>
      <c r="BY1105" s="112">
        <v>7.2492800000000003E-3</v>
      </c>
      <c r="BZ1105" s="112">
        <v>0.84912100000000001</v>
      </c>
      <c r="CA1105" s="112">
        <v>0.37822099999999997</v>
      </c>
      <c r="CB1105" s="112">
        <v>0.23375799999999999</v>
      </c>
      <c r="CC1105" s="112">
        <v>0.765235</v>
      </c>
      <c r="CD1105" s="117">
        <v>0.819164</v>
      </c>
      <c r="CE1105" s="105">
        <v>1.4717</v>
      </c>
      <c r="CF1105" s="105">
        <v>1.5555399999999999</v>
      </c>
      <c r="CG1105" s="105">
        <v>1.5768</v>
      </c>
      <c r="CH1105" s="105">
        <v>1.698</v>
      </c>
      <c r="CI1105" s="105">
        <v>0.14727699999999999</v>
      </c>
      <c r="CJ1105" s="105">
        <v>0.41558099999999998</v>
      </c>
      <c r="CK1105" s="105">
        <v>0.55324799999999996</v>
      </c>
      <c r="CL1105" s="105">
        <v>-0.10934099999999999</v>
      </c>
      <c r="CM1105" s="116">
        <v>0.13914699999999999</v>
      </c>
    </row>
    <row r="1106" spans="1:91">
      <c r="A1106" s="104" t="s">
        <v>3023</v>
      </c>
      <c r="B1106" s="104" t="s">
        <v>3024</v>
      </c>
      <c r="C1106" s="104" t="s">
        <v>3025</v>
      </c>
      <c r="D1106" s="105">
        <v>34.2986</v>
      </c>
      <c r="E1106" s="108">
        <v>12004066485</v>
      </c>
      <c r="F1106" s="108">
        <v>8747889074</v>
      </c>
      <c r="G1106" s="108">
        <v>21634102901</v>
      </c>
      <c r="H1106" s="108">
        <v>13032989043</v>
      </c>
      <c r="I1106" s="108">
        <v>11409058969</v>
      </c>
      <c r="J1106" s="108">
        <v>7674430372</v>
      </c>
      <c r="K1106" s="108">
        <v>12805568622</v>
      </c>
      <c r="L1106" s="108">
        <v>6674256958</v>
      </c>
      <c r="M1106" s="108">
        <v>12009701078</v>
      </c>
      <c r="N1106" s="108">
        <v>12242657493</v>
      </c>
      <c r="O1106" s="108">
        <v>9524808120</v>
      </c>
      <c r="P1106" s="108">
        <v>9371127318</v>
      </c>
      <c r="Q1106" s="108">
        <v>19515927373</v>
      </c>
      <c r="R1106" s="108">
        <v>20049598568</v>
      </c>
      <c r="S1106" s="108">
        <v>16653355753</v>
      </c>
      <c r="T1106" s="108">
        <v>18006711370</v>
      </c>
      <c r="U1106" s="108">
        <v>18414456558</v>
      </c>
      <c r="V1106" s="108">
        <v>19679593733</v>
      </c>
      <c r="W1106" s="108">
        <v>18179052991</v>
      </c>
      <c r="X1106" s="108">
        <v>18456454049</v>
      </c>
      <c r="Y1106" s="108">
        <v>18129702813</v>
      </c>
      <c r="Z1106" s="108">
        <v>15839020870</v>
      </c>
      <c r="AA1106" s="108">
        <v>16208472240</v>
      </c>
      <c r="AB1106" s="108">
        <v>16092467081</v>
      </c>
      <c r="AC1106" s="108">
        <v>20381337414</v>
      </c>
      <c r="AD1106" s="108">
        <v>21339077790</v>
      </c>
      <c r="AE1106" s="108">
        <v>20850359720</v>
      </c>
      <c r="AF1106" s="108">
        <v>20338948145</v>
      </c>
      <c r="AG1106" s="108">
        <v>21759008492</v>
      </c>
      <c r="AH1106" s="115">
        <v>21003758713</v>
      </c>
      <c r="AI1106" s="105">
        <v>33.866300000000003</v>
      </c>
      <c r="AJ1106" s="105">
        <v>33.561199999999999</v>
      </c>
      <c r="AK1106" s="105">
        <v>34.8444</v>
      </c>
      <c r="AL1106" s="105">
        <v>33.875799999999998</v>
      </c>
      <c r="AM1106" s="105">
        <v>33.8322</v>
      </c>
      <c r="AN1106" s="105">
        <v>33.258099999999999</v>
      </c>
      <c r="AO1106" s="105">
        <v>33.837499999999999</v>
      </c>
      <c r="AP1106" s="105">
        <v>33.299100000000003</v>
      </c>
      <c r="AQ1106" s="105">
        <v>33.672600000000003</v>
      </c>
      <c r="AR1106" s="105">
        <v>33.968400000000003</v>
      </c>
      <c r="AS1106" s="105">
        <v>33.6721</v>
      </c>
      <c r="AT1106" s="105">
        <v>33.729700000000001</v>
      </c>
      <c r="AU1106" s="105">
        <v>34.387999999999998</v>
      </c>
      <c r="AV1106" s="105">
        <v>34.512500000000003</v>
      </c>
      <c r="AW1106" s="105">
        <v>34.3324</v>
      </c>
      <c r="AX1106" s="105">
        <v>34.447099999999999</v>
      </c>
      <c r="AY1106" s="105">
        <v>34.405099999999997</v>
      </c>
      <c r="AZ1106" s="105">
        <v>34.531399999999998</v>
      </c>
      <c r="BA1106" s="105">
        <v>34.326500000000003</v>
      </c>
      <c r="BB1106" s="105">
        <v>34.445700000000002</v>
      </c>
      <c r="BC1106" s="105">
        <v>34.2986</v>
      </c>
      <c r="BD1106" s="105">
        <v>34.308900000000001</v>
      </c>
      <c r="BE1106" s="105">
        <v>34.332099999999997</v>
      </c>
      <c r="BF1106" s="105">
        <v>34.342300000000002</v>
      </c>
      <c r="BG1106" s="105">
        <v>34.310400000000001</v>
      </c>
      <c r="BH1106" s="105">
        <v>34.337200000000003</v>
      </c>
      <c r="BI1106" s="105">
        <v>34.293199999999999</v>
      </c>
      <c r="BJ1106" s="105">
        <v>34.2986</v>
      </c>
      <c r="BK1106" s="105">
        <v>34.265500000000003</v>
      </c>
      <c r="BL1106" s="116">
        <v>34.290399999999998</v>
      </c>
      <c r="BM1106" s="112">
        <v>0.64230299999999996</v>
      </c>
      <c r="BN1106" s="112">
        <v>3.4237200000000002E-2</v>
      </c>
      <c r="BO1106" s="112">
        <v>1.29228E-2</v>
      </c>
      <c r="BP1106" s="112">
        <v>5.6089399999999998E-3</v>
      </c>
      <c r="BQ1106" s="112">
        <v>8.0474799999999999E-2</v>
      </c>
      <c r="BR1106" s="112">
        <v>1.0109E-2</v>
      </c>
      <c r="BS1106" s="112">
        <v>0.19358300000000001</v>
      </c>
      <c r="BT1106" s="112">
        <v>3.7592300000000002E-2</v>
      </c>
      <c r="BU1106" s="117">
        <v>0.15040799999999999</v>
      </c>
      <c r="BV1106" s="112">
        <v>0.70597799999999999</v>
      </c>
      <c r="BW1106" s="112">
        <v>8.2100699999999999E-2</v>
      </c>
      <c r="BX1106" s="112">
        <v>6.7287E-2</v>
      </c>
      <c r="BY1106" s="112">
        <v>1.9190599999999999E-2</v>
      </c>
      <c r="BZ1106" s="112">
        <v>0.45749499999999999</v>
      </c>
      <c r="CA1106" s="112">
        <v>9.2683100000000004E-2</v>
      </c>
      <c r="CB1106" s="112">
        <v>0.418157</v>
      </c>
      <c r="CC1106" s="112">
        <v>0.15628900000000001</v>
      </c>
      <c r="CD1106" s="117">
        <v>0.67133900000000002</v>
      </c>
      <c r="CE1106" s="105">
        <v>-0.194192</v>
      </c>
      <c r="CF1106" s="105">
        <v>-0.62941499999999995</v>
      </c>
      <c r="CG1106" s="105">
        <v>-0.68178300000000003</v>
      </c>
      <c r="CH1106" s="105">
        <v>-0.49475599999999997</v>
      </c>
      <c r="CI1106" s="105">
        <v>0.126133</v>
      </c>
      <c r="CJ1106" s="105">
        <v>0.17641399999999999</v>
      </c>
      <c r="CK1106" s="105">
        <v>7.2085099999999999E-2</v>
      </c>
      <c r="CL1106" s="105">
        <v>4.2929299999999997E-2</v>
      </c>
      <c r="CM1106" s="116">
        <v>2.8757700000000001E-2</v>
      </c>
    </row>
    <row r="1107" spans="1:91">
      <c r="A1107" s="104" t="s">
        <v>3026</v>
      </c>
      <c r="B1107" s="104" t="s">
        <v>3027</v>
      </c>
      <c r="C1107" s="104" t="s">
        <v>3028</v>
      </c>
      <c r="D1107" s="105">
        <v>32.785249999999998</v>
      </c>
      <c r="E1107" s="108">
        <v>5804044828</v>
      </c>
      <c r="F1107" s="108">
        <v>3718532230</v>
      </c>
      <c r="G1107" s="108">
        <v>3948578740</v>
      </c>
      <c r="H1107" s="108">
        <v>5294476095</v>
      </c>
      <c r="I1107" s="108">
        <v>4567253455</v>
      </c>
      <c r="J1107" s="108">
        <v>3665970478</v>
      </c>
      <c r="K1107" s="108">
        <v>5212945361</v>
      </c>
      <c r="L1107" s="108">
        <v>2609724848</v>
      </c>
      <c r="M1107" s="108">
        <v>5222858668</v>
      </c>
      <c r="N1107" s="108">
        <v>4600564941</v>
      </c>
      <c r="O1107" s="108">
        <v>3749456953</v>
      </c>
      <c r="P1107" s="108">
        <v>4590406157</v>
      </c>
      <c r="Q1107" s="108">
        <v>6394358457</v>
      </c>
      <c r="R1107" s="108">
        <v>6113567668</v>
      </c>
      <c r="S1107" s="108">
        <v>6631154022</v>
      </c>
      <c r="T1107" s="108">
        <v>7371480061</v>
      </c>
      <c r="U1107" s="108">
        <v>7313111227</v>
      </c>
      <c r="V1107" s="108">
        <v>6379405971</v>
      </c>
      <c r="W1107" s="108">
        <v>6420209931</v>
      </c>
      <c r="X1107" s="108">
        <v>8014294051</v>
      </c>
      <c r="Y1107" s="108">
        <v>7300239165</v>
      </c>
      <c r="Z1107" s="108">
        <v>6944727159</v>
      </c>
      <c r="AA1107" s="108">
        <v>7349702670</v>
      </c>
      <c r="AB1107" s="108">
        <v>7027378735</v>
      </c>
      <c r="AC1107" s="108">
        <v>7618779302</v>
      </c>
      <c r="AD1107" s="108">
        <v>5848001504</v>
      </c>
      <c r="AE1107" s="108">
        <v>6846522524</v>
      </c>
      <c r="AF1107" s="108">
        <v>7098276441</v>
      </c>
      <c r="AG1107" s="108">
        <v>7811119188</v>
      </c>
      <c r="AH1107" s="115">
        <v>6904655234</v>
      </c>
      <c r="AI1107" s="105">
        <v>32.817900000000002</v>
      </c>
      <c r="AJ1107" s="105">
        <v>32.335500000000003</v>
      </c>
      <c r="AK1107" s="105">
        <v>32.427</v>
      </c>
      <c r="AL1107" s="105">
        <v>32.5762</v>
      </c>
      <c r="AM1107" s="105">
        <v>32.507599999999996</v>
      </c>
      <c r="AN1107" s="105">
        <v>32.203299999999999</v>
      </c>
      <c r="AO1107" s="105">
        <v>32.545999999999999</v>
      </c>
      <c r="AP1107" s="105">
        <v>31.936199999999999</v>
      </c>
      <c r="AQ1107" s="105">
        <v>32.471299999999999</v>
      </c>
      <c r="AR1107" s="105">
        <v>32.53</v>
      </c>
      <c r="AS1107" s="105">
        <v>32.306399999999996</v>
      </c>
      <c r="AT1107" s="105">
        <v>32.700099999999999</v>
      </c>
      <c r="AU1107" s="105">
        <v>32.800600000000003</v>
      </c>
      <c r="AV1107" s="105">
        <v>32.799100000000003</v>
      </c>
      <c r="AW1107" s="105">
        <v>32.951999999999998</v>
      </c>
      <c r="AX1107" s="105">
        <v>33.1586</v>
      </c>
      <c r="AY1107" s="105">
        <v>33.0822</v>
      </c>
      <c r="AZ1107" s="105">
        <v>32.9024</v>
      </c>
      <c r="BA1107" s="105">
        <v>32.8249</v>
      </c>
      <c r="BB1107" s="105">
        <v>33.2273</v>
      </c>
      <c r="BC1107" s="105">
        <v>32.968400000000003</v>
      </c>
      <c r="BD1107" s="105">
        <v>33.114100000000001</v>
      </c>
      <c r="BE1107" s="105">
        <v>33.181899999999999</v>
      </c>
      <c r="BF1107" s="105">
        <v>33.146900000000002</v>
      </c>
      <c r="BG1107" s="105">
        <v>32.872100000000003</v>
      </c>
      <c r="BH1107" s="105">
        <v>32.459699999999998</v>
      </c>
      <c r="BI1107" s="105">
        <v>32.686599999999999</v>
      </c>
      <c r="BJ1107" s="105">
        <v>32.779899999999998</v>
      </c>
      <c r="BK1107" s="105">
        <v>32.790599999999998</v>
      </c>
      <c r="BL1107" s="116">
        <v>32.677500000000002</v>
      </c>
      <c r="BM1107" s="112">
        <v>0.21770500000000001</v>
      </c>
      <c r="BN1107" s="112">
        <v>5.6045400000000002E-2</v>
      </c>
      <c r="BO1107" s="112">
        <v>9.1817200000000002E-2</v>
      </c>
      <c r="BP1107" s="112">
        <v>0.118399</v>
      </c>
      <c r="BQ1107" s="112">
        <v>0.179011</v>
      </c>
      <c r="BR1107" s="112">
        <v>2.3810600000000001E-2</v>
      </c>
      <c r="BS1107" s="112">
        <v>0.10463600000000001</v>
      </c>
      <c r="BT1107" s="112">
        <v>6.2909399999999996E-4</v>
      </c>
      <c r="BU1107" s="117">
        <v>0.572488</v>
      </c>
      <c r="BV1107" s="112">
        <v>0.29815799999999998</v>
      </c>
      <c r="BW1107" s="112">
        <v>0.114359</v>
      </c>
      <c r="BX1107" s="112">
        <v>0.18620900000000001</v>
      </c>
      <c r="BY1107" s="112">
        <v>0.181337</v>
      </c>
      <c r="BZ1107" s="112">
        <v>0.54714600000000002</v>
      </c>
      <c r="CA1107" s="112">
        <v>0.14437</v>
      </c>
      <c r="CB1107" s="112">
        <v>0.305614</v>
      </c>
      <c r="CC1107" s="112">
        <v>2.2321199999999999E-2</v>
      </c>
      <c r="CD1107" s="117">
        <v>0.85105299999999995</v>
      </c>
      <c r="CE1107" s="105">
        <v>-0.22251899999999999</v>
      </c>
      <c r="CF1107" s="105">
        <v>-0.32026199999999999</v>
      </c>
      <c r="CG1107" s="105">
        <v>-0.43146899999999999</v>
      </c>
      <c r="CH1107" s="105">
        <v>-0.23710000000000001</v>
      </c>
      <c r="CI1107" s="105">
        <v>0.101241</v>
      </c>
      <c r="CJ1107" s="105">
        <v>0.298425</v>
      </c>
      <c r="CK1107" s="105">
        <v>0.25758500000000001</v>
      </c>
      <c r="CL1107" s="105">
        <v>0.39835700000000002</v>
      </c>
      <c r="CM1107" s="116">
        <v>-7.6483400000000007E-2</v>
      </c>
    </row>
    <row r="1108" spans="1:91">
      <c r="A1108" s="104" t="s">
        <v>3029</v>
      </c>
      <c r="B1108" s="104" t="s">
        <v>3030</v>
      </c>
      <c r="C1108" s="104" t="s">
        <v>3031</v>
      </c>
      <c r="D1108" s="105">
        <v>28.373350000000002</v>
      </c>
      <c r="E1108" s="108">
        <v>294249046.39999998</v>
      </c>
      <c r="F1108" s="108">
        <v>249116760</v>
      </c>
      <c r="G1108" s="108">
        <v>276493040</v>
      </c>
      <c r="H1108" s="108">
        <v>325459517</v>
      </c>
      <c r="I1108" s="108">
        <v>309953344</v>
      </c>
      <c r="J1108" s="108">
        <v>280668048</v>
      </c>
      <c r="K1108" s="108">
        <v>272585774.30000001</v>
      </c>
      <c r="L1108" s="108">
        <v>195499080</v>
      </c>
      <c r="M1108" s="108">
        <v>307811536</v>
      </c>
      <c r="N1108" s="108">
        <v>203209652</v>
      </c>
      <c r="O1108" s="108">
        <v>171259446</v>
      </c>
      <c r="P1108" s="108">
        <v>115444827.5</v>
      </c>
      <c r="Q1108" s="108">
        <v>296412152</v>
      </c>
      <c r="R1108" s="108">
        <v>258298928</v>
      </c>
      <c r="S1108" s="108">
        <v>331887607</v>
      </c>
      <c r="T1108" s="108">
        <v>253722904</v>
      </c>
      <c r="U1108" s="108">
        <v>247960760</v>
      </c>
      <c r="V1108" s="108">
        <v>248395256</v>
      </c>
      <c r="W1108" s="108">
        <v>308301896</v>
      </c>
      <c r="X1108" s="108">
        <v>269088352</v>
      </c>
      <c r="Y1108" s="108">
        <v>301774404</v>
      </c>
      <c r="Z1108" s="108">
        <v>264431480</v>
      </c>
      <c r="AA1108" s="108">
        <v>243594846</v>
      </c>
      <c r="AB1108" s="108">
        <v>262706283</v>
      </c>
      <c r="AC1108" s="108">
        <v>306644031</v>
      </c>
      <c r="AD1108" s="108">
        <v>309927928</v>
      </c>
      <c r="AE1108" s="108">
        <v>311571809.30000001</v>
      </c>
      <c r="AF1108" s="108">
        <v>340287600</v>
      </c>
      <c r="AG1108" s="108">
        <v>365556320</v>
      </c>
      <c r="AH1108" s="115">
        <v>341928250.5</v>
      </c>
      <c r="AI1108" s="105">
        <v>28.515899999999998</v>
      </c>
      <c r="AJ1108" s="105">
        <v>28.516999999999999</v>
      </c>
      <c r="AK1108" s="105">
        <v>28.683399999999999</v>
      </c>
      <c r="AL1108" s="105">
        <v>28.552299999999999</v>
      </c>
      <c r="AM1108" s="105">
        <v>28.674299999999999</v>
      </c>
      <c r="AN1108" s="105">
        <v>28.583300000000001</v>
      </c>
      <c r="AO1108" s="105">
        <v>28.2836</v>
      </c>
      <c r="AP1108" s="105">
        <v>28.426500000000001</v>
      </c>
      <c r="AQ1108" s="105">
        <v>28.386600000000001</v>
      </c>
      <c r="AR1108" s="105">
        <v>28.075099999999999</v>
      </c>
      <c r="AS1108" s="105">
        <v>28.000499999999999</v>
      </c>
      <c r="AT1108" s="105">
        <v>27.386800000000001</v>
      </c>
      <c r="AU1108" s="105">
        <v>28.360099999999999</v>
      </c>
      <c r="AV1108" s="105">
        <v>28.234200000000001</v>
      </c>
      <c r="AW1108" s="105">
        <v>28.781600000000001</v>
      </c>
      <c r="AX1108" s="105">
        <v>28.297999999999998</v>
      </c>
      <c r="AY1108" s="105">
        <v>28.192299999999999</v>
      </c>
      <c r="AZ1108" s="105">
        <v>28.2699</v>
      </c>
      <c r="BA1108" s="105">
        <v>28.444700000000001</v>
      </c>
      <c r="BB1108" s="105">
        <v>28.342700000000001</v>
      </c>
      <c r="BC1108" s="105">
        <v>28.3887</v>
      </c>
      <c r="BD1108" s="105">
        <v>28.408200000000001</v>
      </c>
      <c r="BE1108" s="105">
        <v>28.312899999999999</v>
      </c>
      <c r="BF1108" s="105">
        <v>28.4055</v>
      </c>
      <c r="BG1108" s="105">
        <v>28.231100000000001</v>
      </c>
      <c r="BH1108" s="105">
        <v>28.242100000000001</v>
      </c>
      <c r="BI1108" s="105">
        <v>28.228899999999999</v>
      </c>
      <c r="BJ1108" s="105">
        <v>28.397200000000002</v>
      </c>
      <c r="BK1108" s="105">
        <v>28.396599999999999</v>
      </c>
      <c r="BL1108" s="116">
        <v>28.3536</v>
      </c>
      <c r="BM1108" s="112">
        <v>2.9973900000000001E-2</v>
      </c>
      <c r="BN1108" s="112">
        <v>4.9631500000000004E-3</v>
      </c>
      <c r="BO1108" s="112">
        <v>0.72560999999999998</v>
      </c>
      <c r="BP1108" s="112">
        <v>6.1971900000000003E-2</v>
      </c>
      <c r="BQ1108" s="112">
        <v>0.67054499999999995</v>
      </c>
      <c r="BR1108" s="112">
        <v>2.0569500000000001E-2</v>
      </c>
      <c r="BS1108" s="112">
        <v>0.78526200000000002</v>
      </c>
      <c r="BT1108" s="112">
        <v>0.84978799999999999</v>
      </c>
      <c r="BU1108" s="117">
        <v>5.8664700000000004E-4</v>
      </c>
      <c r="BV1108" s="112">
        <v>7.3722800000000005E-2</v>
      </c>
      <c r="BW1108" s="112">
        <v>2.5770700000000001E-2</v>
      </c>
      <c r="BX1108" s="112">
        <v>0.79308000000000001</v>
      </c>
      <c r="BY1108" s="112">
        <v>0.108834</v>
      </c>
      <c r="BZ1108" s="112">
        <v>0.839005</v>
      </c>
      <c r="CA1108" s="112">
        <v>0.13225200000000001</v>
      </c>
      <c r="CB1108" s="112">
        <v>0.89717400000000003</v>
      </c>
      <c r="CC1108" s="112">
        <v>0.91746899999999998</v>
      </c>
      <c r="CD1108" s="117">
        <v>0.15282399999999999</v>
      </c>
      <c r="CE1108" s="105">
        <v>0.189613</v>
      </c>
      <c r="CF1108" s="105">
        <v>0.22079799999999999</v>
      </c>
      <c r="CG1108" s="105">
        <v>-1.6923299999999999E-2</v>
      </c>
      <c r="CH1108" s="105">
        <v>-0.56168600000000002</v>
      </c>
      <c r="CI1108" s="105">
        <v>7.6150300000000004E-2</v>
      </c>
      <c r="CJ1108" s="105">
        <v>-0.12906699999999999</v>
      </c>
      <c r="CK1108" s="105">
        <v>9.5659899999999999E-3</v>
      </c>
      <c r="CL1108" s="105">
        <v>-6.9669099999999998E-3</v>
      </c>
      <c r="CM1108" s="116">
        <v>-0.14847399999999999</v>
      </c>
    </row>
    <row r="1109" spans="1:91">
      <c r="A1109" s="104" t="s">
        <v>3032</v>
      </c>
      <c r="B1109" s="104" t="s">
        <v>3033</v>
      </c>
      <c r="C1109" s="104" t="s">
        <v>471</v>
      </c>
      <c r="D1109" s="105">
        <v>27.998249999999999</v>
      </c>
      <c r="E1109" s="108">
        <v>248351902</v>
      </c>
      <c r="F1109" s="108">
        <v>248962597</v>
      </c>
      <c r="G1109" s="108">
        <v>213411234</v>
      </c>
      <c r="H1109" s="108">
        <v>197708256.90000001</v>
      </c>
      <c r="I1109" s="108">
        <v>161628307.5</v>
      </c>
      <c r="J1109" s="108">
        <v>216782498</v>
      </c>
      <c r="K1109" s="108">
        <v>181324248</v>
      </c>
      <c r="L1109" s="108">
        <v>154804476</v>
      </c>
      <c r="M1109" s="108">
        <v>208152756</v>
      </c>
      <c r="N1109" s="108">
        <v>289032264</v>
      </c>
      <c r="O1109" s="108">
        <v>259218654</v>
      </c>
      <c r="P1109" s="108">
        <v>245223024</v>
      </c>
      <c r="Q1109" s="108">
        <v>280921859.5</v>
      </c>
      <c r="R1109" s="108">
        <v>235032152</v>
      </c>
      <c r="S1109" s="108">
        <v>213048620</v>
      </c>
      <c r="T1109" s="108">
        <v>186133100</v>
      </c>
      <c r="U1109" s="108">
        <v>207850929.5</v>
      </c>
      <c r="V1109" s="108">
        <v>191115588</v>
      </c>
      <c r="W1109" s="108">
        <v>169912488</v>
      </c>
      <c r="X1109" s="108">
        <v>194625484</v>
      </c>
      <c r="Y1109" s="108">
        <v>257871640</v>
      </c>
      <c r="Z1109" s="108">
        <v>209862614.5</v>
      </c>
      <c r="AA1109" s="108">
        <v>190381428</v>
      </c>
      <c r="AB1109" s="108">
        <v>183804355</v>
      </c>
      <c r="AC1109" s="108">
        <v>217773968</v>
      </c>
      <c r="AD1109" s="108">
        <v>314111848</v>
      </c>
      <c r="AE1109" s="108">
        <v>242220340.30000001</v>
      </c>
      <c r="AF1109" s="108">
        <v>216801359.19999999</v>
      </c>
      <c r="AG1109" s="108">
        <v>239028852</v>
      </c>
      <c r="AH1109" s="115">
        <v>264203784.5</v>
      </c>
      <c r="AI1109" s="105">
        <v>28.2713</v>
      </c>
      <c r="AJ1109" s="105">
        <v>28.5365</v>
      </c>
      <c r="AK1109" s="105">
        <v>28.332000000000001</v>
      </c>
      <c r="AL1109" s="105">
        <v>27.833200000000001</v>
      </c>
      <c r="AM1109" s="105">
        <v>27.719799999999999</v>
      </c>
      <c r="AN1109" s="105">
        <v>28.218699999999998</v>
      </c>
      <c r="AO1109" s="105">
        <v>27.6999</v>
      </c>
      <c r="AP1109" s="105">
        <v>28.157499999999999</v>
      </c>
      <c r="AQ1109" s="105">
        <v>27.822199999999999</v>
      </c>
      <c r="AR1109" s="105">
        <v>28.540199999999999</v>
      </c>
      <c r="AS1109" s="105">
        <v>28.559699999999999</v>
      </c>
      <c r="AT1109" s="105">
        <v>28.473700000000001</v>
      </c>
      <c r="AU1109" s="105">
        <v>28.2866</v>
      </c>
      <c r="AV1109" s="105">
        <v>28.097999999999999</v>
      </c>
      <c r="AW1109" s="105">
        <v>28.154599999999999</v>
      </c>
      <c r="AX1109" s="105">
        <v>27.851099999999999</v>
      </c>
      <c r="AY1109" s="105">
        <v>27.942399999999999</v>
      </c>
      <c r="AZ1109" s="105">
        <v>27.884399999999999</v>
      </c>
      <c r="BA1109" s="105">
        <v>27.5852</v>
      </c>
      <c r="BB1109" s="105">
        <v>27.883299999999998</v>
      </c>
      <c r="BC1109" s="105">
        <v>28.1538</v>
      </c>
      <c r="BD1109" s="105">
        <v>28.080500000000001</v>
      </c>
      <c r="BE1109" s="105">
        <v>27.972300000000001</v>
      </c>
      <c r="BF1109" s="105">
        <v>27.8902</v>
      </c>
      <c r="BG1109" s="105">
        <v>27.712599999999998</v>
      </c>
      <c r="BH1109" s="105">
        <v>28.258800000000001</v>
      </c>
      <c r="BI1109" s="105">
        <v>27.865600000000001</v>
      </c>
      <c r="BJ1109" s="105">
        <v>27.7468</v>
      </c>
      <c r="BK1109" s="105">
        <v>27.805199999999999</v>
      </c>
      <c r="BL1109" s="116">
        <v>28.0242</v>
      </c>
      <c r="BM1109" s="112">
        <v>1.1024300000000001E-2</v>
      </c>
      <c r="BN1109" s="112">
        <v>0.72566600000000003</v>
      </c>
      <c r="BO1109" s="112">
        <v>0.84087500000000004</v>
      </c>
      <c r="BP1109" s="112">
        <v>1.6597300000000001E-3</v>
      </c>
      <c r="BQ1109" s="112">
        <v>3.3835900000000002E-2</v>
      </c>
      <c r="BR1109" s="112">
        <v>0.721472</v>
      </c>
      <c r="BS1109" s="112">
        <v>0.93784400000000001</v>
      </c>
      <c r="BT1109" s="112">
        <v>0.291966</v>
      </c>
      <c r="BU1109" s="117">
        <v>0.66008299999999998</v>
      </c>
      <c r="BV1109" s="112">
        <v>4.1804500000000001E-2</v>
      </c>
      <c r="BW1109" s="112">
        <v>0.78112099999999995</v>
      </c>
      <c r="BX1109" s="112">
        <v>0.88864699999999996</v>
      </c>
      <c r="BY1109" s="112">
        <v>1.0600099999999999E-2</v>
      </c>
      <c r="BZ1109" s="112">
        <v>0.35445500000000002</v>
      </c>
      <c r="CA1109" s="112">
        <v>0.86994400000000005</v>
      </c>
      <c r="CB1109" s="112">
        <v>0.97069399999999995</v>
      </c>
      <c r="CC1109" s="112">
        <v>0.49680999999999997</v>
      </c>
      <c r="CD1109" s="117">
        <v>0.89189600000000002</v>
      </c>
      <c r="CE1109" s="105">
        <v>0.52116700000000005</v>
      </c>
      <c r="CF1109" s="105">
        <v>6.5133999999999997E-2</v>
      </c>
      <c r="CG1109" s="105">
        <v>3.4425699999999997E-2</v>
      </c>
      <c r="CH1109" s="105">
        <v>0.66576800000000003</v>
      </c>
      <c r="CI1109" s="105">
        <v>0.32098500000000002</v>
      </c>
      <c r="CJ1109" s="105">
        <v>3.3870699999999997E-2</v>
      </c>
      <c r="CK1109" s="105">
        <v>1.5323E-2</v>
      </c>
      <c r="CL1109" s="105">
        <v>0.122239</v>
      </c>
      <c r="CM1109" s="116">
        <v>8.6915999999999993E-2</v>
      </c>
    </row>
    <row r="1110" spans="1:91">
      <c r="A1110" s="104" t="s">
        <v>5293</v>
      </c>
      <c r="B1110" s="104" t="s">
        <v>5294</v>
      </c>
      <c r="C1110" s="104" t="s">
        <v>5295</v>
      </c>
      <c r="D1110" s="105">
        <v>26.962899999999998</v>
      </c>
      <c r="E1110" s="108">
        <v>59572456</v>
      </c>
      <c r="F1110" s="108">
        <v>27713768</v>
      </c>
      <c r="G1110" s="108">
        <v>26400638</v>
      </c>
      <c r="H1110" s="108">
        <v>59070784</v>
      </c>
      <c r="I1110" s="108">
        <v>45751744</v>
      </c>
      <c r="J1110" s="108">
        <v>18267032</v>
      </c>
      <c r="K1110" s="108">
        <v>69901128</v>
      </c>
      <c r="L1110" s="108">
        <v>13620007</v>
      </c>
      <c r="M1110" s="108">
        <v>66358192</v>
      </c>
      <c r="N1110" s="108">
        <v>37612164</v>
      </c>
      <c r="O1110" s="108">
        <v>17237511</v>
      </c>
      <c r="P1110" s="108">
        <v>18830062</v>
      </c>
      <c r="Q1110" s="108">
        <v>123279088</v>
      </c>
      <c r="R1110" s="108">
        <v>114952328</v>
      </c>
      <c r="S1110" s="108">
        <v>84600360</v>
      </c>
      <c r="T1110" s="108">
        <v>105745912</v>
      </c>
      <c r="U1110" s="108">
        <v>102818784</v>
      </c>
      <c r="V1110" s="108">
        <v>106080736</v>
      </c>
      <c r="W1110" s="108">
        <v>122886632</v>
      </c>
      <c r="X1110" s="108">
        <v>117333144</v>
      </c>
      <c r="Y1110" s="108">
        <v>111190248</v>
      </c>
      <c r="Z1110" s="108">
        <v>110579504</v>
      </c>
      <c r="AA1110" s="108">
        <v>103082192</v>
      </c>
      <c r="AB1110" s="108">
        <v>108892176</v>
      </c>
      <c r="AC1110" s="108">
        <v>135556512</v>
      </c>
      <c r="AD1110" s="108">
        <v>130494840</v>
      </c>
      <c r="AE1110" s="108">
        <v>139737808</v>
      </c>
      <c r="AF1110" s="108">
        <v>131120312</v>
      </c>
      <c r="AG1110" s="108">
        <v>142563840</v>
      </c>
      <c r="AH1110" s="115">
        <v>138336032</v>
      </c>
      <c r="AI1110" s="105">
        <v>26.211600000000001</v>
      </c>
      <c r="AJ1110" s="105">
        <v>25.442799999999998</v>
      </c>
      <c r="AK1110" s="105">
        <v>25.3139</v>
      </c>
      <c r="AL1110" s="105">
        <v>26.090299999999999</v>
      </c>
      <c r="AM1110" s="105">
        <v>25.962499999999999</v>
      </c>
      <c r="AN1110" s="105">
        <v>25.011600000000001</v>
      </c>
      <c r="AO1110" s="105">
        <v>26.312899999999999</v>
      </c>
      <c r="AP1110" s="105">
        <v>24.8245</v>
      </c>
      <c r="AQ1110" s="105">
        <v>26.172899999999998</v>
      </c>
      <c r="AR1110" s="105">
        <v>25.462199999999999</v>
      </c>
      <c r="AS1110" s="105">
        <v>24.781500000000001</v>
      </c>
      <c r="AT1110" s="105">
        <v>24.770700000000001</v>
      </c>
      <c r="AU1110" s="105">
        <v>27.097799999999999</v>
      </c>
      <c r="AV1110" s="105">
        <v>27.066199999999998</v>
      </c>
      <c r="AW1110" s="105">
        <v>26.775400000000001</v>
      </c>
      <c r="AX1110" s="105">
        <v>27.035299999999999</v>
      </c>
      <c r="AY1110" s="105">
        <v>26.9512</v>
      </c>
      <c r="AZ1110" s="105">
        <v>27.062100000000001</v>
      </c>
      <c r="BA1110" s="105">
        <v>27.117699999999999</v>
      </c>
      <c r="BB1110" s="105">
        <v>27.156400000000001</v>
      </c>
      <c r="BC1110" s="105">
        <v>26.905799999999999</v>
      </c>
      <c r="BD1110" s="105">
        <v>27.135999999999999</v>
      </c>
      <c r="BE1110" s="105">
        <v>27.067499999999999</v>
      </c>
      <c r="BF1110" s="105">
        <v>27.134899999999998</v>
      </c>
      <c r="BG1110" s="105">
        <v>27.021599999999999</v>
      </c>
      <c r="BH1110" s="105">
        <v>26.974599999999999</v>
      </c>
      <c r="BI1110" s="105">
        <v>27.071999999999999</v>
      </c>
      <c r="BJ1110" s="105">
        <v>27.0214</v>
      </c>
      <c r="BK1110" s="105">
        <v>27.0608</v>
      </c>
      <c r="BL1110" s="116">
        <v>27.1081</v>
      </c>
      <c r="BM1110" s="112">
        <v>7.4807900000000002E-3</v>
      </c>
      <c r="BN1110" s="112">
        <v>1.5727399999999999E-2</v>
      </c>
      <c r="BO1110" s="112">
        <v>5.2891000000000001E-2</v>
      </c>
      <c r="BP1110" s="112">
        <v>8.6351099999999997E-4</v>
      </c>
      <c r="BQ1110" s="112">
        <v>0.47286299999999998</v>
      </c>
      <c r="BR1110" s="112">
        <v>0.321579</v>
      </c>
      <c r="BS1110" s="112">
        <v>0.96840999999999999</v>
      </c>
      <c r="BT1110" s="112">
        <v>0.217417</v>
      </c>
      <c r="BU1110" s="117">
        <v>0.34128799999999998</v>
      </c>
      <c r="BV1110" s="112">
        <v>3.4264700000000002E-2</v>
      </c>
      <c r="BW1110" s="112">
        <v>5.0457500000000002E-2</v>
      </c>
      <c r="BX1110" s="112">
        <v>0.13939399999999999</v>
      </c>
      <c r="BY1110" s="112">
        <v>7.6238699999999996E-3</v>
      </c>
      <c r="BZ1110" s="112">
        <v>0.73748599999999997</v>
      </c>
      <c r="CA1110" s="112">
        <v>0.59131</v>
      </c>
      <c r="CB1110" s="112">
        <v>0.98069399999999995</v>
      </c>
      <c r="CC1110" s="112">
        <v>0.41894599999999999</v>
      </c>
      <c r="CD1110" s="117">
        <v>0.74307599999999996</v>
      </c>
      <c r="CE1110" s="105">
        <v>-1.4072899999999999</v>
      </c>
      <c r="CF1110" s="105">
        <v>-1.3752599999999999</v>
      </c>
      <c r="CG1110" s="105">
        <v>-1.2932999999999999</v>
      </c>
      <c r="CH1110" s="105">
        <v>-2.0586000000000002</v>
      </c>
      <c r="CI1110" s="105">
        <v>-8.3602300000000004E-2</v>
      </c>
      <c r="CJ1110" s="105">
        <v>-4.7199900000000003E-2</v>
      </c>
      <c r="CK1110" s="105">
        <v>-3.4478500000000001E-3</v>
      </c>
      <c r="CL1110" s="105">
        <v>4.9419999999999999E-2</v>
      </c>
      <c r="CM1110" s="116">
        <v>-4.0656400000000002E-2</v>
      </c>
    </row>
    <row r="1111" spans="1:91">
      <c r="A1111" s="104" t="s">
        <v>3034</v>
      </c>
      <c r="B1111" s="104" t="s">
        <v>3035</v>
      </c>
      <c r="C1111" s="104" t="s">
        <v>1272</v>
      </c>
      <c r="D1111" s="105">
        <v>31.230650000000001</v>
      </c>
      <c r="E1111" s="108">
        <v>1418463326</v>
      </c>
      <c r="F1111" s="108">
        <v>2307419536</v>
      </c>
      <c r="G1111" s="108">
        <v>2229830079</v>
      </c>
      <c r="H1111" s="108">
        <v>2488353139</v>
      </c>
      <c r="I1111" s="108">
        <v>2490078744</v>
      </c>
      <c r="J1111" s="108">
        <v>2330808166</v>
      </c>
      <c r="K1111" s="108">
        <v>1975409958</v>
      </c>
      <c r="L1111" s="108">
        <v>2392991101</v>
      </c>
      <c r="M1111" s="108">
        <v>2513085654</v>
      </c>
      <c r="N1111" s="108">
        <v>702013499.5</v>
      </c>
      <c r="O1111" s="108">
        <v>792161941.60000002</v>
      </c>
      <c r="P1111" s="108">
        <v>606000215.89999998</v>
      </c>
      <c r="Q1111" s="108">
        <v>2423953909</v>
      </c>
      <c r="R1111" s="108">
        <v>1790445953</v>
      </c>
      <c r="S1111" s="108">
        <v>2699100039</v>
      </c>
      <c r="T1111" s="108">
        <v>2054417526</v>
      </c>
      <c r="U1111" s="108">
        <v>2643235242</v>
      </c>
      <c r="V1111" s="108">
        <v>2944465447</v>
      </c>
      <c r="W1111" s="108">
        <v>1744716510</v>
      </c>
      <c r="X1111" s="108">
        <v>1801028512</v>
      </c>
      <c r="Y1111" s="108">
        <v>3120496530</v>
      </c>
      <c r="Z1111" s="108">
        <v>1646772551</v>
      </c>
      <c r="AA1111" s="108">
        <v>2022188238</v>
      </c>
      <c r="AB1111" s="108">
        <v>1430655203</v>
      </c>
      <c r="AC1111" s="108">
        <v>1797199962</v>
      </c>
      <c r="AD1111" s="108">
        <v>2315319552</v>
      </c>
      <c r="AE1111" s="108">
        <v>2068043347</v>
      </c>
      <c r="AF1111" s="108">
        <v>2087191988</v>
      </c>
      <c r="AG1111" s="108">
        <v>2223818093</v>
      </c>
      <c r="AH1111" s="115">
        <v>2864529707</v>
      </c>
      <c r="AI1111" s="105">
        <v>30.7852</v>
      </c>
      <c r="AJ1111" s="105">
        <v>31.666799999999999</v>
      </c>
      <c r="AK1111" s="105">
        <v>31.610600000000002</v>
      </c>
      <c r="AL1111" s="105">
        <v>31.486899999999999</v>
      </c>
      <c r="AM1111" s="105">
        <v>31.634599999999999</v>
      </c>
      <c r="AN1111" s="105">
        <v>31.594799999999999</v>
      </c>
      <c r="AO1111" s="105">
        <v>31.115300000000001</v>
      </c>
      <c r="AP1111" s="105">
        <v>31.810500000000001</v>
      </c>
      <c r="AQ1111" s="105">
        <v>31.415900000000001</v>
      </c>
      <c r="AR1111" s="105">
        <v>29.836099999999998</v>
      </c>
      <c r="AS1111" s="105">
        <v>30.141100000000002</v>
      </c>
      <c r="AT1111" s="105">
        <v>29.7789</v>
      </c>
      <c r="AU1111" s="105">
        <v>31.409099999999999</v>
      </c>
      <c r="AV1111" s="105">
        <v>31.0274</v>
      </c>
      <c r="AW1111" s="105">
        <v>31.654800000000002</v>
      </c>
      <c r="AX1111" s="105">
        <v>31.3154</v>
      </c>
      <c r="AY1111" s="105">
        <v>31.622900000000001</v>
      </c>
      <c r="AZ1111" s="105">
        <v>31.783899999999999</v>
      </c>
      <c r="BA1111" s="105">
        <v>30.9453</v>
      </c>
      <c r="BB1111" s="105">
        <v>31.078700000000001</v>
      </c>
      <c r="BC1111" s="105">
        <v>31.726700000000001</v>
      </c>
      <c r="BD1111" s="105">
        <v>31.017800000000001</v>
      </c>
      <c r="BE1111" s="105">
        <v>31.3294</v>
      </c>
      <c r="BF1111" s="105">
        <v>30.8506</v>
      </c>
      <c r="BG1111" s="105">
        <v>30.789300000000001</v>
      </c>
      <c r="BH1111" s="105">
        <v>31.145900000000001</v>
      </c>
      <c r="BI1111" s="105">
        <v>30.959499999999998</v>
      </c>
      <c r="BJ1111" s="105">
        <v>31.013999999999999</v>
      </c>
      <c r="BK1111" s="105">
        <v>30.984200000000001</v>
      </c>
      <c r="BL1111" s="116">
        <v>31.415700000000001</v>
      </c>
      <c r="BM1111" s="112">
        <v>0.53276800000000002</v>
      </c>
      <c r="BN1111" s="112">
        <v>4.0965599999999998E-2</v>
      </c>
      <c r="BO1111" s="112">
        <v>0.27493000000000001</v>
      </c>
      <c r="BP1111" s="112">
        <v>2.4221300000000002E-3</v>
      </c>
      <c r="BQ1111" s="112">
        <v>0.38091900000000001</v>
      </c>
      <c r="BR1111" s="112">
        <v>8.9613899999999996E-2</v>
      </c>
      <c r="BS1111" s="112">
        <v>0.70757099999999995</v>
      </c>
      <c r="BT1111" s="112">
        <v>0.73390699999999998</v>
      </c>
      <c r="BU1111" s="117">
        <v>0.37401899999999999</v>
      </c>
      <c r="BV1111" s="112">
        <v>0.60905900000000002</v>
      </c>
      <c r="BW1111" s="112">
        <v>9.2124600000000001E-2</v>
      </c>
      <c r="BX1111" s="112">
        <v>0.38961899999999999</v>
      </c>
      <c r="BY1111" s="112">
        <v>1.26109E-2</v>
      </c>
      <c r="BZ1111" s="112">
        <v>0.69689299999999998</v>
      </c>
      <c r="CA1111" s="112">
        <v>0.30647600000000003</v>
      </c>
      <c r="CB1111" s="112">
        <v>0.845472</v>
      </c>
      <c r="CC1111" s="112">
        <v>0.84270199999999995</v>
      </c>
      <c r="CD1111" s="117">
        <v>0.75453099999999995</v>
      </c>
      <c r="CE1111" s="105">
        <v>0.21623200000000001</v>
      </c>
      <c r="CF1111" s="105">
        <v>0.43414799999999998</v>
      </c>
      <c r="CG1111" s="105">
        <v>0.309282</v>
      </c>
      <c r="CH1111" s="105">
        <v>-1.2192400000000001</v>
      </c>
      <c r="CI1111" s="105">
        <v>0.22580800000000001</v>
      </c>
      <c r="CJ1111" s="105">
        <v>0.43609599999999998</v>
      </c>
      <c r="CK1111" s="105">
        <v>0.112258</v>
      </c>
      <c r="CL1111" s="105">
        <v>-7.20272E-2</v>
      </c>
      <c r="CM1111" s="116">
        <v>-0.17305599999999999</v>
      </c>
    </row>
    <row r="1112" spans="1:91">
      <c r="A1112" s="104" t="s">
        <v>3036</v>
      </c>
      <c r="B1112" s="104" t="s">
        <v>3037</v>
      </c>
      <c r="C1112" s="104" t="s">
        <v>3038</v>
      </c>
      <c r="D1112" s="105">
        <v>29.960650000000001</v>
      </c>
      <c r="E1112" s="108">
        <v>875271875</v>
      </c>
      <c r="F1112" s="108">
        <v>990705839</v>
      </c>
      <c r="G1112" s="108">
        <v>1020256422</v>
      </c>
      <c r="H1112" s="108">
        <v>870391892.29999995</v>
      </c>
      <c r="I1112" s="108">
        <v>817840696.79999995</v>
      </c>
      <c r="J1112" s="108">
        <v>1139339205</v>
      </c>
      <c r="K1112" s="108">
        <v>857286530</v>
      </c>
      <c r="L1112" s="108">
        <v>910840575.5</v>
      </c>
      <c r="M1112" s="108">
        <v>1373042842</v>
      </c>
      <c r="N1112" s="108">
        <v>888542310.5</v>
      </c>
      <c r="O1112" s="108">
        <v>1075874096</v>
      </c>
      <c r="P1112" s="108">
        <v>971332376</v>
      </c>
      <c r="Q1112" s="108">
        <v>739241326</v>
      </c>
      <c r="R1112" s="108">
        <v>639736254</v>
      </c>
      <c r="S1112" s="108">
        <v>443926803</v>
      </c>
      <c r="T1112" s="108">
        <v>733207337.5</v>
      </c>
      <c r="U1112" s="108">
        <v>680567385</v>
      </c>
      <c r="V1112" s="108">
        <v>949077707.10000002</v>
      </c>
      <c r="W1112" s="108">
        <v>574158243</v>
      </c>
      <c r="X1112" s="108">
        <v>564327503</v>
      </c>
      <c r="Y1112" s="108">
        <v>773373035.5</v>
      </c>
      <c r="Z1112" s="108">
        <v>576472634</v>
      </c>
      <c r="AA1112" s="108">
        <v>869583282</v>
      </c>
      <c r="AB1112" s="108">
        <v>509681360.5</v>
      </c>
      <c r="AC1112" s="108">
        <v>618325921.79999995</v>
      </c>
      <c r="AD1112" s="108">
        <v>1018284015</v>
      </c>
      <c r="AE1112" s="108">
        <v>1034099780</v>
      </c>
      <c r="AF1112" s="108">
        <v>920478498.5</v>
      </c>
      <c r="AG1112" s="108">
        <v>1061335905</v>
      </c>
      <c r="AH1112" s="115">
        <v>1152582804</v>
      </c>
      <c r="AI1112" s="105">
        <v>30.0886</v>
      </c>
      <c r="AJ1112" s="105">
        <v>30.478999999999999</v>
      </c>
      <c r="AK1112" s="105">
        <v>30.512</v>
      </c>
      <c r="AL1112" s="105">
        <v>29.971499999999999</v>
      </c>
      <c r="AM1112" s="105">
        <v>30.036899999999999</v>
      </c>
      <c r="AN1112" s="105">
        <v>30.641300000000001</v>
      </c>
      <c r="AO1112" s="105">
        <v>29.892299999999999</v>
      </c>
      <c r="AP1112" s="105">
        <v>30.52</v>
      </c>
      <c r="AQ1112" s="105">
        <v>30.543800000000001</v>
      </c>
      <c r="AR1112" s="105">
        <v>30.1783</v>
      </c>
      <c r="AS1112" s="105">
        <v>30.565300000000001</v>
      </c>
      <c r="AT1112" s="105">
        <v>30.459599999999998</v>
      </c>
      <c r="AU1112" s="105">
        <v>29.665900000000001</v>
      </c>
      <c r="AV1112" s="105">
        <v>29.5426</v>
      </c>
      <c r="AW1112" s="105">
        <v>29.1264</v>
      </c>
      <c r="AX1112" s="105">
        <v>29.829000000000001</v>
      </c>
      <c r="AY1112" s="105">
        <v>29.667899999999999</v>
      </c>
      <c r="AZ1112" s="105">
        <v>30.1372</v>
      </c>
      <c r="BA1112" s="105">
        <v>29.341799999999999</v>
      </c>
      <c r="BB1112" s="105">
        <v>29.425899999999999</v>
      </c>
      <c r="BC1112" s="105">
        <v>29.742799999999999</v>
      </c>
      <c r="BD1112" s="105">
        <v>29.485099999999999</v>
      </c>
      <c r="BE1112" s="105">
        <v>30.109400000000001</v>
      </c>
      <c r="BF1112" s="105">
        <v>29.361599999999999</v>
      </c>
      <c r="BG1112" s="105">
        <v>29.241399999999999</v>
      </c>
      <c r="BH1112" s="105">
        <v>29.9617</v>
      </c>
      <c r="BI1112" s="105">
        <v>29.959599999999998</v>
      </c>
      <c r="BJ1112" s="105">
        <v>29.832899999999999</v>
      </c>
      <c r="BK1112" s="105">
        <v>29.935500000000001</v>
      </c>
      <c r="BL1112" s="116">
        <v>30.116800000000001</v>
      </c>
      <c r="BM1112" s="112">
        <v>6.6784300000000005E-2</v>
      </c>
      <c r="BN1112" s="112">
        <v>0.32772299999999999</v>
      </c>
      <c r="BO1112" s="112">
        <v>0.19381300000000001</v>
      </c>
      <c r="BP1112" s="112">
        <v>3.6587700000000001E-2</v>
      </c>
      <c r="BQ1112" s="112">
        <v>4.77314E-2</v>
      </c>
      <c r="BR1112" s="112">
        <v>0.630193</v>
      </c>
      <c r="BS1112" s="112">
        <v>3.61012E-2</v>
      </c>
      <c r="BT1112" s="112">
        <v>0.27639000000000002</v>
      </c>
      <c r="BU1112" s="117">
        <v>0.396341</v>
      </c>
      <c r="BV1112" s="112">
        <v>0.12198199999999999</v>
      </c>
      <c r="BW1112" s="112">
        <v>0.42085499999999998</v>
      </c>
      <c r="BX1112" s="112">
        <v>0.30363499999999999</v>
      </c>
      <c r="BY1112" s="112">
        <v>7.1678900000000004E-2</v>
      </c>
      <c r="BZ1112" s="112">
        <v>0.38751400000000003</v>
      </c>
      <c r="CA1112" s="112">
        <v>0.819299</v>
      </c>
      <c r="CB1112" s="112">
        <v>0.18013000000000001</v>
      </c>
      <c r="CC1112" s="112">
        <v>0.479242</v>
      </c>
      <c r="CD1112" s="117">
        <v>0.76243899999999998</v>
      </c>
      <c r="CE1112" s="105">
        <v>0.39818500000000001</v>
      </c>
      <c r="CF1112" s="105">
        <v>0.25487799999999999</v>
      </c>
      <c r="CG1112" s="105">
        <v>0.35703299999999999</v>
      </c>
      <c r="CH1112" s="105">
        <v>0.43938199999999999</v>
      </c>
      <c r="CI1112" s="105">
        <v>-0.51673800000000003</v>
      </c>
      <c r="CJ1112" s="105">
        <v>-8.3674700000000005E-2</v>
      </c>
      <c r="CK1112" s="105">
        <v>-0.45817799999999997</v>
      </c>
      <c r="CL1112" s="105">
        <v>-0.30965399999999998</v>
      </c>
      <c r="CM1112" s="116">
        <v>-0.24079999999999999</v>
      </c>
    </row>
    <row r="1113" spans="1:91">
      <c r="A1113" s="104" t="s">
        <v>5296</v>
      </c>
      <c r="B1113" s="104" t="s">
        <v>5297</v>
      </c>
      <c r="C1113" s="104" t="s">
        <v>1752</v>
      </c>
      <c r="D1113" s="105">
        <v>27.559850000000001</v>
      </c>
      <c r="E1113" s="108">
        <v>162982016</v>
      </c>
      <c r="F1113" s="108">
        <v>158427504</v>
      </c>
      <c r="G1113" s="108">
        <v>195273680</v>
      </c>
      <c r="H1113" s="108">
        <v>141057120</v>
      </c>
      <c r="I1113" s="108">
        <v>144139104</v>
      </c>
      <c r="J1113" s="108">
        <v>143439328</v>
      </c>
      <c r="K1113" s="108">
        <v>139963600</v>
      </c>
      <c r="L1113" s="108">
        <v>116594400</v>
      </c>
      <c r="M1113" s="108">
        <v>161286384</v>
      </c>
      <c r="N1113" s="108">
        <v>167102384</v>
      </c>
      <c r="O1113" s="108">
        <v>172079152</v>
      </c>
      <c r="P1113" s="108">
        <v>138044688</v>
      </c>
      <c r="Q1113" s="108">
        <v>172118944</v>
      </c>
      <c r="R1113" s="108">
        <v>171929152</v>
      </c>
      <c r="S1113" s="108">
        <v>165052112</v>
      </c>
      <c r="T1113" s="108">
        <v>169505792</v>
      </c>
      <c r="U1113" s="108">
        <v>169830176</v>
      </c>
      <c r="V1113" s="108">
        <v>176355520</v>
      </c>
      <c r="W1113" s="108">
        <v>147420112</v>
      </c>
      <c r="X1113" s="108">
        <v>155939600</v>
      </c>
      <c r="Y1113" s="108">
        <v>47607892</v>
      </c>
      <c r="Z1113" s="108"/>
      <c r="AA1113" s="108"/>
      <c r="AB1113" s="108">
        <v>122429712</v>
      </c>
      <c r="AC1113" s="108">
        <v>164064784</v>
      </c>
      <c r="AD1113" s="108">
        <v>156238416</v>
      </c>
      <c r="AE1113" s="108">
        <v>144232736</v>
      </c>
      <c r="AF1113" s="108">
        <v>174184224</v>
      </c>
      <c r="AG1113" s="108">
        <v>146270544</v>
      </c>
      <c r="AH1113" s="115">
        <v>169487984</v>
      </c>
      <c r="AI1113" s="105">
        <v>27.663599999999999</v>
      </c>
      <c r="AJ1113" s="105">
        <v>27.951499999999999</v>
      </c>
      <c r="AK1113" s="105">
        <v>28.2254</v>
      </c>
      <c r="AL1113" s="105">
        <v>27.3461</v>
      </c>
      <c r="AM1113" s="105">
        <v>27.554500000000001</v>
      </c>
      <c r="AN1113" s="105">
        <v>27.684100000000001</v>
      </c>
      <c r="AO1113" s="105">
        <v>27.331600000000002</v>
      </c>
      <c r="AP1113" s="105">
        <v>27.817799999999998</v>
      </c>
      <c r="AQ1113" s="105">
        <v>27.4541</v>
      </c>
      <c r="AR1113" s="105">
        <v>27.792899999999999</v>
      </c>
      <c r="AS1113" s="105">
        <v>28.002700000000001</v>
      </c>
      <c r="AT1113" s="105">
        <v>27.6447</v>
      </c>
      <c r="AU1113" s="105">
        <v>27.592099999999999</v>
      </c>
      <c r="AV1113" s="105">
        <v>27.646899999999999</v>
      </c>
      <c r="AW1113" s="105">
        <v>27.7698</v>
      </c>
      <c r="AX1113" s="105">
        <v>27.716100000000001</v>
      </c>
      <c r="AY1113" s="105">
        <v>27.6553</v>
      </c>
      <c r="AZ1113" s="105">
        <v>27.7684</v>
      </c>
      <c r="BA1113" s="105">
        <v>27.380299999999998</v>
      </c>
      <c r="BB1113" s="105">
        <v>27.565200000000001</v>
      </c>
      <c r="BC1113" s="105">
        <v>25.672999999999998</v>
      </c>
      <c r="BD1113" s="105">
        <v>22.990600000000001</v>
      </c>
      <c r="BE1113" s="105">
        <v>22.861999999999998</v>
      </c>
      <c r="BF1113" s="105">
        <v>27.303999999999998</v>
      </c>
      <c r="BG1113" s="105">
        <v>27.295500000000001</v>
      </c>
      <c r="BH1113" s="105">
        <v>27.2362</v>
      </c>
      <c r="BI1113" s="105">
        <v>27.117699999999999</v>
      </c>
      <c r="BJ1113" s="105">
        <v>27.431100000000001</v>
      </c>
      <c r="BK1113" s="105">
        <v>27.0977</v>
      </c>
      <c r="BL1113" s="116">
        <v>27.399000000000001</v>
      </c>
      <c r="BM1113" s="112">
        <v>3.02475E-2</v>
      </c>
      <c r="BN1113" s="112">
        <v>0.20508000000000001</v>
      </c>
      <c r="BO1113" s="112">
        <v>0.28025499999999998</v>
      </c>
      <c r="BP1113" s="112">
        <v>2.7410799999999999E-2</v>
      </c>
      <c r="BQ1113" s="112">
        <v>3.8341399999999998E-2</v>
      </c>
      <c r="BR1113" s="112">
        <v>2.2034399999999999E-2</v>
      </c>
      <c r="BS1113" s="112">
        <v>0.51485499999999995</v>
      </c>
      <c r="BT1113" s="112">
        <v>0.11641799999999999</v>
      </c>
      <c r="BU1113" s="117">
        <v>0.47659800000000002</v>
      </c>
      <c r="BV1113" s="112">
        <v>7.4187100000000006E-2</v>
      </c>
      <c r="BW1113" s="112">
        <v>0.29450700000000002</v>
      </c>
      <c r="BX1113" s="112">
        <v>0.39482899999999999</v>
      </c>
      <c r="BY1113" s="112">
        <v>5.7272700000000003E-2</v>
      </c>
      <c r="BZ1113" s="112">
        <v>0.35661199999999998</v>
      </c>
      <c r="CA1113" s="112">
        <v>0.13841899999999999</v>
      </c>
      <c r="CB1113" s="112">
        <v>0.70461499999999999</v>
      </c>
      <c r="CC1113" s="112">
        <v>0.29385899999999998</v>
      </c>
      <c r="CD1113" s="117">
        <v>0.79474500000000003</v>
      </c>
      <c r="CE1113" s="105">
        <v>0.63756100000000004</v>
      </c>
      <c r="CF1113" s="105">
        <v>0.218944</v>
      </c>
      <c r="CG1113" s="105">
        <v>0.22520299999999999</v>
      </c>
      <c r="CH1113" s="105">
        <v>0.50414800000000004</v>
      </c>
      <c r="CI1113" s="105">
        <v>0.36031299999999999</v>
      </c>
      <c r="CJ1113" s="105">
        <v>0.403978</v>
      </c>
      <c r="CK1113" s="105">
        <v>-0.43646000000000001</v>
      </c>
      <c r="CL1113" s="105">
        <v>-2.9237799999999998</v>
      </c>
      <c r="CM1113" s="116">
        <v>-9.2840199999999998E-2</v>
      </c>
    </row>
    <row r="1114" spans="1:91">
      <c r="A1114" s="104" t="s">
        <v>3039</v>
      </c>
      <c r="B1114" s="104" t="s">
        <v>3040</v>
      </c>
      <c r="C1114" s="104" t="s">
        <v>471</v>
      </c>
      <c r="D1114" s="105">
        <v>27.613399999999999</v>
      </c>
      <c r="E1114" s="108">
        <v>184747151.90000001</v>
      </c>
      <c r="F1114" s="108">
        <v>188503729.5</v>
      </c>
      <c r="G1114" s="108">
        <v>327562562</v>
      </c>
      <c r="H1114" s="108">
        <v>319236597</v>
      </c>
      <c r="I1114" s="108">
        <v>288433485</v>
      </c>
      <c r="J1114" s="108">
        <v>386243966</v>
      </c>
      <c r="K1114" s="108">
        <v>182024731.5</v>
      </c>
      <c r="L1114" s="108">
        <v>302258749.30000001</v>
      </c>
      <c r="M1114" s="108">
        <v>387418912</v>
      </c>
      <c r="N1114" s="108">
        <v>182323182</v>
      </c>
      <c r="O1114" s="108">
        <v>114746121.5</v>
      </c>
      <c r="P1114" s="108">
        <v>146580266</v>
      </c>
      <c r="Q1114" s="108">
        <v>160546618</v>
      </c>
      <c r="R1114" s="108">
        <v>57048836</v>
      </c>
      <c r="S1114" s="108">
        <v>184895176</v>
      </c>
      <c r="T1114" s="108">
        <v>140960460.5</v>
      </c>
      <c r="U1114" s="108">
        <v>114467303</v>
      </c>
      <c r="V1114" s="108">
        <v>123732073.5</v>
      </c>
      <c r="W1114" s="108">
        <v>166000290</v>
      </c>
      <c r="X1114" s="108">
        <v>110857473</v>
      </c>
      <c r="Y1114" s="108">
        <v>169520770</v>
      </c>
      <c r="Z1114" s="108">
        <v>143425687</v>
      </c>
      <c r="AA1114" s="108">
        <v>93958690</v>
      </c>
      <c r="AB1114" s="108">
        <v>83588760.5</v>
      </c>
      <c r="AC1114" s="108">
        <v>216457748</v>
      </c>
      <c r="AD1114" s="108">
        <v>172946222</v>
      </c>
      <c r="AE1114" s="108">
        <v>205048063</v>
      </c>
      <c r="AF1114" s="108">
        <v>206349284</v>
      </c>
      <c r="AG1114" s="108">
        <v>201036092</v>
      </c>
      <c r="AH1114" s="115">
        <v>195792088</v>
      </c>
      <c r="AI1114" s="105">
        <v>27.8445</v>
      </c>
      <c r="AJ1114" s="105">
        <v>28.183900000000001</v>
      </c>
      <c r="AK1114" s="105">
        <v>28.943899999999999</v>
      </c>
      <c r="AL1114" s="105">
        <v>28.5244</v>
      </c>
      <c r="AM1114" s="105">
        <v>28.570399999999999</v>
      </c>
      <c r="AN1114" s="105">
        <v>29.049800000000001</v>
      </c>
      <c r="AO1114" s="105">
        <v>27.7013</v>
      </c>
      <c r="AP1114" s="105">
        <v>29.009399999999999</v>
      </c>
      <c r="AQ1114" s="105">
        <v>28.718399999999999</v>
      </c>
      <c r="AR1114" s="105">
        <v>27.9163</v>
      </c>
      <c r="AS1114" s="105">
        <v>27.4254</v>
      </c>
      <c r="AT1114" s="105">
        <v>27.731300000000001</v>
      </c>
      <c r="AU1114" s="105">
        <v>27.476600000000001</v>
      </c>
      <c r="AV1114" s="105">
        <v>26.055399999999999</v>
      </c>
      <c r="AW1114" s="105">
        <v>27.8992</v>
      </c>
      <c r="AX1114" s="105">
        <v>27.45</v>
      </c>
      <c r="AY1114" s="105">
        <v>27.1022</v>
      </c>
      <c r="AZ1114" s="105">
        <v>27.271799999999999</v>
      </c>
      <c r="BA1114" s="105">
        <v>27.551500000000001</v>
      </c>
      <c r="BB1114" s="105">
        <v>27.073699999999999</v>
      </c>
      <c r="BC1114" s="105">
        <v>27.536799999999999</v>
      </c>
      <c r="BD1114" s="105">
        <v>27.511199999999999</v>
      </c>
      <c r="BE1114" s="105">
        <v>26.923100000000002</v>
      </c>
      <c r="BF1114" s="105">
        <v>26.753399999999999</v>
      </c>
      <c r="BG1114" s="105">
        <v>27.6999</v>
      </c>
      <c r="BH1114" s="105">
        <v>27.3887</v>
      </c>
      <c r="BI1114" s="105">
        <v>27.625299999999999</v>
      </c>
      <c r="BJ1114" s="105">
        <v>27.675599999999999</v>
      </c>
      <c r="BK1114" s="105">
        <v>27.556999999999999</v>
      </c>
      <c r="BL1114" s="116">
        <v>27.601500000000001</v>
      </c>
      <c r="BM1114" s="112">
        <v>9.4684900000000002E-2</v>
      </c>
      <c r="BN1114" s="112">
        <v>3.00183E-3</v>
      </c>
      <c r="BO1114" s="112">
        <v>9.5462400000000003E-2</v>
      </c>
      <c r="BP1114" s="112">
        <v>0.61734199999999995</v>
      </c>
      <c r="BQ1114" s="112">
        <v>0.44974700000000001</v>
      </c>
      <c r="BR1114" s="112">
        <v>3.38614E-2</v>
      </c>
      <c r="BS1114" s="112">
        <v>0.23568800000000001</v>
      </c>
      <c r="BT1114" s="112">
        <v>7.7365900000000001E-2</v>
      </c>
      <c r="BU1114" s="117">
        <v>0.70920300000000003</v>
      </c>
      <c r="BV1114" s="112">
        <v>0.15706999999999999</v>
      </c>
      <c r="BW1114" s="112">
        <v>2.13379E-2</v>
      </c>
      <c r="BX1114" s="112">
        <v>0.18843799999999999</v>
      </c>
      <c r="BY1114" s="112">
        <v>0.68411</v>
      </c>
      <c r="BZ1114" s="112">
        <v>0.72535000000000005</v>
      </c>
      <c r="CA1114" s="112">
        <v>0.17393700000000001</v>
      </c>
      <c r="CB1114" s="112">
        <v>0.46699000000000002</v>
      </c>
      <c r="CC1114" s="112">
        <v>0.235291</v>
      </c>
      <c r="CD1114" s="117">
        <v>0.905806</v>
      </c>
      <c r="CE1114" s="105">
        <v>0.71275200000000005</v>
      </c>
      <c r="CF1114" s="105">
        <v>1.1035600000000001</v>
      </c>
      <c r="CG1114" s="105">
        <v>0.86502500000000004</v>
      </c>
      <c r="CH1114" s="105">
        <v>7.9645199999999999E-2</v>
      </c>
      <c r="CI1114" s="105">
        <v>-0.46760099999999999</v>
      </c>
      <c r="CJ1114" s="105">
        <v>-0.33665099999999998</v>
      </c>
      <c r="CK1114" s="105">
        <v>-0.22400100000000001</v>
      </c>
      <c r="CL1114" s="105">
        <v>-0.54877799999999999</v>
      </c>
      <c r="CM1114" s="116">
        <v>-4.0044799999999998E-2</v>
      </c>
    </row>
    <row r="1115" spans="1:91">
      <c r="A1115" s="104" t="s">
        <v>3041</v>
      </c>
      <c r="B1115" s="104" t="s">
        <v>3042</v>
      </c>
      <c r="C1115" s="104" t="s">
        <v>3043</v>
      </c>
      <c r="D1115" s="105">
        <v>28.632350000000002</v>
      </c>
      <c r="E1115" s="108">
        <v>269092909.30000001</v>
      </c>
      <c r="F1115" s="108">
        <v>156884478</v>
      </c>
      <c r="G1115" s="108">
        <v>108796688</v>
      </c>
      <c r="H1115" s="108">
        <v>85342844.879999995</v>
      </c>
      <c r="I1115" s="108">
        <v>57998864</v>
      </c>
      <c r="J1115" s="108">
        <v>139223668</v>
      </c>
      <c r="K1115" s="108">
        <v>347436646</v>
      </c>
      <c r="L1115" s="108">
        <v>67409875.75</v>
      </c>
      <c r="M1115" s="108">
        <v>313525043</v>
      </c>
      <c r="N1115" s="108">
        <v>136342997.30000001</v>
      </c>
      <c r="O1115" s="108">
        <v>45010484</v>
      </c>
      <c r="P1115" s="108">
        <v>83113128</v>
      </c>
      <c r="Q1115" s="108">
        <v>485997657.30000001</v>
      </c>
      <c r="R1115" s="108">
        <v>400770108</v>
      </c>
      <c r="S1115" s="108">
        <v>277126240</v>
      </c>
      <c r="T1115" s="108">
        <v>337128932</v>
      </c>
      <c r="U1115" s="108">
        <v>335527775</v>
      </c>
      <c r="V1115" s="108">
        <v>152491744</v>
      </c>
      <c r="W1115" s="108">
        <v>452545497.80000001</v>
      </c>
      <c r="X1115" s="108">
        <v>371398196.80000001</v>
      </c>
      <c r="Y1115" s="108">
        <v>494168006.39999998</v>
      </c>
      <c r="Z1115" s="108">
        <v>423810454.10000002</v>
      </c>
      <c r="AA1115" s="108">
        <v>353954440</v>
      </c>
      <c r="AB1115" s="108">
        <v>368436781.5</v>
      </c>
      <c r="AC1115" s="108">
        <v>393099113</v>
      </c>
      <c r="AD1115" s="108">
        <v>539950035.5</v>
      </c>
      <c r="AE1115" s="108">
        <v>457195078</v>
      </c>
      <c r="AF1115" s="108">
        <v>399968972</v>
      </c>
      <c r="AG1115" s="108">
        <v>446185868</v>
      </c>
      <c r="AH1115" s="115">
        <v>448969112</v>
      </c>
      <c r="AI1115" s="105">
        <v>28.387</v>
      </c>
      <c r="AJ1115" s="105">
        <v>27.9024</v>
      </c>
      <c r="AK1115" s="105">
        <v>27.384799999999998</v>
      </c>
      <c r="AL1115" s="105">
        <v>26.621200000000002</v>
      </c>
      <c r="AM1115" s="105">
        <v>26.289899999999999</v>
      </c>
      <c r="AN1115" s="105">
        <v>27.7056</v>
      </c>
      <c r="AO1115" s="105">
        <v>28.6343</v>
      </c>
      <c r="AP1115" s="105">
        <v>27.0124</v>
      </c>
      <c r="AQ1115" s="105">
        <v>28.4131</v>
      </c>
      <c r="AR1115" s="105">
        <v>27.466000000000001</v>
      </c>
      <c r="AS1115" s="105">
        <v>26.090199999999999</v>
      </c>
      <c r="AT1115" s="105">
        <v>26.912700000000001</v>
      </c>
      <c r="AU1115" s="105">
        <v>29.0457</v>
      </c>
      <c r="AV1115" s="105">
        <v>28.867899999999999</v>
      </c>
      <c r="AW1115" s="105">
        <v>28.502800000000001</v>
      </c>
      <c r="AX1115" s="105">
        <v>28.707999999999998</v>
      </c>
      <c r="AY1115" s="105">
        <v>28.645800000000001</v>
      </c>
      <c r="AZ1115" s="105">
        <v>27.565300000000001</v>
      </c>
      <c r="BA1115" s="105">
        <v>28.9984</v>
      </c>
      <c r="BB1115" s="105">
        <v>28.816500000000001</v>
      </c>
      <c r="BC1115" s="105">
        <v>29.101700000000001</v>
      </c>
      <c r="BD1115" s="105">
        <v>29.052800000000001</v>
      </c>
      <c r="BE1115" s="105">
        <v>28.814900000000002</v>
      </c>
      <c r="BF1115" s="105">
        <v>28.8934</v>
      </c>
      <c r="BG1115" s="105">
        <v>28.604299999999999</v>
      </c>
      <c r="BH1115" s="105">
        <v>29.051600000000001</v>
      </c>
      <c r="BI1115" s="105">
        <v>28.7821</v>
      </c>
      <c r="BJ1115" s="105">
        <v>28.630400000000002</v>
      </c>
      <c r="BK1115" s="105">
        <v>28.678999999999998</v>
      </c>
      <c r="BL1115" s="116">
        <v>28.7346</v>
      </c>
      <c r="BM1115" s="112">
        <v>5.3254099999999999E-2</v>
      </c>
      <c r="BN1115" s="112">
        <v>1.3465599999999999E-2</v>
      </c>
      <c r="BO1115" s="112">
        <v>0.26341199999999998</v>
      </c>
      <c r="BP1115" s="112">
        <v>9.7616200000000004E-3</v>
      </c>
      <c r="BQ1115" s="112">
        <v>0.48776599999999998</v>
      </c>
      <c r="BR1115" s="112">
        <v>0.37076700000000001</v>
      </c>
      <c r="BS1115" s="112">
        <v>3.0443100000000001E-2</v>
      </c>
      <c r="BT1115" s="112">
        <v>3.4948199999999999E-2</v>
      </c>
      <c r="BU1115" s="117">
        <v>0.38073899999999999</v>
      </c>
      <c r="BV1115" s="112">
        <v>0.103799</v>
      </c>
      <c r="BW1115" s="112">
        <v>4.60717E-2</v>
      </c>
      <c r="BX1115" s="112">
        <v>0.37805</v>
      </c>
      <c r="BY1115" s="112">
        <v>2.74241E-2</v>
      </c>
      <c r="BZ1115" s="112">
        <v>0.74406700000000003</v>
      </c>
      <c r="CA1115" s="112">
        <v>0.64114599999999999</v>
      </c>
      <c r="CB1115" s="112">
        <v>0.169043</v>
      </c>
      <c r="CC1115" s="112">
        <v>0.154305</v>
      </c>
      <c r="CD1115" s="117">
        <v>0.75772600000000001</v>
      </c>
      <c r="CE1115" s="105">
        <v>-0.78989200000000004</v>
      </c>
      <c r="CF1115" s="105">
        <v>-1.8090900000000001</v>
      </c>
      <c r="CG1115" s="105">
        <v>-0.66137800000000002</v>
      </c>
      <c r="CH1115" s="105">
        <v>-1.85832</v>
      </c>
      <c r="CI1115" s="105">
        <v>0.12414600000000001</v>
      </c>
      <c r="CJ1115" s="105">
        <v>-0.374919</v>
      </c>
      <c r="CK1115" s="105">
        <v>0.290881</v>
      </c>
      <c r="CL1115" s="105">
        <v>0.23904400000000001</v>
      </c>
      <c r="CM1115" s="116">
        <v>0.13136400000000001</v>
      </c>
    </row>
    <row r="1116" spans="1:91">
      <c r="A1116" s="104" t="s">
        <v>3044</v>
      </c>
      <c r="B1116" s="104" t="s">
        <v>3045</v>
      </c>
      <c r="C1116" s="104" t="s">
        <v>3046</v>
      </c>
      <c r="D1116" s="105">
        <v>27.594299999999997</v>
      </c>
      <c r="E1116" s="108">
        <v>79806389.5</v>
      </c>
      <c r="F1116" s="108">
        <v>147976205.40000001</v>
      </c>
      <c r="G1116" s="108">
        <v>109721313.09999999</v>
      </c>
      <c r="H1116" s="108">
        <v>166557393.59999999</v>
      </c>
      <c r="I1116" s="108">
        <v>108552463</v>
      </c>
      <c r="J1116" s="108">
        <v>67175683.140000001</v>
      </c>
      <c r="K1116" s="108">
        <v>237507190.5</v>
      </c>
      <c r="L1116" s="108">
        <v>219731209.40000001</v>
      </c>
      <c r="M1116" s="108">
        <v>156626526</v>
      </c>
      <c r="N1116" s="108">
        <v>123181677</v>
      </c>
      <c r="O1116" s="108">
        <v>115565132.8</v>
      </c>
      <c r="P1116" s="108">
        <v>144541168</v>
      </c>
      <c r="Q1116" s="108">
        <v>174190428</v>
      </c>
      <c r="R1116" s="108">
        <v>121069720.8</v>
      </c>
      <c r="S1116" s="108">
        <v>202671476</v>
      </c>
      <c r="T1116" s="108">
        <v>163496200</v>
      </c>
      <c r="U1116" s="108">
        <v>154540484</v>
      </c>
      <c r="V1116" s="108">
        <v>46288457</v>
      </c>
      <c r="W1116" s="108">
        <v>155063238.19999999</v>
      </c>
      <c r="X1116" s="108">
        <v>198654309.30000001</v>
      </c>
      <c r="Y1116" s="108">
        <v>169945527.40000001</v>
      </c>
      <c r="Z1116" s="108">
        <v>126937581</v>
      </c>
      <c r="AA1116" s="108">
        <v>175841776.5</v>
      </c>
      <c r="AB1116" s="108">
        <v>192133288.5</v>
      </c>
      <c r="AC1116" s="108">
        <v>266904078</v>
      </c>
      <c r="AD1116" s="108">
        <v>224100430.5</v>
      </c>
      <c r="AE1116" s="108">
        <v>217438533</v>
      </c>
      <c r="AF1116" s="108">
        <v>192124392</v>
      </c>
      <c r="AG1116" s="108">
        <v>315114074.80000001</v>
      </c>
      <c r="AH1116" s="115">
        <v>301740162</v>
      </c>
      <c r="AI1116" s="105">
        <v>26.633500000000002</v>
      </c>
      <c r="AJ1116" s="105">
        <v>27.842300000000002</v>
      </c>
      <c r="AK1116" s="105">
        <v>27.373899999999999</v>
      </c>
      <c r="AL1116" s="105">
        <v>27.585799999999999</v>
      </c>
      <c r="AM1116" s="105">
        <v>27.146100000000001</v>
      </c>
      <c r="AN1116" s="105">
        <v>26.661300000000001</v>
      </c>
      <c r="AO1116" s="105">
        <v>28.089400000000001</v>
      </c>
      <c r="AP1116" s="105">
        <v>28.6539</v>
      </c>
      <c r="AQ1116" s="105">
        <v>27.411799999999999</v>
      </c>
      <c r="AR1116" s="105">
        <v>27.346499999999999</v>
      </c>
      <c r="AS1116" s="105">
        <v>27.435700000000001</v>
      </c>
      <c r="AT1116" s="105">
        <v>27.711099999999998</v>
      </c>
      <c r="AU1116" s="105">
        <v>27.602799999999998</v>
      </c>
      <c r="AV1116" s="105">
        <v>27.140999999999998</v>
      </c>
      <c r="AW1116" s="105">
        <v>28.059200000000001</v>
      </c>
      <c r="AX1116" s="105">
        <v>27.664000000000001</v>
      </c>
      <c r="AY1116" s="105">
        <v>27.521899999999999</v>
      </c>
      <c r="AZ1116" s="105">
        <v>25.8765</v>
      </c>
      <c r="BA1116" s="105">
        <v>27.453199999999999</v>
      </c>
      <c r="BB1116" s="105">
        <v>27.9132</v>
      </c>
      <c r="BC1116" s="105">
        <v>27.537700000000001</v>
      </c>
      <c r="BD1116" s="105">
        <v>27.351199999999999</v>
      </c>
      <c r="BE1116" s="105">
        <v>27.8582</v>
      </c>
      <c r="BF1116" s="105">
        <v>27.9541</v>
      </c>
      <c r="BG1116" s="105">
        <v>28.009499999999999</v>
      </c>
      <c r="BH1116" s="105">
        <v>27.7667</v>
      </c>
      <c r="BI1116" s="105">
        <v>27.709900000000001</v>
      </c>
      <c r="BJ1116" s="105">
        <v>27.572500000000002</v>
      </c>
      <c r="BK1116" s="105">
        <v>28.200900000000001</v>
      </c>
      <c r="BL1116" s="116">
        <v>28.215299999999999</v>
      </c>
      <c r="BM1116" s="112">
        <v>0.15759500000000001</v>
      </c>
      <c r="BN1116" s="112">
        <v>6.4111299999999996E-2</v>
      </c>
      <c r="BO1116" s="112">
        <v>0.90053700000000003</v>
      </c>
      <c r="BP1116" s="112">
        <v>0.104952</v>
      </c>
      <c r="BQ1116" s="112">
        <v>0.30886999999999998</v>
      </c>
      <c r="BR1116" s="112">
        <v>0.18591199999999999</v>
      </c>
      <c r="BS1116" s="112">
        <v>0.228857</v>
      </c>
      <c r="BT1116" s="112">
        <v>0.38558399999999998</v>
      </c>
      <c r="BU1116" s="117">
        <v>0.50844599999999995</v>
      </c>
      <c r="BV1116" s="112">
        <v>0.23085</v>
      </c>
      <c r="BW1116" s="112">
        <v>0.124455</v>
      </c>
      <c r="BX1116" s="112">
        <v>0.93165699999999996</v>
      </c>
      <c r="BY1116" s="112">
        <v>0.16469500000000001</v>
      </c>
      <c r="BZ1116" s="112">
        <v>0.64046999999999998</v>
      </c>
      <c r="CA1116" s="112">
        <v>0.44527099999999997</v>
      </c>
      <c r="CB1116" s="112">
        <v>0.45949699999999999</v>
      </c>
      <c r="CC1116" s="112">
        <v>0.57910899999999998</v>
      </c>
      <c r="CD1116" s="117">
        <v>0.81808499999999995</v>
      </c>
      <c r="CE1116" s="105">
        <v>-0.71301499999999995</v>
      </c>
      <c r="CF1116" s="105">
        <v>-0.86513499999999999</v>
      </c>
      <c r="CG1116" s="105">
        <v>5.5493000000000001E-2</v>
      </c>
      <c r="CH1116" s="105">
        <v>-0.49847200000000003</v>
      </c>
      <c r="CI1116" s="105">
        <v>-0.39524399999999998</v>
      </c>
      <c r="CJ1116" s="105">
        <v>-0.97544799999999998</v>
      </c>
      <c r="CK1116" s="105">
        <v>-0.36150300000000002</v>
      </c>
      <c r="CL1116" s="105">
        <v>-0.27505600000000002</v>
      </c>
      <c r="CM1116" s="116">
        <v>-0.16750799999999999</v>
      </c>
    </row>
    <row r="1117" spans="1:91">
      <c r="A1117" s="104" t="s">
        <v>3047</v>
      </c>
      <c r="B1117" s="104" t="s">
        <v>3048</v>
      </c>
      <c r="C1117" s="104" t="s">
        <v>3049</v>
      </c>
      <c r="D1117" s="105">
        <v>25.908450000000002</v>
      </c>
      <c r="E1117" s="108">
        <v>23830702</v>
      </c>
      <c r="F1117" s="108">
        <v>15395758</v>
      </c>
      <c r="G1117" s="108">
        <v>19675694</v>
      </c>
      <c r="H1117" s="108">
        <v>6111516</v>
      </c>
      <c r="I1117" s="108">
        <v>29775960.5</v>
      </c>
      <c r="J1117" s="108">
        <v>13586265</v>
      </c>
      <c r="K1117" s="108">
        <v>10872049</v>
      </c>
      <c r="L1117" s="108">
        <v>2837520.75</v>
      </c>
      <c r="M1117" s="108">
        <v>7012716.5</v>
      </c>
      <c r="N1117" s="108">
        <v>16145182.25</v>
      </c>
      <c r="O1117" s="108">
        <v>8087217.5</v>
      </c>
      <c r="P1117" s="108">
        <v>18247116</v>
      </c>
      <c r="Q1117" s="108">
        <v>129696446</v>
      </c>
      <c r="R1117" s="108">
        <v>53214802</v>
      </c>
      <c r="S1117" s="108">
        <v>116193090</v>
      </c>
      <c r="T1117" s="108">
        <v>45490998</v>
      </c>
      <c r="U1117" s="108">
        <v>46180752</v>
      </c>
      <c r="V1117" s="108">
        <v>54961460</v>
      </c>
      <c r="W1117" s="108">
        <v>54407462</v>
      </c>
      <c r="X1117" s="108">
        <v>56527056</v>
      </c>
      <c r="Y1117" s="108">
        <v>102089160</v>
      </c>
      <c r="Z1117" s="108">
        <v>86950258</v>
      </c>
      <c r="AA1117" s="108">
        <v>63686106</v>
      </c>
      <c r="AB1117" s="108">
        <v>45460290</v>
      </c>
      <c r="AC1117" s="108">
        <v>85542412</v>
      </c>
      <c r="AD1117" s="108">
        <v>148562602</v>
      </c>
      <c r="AE1117" s="108">
        <v>124762562</v>
      </c>
      <c r="AF1117" s="108">
        <v>141293930</v>
      </c>
      <c r="AG1117" s="108">
        <v>79489438</v>
      </c>
      <c r="AH1117" s="115">
        <v>69100598</v>
      </c>
      <c r="AI1117" s="105">
        <v>24.889800000000001</v>
      </c>
      <c r="AJ1117" s="105">
        <v>24.625</v>
      </c>
      <c r="AK1117" s="105">
        <v>24.922999999999998</v>
      </c>
      <c r="AL1117" s="105">
        <v>22.817499999999999</v>
      </c>
      <c r="AM1117" s="105">
        <v>25.250499999999999</v>
      </c>
      <c r="AN1117" s="105">
        <v>24.4907</v>
      </c>
      <c r="AO1117" s="105">
        <v>23.713200000000001</v>
      </c>
      <c r="AP1117" s="105">
        <v>22.491099999999999</v>
      </c>
      <c r="AQ1117" s="105">
        <v>22.930599999999998</v>
      </c>
      <c r="AR1117" s="105">
        <v>24.1935</v>
      </c>
      <c r="AS1117" s="105">
        <v>23.761700000000001</v>
      </c>
      <c r="AT1117" s="105">
        <v>24.725300000000001</v>
      </c>
      <c r="AU1117" s="105">
        <v>27.1675</v>
      </c>
      <c r="AV1117" s="105">
        <v>25.954999999999998</v>
      </c>
      <c r="AW1117" s="105">
        <v>27.2637</v>
      </c>
      <c r="AX1117" s="105">
        <v>25.8184</v>
      </c>
      <c r="AY1117" s="105">
        <v>25.7971</v>
      </c>
      <c r="AZ1117" s="105">
        <v>26.136199999999999</v>
      </c>
      <c r="BA1117" s="105">
        <v>25.9422</v>
      </c>
      <c r="BB1117" s="105">
        <v>26.122800000000002</v>
      </c>
      <c r="BC1117" s="105">
        <v>26.776199999999999</v>
      </c>
      <c r="BD1117" s="105">
        <v>26.759399999999999</v>
      </c>
      <c r="BE1117" s="105">
        <v>26.341100000000001</v>
      </c>
      <c r="BF1117" s="105">
        <v>25.874700000000001</v>
      </c>
      <c r="BG1117" s="105">
        <v>26.366900000000001</v>
      </c>
      <c r="BH1117" s="105">
        <v>27.161799999999999</v>
      </c>
      <c r="BI1117" s="105">
        <v>26.9085</v>
      </c>
      <c r="BJ1117" s="105">
        <v>27.129200000000001</v>
      </c>
      <c r="BK1117" s="105">
        <v>26.217099999999999</v>
      </c>
      <c r="BL1117" s="116">
        <v>26.097899999999999</v>
      </c>
      <c r="BM1117" s="112">
        <v>7.9213700000000005E-3</v>
      </c>
      <c r="BN1117" s="112">
        <v>4.3731100000000002E-2</v>
      </c>
      <c r="BO1117" s="112">
        <v>2.0715E-3</v>
      </c>
      <c r="BP1117" s="112">
        <v>6.2567600000000001E-3</v>
      </c>
      <c r="BQ1117" s="112">
        <v>0.58701599999999998</v>
      </c>
      <c r="BR1117" s="112">
        <v>0.17604900000000001</v>
      </c>
      <c r="BS1117" s="112">
        <v>0.65173199999999998</v>
      </c>
      <c r="BT1117" s="112">
        <v>0.72486799999999996</v>
      </c>
      <c r="BU1117" s="117">
        <v>0.45583600000000002</v>
      </c>
      <c r="BV1117" s="112">
        <v>3.5378399999999997E-2</v>
      </c>
      <c r="BW1117" s="112">
        <v>9.6309000000000006E-2</v>
      </c>
      <c r="BX1117" s="112">
        <v>2.5442200000000002E-2</v>
      </c>
      <c r="BY1117" s="112">
        <v>2.03768E-2</v>
      </c>
      <c r="BZ1117" s="112">
        <v>0.79038799999999998</v>
      </c>
      <c r="CA1117" s="112">
        <v>0.43467299999999998</v>
      </c>
      <c r="CB1117" s="112">
        <v>0.80045999999999995</v>
      </c>
      <c r="CC1117" s="112">
        <v>0.83816999999999997</v>
      </c>
      <c r="CD1117" s="117">
        <v>0.78330100000000003</v>
      </c>
      <c r="CE1117" s="105">
        <v>-1.6688000000000001</v>
      </c>
      <c r="CF1117" s="105">
        <v>-2.29514</v>
      </c>
      <c r="CG1117" s="105">
        <v>-3.4363999999999999</v>
      </c>
      <c r="CH1117" s="105">
        <v>-2.2545199999999999</v>
      </c>
      <c r="CI1117" s="105">
        <v>0.31400499999999998</v>
      </c>
      <c r="CJ1117" s="105">
        <v>-0.56414500000000001</v>
      </c>
      <c r="CK1117" s="105">
        <v>-0.200958</v>
      </c>
      <c r="CL1117" s="105">
        <v>-0.15634300000000001</v>
      </c>
      <c r="CM1117" s="116">
        <v>0.33100400000000002</v>
      </c>
    </row>
    <row r="1118" spans="1:91">
      <c r="A1118" s="104" t="s">
        <v>3050</v>
      </c>
      <c r="B1118" s="104" t="s">
        <v>3051</v>
      </c>
      <c r="C1118" s="104" t="s">
        <v>471</v>
      </c>
      <c r="D1118" s="105">
        <v>27.6768</v>
      </c>
      <c r="E1118" s="108">
        <v>119193890</v>
      </c>
      <c r="F1118" s="108">
        <v>171514499</v>
      </c>
      <c r="G1118" s="108">
        <v>191062152</v>
      </c>
      <c r="H1118" s="108">
        <v>207826594</v>
      </c>
      <c r="I1118" s="108">
        <v>180665939</v>
      </c>
      <c r="J1118" s="108">
        <v>286185524</v>
      </c>
      <c r="K1118" s="108">
        <v>208866110</v>
      </c>
      <c r="L1118" s="108">
        <v>156075996.5</v>
      </c>
      <c r="M1118" s="108">
        <v>249599730</v>
      </c>
      <c r="N1118" s="108">
        <v>75118543.5</v>
      </c>
      <c r="O1118" s="108">
        <v>200375224.80000001</v>
      </c>
      <c r="P1118" s="108">
        <v>72782902</v>
      </c>
      <c r="Q1118" s="108">
        <v>11007574</v>
      </c>
      <c r="R1118" s="108">
        <v>193655122</v>
      </c>
      <c r="S1118" s="108"/>
      <c r="T1118" s="108">
        <v>161481428</v>
      </c>
      <c r="U1118" s="108">
        <v>113943891</v>
      </c>
      <c r="V1118" s="108">
        <v>123863014</v>
      </c>
      <c r="W1118" s="108">
        <v>74478117</v>
      </c>
      <c r="X1118" s="108">
        <v>29622749.5</v>
      </c>
      <c r="Y1118" s="108">
        <v>14500135</v>
      </c>
      <c r="Z1118" s="108">
        <v>58852940</v>
      </c>
      <c r="AA1118" s="108">
        <v>104295050</v>
      </c>
      <c r="AB1118" s="108">
        <v>67161697</v>
      </c>
      <c r="AC1118" s="108">
        <v>272740693.80000001</v>
      </c>
      <c r="AD1118" s="108">
        <v>217800242</v>
      </c>
      <c r="AE1118" s="108">
        <v>264780651</v>
      </c>
      <c r="AF1118" s="108">
        <v>210964772</v>
      </c>
      <c r="AG1118" s="108">
        <v>202276902</v>
      </c>
      <c r="AH1118" s="115">
        <v>225034768</v>
      </c>
      <c r="AI1118" s="105">
        <v>27.212199999999999</v>
      </c>
      <c r="AJ1118" s="105">
        <v>28.068200000000001</v>
      </c>
      <c r="AK1118" s="105">
        <v>28.2014</v>
      </c>
      <c r="AL1118" s="105">
        <v>27.905200000000001</v>
      </c>
      <c r="AM1118" s="105">
        <v>27.883400000000002</v>
      </c>
      <c r="AN1118" s="105">
        <v>28.602799999999998</v>
      </c>
      <c r="AO1118" s="105">
        <v>27.901599999999998</v>
      </c>
      <c r="AP1118" s="105">
        <v>28.144400000000001</v>
      </c>
      <c r="AQ1118" s="105">
        <v>28.084099999999999</v>
      </c>
      <c r="AR1118" s="105">
        <v>26.555800000000001</v>
      </c>
      <c r="AS1118" s="105">
        <v>28.230499999999999</v>
      </c>
      <c r="AT1118" s="105">
        <v>26.721299999999999</v>
      </c>
      <c r="AU1118" s="105">
        <v>23.602699999999999</v>
      </c>
      <c r="AV1118" s="105">
        <v>27.8186</v>
      </c>
      <c r="AW1118" s="105">
        <v>22.1328</v>
      </c>
      <c r="AX1118" s="105">
        <v>27.646100000000001</v>
      </c>
      <c r="AY1118" s="105">
        <v>27.092099999999999</v>
      </c>
      <c r="AZ1118" s="105">
        <v>27.268799999999999</v>
      </c>
      <c r="BA1118" s="105">
        <v>26.395299999999999</v>
      </c>
      <c r="BB1118" s="105">
        <v>25.201699999999999</v>
      </c>
      <c r="BC1118" s="105">
        <v>24.037299999999998</v>
      </c>
      <c r="BD1118" s="105">
        <v>26.196300000000001</v>
      </c>
      <c r="BE1118" s="105">
        <v>27.069800000000001</v>
      </c>
      <c r="BF1118" s="105">
        <v>26.4377</v>
      </c>
      <c r="BG1118" s="105">
        <v>28.0505</v>
      </c>
      <c r="BH1118" s="105">
        <v>27.7273</v>
      </c>
      <c r="BI1118" s="105">
        <v>27.9941</v>
      </c>
      <c r="BJ1118" s="105">
        <v>27.7075</v>
      </c>
      <c r="BK1118" s="105">
        <v>27.565799999999999</v>
      </c>
      <c r="BL1118" s="116">
        <v>27.798400000000001</v>
      </c>
      <c r="BM1118" s="112">
        <v>0.68865799999999999</v>
      </c>
      <c r="BN1118" s="112">
        <v>0.14793600000000001</v>
      </c>
      <c r="BO1118" s="112">
        <v>2.3916099999999999E-2</v>
      </c>
      <c r="BP1118" s="112">
        <v>0.38667000000000001</v>
      </c>
      <c r="BQ1118" s="112">
        <v>0.13634299999999999</v>
      </c>
      <c r="BR1118" s="112">
        <v>0.115255</v>
      </c>
      <c r="BS1118" s="112">
        <v>2.2274800000000001E-2</v>
      </c>
      <c r="BT1118" s="112">
        <v>1.4005699999999999E-2</v>
      </c>
      <c r="BU1118" s="117">
        <v>0.124706</v>
      </c>
      <c r="BV1118" s="112">
        <v>0.74169099999999999</v>
      </c>
      <c r="BW1118" s="112">
        <v>0.22950999999999999</v>
      </c>
      <c r="BX1118" s="112">
        <v>9.02424E-2</v>
      </c>
      <c r="BY1118" s="112">
        <v>0.46979100000000001</v>
      </c>
      <c r="BZ1118" s="112">
        <v>0.51502300000000001</v>
      </c>
      <c r="CA1118" s="112">
        <v>0.34996500000000003</v>
      </c>
      <c r="CB1118" s="112">
        <v>0.14302200000000001</v>
      </c>
      <c r="CC1118" s="112">
        <v>9.3501399999999998E-2</v>
      </c>
      <c r="CD1118" s="117">
        <v>0.64379200000000003</v>
      </c>
      <c r="CE1118" s="105">
        <v>0.136735</v>
      </c>
      <c r="CF1118" s="105">
        <v>0.43993300000000002</v>
      </c>
      <c r="CG1118" s="105">
        <v>0.35283399999999998</v>
      </c>
      <c r="CH1118" s="105">
        <v>-0.52134999999999998</v>
      </c>
      <c r="CI1118" s="105">
        <v>-3.1724800000000002</v>
      </c>
      <c r="CJ1118" s="105">
        <v>-0.35486899999999999</v>
      </c>
      <c r="CK1118" s="105">
        <v>-2.4791300000000001</v>
      </c>
      <c r="CL1118" s="105">
        <v>-1.1226100000000001</v>
      </c>
      <c r="CM1118" s="116">
        <v>0.23344300000000001</v>
      </c>
    </row>
    <row r="1119" spans="1:91">
      <c r="A1119" s="104" t="s">
        <v>3052</v>
      </c>
      <c r="B1119" s="104" t="s">
        <v>3053</v>
      </c>
      <c r="C1119" s="104" t="s">
        <v>3054</v>
      </c>
      <c r="D1119" s="105">
        <v>32.945099999999996</v>
      </c>
      <c r="E1119" s="108">
        <v>5954900932</v>
      </c>
      <c r="F1119" s="108">
        <v>4131063267</v>
      </c>
      <c r="G1119" s="108">
        <v>4039741122</v>
      </c>
      <c r="H1119" s="108">
        <v>5122576375</v>
      </c>
      <c r="I1119" s="108">
        <v>4493039548</v>
      </c>
      <c r="J1119" s="108">
        <v>3326362734</v>
      </c>
      <c r="K1119" s="108">
        <v>4557596781</v>
      </c>
      <c r="L1119" s="108">
        <v>2813143718</v>
      </c>
      <c r="M1119" s="108">
        <v>4749205551</v>
      </c>
      <c r="N1119" s="108">
        <v>4095264302</v>
      </c>
      <c r="O1119" s="108">
        <v>4360935618</v>
      </c>
      <c r="P1119" s="108">
        <v>3558893703</v>
      </c>
      <c r="Q1119" s="108">
        <v>6441254670</v>
      </c>
      <c r="R1119" s="108">
        <v>6862168587</v>
      </c>
      <c r="S1119" s="108">
        <v>6346358983</v>
      </c>
      <c r="T1119" s="108">
        <v>7830999213</v>
      </c>
      <c r="U1119" s="108">
        <v>7609553353</v>
      </c>
      <c r="V1119" s="108">
        <v>6476366386</v>
      </c>
      <c r="W1119" s="108">
        <v>8694900048</v>
      </c>
      <c r="X1119" s="108">
        <v>7713304507</v>
      </c>
      <c r="Y1119" s="108">
        <v>7483937458</v>
      </c>
      <c r="Z1119" s="108">
        <v>7290549732</v>
      </c>
      <c r="AA1119" s="108">
        <v>7183331886</v>
      </c>
      <c r="AB1119" s="108">
        <v>7409857112</v>
      </c>
      <c r="AC1119" s="108">
        <v>8404779543</v>
      </c>
      <c r="AD1119" s="108">
        <v>9740065160</v>
      </c>
      <c r="AE1119" s="108">
        <v>10187484442</v>
      </c>
      <c r="AF1119" s="108">
        <v>8825813764</v>
      </c>
      <c r="AG1119" s="108">
        <v>9466471244</v>
      </c>
      <c r="AH1119" s="115">
        <v>8510931485</v>
      </c>
      <c r="AI1119" s="105">
        <v>32.854900000000001</v>
      </c>
      <c r="AJ1119" s="105">
        <v>32.488500000000002</v>
      </c>
      <c r="AK1119" s="105">
        <v>32.460999999999999</v>
      </c>
      <c r="AL1119" s="105">
        <v>32.528599999999997</v>
      </c>
      <c r="AM1119" s="105">
        <v>32.483699999999999</v>
      </c>
      <c r="AN1119" s="105">
        <v>32.063699999999997</v>
      </c>
      <c r="AO1119" s="105">
        <v>32.351500000000001</v>
      </c>
      <c r="AP1119" s="105">
        <v>32.044199999999996</v>
      </c>
      <c r="AQ1119" s="105">
        <v>32.334099999999999</v>
      </c>
      <c r="AR1119" s="105">
        <v>32.354799999999997</v>
      </c>
      <c r="AS1119" s="105">
        <v>32.521900000000002</v>
      </c>
      <c r="AT1119" s="105">
        <v>32.332900000000002</v>
      </c>
      <c r="AU1119" s="105">
        <v>32.8095</v>
      </c>
      <c r="AV1119" s="105">
        <v>32.965699999999998</v>
      </c>
      <c r="AW1119" s="105">
        <v>32.8904</v>
      </c>
      <c r="AX1119" s="105">
        <v>33.245899999999999</v>
      </c>
      <c r="AY1119" s="105">
        <v>33.1389</v>
      </c>
      <c r="AZ1119" s="105">
        <v>32.924500000000002</v>
      </c>
      <c r="BA1119" s="105">
        <v>33.262500000000003</v>
      </c>
      <c r="BB1119" s="105">
        <v>33.174599999999998</v>
      </c>
      <c r="BC1119" s="105">
        <v>33.009399999999999</v>
      </c>
      <c r="BD1119" s="105">
        <v>33.184899999999999</v>
      </c>
      <c r="BE1119" s="105">
        <v>33.149099999999997</v>
      </c>
      <c r="BF1119" s="105">
        <v>33.223399999999998</v>
      </c>
      <c r="BG1119" s="105">
        <v>33.0167</v>
      </c>
      <c r="BH1119" s="105">
        <v>33.197200000000002</v>
      </c>
      <c r="BI1119" s="105">
        <v>33.26</v>
      </c>
      <c r="BJ1119" s="105">
        <v>33.094099999999997</v>
      </c>
      <c r="BK1119" s="105">
        <v>33.066699999999997</v>
      </c>
      <c r="BL1119" s="116">
        <v>32.980499999999999</v>
      </c>
      <c r="BM1119" s="112">
        <v>2.7557600000000002E-2</v>
      </c>
      <c r="BN1119" s="112">
        <v>1.05737E-2</v>
      </c>
      <c r="BO1119" s="112">
        <v>1.5862999999999999E-3</v>
      </c>
      <c r="BP1119" s="112">
        <v>7.25905E-4</v>
      </c>
      <c r="BQ1119" s="112">
        <v>4.8779500000000003E-2</v>
      </c>
      <c r="BR1119" s="112">
        <v>0.60722900000000002</v>
      </c>
      <c r="BS1119" s="112">
        <v>0.281281</v>
      </c>
      <c r="BT1119" s="112">
        <v>2.6462800000000002E-2</v>
      </c>
      <c r="BU1119" s="117">
        <v>0.24093300000000001</v>
      </c>
      <c r="BV1119" s="112">
        <v>7.0588700000000004E-2</v>
      </c>
      <c r="BW1119" s="112">
        <v>4.0071099999999998E-2</v>
      </c>
      <c r="BX1119" s="112">
        <v>2.35613E-2</v>
      </c>
      <c r="BY1119" s="112">
        <v>7.1692500000000003E-3</v>
      </c>
      <c r="BZ1119" s="112">
        <v>0.38780700000000001</v>
      </c>
      <c r="CA1119" s="112">
        <v>0.80571300000000001</v>
      </c>
      <c r="CB1119" s="112">
        <v>0.51820500000000003</v>
      </c>
      <c r="CC1119" s="112">
        <v>0.12934399999999999</v>
      </c>
      <c r="CD1119" s="117">
        <v>0.71348900000000004</v>
      </c>
      <c r="CE1119" s="105">
        <v>-0.44564599999999999</v>
      </c>
      <c r="CF1119" s="105">
        <v>-0.68843699999999997</v>
      </c>
      <c r="CG1119" s="105">
        <v>-0.80384699999999998</v>
      </c>
      <c r="CH1119" s="105">
        <v>-0.64389300000000005</v>
      </c>
      <c r="CI1119" s="105">
        <v>-0.158609</v>
      </c>
      <c r="CJ1119" s="105">
        <v>5.5969199999999997E-2</v>
      </c>
      <c r="CK1119" s="105">
        <v>0.10168199999999999</v>
      </c>
      <c r="CL1119" s="105">
        <v>0.138686</v>
      </c>
      <c r="CM1119" s="116">
        <v>0.110831</v>
      </c>
    </row>
    <row r="1120" spans="1:91">
      <c r="A1120" s="104" t="s">
        <v>3055</v>
      </c>
      <c r="B1120" s="104" t="s">
        <v>3056</v>
      </c>
      <c r="C1120" s="104" t="s">
        <v>3057</v>
      </c>
      <c r="D1120" s="105">
        <v>32.329799999999999</v>
      </c>
      <c r="E1120" s="108">
        <v>4263788823</v>
      </c>
      <c r="F1120" s="108">
        <v>3468653280</v>
      </c>
      <c r="G1120" s="108">
        <v>3458083430</v>
      </c>
      <c r="H1120" s="108">
        <v>5094493853</v>
      </c>
      <c r="I1120" s="108">
        <v>4392150509</v>
      </c>
      <c r="J1120" s="108">
        <v>4338090206</v>
      </c>
      <c r="K1120" s="108">
        <v>4514158776</v>
      </c>
      <c r="L1120" s="108">
        <v>2789184309</v>
      </c>
      <c r="M1120" s="108">
        <v>4656954383</v>
      </c>
      <c r="N1120" s="108">
        <v>4456485039</v>
      </c>
      <c r="O1120" s="108">
        <v>4563330690</v>
      </c>
      <c r="P1120" s="108">
        <v>4230039537</v>
      </c>
      <c r="Q1120" s="108">
        <v>4182460207</v>
      </c>
      <c r="R1120" s="108">
        <v>4905335841</v>
      </c>
      <c r="S1120" s="108">
        <v>4728464819</v>
      </c>
      <c r="T1120" s="108">
        <v>4439053853</v>
      </c>
      <c r="U1120" s="108">
        <v>4309162932</v>
      </c>
      <c r="V1120" s="108">
        <v>3664830931</v>
      </c>
      <c r="W1120" s="108">
        <v>4220392229</v>
      </c>
      <c r="X1120" s="108">
        <v>4335188216</v>
      </c>
      <c r="Y1120" s="108">
        <v>3858989625</v>
      </c>
      <c r="Z1120" s="108">
        <v>3581852859</v>
      </c>
      <c r="AA1120" s="108">
        <v>4059955469</v>
      </c>
      <c r="AB1120" s="108">
        <v>3844183829</v>
      </c>
      <c r="AC1120" s="108">
        <v>5067837104</v>
      </c>
      <c r="AD1120" s="108">
        <v>5832593047</v>
      </c>
      <c r="AE1120" s="108">
        <v>5329473678</v>
      </c>
      <c r="AF1120" s="108">
        <v>5456789785</v>
      </c>
      <c r="AG1120" s="108">
        <v>5824033242</v>
      </c>
      <c r="AH1120" s="115">
        <v>4870430421</v>
      </c>
      <c r="AI1120" s="105">
        <v>32.372999999999998</v>
      </c>
      <c r="AJ1120" s="105">
        <v>32.232999999999997</v>
      </c>
      <c r="AK1120" s="105">
        <v>32.227200000000003</v>
      </c>
      <c r="AL1120" s="105">
        <v>32.520699999999998</v>
      </c>
      <c r="AM1120" s="105">
        <v>32.450800000000001</v>
      </c>
      <c r="AN1120" s="105">
        <v>32.446599999999997</v>
      </c>
      <c r="AO1120" s="105">
        <v>32.337499999999999</v>
      </c>
      <c r="AP1120" s="105">
        <v>32.031399999999998</v>
      </c>
      <c r="AQ1120" s="105">
        <v>32.305799999999998</v>
      </c>
      <c r="AR1120" s="105">
        <v>32.4816</v>
      </c>
      <c r="AS1120" s="105">
        <v>32.5929</v>
      </c>
      <c r="AT1120" s="105">
        <v>32.5822</v>
      </c>
      <c r="AU1120" s="105">
        <v>32.195099999999996</v>
      </c>
      <c r="AV1120" s="105">
        <v>32.481400000000001</v>
      </c>
      <c r="AW1120" s="105">
        <v>32.4527</v>
      </c>
      <c r="AX1120" s="105">
        <v>32.426900000000003</v>
      </c>
      <c r="AY1120" s="105">
        <v>32.3262</v>
      </c>
      <c r="AZ1120" s="105">
        <v>32.098500000000001</v>
      </c>
      <c r="BA1120" s="105">
        <v>32.219700000000003</v>
      </c>
      <c r="BB1120" s="105">
        <v>32.333399999999997</v>
      </c>
      <c r="BC1120" s="105">
        <v>32.032699999999998</v>
      </c>
      <c r="BD1120" s="105">
        <v>32.145699999999998</v>
      </c>
      <c r="BE1120" s="105">
        <v>32.317</v>
      </c>
      <c r="BF1120" s="105">
        <v>32.276600000000002</v>
      </c>
      <c r="BG1120" s="105">
        <v>32.281199999999998</v>
      </c>
      <c r="BH1120" s="105">
        <v>32.456299999999999</v>
      </c>
      <c r="BI1120" s="105">
        <v>32.325200000000002</v>
      </c>
      <c r="BJ1120" s="105">
        <v>32.400500000000001</v>
      </c>
      <c r="BK1120" s="105">
        <v>32.368099999999998</v>
      </c>
      <c r="BL1120" s="116">
        <v>32.173000000000002</v>
      </c>
      <c r="BM1120" s="112">
        <v>0.69453699999999996</v>
      </c>
      <c r="BN1120" s="112">
        <v>0.101519</v>
      </c>
      <c r="BO1120" s="112">
        <v>0.50108799999999998</v>
      </c>
      <c r="BP1120" s="112">
        <v>3.9872299999999999E-2</v>
      </c>
      <c r="BQ1120" s="112">
        <v>0.616815</v>
      </c>
      <c r="BR1120" s="112">
        <v>0.81559099999999995</v>
      </c>
      <c r="BS1120" s="112">
        <v>0.35244799999999998</v>
      </c>
      <c r="BT1120" s="112">
        <v>0.48586400000000002</v>
      </c>
      <c r="BU1120" s="117">
        <v>0.67153399999999996</v>
      </c>
      <c r="BV1120" s="112">
        <v>0.74634500000000004</v>
      </c>
      <c r="BW1120" s="112">
        <v>0.17382600000000001</v>
      </c>
      <c r="BX1120" s="112">
        <v>0.60420600000000002</v>
      </c>
      <c r="BY1120" s="112">
        <v>7.6865199999999995E-2</v>
      </c>
      <c r="BZ1120" s="112">
        <v>0.80835699999999999</v>
      </c>
      <c r="CA1120" s="112">
        <v>0.91920599999999997</v>
      </c>
      <c r="CB1120" s="112">
        <v>0.581534</v>
      </c>
      <c r="CC1120" s="112">
        <v>0.66351700000000002</v>
      </c>
      <c r="CD1120" s="117">
        <v>0.89522599999999997</v>
      </c>
      <c r="CE1120" s="105">
        <v>-3.6125200000000003E-2</v>
      </c>
      <c r="CF1120" s="105">
        <v>0.15887299999999999</v>
      </c>
      <c r="CG1120" s="105">
        <v>-8.8920600000000002E-2</v>
      </c>
      <c r="CH1120" s="105">
        <v>0.23835500000000001</v>
      </c>
      <c r="CI1120" s="105">
        <v>6.2549599999999997E-2</v>
      </c>
      <c r="CJ1120" s="105">
        <v>-2.99695E-2</v>
      </c>
      <c r="CK1120" s="105">
        <v>-0.11862300000000001</v>
      </c>
      <c r="CL1120" s="105">
        <v>-6.7391699999999999E-2</v>
      </c>
      <c r="CM1120" s="116">
        <v>4.0378600000000001E-2</v>
      </c>
    </row>
    <row r="1121" spans="1:91">
      <c r="A1121" s="104" t="s">
        <v>5298</v>
      </c>
      <c r="B1121" s="104" t="s">
        <v>5299</v>
      </c>
      <c r="C1121" s="104" t="s">
        <v>5300</v>
      </c>
      <c r="D1121" s="105">
        <v>24.4955</v>
      </c>
      <c r="E1121" s="108">
        <v>15194758</v>
      </c>
      <c r="F1121" s="108">
        <v>11743728</v>
      </c>
      <c r="G1121" s="108">
        <v>6612528.5</v>
      </c>
      <c r="H1121" s="108">
        <v>33478516</v>
      </c>
      <c r="I1121" s="108">
        <v>19246738.129999999</v>
      </c>
      <c r="J1121" s="108">
        <v>12806663</v>
      </c>
      <c r="K1121" s="108">
        <v>16569296</v>
      </c>
      <c r="L1121" s="108"/>
      <c r="M1121" s="108">
        <v>7483738.75</v>
      </c>
      <c r="N1121" s="108">
        <v>38060128</v>
      </c>
      <c r="O1121" s="108">
        <v>16072813.5</v>
      </c>
      <c r="P1121" s="108">
        <v>26366080</v>
      </c>
      <c r="Q1121" s="108">
        <v>20037770</v>
      </c>
      <c r="R1121" s="108">
        <v>20088050</v>
      </c>
      <c r="S1121" s="108">
        <v>13120993</v>
      </c>
      <c r="T1121" s="108">
        <v>15636224</v>
      </c>
      <c r="U1121" s="108">
        <v>18478828</v>
      </c>
      <c r="V1121" s="108">
        <v>19364668</v>
      </c>
      <c r="W1121" s="108">
        <v>24423338</v>
      </c>
      <c r="X1121" s="108">
        <v>23588898</v>
      </c>
      <c r="Y1121" s="108">
        <v>24523008</v>
      </c>
      <c r="Z1121" s="108">
        <v>6690748.5</v>
      </c>
      <c r="AA1121" s="108">
        <v>9948609</v>
      </c>
      <c r="AB1121" s="108">
        <v>33349128</v>
      </c>
      <c r="AC1121" s="108">
        <v>35276584</v>
      </c>
      <c r="AD1121" s="108">
        <v>11861566</v>
      </c>
      <c r="AE1121" s="108">
        <v>19042894</v>
      </c>
      <c r="AF1121" s="108">
        <v>18273396</v>
      </c>
      <c r="AG1121" s="108">
        <v>30702758</v>
      </c>
      <c r="AH1121" s="115">
        <v>26461802</v>
      </c>
      <c r="AI1121" s="105">
        <v>24.240600000000001</v>
      </c>
      <c r="AJ1121" s="105">
        <v>24.232800000000001</v>
      </c>
      <c r="AK1121" s="105">
        <v>23.4148</v>
      </c>
      <c r="AL1121" s="105">
        <v>25.271100000000001</v>
      </c>
      <c r="AM1121" s="105">
        <v>24.6966</v>
      </c>
      <c r="AN1121" s="105">
        <v>24.501200000000001</v>
      </c>
      <c r="AO1121" s="105">
        <v>24.270900000000001</v>
      </c>
      <c r="AP1121" s="105">
        <v>24.351400000000002</v>
      </c>
      <c r="AQ1121" s="105">
        <v>23.0244</v>
      </c>
      <c r="AR1121" s="105">
        <v>25.495100000000001</v>
      </c>
      <c r="AS1121" s="105">
        <v>24.662099999999999</v>
      </c>
      <c r="AT1121" s="105">
        <v>25.2563</v>
      </c>
      <c r="AU1121" s="105">
        <v>24.444199999999999</v>
      </c>
      <c r="AV1121" s="105">
        <v>24.549499999999998</v>
      </c>
      <c r="AW1121" s="105">
        <v>24.269100000000002</v>
      </c>
      <c r="AX1121" s="105">
        <v>24.277699999999999</v>
      </c>
      <c r="AY1121" s="105">
        <v>24.489799999999999</v>
      </c>
      <c r="AZ1121" s="105">
        <v>24.618600000000001</v>
      </c>
      <c r="BA1121" s="105">
        <v>24.7867</v>
      </c>
      <c r="BB1121" s="105">
        <v>24.924299999999999</v>
      </c>
      <c r="BC1121" s="105">
        <v>24.8371</v>
      </c>
      <c r="BD1121" s="105">
        <v>22.941500000000001</v>
      </c>
      <c r="BE1121" s="105">
        <v>23.623200000000001</v>
      </c>
      <c r="BF1121" s="105">
        <v>25.427700000000002</v>
      </c>
      <c r="BG1121" s="105">
        <v>25.0747</v>
      </c>
      <c r="BH1121" s="105">
        <v>23.516100000000002</v>
      </c>
      <c r="BI1121" s="105">
        <v>24.1966</v>
      </c>
      <c r="BJ1121" s="105">
        <v>24.1783</v>
      </c>
      <c r="BK1121" s="105">
        <v>24.806799999999999</v>
      </c>
      <c r="BL1121" s="116">
        <v>24.695399999999999</v>
      </c>
      <c r="BM1121" s="112">
        <v>0.14954100000000001</v>
      </c>
      <c r="BN1121" s="112">
        <v>0.43257099999999998</v>
      </c>
      <c r="BO1121" s="112">
        <v>0.22358600000000001</v>
      </c>
      <c r="BP1121" s="112">
        <v>0.13997100000000001</v>
      </c>
      <c r="BQ1121" s="112">
        <v>0.54397700000000004</v>
      </c>
      <c r="BR1121" s="112">
        <v>0.67548900000000001</v>
      </c>
      <c r="BS1121" s="112">
        <v>0.21743299999999999</v>
      </c>
      <c r="BT1121" s="112">
        <v>0.50364399999999998</v>
      </c>
      <c r="BU1121" s="117">
        <v>0.57699</v>
      </c>
      <c r="BV1121" s="112">
        <v>0.22159400000000001</v>
      </c>
      <c r="BW1121" s="112">
        <v>0.519953</v>
      </c>
      <c r="BX1121" s="112">
        <v>0.33585300000000001</v>
      </c>
      <c r="BY1121" s="112">
        <v>0.20613699999999999</v>
      </c>
      <c r="BZ1121" s="112">
        <v>0.77144900000000005</v>
      </c>
      <c r="CA1121" s="112">
        <v>0.84189599999999998</v>
      </c>
      <c r="CB1121" s="112">
        <v>0.44651800000000003</v>
      </c>
      <c r="CC1121" s="112">
        <v>0.68052299999999999</v>
      </c>
      <c r="CD1121" s="117">
        <v>0.85170400000000002</v>
      </c>
      <c r="CE1121" s="105">
        <v>-0.59743500000000005</v>
      </c>
      <c r="CF1121" s="105">
        <v>0.262793</v>
      </c>
      <c r="CG1121" s="105">
        <v>-0.67793099999999995</v>
      </c>
      <c r="CH1121" s="105">
        <v>0.57768200000000003</v>
      </c>
      <c r="CI1121" s="105">
        <v>-0.139214</v>
      </c>
      <c r="CJ1121" s="105">
        <v>-9.8114000000000007E-2</v>
      </c>
      <c r="CK1121" s="105">
        <v>0.28921200000000002</v>
      </c>
      <c r="CL1121" s="105">
        <v>-0.56266899999999997</v>
      </c>
      <c r="CM1121" s="116">
        <v>-0.29767900000000003</v>
      </c>
    </row>
    <row r="1122" spans="1:91">
      <c r="A1122" s="104" t="s">
        <v>3058</v>
      </c>
      <c r="B1122" s="104" t="s">
        <v>3059</v>
      </c>
      <c r="C1122" s="104" t="s">
        <v>471</v>
      </c>
      <c r="D1122" s="105">
        <v>27.728999999999999</v>
      </c>
      <c r="E1122" s="108">
        <v>171171389</v>
      </c>
      <c r="F1122" s="108">
        <v>152886013.59999999</v>
      </c>
      <c r="G1122" s="108">
        <v>143162434</v>
      </c>
      <c r="H1122" s="108">
        <v>193152872</v>
      </c>
      <c r="I1122" s="108">
        <v>157720180</v>
      </c>
      <c r="J1122" s="108">
        <v>127370048</v>
      </c>
      <c r="K1122" s="108">
        <v>185988396</v>
      </c>
      <c r="L1122" s="108">
        <v>73184312</v>
      </c>
      <c r="M1122" s="108">
        <v>182607377</v>
      </c>
      <c r="N1122" s="108">
        <v>160603724</v>
      </c>
      <c r="O1122" s="108">
        <v>130099584</v>
      </c>
      <c r="P1122" s="108">
        <v>113966694</v>
      </c>
      <c r="Q1122" s="108">
        <v>205340339.5</v>
      </c>
      <c r="R1122" s="108">
        <v>181821088</v>
      </c>
      <c r="S1122" s="108">
        <v>166955019.5</v>
      </c>
      <c r="T1122" s="108">
        <v>174371985.30000001</v>
      </c>
      <c r="U1122" s="108">
        <v>149362884</v>
      </c>
      <c r="V1122" s="108">
        <v>162404589.5</v>
      </c>
      <c r="W1122" s="108">
        <v>197351767.5</v>
      </c>
      <c r="X1122" s="108">
        <v>182089746.80000001</v>
      </c>
      <c r="Y1122" s="108">
        <v>188944384.30000001</v>
      </c>
      <c r="Z1122" s="108">
        <v>143855387</v>
      </c>
      <c r="AA1122" s="108">
        <v>130396395.8</v>
      </c>
      <c r="AB1122" s="108">
        <v>152731906</v>
      </c>
      <c r="AC1122" s="108">
        <v>242073080</v>
      </c>
      <c r="AD1122" s="108">
        <v>242764232</v>
      </c>
      <c r="AE1122" s="108">
        <v>222547104</v>
      </c>
      <c r="AF1122" s="108">
        <v>223425552</v>
      </c>
      <c r="AG1122" s="108">
        <v>216496975</v>
      </c>
      <c r="AH1122" s="115">
        <v>210845080</v>
      </c>
      <c r="AI1122" s="105">
        <v>27.734400000000001</v>
      </c>
      <c r="AJ1122" s="105">
        <v>27.899699999999999</v>
      </c>
      <c r="AK1122" s="105">
        <v>27.7849</v>
      </c>
      <c r="AL1122" s="105">
        <v>27.799600000000002</v>
      </c>
      <c r="AM1122" s="105">
        <v>27.683900000000001</v>
      </c>
      <c r="AN1122" s="105">
        <v>27.493600000000001</v>
      </c>
      <c r="AO1122" s="105">
        <v>27.737300000000001</v>
      </c>
      <c r="AP1122" s="105">
        <v>27.1938</v>
      </c>
      <c r="AQ1122" s="105">
        <v>27.633299999999998</v>
      </c>
      <c r="AR1122" s="105">
        <v>27.730399999999999</v>
      </c>
      <c r="AS1122" s="105">
        <v>27.607399999999998</v>
      </c>
      <c r="AT1122" s="105">
        <v>27.368200000000002</v>
      </c>
      <c r="AU1122" s="105">
        <v>27.847999999999999</v>
      </c>
      <c r="AV1122" s="105">
        <v>27.727599999999999</v>
      </c>
      <c r="AW1122" s="105">
        <v>27.7881</v>
      </c>
      <c r="AX1122" s="105">
        <v>27.756900000000002</v>
      </c>
      <c r="AY1122" s="105">
        <v>27.472000000000001</v>
      </c>
      <c r="AZ1122" s="105">
        <v>27.650400000000001</v>
      </c>
      <c r="BA1122" s="105">
        <v>27.801100000000002</v>
      </c>
      <c r="BB1122" s="105">
        <v>27.7867</v>
      </c>
      <c r="BC1122" s="105">
        <v>27.702200000000001</v>
      </c>
      <c r="BD1122" s="105">
        <v>27.529900000000001</v>
      </c>
      <c r="BE1122" s="105">
        <v>27.422999999999998</v>
      </c>
      <c r="BF1122" s="105">
        <v>27.623000000000001</v>
      </c>
      <c r="BG1122" s="105">
        <v>27.8659</v>
      </c>
      <c r="BH1122" s="105">
        <v>27.883199999999999</v>
      </c>
      <c r="BI1122" s="105">
        <v>27.743400000000001</v>
      </c>
      <c r="BJ1122" s="105">
        <v>27.790299999999998</v>
      </c>
      <c r="BK1122" s="105">
        <v>27.6631</v>
      </c>
      <c r="BL1122" s="116">
        <v>27.704599999999999</v>
      </c>
      <c r="BM1122" s="112">
        <v>0.230681</v>
      </c>
      <c r="BN1122" s="112">
        <v>0.56691899999999995</v>
      </c>
      <c r="BO1122" s="112">
        <v>0.31090000000000001</v>
      </c>
      <c r="BP1122" s="112">
        <v>0.25242300000000001</v>
      </c>
      <c r="BQ1122" s="112">
        <v>0.25040899999999999</v>
      </c>
      <c r="BR1122" s="112">
        <v>0.36585499999999999</v>
      </c>
      <c r="BS1122" s="112">
        <v>0.41563899999999998</v>
      </c>
      <c r="BT1122" s="112">
        <v>4.7935400000000003E-2</v>
      </c>
      <c r="BU1122" s="117">
        <v>0.12579599999999999</v>
      </c>
      <c r="BV1122" s="112">
        <v>0.31027500000000002</v>
      </c>
      <c r="BW1122" s="112">
        <v>0.64567799999999997</v>
      </c>
      <c r="BX1122" s="112">
        <v>0.42427700000000002</v>
      </c>
      <c r="BY1122" s="112">
        <v>0.33567200000000003</v>
      </c>
      <c r="BZ1122" s="112">
        <v>0.59753699999999998</v>
      </c>
      <c r="CA1122" s="112">
        <v>0.63728099999999999</v>
      </c>
      <c r="CB1122" s="112">
        <v>0.63404799999999994</v>
      </c>
      <c r="CC1122" s="112">
        <v>0.179671</v>
      </c>
      <c r="CD1122" s="117">
        <v>0.64379200000000003</v>
      </c>
      <c r="CE1122" s="105">
        <v>8.7023400000000001E-2</v>
      </c>
      <c r="CF1122" s="105">
        <v>-6.0287500000000001E-2</v>
      </c>
      <c r="CG1122" s="105">
        <v>-0.197884</v>
      </c>
      <c r="CH1122" s="105">
        <v>-0.15064900000000001</v>
      </c>
      <c r="CI1122" s="105">
        <v>6.8608000000000002E-2</v>
      </c>
      <c r="CJ1122" s="105">
        <v>-9.2898700000000001E-2</v>
      </c>
      <c r="CK1122" s="105">
        <v>4.4013299999999998E-2</v>
      </c>
      <c r="CL1122" s="105">
        <v>-0.19400500000000001</v>
      </c>
      <c r="CM1122" s="116">
        <v>0.111499</v>
      </c>
    </row>
    <row r="1123" spans="1:91">
      <c r="A1123" s="104" t="s">
        <v>3060</v>
      </c>
      <c r="B1123" s="104" t="s">
        <v>3061</v>
      </c>
      <c r="C1123" s="104" t="s">
        <v>3062</v>
      </c>
      <c r="D1123" s="105">
        <v>25.579799999999999</v>
      </c>
      <c r="E1123" s="108">
        <v>38550936</v>
      </c>
      <c r="F1123" s="108">
        <v>17123838</v>
      </c>
      <c r="G1123" s="108">
        <v>11748322</v>
      </c>
      <c r="H1123" s="108">
        <v>109319411.5</v>
      </c>
      <c r="I1123" s="108">
        <v>37032903</v>
      </c>
      <c r="J1123" s="108">
        <v>14009154</v>
      </c>
      <c r="K1123" s="108">
        <v>64598616</v>
      </c>
      <c r="L1123" s="108">
        <v>6563308.75</v>
      </c>
      <c r="M1123" s="108">
        <v>66921932</v>
      </c>
      <c r="N1123" s="108">
        <v>41674969.25</v>
      </c>
      <c r="O1123" s="108">
        <v>30310870</v>
      </c>
      <c r="P1123" s="108">
        <v>28570734.5</v>
      </c>
      <c r="Q1123" s="108">
        <v>32518065.75</v>
      </c>
      <c r="R1123" s="108">
        <v>35306908</v>
      </c>
      <c r="S1123" s="108">
        <v>33218130</v>
      </c>
      <c r="T1123" s="108">
        <v>25105868</v>
      </c>
      <c r="U1123" s="108">
        <v>10260669</v>
      </c>
      <c r="V1123" s="108">
        <v>30561720</v>
      </c>
      <c r="W1123" s="108">
        <v>36602004</v>
      </c>
      <c r="X1123" s="108">
        <v>134200908</v>
      </c>
      <c r="Y1123" s="108">
        <v>119066991</v>
      </c>
      <c r="Z1123" s="108">
        <v>60751136</v>
      </c>
      <c r="AA1123" s="108">
        <v>116553132</v>
      </c>
      <c r="AB1123" s="108"/>
      <c r="AC1123" s="108">
        <v>37882500</v>
      </c>
      <c r="AD1123" s="108">
        <v>173696544</v>
      </c>
      <c r="AE1123" s="108">
        <v>153621648</v>
      </c>
      <c r="AF1123" s="108">
        <v>148677968</v>
      </c>
      <c r="AG1123" s="108">
        <v>122615571</v>
      </c>
      <c r="AH1123" s="115">
        <v>81773288</v>
      </c>
      <c r="AI1123" s="105">
        <v>25.5837</v>
      </c>
      <c r="AJ1123" s="105">
        <v>24.772600000000001</v>
      </c>
      <c r="AK1123" s="105">
        <v>24.180199999999999</v>
      </c>
      <c r="AL1123" s="105">
        <v>26.978400000000001</v>
      </c>
      <c r="AM1123" s="105">
        <v>25.648800000000001</v>
      </c>
      <c r="AN1123" s="105">
        <v>24.613900000000001</v>
      </c>
      <c r="AO1123" s="105">
        <v>26.197099999999999</v>
      </c>
      <c r="AP1123" s="105">
        <v>23.777699999999999</v>
      </c>
      <c r="AQ1123" s="105">
        <v>26.185099999999998</v>
      </c>
      <c r="AR1123" s="105">
        <v>25.632899999999999</v>
      </c>
      <c r="AS1123" s="105">
        <v>25.543299999999999</v>
      </c>
      <c r="AT1123" s="105">
        <v>25.372199999999999</v>
      </c>
      <c r="AU1123" s="105">
        <v>25.158000000000001</v>
      </c>
      <c r="AV1123" s="105">
        <v>25.363099999999999</v>
      </c>
      <c r="AW1123" s="105">
        <v>25.575900000000001</v>
      </c>
      <c r="AX1123" s="105">
        <v>24.960799999999999</v>
      </c>
      <c r="AY1123" s="105">
        <v>23.6431</v>
      </c>
      <c r="AZ1123" s="105">
        <v>25.293600000000001</v>
      </c>
      <c r="BA1123" s="105">
        <v>25.3704</v>
      </c>
      <c r="BB1123" s="105">
        <v>27.357099999999999</v>
      </c>
      <c r="BC1123" s="105">
        <v>27.003799999999998</v>
      </c>
      <c r="BD1123" s="105">
        <v>26.2394</v>
      </c>
      <c r="BE1123" s="105">
        <v>27.249600000000001</v>
      </c>
      <c r="BF1123" s="105">
        <v>22.2958</v>
      </c>
      <c r="BG1123" s="105">
        <v>25.197700000000001</v>
      </c>
      <c r="BH1123" s="105">
        <v>27.390899999999998</v>
      </c>
      <c r="BI1123" s="105">
        <v>27.2087</v>
      </c>
      <c r="BJ1123" s="105">
        <v>27.2027</v>
      </c>
      <c r="BK1123" s="105">
        <v>26.843299999999999</v>
      </c>
      <c r="BL1123" s="116">
        <v>26.3445</v>
      </c>
      <c r="BM1123" s="112">
        <v>1.49503E-2</v>
      </c>
      <c r="BN1123" s="112">
        <v>0.222825</v>
      </c>
      <c r="BO1123" s="112">
        <v>0.169298</v>
      </c>
      <c r="BP1123" s="112">
        <v>7.9290000000000003E-3</v>
      </c>
      <c r="BQ1123" s="112">
        <v>6.6260800000000003E-3</v>
      </c>
      <c r="BR1123" s="112">
        <v>1.8287100000000001E-2</v>
      </c>
      <c r="BS1123" s="112">
        <v>0.75609499999999996</v>
      </c>
      <c r="BT1123" s="112">
        <v>0.37288700000000002</v>
      </c>
      <c r="BU1123" s="117">
        <v>0.80391100000000004</v>
      </c>
      <c r="BV1123" s="112">
        <v>5.0254100000000003E-2</v>
      </c>
      <c r="BW1123" s="112">
        <v>0.31391999999999998</v>
      </c>
      <c r="BX1123" s="112">
        <v>0.27795599999999998</v>
      </c>
      <c r="BY1123" s="112">
        <v>2.3811800000000001E-2</v>
      </c>
      <c r="BZ1123" s="112">
        <v>0.23836299999999999</v>
      </c>
      <c r="CA1123" s="112">
        <v>0.12787599999999999</v>
      </c>
      <c r="CB1123" s="112">
        <v>0.87750399999999995</v>
      </c>
      <c r="CC1123" s="112">
        <v>0.56995799999999996</v>
      </c>
      <c r="CD1123" s="117">
        <v>0.94145500000000004</v>
      </c>
      <c r="CE1123" s="105">
        <v>-1.9513100000000001</v>
      </c>
      <c r="CF1123" s="105">
        <v>-1.04983</v>
      </c>
      <c r="CG1123" s="105">
        <v>-1.4101999999999999</v>
      </c>
      <c r="CH1123" s="105">
        <v>-1.28068</v>
      </c>
      <c r="CI1123" s="105">
        <v>-1.4311499999999999</v>
      </c>
      <c r="CJ1123" s="105">
        <v>-2.1643500000000002</v>
      </c>
      <c r="CK1123" s="105">
        <v>-0.219746</v>
      </c>
      <c r="CL1123" s="105">
        <v>-1.5352600000000001</v>
      </c>
      <c r="CM1123" s="116">
        <v>-0.197743</v>
      </c>
    </row>
    <row r="1124" spans="1:91">
      <c r="A1124" s="104" t="s">
        <v>3063</v>
      </c>
      <c r="B1124" s="104" t="s">
        <v>3064</v>
      </c>
      <c r="C1124" s="104" t="s">
        <v>3065</v>
      </c>
      <c r="D1124" s="105">
        <v>32.356749999999998</v>
      </c>
      <c r="E1124" s="108">
        <v>4325118926</v>
      </c>
      <c r="F1124" s="108">
        <v>3734003392</v>
      </c>
      <c r="G1124" s="108">
        <v>3463496749</v>
      </c>
      <c r="H1124" s="108">
        <v>4903897357</v>
      </c>
      <c r="I1124" s="108">
        <v>4458950048</v>
      </c>
      <c r="J1124" s="108">
        <v>3857159407</v>
      </c>
      <c r="K1124" s="108">
        <v>4784778563</v>
      </c>
      <c r="L1124" s="108">
        <v>2747642906</v>
      </c>
      <c r="M1124" s="108">
        <v>5351926271</v>
      </c>
      <c r="N1124" s="108">
        <v>4010121281</v>
      </c>
      <c r="O1124" s="108">
        <v>3624177179</v>
      </c>
      <c r="P1124" s="108">
        <v>3451021035</v>
      </c>
      <c r="Q1124" s="108">
        <v>4422785986</v>
      </c>
      <c r="R1124" s="108">
        <v>4988361625</v>
      </c>
      <c r="S1124" s="108">
        <v>3983129709</v>
      </c>
      <c r="T1124" s="108">
        <v>4424474657</v>
      </c>
      <c r="U1124" s="108">
        <v>4442959194</v>
      </c>
      <c r="V1124" s="108">
        <v>4241474130</v>
      </c>
      <c r="W1124" s="108">
        <v>4677497639</v>
      </c>
      <c r="X1124" s="108">
        <v>4641682950</v>
      </c>
      <c r="Y1124" s="108">
        <v>4470664768</v>
      </c>
      <c r="Z1124" s="108">
        <v>4165694604</v>
      </c>
      <c r="AA1124" s="108">
        <v>4234574600</v>
      </c>
      <c r="AB1124" s="108">
        <v>4216093757</v>
      </c>
      <c r="AC1124" s="108">
        <v>5789060136</v>
      </c>
      <c r="AD1124" s="108">
        <v>4940466763</v>
      </c>
      <c r="AE1124" s="108">
        <v>5750347878</v>
      </c>
      <c r="AF1124" s="108">
        <v>5261237944</v>
      </c>
      <c r="AG1124" s="108">
        <v>5477747021</v>
      </c>
      <c r="AH1124" s="115">
        <v>5349943091</v>
      </c>
      <c r="AI1124" s="105">
        <v>32.393599999999999</v>
      </c>
      <c r="AJ1124" s="105">
        <v>32.339500000000001</v>
      </c>
      <c r="AK1124" s="105">
        <v>32.229599999999998</v>
      </c>
      <c r="AL1124" s="105">
        <v>32.465699999999998</v>
      </c>
      <c r="AM1124" s="105">
        <v>32.472499999999997</v>
      </c>
      <c r="AN1124" s="105">
        <v>32.276699999999998</v>
      </c>
      <c r="AO1124" s="105">
        <v>32.4223</v>
      </c>
      <c r="AP1124" s="105">
        <v>32.011400000000002</v>
      </c>
      <c r="AQ1124" s="105">
        <v>32.506500000000003</v>
      </c>
      <c r="AR1124" s="105">
        <v>32.323799999999999</v>
      </c>
      <c r="AS1124" s="105">
        <v>32.2498</v>
      </c>
      <c r="AT1124" s="105">
        <v>32.288499999999999</v>
      </c>
      <c r="AU1124" s="105">
        <v>32.275199999999998</v>
      </c>
      <c r="AV1124" s="105">
        <v>32.505600000000001</v>
      </c>
      <c r="AW1124" s="105">
        <v>32.203499999999998</v>
      </c>
      <c r="AX1124" s="105">
        <v>32.422199999999997</v>
      </c>
      <c r="AY1124" s="105">
        <v>32.370100000000001</v>
      </c>
      <c r="AZ1124" s="105">
        <v>32.3095</v>
      </c>
      <c r="BA1124" s="105">
        <v>32.368000000000002</v>
      </c>
      <c r="BB1124" s="105">
        <v>32.432299999999998</v>
      </c>
      <c r="BC1124" s="105">
        <v>32.247500000000002</v>
      </c>
      <c r="BD1124" s="105">
        <v>32.365699999999997</v>
      </c>
      <c r="BE1124" s="105">
        <v>32.378</v>
      </c>
      <c r="BF1124" s="105">
        <v>32.409799999999997</v>
      </c>
      <c r="BG1124" s="105">
        <v>32.473799999999997</v>
      </c>
      <c r="BH1124" s="105">
        <v>32.217100000000002</v>
      </c>
      <c r="BI1124" s="105">
        <v>32.434899999999999</v>
      </c>
      <c r="BJ1124" s="105">
        <v>32.347799999999999</v>
      </c>
      <c r="BK1124" s="105">
        <v>32.279699999999998</v>
      </c>
      <c r="BL1124" s="116">
        <v>32.308500000000002</v>
      </c>
      <c r="BM1124" s="112">
        <v>0.87258500000000006</v>
      </c>
      <c r="BN1124" s="112">
        <v>0.238452</v>
      </c>
      <c r="BO1124" s="112">
        <v>0.99319800000000003</v>
      </c>
      <c r="BP1124" s="112">
        <v>0.44461600000000001</v>
      </c>
      <c r="BQ1124" s="112">
        <v>0.87125600000000003</v>
      </c>
      <c r="BR1124" s="112">
        <v>0.22010299999999999</v>
      </c>
      <c r="BS1124" s="112">
        <v>0.55345800000000001</v>
      </c>
      <c r="BT1124" s="112">
        <v>3.7761200000000002E-2</v>
      </c>
      <c r="BU1124" s="117">
        <v>0.48478700000000002</v>
      </c>
      <c r="BV1124" s="112">
        <v>0.90030900000000003</v>
      </c>
      <c r="BW1124" s="112">
        <v>0.32937</v>
      </c>
      <c r="BX1124" s="112">
        <v>0.99579700000000004</v>
      </c>
      <c r="BY1124" s="112">
        <v>0.52780899999999997</v>
      </c>
      <c r="BZ1124" s="112">
        <v>0.93535199999999996</v>
      </c>
      <c r="CA1124" s="112">
        <v>0.48031600000000002</v>
      </c>
      <c r="CB1124" s="112">
        <v>0.73356299999999997</v>
      </c>
      <c r="CC1124" s="112">
        <v>0.15628900000000001</v>
      </c>
      <c r="CD1124" s="117">
        <v>0.80281100000000005</v>
      </c>
      <c r="CE1124" s="105">
        <v>8.9073199999999998E-3</v>
      </c>
      <c r="CF1124" s="105">
        <v>9.2948900000000001E-2</v>
      </c>
      <c r="CG1124" s="105">
        <v>1.39872E-3</v>
      </c>
      <c r="CH1124" s="105">
        <v>-2.46404E-2</v>
      </c>
      <c r="CI1124" s="105">
        <v>1.6105700000000001E-2</v>
      </c>
      <c r="CJ1124" s="105">
        <v>5.5276199999999998E-2</v>
      </c>
      <c r="CK1124" s="105">
        <v>3.7245399999999998E-2</v>
      </c>
      <c r="CL1124" s="105">
        <v>7.2511000000000006E-2</v>
      </c>
      <c r="CM1124" s="116">
        <v>6.3264200000000007E-2</v>
      </c>
    </row>
    <row r="1125" spans="1:91">
      <c r="A1125" s="104" t="s">
        <v>3066</v>
      </c>
      <c r="B1125" s="104" t="s">
        <v>3067</v>
      </c>
      <c r="C1125" s="104" t="s">
        <v>1265</v>
      </c>
      <c r="D1125" s="105">
        <v>29.736049999999999</v>
      </c>
      <c r="E1125" s="108">
        <v>694939417.79999995</v>
      </c>
      <c r="F1125" s="108">
        <v>361137216.30000001</v>
      </c>
      <c r="G1125" s="108">
        <v>499936611</v>
      </c>
      <c r="H1125" s="108">
        <v>757962271</v>
      </c>
      <c r="I1125" s="108">
        <v>741962963.5</v>
      </c>
      <c r="J1125" s="108">
        <v>656976013</v>
      </c>
      <c r="K1125" s="108">
        <v>926539376.5</v>
      </c>
      <c r="L1125" s="108">
        <v>1923403759</v>
      </c>
      <c r="M1125" s="108">
        <v>653134671</v>
      </c>
      <c r="N1125" s="108">
        <v>513985552.5</v>
      </c>
      <c r="O1125" s="108">
        <v>419006565.30000001</v>
      </c>
      <c r="P1125" s="108">
        <v>529756230.80000001</v>
      </c>
      <c r="Q1125" s="108">
        <v>678629472</v>
      </c>
      <c r="R1125" s="108">
        <v>936866893.29999995</v>
      </c>
      <c r="S1125" s="108">
        <v>634040769.5</v>
      </c>
      <c r="T1125" s="108">
        <v>742368383</v>
      </c>
      <c r="U1125" s="108">
        <v>665316195</v>
      </c>
      <c r="V1125" s="108">
        <v>651211341.5</v>
      </c>
      <c r="W1125" s="108">
        <v>734474107.5</v>
      </c>
      <c r="X1125" s="108">
        <v>638167546</v>
      </c>
      <c r="Y1125" s="108">
        <v>658519058</v>
      </c>
      <c r="Z1125" s="108">
        <v>762409214.5</v>
      </c>
      <c r="AA1125" s="108">
        <v>1381801203</v>
      </c>
      <c r="AB1125" s="108">
        <v>651752955.5</v>
      </c>
      <c r="AC1125" s="108">
        <v>1031144180</v>
      </c>
      <c r="AD1125" s="108">
        <v>667697192</v>
      </c>
      <c r="AE1125" s="108">
        <v>974382937.5</v>
      </c>
      <c r="AF1125" s="108">
        <v>1031225975</v>
      </c>
      <c r="AG1125" s="108">
        <v>1097816834</v>
      </c>
      <c r="AH1125" s="115">
        <v>1356007235</v>
      </c>
      <c r="AI1125" s="105">
        <v>29.755800000000001</v>
      </c>
      <c r="AJ1125" s="105">
        <v>29.0062</v>
      </c>
      <c r="AK1125" s="105">
        <v>29.496700000000001</v>
      </c>
      <c r="AL1125" s="105">
        <v>29.771899999999999</v>
      </c>
      <c r="AM1125" s="105">
        <v>29.894200000000001</v>
      </c>
      <c r="AN1125" s="105">
        <v>29.821999999999999</v>
      </c>
      <c r="AO1125" s="105">
        <v>30.021599999999999</v>
      </c>
      <c r="AP1125" s="105">
        <v>31.598099999999999</v>
      </c>
      <c r="AQ1125" s="105">
        <v>29.471900000000002</v>
      </c>
      <c r="AR1125" s="105">
        <v>29.373100000000001</v>
      </c>
      <c r="AS1125" s="105">
        <v>29.207999999999998</v>
      </c>
      <c r="AT1125" s="105">
        <v>29.584900000000001</v>
      </c>
      <c r="AU1125" s="105">
        <v>29.554600000000001</v>
      </c>
      <c r="AV1125" s="105">
        <v>30.093</v>
      </c>
      <c r="AW1125" s="105">
        <v>29.607399999999998</v>
      </c>
      <c r="AX1125" s="105">
        <v>29.846900000000002</v>
      </c>
      <c r="AY1125" s="105">
        <v>29.635300000000001</v>
      </c>
      <c r="AZ1125" s="105">
        <v>29.583400000000001</v>
      </c>
      <c r="BA1125" s="105">
        <v>29.697099999999999</v>
      </c>
      <c r="BB1125" s="105">
        <v>29.601600000000001</v>
      </c>
      <c r="BC1125" s="105">
        <v>29.509899999999998</v>
      </c>
      <c r="BD1125" s="105">
        <v>29.8933</v>
      </c>
      <c r="BE1125" s="105">
        <v>30.799900000000001</v>
      </c>
      <c r="BF1125" s="105">
        <v>29.7163</v>
      </c>
      <c r="BG1125" s="105">
        <v>29.98</v>
      </c>
      <c r="BH1125" s="105">
        <v>29.3491</v>
      </c>
      <c r="BI1125" s="105">
        <v>29.873799999999999</v>
      </c>
      <c r="BJ1125" s="105">
        <v>29.9968</v>
      </c>
      <c r="BK1125" s="105">
        <v>29.984999999999999</v>
      </c>
      <c r="BL1125" s="116">
        <v>30.3538</v>
      </c>
      <c r="BM1125" s="112">
        <v>5.0908099999999998E-2</v>
      </c>
      <c r="BN1125" s="112">
        <v>8.8655200000000003E-2</v>
      </c>
      <c r="BO1125" s="112">
        <v>0.71738199999999996</v>
      </c>
      <c r="BP1125" s="112">
        <v>1.1347400000000001E-2</v>
      </c>
      <c r="BQ1125" s="112">
        <v>0.16109299999999999</v>
      </c>
      <c r="BR1125" s="112">
        <v>4.36099E-2</v>
      </c>
      <c r="BS1125" s="112">
        <v>1.8454700000000001E-2</v>
      </c>
      <c r="BT1125" s="112">
        <v>0.948237</v>
      </c>
      <c r="BU1125" s="117">
        <v>0.175348</v>
      </c>
      <c r="BV1125" s="112">
        <v>0.100869</v>
      </c>
      <c r="BW1125" s="112">
        <v>0.15709799999999999</v>
      </c>
      <c r="BX1125" s="112">
        <v>0.78632999999999997</v>
      </c>
      <c r="BY1125" s="112">
        <v>3.0504799999999999E-2</v>
      </c>
      <c r="BZ1125" s="112">
        <v>0.53836700000000004</v>
      </c>
      <c r="CA1125" s="112">
        <v>0.204295</v>
      </c>
      <c r="CB1125" s="112">
        <v>0.12765099999999999</v>
      </c>
      <c r="CC1125" s="112">
        <v>0.97260199999999997</v>
      </c>
      <c r="CD1125" s="117">
        <v>0.68647800000000003</v>
      </c>
      <c r="CE1125" s="105">
        <v>-0.69228500000000004</v>
      </c>
      <c r="CF1125" s="105">
        <v>-0.282468</v>
      </c>
      <c r="CG1125" s="105">
        <v>0.252023</v>
      </c>
      <c r="CH1125" s="105">
        <v>-0.72316800000000003</v>
      </c>
      <c r="CI1125" s="105">
        <v>-0.36019299999999999</v>
      </c>
      <c r="CJ1125" s="105">
        <v>-0.42335200000000001</v>
      </c>
      <c r="CK1125" s="105">
        <v>-0.50899099999999997</v>
      </c>
      <c r="CL1125" s="105">
        <v>2.46468E-2</v>
      </c>
      <c r="CM1125" s="116">
        <v>-0.37755699999999998</v>
      </c>
    </row>
    <row r="1126" spans="1:91">
      <c r="A1126" s="104" t="s">
        <v>3068</v>
      </c>
      <c r="B1126" s="104" t="s">
        <v>3069</v>
      </c>
      <c r="C1126" s="104" t="s">
        <v>3070</v>
      </c>
      <c r="D1126" s="105">
        <v>29.47035</v>
      </c>
      <c r="E1126" s="108">
        <v>650116725.79999995</v>
      </c>
      <c r="F1126" s="108">
        <v>584008647.29999995</v>
      </c>
      <c r="G1126" s="108">
        <v>563633624.39999998</v>
      </c>
      <c r="H1126" s="108">
        <v>751063806.89999998</v>
      </c>
      <c r="I1126" s="108">
        <v>557709200</v>
      </c>
      <c r="J1126" s="108">
        <v>527991566.30000001</v>
      </c>
      <c r="K1126" s="108">
        <v>671175986</v>
      </c>
      <c r="L1126" s="108">
        <v>374610352</v>
      </c>
      <c r="M1126" s="108">
        <v>640326512</v>
      </c>
      <c r="N1126" s="108">
        <v>777325092</v>
      </c>
      <c r="O1126" s="108">
        <v>413381201</v>
      </c>
      <c r="P1126" s="108">
        <v>346775635</v>
      </c>
      <c r="Q1126" s="108">
        <v>620698868</v>
      </c>
      <c r="R1126" s="108">
        <v>663195642</v>
      </c>
      <c r="S1126" s="108">
        <v>511594091</v>
      </c>
      <c r="T1126" s="108">
        <v>546604290</v>
      </c>
      <c r="U1126" s="108">
        <v>586834794</v>
      </c>
      <c r="V1126" s="108">
        <v>478221488</v>
      </c>
      <c r="W1126" s="108">
        <v>438471387.80000001</v>
      </c>
      <c r="X1126" s="108">
        <v>776824922.89999998</v>
      </c>
      <c r="Y1126" s="108">
        <v>578844148</v>
      </c>
      <c r="Z1126" s="108">
        <v>367704288.10000002</v>
      </c>
      <c r="AA1126" s="108">
        <v>756901428</v>
      </c>
      <c r="AB1126" s="108">
        <v>658294826.5</v>
      </c>
      <c r="AC1126" s="108">
        <v>726139920</v>
      </c>
      <c r="AD1126" s="108">
        <v>842698973</v>
      </c>
      <c r="AE1126" s="108">
        <v>641975632.5</v>
      </c>
      <c r="AF1126" s="108">
        <v>743368726.79999995</v>
      </c>
      <c r="AG1126" s="108">
        <v>754986035.5</v>
      </c>
      <c r="AH1126" s="115">
        <v>735697042</v>
      </c>
      <c r="AI1126" s="105">
        <v>29.659600000000001</v>
      </c>
      <c r="AJ1126" s="105">
        <v>29.7102</v>
      </c>
      <c r="AK1126" s="105">
        <v>29.6691</v>
      </c>
      <c r="AL1126" s="105">
        <v>29.758700000000001</v>
      </c>
      <c r="AM1126" s="105">
        <v>29.482700000000001</v>
      </c>
      <c r="AN1126" s="105">
        <v>29.503399999999999</v>
      </c>
      <c r="AO1126" s="105">
        <v>29.565999999999999</v>
      </c>
      <c r="AP1126" s="105">
        <v>29.287199999999999</v>
      </c>
      <c r="AQ1126" s="105">
        <v>29.443300000000001</v>
      </c>
      <c r="AR1126" s="105">
        <v>29.9694</v>
      </c>
      <c r="AS1126" s="105">
        <v>29.193200000000001</v>
      </c>
      <c r="AT1126" s="105">
        <v>28.973600000000001</v>
      </c>
      <c r="AU1126" s="105">
        <v>29.409400000000002</v>
      </c>
      <c r="AV1126" s="105">
        <v>29.5946</v>
      </c>
      <c r="AW1126" s="105">
        <v>29.3202</v>
      </c>
      <c r="AX1126" s="105">
        <v>29.405200000000001</v>
      </c>
      <c r="AY1126" s="105">
        <v>29.459399999999999</v>
      </c>
      <c r="AZ1126" s="105">
        <v>29.174600000000002</v>
      </c>
      <c r="BA1126" s="105">
        <v>28.9528</v>
      </c>
      <c r="BB1126" s="105">
        <v>29.886800000000001</v>
      </c>
      <c r="BC1126" s="105">
        <v>29.3291</v>
      </c>
      <c r="BD1126" s="105">
        <v>28.8368</v>
      </c>
      <c r="BE1126" s="105">
        <v>29.913599999999999</v>
      </c>
      <c r="BF1126" s="105">
        <v>29.730699999999999</v>
      </c>
      <c r="BG1126" s="105">
        <v>29.481300000000001</v>
      </c>
      <c r="BH1126" s="105">
        <v>29.686399999999999</v>
      </c>
      <c r="BI1126" s="105">
        <v>29.271799999999999</v>
      </c>
      <c r="BJ1126" s="105">
        <v>29.5245</v>
      </c>
      <c r="BK1126" s="105">
        <v>29.438500000000001</v>
      </c>
      <c r="BL1126" s="116">
        <v>29.455300000000001</v>
      </c>
      <c r="BM1126" s="112">
        <v>2.48876E-3</v>
      </c>
      <c r="BN1126" s="112">
        <v>0.30494900000000003</v>
      </c>
      <c r="BO1126" s="112">
        <v>0.65750600000000003</v>
      </c>
      <c r="BP1126" s="112">
        <v>0.77199300000000004</v>
      </c>
      <c r="BQ1126" s="112">
        <v>0.73079499999999997</v>
      </c>
      <c r="BR1126" s="112">
        <v>0.23815</v>
      </c>
      <c r="BS1126" s="112">
        <v>0.77548099999999998</v>
      </c>
      <c r="BT1126" s="112">
        <v>0.95293600000000001</v>
      </c>
      <c r="BU1126" s="117">
        <v>0.95663900000000002</v>
      </c>
      <c r="BV1126" s="112">
        <v>2.0030800000000001E-2</v>
      </c>
      <c r="BW1126" s="112">
        <v>0.39855499999999999</v>
      </c>
      <c r="BX1126" s="112">
        <v>0.73801000000000005</v>
      </c>
      <c r="BY1126" s="112">
        <v>0.81454000000000004</v>
      </c>
      <c r="BZ1126" s="112">
        <v>0.87023899999999998</v>
      </c>
      <c r="CA1126" s="112">
        <v>0.49868499999999999</v>
      </c>
      <c r="CB1126" s="112">
        <v>0.89238499999999998</v>
      </c>
      <c r="CC1126" s="112">
        <v>0.973773</v>
      </c>
      <c r="CD1126" s="117">
        <v>0.98756900000000003</v>
      </c>
      <c r="CE1126" s="105">
        <v>0.20687</v>
      </c>
      <c r="CF1126" s="105">
        <v>0.108857</v>
      </c>
      <c r="CG1126" s="105">
        <v>-4.0571200000000002E-2</v>
      </c>
      <c r="CH1126" s="105">
        <v>-9.4019599999999995E-2</v>
      </c>
      <c r="CI1126" s="105">
        <v>-3.1361300000000002E-2</v>
      </c>
      <c r="CJ1126" s="105">
        <v>-0.12637399999999999</v>
      </c>
      <c r="CK1126" s="105">
        <v>-8.3171200000000001E-2</v>
      </c>
      <c r="CL1126" s="105">
        <v>2.09599E-2</v>
      </c>
      <c r="CM1126" s="116">
        <v>7.0896099999999997E-3</v>
      </c>
    </row>
    <row r="1127" spans="1:91">
      <c r="A1127" s="104" t="s">
        <v>3071</v>
      </c>
      <c r="B1127" s="104" t="s">
        <v>3072</v>
      </c>
      <c r="C1127" s="104" t="s">
        <v>3073</v>
      </c>
      <c r="D1127" s="105">
        <v>31.001800000000003</v>
      </c>
      <c r="E1127" s="108">
        <v>1164055368</v>
      </c>
      <c r="F1127" s="108">
        <v>1248228658</v>
      </c>
      <c r="G1127" s="108">
        <v>1124456021</v>
      </c>
      <c r="H1127" s="108">
        <v>1396622776</v>
      </c>
      <c r="I1127" s="108">
        <v>1266507672</v>
      </c>
      <c r="J1127" s="108">
        <v>1303731424</v>
      </c>
      <c r="K1127" s="108">
        <v>1346719519</v>
      </c>
      <c r="L1127" s="108">
        <v>980693935.5</v>
      </c>
      <c r="M1127" s="108">
        <v>1490619746</v>
      </c>
      <c r="N1127" s="108">
        <v>1308848002</v>
      </c>
      <c r="O1127" s="108">
        <v>1124078861</v>
      </c>
      <c r="P1127" s="108">
        <v>1305444108</v>
      </c>
      <c r="Q1127" s="108">
        <v>1844517116</v>
      </c>
      <c r="R1127" s="108">
        <v>1756082735</v>
      </c>
      <c r="S1127" s="108">
        <v>1154783575</v>
      </c>
      <c r="T1127" s="108">
        <v>1756922208</v>
      </c>
      <c r="U1127" s="108">
        <v>1722139198</v>
      </c>
      <c r="V1127" s="108">
        <v>1731817872</v>
      </c>
      <c r="W1127" s="108">
        <v>1884091711</v>
      </c>
      <c r="X1127" s="108">
        <v>1874190784</v>
      </c>
      <c r="Y1127" s="108">
        <v>1809679895</v>
      </c>
      <c r="Z1127" s="108">
        <v>1735287053</v>
      </c>
      <c r="AA1127" s="108">
        <v>1638694416</v>
      </c>
      <c r="AB1127" s="108">
        <v>1637944299</v>
      </c>
      <c r="AC1127" s="108">
        <v>2133025676</v>
      </c>
      <c r="AD1127" s="108">
        <v>2292869719</v>
      </c>
      <c r="AE1127" s="108">
        <v>2149716328</v>
      </c>
      <c r="AF1127" s="108">
        <v>2394558240</v>
      </c>
      <c r="AG1127" s="108">
        <v>2406631476</v>
      </c>
      <c r="AH1127" s="115">
        <v>2214706448</v>
      </c>
      <c r="AI1127" s="105">
        <v>30.5</v>
      </c>
      <c r="AJ1127" s="105">
        <v>30.797499999999999</v>
      </c>
      <c r="AK1127" s="105">
        <v>30.646100000000001</v>
      </c>
      <c r="AL1127" s="105">
        <v>30.653700000000001</v>
      </c>
      <c r="AM1127" s="105">
        <v>30.674199999999999</v>
      </c>
      <c r="AN1127" s="105">
        <v>30.8505</v>
      </c>
      <c r="AO1127" s="105">
        <v>30.5411</v>
      </c>
      <c r="AP1127" s="105">
        <v>30.6159</v>
      </c>
      <c r="AQ1127" s="105">
        <v>30.662400000000002</v>
      </c>
      <c r="AR1127" s="105">
        <v>30.713899999999999</v>
      </c>
      <c r="AS1127" s="105">
        <v>30.6065</v>
      </c>
      <c r="AT1127" s="105">
        <v>30.886099999999999</v>
      </c>
      <c r="AU1127" s="105">
        <v>31.0167</v>
      </c>
      <c r="AV1127" s="105">
        <v>30.999400000000001</v>
      </c>
      <c r="AW1127" s="105">
        <v>30.436</v>
      </c>
      <c r="AX1127" s="105">
        <v>31.089700000000001</v>
      </c>
      <c r="AY1127" s="105">
        <v>31.004200000000001</v>
      </c>
      <c r="AZ1127" s="105">
        <v>31.0306</v>
      </c>
      <c r="BA1127" s="105">
        <v>31.0562</v>
      </c>
      <c r="BB1127" s="105">
        <v>31.134899999999998</v>
      </c>
      <c r="BC1127" s="105">
        <v>30.9451</v>
      </c>
      <c r="BD1127" s="105">
        <v>31.093499999999999</v>
      </c>
      <c r="BE1127" s="105">
        <v>31.0276</v>
      </c>
      <c r="BF1127" s="105">
        <v>31.0458</v>
      </c>
      <c r="BG1127" s="105">
        <v>31.038699999999999</v>
      </c>
      <c r="BH1127" s="105">
        <v>31.131699999999999</v>
      </c>
      <c r="BI1127" s="105">
        <v>31.0154</v>
      </c>
      <c r="BJ1127" s="105">
        <v>31.212199999999999</v>
      </c>
      <c r="BK1127" s="105">
        <v>31.095800000000001</v>
      </c>
      <c r="BL1127" s="116">
        <v>31.0458</v>
      </c>
      <c r="BM1127" s="112">
        <v>8.9929699999999994E-3</v>
      </c>
      <c r="BN1127" s="112">
        <v>7.9075199999999995E-3</v>
      </c>
      <c r="BO1127" s="112">
        <v>1.0812E-3</v>
      </c>
      <c r="BP1127" s="112">
        <v>1.5883000000000001E-2</v>
      </c>
      <c r="BQ1127" s="112">
        <v>0.20182700000000001</v>
      </c>
      <c r="BR1127" s="112">
        <v>0.23985300000000001</v>
      </c>
      <c r="BS1127" s="112">
        <v>0.38167899999999999</v>
      </c>
      <c r="BT1127" s="112">
        <v>0.30549700000000002</v>
      </c>
      <c r="BU1127" s="117">
        <v>0.40871400000000002</v>
      </c>
      <c r="BV1127" s="112">
        <v>3.8035100000000002E-2</v>
      </c>
      <c r="BW1127" s="112">
        <v>3.38981E-2</v>
      </c>
      <c r="BX1127" s="112">
        <v>2.0715799999999999E-2</v>
      </c>
      <c r="BY1127" s="112">
        <v>3.8423899999999997E-2</v>
      </c>
      <c r="BZ1127" s="112">
        <v>0.57049499999999997</v>
      </c>
      <c r="CA1127" s="112">
        <v>0.50087000000000004</v>
      </c>
      <c r="CB1127" s="112">
        <v>0.608155</v>
      </c>
      <c r="CC1127" s="112">
        <v>0.50766</v>
      </c>
      <c r="CD1127" s="117">
        <v>0.774393</v>
      </c>
      <c r="CE1127" s="105">
        <v>-0.47005599999999997</v>
      </c>
      <c r="CF1127" s="105">
        <v>-0.39177699999999999</v>
      </c>
      <c r="CG1127" s="105">
        <v>-0.51146499999999995</v>
      </c>
      <c r="CH1127" s="105">
        <v>-0.38242300000000001</v>
      </c>
      <c r="CI1127" s="105">
        <v>-0.30056300000000002</v>
      </c>
      <c r="CJ1127" s="105">
        <v>-7.63963E-2</v>
      </c>
      <c r="CK1127" s="105">
        <v>-7.2557399999999994E-2</v>
      </c>
      <c r="CL1127" s="105">
        <v>-6.2286399999999999E-2</v>
      </c>
      <c r="CM1127" s="116">
        <v>-5.6004199999999997E-2</v>
      </c>
    </row>
    <row r="1128" spans="1:91">
      <c r="A1128" s="104" t="s">
        <v>3074</v>
      </c>
      <c r="B1128" s="104" t="s">
        <v>3075</v>
      </c>
      <c r="C1128" s="104" t="s">
        <v>3076</v>
      </c>
      <c r="D1128" s="105">
        <v>33.817799999999998</v>
      </c>
      <c r="E1128" s="108">
        <v>9672156717</v>
      </c>
      <c r="F1128" s="108">
        <v>8181302005</v>
      </c>
      <c r="G1128" s="108">
        <v>7165104216</v>
      </c>
      <c r="H1128" s="108">
        <v>8449225622</v>
      </c>
      <c r="I1128" s="108">
        <v>7825480409</v>
      </c>
      <c r="J1128" s="108">
        <v>7408661214</v>
      </c>
      <c r="K1128" s="108">
        <v>9547776896</v>
      </c>
      <c r="L1128" s="108">
        <v>6931393469</v>
      </c>
      <c r="M1128" s="108">
        <v>10621052377</v>
      </c>
      <c r="N1128" s="108">
        <v>9800720195</v>
      </c>
      <c r="O1128" s="108">
        <v>6977073602</v>
      </c>
      <c r="P1128" s="108">
        <v>9303168452</v>
      </c>
      <c r="Q1128" s="108">
        <v>12521634404</v>
      </c>
      <c r="R1128" s="108">
        <v>11719764596</v>
      </c>
      <c r="S1128" s="108">
        <v>9636177642</v>
      </c>
      <c r="T1128" s="108">
        <v>13704534360</v>
      </c>
      <c r="U1128" s="108">
        <v>14605910969</v>
      </c>
      <c r="V1128" s="108">
        <v>14831186425</v>
      </c>
      <c r="W1128" s="108">
        <v>16673895128</v>
      </c>
      <c r="X1128" s="108">
        <v>14755353256</v>
      </c>
      <c r="Y1128" s="108">
        <v>16274912002</v>
      </c>
      <c r="Z1128" s="108">
        <v>13288414697</v>
      </c>
      <c r="AA1128" s="108">
        <v>14585721269</v>
      </c>
      <c r="AB1128" s="108">
        <v>14839895818</v>
      </c>
      <c r="AC1128" s="108">
        <v>17265440138</v>
      </c>
      <c r="AD1128" s="108">
        <v>15571750569</v>
      </c>
      <c r="AE1128" s="108">
        <v>19691244419</v>
      </c>
      <c r="AF1128" s="108">
        <v>19990520082</v>
      </c>
      <c r="AG1128" s="108">
        <v>20900942308</v>
      </c>
      <c r="AH1128" s="115">
        <v>19462289085</v>
      </c>
      <c r="AI1128" s="105">
        <v>33.554699999999997</v>
      </c>
      <c r="AJ1128" s="105">
        <v>33.470300000000002</v>
      </c>
      <c r="AK1128" s="105">
        <v>33.288400000000003</v>
      </c>
      <c r="AL1128" s="105">
        <v>33.250599999999999</v>
      </c>
      <c r="AM1128" s="105">
        <v>33.288699999999999</v>
      </c>
      <c r="AN1128" s="105">
        <v>33.219200000000001</v>
      </c>
      <c r="AO1128" s="105">
        <v>33.415500000000002</v>
      </c>
      <c r="AP1128" s="105">
        <v>33.355499999999999</v>
      </c>
      <c r="AQ1128" s="105">
        <v>33.4953</v>
      </c>
      <c r="AR1128" s="105">
        <v>33.645800000000001</v>
      </c>
      <c r="AS1128" s="105">
        <v>33.225499999999997</v>
      </c>
      <c r="AT1128" s="105">
        <v>33.719200000000001</v>
      </c>
      <c r="AU1128" s="105">
        <v>33.754899999999999</v>
      </c>
      <c r="AV1128" s="105">
        <v>33.737900000000003</v>
      </c>
      <c r="AW1128" s="105">
        <v>33.517099999999999</v>
      </c>
      <c r="AX1128" s="105">
        <v>34.0533</v>
      </c>
      <c r="AY1128" s="105">
        <v>34.072699999999998</v>
      </c>
      <c r="AZ1128" s="105">
        <v>34.124600000000001</v>
      </c>
      <c r="BA1128" s="105">
        <v>34.201799999999999</v>
      </c>
      <c r="BB1128" s="105">
        <v>34.121400000000001</v>
      </c>
      <c r="BC1128" s="105">
        <v>34.142699999999998</v>
      </c>
      <c r="BD1128" s="105">
        <v>34.055199999999999</v>
      </c>
      <c r="BE1128" s="105">
        <v>34.179299999999998</v>
      </c>
      <c r="BF1128" s="105">
        <v>34.225299999999997</v>
      </c>
      <c r="BG1128" s="105">
        <v>34.0685</v>
      </c>
      <c r="BH1128" s="105">
        <v>33.880699999999997</v>
      </c>
      <c r="BI1128" s="105">
        <v>34.210700000000003</v>
      </c>
      <c r="BJ1128" s="105">
        <v>34.273600000000002</v>
      </c>
      <c r="BK1128" s="105">
        <v>34.2074</v>
      </c>
      <c r="BL1128" s="116">
        <v>34.179900000000004</v>
      </c>
      <c r="BM1128" s="112">
        <v>7.1690499999999999E-4</v>
      </c>
      <c r="BN1128" s="112">
        <v>9.4118099999999993E-6</v>
      </c>
      <c r="BO1128" s="112">
        <v>8.3871599999999998E-5</v>
      </c>
      <c r="BP1128" s="112">
        <v>1.15514E-2</v>
      </c>
      <c r="BQ1128" s="112">
        <v>2.5066400000000001E-3</v>
      </c>
      <c r="BR1128" s="112">
        <v>1.7456800000000001E-2</v>
      </c>
      <c r="BS1128" s="112">
        <v>0.15170900000000001</v>
      </c>
      <c r="BT1128" s="112">
        <v>0.31154100000000001</v>
      </c>
      <c r="BU1128" s="117">
        <v>0.168624</v>
      </c>
      <c r="BV1128" s="112">
        <v>1.0988700000000001E-2</v>
      </c>
      <c r="BW1128" s="112">
        <v>2.25413E-3</v>
      </c>
      <c r="BX1128" s="112">
        <v>6.5056999999999997E-3</v>
      </c>
      <c r="BY1128" s="112">
        <v>3.0782400000000001E-2</v>
      </c>
      <c r="BZ1128" s="112">
        <v>0.16561100000000001</v>
      </c>
      <c r="CA1128" s="112">
        <v>0.126803</v>
      </c>
      <c r="CB1128" s="112">
        <v>0.36654999999999999</v>
      </c>
      <c r="CC1128" s="112">
        <v>0.51174299999999995</v>
      </c>
      <c r="CD1128" s="117">
        <v>0.68399600000000005</v>
      </c>
      <c r="CE1128" s="105">
        <v>-0.78254800000000002</v>
      </c>
      <c r="CF1128" s="105">
        <v>-0.96748400000000001</v>
      </c>
      <c r="CG1128" s="105">
        <v>-0.79822300000000002</v>
      </c>
      <c r="CH1128" s="105">
        <v>-0.69014699999999995</v>
      </c>
      <c r="CI1128" s="105">
        <v>-0.55037899999999995</v>
      </c>
      <c r="CJ1128" s="105">
        <v>-0.13680899999999999</v>
      </c>
      <c r="CK1128" s="105">
        <v>-6.5039299999999994E-2</v>
      </c>
      <c r="CL1128" s="105">
        <v>-6.7030599999999996E-2</v>
      </c>
      <c r="CM1128" s="116">
        <v>-0.16702</v>
      </c>
    </row>
    <row r="1129" spans="1:91">
      <c r="A1129" s="104" t="s">
        <v>3077</v>
      </c>
      <c r="B1129" s="104" t="s">
        <v>3078</v>
      </c>
      <c r="C1129" s="104" t="s">
        <v>3079</v>
      </c>
      <c r="D1129" s="105">
        <v>22.92135</v>
      </c>
      <c r="E1129" s="108">
        <v>6301757.5</v>
      </c>
      <c r="F1129" s="108">
        <v>3689714.5</v>
      </c>
      <c r="G1129" s="108"/>
      <c r="H1129" s="108">
        <v>16181595</v>
      </c>
      <c r="I1129" s="108"/>
      <c r="J1129" s="108">
        <v>2044117.25</v>
      </c>
      <c r="K1129" s="108">
        <v>2418567</v>
      </c>
      <c r="L1129" s="108"/>
      <c r="M1129" s="108">
        <v>3735272</v>
      </c>
      <c r="N1129" s="108"/>
      <c r="O1129" s="108"/>
      <c r="P1129" s="108">
        <v>32526092</v>
      </c>
      <c r="Q1129" s="108">
        <v>11957250</v>
      </c>
      <c r="R1129" s="108">
        <v>7418671</v>
      </c>
      <c r="S1129" s="108"/>
      <c r="T1129" s="108">
        <v>2023364.625</v>
      </c>
      <c r="U1129" s="108">
        <v>5943268</v>
      </c>
      <c r="V1129" s="108">
        <v>17221614</v>
      </c>
      <c r="W1129" s="108">
        <v>4672178.5</v>
      </c>
      <c r="X1129" s="108">
        <v>4360792</v>
      </c>
      <c r="Y1129" s="108">
        <v>14935191</v>
      </c>
      <c r="Z1129" s="108">
        <v>3250037.5</v>
      </c>
      <c r="AA1129" s="108">
        <v>8599267</v>
      </c>
      <c r="AB1129" s="108">
        <v>5588025.5</v>
      </c>
      <c r="AC1129" s="108">
        <v>2801005</v>
      </c>
      <c r="AD1129" s="108">
        <v>11416838</v>
      </c>
      <c r="AE1129" s="108">
        <v>11792807</v>
      </c>
      <c r="AF1129" s="108">
        <v>8345478</v>
      </c>
      <c r="AG1129" s="108">
        <v>16275346</v>
      </c>
      <c r="AH1129" s="115">
        <v>14211308</v>
      </c>
      <c r="AI1129" s="105">
        <v>22.970800000000001</v>
      </c>
      <c r="AJ1129" s="105">
        <v>22.508900000000001</v>
      </c>
      <c r="AK1129" s="105">
        <v>22.886099999999999</v>
      </c>
      <c r="AL1129" s="105">
        <v>24.222200000000001</v>
      </c>
      <c r="AM1129" s="105">
        <v>22.070799999999998</v>
      </c>
      <c r="AN1129" s="105">
        <v>21.6492</v>
      </c>
      <c r="AO1129" s="105">
        <v>21.890699999999999</v>
      </c>
      <c r="AP1129" s="105">
        <v>22.8551</v>
      </c>
      <c r="AQ1129" s="105">
        <v>22.021899999999999</v>
      </c>
      <c r="AR1129" s="105">
        <v>22.646000000000001</v>
      </c>
      <c r="AS1129" s="105">
        <v>21.2378</v>
      </c>
      <c r="AT1129" s="105">
        <v>25.5593</v>
      </c>
      <c r="AU1129" s="105">
        <v>23.674800000000001</v>
      </c>
      <c r="AV1129" s="105">
        <v>23.112400000000001</v>
      </c>
      <c r="AW1129" s="105">
        <v>23.4849</v>
      </c>
      <c r="AX1129" s="105">
        <v>21.3276</v>
      </c>
      <c r="AY1129" s="105">
        <v>22.956600000000002</v>
      </c>
      <c r="AZ1129" s="105">
        <v>24.332599999999999</v>
      </c>
      <c r="BA1129" s="105">
        <v>22.400600000000001</v>
      </c>
      <c r="BB1129" s="105">
        <v>22.719100000000001</v>
      </c>
      <c r="BC1129" s="105">
        <v>24.302399999999999</v>
      </c>
      <c r="BD1129" s="105">
        <v>21.834599999999998</v>
      </c>
      <c r="BE1129" s="105">
        <v>23.161200000000001</v>
      </c>
      <c r="BF1129" s="105">
        <v>22.8505</v>
      </c>
      <c r="BG1129" s="105">
        <v>21.135200000000001</v>
      </c>
      <c r="BH1129" s="105">
        <v>23.472300000000001</v>
      </c>
      <c r="BI1129" s="105">
        <v>23.505299999999998</v>
      </c>
      <c r="BJ1129" s="105">
        <v>23.047599999999999</v>
      </c>
      <c r="BK1129" s="105">
        <v>23.8673</v>
      </c>
      <c r="BL1129" s="116">
        <v>23.855899999999998</v>
      </c>
      <c r="BM1129" s="112">
        <v>5.8944999999999997E-2</v>
      </c>
      <c r="BN1129" s="112">
        <v>0.32534600000000002</v>
      </c>
      <c r="BO1129" s="112">
        <v>3.0309599999999999E-2</v>
      </c>
      <c r="BP1129" s="112">
        <v>0.75083699999999998</v>
      </c>
      <c r="BQ1129" s="112">
        <v>0.62843599999999999</v>
      </c>
      <c r="BR1129" s="112">
        <v>0.47417700000000002</v>
      </c>
      <c r="BS1129" s="112">
        <v>0.52581299999999997</v>
      </c>
      <c r="BT1129" s="112">
        <v>0.114175</v>
      </c>
      <c r="BU1129" s="117">
        <v>0.345997</v>
      </c>
      <c r="BV1129" s="112">
        <v>0.111051</v>
      </c>
      <c r="BW1129" s="112">
        <v>0.41808299999999998</v>
      </c>
      <c r="BX1129" s="112">
        <v>0.103432</v>
      </c>
      <c r="BY1129" s="112">
        <v>0.799647</v>
      </c>
      <c r="BZ1129" s="112">
        <v>0.81453699999999996</v>
      </c>
      <c r="CA1129" s="112">
        <v>0.71838999999999997</v>
      </c>
      <c r="CB1129" s="112">
        <v>0.71359300000000003</v>
      </c>
      <c r="CC1129" s="112">
        <v>0.29258600000000001</v>
      </c>
      <c r="CD1129" s="117">
        <v>0.743421</v>
      </c>
      <c r="CE1129" s="105">
        <v>-0.80165500000000001</v>
      </c>
      <c r="CF1129" s="105">
        <v>-0.94286999999999999</v>
      </c>
      <c r="CG1129" s="105">
        <v>-1.33439</v>
      </c>
      <c r="CH1129" s="105">
        <v>-0.44259399999999999</v>
      </c>
      <c r="CI1129" s="105">
        <v>-0.16623099999999999</v>
      </c>
      <c r="CJ1129" s="105">
        <v>-0.71801300000000001</v>
      </c>
      <c r="CK1129" s="105">
        <v>-0.44955899999999999</v>
      </c>
      <c r="CL1129" s="105">
        <v>-0.97484899999999997</v>
      </c>
      <c r="CM1129" s="116">
        <v>-0.88601200000000002</v>
      </c>
    </row>
    <row r="1130" spans="1:91">
      <c r="A1130" s="104" t="s">
        <v>5301</v>
      </c>
      <c r="B1130" s="104" t="s">
        <v>5302</v>
      </c>
      <c r="C1130" s="104" t="s">
        <v>5303</v>
      </c>
      <c r="D1130" s="105">
        <v>26.25515</v>
      </c>
      <c r="E1130" s="108">
        <v>59910964</v>
      </c>
      <c r="F1130" s="108">
        <v>90094192</v>
      </c>
      <c r="G1130" s="108">
        <v>90408328</v>
      </c>
      <c r="H1130" s="108">
        <v>103564802</v>
      </c>
      <c r="I1130" s="108">
        <v>79771882</v>
      </c>
      <c r="J1130" s="108">
        <v>113608716</v>
      </c>
      <c r="K1130" s="108">
        <v>120822619</v>
      </c>
      <c r="L1130" s="108">
        <v>95918015</v>
      </c>
      <c r="M1130" s="108">
        <v>136171120</v>
      </c>
      <c r="N1130" s="108">
        <v>111913144</v>
      </c>
      <c r="O1130" s="108">
        <v>158192880</v>
      </c>
      <c r="P1130" s="108">
        <v>48713388</v>
      </c>
      <c r="Q1130" s="108">
        <v>50389097.75</v>
      </c>
      <c r="R1130" s="108">
        <v>54063487</v>
      </c>
      <c r="S1130" s="108">
        <v>36948163.5</v>
      </c>
      <c r="T1130" s="108">
        <v>55977044</v>
      </c>
      <c r="U1130" s="108">
        <v>88739350</v>
      </c>
      <c r="V1130" s="108">
        <v>9481647.25</v>
      </c>
      <c r="W1130" s="108">
        <v>69982688</v>
      </c>
      <c r="X1130" s="108">
        <v>62356992</v>
      </c>
      <c r="Y1130" s="108">
        <v>60173424</v>
      </c>
      <c r="Z1130" s="108">
        <v>57213312</v>
      </c>
      <c r="AA1130" s="108">
        <v>59971252</v>
      </c>
      <c r="AB1130" s="108">
        <v>61428216</v>
      </c>
      <c r="AC1130" s="108">
        <v>124525235.5</v>
      </c>
      <c r="AD1130" s="108">
        <v>53727264.380000003</v>
      </c>
      <c r="AE1130" s="108">
        <v>46731200</v>
      </c>
      <c r="AF1130" s="108">
        <v>63726584</v>
      </c>
      <c r="AG1130" s="108">
        <v>64731946.25</v>
      </c>
      <c r="AH1130" s="115">
        <v>59306602</v>
      </c>
      <c r="AI1130" s="105">
        <v>26.219799999999999</v>
      </c>
      <c r="AJ1130" s="105">
        <v>27.123699999999999</v>
      </c>
      <c r="AK1130" s="105">
        <v>27.0871</v>
      </c>
      <c r="AL1130" s="105">
        <v>26.900300000000001</v>
      </c>
      <c r="AM1130" s="105">
        <v>26.7242</v>
      </c>
      <c r="AN1130" s="105">
        <v>27.413499999999999</v>
      </c>
      <c r="AO1130" s="105">
        <v>27.1218</v>
      </c>
      <c r="AP1130" s="105">
        <v>27.5871</v>
      </c>
      <c r="AQ1130" s="105">
        <v>27.209900000000001</v>
      </c>
      <c r="AR1130" s="105">
        <v>27.130700000000001</v>
      </c>
      <c r="AS1130" s="105">
        <v>27.8917</v>
      </c>
      <c r="AT1130" s="105">
        <v>26.141999999999999</v>
      </c>
      <c r="AU1130" s="105">
        <v>25.799299999999999</v>
      </c>
      <c r="AV1130" s="105">
        <v>25.977799999999998</v>
      </c>
      <c r="AW1130" s="105">
        <v>25.692499999999999</v>
      </c>
      <c r="AX1130" s="105">
        <v>26.117699999999999</v>
      </c>
      <c r="AY1130" s="105">
        <v>26.741</v>
      </c>
      <c r="AZ1130" s="105">
        <v>23.600999999999999</v>
      </c>
      <c r="BA1130" s="105">
        <v>26.305399999999999</v>
      </c>
      <c r="BB1130" s="105">
        <v>26.254300000000001</v>
      </c>
      <c r="BC1130" s="105">
        <v>26.020199999999999</v>
      </c>
      <c r="BD1130" s="105">
        <v>26.1508</v>
      </c>
      <c r="BE1130" s="105">
        <v>26.256</v>
      </c>
      <c r="BF1130" s="105">
        <v>26.309000000000001</v>
      </c>
      <c r="BG1130" s="105">
        <v>26.9145</v>
      </c>
      <c r="BH1130" s="105">
        <v>25.6768</v>
      </c>
      <c r="BI1130" s="105">
        <v>25.491800000000001</v>
      </c>
      <c r="BJ1130" s="105">
        <v>25.980399999999999</v>
      </c>
      <c r="BK1130" s="105">
        <v>25.913499999999999</v>
      </c>
      <c r="BL1130" s="116">
        <v>25.859100000000002</v>
      </c>
      <c r="BM1130" s="112">
        <v>3.9927299999999999E-2</v>
      </c>
      <c r="BN1130" s="112">
        <v>6.4199799999999996E-3</v>
      </c>
      <c r="BO1130" s="112">
        <v>6.9920799999999999E-4</v>
      </c>
      <c r="BP1130" s="112">
        <v>8.8667800000000005E-2</v>
      </c>
      <c r="BQ1130" s="112">
        <v>0.35468699999999997</v>
      </c>
      <c r="BR1130" s="112">
        <v>0.67675300000000005</v>
      </c>
      <c r="BS1130" s="112">
        <v>4.3475899999999998E-2</v>
      </c>
      <c r="BT1130" s="112">
        <v>5.2926500000000003E-3</v>
      </c>
      <c r="BU1130" s="117">
        <v>0.818102</v>
      </c>
      <c r="BV1130" s="112">
        <v>8.5955799999999999E-2</v>
      </c>
      <c r="BW1130" s="112">
        <v>3.0000700000000002E-2</v>
      </c>
      <c r="BX1130" s="112">
        <v>1.6746E-2</v>
      </c>
      <c r="BY1130" s="112">
        <v>0.144708</v>
      </c>
      <c r="BZ1130" s="112">
        <v>0.67822400000000005</v>
      </c>
      <c r="CA1130" s="112">
        <v>0.84198600000000001</v>
      </c>
      <c r="CB1130" s="112">
        <v>0.196462</v>
      </c>
      <c r="CC1130" s="112">
        <v>5.7892800000000001E-2</v>
      </c>
      <c r="CD1130" s="117">
        <v>0.94494</v>
      </c>
      <c r="CE1130" s="105">
        <v>0.89253000000000005</v>
      </c>
      <c r="CF1130" s="105">
        <v>1.0949800000000001</v>
      </c>
      <c r="CG1130" s="105">
        <v>1.3886099999999999</v>
      </c>
      <c r="CH1130" s="105">
        <v>1.1371100000000001</v>
      </c>
      <c r="CI1130" s="105">
        <v>-9.4472200000000006E-2</v>
      </c>
      <c r="CJ1130" s="105">
        <v>-0.43113600000000002</v>
      </c>
      <c r="CK1130" s="105">
        <v>0.27560899999999999</v>
      </c>
      <c r="CL1130" s="105">
        <v>0.32091199999999998</v>
      </c>
      <c r="CM1130" s="116">
        <v>0.11001</v>
      </c>
    </row>
    <row r="1131" spans="1:91">
      <c r="A1131" s="104" t="s">
        <v>3080</v>
      </c>
      <c r="B1131" s="104" t="s">
        <v>3081</v>
      </c>
      <c r="C1131" s="104" t="s">
        <v>1757</v>
      </c>
      <c r="D1131" s="105">
        <v>31.014049999999997</v>
      </c>
      <c r="E1131" s="108">
        <v>1634275278</v>
      </c>
      <c r="F1131" s="108">
        <v>1158186994</v>
      </c>
      <c r="G1131" s="108">
        <v>983919535.10000002</v>
      </c>
      <c r="H1131" s="108">
        <v>1387934971</v>
      </c>
      <c r="I1131" s="108">
        <v>1329255787</v>
      </c>
      <c r="J1131" s="108">
        <v>928552118</v>
      </c>
      <c r="K1131" s="108">
        <v>1657753126</v>
      </c>
      <c r="L1131" s="108">
        <v>693818084.10000002</v>
      </c>
      <c r="M1131" s="108">
        <v>1534758161</v>
      </c>
      <c r="N1131" s="108">
        <v>847443321.5</v>
      </c>
      <c r="O1131" s="108">
        <v>555947460.29999995</v>
      </c>
      <c r="P1131" s="108">
        <v>651093788.79999995</v>
      </c>
      <c r="Q1131" s="108">
        <v>1925000095</v>
      </c>
      <c r="R1131" s="108">
        <v>2019676013</v>
      </c>
      <c r="S1131" s="108">
        <v>1593613332</v>
      </c>
      <c r="T1131" s="108">
        <v>1898367466</v>
      </c>
      <c r="U1131" s="108">
        <v>1939513336</v>
      </c>
      <c r="V1131" s="108">
        <v>2135261564</v>
      </c>
      <c r="W1131" s="108">
        <v>2004694133</v>
      </c>
      <c r="X1131" s="108">
        <v>1909409270</v>
      </c>
      <c r="Y1131" s="108">
        <v>1844433219</v>
      </c>
      <c r="Z1131" s="108">
        <v>1564084700</v>
      </c>
      <c r="AA1131" s="108">
        <v>1652677498</v>
      </c>
      <c r="AB1131" s="108">
        <v>1722846988</v>
      </c>
      <c r="AC1131" s="108">
        <v>2358152670</v>
      </c>
      <c r="AD1131" s="108">
        <v>2489465684</v>
      </c>
      <c r="AE1131" s="108">
        <v>2624181796</v>
      </c>
      <c r="AF1131" s="108">
        <v>2327779406</v>
      </c>
      <c r="AG1131" s="108">
        <v>2693960925</v>
      </c>
      <c r="AH1131" s="115">
        <v>2428435555</v>
      </c>
      <c r="AI1131" s="105">
        <v>30.9895</v>
      </c>
      <c r="AJ1131" s="105">
        <v>30.684000000000001</v>
      </c>
      <c r="AK1131" s="105">
        <v>30.448699999999999</v>
      </c>
      <c r="AL1131" s="105">
        <v>30.6447</v>
      </c>
      <c r="AM1131" s="105">
        <v>30.7439</v>
      </c>
      <c r="AN1131" s="105">
        <v>30.362100000000002</v>
      </c>
      <c r="AO1131" s="105">
        <v>30.8445</v>
      </c>
      <c r="AP1131" s="105">
        <v>30.142099999999999</v>
      </c>
      <c r="AQ1131" s="105">
        <v>30.704499999999999</v>
      </c>
      <c r="AR1131" s="105">
        <v>30.1143</v>
      </c>
      <c r="AS1131" s="105">
        <v>29.619499999999999</v>
      </c>
      <c r="AT1131" s="105">
        <v>29.8825</v>
      </c>
      <c r="AU1131" s="105">
        <v>31.076799999999999</v>
      </c>
      <c r="AV1131" s="105">
        <v>31.2012</v>
      </c>
      <c r="AW1131" s="105">
        <v>30.899100000000001</v>
      </c>
      <c r="AX1131" s="105">
        <v>31.2014</v>
      </c>
      <c r="AY1131" s="105">
        <v>31.1754</v>
      </c>
      <c r="AZ1131" s="105">
        <v>31.329599999999999</v>
      </c>
      <c r="BA1131" s="105">
        <v>31.145700000000001</v>
      </c>
      <c r="BB1131" s="105">
        <v>31.160900000000002</v>
      </c>
      <c r="BC1131" s="105">
        <v>30.972100000000001</v>
      </c>
      <c r="BD1131" s="105">
        <v>30.9436</v>
      </c>
      <c r="BE1131" s="105">
        <v>31.038599999999999</v>
      </c>
      <c r="BF1131" s="105">
        <v>31.1187</v>
      </c>
      <c r="BG1131" s="105">
        <v>31.1846</v>
      </c>
      <c r="BH1131" s="105">
        <v>31.247299999999999</v>
      </c>
      <c r="BI1131" s="105">
        <v>31.303100000000001</v>
      </c>
      <c r="BJ1131" s="105">
        <v>31.171399999999998</v>
      </c>
      <c r="BK1131" s="105">
        <v>31.2576</v>
      </c>
      <c r="BL1131" s="116">
        <v>31.178100000000001</v>
      </c>
      <c r="BM1131" s="112">
        <v>3.5758699999999997E-2</v>
      </c>
      <c r="BN1131" s="112">
        <v>6.2645499999999998E-3</v>
      </c>
      <c r="BO1131" s="112">
        <v>4.19297E-2</v>
      </c>
      <c r="BP1131" s="112">
        <v>7.9595899999999995E-4</v>
      </c>
      <c r="BQ1131" s="112">
        <v>0.19399</v>
      </c>
      <c r="BR1131" s="112">
        <v>0.58054799999999995</v>
      </c>
      <c r="BS1131" s="112">
        <v>0.17563100000000001</v>
      </c>
      <c r="BT1131" s="112">
        <v>4.3082000000000002E-2</v>
      </c>
      <c r="BU1131" s="117">
        <v>0.38761200000000001</v>
      </c>
      <c r="BV1131" s="112">
        <v>8.1466800000000006E-2</v>
      </c>
      <c r="BW1131" s="112">
        <v>2.9663399999999999E-2</v>
      </c>
      <c r="BX1131" s="112">
        <v>0.12246600000000001</v>
      </c>
      <c r="BY1131" s="112">
        <v>7.4757699999999996E-3</v>
      </c>
      <c r="BZ1131" s="112">
        <v>0.56315999999999999</v>
      </c>
      <c r="CA1131" s="112">
        <v>0.79391900000000004</v>
      </c>
      <c r="CB1131" s="112">
        <v>0.39450200000000002</v>
      </c>
      <c r="CC1131" s="112">
        <v>0.16663800000000001</v>
      </c>
      <c r="CD1131" s="117">
        <v>0.75863000000000003</v>
      </c>
      <c r="CE1131" s="105">
        <v>-0.49497999999999998</v>
      </c>
      <c r="CF1131" s="105">
        <v>-0.61878999999999995</v>
      </c>
      <c r="CG1131" s="105">
        <v>-0.63867399999999996</v>
      </c>
      <c r="CH1131" s="105">
        <v>-1.33026</v>
      </c>
      <c r="CI1131" s="105">
        <v>-0.143316</v>
      </c>
      <c r="CJ1131" s="105">
        <v>3.3098200000000001E-2</v>
      </c>
      <c r="CK1131" s="105">
        <v>-0.109472</v>
      </c>
      <c r="CL1131" s="105">
        <v>-0.16872200000000001</v>
      </c>
      <c r="CM1131" s="116">
        <v>4.2648999999999999E-2</v>
      </c>
    </row>
    <row r="1132" spans="1:91">
      <c r="A1132" s="104" t="s">
        <v>3082</v>
      </c>
      <c r="B1132" s="104" t="s">
        <v>3083</v>
      </c>
      <c r="C1132" s="104" t="s">
        <v>3084</v>
      </c>
      <c r="D1132" s="105">
        <v>30.011850000000003</v>
      </c>
      <c r="E1132" s="108">
        <v>1215811456</v>
      </c>
      <c r="F1132" s="108">
        <v>1605949824</v>
      </c>
      <c r="G1132" s="108">
        <v>1032811520</v>
      </c>
      <c r="H1132" s="108">
        <v>795547072</v>
      </c>
      <c r="I1132" s="108">
        <v>1408387008</v>
      </c>
      <c r="J1132" s="108">
        <v>738408192</v>
      </c>
      <c r="K1132" s="108">
        <v>925743616</v>
      </c>
      <c r="L1132" s="108">
        <v>628787264</v>
      </c>
      <c r="M1132" s="108">
        <v>1165640576</v>
      </c>
      <c r="N1132" s="108">
        <v>1724724864</v>
      </c>
      <c r="O1132" s="108">
        <v>1752999424</v>
      </c>
      <c r="P1132" s="108">
        <v>636260800</v>
      </c>
      <c r="Q1132" s="108">
        <v>973977600</v>
      </c>
      <c r="R1132" s="108">
        <v>854256512</v>
      </c>
      <c r="S1132" s="108">
        <v>1084888960</v>
      </c>
      <c r="T1132" s="108">
        <v>854861120</v>
      </c>
      <c r="U1132" s="108">
        <v>647105984</v>
      </c>
      <c r="V1132" s="108">
        <v>710945856</v>
      </c>
      <c r="W1132" s="108">
        <v>1040267008</v>
      </c>
      <c r="X1132" s="108">
        <v>760409920</v>
      </c>
      <c r="Y1132" s="108">
        <v>862546496</v>
      </c>
      <c r="Z1132" s="108">
        <v>571200384</v>
      </c>
      <c r="AA1132" s="108">
        <v>1187083648</v>
      </c>
      <c r="AB1132" s="108">
        <v>772296832</v>
      </c>
      <c r="AC1132" s="108">
        <v>1521061888</v>
      </c>
      <c r="AD1132" s="108">
        <v>1002504640</v>
      </c>
      <c r="AE1132" s="108">
        <v>928290176</v>
      </c>
      <c r="AF1132" s="108">
        <v>844436096</v>
      </c>
      <c r="AG1132" s="108">
        <v>1125038080</v>
      </c>
      <c r="AH1132" s="115">
        <v>909306944</v>
      </c>
      <c r="AI1132" s="105">
        <v>30.562799999999999</v>
      </c>
      <c r="AJ1132" s="105">
        <v>31.154800000000002</v>
      </c>
      <c r="AK1132" s="105">
        <v>30.5242</v>
      </c>
      <c r="AL1132" s="105">
        <v>29.841799999999999</v>
      </c>
      <c r="AM1132" s="105">
        <v>30.8233</v>
      </c>
      <c r="AN1132" s="105">
        <v>29.994</v>
      </c>
      <c r="AO1132" s="105">
        <v>30.0044</v>
      </c>
      <c r="AP1132" s="105">
        <v>30.0364</v>
      </c>
      <c r="AQ1132" s="105">
        <v>30.307600000000001</v>
      </c>
      <c r="AR1132" s="105">
        <v>31.126300000000001</v>
      </c>
      <c r="AS1132" s="105">
        <v>31.265799999999999</v>
      </c>
      <c r="AT1132" s="105">
        <v>29.8492</v>
      </c>
      <c r="AU1132" s="105">
        <v>30.089400000000001</v>
      </c>
      <c r="AV1132" s="105">
        <v>29.959800000000001</v>
      </c>
      <c r="AW1132" s="105">
        <v>30.369700000000002</v>
      </c>
      <c r="AX1132" s="105">
        <v>30.0504</v>
      </c>
      <c r="AY1132" s="105">
        <v>29.594899999999999</v>
      </c>
      <c r="AZ1132" s="105">
        <v>29.715499999999999</v>
      </c>
      <c r="BA1132" s="105">
        <v>30.199200000000001</v>
      </c>
      <c r="BB1132" s="105">
        <v>29.848199999999999</v>
      </c>
      <c r="BC1132" s="105">
        <v>29.886900000000001</v>
      </c>
      <c r="BD1132" s="105">
        <v>29.473800000000001</v>
      </c>
      <c r="BE1132" s="105">
        <v>30.5807</v>
      </c>
      <c r="BF1132" s="105">
        <v>29.961200000000002</v>
      </c>
      <c r="BG1132" s="105">
        <v>30.542899999999999</v>
      </c>
      <c r="BH1132" s="105">
        <v>29.937899999999999</v>
      </c>
      <c r="BI1132" s="105">
        <v>29.803899999999999</v>
      </c>
      <c r="BJ1132" s="105">
        <v>29.708500000000001</v>
      </c>
      <c r="BK1132" s="105">
        <v>30.019300000000001</v>
      </c>
      <c r="BL1132" s="116">
        <v>29.767099999999999</v>
      </c>
      <c r="BM1132" s="112">
        <v>1.52902E-2</v>
      </c>
      <c r="BN1132" s="112">
        <v>0.29136899999999999</v>
      </c>
      <c r="BO1132" s="112">
        <v>0.103598</v>
      </c>
      <c r="BP1132" s="112">
        <v>0.117852</v>
      </c>
      <c r="BQ1132" s="112">
        <v>0.116185</v>
      </c>
      <c r="BR1132" s="112">
        <v>0.80143799999999998</v>
      </c>
      <c r="BS1132" s="112">
        <v>0.37387399999999998</v>
      </c>
      <c r="BT1132" s="112">
        <v>0.63087499999999996</v>
      </c>
      <c r="BU1132" s="117">
        <v>0.34571800000000003</v>
      </c>
      <c r="BV1132" s="112">
        <v>5.0949700000000001E-2</v>
      </c>
      <c r="BW1132" s="112">
        <v>0.38395000000000001</v>
      </c>
      <c r="BX1132" s="112">
        <v>0.197412</v>
      </c>
      <c r="BY1132" s="112">
        <v>0.180643</v>
      </c>
      <c r="BZ1132" s="112">
        <v>0.48912699999999998</v>
      </c>
      <c r="CA1132" s="112">
        <v>0.91239199999999998</v>
      </c>
      <c r="CB1132" s="112">
        <v>0.60218899999999997</v>
      </c>
      <c r="CC1132" s="112">
        <v>0.77534099999999995</v>
      </c>
      <c r="CD1132" s="117">
        <v>0.743421</v>
      </c>
      <c r="CE1132" s="105">
        <v>0.91564199999999996</v>
      </c>
      <c r="CF1132" s="105">
        <v>0.38808300000000001</v>
      </c>
      <c r="CG1132" s="105">
        <v>0.28449400000000002</v>
      </c>
      <c r="CH1132" s="105">
        <v>0.91548499999999999</v>
      </c>
      <c r="CI1132" s="105">
        <v>0.30800100000000002</v>
      </c>
      <c r="CJ1132" s="105">
        <v>-4.4696800000000002E-2</v>
      </c>
      <c r="CK1132" s="105">
        <v>0.14646100000000001</v>
      </c>
      <c r="CL1132" s="105">
        <v>0.17358499999999999</v>
      </c>
      <c r="CM1132" s="116">
        <v>0.26327600000000001</v>
      </c>
    </row>
    <row r="1133" spans="1:91">
      <c r="A1133" s="104" t="s">
        <v>3085</v>
      </c>
      <c r="B1133" s="104" t="s">
        <v>3086</v>
      </c>
      <c r="C1133" s="104" t="s">
        <v>3087</v>
      </c>
      <c r="D1133" s="105">
        <v>34.8322</v>
      </c>
      <c r="E1133" s="108">
        <v>26785759259</v>
      </c>
      <c r="F1133" s="108">
        <v>27028523232</v>
      </c>
      <c r="G1133" s="108">
        <v>29048422613</v>
      </c>
      <c r="H1133" s="108">
        <v>27123808426</v>
      </c>
      <c r="I1133" s="108">
        <v>23978821709</v>
      </c>
      <c r="J1133" s="108">
        <v>31601536283</v>
      </c>
      <c r="K1133" s="108">
        <v>29029167931</v>
      </c>
      <c r="L1133" s="108">
        <v>24153014451</v>
      </c>
      <c r="M1133" s="108">
        <v>31494758978</v>
      </c>
      <c r="N1133" s="108">
        <v>30254309410</v>
      </c>
      <c r="O1133" s="108">
        <v>39673305925</v>
      </c>
      <c r="P1133" s="108">
        <v>29901829998</v>
      </c>
      <c r="Q1133" s="108">
        <v>26677072687</v>
      </c>
      <c r="R1133" s="108">
        <v>22557732427</v>
      </c>
      <c r="S1133" s="108">
        <v>17714703242</v>
      </c>
      <c r="T1133" s="108">
        <v>22453420276</v>
      </c>
      <c r="U1133" s="108">
        <v>23486636708</v>
      </c>
      <c r="V1133" s="108">
        <v>20526842728</v>
      </c>
      <c r="W1133" s="108">
        <v>24930319455</v>
      </c>
      <c r="X1133" s="108">
        <v>24303417177</v>
      </c>
      <c r="Y1133" s="108">
        <v>25260329605</v>
      </c>
      <c r="Z1133" s="108">
        <v>22360702142</v>
      </c>
      <c r="AA1133" s="108">
        <v>22341372918</v>
      </c>
      <c r="AB1133" s="108">
        <v>24113314886</v>
      </c>
      <c r="AC1133" s="108">
        <v>29005896541</v>
      </c>
      <c r="AD1133" s="108">
        <v>27607258634</v>
      </c>
      <c r="AE1133" s="108">
        <v>28967670171</v>
      </c>
      <c r="AF1133" s="108">
        <v>27952502707</v>
      </c>
      <c r="AG1133" s="108">
        <v>29579226650</v>
      </c>
      <c r="AH1133" s="115">
        <v>28208076797</v>
      </c>
      <c r="AI1133" s="105">
        <v>35.0242</v>
      </c>
      <c r="AJ1133" s="105">
        <v>35.155299999999997</v>
      </c>
      <c r="AK1133" s="105">
        <v>35.249600000000001</v>
      </c>
      <c r="AL1133" s="105">
        <v>34.933199999999999</v>
      </c>
      <c r="AM1133" s="105">
        <v>34.896099999999997</v>
      </c>
      <c r="AN1133" s="105">
        <v>35.248699999999999</v>
      </c>
      <c r="AO1133" s="105">
        <v>35.005600000000001</v>
      </c>
      <c r="AP1133" s="105">
        <v>35.078400000000002</v>
      </c>
      <c r="AQ1133" s="105">
        <v>35.063499999999998</v>
      </c>
      <c r="AR1133" s="105">
        <v>35.270699999999998</v>
      </c>
      <c r="AS1133" s="105">
        <v>35.685400000000001</v>
      </c>
      <c r="AT1133" s="105">
        <v>35.403700000000001</v>
      </c>
      <c r="AU1133" s="105">
        <v>34.838799999999999</v>
      </c>
      <c r="AV1133" s="105">
        <v>34.682600000000001</v>
      </c>
      <c r="AW1133" s="105">
        <v>34.423099999999998</v>
      </c>
      <c r="AX1133" s="105">
        <v>34.765500000000003</v>
      </c>
      <c r="AY1133" s="105">
        <v>34.755699999999997</v>
      </c>
      <c r="AZ1133" s="105">
        <v>34.590400000000002</v>
      </c>
      <c r="BA1133" s="105">
        <v>34.7821</v>
      </c>
      <c r="BB1133" s="105">
        <v>34.842399999999998</v>
      </c>
      <c r="BC1133" s="105">
        <v>34.773899999999998</v>
      </c>
      <c r="BD1133" s="105">
        <v>34.8065</v>
      </c>
      <c r="BE1133" s="105">
        <v>34.795099999999998</v>
      </c>
      <c r="BF1133" s="105">
        <v>34.925699999999999</v>
      </c>
      <c r="BG1133" s="105">
        <v>34.825600000000001</v>
      </c>
      <c r="BH1133" s="105">
        <v>34.709499999999998</v>
      </c>
      <c r="BI1133" s="105">
        <v>34.767600000000002</v>
      </c>
      <c r="BJ1133" s="105">
        <v>34.757300000000001</v>
      </c>
      <c r="BK1133" s="105">
        <v>34.709800000000001</v>
      </c>
      <c r="BL1133" s="116">
        <v>34.7194</v>
      </c>
      <c r="BM1133" s="112">
        <v>3.4680900000000001E-3</v>
      </c>
      <c r="BN1133" s="112">
        <v>5.78942E-2</v>
      </c>
      <c r="BO1133" s="112">
        <v>2.6915400000000002E-4</v>
      </c>
      <c r="BP1133" s="112">
        <v>4.1685999999999997E-3</v>
      </c>
      <c r="BQ1133" s="112">
        <v>0.54485399999999995</v>
      </c>
      <c r="BR1133" s="112">
        <v>0.69183399999999995</v>
      </c>
      <c r="BS1133" s="112">
        <v>5.32317E-2</v>
      </c>
      <c r="BT1133" s="112">
        <v>6.2045200000000002E-2</v>
      </c>
      <c r="BU1133" s="117">
        <v>0.34848899999999999</v>
      </c>
      <c r="BV1133" s="112">
        <v>2.4073399999999998E-2</v>
      </c>
      <c r="BW1133" s="112">
        <v>0.116274</v>
      </c>
      <c r="BX1133" s="112">
        <v>1.0549299999999999E-2</v>
      </c>
      <c r="BY1133" s="112">
        <v>1.6038199999999999E-2</v>
      </c>
      <c r="BZ1133" s="112">
        <v>0.77157500000000001</v>
      </c>
      <c r="CA1133" s="112">
        <v>0.85074899999999998</v>
      </c>
      <c r="CB1133" s="112">
        <v>0.219337</v>
      </c>
      <c r="CC1133" s="112">
        <v>0.20750399999999999</v>
      </c>
      <c r="CD1133" s="117">
        <v>0.743421</v>
      </c>
      <c r="CE1133" s="105">
        <v>0.41419899999999998</v>
      </c>
      <c r="CF1133" s="105">
        <v>0.29717100000000002</v>
      </c>
      <c r="CG1133" s="105">
        <v>0.32033899999999998</v>
      </c>
      <c r="CH1133" s="105">
        <v>0.72440199999999999</v>
      </c>
      <c r="CI1133" s="105">
        <v>-8.0671900000000005E-2</v>
      </c>
      <c r="CJ1133" s="105">
        <v>-2.4996399999999998E-2</v>
      </c>
      <c r="CK1133" s="105">
        <v>7.0621500000000004E-2</v>
      </c>
      <c r="CL1133" s="105">
        <v>0.11357200000000001</v>
      </c>
      <c r="CM1133" s="116">
        <v>3.8728100000000001E-2</v>
      </c>
    </row>
    <row r="1134" spans="1:91">
      <c r="A1134" s="104" t="s">
        <v>3088</v>
      </c>
      <c r="B1134" s="104" t="s">
        <v>3089</v>
      </c>
      <c r="C1134" s="104" t="s">
        <v>3090</v>
      </c>
      <c r="D1134" s="105">
        <v>35.494199999999999</v>
      </c>
      <c r="E1134" s="108">
        <v>41478260033</v>
      </c>
      <c r="F1134" s="108">
        <v>46736296261</v>
      </c>
      <c r="G1134" s="108">
        <v>46138300463</v>
      </c>
      <c r="H1134" s="108">
        <v>49762534876</v>
      </c>
      <c r="I1134" s="108">
        <v>41114372309</v>
      </c>
      <c r="J1134" s="108">
        <v>54481525248</v>
      </c>
      <c r="K1134" s="108">
        <v>42020736801</v>
      </c>
      <c r="L1134" s="108">
        <v>38360059177</v>
      </c>
      <c r="M1134" s="108">
        <v>44864003754</v>
      </c>
      <c r="N1134" s="108">
        <v>47546799789</v>
      </c>
      <c r="O1134" s="108">
        <v>63810261429</v>
      </c>
      <c r="P1134" s="108">
        <v>51777467261</v>
      </c>
      <c r="Q1134" s="108">
        <v>38426487126</v>
      </c>
      <c r="R1134" s="108">
        <v>37176251006</v>
      </c>
      <c r="S1134" s="108">
        <v>43898750655</v>
      </c>
      <c r="T1134" s="108">
        <v>36183040682</v>
      </c>
      <c r="U1134" s="108">
        <v>37496579920</v>
      </c>
      <c r="V1134" s="108">
        <v>40147074783</v>
      </c>
      <c r="W1134" s="108">
        <v>37691713306</v>
      </c>
      <c r="X1134" s="108">
        <v>39354013054</v>
      </c>
      <c r="Y1134" s="108">
        <v>39998959625</v>
      </c>
      <c r="Z1134" s="108">
        <v>32444666249</v>
      </c>
      <c r="AA1134" s="108">
        <v>33575579863</v>
      </c>
      <c r="AB1134" s="108">
        <v>33493254222</v>
      </c>
      <c r="AC1134" s="108">
        <v>42080616985</v>
      </c>
      <c r="AD1134" s="108">
        <v>42206429803</v>
      </c>
      <c r="AE1134" s="108">
        <v>42996010347</v>
      </c>
      <c r="AF1134" s="108">
        <v>41524964554</v>
      </c>
      <c r="AG1134" s="108">
        <v>46041236636</v>
      </c>
      <c r="AH1134" s="115">
        <v>43095984702</v>
      </c>
      <c r="AI1134" s="105">
        <v>35.655099999999997</v>
      </c>
      <c r="AJ1134" s="105">
        <v>35.935699999999997</v>
      </c>
      <c r="AK1134" s="105">
        <v>35.906199999999998</v>
      </c>
      <c r="AL1134" s="105">
        <v>35.808700000000002</v>
      </c>
      <c r="AM1134" s="105">
        <v>35.661099999999998</v>
      </c>
      <c r="AN1134" s="105">
        <v>36.011600000000001</v>
      </c>
      <c r="AO1134" s="105">
        <v>35.534500000000001</v>
      </c>
      <c r="AP1134" s="105">
        <v>35.706600000000002</v>
      </c>
      <c r="AQ1134" s="105">
        <v>35.573900000000002</v>
      </c>
      <c r="AR1134" s="105">
        <v>35.915700000000001</v>
      </c>
      <c r="AS1134" s="105">
        <v>36.355600000000003</v>
      </c>
      <c r="AT1134" s="105">
        <v>36.195799999999998</v>
      </c>
      <c r="AU1134" s="105">
        <v>35.367600000000003</v>
      </c>
      <c r="AV1134" s="105">
        <v>35.403399999999998</v>
      </c>
      <c r="AW1134" s="105">
        <v>35.731900000000003</v>
      </c>
      <c r="AX1134" s="105">
        <v>35.453899999999997</v>
      </c>
      <c r="AY1134" s="105">
        <v>35.431100000000001</v>
      </c>
      <c r="AZ1134" s="105">
        <v>35.549700000000001</v>
      </c>
      <c r="BA1134" s="105">
        <v>35.378500000000003</v>
      </c>
      <c r="BB1134" s="105">
        <v>35.535899999999998</v>
      </c>
      <c r="BC1134" s="105">
        <v>35.432099999999998</v>
      </c>
      <c r="BD1134" s="105">
        <v>35.343400000000003</v>
      </c>
      <c r="BE1134" s="105">
        <v>35.382100000000001</v>
      </c>
      <c r="BF1134" s="105">
        <v>35.399700000000003</v>
      </c>
      <c r="BG1134" s="105">
        <v>35.366999999999997</v>
      </c>
      <c r="BH1134" s="105">
        <v>35.322499999999998</v>
      </c>
      <c r="BI1134" s="105">
        <v>35.337400000000002</v>
      </c>
      <c r="BJ1134" s="105">
        <v>35.328299999999999</v>
      </c>
      <c r="BK1134" s="105">
        <v>35.351999999999997</v>
      </c>
      <c r="BL1134" s="116">
        <v>35.336399999999998</v>
      </c>
      <c r="BM1134" s="112">
        <v>5.2388399999999998E-3</v>
      </c>
      <c r="BN1134" s="112">
        <v>8.6854900000000006E-3</v>
      </c>
      <c r="BO1134" s="112">
        <v>7.1567599999999999E-3</v>
      </c>
      <c r="BP1134" s="112">
        <v>3.16168E-3</v>
      </c>
      <c r="BQ1134" s="112">
        <v>0.23549500000000001</v>
      </c>
      <c r="BR1134" s="112">
        <v>1.9683599999999999E-2</v>
      </c>
      <c r="BS1134" s="112">
        <v>7.8346100000000002E-2</v>
      </c>
      <c r="BT1134" s="112">
        <v>0.115684</v>
      </c>
      <c r="BU1134" s="117">
        <v>0.83340700000000001</v>
      </c>
      <c r="BV1134" s="112">
        <v>2.9264200000000001E-2</v>
      </c>
      <c r="BW1134" s="112">
        <v>3.55585E-2</v>
      </c>
      <c r="BX1134" s="112">
        <v>4.83752E-2</v>
      </c>
      <c r="BY1134" s="112">
        <v>1.42536E-2</v>
      </c>
      <c r="BZ1134" s="112">
        <v>0.59282699999999999</v>
      </c>
      <c r="CA1134" s="112">
        <v>0.13107199999999999</v>
      </c>
      <c r="CB1134" s="112">
        <v>0.26472600000000002</v>
      </c>
      <c r="CC1134" s="112">
        <v>0.29385899999999998</v>
      </c>
      <c r="CD1134" s="117">
        <v>0.94978899999999999</v>
      </c>
      <c r="CE1134" s="105">
        <v>0.49341499999999999</v>
      </c>
      <c r="CF1134" s="105">
        <v>0.48822399999999999</v>
      </c>
      <c r="CG1134" s="105">
        <v>0.266073</v>
      </c>
      <c r="CH1134" s="105">
        <v>0.816778</v>
      </c>
      <c r="CI1134" s="105">
        <v>0.16200400000000001</v>
      </c>
      <c r="CJ1134" s="105">
        <v>0.13930100000000001</v>
      </c>
      <c r="CK1134" s="105">
        <v>0.109889</v>
      </c>
      <c r="CL1134" s="105">
        <v>3.6135399999999998E-2</v>
      </c>
      <c r="CM1134" s="116">
        <v>3.3264200000000001E-3</v>
      </c>
    </row>
    <row r="1135" spans="1:91">
      <c r="A1135" s="104" t="s">
        <v>3091</v>
      </c>
      <c r="B1135" s="104" t="s">
        <v>3092</v>
      </c>
      <c r="C1135" s="104" t="s">
        <v>3093</v>
      </c>
      <c r="D1135" s="105">
        <v>37.530299999999997</v>
      </c>
      <c r="E1135" s="108">
        <v>125666000000</v>
      </c>
      <c r="F1135" s="108">
        <v>98210153497</v>
      </c>
      <c r="G1135" s="108">
        <v>94511279877</v>
      </c>
      <c r="H1135" s="108">
        <v>131847000000</v>
      </c>
      <c r="I1135" s="108">
        <v>120575000000</v>
      </c>
      <c r="J1135" s="108">
        <v>96405638318</v>
      </c>
      <c r="K1135" s="108">
        <v>137656000000</v>
      </c>
      <c r="L1135" s="108">
        <v>81699201302</v>
      </c>
      <c r="M1135" s="108">
        <v>151490000000</v>
      </c>
      <c r="N1135" s="108">
        <v>130521000000</v>
      </c>
      <c r="O1135" s="108">
        <v>106540000000</v>
      </c>
      <c r="P1135" s="108">
        <v>113593000000</v>
      </c>
      <c r="Q1135" s="108">
        <v>190890000000</v>
      </c>
      <c r="R1135" s="108">
        <v>162658000000</v>
      </c>
      <c r="S1135" s="108">
        <v>126810000000</v>
      </c>
      <c r="T1135" s="108">
        <v>155616000000</v>
      </c>
      <c r="U1135" s="108">
        <v>158267000000</v>
      </c>
      <c r="V1135" s="108">
        <v>162372000000</v>
      </c>
      <c r="W1135" s="108">
        <v>170852000000</v>
      </c>
      <c r="X1135" s="108">
        <v>162005000000</v>
      </c>
      <c r="Y1135" s="108">
        <v>182120000000</v>
      </c>
      <c r="Z1135" s="108">
        <v>149829000000</v>
      </c>
      <c r="AA1135" s="108">
        <v>160637000000</v>
      </c>
      <c r="AB1135" s="108">
        <v>151015000000</v>
      </c>
      <c r="AC1135" s="108">
        <v>198445000000</v>
      </c>
      <c r="AD1135" s="108">
        <v>209960000000</v>
      </c>
      <c r="AE1135" s="108">
        <v>199578000000</v>
      </c>
      <c r="AF1135" s="108">
        <v>192430000000</v>
      </c>
      <c r="AG1135" s="108">
        <v>203440000000</v>
      </c>
      <c r="AH1135" s="115">
        <v>218042000000</v>
      </c>
      <c r="AI1135" s="105">
        <v>37.254300000000001</v>
      </c>
      <c r="AJ1135" s="105">
        <v>36.995600000000003</v>
      </c>
      <c r="AK1135" s="105">
        <v>36.928100000000001</v>
      </c>
      <c r="AL1135" s="105">
        <v>37.214500000000001</v>
      </c>
      <c r="AM1135" s="105">
        <v>37.176200000000001</v>
      </c>
      <c r="AN1135" s="105">
        <v>36.806600000000003</v>
      </c>
      <c r="AO1135" s="105">
        <v>37.234299999999998</v>
      </c>
      <c r="AP1135" s="105">
        <v>36.674300000000002</v>
      </c>
      <c r="AQ1135" s="105">
        <v>37.329500000000003</v>
      </c>
      <c r="AR1135" s="105">
        <v>37.355200000000004</v>
      </c>
      <c r="AS1135" s="105">
        <v>37.079000000000001</v>
      </c>
      <c r="AT1135" s="105">
        <v>37.329300000000003</v>
      </c>
      <c r="AU1135" s="105">
        <v>37.710099999999997</v>
      </c>
      <c r="AV1135" s="105">
        <v>37.532699999999998</v>
      </c>
      <c r="AW1135" s="105">
        <v>37.217599999999997</v>
      </c>
      <c r="AX1135" s="105">
        <v>37.558500000000002</v>
      </c>
      <c r="AY1135" s="105">
        <v>37.521000000000001</v>
      </c>
      <c r="AZ1135" s="105">
        <v>37.548200000000001</v>
      </c>
      <c r="BA1135" s="105">
        <v>37.558900000000001</v>
      </c>
      <c r="BB1135" s="105">
        <v>37.567599999999999</v>
      </c>
      <c r="BC1135" s="105">
        <v>37.605200000000004</v>
      </c>
      <c r="BD1135" s="105">
        <v>37.548999999999999</v>
      </c>
      <c r="BE1135" s="105">
        <v>37.635899999999999</v>
      </c>
      <c r="BF1135" s="105">
        <v>37.572499999999998</v>
      </c>
      <c r="BG1135" s="105">
        <v>37.6021</v>
      </c>
      <c r="BH1135" s="105">
        <v>37.637799999999999</v>
      </c>
      <c r="BI1135" s="105">
        <v>37.552</v>
      </c>
      <c r="BJ1135" s="105">
        <v>37.540599999999998</v>
      </c>
      <c r="BK1135" s="105">
        <v>37.527900000000002</v>
      </c>
      <c r="BL1135" s="116">
        <v>37.705100000000002</v>
      </c>
      <c r="BM1135" s="112">
        <v>9.7375199999999995E-3</v>
      </c>
      <c r="BN1135" s="112">
        <v>2.0837399999999999E-2</v>
      </c>
      <c r="BO1135" s="112">
        <v>7.3425900000000002E-2</v>
      </c>
      <c r="BP1135" s="112">
        <v>3.2629900000000003E-2</v>
      </c>
      <c r="BQ1135" s="112">
        <v>0.53742999999999996</v>
      </c>
      <c r="BR1135" s="112">
        <v>0.45019799999999999</v>
      </c>
      <c r="BS1135" s="112">
        <v>0.82371399999999995</v>
      </c>
      <c r="BT1135" s="112">
        <v>0.93538299999999996</v>
      </c>
      <c r="BU1135" s="117">
        <v>0.926373</v>
      </c>
      <c r="BV1135" s="112">
        <v>3.9278100000000003E-2</v>
      </c>
      <c r="BW1135" s="112">
        <v>5.8772600000000001E-2</v>
      </c>
      <c r="BX1135" s="112">
        <v>0.16591900000000001</v>
      </c>
      <c r="BY1135" s="112">
        <v>6.6017900000000004E-2</v>
      </c>
      <c r="BZ1135" s="112">
        <v>0.76787099999999997</v>
      </c>
      <c r="CA1135" s="112">
        <v>0.699577</v>
      </c>
      <c r="CB1135" s="112">
        <v>0.92003599999999996</v>
      </c>
      <c r="CC1135" s="112">
        <v>0.96406400000000003</v>
      </c>
      <c r="CD1135" s="117">
        <v>0.98028800000000005</v>
      </c>
      <c r="CE1135" s="105">
        <v>-0.53188599999999997</v>
      </c>
      <c r="CF1135" s="105">
        <v>-0.52546099999999996</v>
      </c>
      <c r="CG1135" s="105">
        <v>-0.51181500000000002</v>
      </c>
      <c r="CH1135" s="105">
        <v>-0.33669700000000002</v>
      </c>
      <c r="CI1135" s="105">
        <v>-0.10437100000000001</v>
      </c>
      <c r="CJ1135" s="105">
        <v>-4.8631000000000001E-2</v>
      </c>
      <c r="CK1135" s="105">
        <v>-1.39898E-2</v>
      </c>
      <c r="CL1135" s="105">
        <v>-5.4105100000000003E-3</v>
      </c>
      <c r="CM1135" s="116">
        <v>6.1251300000000003E-3</v>
      </c>
    </row>
    <row r="1136" spans="1:91">
      <c r="A1136" s="104" t="s">
        <v>3094</v>
      </c>
      <c r="B1136" s="104" t="s">
        <v>3095</v>
      </c>
      <c r="C1136" s="104" t="s">
        <v>3096</v>
      </c>
      <c r="D1136" s="105">
        <v>32.808050000000001</v>
      </c>
      <c r="E1136" s="108">
        <v>4326379030</v>
      </c>
      <c r="F1136" s="108">
        <v>4384625678</v>
      </c>
      <c r="G1136" s="108">
        <v>3900867080</v>
      </c>
      <c r="H1136" s="108">
        <v>5381189344</v>
      </c>
      <c r="I1136" s="108">
        <v>5471159868</v>
      </c>
      <c r="J1136" s="108">
        <v>3954069335</v>
      </c>
      <c r="K1136" s="108">
        <v>6924049426</v>
      </c>
      <c r="L1136" s="108">
        <v>4061868746</v>
      </c>
      <c r="M1136" s="108">
        <v>6569704588</v>
      </c>
      <c r="N1136" s="108">
        <v>3908093136</v>
      </c>
      <c r="O1136" s="108">
        <v>2897303789</v>
      </c>
      <c r="P1136" s="108">
        <v>3639657855</v>
      </c>
      <c r="Q1136" s="108">
        <v>7671431929</v>
      </c>
      <c r="R1136" s="108">
        <v>6757130073</v>
      </c>
      <c r="S1136" s="108">
        <v>6102960111</v>
      </c>
      <c r="T1136" s="108">
        <v>5818175227</v>
      </c>
      <c r="U1136" s="108">
        <v>6564762372</v>
      </c>
      <c r="V1136" s="108">
        <v>6006475510</v>
      </c>
      <c r="W1136" s="108">
        <v>6732198463</v>
      </c>
      <c r="X1136" s="108">
        <v>6202265191</v>
      </c>
      <c r="Y1136" s="108">
        <v>6405792175</v>
      </c>
      <c r="Z1136" s="108">
        <v>4592842237</v>
      </c>
      <c r="AA1136" s="108">
        <v>4995710497</v>
      </c>
      <c r="AB1136" s="108">
        <v>5407454402</v>
      </c>
      <c r="AC1136" s="108">
        <v>9054890917</v>
      </c>
      <c r="AD1136" s="108">
        <v>8349197780</v>
      </c>
      <c r="AE1136" s="108">
        <v>8978503628</v>
      </c>
      <c r="AF1136" s="108">
        <v>8276841955</v>
      </c>
      <c r="AG1136" s="108">
        <v>8436983370</v>
      </c>
      <c r="AH1136" s="115">
        <v>8904436277</v>
      </c>
      <c r="AI1136" s="105">
        <v>32.393999999999998</v>
      </c>
      <c r="AJ1136" s="105">
        <v>32.572099999999999</v>
      </c>
      <c r="AK1136" s="105">
        <v>32.402999999999999</v>
      </c>
      <c r="AL1136" s="105">
        <v>32.599699999999999</v>
      </c>
      <c r="AM1136" s="105">
        <v>32.769199999999998</v>
      </c>
      <c r="AN1136" s="105">
        <v>32.3127</v>
      </c>
      <c r="AO1136" s="105">
        <v>32.954000000000001</v>
      </c>
      <c r="AP1136" s="105">
        <v>32.587800000000001</v>
      </c>
      <c r="AQ1136" s="105">
        <v>32.802300000000002</v>
      </c>
      <c r="AR1136" s="105">
        <v>32.286999999999999</v>
      </c>
      <c r="AS1136" s="105">
        <v>31.919499999999999</v>
      </c>
      <c r="AT1136" s="105">
        <v>32.365299999999998</v>
      </c>
      <c r="AU1136" s="105">
        <v>33.059399999999997</v>
      </c>
      <c r="AV1136" s="105">
        <v>32.9435</v>
      </c>
      <c r="AW1136" s="105">
        <v>32.832599999999999</v>
      </c>
      <c r="AX1136" s="105">
        <v>32.8172</v>
      </c>
      <c r="AY1136" s="105">
        <v>32.928800000000003</v>
      </c>
      <c r="AZ1136" s="105">
        <v>32.813800000000001</v>
      </c>
      <c r="BA1136" s="105">
        <v>32.8934</v>
      </c>
      <c r="BB1136" s="105">
        <v>32.855400000000003</v>
      </c>
      <c r="BC1136" s="105">
        <v>32.778300000000002</v>
      </c>
      <c r="BD1136" s="105">
        <v>32.510399999999997</v>
      </c>
      <c r="BE1136" s="105">
        <v>32.619100000000003</v>
      </c>
      <c r="BF1136" s="105">
        <v>32.768900000000002</v>
      </c>
      <c r="BG1136" s="105">
        <v>33.123800000000003</v>
      </c>
      <c r="BH1136" s="105">
        <v>32.974200000000003</v>
      </c>
      <c r="BI1136" s="105">
        <v>33.0777</v>
      </c>
      <c r="BJ1136" s="105">
        <v>33.0015</v>
      </c>
      <c r="BK1136" s="105">
        <v>32.9011</v>
      </c>
      <c r="BL1136" s="116">
        <v>33.045699999999997</v>
      </c>
      <c r="BM1136" s="112">
        <v>1.8630599999999999E-3</v>
      </c>
      <c r="BN1136" s="112">
        <v>3.9256100000000002E-2</v>
      </c>
      <c r="BO1136" s="112">
        <v>0.15348300000000001</v>
      </c>
      <c r="BP1136" s="112">
        <v>5.3131300000000001E-3</v>
      </c>
      <c r="BQ1136" s="112">
        <v>0.65594399999999997</v>
      </c>
      <c r="BR1136" s="112">
        <v>8.5878999999999997E-2</v>
      </c>
      <c r="BS1136" s="112">
        <v>6.1728699999999997E-2</v>
      </c>
      <c r="BT1136" s="112">
        <v>1.5401400000000001E-2</v>
      </c>
      <c r="BU1136" s="117">
        <v>0.285136</v>
      </c>
      <c r="BV1136" s="112">
        <v>1.8121600000000002E-2</v>
      </c>
      <c r="BW1136" s="112">
        <v>8.9434799999999995E-2</v>
      </c>
      <c r="BX1136" s="112">
        <v>0.25773000000000001</v>
      </c>
      <c r="BY1136" s="112">
        <v>1.8509000000000001E-2</v>
      </c>
      <c r="BZ1136" s="112">
        <v>0.83080600000000004</v>
      </c>
      <c r="CA1136" s="112">
        <v>0.29917100000000002</v>
      </c>
      <c r="CB1136" s="112">
        <v>0.23725199999999999</v>
      </c>
      <c r="CC1136" s="112">
        <v>9.9024000000000001E-2</v>
      </c>
      <c r="CD1136" s="117">
        <v>0.72864200000000001</v>
      </c>
      <c r="CE1136" s="105">
        <v>-0.526389</v>
      </c>
      <c r="CF1136" s="105">
        <v>-0.422236</v>
      </c>
      <c r="CG1136" s="105">
        <v>-0.20136999999999999</v>
      </c>
      <c r="CH1136" s="105">
        <v>-0.79213500000000003</v>
      </c>
      <c r="CI1136" s="105">
        <v>-3.7581099999999999E-2</v>
      </c>
      <c r="CJ1136" s="105">
        <v>-0.12946099999999999</v>
      </c>
      <c r="CK1136" s="105">
        <v>-0.14036699999999999</v>
      </c>
      <c r="CL1136" s="105">
        <v>-0.34996899999999997</v>
      </c>
      <c r="CM1136" s="116">
        <v>7.5846399999999994E-2</v>
      </c>
    </row>
    <row r="1137" spans="1:91">
      <c r="A1137" s="104" t="s">
        <v>3097</v>
      </c>
      <c r="B1137" s="104" t="s">
        <v>3098</v>
      </c>
      <c r="C1137" s="104" t="s">
        <v>3099</v>
      </c>
      <c r="D1137" s="105">
        <v>38.047399999999996</v>
      </c>
      <c r="E1137" s="108">
        <v>250521000000</v>
      </c>
      <c r="F1137" s="108">
        <v>279451000000</v>
      </c>
      <c r="G1137" s="108">
        <v>283032000000</v>
      </c>
      <c r="H1137" s="108">
        <v>263813000000</v>
      </c>
      <c r="I1137" s="108">
        <v>240699000000</v>
      </c>
      <c r="J1137" s="108">
        <v>292863000000</v>
      </c>
      <c r="K1137" s="108">
        <v>272827000000</v>
      </c>
      <c r="L1137" s="108">
        <v>222137000000</v>
      </c>
      <c r="M1137" s="108">
        <v>290759000000</v>
      </c>
      <c r="N1137" s="108">
        <v>305068000000</v>
      </c>
      <c r="O1137" s="108">
        <v>363839000000</v>
      </c>
      <c r="P1137" s="108">
        <v>274223000000</v>
      </c>
      <c r="Q1137" s="108">
        <v>225884000000</v>
      </c>
      <c r="R1137" s="108">
        <v>227157000000</v>
      </c>
      <c r="S1137" s="108">
        <v>177930000000</v>
      </c>
      <c r="T1137" s="108">
        <v>212029000000</v>
      </c>
      <c r="U1137" s="108">
        <v>224400000000</v>
      </c>
      <c r="V1137" s="108">
        <v>201959000000</v>
      </c>
      <c r="W1137" s="108">
        <v>229741000000</v>
      </c>
      <c r="X1137" s="108">
        <v>232745000000</v>
      </c>
      <c r="Y1137" s="108">
        <v>230585000000</v>
      </c>
      <c r="Z1137" s="108">
        <v>210736000000</v>
      </c>
      <c r="AA1137" s="108">
        <v>212180000000</v>
      </c>
      <c r="AB1137" s="108">
        <v>210912000000</v>
      </c>
      <c r="AC1137" s="108">
        <v>266284000000</v>
      </c>
      <c r="AD1137" s="108">
        <v>263415000000</v>
      </c>
      <c r="AE1137" s="108">
        <v>261260000000</v>
      </c>
      <c r="AF1137" s="108">
        <v>277658000000</v>
      </c>
      <c r="AG1137" s="108">
        <v>286614000000</v>
      </c>
      <c r="AH1137" s="115">
        <v>282116000000</v>
      </c>
      <c r="AI1137" s="105">
        <v>38.249600000000001</v>
      </c>
      <c r="AJ1137" s="105">
        <v>38.499699999999997</v>
      </c>
      <c r="AK1137" s="105">
        <v>38.5077</v>
      </c>
      <c r="AL1137" s="105">
        <v>38.2151</v>
      </c>
      <c r="AM1137" s="105">
        <v>38.137799999999999</v>
      </c>
      <c r="AN1137" s="105">
        <v>38.377299999999998</v>
      </c>
      <c r="AO1137" s="105">
        <v>38.216799999999999</v>
      </c>
      <c r="AP1137" s="105">
        <v>37.9803</v>
      </c>
      <c r="AQ1137" s="105">
        <v>38.270099999999999</v>
      </c>
      <c r="AR1137" s="105">
        <v>38.558399999999999</v>
      </c>
      <c r="AS1137" s="105">
        <v>38.831800000000001</v>
      </c>
      <c r="AT1137" s="105">
        <v>38.600700000000003</v>
      </c>
      <c r="AU1137" s="105">
        <v>37.960799999999999</v>
      </c>
      <c r="AV1137" s="105">
        <v>38.014600000000002</v>
      </c>
      <c r="AW1137" s="105">
        <v>37.685899999999997</v>
      </c>
      <c r="AX1137" s="105">
        <v>38.004800000000003</v>
      </c>
      <c r="AY1137" s="105">
        <v>38.03</v>
      </c>
      <c r="AZ1137" s="105">
        <v>37.860599999999998</v>
      </c>
      <c r="BA1137" s="105">
        <v>37.986199999999997</v>
      </c>
      <c r="BB1137" s="105">
        <v>38.087499999999999</v>
      </c>
      <c r="BC1137" s="105">
        <v>37.9437</v>
      </c>
      <c r="BD1137" s="105">
        <v>38.040399999999998</v>
      </c>
      <c r="BE1137" s="105">
        <v>38.036099999999998</v>
      </c>
      <c r="BF1137" s="105">
        <v>38.054400000000001</v>
      </c>
      <c r="BG1137" s="105">
        <v>38.0227</v>
      </c>
      <c r="BH1137" s="105">
        <v>37.965000000000003</v>
      </c>
      <c r="BI1137" s="105">
        <v>37.940600000000003</v>
      </c>
      <c r="BJ1137" s="105">
        <v>38.069600000000001</v>
      </c>
      <c r="BK1137" s="105">
        <v>38.034199999999998</v>
      </c>
      <c r="BL1137" s="116">
        <v>38.084200000000003</v>
      </c>
      <c r="BM1137" s="112">
        <v>1.43389E-2</v>
      </c>
      <c r="BN1137" s="112">
        <v>6.6317699999999993E-2</v>
      </c>
      <c r="BO1137" s="112">
        <v>0.36090100000000003</v>
      </c>
      <c r="BP1137" s="112">
        <v>2.2304999999999998E-3</v>
      </c>
      <c r="BQ1137" s="112">
        <v>0.16306200000000001</v>
      </c>
      <c r="BR1137" s="112">
        <v>0.14979700000000001</v>
      </c>
      <c r="BS1137" s="112">
        <v>0.27615600000000001</v>
      </c>
      <c r="BT1137" s="112">
        <v>0.29623899999999997</v>
      </c>
      <c r="BU1137" s="117">
        <v>3.8621999999999997E-2</v>
      </c>
      <c r="BV1137" s="112">
        <v>4.8972000000000002E-2</v>
      </c>
      <c r="BW1137" s="112">
        <v>0.12757499999999999</v>
      </c>
      <c r="BX1137" s="112">
        <v>0.47227599999999997</v>
      </c>
      <c r="BY1137" s="112">
        <v>1.2145599999999999E-2</v>
      </c>
      <c r="BZ1137" s="112">
        <v>0.54053200000000001</v>
      </c>
      <c r="CA1137" s="112">
        <v>0.39862300000000001</v>
      </c>
      <c r="CB1137" s="112">
        <v>0.51370300000000002</v>
      </c>
      <c r="CC1137" s="112">
        <v>0.50008300000000006</v>
      </c>
      <c r="CD1137" s="117">
        <v>0.45892500000000003</v>
      </c>
      <c r="CE1137" s="105">
        <v>0.35634500000000002</v>
      </c>
      <c r="CF1137" s="105">
        <v>0.180759</v>
      </c>
      <c r="CG1137" s="105">
        <v>9.3077300000000002E-2</v>
      </c>
      <c r="CH1137" s="105">
        <v>0.60100900000000002</v>
      </c>
      <c r="CI1137" s="105">
        <v>-0.17555999999999999</v>
      </c>
      <c r="CJ1137" s="105">
        <v>-9.7530400000000003E-2</v>
      </c>
      <c r="CK1137" s="105">
        <v>-5.6896200000000001E-2</v>
      </c>
      <c r="CL1137" s="105">
        <v>-1.8998500000000001E-2</v>
      </c>
      <c r="CM1137" s="116">
        <v>-8.6533899999999997E-2</v>
      </c>
    </row>
    <row r="1138" spans="1:91">
      <c r="A1138" s="104" t="s">
        <v>5304</v>
      </c>
      <c r="B1138" s="104" t="s">
        <v>5305</v>
      </c>
      <c r="C1138" s="104" t="s">
        <v>5306</v>
      </c>
      <c r="D1138" s="105">
        <v>23.742350000000002</v>
      </c>
      <c r="E1138" s="108"/>
      <c r="F1138" s="108"/>
      <c r="G1138" s="108">
        <v>41100116</v>
      </c>
      <c r="H1138" s="108">
        <v>689796160</v>
      </c>
      <c r="I1138" s="108">
        <v>790483712</v>
      </c>
      <c r="J1138" s="108">
        <v>613286016</v>
      </c>
      <c r="K1138" s="108"/>
      <c r="L1138" s="108">
        <v>210517776</v>
      </c>
      <c r="M1138" s="108">
        <v>289200064</v>
      </c>
      <c r="N1138" s="108">
        <v>52584672</v>
      </c>
      <c r="O1138" s="108">
        <v>178786914</v>
      </c>
      <c r="P1138" s="108">
        <v>164500516</v>
      </c>
      <c r="Q1138" s="108">
        <v>75277632</v>
      </c>
      <c r="R1138" s="108"/>
      <c r="S1138" s="108"/>
      <c r="T1138" s="108"/>
      <c r="U1138" s="108"/>
      <c r="V1138" s="108">
        <v>94180840</v>
      </c>
      <c r="W1138" s="108"/>
      <c r="X1138" s="108"/>
      <c r="Y1138" s="108">
        <v>88072872</v>
      </c>
      <c r="Z1138" s="108"/>
      <c r="AA1138" s="108">
        <v>40708972</v>
      </c>
      <c r="AB1138" s="108"/>
      <c r="AC1138" s="108"/>
      <c r="AD1138" s="108"/>
      <c r="AE1138" s="108"/>
      <c r="AF1138" s="108"/>
      <c r="AG1138" s="108"/>
      <c r="AH1138" s="115">
        <v>119770520</v>
      </c>
      <c r="AI1138" s="105">
        <v>22.369800000000001</v>
      </c>
      <c r="AJ1138" s="105">
        <v>23.095199999999998</v>
      </c>
      <c r="AK1138" s="105">
        <v>25.9513</v>
      </c>
      <c r="AL1138" s="105">
        <v>29.635999999999999</v>
      </c>
      <c r="AM1138" s="105">
        <v>29.985399999999998</v>
      </c>
      <c r="AN1138" s="105">
        <v>29.72</v>
      </c>
      <c r="AO1138" s="105">
        <v>24.187000000000001</v>
      </c>
      <c r="AP1138" s="105">
        <v>28.532299999999999</v>
      </c>
      <c r="AQ1138" s="105">
        <v>28.296600000000002</v>
      </c>
      <c r="AR1138" s="105">
        <v>26.075900000000001</v>
      </c>
      <c r="AS1138" s="105">
        <v>28.050899999999999</v>
      </c>
      <c r="AT1138" s="105">
        <v>27.8977</v>
      </c>
      <c r="AU1138" s="105">
        <v>26.381900000000002</v>
      </c>
      <c r="AV1138" s="105">
        <v>23.297699999999999</v>
      </c>
      <c r="AW1138" s="105">
        <v>23.129899999999999</v>
      </c>
      <c r="AX1138" s="105">
        <v>21.2151</v>
      </c>
      <c r="AY1138" s="105">
        <v>21.183399999999999</v>
      </c>
      <c r="AZ1138" s="105">
        <v>26.896999999999998</v>
      </c>
      <c r="BA1138" s="105">
        <v>23.0593</v>
      </c>
      <c r="BB1138" s="105">
        <v>20.929500000000001</v>
      </c>
      <c r="BC1138" s="105">
        <v>26.560700000000001</v>
      </c>
      <c r="BD1138" s="105">
        <v>22.228400000000001</v>
      </c>
      <c r="BE1138" s="105">
        <v>25.693899999999999</v>
      </c>
      <c r="BF1138" s="105">
        <v>22.8536</v>
      </c>
      <c r="BG1138" s="105">
        <v>21.895600000000002</v>
      </c>
      <c r="BH1138" s="105">
        <v>20.3842</v>
      </c>
      <c r="BI1138" s="105">
        <v>22.715599999999998</v>
      </c>
      <c r="BJ1138" s="105">
        <v>20.766200000000001</v>
      </c>
      <c r="BK1138" s="105">
        <v>22.305099999999999</v>
      </c>
      <c r="BL1138" s="116">
        <v>26.8977</v>
      </c>
      <c r="BM1138" s="112">
        <v>0.83283300000000005</v>
      </c>
      <c r="BN1138" s="112">
        <v>2.4884900000000001E-2</v>
      </c>
      <c r="BO1138" s="112">
        <v>0.18765100000000001</v>
      </c>
      <c r="BP1138" s="112">
        <v>0.108084</v>
      </c>
      <c r="BQ1138" s="112">
        <v>0.67876300000000001</v>
      </c>
      <c r="BR1138" s="112">
        <v>0.93645400000000001</v>
      </c>
      <c r="BS1138" s="112">
        <v>0.94125499999999995</v>
      </c>
      <c r="BT1138" s="112">
        <v>0.90552999999999995</v>
      </c>
      <c r="BU1138" s="117">
        <v>0.446162</v>
      </c>
      <c r="BV1138" s="112">
        <v>0.86582099999999995</v>
      </c>
      <c r="BW1138" s="112">
        <v>6.6778000000000004E-2</v>
      </c>
      <c r="BX1138" s="112">
        <v>0.29665000000000002</v>
      </c>
      <c r="BY1138" s="112">
        <v>0.16932800000000001</v>
      </c>
      <c r="BZ1138" s="112">
        <v>0.84613499999999997</v>
      </c>
      <c r="CA1138" s="112">
        <v>0.97143800000000002</v>
      </c>
      <c r="CB1138" s="112">
        <v>0.97121400000000002</v>
      </c>
      <c r="CC1138" s="112">
        <v>0.94860299999999997</v>
      </c>
      <c r="CD1138" s="117">
        <v>0.78158300000000003</v>
      </c>
      <c r="CE1138" s="105">
        <v>0.48239500000000002</v>
      </c>
      <c r="CF1138" s="105">
        <v>6.4574299999999996</v>
      </c>
      <c r="CG1138" s="105">
        <v>3.6823100000000002</v>
      </c>
      <c r="CH1138" s="105">
        <v>4.0185000000000004</v>
      </c>
      <c r="CI1138" s="105">
        <v>0.94682200000000005</v>
      </c>
      <c r="CJ1138" s="105">
        <v>-0.22449</v>
      </c>
      <c r="CK1138" s="105">
        <v>0.19348899999999999</v>
      </c>
      <c r="CL1138" s="105">
        <v>0.268953</v>
      </c>
      <c r="CM1138" s="116">
        <v>-1.6578999999999999</v>
      </c>
    </row>
    <row r="1139" spans="1:91">
      <c r="A1139" s="104" t="s">
        <v>3100</v>
      </c>
      <c r="B1139" s="104" t="s">
        <v>3101</v>
      </c>
      <c r="C1139" s="104" t="s">
        <v>3102</v>
      </c>
      <c r="D1139" s="105">
        <v>33.180800000000005</v>
      </c>
      <c r="E1139" s="108">
        <v>7759277841</v>
      </c>
      <c r="F1139" s="108">
        <v>5456926662</v>
      </c>
      <c r="G1139" s="108">
        <v>5514539385</v>
      </c>
      <c r="H1139" s="108">
        <v>7922853414</v>
      </c>
      <c r="I1139" s="108">
        <v>6540793574</v>
      </c>
      <c r="J1139" s="108">
        <v>4960960837</v>
      </c>
      <c r="K1139" s="108">
        <v>9074338387</v>
      </c>
      <c r="L1139" s="108">
        <v>3647946719</v>
      </c>
      <c r="M1139" s="108">
        <v>7484252368</v>
      </c>
      <c r="N1139" s="108">
        <v>6202968207</v>
      </c>
      <c r="O1139" s="108">
        <v>4266651367</v>
      </c>
      <c r="P1139" s="108">
        <v>5154922754</v>
      </c>
      <c r="Q1139" s="108">
        <v>7560646110</v>
      </c>
      <c r="R1139" s="108">
        <v>8804049309</v>
      </c>
      <c r="S1139" s="108">
        <v>6889715212</v>
      </c>
      <c r="T1139" s="108">
        <v>7926738467</v>
      </c>
      <c r="U1139" s="108">
        <v>8528769507</v>
      </c>
      <c r="V1139" s="108">
        <v>8763774654</v>
      </c>
      <c r="W1139" s="108">
        <v>8320374589</v>
      </c>
      <c r="X1139" s="108">
        <v>8540511554</v>
      </c>
      <c r="Y1139" s="108">
        <v>8932889875</v>
      </c>
      <c r="Z1139" s="108">
        <v>8314453396</v>
      </c>
      <c r="AA1139" s="108">
        <v>8433642836</v>
      </c>
      <c r="AB1139" s="108">
        <v>8172235199</v>
      </c>
      <c r="AC1139" s="108">
        <v>9297410819</v>
      </c>
      <c r="AD1139" s="108">
        <v>9345144392</v>
      </c>
      <c r="AE1139" s="108">
        <v>9842390172</v>
      </c>
      <c r="AF1139" s="108">
        <v>9825271483</v>
      </c>
      <c r="AG1139" s="108">
        <v>10863402262</v>
      </c>
      <c r="AH1139" s="115">
        <v>8878948635</v>
      </c>
      <c r="AI1139" s="105">
        <v>33.236800000000002</v>
      </c>
      <c r="AJ1139" s="105">
        <v>32.893500000000003</v>
      </c>
      <c r="AK1139" s="105">
        <v>32.918300000000002</v>
      </c>
      <c r="AL1139" s="105">
        <v>33.157800000000002</v>
      </c>
      <c r="AM1139" s="105">
        <v>33.029699999999998</v>
      </c>
      <c r="AN1139" s="105">
        <v>32.6464</v>
      </c>
      <c r="AO1139" s="105">
        <v>33.342599999999997</v>
      </c>
      <c r="AP1139" s="105">
        <v>32.433300000000003</v>
      </c>
      <c r="AQ1139" s="105">
        <v>32.990299999999998</v>
      </c>
      <c r="AR1139" s="105">
        <v>32.971299999999999</v>
      </c>
      <c r="AS1139" s="105">
        <v>32.499600000000001</v>
      </c>
      <c r="AT1139" s="105">
        <v>32.8675</v>
      </c>
      <c r="AU1139" s="105">
        <v>33.035299999999999</v>
      </c>
      <c r="AV1139" s="105">
        <v>33.325200000000002</v>
      </c>
      <c r="AW1139" s="105">
        <v>33.016800000000003</v>
      </c>
      <c r="AX1139" s="105">
        <v>33.263399999999997</v>
      </c>
      <c r="AY1139" s="105">
        <v>33.302700000000002</v>
      </c>
      <c r="AZ1139" s="105">
        <v>33.362200000000001</v>
      </c>
      <c r="BA1139" s="105">
        <v>33.198900000000002</v>
      </c>
      <c r="BB1139" s="105">
        <v>33.322000000000003</v>
      </c>
      <c r="BC1139" s="105">
        <v>33.266199999999998</v>
      </c>
      <c r="BD1139" s="105">
        <v>33.375599999999999</v>
      </c>
      <c r="BE1139" s="105">
        <v>33.382100000000001</v>
      </c>
      <c r="BF1139" s="105">
        <v>33.364699999999999</v>
      </c>
      <c r="BG1139" s="105">
        <v>33.162700000000001</v>
      </c>
      <c r="BH1139" s="105">
        <v>33.137300000000003</v>
      </c>
      <c r="BI1139" s="105">
        <v>33.2102</v>
      </c>
      <c r="BJ1139" s="105">
        <v>33.248899999999999</v>
      </c>
      <c r="BK1139" s="105">
        <v>33.264699999999998</v>
      </c>
      <c r="BL1139" s="116">
        <v>33.042000000000002</v>
      </c>
      <c r="BM1139" s="112">
        <v>0.26879500000000001</v>
      </c>
      <c r="BN1139" s="112">
        <v>0.22889999999999999</v>
      </c>
      <c r="BO1139" s="112">
        <v>0.39161099999999999</v>
      </c>
      <c r="BP1139" s="112">
        <v>6.4351099999999994E-2</v>
      </c>
      <c r="BQ1139" s="112">
        <v>0.65397799999999995</v>
      </c>
      <c r="BR1139" s="112">
        <v>0.183284</v>
      </c>
      <c r="BS1139" s="112">
        <v>0.38983299999999999</v>
      </c>
      <c r="BT1139" s="112">
        <v>5.8392399999999997E-2</v>
      </c>
      <c r="BU1139" s="117">
        <v>0.84951399999999999</v>
      </c>
      <c r="BV1139" s="112">
        <v>0.352989</v>
      </c>
      <c r="BW1139" s="112">
        <v>0.32059399999999999</v>
      </c>
      <c r="BX1139" s="112">
        <v>0.501556</v>
      </c>
      <c r="BY1139" s="112">
        <v>0.11214300000000001</v>
      </c>
      <c r="BZ1139" s="112">
        <v>0.83080600000000004</v>
      </c>
      <c r="CA1139" s="112">
        <v>0.44284000000000001</v>
      </c>
      <c r="CB1139" s="112">
        <v>0.61626999999999998</v>
      </c>
      <c r="CC1139" s="112">
        <v>0.19872100000000001</v>
      </c>
      <c r="CD1139" s="117">
        <v>0.95959799999999995</v>
      </c>
      <c r="CE1139" s="105">
        <v>-0.16905000000000001</v>
      </c>
      <c r="CF1139" s="105">
        <v>-0.240592</v>
      </c>
      <c r="CG1139" s="105">
        <v>-0.26314700000000002</v>
      </c>
      <c r="CH1139" s="105">
        <v>-0.40577299999999999</v>
      </c>
      <c r="CI1139" s="105">
        <v>-5.9458400000000002E-2</v>
      </c>
      <c r="CJ1139" s="105">
        <v>0.124196</v>
      </c>
      <c r="CK1139" s="105">
        <v>7.7159900000000003E-2</v>
      </c>
      <c r="CL1139" s="105">
        <v>0.18890000000000001</v>
      </c>
      <c r="CM1139" s="116">
        <v>-1.51469E-2</v>
      </c>
    </row>
    <row r="1140" spans="1:91">
      <c r="A1140" s="104" t="s">
        <v>3103</v>
      </c>
      <c r="B1140" s="104" t="s">
        <v>3104</v>
      </c>
      <c r="C1140" s="104" t="s">
        <v>3105</v>
      </c>
      <c r="D1140" s="105">
        <v>33.9422</v>
      </c>
      <c r="E1140" s="108">
        <v>12430713798</v>
      </c>
      <c r="F1140" s="108">
        <v>11518731252</v>
      </c>
      <c r="G1140" s="108">
        <v>10258906754</v>
      </c>
      <c r="H1140" s="108">
        <v>13715839409</v>
      </c>
      <c r="I1140" s="108">
        <v>12303680913</v>
      </c>
      <c r="J1140" s="108">
        <v>9814739143</v>
      </c>
      <c r="K1140" s="108">
        <v>14025431654</v>
      </c>
      <c r="L1140" s="108">
        <v>8472976735</v>
      </c>
      <c r="M1140" s="108">
        <v>16242465614</v>
      </c>
      <c r="N1140" s="108">
        <v>11488527503</v>
      </c>
      <c r="O1140" s="108">
        <v>9385805594</v>
      </c>
      <c r="P1140" s="108">
        <v>9651977478</v>
      </c>
      <c r="Q1140" s="108">
        <v>14282606751</v>
      </c>
      <c r="R1140" s="108">
        <v>11552520711</v>
      </c>
      <c r="S1140" s="108">
        <v>6195232272</v>
      </c>
      <c r="T1140" s="108">
        <v>12831531242</v>
      </c>
      <c r="U1140" s="108">
        <v>12938703758</v>
      </c>
      <c r="V1140" s="108">
        <v>11613360621</v>
      </c>
      <c r="W1140" s="108">
        <v>13596407201</v>
      </c>
      <c r="X1140" s="108">
        <v>11932224474</v>
      </c>
      <c r="Y1140" s="108">
        <v>13181283935</v>
      </c>
      <c r="Z1140" s="108">
        <v>15352986435</v>
      </c>
      <c r="AA1140" s="108">
        <v>16554227209</v>
      </c>
      <c r="AB1140" s="108">
        <v>13497311236</v>
      </c>
      <c r="AC1140" s="108">
        <v>19223077207</v>
      </c>
      <c r="AD1140" s="108">
        <v>17209184615</v>
      </c>
      <c r="AE1140" s="108">
        <v>18053546706</v>
      </c>
      <c r="AF1140" s="108">
        <v>18139167204</v>
      </c>
      <c r="AG1140" s="108">
        <v>21259513835</v>
      </c>
      <c r="AH1140" s="115">
        <v>23154376787</v>
      </c>
      <c r="AI1140" s="105">
        <v>33.916699999999999</v>
      </c>
      <c r="AJ1140" s="105">
        <v>33.9514</v>
      </c>
      <c r="AK1140" s="105">
        <v>33.789099999999998</v>
      </c>
      <c r="AL1140" s="105">
        <v>33.9495</v>
      </c>
      <c r="AM1140" s="105">
        <v>33.940899999999999</v>
      </c>
      <c r="AN1140" s="105">
        <v>33.605200000000004</v>
      </c>
      <c r="AO1140" s="105">
        <v>33.9664</v>
      </c>
      <c r="AP1140" s="105">
        <v>33.629399999999997</v>
      </c>
      <c r="AQ1140" s="105">
        <v>34.1081</v>
      </c>
      <c r="AR1140" s="105">
        <v>33.876399999999997</v>
      </c>
      <c r="AS1140" s="105">
        <v>33.650700000000001</v>
      </c>
      <c r="AT1140" s="105">
        <v>33.772300000000001</v>
      </c>
      <c r="AU1140" s="105">
        <v>33.9435</v>
      </c>
      <c r="AV1140" s="105">
        <v>33.717199999999998</v>
      </c>
      <c r="AW1140" s="105">
        <v>32.8673</v>
      </c>
      <c r="AX1140" s="105">
        <v>33.958300000000001</v>
      </c>
      <c r="AY1140" s="105">
        <v>33.898800000000001</v>
      </c>
      <c r="AZ1140" s="105">
        <v>33.7712</v>
      </c>
      <c r="BA1140" s="105">
        <v>33.907400000000003</v>
      </c>
      <c r="BB1140" s="105">
        <v>33.811900000000001</v>
      </c>
      <c r="BC1140" s="105">
        <v>33.836300000000001</v>
      </c>
      <c r="BD1140" s="105">
        <v>34.2637</v>
      </c>
      <c r="BE1140" s="105">
        <v>34.362099999999998</v>
      </c>
      <c r="BF1140" s="105">
        <v>34.088500000000003</v>
      </c>
      <c r="BG1140" s="105">
        <v>34.223700000000001</v>
      </c>
      <c r="BH1140" s="105">
        <v>34.024999999999999</v>
      </c>
      <c r="BI1140" s="105">
        <v>34.0854</v>
      </c>
      <c r="BJ1140" s="105">
        <v>34.133400000000002</v>
      </c>
      <c r="BK1140" s="105">
        <v>34.231900000000003</v>
      </c>
      <c r="BL1140" s="116">
        <v>34.430900000000001</v>
      </c>
      <c r="BM1140" s="112">
        <v>1.94433E-2</v>
      </c>
      <c r="BN1140" s="112">
        <v>3.8886400000000002E-2</v>
      </c>
      <c r="BO1140" s="112">
        <v>9.4423800000000002E-2</v>
      </c>
      <c r="BP1140" s="112">
        <v>1.0249599999999999E-2</v>
      </c>
      <c r="BQ1140" s="112">
        <v>8.9627999999999999E-2</v>
      </c>
      <c r="BR1140" s="112">
        <v>1.9717999999999999E-2</v>
      </c>
      <c r="BS1140" s="112">
        <v>1.08932E-2</v>
      </c>
      <c r="BT1140" s="112">
        <v>0.82896999999999998</v>
      </c>
      <c r="BU1140" s="117">
        <v>0.217746</v>
      </c>
      <c r="BV1140" s="112">
        <v>5.7870400000000002E-2</v>
      </c>
      <c r="BW1140" s="112">
        <v>8.9336100000000002E-2</v>
      </c>
      <c r="BX1140" s="112">
        <v>0.18806200000000001</v>
      </c>
      <c r="BY1140" s="112">
        <v>2.83926E-2</v>
      </c>
      <c r="BZ1140" s="112">
        <v>0.46412799999999999</v>
      </c>
      <c r="CA1140" s="112">
        <v>0.13107199999999999</v>
      </c>
      <c r="CB1140" s="112">
        <v>0.104736</v>
      </c>
      <c r="CC1140" s="112">
        <v>0.90676699999999999</v>
      </c>
      <c r="CD1140" s="117">
        <v>0.70063399999999998</v>
      </c>
      <c r="CE1140" s="105">
        <v>-0.37970199999999998</v>
      </c>
      <c r="CF1140" s="105">
        <v>-0.43354900000000002</v>
      </c>
      <c r="CG1140" s="105">
        <v>-0.36411500000000002</v>
      </c>
      <c r="CH1140" s="105">
        <v>-0.49893199999999999</v>
      </c>
      <c r="CI1140" s="105">
        <v>-0.75608699999999995</v>
      </c>
      <c r="CJ1140" s="105">
        <v>-0.38933400000000001</v>
      </c>
      <c r="CK1140" s="105">
        <v>-0.41356900000000002</v>
      </c>
      <c r="CL1140" s="105">
        <v>-2.73336E-2</v>
      </c>
      <c r="CM1140" s="116">
        <v>-0.15403700000000001</v>
      </c>
    </row>
    <row r="1141" spans="1:91">
      <c r="A1141" s="104" t="s">
        <v>3106</v>
      </c>
      <c r="B1141" s="104" t="s">
        <v>3107</v>
      </c>
      <c r="C1141" s="104" t="s">
        <v>3108</v>
      </c>
      <c r="D1141" s="105">
        <v>25.9758</v>
      </c>
      <c r="E1141" s="108">
        <v>28272603.25</v>
      </c>
      <c r="F1141" s="108">
        <v>18419052</v>
      </c>
      <c r="G1141" s="108">
        <v>18506599</v>
      </c>
      <c r="H1141" s="108">
        <v>33378776</v>
      </c>
      <c r="I1141" s="108">
        <v>34667235.5</v>
      </c>
      <c r="J1141" s="108">
        <v>11266611</v>
      </c>
      <c r="K1141" s="108">
        <v>80193016</v>
      </c>
      <c r="L1141" s="108"/>
      <c r="M1141" s="108">
        <v>46480556</v>
      </c>
      <c r="N1141" s="108">
        <v>15941508.25</v>
      </c>
      <c r="O1141" s="108">
        <v>5391506</v>
      </c>
      <c r="P1141" s="108">
        <v>10858161</v>
      </c>
      <c r="Q1141" s="108">
        <v>53999287.5</v>
      </c>
      <c r="R1141" s="108">
        <v>83209776</v>
      </c>
      <c r="S1141" s="108">
        <v>100612358</v>
      </c>
      <c r="T1141" s="108">
        <v>94228604</v>
      </c>
      <c r="U1141" s="108">
        <v>123807364</v>
      </c>
      <c r="V1141" s="108">
        <v>28483186</v>
      </c>
      <c r="W1141" s="108">
        <v>126985606.5</v>
      </c>
      <c r="X1141" s="108">
        <v>96718292</v>
      </c>
      <c r="Y1141" s="108">
        <v>80103476</v>
      </c>
      <c r="Z1141" s="108">
        <v>65044313.5</v>
      </c>
      <c r="AA1141" s="108">
        <v>88637131.75</v>
      </c>
      <c r="AB1141" s="108">
        <v>63892462.5</v>
      </c>
      <c r="AC1141" s="108">
        <v>113929463.8</v>
      </c>
      <c r="AD1141" s="108">
        <v>92289163</v>
      </c>
      <c r="AE1141" s="108">
        <v>46424913.5</v>
      </c>
      <c r="AF1141" s="108">
        <v>69958709</v>
      </c>
      <c r="AG1141" s="108">
        <v>71040560</v>
      </c>
      <c r="AH1141" s="115">
        <v>41927286</v>
      </c>
      <c r="AI1141" s="105">
        <v>25.136399999999998</v>
      </c>
      <c r="AJ1141" s="105">
        <v>24.8809</v>
      </c>
      <c r="AK1141" s="105">
        <v>24.8308</v>
      </c>
      <c r="AL1141" s="105">
        <v>25.2668</v>
      </c>
      <c r="AM1141" s="105">
        <v>25.5642</v>
      </c>
      <c r="AN1141" s="105">
        <v>24.313199999999998</v>
      </c>
      <c r="AO1141" s="105">
        <v>26.504300000000001</v>
      </c>
      <c r="AP1141" s="105">
        <v>22.077300000000001</v>
      </c>
      <c r="AQ1141" s="105">
        <v>25.659199999999998</v>
      </c>
      <c r="AR1141" s="105">
        <v>24.1403</v>
      </c>
      <c r="AS1141" s="105">
        <v>23.294599999999999</v>
      </c>
      <c r="AT1141" s="105">
        <v>23.976400000000002</v>
      </c>
      <c r="AU1141" s="105">
        <v>25.901800000000001</v>
      </c>
      <c r="AV1141" s="105">
        <v>26.599900000000002</v>
      </c>
      <c r="AW1141" s="105">
        <v>27.034700000000001</v>
      </c>
      <c r="AX1141" s="105">
        <v>26.869</v>
      </c>
      <c r="AY1141" s="105">
        <v>27.218699999999998</v>
      </c>
      <c r="AZ1141" s="105">
        <v>25.1874</v>
      </c>
      <c r="BA1141" s="105">
        <v>27.164999999999999</v>
      </c>
      <c r="BB1141" s="105">
        <v>26.878</v>
      </c>
      <c r="BC1141" s="105">
        <v>26.427099999999999</v>
      </c>
      <c r="BD1141" s="105">
        <v>26.342500000000001</v>
      </c>
      <c r="BE1141" s="105">
        <v>26.828099999999999</v>
      </c>
      <c r="BF1141" s="105">
        <v>26.3657</v>
      </c>
      <c r="BG1141" s="105">
        <v>26.786999999999999</v>
      </c>
      <c r="BH1141" s="105">
        <v>26.462</v>
      </c>
      <c r="BI1141" s="105">
        <v>25.482299999999999</v>
      </c>
      <c r="BJ1141" s="105">
        <v>26.114999999999998</v>
      </c>
      <c r="BK1141" s="105">
        <v>26.049800000000001</v>
      </c>
      <c r="BL1141" s="116">
        <v>25.353400000000001</v>
      </c>
      <c r="BM1141" s="112">
        <v>2.7178000000000001E-2</v>
      </c>
      <c r="BN1141" s="112">
        <v>0.152922</v>
      </c>
      <c r="BO1141" s="112">
        <v>0.472472</v>
      </c>
      <c r="BP1141" s="112">
        <v>4.6096100000000001E-3</v>
      </c>
      <c r="BQ1141" s="112">
        <v>0.176372</v>
      </c>
      <c r="BR1141" s="112">
        <v>0.433112</v>
      </c>
      <c r="BS1141" s="112">
        <v>3.8818100000000001E-2</v>
      </c>
      <c r="BT1141" s="112">
        <v>8.15467E-2</v>
      </c>
      <c r="BU1141" s="117">
        <v>0.43059399999999998</v>
      </c>
      <c r="BV1141" s="112">
        <v>6.99906E-2</v>
      </c>
      <c r="BW1141" s="112">
        <v>0.235568</v>
      </c>
      <c r="BX1141" s="112">
        <v>0.57806999999999997</v>
      </c>
      <c r="BY1141" s="112">
        <v>1.7050200000000001E-2</v>
      </c>
      <c r="BZ1141" s="112">
        <v>0.54714600000000002</v>
      </c>
      <c r="CA1141" s="112">
        <v>0.69038500000000003</v>
      </c>
      <c r="CB1141" s="112">
        <v>0.18501300000000001</v>
      </c>
      <c r="CC1141" s="112">
        <v>0.242614</v>
      </c>
      <c r="CD1141" s="117">
        <v>0.78158300000000003</v>
      </c>
      <c r="CE1141" s="105">
        <v>-0.89000299999999999</v>
      </c>
      <c r="CF1141" s="105">
        <v>-0.79132800000000003</v>
      </c>
      <c r="CG1141" s="105">
        <v>-1.0924400000000001</v>
      </c>
      <c r="CH1141" s="105">
        <v>-2.0356100000000001</v>
      </c>
      <c r="CI1141" s="105">
        <v>0.67274299999999998</v>
      </c>
      <c r="CJ1141" s="105">
        <v>0.58565100000000003</v>
      </c>
      <c r="CK1141" s="105">
        <v>0.98399700000000001</v>
      </c>
      <c r="CL1141" s="105">
        <v>0.67274199999999995</v>
      </c>
      <c r="CM1141" s="116">
        <v>0.40435199999999999</v>
      </c>
    </row>
    <row r="1142" spans="1:91">
      <c r="A1142" s="104" t="s">
        <v>3109</v>
      </c>
      <c r="B1142" s="104" t="s">
        <v>3110</v>
      </c>
      <c r="C1142" s="104" t="s">
        <v>3111</v>
      </c>
      <c r="D1142" s="105">
        <v>31.98865</v>
      </c>
      <c r="E1142" s="108">
        <v>2943881656</v>
      </c>
      <c r="F1142" s="108">
        <v>2038820811</v>
      </c>
      <c r="G1142" s="108">
        <v>2399744865</v>
      </c>
      <c r="H1142" s="108">
        <v>5094455951</v>
      </c>
      <c r="I1142" s="108">
        <v>5994286031</v>
      </c>
      <c r="J1142" s="108">
        <v>5717798128</v>
      </c>
      <c r="K1142" s="108">
        <v>4624623038</v>
      </c>
      <c r="L1142" s="108">
        <v>2805834864</v>
      </c>
      <c r="M1142" s="108">
        <v>3975139570</v>
      </c>
      <c r="N1142" s="108">
        <v>1914334516</v>
      </c>
      <c r="O1142" s="108">
        <v>2492525488</v>
      </c>
      <c r="P1142" s="108">
        <v>1258990387</v>
      </c>
      <c r="Q1142" s="108">
        <v>4388465170</v>
      </c>
      <c r="R1142" s="108">
        <v>4839546201</v>
      </c>
      <c r="S1142" s="108">
        <v>3350169230</v>
      </c>
      <c r="T1142" s="108">
        <v>3257692509</v>
      </c>
      <c r="U1142" s="108">
        <v>3106418717</v>
      </c>
      <c r="V1142" s="108">
        <v>2976401540</v>
      </c>
      <c r="W1142" s="108">
        <v>3636862904</v>
      </c>
      <c r="X1142" s="108">
        <v>3318770207</v>
      </c>
      <c r="Y1142" s="108">
        <v>2896527445</v>
      </c>
      <c r="Z1142" s="108">
        <v>3363256131</v>
      </c>
      <c r="AA1142" s="108">
        <v>3046765325</v>
      </c>
      <c r="AB1142" s="108">
        <v>3152853225</v>
      </c>
      <c r="AC1142" s="108">
        <v>4127756087</v>
      </c>
      <c r="AD1142" s="108">
        <v>4010588099</v>
      </c>
      <c r="AE1142" s="108">
        <v>4470228819</v>
      </c>
      <c r="AF1142" s="108">
        <v>4264573464</v>
      </c>
      <c r="AG1142" s="108">
        <v>7235970176</v>
      </c>
      <c r="AH1142" s="115">
        <v>6513712815</v>
      </c>
      <c r="AI1142" s="105">
        <v>31.8386</v>
      </c>
      <c r="AJ1142" s="105">
        <v>31.473299999999998</v>
      </c>
      <c r="AK1142" s="105">
        <v>31.693999999999999</v>
      </c>
      <c r="AL1142" s="105">
        <v>32.520699999999998</v>
      </c>
      <c r="AM1142" s="105">
        <v>32.901200000000003</v>
      </c>
      <c r="AN1142" s="105">
        <v>32.848199999999999</v>
      </c>
      <c r="AO1142" s="105">
        <v>32.371200000000002</v>
      </c>
      <c r="AP1142" s="105">
        <v>32.037799999999997</v>
      </c>
      <c r="AQ1142" s="105">
        <v>32.077500000000001</v>
      </c>
      <c r="AR1142" s="105">
        <v>31.247900000000001</v>
      </c>
      <c r="AS1142" s="105">
        <v>31.691600000000001</v>
      </c>
      <c r="AT1142" s="105">
        <v>30.8338</v>
      </c>
      <c r="AU1142" s="105">
        <v>32.264200000000002</v>
      </c>
      <c r="AV1142" s="105">
        <v>32.4619</v>
      </c>
      <c r="AW1142" s="105">
        <v>31.953399999999998</v>
      </c>
      <c r="AX1142" s="105">
        <v>31.980499999999999</v>
      </c>
      <c r="AY1142" s="105">
        <v>31.855899999999998</v>
      </c>
      <c r="AZ1142" s="105">
        <v>31.795999999999999</v>
      </c>
      <c r="BA1142" s="105">
        <v>32.005000000000003</v>
      </c>
      <c r="BB1142" s="105">
        <v>31.9483</v>
      </c>
      <c r="BC1142" s="105">
        <v>31.6157</v>
      </c>
      <c r="BD1142" s="105">
        <v>32.053199999999997</v>
      </c>
      <c r="BE1142" s="105">
        <v>31.903700000000001</v>
      </c>
      <c r="BF1142" s="105">
        <v>31.990600000000001</v>
      </c>
      <c r="BG1142" s="105">
        <v>31.986699999999999</v>
      </c>
      <c r="BH1142" s="105">
        <v>31.920400000000001</v>
      </c>
      <c r="BI1142" s="105">
        <v>32.071599999999997</v>
      </c>
      <c r="BJ1142" s="105">
        <v>32.044800000000002</v>
      </c>
      <c r="BK1142" s="105">
        <v>32.6813</v>
      </c>
      <c r="BL1142" s="116">
        <v>32.592399999999998</v>
      </c>
      <c r="BM1142" s="112">
        <v>2.6843800000000001E-2</v>
      </c>
      <c r="BN1142" s="112">
        <v>0.24318699999999999</v>
      </c>
      <c r="BO1142" s="112">
        <v>0.28532200000000002</v>
      </c>
      <c r="BP1142" s="112">
        <v>2.0484800000000001E-2</v>
      </c>
      <c r="BQ1142" s="112">
        <v>0.438861</v>
      </c>
      <c r="BR1142" s="112">
        <v>5.2745500000000001E-2</v>
      </c>
      <c r="BS1142" s="112">
        <v>6.6661700000000004E-2</v>
      </c>
      <c r="BT1142" s="112">
        <v>8.8252700000000003E-2</v>
      </c>
      <c r="BU1142" s="117">
        <v>9.34976E-2</v>
      </c>
      <c r="BV1142" s="112">
        <v>6.9346900000000003E-2</v>
      </c>
      <c r="BW1142" s="112">
        <v>0.334011</v>
      </c>
      <c r="BX1142" s="112">
        <v>0.40029399999999998</v>
      </c>
      <c r="BY1142" s="112">
        <v>4.6173400000000003E-2</v>
      </c>
      <c r="BZ1142" s="112">
        <v>0.71965999999999997</v>
      </c>
      <c r="CA1142" s="112">
        <v>0.228128</v>
      </c>
      <c r="CB1142" s="112">
        <v>0.24609600000000001</v>
      </c>
      <c r="CC1142" s="112">
        <v>0.25504100000000002</v>
      </c>
      <c r="CD1142" s="117">
        <v>0.61494599999999999</v>
      </c>
      <c r="CE1142" s="105">
        <v>-0.77089799999999997</v>
      </c>
      <c r="CF1142" s="105">
        <v>0.31715300000000002</v>
      </c>
      <c r="CG1142" s="105">
        <v>-0.27737000000000001</v>
      </c>
      <c r="CH1142" s="105">
        <v>-1.1817500000000001</v>
      </c>
      <c r="CI1142" s="105">
        <v>-0.213007</v>
      </c>
      <c r="CJ1142" s="105">
        <v>-0.56206900000000004</v>
      </c>
      <c r="CK1142" s="105">
        <v>-0.58318300000000001</v>
      </c>
      <c r="CL1142" s="105">
        <v>-0.457007</v>
      </c>
      <c r="CM1142" s="116">
        <v>-0.44663700000000001</v>
      </c>
    </row>
    <row r="1143" spans="1:91">
      <c r="A1143" s="104" t="s">
        <v>3112</v>
      </c>
      <c r="B1143" s="104" t="s">
        <v>3113</v>
      </c>
      <c r="C1143" s="104" t="s">
        <v>3114</v>
      </c>
      <c r="D1143" s="105">
        <v>34.52205</v>
      </c>
      <c r="E1143" s="108">
        <v>18460105681</v>
      </c>
      <c r="F1143" s="108">
        <v>13982125458</v>
      </c>
      <c r="G1143" s="108">
        <v>14819276063</v>
      </c>
      <c r="H1143" s="108">
        <v>19053974225</v>
      </c>
      <c r="I1143" s="108">
        <v>15380593324</v>
      </c>
      <c r="J1143" s="108">
        <v>14091134332</v>
      </c>
      <c r="K1143" s="108">
        <v>17425349469</v>
      </c>
      <c r="L1143" s="108">
        <v>8603378163</v>
      </c>
      <c r="M1143" s="108">
        <v>17621654010</v>
      </c>
      <c r="N1143" s="108">
        <v>13692348632</v>
      </c>
      <c r="O1143" s="108">
        <v>12177432537</v>
      </c>
      <c r="P1143" s="108">
        <v>13259637507</v>
      </c>
      <c r="Q1143" s="108">
        <v>22675394597</v>
      </c>
      <c r="R1143" s="108">
        <v>20312504962</v>
      </c>
      <c r="S1143" s="108">
        <v>16099675352</v>
      </c>
      <c r="T1143" s="108">
        <v>20371615177</v>
      </c>
      <c r="U1143" s="108">
        <v>20328058212</v>
      </c>
      <c r="V1143" s="108">
        <v>21009312030</v>
      </c>
      <c r="W1143" s="108">
        <v>21397096275</v>
      </c>
      <c r="X1143" s="108">
        <v>21836343559</v>
      </c>
      <c r="Y1143" s="108">
        <v>22200883242</v>
      </c>
      <c r="Z1143" s="108">
        <v>19820691143</v>
      </c>
      <c r="AA1143" s="108">
        <v>19508400348</v>
      </c>
      <c r="AB1143" s="108">
        <v>19827170474</v>
      </c>
      <c r="AC1143" s="108">
        <v>22625595515</v>
      </c>
      <c r="AD1143" s="108">
        <v>24303146001</v>
      </c>
      <c r="AE1143" s="108">
        <v>25531843453</v>
      </c>
      <c r="AF1143" s="108">
        <v>24282826769</v>
      </c>
      <c r="AG1143" s="108">
        <v>25922745885</v>
      </c>
      <c r="AH1143" s="115">
        <v>24965718760</v>
      </c>
      <c r="AI1143" s="105">
        <v>34.487200000000001</v>
      </c>
      <c r="AJ1143" s="105">
        <v>34.218600000000002</v>
      </c>
      <c r="AK1143" s="105">
        <v>34.297199999999997</v>
      </c>
      <c r="AL1143" s="105">
        <v>34.4238</v>
      </c>
      <c r="AM1143" s="105">
        <v>34.261200000000002</v>
      </c>
      <c r="AN1143" s="105">
        <v>34.109099999999998</v>
      </c>
      <c r="AO1143" s="105">
        <v>34.277500000000003</v>
      </c>
      <c r="AP1143" s="105">
        <v>33.648600000000002</v>
      </c>
      <c r="AQ1143" s="105">
        <v>34.225700000000003</v>
      </c>
      <c r="AR1143" s="105">
        <v>34.131900000000002</v>
      </c>
      <c r="AS1143" s="105">
        <v>34.017899999999997</v>
      </c>
      <c r="AT1143" s="105">
        <v>34.230499999999999</v>
      </c>
      <c r="AU1143" s="105">
        <v>34.604199999999999</v>
      </c>
      <c r="AV1143" s="105">
        <v>34.531300000000002</v>
      </c>
      <c r="AW1143" s="105">
        <v>34.283299999999997</v>
      </c>
      <c r="AX1143" s="105">
        <v>34.6252</v>
      </c>
      <c r="AY1143" s="105">
        <v>34.547400000000003</v>
      </c>
      <c r="AZ1143" s="105">
        <v>34.624400000000001</v>
      </c>
      <c r="BA1143" s="105">
        <v>34.561599999999999</v>
      </c>
      <c r="BB1143" s="105">
        <v>34.688400000000001</v>
      </c>
      <c r="BC1143" s="105">
        <v>34.589300000000001</v>
      </c>
      <c r="BD1143" s="105">
        <v>34.6325</v>
      </c>
      <c r="BE1143" s="105">
        <v>34.599800000000002</v>
      </c>
      <c r="BF1143" s="105">
        <v>34.643300000000004</v>
      </c>
      <c r="BG1143" s="105">
        <v>34.464100000000002</v>
      </c>
      <c r="BH1143" s="105">
        <v>34.525399999999998</v>
      </c>
      <c r="BI1143" s="105">
        <v>34.585500000000003</v>
      </c>
      <c r="BJ1143" s="105">
        <v>34.554299999999998</v>
      </c>
      <c r="BK1143" s="105">
        <v>34.518700000000003</v>
      </c>
      <c r="BL1143" s="116">
        <v>34.541600000000003</v>
      </c>
      <c r="BM1143" s="112">
        <v>6.4279100000000006E-2</v>
      </c>
      <c r="BN1143" s="112">
        <v>4.0284199999999999E-2</v>
      </c>
      <c r="BO1143" s="112">
        <v>7.3082800000000003E-2</v>
      </c>
      <c r="BP1143" s="112">
        <v>2.7241100000000001E-3</v>
      </c>
      <c r="BQ1143" s="112">
        <v>0.54074</v>
      </c>
      <c r="BR1143" s="112">
        <v>9.4065200000000002E-2</v>
      </c>
      <c r="BS1143" s="112">
        <v>0.133438</v>
      </c>
      <c r="BT1143" s="112">
        <v>6.5249899999999996E-3</v>
      </c>
      <c r="BU1143" s="117">
        <v>0.73651800000000001</v>
      </c>
      <c r="BV1143" s="112">
        <v>0.118536</v>
      </c>
      <c r="BW1143" s="112">
        <v>9.1127E-2</v>
      </c>
      <c r="BX1143" s="112">
        <v>0.165908</v>
      </c>
      <c r="BY1143" s="112">
        <v>1.33148E-2</v>
      </c>
      <c r="BZ1143" s="112">
        <v>0.77000900000000005</v>
      </c>
      <c r="CA1143" s="112">
        <v>0.31074000000000002</v>
      </c>
      <c r="CB1143" s="112">
        <v>0.34549600000000003</v>
      </c>
      <c r="CC1143" s="112">
        <v>6.3140799999999997E-2</v>
      </c>
      <c r="CD1143" s="117">
        <v>0.912887</v>
      </c>
      <c r="CE1143" s="105">
        <v>-0.20388899999999999</v>
      </c>
      <c r="CF1143" s="105">
        <v>-0.27351300000000001</v>
      </c>
      <c r="CG1143" s="105">
        <v>-0.48760399999999998</v>
      </c>
      <c r="CH1143" s="105">
        <v>-0.41141800000000001</v>
      </c>
      <c r="CI1143" s="105">
        <v>-6.5246600000000002E-2</v>
      </c>
      <c r="CJ1143" s="105">
        <v>6.0811400000000002E-2</v>
      </c>
      <c r="CK1143" s="105">
        <v>7.4910500000000005E-2</v>
      </c>
      <c r="CL1143" s="105">
        <v>8.7015800000000004E-2</v>
      </c>
      <c r="CM1143" s="116">
        <v>-1.3181099999999999E-2</v>
      </c>
    </row>
    <row r="1144" spans="1:91">
      <c r="A1144" s="104" t="s">
        <v>3115</v>
      </c>
      <c r="B1144" s="104" t="s">
        <v>3116</v>
      </c>
      <c r="C1144" s="104" t="s">
        <v>3117</v>
      </c>
      <c r="D1144" s="105">
        <v>28.688699999999997</v>
      </c>
      <c r="E1144" s="108">
        <v>707680084.89999998</v>
      </c>
      <c r="F1144" s="108">
        <v>182724425.30000001</v>
      </c>
      <c r="G1144" s="108">
        <v>321430796.30000001</v>
      </c>
      <c r="H1144" s="108">
        <v>419566711</v>
      </c>
      <c r="I1144" s="108">
        <v>159937792</v>
      </c>
      <c r="J1144" s="108">
        <v>101460353</v>
      </c>
      <c r="K1144" s="108">
        <v>206553611.40000001</v>
      </c>
      <c r="L1144" s="108">
        <v>53422089.75</v>
      </c>
      <c r="M1144" s="108">
        <v>143392825.5</v>
      </c>
      <c r="N1144" s="108">
        <v>135745509.5</v>
      </c>
      <c r="O1144" s="108">
        <v>125313416.5</v>
      </c>
      <c r="P1144" s="108">
        <v>250714377</v>
      </c>
      <c r="Q1144" s="108">
        <v>372803468.89999998</v>
      </c>
      <c r="R1144" s="108">
        <v>456204341.80000001</v>
      </c>
      <c r="S1144" s="108">
        <v>280228229.39999998</v>
      </c>
      <c r="T1144" s="108">
        <v>338160422.89999998</v>
      </c>
      <c r="U1144" s="108">
        <v>522940151.60000002</v>
      </c>
      <c r="V1144" s="108">
        <v>702246078.39999998</v>
      </c>
      <c r="W1144" s="108">
        <v>624615413.5</v>
      </c>
      <c r="X1144" s="108">
        <v>411329723.80000001</v>
      </c>
      <c r="Y1144" s="108">
        <v>351334156.60000002</v>
      </c>
      <c r="Z1144" s="108">
        <v>596007568.79999995</v>
      </c>
      <c r="AA1144" s="108">
        <v>570330324.70000005</v>
      </c>
      <c r="AB1144" s="108">
        <v>344222965.69999999</v>
      </c>
      <c r="AC1144" s="108">
        <v>407446136</v>
      </c>
      <c r="AD1144" s="108">
        <v>527623928</v>
      </c>
      <c r="AE1144" s="108">
        <v>315896833.19999999</v>
      </c>
      <c r="AF1144" s="108">
        <v>555332228.20000005</v>
      </c>
      <c r="AG1144" s="108">
        <v>623730260.10000002</v>
      </c>
      <c r="AH1144" s="115">
        <v>356284780.10000002</v>
      </c>
      <c r="AI1144" s="105">
        <v>29.782</v>
      </c>
      <c r="AJ1144" s="105">
        <v>28.0245</v>
      </c>
      <c r="AK1144" s="105">
        <v>28.864999999999998</v>
      </c>
      <c r="AL1144" s="105">
        <v>28.918700000000001</v>
      </c>
      <c r="AM1144" s="105">
        <v>27.717600000000001</v>
      </c>
      <c r="AN1144" s="105">
        <v>27.123799999999999</v>
      </c>
      <c r="AO1144" s="105">
        <v>27.889800000000001</v>
      </c>
      <c r="AP1144" s="105">
        <v>26.786300000000001</v>
      </c>
      <c r="AQ1144" s="105">
        <v>27.284500000000001</v>
      </c>
      <c r="AR1144" s="105">
        <v>27.481400000000001</v>
      </c>
      <c r="AS1144" s="105">
        <v>27.535900000000002</v>
      </c>
      <c r="AT1144" s="105">
        <v>28.505600000000001</v>
      </c>
      <c r="AU1144" s="105">
        <v>28.664899999999999</v>
      </c>
      <c r="AV1144" s="105">
        <v>29.0548</v>
      </c>
      <c r="AW1144" s="105">
        <v>28.510999999999999</v>
      </c>
      <c r="AX1144" s="105">
        <v>28.712499999999999</v>
      </c>
      <c r="AY1144" s="105">
        <v>29.294799999999999</v>
      </c>
      <c r="AZ1144" s="105">
        <v>29.735900000000001</v>
      </c>
      <c r="BA1144" s="105">
        <v>29.4633</v>
      </c>
      <c r="BB1144" s="105">
        <v>28.969899999999999</v>
      </c>
      <c r="BC1144" s="105">
        <v>28.6096</v>
      </c>
      <c r="BD1144" s="105">
        <v>29.535499999999999</v>
      </c>
      <c r="BE1144" s="105">
        <v>29.493400000000001</v>
      </c>
      <c r="BF1144" s="105">
        <v>28.795400000000001</v>
      </c>
      <c r="BG1144" s="105">
        <v>28.648499999999999</v>
      </c>
      <c r="BH1144" s="105">
        <v>29.0168</v>
      </c>
      <c r="BI1144" s="105">
        <v>28.248799999999999</v>
      </c>
      <c r="BJ1144" s="105">
        <v>29.1038</v>
      </c>
      <c r="BK1144" s="105">
        <v>29.156099999999999</v>
      </c>
      <c r="BL1144" s="116">
        <v>28.3995</v>
      </c>
      <c r="BM1144" s="112">
        <v>0.99460999999999999</v>
      </c>
      <c r="BN1144" s="112">
        <v>0.17190900000000001</v>
      </c>
      <c r="BO1144" s="112">
        <v>1.7545700000000001E-2</v>
      </c>
      <c r="BP1144" s="112">
        <v>6.4382599999999998E-2</v>
      </c>
      <c r="BQ1144" s="112">
        <v>0.65102800000000005</v>
      </c>
      <c r="BR1144" s="112">
        <v>0.39992800000000001</v>
      </c>
      <c r="BS1144" s="112">
        <v>0.73163199999999995</v>
      </c>
      <c r="BT1144" s="112">
        <v>0.31992300000000001</v>
      </c>
      <c r="BU1144" s="117">
        <v>0.493058</v>
      </c>
      <c r="BV1144" s="112">
        <v>0.99595599999999995</v>
      </c>
      <c r="BW1144" s="112">
        <v>0.25712499999999999</v>
      </c>
      <c r="BX1144" s="112">
        <v>7.81805E-2</v>
      </c>
      <c r="BY1144" s="112">
        <v>0.11214300000000001</v>
      </c>
      <c r="BZ1144" s="112">
        <v>0.82881700000000003</v>
      </c>
      <c r="CA1144" s="112">
        <v>0.66458099999999998</v>
      </c>
      <c r="CB1144" s="112">
        <v>0.86288900000000002</v>
      </c>
      <c r="CC1144" s="112">
        <v>0.52034999999999998</v>
      </c>
      <c r="CD1144" s="117">
        <v>0.80537000000000003</v>
      </c>
      <c r="CE1144" s="105">
        <v>4.0467599999999999E-3</v>
      </c>
      <c r="CF1144" s="105">
        <v>-0.96639299999999995</v>
      </c>
      <c r="CG1144" s="105">
        <v>-1.5662700000000001</v>
      </c>
      <c r="CH1144" s="105">
        <v>-1.04548</v>
      </c>
      <c r="CI1144" s="105">
        <v>-0.142897</v>
      </c>
      <c r="CJ1144" s="105">
        <v>0.361267</v>
      </c>
      <c r="CK1144" s="105">
        <v>0.12781899999999999</v>
      </c>
      <c r="CL1144" s="105">
        <v>0.38828600000000002</v>
      </c>
      <c r="CM1144" s="116">
        <v>-0.24843299999999999</v>
      </c>
    </row>
    <row r="1145" spans="1:91">
      <c r="A1145" s="104" t="s">
        <v>3118</v>
      </c>
      <c r="B1145" s="104" t="s">
        <v>3119</v>
      </c>
      <c r="C1145" s="104" t="s">
        <v>3120</v>
      </c>
      <c r="D1145" s="105">
        <v>33.886849999999995</v>
      </c>
      <c r="E1145" s="108">
        <v>11655027936</v>
      </c>
      <c r="F1145" s="108">
        <v>7755214890</v>
      </c>
      <c r="G1145" s="108">
        <v>7393789530</v>
      </c>
      <c r="H1145" s="108">
        <v>11158115238</v>
      </c>
      <c r="I1145" s="108">
        <v>9955123375</v>
      </c>
      <c r="J1145" s="108">
        <v>7331591841</v>
      </c>
      <c r="K1145" s="108">
        <v>11831213418</v>
      </c>
      <c r="L1145" s="108">
        <v>5483575137</v>
      </c>
      <c r="M1145" s="108">
        <v>11140472800</v>
      </c>
      <c r="N1145" s="108">
        <v>8403258998</v>
      </c>
      <c r="O1145" s="108">
        <v>5921345908</v>
      </c>
      <c r="P1145" s="108">
        <v>6148568305</v>
      </c>
      <c r="Q1145" s="108">
        <v>14400951489</v>
      </c>
      <c r="R1145" s="108">
        <v>14166422206</v>
      </c>
      <c r="S1145" s="108">
        <v>12018123686</v>
      </c>
      <c r="T1145" s="108">
        <v>13467730767</v>
      </c>
      <c r="U1145" s="108">
        <v>14512678782</v>
      </c>
      <c r="V1145" s="108">
        <v>13728671201</v>
      </c>
      <c r="W1145" s="108">
        <v>14573098194</v>
      </c>
      <c r="X1145" s="108">
        <v>15690919305</v>
      </c>
      <c r="Y1145" s="108">
        <v>15663208128</v>
      </c>
      <c r="Z1145" s="108">
        <v>13431015476</v>
      </c>
      <c r="AA1145" s="108">
        <v>13019669897</v>
      </c>
      <c r="AB1145" s="108">
        <v>13475023276</v>
      </c>
      <c r="AC1145" s="108">
        <v>15309779736</v>
      </c>
      <c r="AD1145" s="108">
        <v>15606031676</v>
      </c>
      <c r="AE1145" s="108">
        <v>15905414420</v>
      </c>
      <c r="AF1145" s="108">
        <v>15427893315</v>
      </c>
      <c r="AG1145" s="108">
        <v>17426454381</v>
      </c>
      <c r="AH1145" s="115">
        <v>15705624272</v>
      </c>
      <c r="AI1145" s="105">
        <v>33.823700000000002</v>
      </c>
      <c r="AJ1145" s="105">
        <v>33.390500000000003</v>
      </c>
      <c r="AK1145" s="105">
        <v>33.328099999999999</v>
      </c>
      <c r="AL1145" s="105">
        <v>33.651800000000001</v>
      </c>
      <c r="AM1145" s="105">
        <v>33.635899999999999</v>
      </c>
      <c r="AN1145" s="105">
        <v>33.197400000000002</v>
      </c>
      <c r="AO1145" s="105">
        <v>33.723999999999997</v>
      </c>
      <c r="AP1145" s="105">
        <v>33.021500000000003</v>
      </c>
      <c r="AQ1145" s="105">
        <v>33.5642</v>
      </c>
      <c r="AR1145" s="105">
        <v>33.418399999999998</v>
      </c>
      <c r="AS1145" s="105">
        <v>32.985500000000002</v>
      </c>
      <c r="AT1145" s="105">
        <v>33.1218</v>
      </c>
      <c r="AU1145" s="105">
        <v>33.953400000000002</v>
      </c>
      <c r="AV1145" s="105">
        <v>34.011499999999998</v>
      </c>
      <c r="AW1145" s="105">
        <v>33.847499999999997</v>
      </c>
      <c r="AX1145" s="105">
        <v>34.028100000000002</v>
      </c>
      <c r="AY1145" s="105">
        <v>34.063600000000001</v>
      </c>
      <c r="AZ1145" s="105">
        <v>34.013100000000001</v>
      </c>
      <c r="BA1145" s="105">
        <v>34.0075</v>
      </c>
      <c r="BB1145" s="105">
        <v>34.209600000000002</v>
      </c>
      <c r="BC1145" s="105">
        <v>34.0867</v>
      </c>
      <c r="BD1145" s="105">
        <v>34.070500000000003</v>
      </c>
      <c r="BE1145" s="105">
        <v>34.014400000000002</v>
      </c>
      <c r="BF1145" s="105">
        <v>34.086199999999998</v>
      </c>
      <c r="BG1145" s="105">
        <v>33.891199999999998</v>
      </c>
      <c r="BH1145" s="105">
        <v>33.8825</v>
      </c>
      <c r="BI1145" s="105">
        <v>33.902700000000003</v>
      </c>
      <c r="BJ1145" s="105">
        <v>33.899900000000002</v>
      </c>
      <c r="BK1145" s="105">
        <v>33.9452</v>
      </c>
      <c r="BL1145" s="116">
        <v>33.868299999999998</v>
      </c>
      <c r="BM1145" s="112">
        <v>6.8260399999999999E-2</v>
      </c>
      <c r="BN1145" s="112">
        <v>5.2988800000000003E-2</v>
      </c>
      <c r="BO1145" s="112">
        <v>9.3809600000000007E-2</v>
      </c>
      <c r="BP1145" s="112">
        <v>4.9244099999999997E-3</v>
      </c>
      <c r="BQ1145" s="112">
        <v>0.56649700000000003</v>
      </c>
      <c r="BR1145" s="112">
        <v>8.2987800000000004E-3</v>
      </c>
      <c r="BS1145" s="112">
        <v>3.5155899999999997E-2</v>
      </c>
      <c r="BT1145" s="112">
        <v>8.0638800000000007E-3</v>
      </c>
      <c r="BU1145" s="117">
        <v>0.62132900000000002</v>
      </c>
      <c r="BV1145" s="112">
        <v>0.123851</v>
      </c>
      <c r="BW1145" s="112">
        <v>0.10962</v>
      </c>
      <c r="BX1145" s="112">
        <v>0.187551</v>
      </c>
      <c r="BY1145" s="112">
        <v>1.7680299999999999E-2</v>
      </c>
      <c r="BZ1145" s="112">
        <v>0.781995</v>
      </c>
      <c r="CA1145" s="112">
        <v>8.3331100000000005E-2</v>
      </c>
      <c r="CB1145" s="112">
        <v>0.18013000000000001</v>
      </c>
      <c r="CC1145" s="112">
        <v>7.1661000000000002E-2</v>
      </c>
      <c r="CD1145" s="117">
        <v>0.86860300000000001</v>
      </c>
      <c r="CE1145" s="105">
        <v>-0.39031700000000003</v>
      </c>
      <c r="CF1145" s="105">
        <v>-0.40943000000000002</v>
      </c>
      <c r="CG1145" s="105">
        <v>-0.467887</v>
      </c>
      <c r="CH1145" s="105">
        <v>-0.72922799999999999</v>
      </c>
      <c r="CI1145" s="105">
        <v>3.3018699999999998E-2</v>
      </c>
      <c r="CJ1145" s="105">
        <v>0.130469</v>
      </c>
      <c r="CK1145" s="105">
        <v>0.19684499999999999</v>
      </c>
      <c r="CL1145" s="105">
        <v>0.152584</v>
      </c>
      <c r="CM1145" s="116">
        <v>-1.23202E-2</v>
      </c>
    </row>
    <row r="1146" spans="1:91">
      <c r="A1146" s="104" t="s">
        <v>3121</v>
      </c>
      <c r="B1146" s="104" t="s">
        <v>3122</v>
      </c>
      <c r="C1146" s="104" t="s">
        <v>3123</v>
      </c>
      <c r="D1146" s="105">
        <v>31.072499999999998</v>
      </c>
      <c r="E1146" s="108">
        <v>1284914381</v>
      </c>
      <c r="F1146" s="108">
        <v>1153766053</v>
      </c>
      <c r="G1146" s="108">
        <v>955802611.5</v>
      </c>
      <c r="H1146" s="108">
        <v>1574059937</v>
      </c>
      <c r="I1146" s="108">
        <v>1532473550</v>
      </c>
      <c r="J1146" s="108">
        <v>930779620.5</v>
      </c>
      <c r="K1146" s="108">
        <v>1818670950</v>
      </c>
      <c r="L1146" s="108">
        <v>869731442.29999995</v>
      </c>
      <c r="M1146" s="108">
        <v>1731218050</v>
      </c>
      <c r="N1146" s="108">
        <v>1413107512</v>
      </c>
      <c r="O1146" s="108">
        <v>944327038.5</v>
      </c>
      <c r="P1146" s="108">
        <v>1126628246</v>
      </c>
      <c r="Q1146" s="108">
        <v>2062188569</v>
      </c>
      <c r="R1146" s="108">
        <v>1966331742</v>
      </c>
      <c r="S1146" s="108">
        <v>1500373067</v>
      </c>
      <c r="T1146" s="108">
        <v>1850662388</v>
      </c>
      <c r="U1146" s="108">
        <v>1811424984</v>
      </c>
      <c r="V1146" s="108">
        <v>1778622269</v>
      </c>
      <c r="W1146" s="108">
        <v>2223427873</v>
      </c>
      <c r="X1146" s="108">
        <v>1965751101</v>
      </c>
      <c r="Y1146" s="108">
        <v>1924735757</v>
      </c>
      <c r="Z1146" s="108">
        <v>1751888756</v>
      </c>
      <c r="AA1146" s="108">
        <v>1745195847</v>
      </c>
      <c r="AB1146" s="108">
        <v>1891937586</v>
      </c>
      <c r="AC1146" s="108">
        <v>2302338212</v>
      </c>
      <c r="AD1146" s="108">
        <v>2227656286</v>
      </c>
      <c r="AE1146" s="108">
        <v>4540501307</v>
      </c>
      <c r="AF1146" s="108">
        <v>2357308523</v>
      </c>
      <c r="AG1146" s="108">
        <v>2527421028</v>
      </c>
      <c r="AH1146" s="115">
        <v>2314987969</v>
      </c>
      <c r="AI1146" s="105">
        <v>30.642499999999998</v>
      </c>
      <c r="AJ1146" s="105">
        <v>30.683599999999998</v>
      </c>
      <c r="AK1146" s="105">
        <v>30.412800000000001</v>
      </c>
      <c r="AL1146" s="105">
        <v>30.8262</v>
      </c>
      <c r="AM1146" s="105">
        <v>30.947199999999999</v>
      </c>
      <c r="AN1146" s="105">
        <v>30.3687</v>
      </c>
      <c r="AO1146" s="105">
        <v>30.984300000000001</v>
      </c>
      <c r="AP1146" s="105">
        <v>30.4406</v>
      </c>
      <c r="AQ1146" s="105">
        <v>30.8782</v>
      </c>
      <c r="AR1146" s="105">
        <v>30.827300000000001</v>
      </c>
      <c r="AS1146" s="105">
        <v>30.376100000000001</v>
      </c>
      <c r="AT1146" s="105">
        <v>30.673500000000001</v>
      </c>
      <c r="AU1146" s="105">
        <v>31.175999999999998</v>
      </c>
      <c r="AV1146" s="105">
        <v>31.162600000000001</v>
      </c>
      <c r="AW1146" s="105">
        <v>30.8123</v>
      </c>
      <c r="AX1146" s="105">
        <v>31.1647</v>
      </c>
      <c r="AY1146" s="105">
        <v>31.076899999999998</v>
      </c>
      <c r="AZ1146" s="105">
        <v>31.068100000000001</v>
      </c>
      <c r="BA1146" s="105">
        <v>31.295100000000001</v>
      </c>
      <c r="BB1146" s="105">
        <v>31.201499999999999</v>
      </c>
      <c r="BC1146" s="105">
        <v>31.032499999999999</v>
      </c>
      <c r="BD1146" s="105">
        <v>31.107500000000002</v>
      </c>
      <c r="BE1146" s="105">
        <v>31.1144</v>
      </c>
      <c r="BF1146" s="105">
        <v>31.253799999999998</v>
      </c>
      <c r="BG1146" s="105">
        <v>31.148299999999999</v>
      </c>
      <c r="BH1146" s="105">
        <v>31.078900000000001</v>
      </c>
      <c r="BI1146" s="105">
        <v>32.094099999999997</v>
      </c>
      <c r="BJ1146" s="105">
        <v>31.189499999999999</v>
      </c>
      <c r="BK1146" s="105">
        <v>31.1661</v>
      </c>
      <c r="BL1146" s="116">
        <v>31.109400000000001</v>
      </c>
      <c r="BM1146" s="112">
        <v>2.7733100000000002E-3</v>
      </c>
      <c r="BN1146" s="112">
        <v>6.8149199999999993E-2</v>
      </c>
      <c r="BO1146" s="112">
        <v>8.2556000000000004E-2</v>
      </c>
      <c r="BP1146" s="112">
        <v>1.7041500000000001E-2</v>
      </c>
      <c r="BQ1146" s="112">
        <v>0.43690400000000001</v>
      </c>
      <c r="BR1146" s="112">
        <v>0.25429299999999999</v>
      </c>
      <c r="BS1146" s="112">
        <v>0.80414200000000002</v>
      </c>
      <c r="BT1146" s="112">
        <v>0.95005200000000001</v>
      </c>
      <c r="BU1146" s="117">
        <v>0.43374200000000002</v>
      </c>
      <c r="BV1146" s="112">
        <v>2.1086000000000001E-2</v>
      </c>
      <c r="BW1146" s="112">
        <v>0.12953799999999999</v>
      </c>
      <c r="BX1146" s="112">
        <v>0.17713000000000001</v>
      </c>
      <c r="BY1146" s="112">
        <v>4.0112500000000002E-2</v>
      </c>
      <c r="BZ1146" s="112">
        <v>0.71965999999999997</v>
      </c>
      <c r="CA1146" s="112">
        <v>0.51777499999999999</v>
      </c>
      <c r="CB1146" s="112">
        <v>0.90962399999999999</v>
      </c>
      <c r="CC1146" s="112">
        <v>0.97321100000000005</v>
      </c>
      <c r="CD1146" s="117">
        <v>0.78158300000000003</v>
      </c>
      <c r="CE1146" s="105">
        <v>-0.57538</v>
      </c>
      <c r="CF1146" s="105">
        <v>-0.44097199999999998</v>
      </c>
      <c r="CG1146" s="105">
        <v>-0.38732</v>
      </c>
      <c r="CH1146" s="105">
        <v>-0.52936099999999997</v>
      </c>
      <c r="CI1146" s="105">
        <v>-0.10474</v>
      </c>
      <c r="CJ1146" s="105">
        <v>-5.1804900000000001E-2</v>
      </c>
      <c r="CK1146" s="105">
        <v>2.1310800000000001E-2</v>
      </c>
      <c r="CL1146" s="105">
        <v>3.5502099999999998E-3</v>
      </c>
      <c r="CM1146" s="116">
        <v>0.28539100000000001</v>
      </c>
    </row>
    <row r="1147" spans="1:91">
      <c r="A1147" s="104" t="s">
        <v>5307</v>
      </c>
      <c r="B1147" s="104" t="s">
        <v>5308</v>
      </c>
      <c r="C1147" s="104" t="s">
        <v>471</v>
      </c>
      <c r="D1147" s="105">
        <v>30.193300000000001</v>
      </c>
      <c r="E1147" s="108">
        <v>1118488676</v>
      </c>
      <c r="F1147" s="108">
        <v>536056844</v>
      </c>
      <c r="G1147" s="108">
        <v>400946325</v>
      </c>
      <c r="H1147" s="108">
        <v>232434029.90000001</v>
      </c>
      <c r="I1147" s="108">
        <v>1243005479</v>
      </c>
      <c r="J1147" s="108">
        <v>1176200316</v>
      </c>
      <c r="K1147" s="108">
        <v>484516030</v>
      </c>
      <c r="L1147" s="108">
        <v>1029314083</v>
      </c>
      <c r="M1147" s="108">
        <v>352657537.80000001</v>
      </c>
      <c r="N1147" s="108">
        <v>1896310253</v>
      </c>
      <c r="O1147" s="108">
        <v>234874170.5</v>
      </c>
      <c r="P1147" s="108">
        <v>187219694</v>
      </c>
      <c r="Q1147" s="108">
        <v>556251010</v>
      </c>
      <c r="R1147" s="108">
        <v>2562146897</v>
      </c>
      <c r="S1147" s="108">
        <v>1150975149</v>
      </c>
      <c r="T1147" s="108">
        <v>3025208310</v>
      </c>
      <c r="U1147" s="108">
        <v>1308689462</v>
      </c>
      <c r="V1147" s="108">
        <v>185989293</v>
      </c>
      <c r="W1147" s="108">
        <v>1803514943</v>
      </c>
      <c r="X1147" s="108">
        <v>416928804</v>
      </c>
      <c r="Y1147" s="108">
        <v>2069102916</v>
      </c>
      <c r="Z1147" s="108">
        <v>1923674382</v>
      </c>
      <c r="AA1147" s="108">
        <v>1908170846</v>
      </c>
      <c r="AB1147" s="108">
        <v>2752112709</v>
      </c>
      <c r="AC1147" s="108">
        <v>886463122</v>
      </c>
      <c r="AD1147" s="108">
        <v>943283959</v>
      </c>
      <c r="AE1147" s="108">
        <v>384480763.5</v>
      </c>
      <c r="AF1147" s="108">
        <v>1002952818</v>
      </c>
      <c r="AG1147" s="108">
        <v>464590853</v>
      </c>
      <c r="AH1147" s="115">
        <v>1464820217</v>
      </c>
      <c r="AI1147" s="105">
        <v>30.442399999999999</v>
      </c>
      <c r="AJ1147" s="105">
        <v>29.599900000000002</v>
      </c>
      <c r="AK1147" s="105">
        <v>29.1754</v>
      </c>
      <c r="AL1147" s="105">
        <v>28.066600000000001</v>
      </c>
      <c r="AM1147" s="105">
        <v>30.6508</v>
      </c>
      <c r="AN1147" s="105">
        <v>30.673999999999999</v>
      </c>
      <c r="AO1147" s="105">
        <v>29.112300000000001</v>
      </c>
      <c r="AP1147" s="105">
        <v>30.7456</v>
      </c>
      <c r="AQ1147" s="105">
        <v>28.582799999999999</v>
      </c>
      <c r="AR1147" s="105">
        <v>31.265799999999999</v>
      </c>
      <c r="AS1147" s="105">
        <v>28.430399999999999</v>
      </c>
      <c r="AT1147" s="105">
        <v>28.084299999999999</v>
      </c>
      <c r="AU1147" s="105">
        <v>29.290099999999999</v>
      </c>
      <c r="AV1147" s="105">
        <v>31.5444</v>
      </c>
      <c r="AW1147" s="105">
        <v>30.4299</v>
      </c>
      <c r="AX1147" s="105">
        <v>31.873699999999999</v>
      </c>
      <c r="AY1147" s="105">
        <v>30.607900000000001</v>
      </c>
      <c r="AZ1147" s="105">
        <v>27.778500000000001</v>
      </c>
      <c r="BA1147" s="105">
        <v>30.993099999999998</v>
      </c>
      <c r="BB1147" s="105">
        <v>28.9818</v>
      </c>
      <c r="BC1147" s="105">
        <v>31.137799999999999</v>
      </c>
      <c r="BD1147" s="105">
        <v>31.244</v>
      </c>
      <c r="BE1147" s="105">
        <v>31.234999999999999</v>
      </c>
      <c r="BF1147" s="105">
        <v>31.794499999999999</v>
      </c>
      <c r="BG1147" s="105">
        <v>29.774999999999999</v>
      </c>
      <c r="BH1147" s="105">
        <v>29.8537</v>
      </c>
      <c r="BI1147" s="105">
        <v>28.5322</v>
      </c>
      <c r="BJ1147" s="105">
        <v>29.956700000000001</v>
      </c>
      <c r="BK1147" s="105">
        <v>28.733899999999998</v>
      </c>
      <c r="BL1147" s="116">
        <v>30.4648</v>
      </c>
      <c r="BM1147" s="112">
        <v>0.97541599999999995</v>
      </c>
      <c r="BN1147" s="112">
        <v>0.94140400000000002</v>
      </c>
      <c r="BO1147" s="112">
        <v>0.78815000000000002</v>
      </c>
      <c r="BP1147" s="112">
        <v>0.70610499999999998</v>
      </c>
      <c r="BQ1147" s="112">
        <v>0.44423499999999999</v>
      </c>
      <c r="BR1147" s="112">
        <v>0.79334199999999999</v>
      </c>
      <c r="BS1147" s="112">
        <v>0.49258600000000002</v>
      </c>
      <c r="BT1147" s="112">
        <v>3.5364600000000003E-2</v>
      </c>
      <c r="BU1147" s="117">
        <v>0.64607000000000003</v>
      </c>
      <c r="BV1147" s="112">
        <v>0.98322900000000002</v>
      </c>
      <c r="BW1147" s="112">
        <v>0.95233900000000005</v>
      </c>
      <c r="BX1147" s="112">
        <v>0.84504500000000005</v>
      </c>
      <c r="BY1147" s="112">
        <v>0.76305599999999996</v>
      </c>
      <c r="BZ1147" s="112">
        <v>0.72259799999999996</v>
      </c>
      <c r="CA1147" s="112">
        <v>0.91056000000000004</v>
      </c>
      <c r="CB1147" s="112">
        <v>0.68907499999999999</v>
      </c>
      <c r="CC1147" s="112">
        <v>0.15454399999999999</v>
      </c>
      <c r="CD1147" s="117">
        <v>0.88578100000000004</v>
      </c>
      <c r="CE1147" s="105">
        <v>2.0799600000000001E-2</v>
      </c>
      <c r="CF1147" s="105">
        <v>7.8718200000000002E-2</v>
      </c>
      <c r="CG1147" s="105">
        <v>-0.23822099999999999</v>
      </c>
      <c r="CH1147" s="105">
        <v>-0.45827400000000001</v>
      </c>
      <c r="CI1147" s="105">
        <v>0.70300399999999996</v>
      </c>
      <c r="CJ1147" s="105">
        <v>0.36824499999999999</v>
      </c>
      <c r="CK1147" s="105">
        <v>0.65246599999999999</v>
      </c>
      <c r="CL1147" s="105">
        <v>1.70604</v>
      </c>
      <c r="CM1147" s="116">
        <v>-0.33146500000000001</v>
      </c>
    </row>
    <row r="1148" spans="1:91">
      <c r="A1148" s="104" t="s">
        <v>3124</v>
      </c>
      <c r="B1148" s="104" t="s">
        <v>3125</v>
      </c>
      <c r="C1148" s="104" t="s">
        <v>471</v>
      </c>
      <c r="D1148" s="105">
        <v>27.504049999999999</v>
      </c>
      <c r="E1148" s="108">
        <v>85011936.75</v>
      </c>
      <c r="F1148" s="108">
        <v>113077025</v>
      </c>
      <c r="G1148" s="108">
        <v>69949269.5</v>
      </c>
      <c r="H1148" s="108">
        <v>193581329</v>
      </c>
      <c r="I1148" s="108">
        <v>39373896</v>
      </c>
      <c r="J1148" s="108">
        <v>147627588</v>
      </c>
      <c r="K1148" s="108">
        <v>256976551</v>
      </c>
      <c r="L1148" s="108">
        <v>367928968.5</v>
      </c>
      <c r="M1148" s="108">
        <v>242937132</v>
      </c>
      <c r="N1148" s="108">
        <v>91597668</v>
      </c>
      <c r="O1148" s="108">
        <v>47943048.25</v>
      </c>
      <c r="P1148" s="108">
        <v>120704819.3</v>
      </c>
      <c r="Q1148" s="108">
        <v>137551174</v>
      </c>
      <c r="R1148" s="108">
        <v>151822788.30000001</v>
      </c>
      <c r="S1148" s="108">
        <v>54683522.75</v>
      </c>
      <c r="T1148" s="108">
        <v>141210403</v>
      </c>
      <c r="U1148" s="108">
        <v>148023525.80000001</v>
      </c>
      <c r="V1148" s="108">
        <v>215491338.5</v>
      </c>
      <c r="W1148" s="108">
        <v>78228757</v>
      </c>
      <c r="X1148" s="108">
        <v>156154359.5</v>
      </c>
      <c r="Y1148" s="108">
        <v>201132694.5</v>
      </c>
      <c r="Z1148" s="108">
        <v>179628222</v>
      </c>
      <c r="AA1148" s="108">
        <v>114519359</v>
      </c>
      <c r="AB1148" s="108">
        <v>173088942.30000001</v>
      </c>
      <c r="AC1148" s="108">
        <v>194162988.5</v>
      </c>
      <c r="AD1148" s="108">
        <v>191546168</v>
      </c>
      <c r="AE1148" s="108">
        <v>262955028.5</v>
      </c>
      <c r="AF1148" s="108">
        <v>170348181</v>
      </c>
      <c r="AG1148" s="108">
        <v>257752888</v>
      </c>
      <c r="AH1148" s="115">
        <v>190585566</v>
      </c>
      <c r="AI1148" s="105">
        <v>26.724599999999999</v>
      </c>
      <c r="AJ1148" s="105">
        <v>27.451000000000001</v>
      </c>
      <c r="AK1148" s="105">
        <v>26.718800000000002</v>
      </c>
      <c r="AL1148" s="105">
        <v>27.802800000000001</v>
      </c>
      <c r="AM1148" s="105">
        <v>25.709800000000001</v>
      </c>
      <c r="AN1148" s="105">
        <v>27.695</v>
      </c>
      <c r="AO1148" s="105">
        <v>28.1995</v>
      </c>
      <c r="AP1148" s="105">
        <v>29.310600000000001</v>
      </c>
      <c r="AQ1148" s="105">
        <v>28.045100000000001</v>
      </c>
      <c r="AR1148" s="105">
        <v>26.890599999999999</v>
      </c>
      <c r="AS1148" s="105">
        <v>26.1739</v>
      </c>
      <c r="AT1148" s="105">
        <v>27.4511</v>
      </c>
      <c r="AU1148" s="105">
        <v>27.261900000000001</v>
      </c>
      <c r="AV1148" s="105">
        <v>27.467500000000001</v>
      </c>
      <c r="AW1148" s="105">
        <v>26.1556</v>
      </c>
      <c r="AX1148" s="105">
        <v>27.4526</v>
      </c>
      <c r="AY1148" s="105">
        <v>27.465499999999999</v>
      </c>
      <c r="AZ1148" s="105">
        <v>28.057400000000001</v>
      </c>
      <c r="BA1148" s="105">
        <v>26.466100000000001</v>
      </c>
      <c r="BB1148" s="105">
        <v>27.569099999999999</v>
      </c>
      <c r="BC1148" s="105">
        <v>27.763300000000001</v>
      </c>
      <c r="BD1148" s="105">
        <v>27.854600000000001</v>
      </c>
      <c r="BE1148" s="105">
        <v>27.235600000000002</v>
      </c>
      <c r="BF1148" s="105">
        <v>27.8035</v>
      </c>
      <c r="BG1148" s="105">
        <v>27.545999999999999</v>
      </c>
      <c r="BH1148" s="105">
        <v>27.540600000000001</v>
      </c>
      <c r="BI1148" s="105">
        <v>27.984100000000002</v>
      </c>
      <c r="BJ1148" s="105">
        <v>27.399000000000001</v>
      </c>
      <c r="BK1148" s="105">
        <v>27.915299999999998</v>
      </c>
      <c r="BL1148" s="116">
        <v>27.5669</v>
      </c>
      <c r="BM1148" s="112">
        <v>8.2064600000000001E-2</v>
      </c>
      <c r="BN1148" s="112">
        <v>0.46843499999999999</v>
      </c>
      <c r="BO1148" s="112">
        <v>0.10491399999999999</v>
      </c>
      <c r="BP1148" s="112">
        <v>0.119771</v>
      </c>
      <c r="BQ1148" s="112">
        <v>0.200714</v>
      </c>
      <c r="BR1148" s="112">
        <v>0.90633300000000006</v>
      </c>
      <c r="BS1148" s="112">
        <v>0.45013599999999998</v>
      </c>
      <c r="BT1148" s="112">
        <v>0.98745499999999997</v>
      </c>
      <c r="BU1148" s="117">
        <v>0.77998400000000001</v>
      </c>
      <c r="BV1148" s="112">
        <v>0.14114499999999999</v>
      </c>
      <c r="BW1148" s="112">
        <v>0.55509500000000001</v>
      </c>
      <c r="BX1148" s="112">
        <v>0.198828</v>
      </c>
      <c r="BY1148" s="112">
        <v>0.182999</v>
      </c>
      <c r="BZ1148" s="112">
        <v>0.57049499999999997</v>
      </c>
      <c r="CA1148" s="112">
        <v>0.95948</v>
      </c>
      <c r="CB1148" s="112">
        <v>0.65941000000000005</v>
      </c>
      <c r="CC1148" s="112">
        <v>0.99577000000000004</v>
      </c>
      <c r="CD1148" s="117">
        <v>0.93211699999999997</v>
      </c>
      <c r="CE1148" s="105">
        <v>-0.66225199999999995</v>
      </c>
      <c r="CF1148" s="105">
        <v>-0.557863</v>
      </c>
      <c r="CG1148" s="105">
        <v>0.89135600000000004</v>
      </c>
      <c r="CH1148" s="105">
        <v>-0.78852500000000003</v>
      </c>
      <c r="CI1148" s="105">
        <v>-0.66537599999999997</v>
      </c>
      <c r="CJ1148" s="105">
        <v>3.1427999999999998E-2</v>
      </c>
      <c r="CK1148" s="105">
        <v>-0.36086400000000002</v>
      </c>
      <c r="CL1148" s="105">
        <v>4.1809100000000004E-3</v>
      </c>
      <c r="CM1148" s="116">
        <v>6.3182799999999997E-2</v>
      </c>
    </row>
    <row r="1149" spans="1:91">
      <c r="A1149" s="104" t="s">
        <v>3126</v>
      </c>
      <c r="B1149" s="104" t="s">
        <v>3127</v>
      </c>
      <c r="C1149" s="104" t="s">
        <v>471</v>
      </c>
      <c r="D1149" s="105">
        <v>29.482700000000001</v>
      </c>
      <c r="E1149" s="108">
        <v>660914539.29999995</v>
      </c>
      <c r="F1149" s="108">
        <v>662149054</v>
      </c>
      <c r="G1149" s="108">
        <v>626508617.29999995</v>
      </c>
      <c r="H1149" s="108">
        <v>701766840</v>
      </c>
      <c r="I1149" s="108">
        <v>492323028</v>
      </c>
      <c r="J1149" s="108">
        <v>695514600</v>
      </c>
      <c r="K1149" s="108">
        <v>609584420</v>
      </c>
      <c r="L1149" s="108">
        <v>504588156</v>
      </c>
      <c r="M1149" s="108">
        <v>701949328</v>
      </c>
      <c r="N1149" s="108">
        <v>608930292</v>
      </c>
      <c r="O1149" s="108">
        <v>777857988</v>
      </c>
      <c r="P1149" s="108">
        <v>581936704</v>
      </c>
      <c r="Q1149" s="108">
        <v>530522065</v>
      </c>
      <c r="R1149" s="108">
        <v>470476104</v>
      </c>
      <c r="S1149" s="108">
        <v>272552548</v>
      </c>
      <c r="T1149" s="108">
        <v>518705084</v>
      </c>
      <c r="U1149" s="108">
        <v>520527132</v>
      </c>
      <c r="V1149" s="108">
        <v>479481382</v>
      </c>
      <c r="W1149" s="108">
        <v>541457760.79999995</v>
      </c>
      <c r="X1149" s="108">
        <v>546714238</v>
      </c>
      <c r="Y1149" s="108">
        <v>528879532</v>
      </c>
      <c r="Z1149" s="108">
        <v>546948070</v>
      </c>
      <c r="AA1149" s="108">
        <v>592914965.5</v>
      </c>
      <c r="AB1149" s="108">
        <v>588446768</v>
      </c>
      <c r="AC1149" s="108">
        <v>701894875</v>
      </c>
      <c r="AD1149" s="108">
        <v>669411768</v>
      </c>
      <c r="AE1149" s="108">
        <v>599527996</v>
      </c>
      <c r="AF1149" s="108">
        <v>794371156</v>
      </c>
      <c r="AG1149" s="108">
        <v>847001312</v>
      </c>
      <c r="AH1149" s="115">
        <v>773861308</v>
      </c>
      <c r="AI1149" s="105">
        <v>29.683399999999999</v>
      </c>
      <c r="AJ1149" s="105">
        <v>29.8962</v>
      </c>
      <c r="AK1149" s="105">
        <v>29.8203</v>
      </c>
      <c r="AL1149" s="105">
        <v>29.660799999999998</v>
      </c>
      <c r="AM1149" s="105">
        <v>29.3079</v>
      </c>
      <c r="AN1149" s="105">
        <v>29.9038</v>
      </c>
      <c r="AO1149" s="105">
        <v>29.427299999999999</v>
      </c>
      <c r="AP1149" s="105">
        <v>29.717199999999998</v>
      </c>
      <c r="AQ1149" s="105">
        <v>29.575900000000001</v>
      </c>
      <c r="AR1149" s="105">
        <v>29.626899999999999</v>
      </c>
      <c r="AS1149" s="105">
        <v>30.112200000000001</v>
      </c>
      <c r="AT1149" s="105">
        <v>29.720500000000001</v>
      </c>
      <c r="AU1149" s="105">
        <v>29.1708</v>
      </c>
      <c r="AV1149" s="105">
        <v>29.0992</v>
      </c>
      <c r="AW1149" s="105">
        <v>28.470700000000001</v>
      </c>
      <c r="AX1149" s="105">
        <v>29.329699999999999</v>
      </c>
      <c r="AY1149" s="105">
        <v>29.289899999999999</v>
      </c>
      <c r="AZ1149" s="105">
        <v>29.182300000000001</v>
      </c>
      <c r="BA1149" s="105">
        <v>29.257200000000001</v>
      </c>
      <c r="BB1149" s="105">
        <v>29.380400000000002</v>
      </c>
      <c r="BC1149" s="105">
        <v>29.1981</v>
      </c>
      <c r="BD1149" s="105">
        <v>29.409400000000002</v>
      </c>
      <c r="BE1149" s="105">
        <v>29.552900000000001</v>
      </c>
      <c r="BF1149" s="105">
        <v>29.568899999999999</v>
      </c>
      <c r="BG1149" s="105">
        <v>29.435199999999998</v>
      </c>
      <c r="BH1149" s="105">
        <v>29.3583</v>
      </c>
      <c r="BI1149" s="105">
        <v>29.173100000000002</v>
      </c>
      <c r="BJ1149" s="105">
        <v>29.6203</v>
      </c>
      <c r="BK1149" s="105">
        <v>29.6069</v>
      </c>
      <c r="BL1149" s="116">
        <v>29.530200000000001</v>
      </c>
      <c r="BM1149" s="112">
        <v>3.50035E-2</v>
      </c>
      <c r="BN1149" s="112">
        <v>0.83733999999999997</v>
      </c>
      <c r="BO1149" s="112">
        <v>0.89541499999999996</v>
      </c>
      <c r="BP1149" s="112">
        <v>0.196688</v>
      </c>
      <c r="BQ1149" s="112">
        <v>3.9992399999999997E-2</v>
      </c>
      <c r="BR1149" s="112">
        <v>3.6503500000000001E-3</v>
      </c>
      <c r="BS1149" s="112">
        <v>7.1255099999999998E-3</v>
      </c>
      <c r="BT1149" s="112">
        <v>0.26322099999999998</v>
      </c>
      <c r="BU1149" s="117">
        <v>3.3267100000000001E-2</v>
      </c>
      <c r="BV1149" s="112">
        <v>8.0710699999999996E-2</v>
      </c>
      <c r="BW1149" s="112">
        <v>0.87097899999999995</v>
      </c>
      <c r="BX1149" s="112">
        <v>0.92862500000000003</v>
      </c>
      <c r="BY1149" s="112">
        <v>0.27288499999999999</v>
      </c>
      <c r="BZ1149" s="112">
        <v>0.364402</v>
      </c>
      <c r="CA1149" s="112">
        <v>5.7802300000000001E-2</v>
      </c>
      <c r="CB1149" s="112">
        <v>8.4590399999999996E-2</v>
      </c>
      <c r="CC1149" s="112">
        <v>0.46914600000000001</v>
      </c>
      <c r="CD1149" s="117">
        <v>0.45022299999999998</v>
      </c>
      <c r="CE1149" s="105">
        <v>0.21414800000000001</v>
      </c>
      <c r="CF1149" s="105">
        <v>3.8387299999999999E-2</v>
      </c>
      <c r="CG1149" s="105">
        <v>-1.2360299999999999E-2</v>
      </c>
      <c r="CH1149" s="105">
        <v>0.23405500000000001</v>
      </c>
      <c r="CI1149" s="105">
        <v>-0.672211</v>
      </c>
      <c r="CJ1149" s="105">
        <v>-0.31853100000000001</v>
      </c>
      <c r="CK1149" s="105">
        <v>-0.30724600000000002</v>
      </c>
      <c r="CL1149" s="105">
        <v>-7.5376499999999999E-2</v>
      </c>
      <c r="CM1149" s="116">
        <v>-0.26359900000000003</v>
      </c>
    </row>
    <row r="1150" spans="1:91">
      <c r="A1150" s="104" t="s">
        <v>3128</v>
      </c>
      <c r="B1150" s="104" t="s">
        <v>3129</v>
      </c>
      <c r="C1150" s="104" t="s">
        <v>485</v>
      </c>
      <c r="D1150" s="105">
        <v>28.676500000000001</v>
      </c>
      <c r="E1150" s="108">
        <v>466450268.80000001</v>
      </c>
      <c r="F1150" s="108">
        <v>403388446.69999999</v>
      </c>
      <c r="G1150" s="108">
        <v>388279649.39999998</v>
      </c>
      <c r="H1150" s="108">
        <v>515667732.5</v>
      </c>
      <c r="I1150" s="108">
        <v>467410127.5</v>
      </c>
      <c r="J1150" s="108">
        <v>460845443.89999998</v>
      </c>
      <c r="K1150" s="108">
        <v>377663614.80000001</v>
      </c>
      <c r="L1150" s="108">
        <v>232003126.5</v>
      </c>
      <c r="M1150" s="108">
        <v>370747661.89999998</v>
      </c>
      <c r="N1150" s="108">
        <v>384437389.5</v>
      </c>
      <c r="O1150" s="108">
        <v>425766886.60000002</v>
      </c>
      <c r="P1150" s="108">
        <v>433905988</v>
      </c>
      <c r="Q1150" s="108">
        <v>336108010.39999998</v>
      </c>
      <c r="R1150" s="108">
        <v>397044173.89999998</v>
      </c>
      <c r="S1150" s="108">
        <v>603732169</v>
      </c>
      <c r="T1150" s="108">
        <v>239297029.59999999</v>
      </c>
      <c r="U1150" s="108">
        <v>253372865.09999999</v>
      </c>
      <c r="V1150" s="108">
        <v>400286089.30000001</v>
      </c>
      <c r="W1150" s="108">
        <v>327092680.30000001</v>
      </c>
      <c r="X1150" s="108">
        <v>315482170.89999998</v>
      </c>
      <c r="Y1150" s="108">
        <v>367291347.5</v>
      </c>
      <c r="Z1150" s="108">
        <v>317892505.30000001</v>
      </c>
      <c r="AA1150" s="108">
        <v>293220450.60000002</v>
      </c>
      <c r="AB1150" s="108">
        <v>237563324.90000001</v>
      </c>
      <c r="AC1150" s="108">
        <v>347839285.30000001</v>
      </c>
      <c r="AD1150" s="108">
        <v>359258692.89999998</v>
      </c>
      <c r="AE1150" s="108">
        <v>460022315.89999998</v>
      </c>
      <c r="AF1150" s="108">
        <v>385136821.30000001</v>
      </c>
      <c r="AG1150" s="108">
        <v>446214163.69999999</v>
      </c>
      <c r="AH1150" s="115">
        <v>326413441.60000002</v>
      </c>
      <c r="AI1150" s="105">
        <v>29.180599999999998</v>
      </c>
      <c r="AJ1150" s="105">
        <v>29.161999999999999</v>
      </c>
      <c r="AK1150" s="105">
        <v>29.142800000000001</v>
      </c>
      <c r="AL1150" s="105">
        <v>29.2163</v>
      </c>
      <c r="AM1150" s="105">
        <v>29.245699999999999</v>
      </c>
      <c r="AN1150" s="105">
        <v>29.328199999999999</v>
      </c>
      <c r="AO1150" s="105">
        <v>28.754300000000001</v>
      </c>
      <c r="AP1150" s="105">
        <v>28.6478</v>
      </c>
      <c r="AQ1150" s="105">
        <v>28.655000000000001</v>
      </c>
      <c r="AR1150" s="105">
        <v>28.937799999999999</v>
      </c>
      <c r="AS1150" s="105">
        <v>29.2302</v>
      </c>
      <c r="AT1150" s="105">
        <v>29.297000000000001</v>
      </c>
      <c r="AU1150" s="105">
        <v>28.519400000000001</v>
      </c>
      <c r="AV1150" s="105">
        <v>28.854399999999998</v>
      </c>
      <c r="AW1150" s="105">
        <v>29.580300000000001</v>
      </c>
      <c r="AX1150" s="105">
        <v>28.2135</v>
      </c>
      <c r="AY1150" s="105">
        <v>28.223400000000002</v>
      </c>
      <c r="AZ1150" s="105">
        <v>28.961500000000001</v>
      </c>
      <c r="BA1150" s="105">
        <v>28.530100000000001</v>
      </c>
      <c r="BB1150" s="105">
        <v>28.5747</v>
      </c>
      <c r="BC1150" s="105">
        <v>28.673500000000001</v>
      </c>
      <c r="BD1150" s="105">
        <v>28.670300000000001</v>
      </c>
      <c r="BE1150" s="105">
        <v>28.5763</v>
      </c>
      <c r="BF1150" s="105">
        <v>28.260300000000001</v>
      </c>
      <c r="BG1150" s="105">
        <v>28.425599999999999</v>
      </c>
      <c r="BH1150" s="105">
        <v>28.462199999999999</v>
      </c>
      <c r="BI1150" s="105">
        <v>28.791</v>
      </c>
      <c r="BJ1150" s="105">
        <v>28.575800000000001</v>
      </c>
      <c r="BK1150" s="105">
        <v>28.679500000000001</v>
      </c>
      <c r="BL1150" s="116">
        <v>28.283999999999999</v>
      </c>
      <c r="BM1150" s="112">
        <v>5.4848299999999996E-3</v>
      </c>
      <c r="BN1150" s="112">
        <v>3.65957E-3</v>
      </c>
      <c r="BO1150" s="112">
        <v>0.234182</v>
      </c>
      <c r="BP1150" s="112">
        <v>1.6582599999999999E-2</v>
      </c>
      <c r="BQ1150" s="112">
        <v>0.23166700000000001</v>
      </c>
      <c r="BR1150" s="112">
        <v>0.87249500000000002</v>
      </c>
      <c r="BS1150" s="112">
        <v>0.56092299999999995</v>
      </c>
      <c r="BT1150" s="112">
        <v>0.952565</v>
      </c>
      <c r="BU1150" s="117">
        <v>0.79327400000000003</v>
      </c>
      <c r="BV1150" s="112">
        <v>2.98549E-2</v>
      </c>
      <c r="BW1150" s="112">
        <v>2.22673E-2</v>
      </c>
      <c r="BX1150" s="112">
        <v>0.34702499999999997</v>
      </c>
      <c r="BY1150" s="112">
        <v>3.9440799999999998E-2</v>
      </c>
      <c r="BZ1150" s="112">
        <v>0.59282699999999999</v>
      </c>
      <c r="CA1150" s="112">
        <v>0.94612600000000002</v>
      </c>
      <c r="CB1150" s="112">
        <v>0.73813799999999996</v>
      </c>
      <c r="CC1150" s="112">
        <v>0.973773</v>
      </c>
      <c r="CD1150" s="117">
        <v>0.93879699999999999</v>
      </c>
      <c r="CE1150" s="105">
        <v>0.64869200000000005</v>
      </c>
      <c r="CF1150" s="105">
        <v>0.75027500000000003</v>
      </c>
      <c r="CG1150" s="105">
        <v>0.17255100000000001</v>
      </c>
      <c r="CH1150" s="105">
        <v>0.64186600000000005</v>
      </c>
      <c r="CI1150" s="105">
        <v>0.47157199999999999</v>
      </c>
      <c r="CJ1150" s="105">
        <v>-4.6956999999999999E-2</v>
      </c>
      <c r="CK1150" s="105">
        <v>7.9643900000000004E-2</v>
      </c>
      <c r="CL1150" s="105">
        <v>-1.08515E-2</v>
      </c>
      <c r="CM1150" s="116">
        <v>4.6466199999999999E-2</v>
      </c>
    </row>
    <row r="1151" spans="1:91">
      <c r="A1151" s="104" t="s">
        <v>3130</v>
      </c>
      <c r="B1151" s="104" t="s">
        <v>3131</v>
      </c>
      <c r="C1151" s="104" t="s">
        <v>3132</v>
      </c>
      <c r="D1151" s="105">
        <v>31.81155</v>
      </c>
      <c r="E1151" s="108">
        <v>2709980056</v>
      </c>
      <c r="F1151" s="108">
        <v>1743108018</v>
      </c>
      <c r="G1151" s="108">
        <v>1521254100</v>
      </c>
      <c r="H1151" s="108">
        <v>2651862106</v>
      </c>
      <c r="I1151" s="108">
        <v>2582754187</v>
      </c>
      <c r="J1151" s="108">
        <v>1474277636</v>
      </c>
      <c r="K1151" s="108">
        <v>3188580219</v>
      </c>
      <c r="L1151" s="108">
        <v>1513531785</v>
      </c>
      <c r="M1151" s="108">
        <v>3147115735</v>
      </c>
      <c r="N1151" s="108">
        <v>1503899028</v>
      </c>
      <c r="O1151" s="108">
        <v>1267191050</v>
      </c>
      <c r="P1151" s="108">
        <v>2114595945</v>
      </c>
      <c r="Q1151" s="108">
        <v>3399074200</v>
      </c>
      <c r="R1151" s="108">
        <v>3346885362</v>
      </c>
      <c r="S1151" s="108">
        <v>3366461468</v>
      </c>
      <c r="T1151" s="108">
        <v>3320639019</v>
      </c>
      <c r="U1151" s="108">
        <v>3386328587</v>
      </c>
      <c r="V1151" s="108">
        <v>3018721456</v>
      </c>
      <c r="W1151" s="108">
        <v>3169745802</v>
      </c>
      <c r="X1151" s="108">
        <v>3399134334</v>
      </c>
      <c r="Y1151" s="108">
        <v>3175336128</v>
      </c>
      <c r="Z1151" s="108">
        <v>2562141214</v>
      </c>
      <c r="AA1151" s="108">
        <v>3004330945</v>
      </c>
      <c r="AB1151" s="108">
        <v>2711695723</v>
      </c>
      <c r="AC1151" s="108">
        <v>4358256511</v>
      </c>
      <c r="AD1151" s="108">
        <v>4034446033</v>
      </c>
      <c r="AE1151" s="108">
        <v>4296819364</v>
      </c>
      <c r="AF1151" s="108">
        <v>4000282931</v>
      </c>
      <c r="AG1151" s="108">
        <v>3999436984</v>
      </c>
      <c r="AH1151" s="115">
        <v>4390088356</v>
      </c>
      <c r="AI1151" s="105">
        <v>31.719100000000001</v>
      </c>
      <c r="AJ1151" s="105">
        <v>31.252700000000001</v>
      </c>
      <c r="AK1151" s="105">
        <v>31.049199999999999</v>
      </c>
      <c r="AL1151" s="105">
        <v>31.578700000000001</v>
      </c>
      <c r="AM1151" s="105">
        <v>31.6858</v>
      </c>
      <c r="AN1151" s="105">
        <v>30.979700000000001</v>
      </c>
      <c r="AO1151" s="105">
        <v>31.825099999999999</v>
      </c>
      <c r="AP1151" s="105">
        <v>31.160299999999999</v>
      </c>
      <c r="AQ1151" s="105">
        <v>31.740500000000001</v>
      </c>
      <c r="AR1151" s="105">
        <v>30.8947</v>
      </c>
      <c r="AS1151" s="105">
        <v>30.721499999999999</v>
      </c>
      <c r="AT1151" s="105">
        <v>31.581900000000001</v>
      </c>
      <c r="AU1151" s="105">
        <v>31.895900000000001</v>
      </c>
      <c r="AV1151" s="105">
        <v>31.9299</v>
      </c>
      <c r="AW1151" s="105">
        <v>31.963200000000001</v>
      </c>
      <c r="AX1151" s="105">
        <v>32.008099999999999</v>
      </c>
      <c r="AY1151" s="105">
        <v>31.9802</v>
      </c>
      <c r="AZ1151" s="105">
        <v>31.816400000000002</v>
      </c>
      <c r="BA1151" s="105">
        <v>31.806699999999999</v>
      </c>
      <c r="BB1151" s="105">
        <v>31.9832</v>
      </c>
      <c r="BC1151" s="105">
        <v>31.748100000000001</v>
      </c>
      <c r="BD1151" s="105">
        <v>31.6586</v>
      </c>
      <c r="BE1151" s="105">
        <v>31.884399999999999</v>
      </c>
      <c r="BF1151" s="105">
        <v>31.773099999999999</v>
      </c>
      <c r="BG1151" s="105">
        <v>32.064999999999998</v>
      </c>
      <c r="BH1151" s="105">
        <v>31.929300000000001</v>
      </c>
      <c r="BI1151" s="105">
        <v>32.014499999999998</v>
      </c>
      <c r="BJ1151" s="105">
        <v>31.952500000000001</v>
      </c>
      <c r="BK1151" s="105">
        <v>31.822299999999998</v>
      </c>
      <c r="BL1151" s="116">
        <v>32.022399999999998</v>
      </c>
      <c r="BM1151" s="112">
        <v>4.5774200000000001E-2</v>
      </c>
      <c r="BN1151" s="112">
        <v>8.51079E-2</v>
      </c>
      <c r="BO1151" s="112">
        <v>0.17518800000000001</v>
      </c>
      <c r="BP1151" s="112">
        <v>3.2328799999999998E-2</v>
      </c>
      <c r="BQ1151" s="112">
        <v>0.966696</v>
      </c>
      <c r="BR1151" s="112">
        <v>0.97751699999999997</v>
      </c>
      <c r="BS1151" s="112">
        <v>0.39977600000000002</v>
      </c>
      <c r="BT1151" s="112">
        <v>0.14142099999999999</v>
      </c>
      <c r="BU1151" s="117">
        <v>0.37525199999999997</v>
      </c>
      <c r="BV1151" s="112">
        <v>9.3690300000000004E-2</v>
      </c>
      <c r="BW1151" s="112">
        <v>0.15218100000000001</v>
      </c>
      <c r="BX1151" s="112">
        <v>0.285912</v>
      </c>
      <c r="BY1151" s="112">
        <v>6.5616400000000005E-2</v>
      </c>
      <c r="BZ1151" s="112">
        <v>0.980518</v>
      </c>
      <c r="CA1151" s="112">
        <v>0.98678699999999997</v>
      </c>
      <c r="CB1151" s="112">
        <v>0.62105900000000003</v>
      </c>
      <c r="CC1151" s="112">
        <v>0.326096</v>
      </c>
      <c r="CD1151" s="117">
        <v>0.75453099999999995</v>
      </c>
      <c r="CE1151" s="105">
        <v>-0.59206700000000001</v>
      </c>
      <c r="CF1151" s="105">
        <v>-0.51766000000000001</v>
      </c>
      <c r="CG1151" s="105">
        <v>-0.35709600000000002</v>
      </c>
      <c r="CH1151" s="105">
        <v>-0.86635099999999998</v>
      </c>
      <c r="CI1151" s="105">
        <v>-2.7440400000000001E-3</v>
      </c>
      <c r="CJ1151" s="105">
        <v>2.5107100000000002E-3</v>
      </c>
      <c r="CK1151" s="105">
        <v>-8.6436600000000002E-2</v>
      </c>
      <c r="CL1151" s="105">
        <v>-0.16034599999999999</v>
      </c>
      <c r="CM1151" s="116">
        <v>7.0516599999999999E-2</v>
      </c>
    </row>
    <row r="1152" spans="1:91">
      <c r="A1152" s="104" t="s">
        <v>3133</v>
      </c>
      <c r="B1152" s="104" t="s">
        <v>3134</v>
      </c>
      <c r="C1152" s="104" t="s">
        <v>3135</v>
      </c>
      <c r="D1152" s="105">
        <v>28.839549999999999</v>
      </c>
      <c r="E1152" s="108">
        <v>529475317.80000001</v>
      </c>
      <c r="F1152" s="108">
        <v>367850311.5</v>
      </c>
      <c r="G1152" s="108">
        <v>424401648</v>
      </c>
      <c r="H1152" s="108">
        <v>382958193.30000001</v>
      </c>
      <c r="I1152" s="108">
        <v>375985793.5</v>
      </c>
      <c r="J1152" s="108">
        <v>1152758580</v>
      </c>
      <c r="K1152" s="108">
        <v>382964208</v>
      </c>
      <c r="L1152" s="108">
        <v>220727597</v>
      </c>
      <c r="M1152" s="108">
        <v>345611865</v>
      </c>
      <c r="N1152" s="108">
        <v>412209274.5</v>
      </c>
      <c r="O1152" s="108">
        <v>388954376</v>
      </c>
      <c r="P1152" s="108">
        <v>284889299.5</v>
      </c>
      <c r="Q1152" s="108">
        <v>391319653</v>
      </c>
      <c r="R1152" s="108">
        <v>346756164</v>
      </c>
      <c r="S1152" s="108">
        <v>464231257</v>
      </c>
      <c r="T1152" s="108">
        <v>385587226</v>
      </c>
      <c r="U1152" s="108">
        <v>343890645</v>
      </c>
      <c r="V1152" s="108">
        <v>308277513</v>
      </c>
      <c r="W1152" s="108">
        <v>407222320</v>
      </c>
      <c r="X1152" s="108">
        <v>407428780.80000001</v>
      </c>
      <c r="Y1152" s="108">
        <v>409949719.5</v>
      </c>
      <c r="Z1152" s="108">
        <v>380588802.80000001</v>
      </c>
      <c r="AA1152" s="108">
        <v>358558980</v>
      </c>
      <c r="AB1152" s="108">
        <v>424772836</v>
      </c>
      <c r="AC1152" s="108">
        <v>438892472</v>
      </c>
      <c r="AD1152" s="108">
        <v>381414304</v>
      </c>
      <c r="AE1152" s="108">
        <v>425632976</v>
      </c>
      <c r="AF1152" s="108">
        <v>467080288</v>
      </c>
      <c r="AG1152" s="108">
        <v>548431420</v>
      </c>
      <c r="AH1152" s="115">
        <v>457153318</v>
      </c>
      <c r="AI1152" s="105">
        <v>29.363499999999998</v>
      </c>
      <c r="AJ1152" s="105">
        <v>29.028600000000001</v>
      </c>
      <c r="AK1152" s="105">
        <v>29.266100000000002</v>
      </c>
      <c r="AL1152" s="105">
        <v>28.786999999999999</v>
      </c>
      <c r="AM1152" s="105">
        <v>28.947199999999999</v>
      </c>
      <c r="AN1152" s="105">
        <v>30.631</v>
      </c>
      <c r="AO1152" s="105">
        <v>28.774699999999999</v>
      </c>
      <c r="AP1152" s="105">
        <v>28.584</v>
      </c>
      <c r="AQ1152" s="105">
        <v>28.553699999999999</v>
      </c>
      <c r="AR1152" s="105">
        <v>29.040099999999999</v>
      </c>
      <c r="AS1152" s="105">
        <v>29.120899999999999</v>
      </c>
      <c r="AT1152" s="105">
        <v>28.69</v>
      </c>
      <c r="AU1152" s="105">
        <v>28.738399999999999</v>
      </c>
      <c r="AV1152" s="105">
        <v>28.658999999999999</v>
      </c>
      <c r="AW1152" s="105">
        <v>29.224799999999998</v>
      </c>
      <c r="AX1152" s="105">
        <v>28.901800000000001</v>
      </c>
      <c r="AY1152" s="105">
        <v>28.6846</v>
      </c>
      <c r="AZ1152" s="105">
        <v>28.582799999999999</v>
      </c>
      <c r="BA1152" s="105">
        <v>28.8462</v>
      </c>
      <c r="BB1152" s="105">
        <v>28.9499</v>
      </c>
      <c r="BC1152" s="105">
        <v>28.832899999999999</v>
      </c>
      <c r="BD1152" s="105">
        <v>28.8962</v>
      </c>
      <c r="BE1152" s="105">
        <v>28.829000000000001</v>
      </c>
      <c r="BF1152" s="105">
        <v>29.098700000000001</v>
      </c>
      <c r="BG1152" s="105">
        <v>28.7639</v>
      </c>
      <c r="BH1152" s="105">
        <v>28.548300000000001</v>
      </c>
      <c r="BI1152" s="105">
        <v>28.678899999999999</v>
      </c>
      <c r="BJ1152" s="105">
        <v>28.854099999999999</v>
      </c>
      <c r="BK1152" s="105">
        <v>28.972799999999999</v>
      </c>
      <c r="BL1152" s="116">
        <v>28.758199999999999</v>
      </c>
      <c r="BM1152" s="112">
        <v>3.7993300000000001E-2</v>
      </c>
      <c r="BN1152" s="112">
        <v>0.37367299999999998</v>
      </c>
      <c r="BO1152" s="112">
        <v>7.3299799999999998E-2</v>
      </c>
      <c r="BP1152" s="112">
        <v>0.57688700000000004</v>
      </c>
      <c r="BQ1152" s="112">
        <v>0.950484</v>
      </c>
      <c r="BR1152" s="112">
        <v>0.28600100000000001</v>
      </c>
      <c r="BS1152" s="112">
        <v>0.84973399999999999</v>
      </c>
      <c r="BT1152" s="112">
        <v>0.47914400000000001</v>
      </c>
      <c r="BU1152" s="117">
        <v>8.8159399999999999E-2</v>
      </c>
      <c r="BV1152" s="112">
        <v>8.3289699999999994E-2</v>
      </c>
      <c r="BW1152" s="112">
        <v>0.46515200000000001</v>
      </c>
      <c r="BX1152" s="112">
        <v>0.16591900000000001</v>
      </c>
      <c r="BY1152" s="112">
        <v>0.65056400000000003</v>
      </c>
      <c r="BZ1152" s="112">
        <v>0.97543000000000002</v>
      </c>
      <c r="CA1152" s="112">
        <v>0.55557100000000004</v>
      </c>
      <c r="CB1152" s="112">
        <v>0.93289999999999995</v>
      </c>
      <c r="CC1152" s="112">
        <v>0.65762200000000004</v>
      </c>
      <c r="CD1152" s="117">
        <v>0.61135099999999998</v>
      </c>
      <c r="CE1152" s="105">
        <v>0.35768</v>
      </c>
      <c r="CF1152" s="105">
        <v>0.59335300000000002</v>
      </c>
      <c r="CG1152" s="105">
        <v>-0.22425500000000001</v>
      </c>
      <c r="CH1152" s="105">
        <v>8.8600200000000004E-2</v>
      </c>
      <c r="CI1152" s="105">
        <v>1.2385699999999999E-2</v>
      </c>
      <c r="CJ1152" s="105">
        <v>-0.13865</v>
      </c>
      <c r="CK1152" s="105">
        <v>1.45957E-2</v>
      </c>
      <c r="CL1152" s="105">
        <v>7.9588599999999995E-2</v>
      </c>
      <c r="CM1152" s="116">
        <v>-0.19803599999999999</v>
      </c>
    </row>
    <row r="1153" spans="1:91">
      <c r="A1153" s="104" t="s">
        <v>3136</v>
      </c>
      <c r="B1153" s="104" t="s">
        <v>3137</v>
      </c>
      <c r="C1153" s="104" t="s">
        <v>3138</v>
      </c>
      <c r="D1153" s="105">
        <v>35.608400000000003</v>
      </c>
      <c r="E1153" s="108">
        <v>36596875215</v>
      </c>
      <c r="F1153" s="108">
        <v>28226852382</v>
      </c>
      <c r="G1153" s="108">
        <v>26054561696</v>
      </c>
      <c r="H1153" s="108">
        <v>35480790133</v>
      </c>
      <c r="I1153" s="108">
        <v>31254719868</v>
      </c>
      <c r="J1153" s="108">
        <v>22600575330</v>
      </c>
      <c r="K1153" s="108">
        <v>39069823781</v>
      </c>
      <c r="L1153" s="108">
        <v>19312215631</v>
      </c>
      <c r="M1153" s="108">
        <v>37333362445</v>
      </c>
      <c r="N1153" s="108">
        <v>33658592611</v>
      </c>
      <c r="O1153" s="108">
        <v>26974423987</v>
      </c>
      <c r="P1153" s="108">
        <v>28841451629</v>
      </c>
      <c r="Q1153" s="108">
        <v>45949795537</v>
      </c>
      <c r="R1153" s="108">
        <v>45089750195</v>
      </c>
      <c r="S1153" s="108">
        <v>41261326599</v>
      </c>
      <c r="T1153" s="108">
        <v>42504838703</v>
      </c>
      <c r="U1153" s="108">
        <v>43407645633</v>
      </c>
      <c r="V1153" s="108">
        <v>42488974385</v>
      </c>
      <c r="W1153" s="108">
        <v>44958368962</v>
      </c>
      <c r="X1153" s="108">
        <v>45705560615</v>
      </c>
      <c r="Y1153" s="108">
        <v>45832900150</v>
      </c>
      <c r="Z1153" s="108">
        <v>40727288293</v>
      </c>
      <c r="AA1153" s="108">
        <v>40432240075</v>
      </c>
      <c r="AB1153" s="108">
        <v>40566087420</v>
      </c>
      <c r="AC1153" s="108">
        <v>53184589127</v>
      </c>
      <c r="AD1153" s="108">
        <v>51415265123</v>
      </c>
      <c r="AE1153" s="108">
        <v>50941763115</v>
      </c>
      <c r="AF1153" s="108">
        <v>50671075659</v>
      </c>
      <c r="AG1153" s="108">
        <v>54727333143</v>
      </c>
      <c r="AH1153" s="115">
        <v>51967221047</v>
      </c>
      <c r="AI1153" s="105">
        <v>35.474499999999999</v>
      </c>
      <c r="AJ1153" s="105">
        <v>35.214100000000002</v>
      </c>
      <c r="AK1153" s="105">
        <v>35.090000000000003</v>
      </c>
      <c r="AL1153" s="105">
        <v>35.320700000000002</v>
      </c>
      <c r="AM1153" s="105">
        <v>35.273099999999999</v>
      </c>
      <c r="AN1153" s="105">
        <v>34.766500000000001</v>
      </c>
      <c r="AO1153" s="105">
        <v>35.430999999999997</v>
      </c>
      <c r="AP1153" s="105">
        <v>34.758099999999999</v>
      </c>
      <c r="AQ1153" s="105">
        <v>35.308799999999998</v>
      </c>
      <c r="AR1153" s="105">
        <v>35.424100000000003</v>
      </c>
      <c r="AS1153" s="105">
        <v>35.135899999999999</v>
      </c>
      <c r="AT1153" s="105">
        <v>35.351599999999998</v>
      </c>
      <c r="AU1153" s="105">
        <v>35.627400000000002</v>
      </c>
      <c r="AV1153" s="105">
        <v>35.681800000000003</v>
      </c>
      <c r="AW1153" s="105">
        <v>35.641500000000001</v>
      </c>
      <c r="AX1153" s="105">
        <v>35.686199999999999</v>
      </c>
      <c r="AY1153" s="105">
        <v>35.642800000000001</v>
      </c>
      <c r="AZ1153" s="105">
        <v>35.629899999999999</v>
      </c>
      <c r="BA1153" s="105">
        <v>35.632800000000003</v>
      </c>
      <c r="BB1153" s="105">
        <v>35.750900000000001</v>
      </c>
      <c r="BC1153" s="105">
        <v>35.626899999999999</v>
      </c>
      <c r="BD1153" s="105">
        <v>35.671300000000002</v>
      </c>
      <c r="BE1153" s="105">
        <v>35.649700000000003</v>
      </c>
      <c r="BF1153" s="105">
        <v>35.676099999999998</v>
      </c>
      <c r="BG1153" s="105">
        <v>35.706299999999999</v>
      </c>
      <c r="BH1153" s="105">
        <v>35.607399999999998</v>
      </c>
      <c r="BI1153" s="105">
        <v>35.582000000000001</v>
      </c>
      <c r="BJ1153" s="105">
        <v>35.615499999999997</v>
      </c>
      <c r="BK1153" s="105">
        <v>35.6038</v>
      </c>
      <c r="BL1153" s="116">
        <v>35.609400000000001</v>
      </c>
      <c r="BM1153" s="112">
        <v>3.6636700000000001E-2</v>
      </c>
      <c r="BN1153" s="112">
        <v>5.0883100000000001E-2</v>
      </c>
      <c r="BO1153" s="112">
        <v>9.8765800000000001E-2</v>
      </c>
      <c r="BP1153" s="112">
        <v>2.4246799999999999E-2</v>
      </c>
      <c r="BQ1153" s="112">
        <v>7.0942099999999994E-2</v>
      </c>
      <c r="BR1153" s="112">
        <v>6.66794E-2</v>
      </c>
      <c r="BS1153" s="112">
        <v>0.20899000000000001</v>
      </c>
      <c r="BT1153" s="112">
        <v>3.0793700000000001E-3</v>
      </c>
      <c r="BU1153" s="117">
        <v>0.589167</v>
      </c>
      <c r="BV1153" s="112">
        <v>8.2272999999999999E-2</v>
      </c>
      <c r="BW1153" s="112">
        <v>0.106549</v>
      </c>
      <c r="BX1153" s="112">
        <v>0.19217200000000001</v>
      </c>
      <c r="BY1153" s="112">
        <v>5.2140199999999998E-2</v>
      </c>
      <c r="BZ1153" s="112">
        <v>0.443328</v>
      </c>
      <c r="CA1153" s="112">
        <v>0.26073000000000002</v>
      </c>
      <c r="CB1153" s="112">
        <v>0.43571900000000002</v>
      </c>
      <c r="CC1153" s="112">
        <v>4.3248599999999998E-2</v>
      </c>
      <c r="CD1153" s="117">
        <v>0.85345000000000004</v>
      </c>
      <c r="CE1153" s="105">
        <v>-0.350076</v>
      </c>
      <c r="CF1153" s="105">
        <v>-0.489477</v>
      </c>
      <c r="CG1153" s="105">
        <v>-0.443577</v>
      </c>
      <c r="CH1153" s="105">
        <v>-0.30572500000000002</v>
      </c>
      <c r="CI1153" s="105">
        <v>4.0650699999999998E-2</v>
      </c>
      <c r="CJ1153" s="105">
        <v>4.3416299999999998E-2</v>
      </c>
      <c r="CK1153" s="105">
        <v>6.0629500000000003E-2</v>
      </c>
      <c r="CL1153" s="105">
        <v>5.6154900000000001E-2</v>
      </c>
      <c r="CM1153" s="116">
        <v>2.23287E-2</v>
      </c>
    </row>
    <row r="1154" spans="1:91">
      <c r="A1154" s="104" t="s">
        <v>3139</v>
      </c>
      <c r="B1154" s="104" t="s">
        <v>3140</v>
      </c>
      <c r="C1154" s="104" t="s">
        <v>3141</v>
      </c>
      <c r="D1154" s="105">
        <v>29.837800000000001</v>
      </c>
      <c r="E1154" s="108">
        <v>404517110.89999998</v>
      </c>
      <c r="F1154" s="108">
        <v>268211463</v>
      </c>
      <c r="G1154" s="108">
        <v>240860902.40000001</v>
      </c>
      <c r="H1154" s="108">
        <v>527710140</v>
      </c>
      <c r="I1154" s="108">
        <v>400340941</v>
      </c>
      <c r="J1154" s="108">
        <v>312234847.30000001</v>
      </c>
      <c r="K1154" s="108">
        <v>444796822.30000001</v>
      </c>
      <c r="L1154" s="108">
        <v>475559426.30000001</v>
      </c>
      <c r="M1154" s="108">
        <v>785174670.29999995</v>
      </c>
      <c r="N1154" s="108">
        <v>458802914</v>
      </c>
      <c r="O1154" s="108">
        <v>328540818.5</v>
      </c>
      <c r="P1154" s="108">
        <v>257989623.30000001</v>
      </c>
      <c r="Q1154" s="108">
        <v>832601480</v>
      </c>
      <c r="R1154" s="108">
        <v>836194316</v>
      </c>
      <c r="S1154" s="108">
        <v>746737371.29999995</v>
      </c>
      <c r="T1154" s="108">
        <v>786135194.29999995</v>
      </c>
      <c r="U1154" s="108">
        <v>784661224.79999995</v>
      </c>
      <c r="V1154" s="108">
        <v>771517462.5</v>
      </c>
      <c r="W1154" s="108">
        <v>705465087</v>
      </c>
      <c r="X1154" s="108">
        <v>804049302.79999995</v>
      </c>
      <c r="Y1154" s="108">
        <v>900732185.5</v>
      </c>
      <c r="Z1154" s="108">
        <v>761574391.5</v>
      </c>
      <c r="AA1154" s="108">
        <v>709303760.5</v>
      </c>
      <c r="AB1154" s="108">
        <v>787955310.5</v>
      </c>
      <c r="AC1154" s="108">
        <v>993184945</v>
      </c>
      <c r="AD1154" s="108">
        <v>1054388295</v>
      </c>
      <c r="AE1154" s="108">
        <v>1024328665</v>
      </c>
      <c r="AF1154" s="108">
        <v>1044022632</v>
      </c>
      <c r="AG1154" s="108">
        <v>1087230059</v>
      </c>
      <c r="AH1154" s="115">
        <v>1153113049</v>
      </c>
      <c r="AI1154" s="105">
        <v>28.975100000000001</v>
      </c>
      <c r="AJ1154" s="105">
        <v>28.584800000000001</v>
      </c>
      <c r="AK1154" s="105">
        <v>28.4755</v>
      </c>
      <c r="AL1154" s="105">
        <v>29.249600000000001</v>
      </c>
      <c r="AM1154" s="105">
        <v>29.025099999999998</v>
      </c>
      <c r="AN1154" s="105">
        <v>28.758299999999998</v>
      </c>
      <c r="AO1154" s="105">
        <v>28.979199999999999</v>
      </c>
      <c r="AP1154" s="105">
        <v>29.631799999999998</v>
      </c>
      <c r="AQ1154" s="105">
        <v>29.737500000000001</v>
      </c>
      <c r="AR1154" s="105">
        <v>29.194500000000001</v>
      </c>
      <c r="AS1154" s="105">
        <v>28.891999999999999</v>
      </c>
      <c r="AT1154" s="105">
        <v>28.546900000000001</v>
      </c>
      <c r="AU1154" s="105">
        <v>29.854399999999998</v>
      </c>
      <c r="AV1154" s="105">
        <v>29.928999999999998</v>
      </c>
      <c r="AW1154" s="105">
        <v>29.842199999999998</v>
      </c>
      <c r="AX1154" s="105">
        <v>29.929500000000001</v>
      </c>
      <c r="AY1154" s="105">
        <v>29.872599999999998</v>
      </c>
      <c r="AZ1154" s="105">
        <v>29.833400000000001</v>
      </c>
      <c r="BA1154" s="105">
        <v>29.6389</v>
      </c>
      <c r="BB1154" s="105">
        <v>29.9331</v>
      </c>
      <c r="BC1154" s="105">
        <v>29.956600000000002</v>
      </c>
      <c r="BD1154" s="105">
        <v>29.8978</v>
      </c>
      <c r="BE1154" s="105">
        <v>29.825199999999999</v>
      </c>
      <c r="BF1154" s="105">
        <v>29.990100000000002</v>
      </c>
      <c r="BG1154" s="105">
        <v>29.925999999999998</v>
      </c>
      <c r="BH1154" s="105">
        <v>30.0122</v>
      </c>
      <c r="BI1154" s="105">
        <v>29.945900000000002</v>
      </c>
      <c r="BJ1154" s="105">
        <v>30.014600000000002</v>
      </c>
      <c r="BK1154" s="105">
        <v>29.971</v>
      </c>
      <c r="BL1154" s="116">
        <v>30.119399999999999</v>
      </c>
      <c r="BM1154" s="112">
        <v>1.0087099999999999E-3</v>
      </c>
      <c r="BN1154" s="112">
        <v>2.3286000000000001E-3</v>
      </c>
      <c r="BO1154" s="112">
        <v>7.2168200000000002E-2</v>
      </c>
      <c r="BP1154" s="112">
        <v>3.83293E-3</v>
      </c>
      <c r="BQ1154" s="112">
        <v>3.6573000000000001E-2</v>
      </c>
      <c r="BR1154" s="112">
        <v>3.9894699999999998E-2</v>
      </c>
      <c r="BS1154" s="112">
        <v>0.15937699999999999</v>
      </c>
      <c r="BT1154" s="112">
        <v>0.114606</v>
      </c>
      <c r="BU1154" s="117">
        <v>0.223747</v>
      </c>
      <c r="BV1154" s="112">
        <v>1.27993E-2</v>
      </c>
      <c r="BW1154" s="112">
        <v>1.9379199999999999E-2</v>
      </c>
      <c r="BX1154" s="112">
        <v>0.16442100000000001</v>
      </c>
      <c r="BY1154" s="112">
        <v>1.5236299999999999E-2</v>
      </c>
      <c r="BZ1154" s="112">
        <v>0.35445500000000002</v>
      </c>
      <c r="CA1154" s="112">
        <v>0.191575</v>
      </c>
      <c r="CB1154" s="112">
        <v>0.37468299999999999</v>
      </c>
      <c r="CC1154" s="112">
        <v>0.29277999999999998</v>
      </c>
      <c r="CD1154" s="117">
        <v>0.70395700000000005</v>
      </c>
      <c r="CE1154" s="105">
        <v>-1.3565100000000001</v>
      </c>
      <c r="CF1154" s="105">
        <v>-1.024</v>
      </c>
      <c r="CG1154" s="105">
        <v>-0.585476</v>
      </c>
      <c r="CH1154" s="105">
        <v>-1.1572</v>
      </c>
      <c r="CI1154" s="105">
        <v>-0.15981699999999999</v>
      </c>
      <c r="CJ1154" s="105">
        <v>-0.156475</v>
      </c>
      <c r="CK1154" s="105">
        <v>-0.192106</v>
      </c>
      <c r="CL1154" s="105">
        <v>-0.130631</v>
      </c>
      <c r="CM1154" s="116">
        <v>-7.3600799999999994E-2</v>
      </c>
    </row>
    <row r="1155" spans="1:91">
      <c r="A1155" s="104" t="s">
        <v>3142</v>
      </c>
      <c r="B1155" s="104" t="s">
        <v>3143</v>
      </c>
      <c r="C1155" s="104" t="s">
        <v>3144</v>
      </c>
      <c r="D1155" s="105">
        <v>34.178600000000003</v>
      </c>
      <c r="E1155" s="108">
        <v>15418375746</v>
      </c>
      <c r="F1155" s="108">
        <v>14582134386</v>
      </c>
      <c r="G1155" s="108">
        <v>187699084</v>
      </c>
      <c r="H1155" s="108">
        <v>14776698610</v>
      </c>
      <c r="I1155" s="108">
        <v>15594333492</v>
      </c>
      <c r="J1155" s="108">
        <v>7263253219</v>
      </c>
      <c r="K1155" s="108">
        <v>8945603312</v>
      </c>
      <c r="L1155" s="108">
        <v>7560577798</v>
      </c>
      <c r="M1155" s="108">
        <v>13608609704</v>
      </c>
      <c r="N1155" s="108">
        <v>11455121548</v>
      </c>
      <c r="O1155" s="108">
        <v>6134115213</v>
      </c>
      <c r="P1155" s="108">
        <v>157463008</v>
      </c>
      <c r="Q1155" s="108">
        <v>22218977528</v>
      </c>
      <c r="R1155" s="108">
        <v>9135292279</v>
      </c>
      <c r="S1155" s="108">
        <v>23462450754</v>
      </c>
      <c r="T1155" s="108">
        <v>300941614</v>
      </c>
      <c r="U1155" s="108">
        <v>15303630762</v>
      </c>
      <c r="V1155" s="108">
        <v>21147023678</v>
      </c>
      <c r="W1155" s="108">
        <v>22420263014</v>
      </c>
      <c r="X1155" s="108">
        <v>22895604737</v>
      </c>
      <c r="Y1155" s="108">
        <v>14525001762</v>
      </c>
      <c r="Z1155" s="108">
        <v>19368899207</v>
      </c>
      <c r="AA1155" s="108">
        <v>20623969473</v>
      </c>
      <c r="AB1155" s="108">
        <v>19707265969</v>
      </c>
      <c r="AC1155" s="108">
        <v>21817119720</v>
      </c>
      <c r="AD1155" s="108">
        <v>20721275148</v>
      </c>
      <c r="AE1155" s="108">
        <v>8005549565</v>
      </c>
      <c r="AF1155" s="108">
        <v>22455200091</v>
      </c>
      <c r="AG1155" s="108">
        <v>15009518882</v>
      </c>
      <c r="AH1155" s="115">
        <v>19743645277</v>
      </c>
      <c r="AI1155" s="105">
        <v>34.227400000000003</v>
      </c>
      <c r="AJ1155" s="105">
        <v>34.2819</v>
      </c>
      <c r="AK1155" s="105">
        <v>28.042400000000001</v>
      </c>
      <c r="AL1155" s="105">
        <v>34.057000000000002</v>
      </c>
      <c r="AM1155" s="105">
        <v>34.2821</v>
      </c>
      <c r="AN1155" s="105">
        <v>33.1768</v>
      </c>
      <c r="AO1155" s="105">
        <v>33.320900000000002</v>
      </c>
      <c r="AP1155" s="105">
        <v>33.472900000000003</v>
      </c>
      <c r="AQ1155" s="105">
        <v>33.852899999999998</v>
      </c>
      <c r="AR1155" s="105">
        <v>33.841200000000001</v>
      </c>
      <c r="AS1155" s="105">
        <v>33.081200000000003</v>
      </c>
      <c r="AT1155" s="105">
        <v>27.834599999999998</v>
      </c>
      <c r="AU1155" s="105">
        <v>34.579099999999997</v>
      </c>
      <c r="AV1155" s="105">
        <v>33.378500000000003</v>
      </c>
      <c r="AW1155" s="105">
        <v>34.818600000000004</v>
      </c>
      <c r="AX1155" s="105">
        <v>28.5442</v>
      </c>
      <c r="AY1155" s="105">
        <v>34.155900000000003</v>
      </c>
      <c r="AZ1155" s="105">
        <v>34.627200000000002</v>
      </c>
      <c r="BA1155" s="105">
        <v>34.628999999999998</v>
      </c>
      <c r="BB1155" s="105">
        <v>34.756599999999999</v>
      </c>
      <c r="BC1155" s="105">
        <v>33.9788</v>
      </c>
      <c r="BD1155" s="105">
        <v>34.599299999999999</v>
      </c>
      <c r="BE1155" s="105">
        <v>34.679900000000004</v>
      </c>
      <c r="BF1155" s="105">
        <v>34.634599999999999</v>
      </c>
      <c r="BG1155" s="105">
        <v>34.398499999999999</v>
      </c>
      <c r="BH1155" s="105">
        <v>34.288800000000002</v>
      </c>
      <c r="BI1155" s="105">
        <v>32.912199999999999</v>
      </c>
      <c r="BJ1155" s="105">
        <v>34.441400000000002</v>
      </c>
      <c r="BK1155" s="105">
        <v>33.729700000000001</v>
      </c>
      <c r="BL1155" s="116">
        <v>34.201300000000003</v>
      </c>
      <c r="BM1155" s="112">
        <v>0.40400599999999998</v>
      </c>
      <c r="BN1155" s="112">
        <v>0.51159600000000005</v>
      </c>
      <c r="BO1155" s="112">
        <v>9.3259099999999998E-2</v>
      </c>
      <c r="BP1155" s="112">
        <v>0.25245499999999998</v>
      </c>
      <c r="BQ1155" s="112">
        <v>0.79798599999999997</v>
      </c>
      <c r="BR1155" s="112">
        <v>0.44033499999999998</v>
      </c>
      <c r="BS1155" s="112">
        <v>0.358371</v>
      </c>
      <c r="BT1155" s="112">
        <v>7.1001800000000004E-2</v>
      </c>
      <c r="BU1155" s="117">
        <v>0.64746700000000001</v>
      </c>
      <c r="BV1155" s="112">
        <v>0.48622799999999999</v>
      </c>
      <c r="BW1155" s="112">
        <v>0.59556100000000001</v>
      </c>
      <c r="BX1155" s="112">
        <v>0.18690799999999999</v>
      </c>
      <c r="BY1155" s="112">
        <v>0.33567200000000003</v>
      </c>
      <c r="BZ1155" s="112">
        <v>0.90223900000000001</v>
      </c>
      <c r="CA1155" s="112">
        <v>0.69264099999999995</v>
      </c>
      <c r="CB1155" s="112">
        <v>0.58737300000000003</v>
      </c>
      <c r="CC1155" s="112">
        <v>0.22506899999999999</v>
      </c>
      <c r="CD1155" s="117">
        <v>0.88578100000000004</v>
      </c>
      <c r="CE1155" s="105">
        <v>-1.9402200000000001</v>
      </c>
      <c r="CF1155" s="105">
        <v>-0.28549099999999999</v>
      </c>
      <c r="CG1155" s="105">
        <v>-0.57522200000000001</v>
      </c>
      <c r="CH1155" s="105">
        <v>-2.5384500000000001</v>
      </c>
      <c r="CI1155" s="105">
        <v>0.13461200000000001</v>
      </c>
      <c r="CJ1155" s="105">
        <v>-1.6816800000000001</v>
      </c>
      <c r="CK1155" s="105">
        <v>0.33067200000000002</v>
      </c>
      <c r="CL1155" s="105">
        <v>0.513818</v>
      </c>
      <c r="CM1155" s="116">
        <v>-0.25760100000000002</v>
      </c>
    </row>
    <row r="1156" spans="1:91">
      <c r="A1156" s="104" t="s">
        <v>5309</v>
      </c>
      <c r="B1156" s="104" t="s">
        <v>5310</v>
      </c>
      <c r="C1156" s="104" t="s">
        <v>5311</v>
      </c>
      <c r="D1156" s="105">
        <v>26.506149999999998</v>
      </c>
      <c r="E1156" s="108">
        <v>144867084.5</v>
      </c>
      <c r="F1156" s="108">
        <v>168106770</v>
      </c>
      <c r="G1156" s="108">
        <v>28681804.5</v>
      </c>
      <c r="H1156" s="108">
        <v>225038995.5</v>
      </c>
      <c r="I1156" s="108">
        <v>105268783</v>
      </c>
      <c r="J1156" s="108">
        <v>26630219.5</v>
      </c>
      <c r="K1156" s="108">
        <v>12252690.380000001</v>
      </c>
      <c r="L1156" s="108">
        <v>18532375</v>
      </c>
      <c r="M1156" s="108">
        <v>19463315.5</v>
      </c>
      <c r="N1156" s="108">
        <v>5703326.5</v>
      </c>
      <c r="O1156" s="108">
        <v>13604844.5</v>
      </c>
      <c r="P1156" s="108">
        <v>14671955</v>
      </c>
      <c r="Q1156" s="108">
        <v>55560670</v>
      </c>
      <c r="R1156" s="108">
        <v>151050194</v>
      </c>
      <c r="S1156" s="108">
        <v>71641064.5</v>
      </c>
      <c r="T1156" s="108">
        <v>73864629.75</v>
      </c>
      <c r="U1156" s="108">
        <v>74801303</v>
      </c>
      <c r="V1156" s="108">
        <v>303213060</v>
      </c>
      <c r="W1156" s="108">
        <v>46163917.75</v>
      </c>
      <c r="X1156" s="108">
        <v>45425569.5</v>
      </c>
      <c r="Y1156" s="108">
        <v>76255491.25</v>
      </c>
      <c r="Z1156" s="108">
        <v>53387132</v>
      </c>
      <c r="AA1156" s="108">
        <v>190125507</v>
      </c>
      <c r="AB1156" s="108">
        <v>29751615.5</v>
      </c>
      <c r="AC1156" s="108">
        <v>615681105.29999995</v>
      </c>
      <c r="AD1156" s="108">
        <v>147144258</v>
      </c>
      <c r="AE1156" s="108">
        <v>625731824</v>
      </c>
      <c r="AF1156" s="108">
        <v>513409384</v>
      </c>
      <c r="AG1156" s="108">
        <v>266481308</v>
      </c>
      <c r="AH1156" s="115">
        <v>517177790</v>
      </c>
      <c r="AI1156" s="105">
        <v>27.493600000000001</v>
      </c>
      <c r="AJ1156" s="105">
        <v>28.038499999999999</v>
      </c>
      <c r="AK1156" s="105">
        <v>25.426300000000001</v>
      </c>
      <c r="AL1156" s="105">
        <v>28.02</v>
      </c>
      <c r="AM1156" s="105">
        <v>27.1006</v>
      </c>
      <c r="AN1156" s="105">
        <v>25.410599999999999</v>
      </c>
      <c r="AO1156" s="105">
        <v>23.785799999999998</v>
      </c>
      <c r="AP1156" s="105">
        <v>25.275700000000001</v>
      </c>
      <c r="AQ1156" s="105">
        <v>24.403300000000002</v>
      </c>
      <c r="AR1156" s="105">
        <v>22.602900000000002</v>
      </c>
      <c r="AS1156" s="105">
        <v>24.481400000000001</v>
      </c>
      <c r="AT1156" s="105">
        <v>24.410699999999999</v>
      </c>
      <c r="AU1156" s="105">
        <v>25.945399999999999</v>
      </c>
      <c r="AV1156" s="105">
        <v>27.460100000000001</v>
      </c>
      <c r="AW1156" s="105">
        <v>26.530100000000001</v>
      </c>
      <c r="AX1156" s="105">
        <v>26.517700000000001</v>
      </c>
      <c r="AY1156" s="105">
        <v>26.494599999999998</v>
      </c>
      <c r="AZ1156" s="105">
        <v>28.556899999999999</v>
      </c>
      <c r="BA1156" s="105">
        <v>25.705200000000001</v>
      </c>
      <c r="BB1156" s="105">
        <v>25.8202</v>
      </c>
      <c r="BC1156" s="105">
        <v>26.367599999999999</v>
      </c>
      <c r="BD1156" s="105">
        <v>26.014800000000001</v>
      </c>
      <c r="BE1156" s="105">
        <v>27.929099999999998</v>
      </c>
      <c r="BF1156" s="105">
        <v>25.263100000000001</v>
      </c>
      <c r="BG1156" s="105">
        <v>29.247900000000001</v>
      </c>
      <c r="BH1156" s="105">
        <v>27.166899999999998</v>
      </c>
      <c r="BI1156" s="105">
        <v>29.2348</v>
      </c>
      <c r="BJ1156" s="105">
        <v>28.990600000000001</v>
      </c>
      <c r="BK1156" s="105">
        <v>27.9391</v>
      </c>
      <c r="BL1156" s="116">
        <v>28.936499999999999</v>
      </c>
      <c r="BM1156" s="112">
        <v>0.13187399999999999</v>
      </c>
      <c r="BN1156" s="112">
        <v>0.100844</v>
      </c>
      <c r="BO1156" s="112">
        <v>1.6895E-3</v>
      </c>
      <c r="BP1156" s="112">
        <v>2.4290000000000002E-3</v>
      </c>
      <c r="BQ1156" s="112">
        <v>2.39563E-2</v>
      </c>
      <c r="BR1156" s="112">
        <v>0.13420599999999999</v>
      </c>
      <c r="BS1156" s="112">
        <v>2.6210000000000001E-3</v>
      </c>
      <c r="BT1156" s="112">
        <v>6.2056199999999999E-2</v>
      </c>
      <c r="BU1156" s="117">
        <v>0.92995799999999995</v>
      </c>
      <c r="BV1156" s="112">
        <v>0.20250499999999999</v>
      </c>
      <c r="BW1156" s="112">
        <v>0.17297799999999999</v>
      </c>
      <c r="BX1156" s="112">
        <v>2.35613E-2</v>
      </c>
      <c r="BY1156" s="112">
        <v>1.2612399999999999E-2</v>
      </c>
      <c r="BZ1156" s="112">
        <v>0.30909999999999999</v>
      </c>
      <c r="CA1156" s="112">
        <v>0.37821500000000002</v>
      </c>
      <c r="CB1156" s="112">
        <v>5.4246299999999997E-2</v>
      </c>
      <c r="CC1156" s="112">
        <v>0.20750399999999999</v>
      </c>
      <c r="CD1156" s="117">
        <v>0.98062800000000006</v>
      </c>
      <c r="CE1156" s="105">
        <v>-1.63592</v>
      </c>
      <c r="CF1156" s="105">
        <v>-1.77833</v>
      </c>
      <c r="CG1156" s="105">
        <v>-4.1337999999999999</v>
      </c>
      <c r="CH1156" s="105">
        <v>-4.7903900000000004</v>
      </c>
      <c r="CI1156" s="105">
        <v>-1.9768600000000001</v>
      </c>
      <c r="CJ1156" s="105">
        <v>-1.4323600000000001</v>
      </c>
      <c r="CK1156" s="105">
        <v>-2.6577000000000002</v>
      </c>
      <c r="CL1156" s="105">
        <v>-2.21977</v>
      </c>
      <c r="CM1156" s="116">
        <v>-7.2170300000000007E-2</v>
      </c>
    </row>
    <row r="1157" spans="1:91">
      <c r="A1157" s="104" t="s">
        <v>3145</v>
      </c>
      <c r="B1157" s="104" t="s">
        <v>3146</v>
      </c>
      <c r="C1157" s="104" t="s">
        <v>3147</v>
      </c>
      <c r="D1157" s="105">
        <v>30.212</v>
      </c>
      <c r="E1157" s="108">
        <v>539458895.60000002</v>
      </c>
      <c r="F1157" s="108">
        <v>457673140</v>
      </c>
      <c r="G1157" s="108">
        <v>467906308</v>
      </c>
      <c r="H1157" s="108">
        <v>597389414</v>
      </c>
      <c r="I1157" s="108">
        <v>476292414.5</v>
      </c>
      <c r="J1157" s="108">
        <v>363230800.30000001</v>
      </c>
      <c r="K1157" s="108">
        <v>529724496</v>
      </c>
      <c r="L1157" s="108">
        <v>267277987</v>
      </c>
      <c r="M1157" s="108">
        <v>542402885</v>
      </c>
      <c r="N1157" s="108">
        <v>288845745</v>
      </c>
      <c r="O1157" s="108">
        <v>337264257.10000002</v>
      </c>
      <c r="P1157" s="108">
        <v>273713875</v>
      </c>
      <c r="Q1157" s="108">
        <v>1042501782</v>
      </c>
      <c r="R1157" s="108">
        <v>1044610062</v>
      </c>
      <c r="S1157" s="108">
        <v>984226624</v>
      </c>
      <c r="T1157" s="108">
        <v>1042682724</v>
      </c>
      <c r="U1157" s="108">
        <v>1034475224</v>
      </c>
      <c r="V1157" s="108">
        <v>1432351128</v>
      </c>
      <c r="W1157" s="108">
        <v>1045790694</v>
      </c>
      <c r="X1157" s="108">
        <v>1116179216</v>
      </c>
      <c r="Y1157" s="108">
        <v>1029219493</v>
      </c>
      <c r="Z1157" s="108">
        <v>945338419.10000002</v>
      </c>
      <c r="AA1157" s="108">
        <v>977993523.29999995</v>
      </c>
      <c r="AB1157" s="108">
        <v>1021156958</v>
      </c>
      <c r="AC1157" s="108">
        <v>1685460706</v>
      </c>
      <c r="AD1157" s="108">
        <v>1567220382</v>
      </c>
      <c r="AE1157" s="108">
        <v>1978039417</v>
      </c>
      <c r="AF1157" s="108">
        <v>1499376701</v>
      </c>
      <c r="AG1157" s="108">
        <v>1772771265</v>
      </c>
      <c r="AH1157" s="115">
        <v>1421697791</v>
      </c>
      <c r="AI1157" s="105">
        <v>29.3904</v>
      </c>
      <c r="AJ1157" s="105">
        <v>29.3474</v>
      </c>
      <c r="AK1157" s="105">
        <v>29.405100000000001</v>
      </c>
      <c r="AL1157" s="105">
        <v>29.4285</v>
      </c>
      <c r="AM1157" s="105">
        <v>29.267499999999998</v>
      </c>
      <c r="AN1157" s="105">
        <v>28.9864</v>
      </c>
      <c r="AO1157" s="105">
        <v>29.2361</v>
      </c>
      <c r="AP1157" s="105">
        <v>28.817599999999999</v>
      </c>
      <c r="AQ1157" s="105">
        <v>29.203900000000001</v>
      </c>
      <c r="AR1157" s="105">
        <v>28.534400000000002</v>
      </c>
      <c r="AS1157" s="105">
        <v>28.926200000000001</v>
      </c>
      <c r="AT1157" s="105">
        <v>28.632300000000001</v>
      </c>
      <c r="AU1157" s="105">
        <v>30.194800000000001</v>
      </c>
      <c r="AV1157" s="105">
        <v>30.25</v>
      </c>
      <c r="AW1157" s="105">
        <v>30.225300000000001</v>
      </c>
      <c r="AX1157" s="105">
        <v>30.337</v>
      </c>
      <c r="AY1157" s="105">
        <v>30.270700000000001</v>
      </c>
      <c r="AZ1157" s="105">
        <v>30.761700000000001</v>
      </c>
      <c r="BA1157" s="105">
        <v>30.206900000000001</v>
      </c>
      <c r="BB1157" s="105">
        <v>30.398700000000002</v>
      </c>
      <c r="BC1157" s="105">
        <v>30.139500000000002</v>
      </c>
      <c r="BD1157" s="105">
        <v>30.217099999999999</v>
      </c>
      <c r="BE1157" s="105">
        <v>30.3004</v>
      </c>
      <c r="BF1157" s="105">
        <v>30.364100000000001</v>
      </c>
      <c r="BG1157" s="105">
        <v>30.695399999999999</v>
      </c>
      <c r="BH1157" s="105">
        <v>30.584800000000001</v>
      </c>
      <c r="BI1157" s="105">
        <v>30.895299999999999</v>
      </c>
      <c r="BJ1157" s="105">
        <v>30.536799999999999</v>
      </c>
      <c r="BK1157" s="105">
        <v>30.664000000000001</v>
      </c>
      <c r="BL1157" s="116">
        <v>30.4145</v>
      </c>
      <c r="BM1157" s="112">
        <v>9.8007899999999994E-5</v>
      </c>
      <c r="BN1157" s="112">
        <v>8.9490399999999997E-4</v>
      </c>
      <c r="BO1157" s="112">
        <v>6.7883500000000003E-4</v>
      </c>
      <c r="BP1157" s="112">
        <v>1.82604E-4</v>
      </c>
      <c r="BQ1157" s="112">
        <v>1.2951799999999999E-2</v>
      </c>
      <c r="BR1157" s="112">
        <v>0.654721</v>
      </c>
      <c r="BS1157" s="112">
        <v>5.19728E-2</v>
      </c>
      <c r="BT1157" s="112">
        <v>4.3138099999999999E-2</v>
      </c>
      <c r="BU1157" s="117">
        <v>0.18254300000000001</v>
      </c>
      <c r="BV1157" s="112">
        <v>4.5635399999999996E-3</v>
      </c>
      <c r="BW1157" s="112">
        <v>1.33267E-2</v>
      </c>
      <c r="BX1157" s="112">
        <v>1.6686099999999999E-2</v>
      </c>
      <c r="BY1157" s="112">
        <v>3.7760699999999999E-3</v>
      </c>
      <c r="BZ1157" s="112">
        <v>0.26298199999999999</v>
      </c>
      <c r="CA1157" s="112">
        <v>0.83353100000000002</v>
      </c>
      <c r="CB1157" s="112">
        <v>0.21604200000000001</v>
      </c>
      <c r="CC1157" s="112">
        <v>0.16663800000000001</v>
      </c>
      <c r="CD1157" s="117">
        <v>0.69313100000000005</v>
      </c>
      <c r="CE1157" s="105">
        <v>-1.15743</v>
      </c>
      <c r="CF1157" s="105">
        <v>-1.3109500000000001</v>
      </c>
      <c r="CG1157" s="105">
        <v>-1.45255</v>
      </c>
      <c r="CH1157" s="105">
        <v>-1.8407899999999999</v>
      </c>
      <c r="CI1157" s="105">
        <v>-0.31501800000000002</v>
      </c>
      <c r="CJ1157" s="105">
        <v>-8.1939700000000004E-2</v>
      </c>
      <c r="CK1157" s="105">
        <v>-0.29003600000000002</v>
      </c>
      <c r="CL1157" s="105">
        <v>-0.24451700000000001</v>
      </c>
      <c r="CM1157" s="116">
        <v>0.18676000000000001</v>
      </c>
    </row>
    <row r="1158" spans="1:91">
      <c r="A1158" s="104" t="s">
        <v>3148</v>
      </c>
      <c r="B1158" s="104" t="s">
        <v>3149</v>
      </c>
      <c r="C1158" s="104" t="s">
        <v>3150</v>
      </c>
      <c r="D1158" s="105">
        <v>31.444200000000002</v>
      </c>
      <c r="E1158" s="108">
        <v>1778321648</v>
      </c>
      <c r="F1158" s="108">
        <v>1854583628</v>
      </c>
      <c r="G1158" s="108">
        <v>1983164114</v>
      </c>
      <c r="H1158" s="108">
        <v>2163726176</v>
      </c>
      <c r="I1158" s="108">
        <v>1611474220</v>
      </c>
      <c r="J1158" s="108">
        <v>2021441105</v>
      </c>
      <c r="K1158" s="108">
        <v>1777675588</v>
      </c>
      <c r="L1158" s="108">
        <v>1272351985</v>
      </c>
      <c r="M1158" s="108">
        <v>1958069152</v>
      </c>
      <c r="N1158" s="108">
        <v>1579940568</v>
      </c>
      <c r="O1158" s="108">
        <v>2267629467</v>
      </c>
      <c r="P1158" s="108">
        <v>1377707688</v>
      </c>
      <c r="Q1158" s="108">
        <v>2403088379</v>
      </c>
      <c r="R1158" s="108">
        <v>2505113757</v>
      </c>
      <c r="S1158" s="108">
        <v>1704359078</v>
      </c>
      <c r="T1158" s="108">
        <v>2409709424</v>
      </c>
      <c r="U1158" s="108">
        <v>2838689940</v>
      </c>
      <c r="V1158" s="108">
        <v>2765243447</v>
      </c>
      <c r="W1158" s="108">
        <v>2353323491</v>
      </c>
      <c r="X1158" s="108">
        <v>2544153361</v>
      </c>
      <c r="Y1158" s="108">
        <v>2579487866</v>
      </c>
      <c r="Z1158" s="108">
        <v>1943956000</v>
      </c>
      <c r="AA1158" s="108">
        <v>2268099033</v>
      </c>
      <c r="AB1158" s="108">
        <v>2581934280</v>
      </c>
      <c r="AC1158" s="108">
        <v>4445428889</v>
      </c>
      <c r="AD1158" s="108">
        <v>4051458658</v>
      </c>
      <c r="AE1158" s="108">
        <v>4084026420</v>
      </c>
      <c r="AF1158" s="108">
        <v>3629484038</v>
      </c>
      <c r="AG1158" s="108">
        <v>4227542807</v>
      </c>
      <c r="AH1158" s="115">
        <v>3718729379</v>
      </c>
      <c r="AI1158" s="105">
        <v>31.1114</v>
      </c>
      <c r="AJ1158" s="105">
        <v>31.351400000000002</v>
      </c>
      <c r="AK1158" s="105">
        <v>31.437899999999999</v>
      </c>
      <c r="AL1158" s="105">
        <v>31.285299999999999</v>
      </c>
      <c r="AM1158" s="105">
        <v>31.015699999999999</v>
      </c>
      <c r="AN1158" s="105">
        <v>31.4224</v>
      </c>
      <c r="AO1158" s="105">
        <v>30.9544</v>
      </c>
      <c r="AP1158" s="105">
        <v>30.9496</v>
      </c>
      <c r="AQ1158" s="105">
        <v>31.055900000000001</v>
      </c>
      <c r="AR1158" s="105">
        <v>30.974900000000002</v>
      </c>
      <c r="AS1158" s="105">
        <v>31.555299999999999</v>
      </c>
      <c r="AT1158" s="105">
        <v>30.963799999999999</v>
      </c>
      <c r="AU1158" s="105">
        <v>31.3964</v>
      </c>
      <c r="AV1158" s="105">
        <v>31.511900000000001</v>
      </c>
      <c r="AW1158" s="105">
        <v>30.993400000000001</v>
      </c>
      <c r="AX1158" s="105">
        <v>31.545500000000001</v>
      </c>
      <c r="AY1158" s="105">
        <v>31.726199999999999</v>
      </c>
      <c r="AZ1158" s="105">
        <v>31.691400000000002</v>
      </c>
      <c r="BA1158" s="105">
        <v>31.376999999999999</v>
      </c>
      <c r="BB1158" s="105">
        <v>31.569500000000001</v>
      </c>
      <c r="BC1158" s="105">
        <v>31.450500000000002</v>
      </c>
      <c r="BD1158" s="105">
        <v>31.258900000000001</v>
      </c>
      <c r="BE1158" s="105">
        <v>31.482399999999998</v>
      </c>
      <c r="BF1158" s="105">
        <v>31.702400000000001</v>
      </c>
      <c r="BG1158" s="105">
        <v>32.093800000000002</v>
      </c>
      <c r="BH1158" s="105">
        <v>31.9359</v>
      </c>
      <c r="BI1158" s="105">
        <v>31.941199999999998</v>
      </c>
      <c r="BJ1158" s="105">
        <v>31.812200000000001</v>
      </c>
      <c r="BK1158" s="105">
        <v>31.902100000000001</v>
      </c>
      <c r="BL1158" s="116">
        <v>31.783000000000001</v>
      </c>
      <c r="BM1158" s="112">
        <v>6.9105800000000004E-3</v>
      </c>
      <c r="BN1158" s="112">
        <v>9.0368199999999992E-3</v>
      </c>
      <c r="BO1158" s="112">
        <v>7.0788299999999994E-5</v>
      </c>
      <c r="BP1158" s="112">
        <v>2.82472E-2</v>
      </c>
      <c r="BQ1158" s="112">
        <v>2.99619E-2</v>
      </c>
      <c r="BR1158" s="112">
        <v>5.4060700000000003E-2</v>
      </c>
      <c r="BS1158" s="112">
        <v>5.2936900000000002E-3</v>
      </c>
      <c r="BT1158" s="112">
        <v>5.7488400000000002E-2</v>
      </c>
      <c r="BU1158" s="117">
        <v>6.6149700000000006E-2</v>
      </c>
      <c r="BV1158" s="112">
        <v>3.3122800000000001E-2</v>
      </c>
      <c r="BW1158" s="112">
        <v>3.6235200000000002E-2</v>
      </c>
      <c r="BX1158" s="112">
        <v>5.9345800000000001E-3</v>
      </c>
      <c r="BY1158" s="112">
        <v>5.8597299999999998E-2</v>
      </c>
      <c r="BZ1158" s="112">
        <v>0.34792099999999998</v>
      </c>
      <c r="CA1158" s="112">
        <v>0.232765</v>
      </c>
      <c r="CB1158" s="112">
        <v>7.1934200000000004E-2</v>
      </c>
      <c r="CC1158" s="112">
        <v>0.19699</v>
      </c>
      <c r="CD1158" s="117">
        <v>0.55438699999999996</v>
      </c>
      <c r="CE1158" s="105">
        <v>-0.53217800000000004</v>
      </c>
      <c r="CF1158" s="105">
        <v>-0.59126599999999996</v>
      </c>
      <c r="CG1158" s="105">
        <v>-0.845773</v>
      </c>
      <c r="CH1158" s="105">
        <v>-0.66775099999999998</v>
      </c>
      <c r="CI1158" s="105">
        <v>-0.53182200000000002</v>
      </c>
      <c r="CJ1158" s="105">
        <v>-0.178038</v>
      </c>
      <c r="CK1158" s="105">
        <v>-0.36671599999999999</v>
      </c>
      <c r="CL1158" s="105">
        <v>-0.351161</v>
      </c>
      <c r="CM1158" s="116">
        <v>0.15792</v>
      </c>
    </row>
    <row r="1159" spans="1:91">
      <c r="A1159" s="104" t="s">
        <v>3151</v>
      </c>
      <c r="B1159" s="104" t="s">
        <v>3152</v>
      </c>
      <c r="C1159" s="104" t="s">
        <v>1234</v>
      </c>
      <c r="D1159" s="105">
        <v>31.37115</v>
      </c>
      <c r="E1159" s="108">
        <v>1095545559</v>
      </c>
      <c r="F1159" s="108">
        <v>740808640.5</v>
      </c>
      <c r="G1159" s="108">
        <v>563807630</v>
      </c>
      <c r="H1159" s="108">
        <v>1172265373</v>
      </c>
      <c r="I1159" s="108">
        <v>656677959.79999995</v>
      </c>
      <c r="J1159" s="108">
        <v>575004254.5</v>
      </c>
      <c r="K1159" s="108">
        <v>1025514890</v>
      </c>
      <c r="L1159" s="108">
        <v>382249126</v>
      </c>
      <c r="M1159" s="108">
        <v>1239110945</v>
      </c>
      <c r="N1159" s="108">
        <v>728893840</v>
      </c>
      <c r="O1159" s="108">
        <v>558481348</v>
      </c>
      <c r="P1159" s="108">
        <v>610457967</v>
      </c>
      <c r="Q1159" s="108">
        <v>2409385611</v>
      </c>
      <c r="R1159" s="108">
        <v>2365329329</v>
      </c>
      <c r="S1159" s="108">
        <v>1560520863</v>
      </c>
      <c r="T1159" s="108">
        <v>2578672359</v>
      </c>
      <c r="U1159" s="108">
        <v>2336127515</v>
      </c>
      <c r="V1159" s="108">
        <v>2692961082</v>
      </c>
      <c r="W1159" s="108">
        <v>2245413494</v>
      </c>
      <c r="X1159" s="108">
        <v>2526064138</v>
      </c>
      <c r="Y1159" s="108">
        <v>2721601711</v>
      </c>
      <c r="Z1159" s="108">
        <v>2116838293</v>
      </c>
      <c r="AA1159" s="108">
        <v>2372139966</v>
      </c>
      <c r="AB1159" s="108">
        <v>2037803656</v>
      </c>
      <c r="AC1159" s="108">
        <v>3095788906</v>
      </c>
      <c r="AD1159" s="108">
        <v>3189398067</v>
      </c>
      <c r="AE1159" s="108">
        <v>3211855118</v>
      </c>
      <c r="AF1159" s="108">
        <v>3191901632</v>
      </c>
      <c r="AG1159" s="108">
        <v>3295707036</v>
      </c>
      <c r="AH1159" s="115">
        <v>3635392467</v>
      </c>
      <c r="AI1159" s="105">
        <v>30.412500000000001</v>
      </c>
      <c r="AJ1159" s="105">
        <v>30.061699999999998</v>
      </c>
      <c r="AK1159" s="105">
        <v>29.662299999999998</v>
      </c>
      <c r="AL1159" s="105">
        <v>30.401</v>
      </c>
      <c r="AM1159" s="105">
        <v>29.720700000000001</v>
      </c>
      <c r="AN1159" s="105">
        <v>29.6357</v>
      </c>
      <c r="AO1159" s="105">
        <v>30.149899999999999</v>
      </c>
      <c r="AP1159" s="105">
        <v>29.325500000000002</v>
      </c>
      <c r="AQ1159" s="105">
        <v>30.395800000000001</v>
      </c>
      <c r="AR1159" s="105">
        <v>29.891500000000001</v>
      </c>
      <c r="AS1159" s="105">
        <v>29.625699999999998</v>
      </c>
      <c r="AT1159" s="105">
        <v>29.7895</v>
      </c>
      <c r="AU1159" s="105">
        <v>31.400200000000002</v>
      </c>
      <c r="AV1159" s="105">
        <v>31.429099999999998</v>
      </c>
      <c r="AW1159" s="105">
        <v>30.867999999999999</v>
      </c>
      <c r="AX1159" s="105">
        <v>31.6433</v>
      </c>
      <c r="AY1159" s="105">
        <v>31.444900000000001</v>
      </c>
      <c r="AZ1159" s="105">
        <v>31.6525</v>
      </c>
      <c r="BA1159" s="105">
        <v>31.3093</v>
      </c>
      <c r="BB1159" s="105">
        <v>31.559899999999999</v>
      </c>
      <c r="BC1159" s="105">
        <v>31.527799999999999</v>
      </c>
      <c r="BD1159" s="105">
        <v>31.3813</v>
      </c>
      <c r="BE1159" s="105">
        <v>31.5505</v>
      </c>
      <c r="BF1159" s="105">
        <v>31.361000000000001</v>
      </c>
      <c r="BG1159" s="105">
        <v>31.575700000000001</v>
      </c>
      <c r="BH1159" s="105">
        <v>31.596499999999999</v>
      </c>
      <c r="BI1159" s="105">
        <v>31.5946</v>
      </c>
      <c r="BJ1159" s="105">
        <v>31.626799999999999</v>
      </c>
      <c r="BK1159" s="105">
        <v>31.5427</v>
      </c>
      <c r="BL1159" s="116">
        <v>31.750800000000002</v>
      </c>
      <c r="BM1159" s="112">
        <v>2.09223E-3</v>
      </c>
      <c r="BN1159" s="112">
        <v>2.3206799999999999E-3</v>
      </c>
      <c r="BO1159" s="112">
        <v>6.9258899999999997E-3</v>
      </c>
      <c r="BP1159" s="112">
        <v>4.4760299999999999E-5</v>
      </c>
      <c r="BQ1159" s="112">
        <v>0.101175</v>
      </c>
      <c r="BR1159" s="112">
        <v>0.54559000000000002</v>
      </c>
      <c r="BS1159" s="112">
        <v>0.153726</v>
      </c>
      <c r="BT1159" s="112">
        <v>7.0123099999999994E-2</v>
      </c>
      <c r="BU1159" s="117">
        <v>0.447405</v>
      </c>
      <c r="BV1159" s="112">
        <v>1.9089100000000001E-2</v>
      </c>
      <c r="BW1159" s="112">
        <v>1.9379199999999999E-2</v>
      </c>
      <c r="BX1159" s="112">
        <v>4.7612599999999998E-2</v>
      </c>
      <c r="BY1159" s="112">
        <v>2.3966199999999999E-3</v>
      </c>
      <c r="BZ1159" s="112">
        <v>0.47994500000000001</v>
      </c>
      <c r="CA1159" s="112">
        <v>0.76807499999999995</v>
      </c>
      <c r="CB1159" s="112">
        <v>0.36817499999999997</v>
      </c>
      <c r="CC1159" s="112">
        <v>0.22366800000000001</v>
      </c>
      <c r="CD1159" s="117">
        <v>0.78158300000000003</v>
      </c>
      <c r="CE1159" s="105">
        <v>-1.5946100000000001</v>
      </c>
      <c r="CF1159" s="105">
        <v>-1.72096</v>
      </c>
      <c r="CG1159" s="105">
        <v>-1.6830700000000001</v>
      </c>
      <c r="CH1159" s="105">
        <v>-1.87121</v>
      </c>
      <c r="CI1159" s="105">
        <v>-0.407663</v>
      </c>
      <c r="CJ1159" s="105">
        <v>-5.9862100000000001E-2</v>
      </c>
      <c r="CK1159" s="105">
        <v>-0.17443500000000001</v>
      </c>
      <c r="CL1159" s="105">
        <v>-0.209178</v>
      </c>
      <c r="CM1159" s="116">
        <v>-5.1178000000000001E-2</v>
      </c>
    </row>
    <row r="1160" spans="1:91">
      <c r="A1160" s="104" t="s">
        <v>3153</v>
      </c>
      <c r="B1160" s="104" t="s">
        <v>3154</v>
      </c>
      <c r="C1160" s="104" t="s">
        <v>471</v>
      </c>
      <c r="D1160" s="105">
        <v>31.881499999999999</v>
      </c>
      <c r="E1160" s="108">
        <v>1641374070</v>
      </c>
      <c r="F1160" s="108">
        <v>1068689179</v>
      </c>
      <c r="G1160" s="108">
        <v>1012961149</v>
      </c>
      <c r="H1160" s="108">
        <v>1746128544</v>
      </c>
      <c r="I1160" s="108">
        <v>1623291092</v>
      </c>
      <c r="J1160" s="108">
        <v>1021644706</v>
      </c>
      <c r="K1160" s="108">
        <v>1622142468</v>
      </c>
      <c r="L1160" s="108">
        <v>690669986</v>
      </c>
      <c r="M1160" s="108">
        <v>1568505898</v>
      </c>
      <c r="N1160" s="108">
        <v>1462446983</v>
      </c>
      <c r="O1160" s="108">
        <v>1152066712</v>
      </c>
      <c r="P1160" s="108">
        <v>1195725717</v>
      </c>
      <c r="Q1160" s="108">
        <v>3397960978</v>
      </c>
      <c r="R1160" s="108">
        <v>3521602492</v>
      </c>
      <c r="S1160" s="108">
        <v>2534257443</v>
      </c>
      <c r="T1160" s="108">
        <v>3395736986</v>
      </c>
      <c r="U1160" s="108">
        <v>3377301796</v>
      </c>
      <c r="V1160" s="108">
        <v>3632880440</v>
      </c>
      <c r="W1160" s="108">
        <v>3455819656</v>
      </c>
      <c r="X1160" s="108">
        <v>3406218834</v>
      </c>
      <c r="Y1160" s="108">
        <v>3447427156</v>
      </c>
      <c r="Z1160" s="108">
        <v>2851371488</v>
      </c>
      <c r="AA1160" s="108">
        <v>3480046150</v>
      </c>
      <c r="AB1160" s="108">
        <v>3089607888</v>
      </c>
      <c r="AC1160" s="108">
        <v>4565232271</v>
      </c>
      <c r="AD1160" s="108">
        <v>4841135921</v>
      </c>
      <c r="AE1160" s="108">
        <v>4694862930</v>
      </c>
      <c r="AF1160" s="108">
        <v>4583131253</v>
      </c>
      <c r="AG1160" s="108">
        <v>5081792347</v>
      </c>
      <c r="AH1160" s="115">
        <v>4866387379</v>
      </c>
      <c r="AI1160" s="105">
        <v>30.995699999999999</v>
      </c>
      <c r="AJ1160" s="105">
        <v>30.569600000000001</v>
      </c>
      <c r="AK1160" s="105">
        <v>30.489699999999999</v>
      </c>
      <c r="AL1160" s="105">
        <v>30.975899999999999</v>
      </c>
      <c r="AM1160" s="105">
        <v>31.028400000000001</v>
      </c>
      <c r="AN1160" s="105">
        <v>30.499500000000001</v>
      </c>
      <c r="AO1160" s="105">
        <v>30.813199999999998</v>
      </c>
      <c r="AP1160" s="105">
        <v>30.133800000000001</v>
      </c>
      <c r="AQ1160" s="105">
        <v>30.735800000000001</v>
      </c>
      <c r="AR1160" s="105">
        <v>30.873000000000001</v>
      </c>
      <c r="AS1160" s="105">
        <v>30.647300000000001</v>
      </c>
      <c r="AT1160" s="105">
        <v>30.759399999999999</v>
      </c>
      <c r="AU1160" s="105">
        <v>31.895499999999998</v>
      </c>
      <c r="AV1160" s="105">
        <v>32.003300000000003</v>
      </c>
      <c r="AW1160" s="105">
        <v>31.5562</v>
      </c>
      <c r="AX1160" s="105">
        <v>32.040399999999998</v>
      </c>
      <c r="AY1160" s="105">
        <v>31.976299999999998</v>
      </c>
      <c r="AZ1160" s="105">
        <v>32.084600000000002</v>
      </c>
      <c r="BA1160" s="105">
        <v>31.9313</v>
      </c>
      <c r="BB1160" s="105">
        <v>31.985900000000001</v>
      </c>
      <c r="BC1160" s="105">
        <v>31.8675</v>
      </c>
      <c r="BD1160" s="105">
        <v>31.814</v>
      </c>
      <c r="BE1160" s="105">
        <v>32.095100000000002</v>
      </c>
      <c r="BF1160" s="105">
        <v>31.961400000000001</v>
      </c>
      <c r="BG1160" s="105">
        <v>32.131</v>
      </c>
      <c r="BH1160" s="105">
        <v>32.189399999999999</v>
      </c>
      <c r="BI1160" s="105">
        <v>32.142299999999999</v>
      </c>
      <c r="BJ1160" s="105">
        <v>32.148699999999998</v>
      </c>
      <c r="BK1160" s="105">
        <v>32.170699999999997</v>
      </c>
      <c r="BL1160" s="116">
        <v>32.171500000000002</v>
      </c>
      <c r="BM1160" s="112">
        <v>7.12629E-4</v>
      </c>
      <c r="BN1160" s="112">
        <v>1.3937699999999999E-3</v>
      </c>
      <c r="BO1160" s="112">
        <v>1.7260699999999999E-3</v>
      </c>
      <c r="BP1160" s="112">
        <v>2.8168900000000001E-5</v>
      </c>
      <c r="BQ1160" s="112">
        <v>6.2646800000000002E-2</v>
      </c>
      <c r="BR1160" s="112">
        <v>1.58937E-2</v>
      </c>
      <c r="BS1160" s="112">
        <v>2.5485199999999999E-3</v>
      </c>
      <c r="BT1160" s="112">
        <v>6.4182699999999995E-2</v>
      </c>
      <c r="BU1160" s="117">
        <v>0.65162500000000001</v>
      </c>
      <c r="BV1160" s="112">
        <v>1.0988700000000001E-2</v>
      </c>
      <c r="BW1160" s="112">
        <v>1.6383200000000001E-2</v>
      </c>
      <c r="BX1160" s="112">
        <v>2.35613E-2</v>
      </c>
      <c r="BY1160" s="112">
        <v>2.1443E-3</v>
      </c>
      <c r="BZ1160" s="112">
        <v>0.42715799999999998</v>
      </c>
      <c r="CA1160" s="112">
        <v>0.120365</v>
      </c>
      <c r="CB1160" s="112">
        <v>5.4246299999999997E-2</v>
      </c>
      <c r="CC1160" s="112">
        <v>0.212758</v>
      </c>
      <c r="CD1160" s="117">
        <v>0.887235</v>
      </c>
      <c r="CE1160" s="105">
        <v>-1.4786300000000001</v>
      </c>
      <c r="CF1160" s="105">
        <v>-1.32904</v>
      </c>
      <c r="CG1160" s="105">
        <v>-1.6027199999999999</v>
      </c>
      <c r="CH1160" s="105">
        <v>-1.4037500000000001</v>
      </c>
      <c r="CI1160" s="105">
        <v>-0.345331</v>
      </c>
      <c r="CJ1160" s="105">
        <v>-0.12987799999999999</v>
      </c>
      <c r="CK1160" s="105">
        <v>-0.23540900000000001</v>
      </c>
      <c r="CL1160" s="105">
        <v>-0.20683099999999999</v>
      </c>
      <c r="CM1160" s="116">
        <v>-9.4413799999999992E-3</v>
      </c>
    </row>
    <row r="1161" spans="1:91">
      <c r="A1161" s="104" t="s">
        <v>3155</v>
      </c>
      <c r="B1161" s="104" t="s">
        <v>3156</v>
      </c>
      <c r="C1161" s="104" t="s">
        <v>471</v>
      </c>
      <c r="D1161" s="105">
        <v>29.104599999999998</v>
      </c>
      <c r="E1161" s="108">
        <v>105391268</v>
      </c>
      <c r="F1161" s="108">
        <v>557024324</v>
      </c>
      <c r="G1161" s="108">
        <v>775766562</v>
      </c>
      <c r="H1161" s="108">
        <v>225366216</v>
      </c>
      <c r="I1161" s="108">
        <v>190417728</v>
      </c>
      <c r="J1161" s="108">
        <v>137666092</v>
      </c>
      <c r="K1161" s="108">
        <v>434319086</v>
      </c>
      <c r="L1161" s="108">
        <v>83260758</v>
      </c>
      <c r="M1161" s="108">
        <v>240338174</v>
      </c>
      <c r="N1161" s="108">
        <v>175635022</v>
      </c>
      <c r="O1161" s="108">
        <v>1226797560</v>
      </c>
      <c r="P1161" s="108">
        <v>891957298</v>
      </c>
      <c r="Q1161" s="108">
        <v>396038288</v>
      </c>
      <c r="R1161" s="108">
        <v>477450992</v>
      </c>
      <c r="S1161" s="108">
        <v>243017092</v>
      </c>
      <c r="T1161" s="108">
        <v>485544692</v>
      </c>
      <c r="U1161" s="108">
        <v>452378532</v>
      </c>
      <c r="V1161" s="108">
        <v>669220644</v>
      </c>
      <c r="W1161" s="108">
        <v>475744744</v>
      </c>
      <c r="X1161" s="108">
        <v>485894812</v>
      </c>
      <c r="Y1161" s="108">
        <v>447217616</v>
      </c>
      <c r="Z1161" s="108">
        <v>226031328</v>
      </c>
      <c r="AA1161" s="108">
        <v>295088336</v>
      </c>
      <c r="AB1161" s="108">
        <v>660320768</v>
      </c>
      <c r="AC1161" s="108">
        <v>651634908</v>
      </c>
      <c r="AD1161" s="108">
        <v>710195544</v>
      </c>
      <c r="AE1161" s="108">
        <v>645764500</v>
      </c>
      <c r="AF1161" s="108">
        <v>620187832</v>
      </c>
      <c r="AG1161" s="108">
        <v>619463335.5</v>
      </c>
      <c r="AH1161" s="115">
        <v>638357628</v>
      </c>
      <c r="AI1161" s="105">
        <v>27.034700000000001</v>
      </c>
      <c r="AJ1161" s="105">
        <v>29.703800000000001</v>
      </c>
      <c r="AK1161" s="105">
        <v>30.171500000000002</v>
      </c>
      <c r="AL1161" s="105">
        <v>28.022099999999998</v>
      </c>
      <c r="AM1161" s="105">
        <v>27.962499999999999</v>
      </c>
      <c r="AN1161" s="105">
        <v>27.587800000000001</v>
      </c>
      <c r="AO1161" s="105">
        <v>28.956199999999999</v>
      </c>
      <c r="AP1161" s="105">
        <v>27.323799999999999</v>
      </c>
      <c r="AQ1161" s="105">
        <v>28.029599999999999</v>
      </c>
      <c r="AR1161" s="105">
        <v>27.807500000000001</v>
      </c>
      <c r="AS1161" s="105">
        <v>30.751999999999999</v>
      </c>
      <c r="AT1161" s="105">
        <v>30.336600000000001</v>
      </c>
      <c r="AU1161" s="105">
        <v>28.750699999999998</v>
      </c>
      <c r="AV1161" s="105">
        <v>29.1205</v>
      </c>
      <c r="AW1161" s="105">
        <v>28.310700000000001</v>
      </c>
      <c r="AX1161" s="105">
        <v>29.234300000000001</v>
      </c>
      <c r="AY1161" s="105">
        <v>29.088699999999999</v>
      </c>
      <c r="AZ1161" s="105">
        <v>29.639399999999998</v>
      </c>
      <c r="BA1161" s="105">
        <v>29.070599999999999</v>
      </c>
      <c r="BB1161" s="105">
        <v>29.209599999999998</v>
      </c>
      <c r="BC1161" s="105">
        <v>28.957899999999999</v>
      </c>
      <c r="BD1161" s="105">
        <v>28.1478</v>
      </c>
      <c r="BE1161" s="105">
        <v>28.5428</v>
      </c>
      <c r="BF1161" s="105">
        <v>29.735199999999999</v>
      </c>
      <c r="BG1161" s="105">
        <v>29.327999999999999</v>
      </c>
      <c r="BH1161" s="105">
        <v>29.442</v>
      </c>
      <c r="BI1161" s="105">
        <v>29.2803</v>
      </c>
      <c r="BJ1161" s="105">
        <v>29.263200000000001</v>
      </c>
      <c r="BK1161" s="105">
        <v>29.1462</v>
      </c>
      <c r="BL1161" s="116">
        <v>29.244900000000001</v>
      </c>
      <c r="BM1161" s="112">
        <v>0.81220499999999995</v>
      </c>
      <c r="BN1161" s="112">
        <v>6.3985400000000003E-4</v>
      </c>
      <c r="BO1161" s="112">
        <v>7.8370599999999999E-2</v>
      </c>
      <c r="BP1161" s="112">
        <v>0.67630999999999997</v>
      </c>
      <c r="BQ1161" s="112">
        <v>0.106993</v>
      </c>
      <c r="BR1161" s="112">
        <v>0.57550400000000002</v>
      </c>
      <c r="BS1161" s="112">
        <v>0.163463</v>
      </c>
      <c r="BT1161" s="112">
        <v>0.44036599999999998</v>
      </c>
      <c r="BU1161" s="117">
        <v>9.3324599999999994E-2</v>
      </c>
      <c r="BV1161" s="112">
        <v>0.84852000000000005</v>
      </c>
      <c r="BW1161" s="112">
        <v>1.1531E-2</v>
      </c>
      <c r="BX1161" s="112">
        <v>0.17100399999999999</v>
      </c>
      <c r="BY1161" s="112">
        <v>0.737093</v>
      </c>
      <c r="BZ1161" s="112">
        <v>0.48577700000000001</v>
      </c>
      <c r="CA1161" s="112">
        <v>0.79044099999999995</v>
      </c>
      <c r="CB1161" s="112">
        <v>0.380853</v>
      </c>
      <c r="CC1161" s="112">
        <v>0.62343099999999996</v>
      </c>
      <c r="CD1161" s="117">
        <v>0.61494599999999999</v>
      </c>
      <c r="CE1161" s="105">
        <v>-0.248085</v>
      </c>
      <c r="CF1161" s="105">
        <v>-1.3606100000000001</v>
      </c>
      <c r="CG1161" s="105">
        <v>-1.11486</v>
      </c>
      <c r="CH1161" s="105">
        <v>0.413966</v>
      </c>
      <c r="CI1161" s="105">
        <v>-0.490784</v>
      </c>
      <c r="CJ1161" s="105">
        <v>0.102718</v>
      </c>
      <c r="CK1161" s="105">
        <v>-0.13872999999999999</v>
      </c>
      <c r="CL1161" s="105">
        <v>-0.40948299999999999</v>
      </c>
      <c r="CM1161" s="116">
        <v>0.13202700000000001</v>
      </c>
    </row>
    <row r="1162" spans="1:91">
      <c r="A1162" s="104" t="s">
        <v>3157</v>
      </c>
      <c r="B1162" s="104" t="s">
        <v>3158</v>
      </c>
      <c r="C1162" s="104" t="s">
        <v>1419</v>
      </c>
      <c r="D1162" s="105">
        <v>30.219450000000002</v>
      </c>
      <c r="E1162" s="108">
        <v>590001023.10000002</v>
      </c>
      <c r="F1162" s="108">
        <v>421083472.89999998</v>
      </c>
      <c r="G1162" s="108">
        <v>430337337.89999998</v>
      </c>
      <c r="H1162" s="108">
        <v>736779764.79999995</v>
      </c>
      <c r="I1162" s="108">
        <v>711614964.60000002</v>
      </c>
      <c r="J1162" s="108">
        <v>442859836.89999998</v>
      </c>
      <c r="K1162" s="108">
        <v>637150789.60000002</v>
      </c>
      <c r="L1162" s="108">
        <v>362676885.80000001</v>
      </c>
      <c r="M1162" s="108">
        <v>649917379</v>
      </c>
      <c r="N1162" s="108">
        <v>636320438.20000005</v>
      </c>
      <c r="O1162" s="108">
        <v>540584244.60000002</v>
      </c>
      <c r="P1162" s="108">
        <v>617043951.29999995</v>
      </c>
      <c r="Q1162" s="108">
        <v>1118914251</v>
      </c>
      <c r="R1162" s="108">
        <v>1172919730</v>
      </c>
      <c r="S1162" s="108">
        <v>632554406.89999998</v>
      </c>
      <c r="T1162" s="108">
        <v>1101895156</v>
      </c>
      <c r="U1162" s="108">
        <v>974486405</v>
      </c>
      <c r="V1162" s="108">
        <v>1229558200</v>
      </c>
      <c r="W1162" s="108">
        <v>1085009715</v>
      </c>
      <c r="X1162" s="108">
        <v>1059946683</v>
      </c>
      <c r="Y1162" s="108">
        <v>1159405265</v>
      </c>
      <c r="Z1162" s="108">
        <v>1046143184</v>
      </c>
      <c r="AA1162" s="108">
        <v>946758964.10000002</v>
      </c>
      <c r="AB1162" s="108">
        <v>947256035</v>
      </c>
      <c r="AC1162" s="108">
        <v>1178851850</v>
      </c>
      <c r="AD1162" s="108">
        <v>1421039092</v>
      </c>
      <c r="AE1162" s="108">
        <v>1402981587</v>
      </c>
      <c r="AF1162" s="108">
        <v>1244158612</v>
      </c>
      <c r="AG1162" s="108">
        <v>1367647215</v>
      </c>
      <c r="AH1162" s="115">
        <v>1317331870</v>
      </c>
      <c r="AI1162" s="105">
        <v>29.519600000000001</v>
      </c>
      <c r="AJ1162" s="105">
        <v>29.227399999999999</v>
      </c>
      <c r="AK1162" s="105">
        <v>29.284300000000002</v>
      </c>
      <c r="AL1162" s="105">
        <v>29.731000000000002</v>
      </c>
      <c r="AM1162" s="105">
        <v>29.833500000000001</v>
      </c>
      <c r="AN1162" s="105">
        <v>29.255400000000002</v>
      </c>
      <c r="AO1162" s="105">
        <v>29.4922</v>
      </c>
      <c r="AP1162" s="105">
        <v>29.240500000000001</v>
      </c>
      <c r="AQ1162" s="105">
        <v>29.4648</v>
      </c>
      <c r="AR1162" s="105">
        <v>29.692299999999999</v>
      </c>
      <c r="AS1162" s="105">
        <v>29.578800000000001</v>
      </c>
      <c r="AT1162" s="105">
        <v>29.805</v>
      </c>
      <c r="AU1162" s="105">
        <v>30.298200000000001</v>
      </c>
      <c r="AV1162" s="105">
        <v>30.417200000000001</v>
      </c>
      <c r="AW1162" s="105">
        <v>29.598500000000001</v>
      </c>
      <c r="AX1162" s="105">
        <v>30.416699999999999</v>
      </c>
      <c r="AY1162" s="105">
        <v>30.1845</v>
      </c>
      <c r="AZ1162" s="105">
        <v>30.537500000000001</v>
      </c>
      <c r="BA1162" s="105">
        <v>30.26</v>
      </c>
      <c r="BB1162" s="105">
        <v>30.324200000000001</v>
      </c>
      <c r="BC1162" s="105">
        <v>30.310099999999998</v>
      </c>
      <c r="BD1162" s="105">
        <v>30.363299999999999</v>
      </c>
      <c r="BE1162" s="105">
        <v>30.2544</v>
      </c>
      <c r="BF1162" s="105">
        <v>30.255800000000001</v>
      </c>
      <c r="BG1162" s="105">
        <v>30.175699999999999</v>
      </c>
      <c r="BH1162" s="105">
        <v>30.444400000000002</v>
      </c>
      <c r="BI1162" s="105">
        <v>30.399699999999999</v>
      </c>
      <c r="BJ1162" s="105">
        <v>30.267600000000002</v>
      </c>
      <c r="BK1162" s="105">
        <v>30.298200000000001</v>
      </c>
      <c r="BL1162" s="116">
        <v>30.310099999999998</v>
      </c>
      <c r="BM1162" s="112">
        <v>4.6593099999999999E-4</v>
      </c>
      <c r="BN1162" s="112">
        <v>1.84859E-2</v>
      </c>
      <c r="BO1162" s="112">
        <v>3.7966699999999998E-4</v>
      </c>
      <c r="BP1162" s="112">
        <v>8.3691099999999997E-4</v>
      </c>
      <c r="BQ1162" s="112">
        <v>0.50435399999999997</v>
      </c>
      <c r="BR1162" s="112">
        <v>0.44850899999999999</v>
      </c>
      <c r="BS1162" s="112">
        <v>0.80505800000000005</v>
      </c>
      <c r="BT1162" s="112">
        <v>0.98394000000000004</v>
      </c>
      <c r="BU1162" s="117">
        <v>0.59878399999999998</v>
      </c>
      <c r="BV1162" s="112">
        <v>9.3963199999999997E-3</v>
      </c>
      <c r="BW1162" s="112">
        <v>5.5381699999999999E-2</v>
      </c>
      <c r="BX1162" s="112">
        <v>1.25421E-2</v>
      </c>
      <c r="BY1162" s="112">
        <v>7.6159799999999996E-3</v>
      </c>
      <c r="BZ1162" s="112">
        <v>0.747942</v>
      </c>
      <c r="CA1162" s="112">
        <v>0.69871300000000003</v>
      </c>
      <c r="CB1162" s="112">
        <v>0.90962399999999999</v>
      </c>
      <c r="CC1162" s="112">
        <v>0.99484399999999995</v>
      </c>
      <c r="CD1162" s="117">
        <v>0.85873500000000003</v>
      </c>
      <c r="CE1162" s="105">
        <v>-0.948214</v>
      </c>
      <c r="CF1162" s="105">
        <v>-0.68535100000000004</v>
      </c>
      <c r="CG1162" s="105">
        <v>-0.89282399999999995</v>
      </c>
      <c r="CH1162" s="105">
        <v>-0.59995299999999996</v>
      </c>
      <c r="CI1162" s="105">
        <v>-0.187365</v>
      </c>
      <c r="CJ1162" s="105">
        <v>8.7583499999999995E-2</v>
      </c>
      <c r="CK1162" s="105">
        <v>6.1295799999999999E-3</v>
      </c>
      <c r="CL1162" s="105">
        <v>-8.1888800000000004E-4</v>
      </c>
      <c r="CM1162" s="116">
        <v>4.7974900000000001E-2</v>
      </c>
    </row>
    <row r="1163" spans="1:91">
      <c r="A1163" s="104" t="s">
        <v>3159</v>
      </c>
      <c r="B1163" s="104" t="s">
        <v>3160</v>
      </c>
      <c r="C1163" s="104" t="s">
        <v>1242</v>
      </c>
      <c r="D1163" s="105">
        <v>30.15475</v>
      </c>
      <c r="E1163" s="108">
        <v>589234678</v>
      </c>
      <c r="F1163" s="108">
        <v>574623242</v>
      </c>
      <c r="G1163" s="108">
        <v>423689167.10000002</v>
      </c>
      <c r="H1163" s="108">
        <v>617343744</v>
      </c>
      <c r="I1163" s="108">
        <v>687743762.89999998</v>
      </c>
      <c r="J1163" s="108">
        <v>514593254.30000001</v>
      </c>
      <c r="K1163" s="108">
        <v>898652807.29999995</v>
      </c>
      <c r="L1163" s="108">
        <v>140364622</v>
      </c>
      <c r="M1163" s="108">
        <v>600560208</v>
      </c>
      <c r="N1163" s="108">
        <v>370452073</v>
      </c>
      <c r="O1163" s="108">
        <v>263120453.5</v>
      </c>
      <c r="P1163" s="108">
        <v>232632545</v>
      </c>
      <c r="Q1163" s="108">
        <v>1033203198</v>
      </c>
      <c r="R1163" s="108">
        <v>1143932424</v>
      </c>
      <c r="S1163" s="108">
        <v>657441730.5</v>
      </c>
      <c r="T1163" s="108">
        <v>1078020902</v>
      </c>
      <c r="U1163" s="108">
        <v>1066398126</v>
      </c>
      <c r="V1163" s="108">
        <v>776548098.60000002</v>
      </c>
      <c r="W1163" s="108">
        <v>1117195505</v>
      </c>
      <c r="X1163" s="108">
        <v>1023171127</v>
      </c>
      <c r="Y1163" s="108">
        <v>1020533778</v>
      </c>
      <c r="Z1163" s="108">
        <v>945716350.5</v>
      </c>
      <c r="AA1163" s="108">
        <v>946999176</v>
      </c>
      <c r="AB1163" s="108">
        <v>1105896868</v>
      </c>
      <c r="AC1163" s="108">
        <v>1661616854</v>
      </c>
      <c r="AD1163" s="108">
        <v>1408043948</v>
      </c>
      <c r="AE1163" s="108">
        <v>1656864828</v>
      </c>
      <c r="AF1163" s="108">
        <v>1570562200</v>
      </c>
      <c r="AG1163" s="108">
        <v>1686163454</v>
      </c>
      <c r="AH1163" s="115">
        <v>1444398654</v>
      </c>
      <c r="AI1163" s="105">
        <v>29.517800000000001</v>
      </c>
      <c r="AJ1163" s="105">
        <v>29.6845</v>
      </c>
      <c r="AK1163" s="105">
        <v>29.262</v>
      </c>
      <c r="AL1163" s="105">
        <v>29.475899999999999</v>
      </c>
      <c r="AM1163" s="105">
        <v>29.784800000000001</v>
      </c>
      <c r="AN1163" s="105">
        <v>29.473299999999998</v>
      </c>
      <c r="AO1163" s="105">
        <v>29.980699999999999</v>
      </c>
      <c r="AP1163" s="105">
        <v>27.924199999999999</v>
      </c>
      <c r="AQ1163" s="105">
        <v>29.3508</v>
      </c>
      <c r="AR1163" s="105">
        <v>28.890599999999999</v>
      </c>
      <c r="AS1163" s="105">
        <v>28.582599999999999</v>
      </c>
      <c r="AT1163" s="105">
        <v>28.397600000000001</v>
      </c>
      <c r="AU1163" s="105">
        <v>30.182700000000001</v>
      </c>
      <c r="AV1163" s="105">
        <v>30.381</v>
      </c>
      <c r="AW1163" s="105">
        <v>29.6538</v>
      </c>
      <c r="AX1163" s="105">
        <v>30.385100000000001</v>
      </c>
      <c r="AY1163" s="105">
        <v>30.314699999999998</v>
      </c>
      <c r="AZ1163" s="105">
        <v>29.8535</v>
      </c>
      <c r="BA1163" s="105">
        <v>30.302199999999999</v>
      </c>
      <c r="BB1163" s="105">
        <v>30.273299999999999</v>
      </c>
      <c r="BC1163" s="105">
        <v>30.126799999999999</v>
      </c>
      <c r="BD1163" s="105">
        <v>30.217700000000001</v>
      </c>
      <c r="BE1163" s="105">
        <v>30.253399999999999</v>
      </c>
      <c r="BF1163" s="105">
        <v>30.479199999999999</v>
      </c>
      <c r="BG1163" s="105">
        <v>30.673300000000001</v>
      </c>
      <c r="BH1163" s="105">
        <v>30.431100000000001</v>
      </c>
      <c r="BI1163" s="105">
        <v>30.639700000000001</v>
      </c>
      <c r="BJ1163" s="105">
        <v>30.6037</v>
      </c>
      <c r="BK1163" s="105">
        <v>30.591799999999999</v>
      </c>
      <c r="BL1163" s="116">
        <v>30.4361</v>
      </c>
      <c r="BM1163" s="112">
        <v>1.4101700000000001E-3</v>
      </c>
      <c r="BN1163" s="112">
        <v>1.16147E-3</v>
      </c>
      <c r="BO1163" s="112">
        <v>7.5305399999999995E-2</v>
      </c>
      <c r="BP1163" s="112">
        <v>2.3523899999999999E-4</v>
      </c>
      <c r="BQ1163" s="112">
        <v>0.102796</v>
      </c>
      <c r="BR1163" s="112">
        <v>0.10953400000000001</v>
      </c>
      <c r="BS1163" s="112">
        <v>1.55183E-2</v>
      </c>
      <c r="BT1163" s="112">
        <v>8.1451200000000001E-2</v>
      </c>
      <c r="BU1163" s="117">
        <v>0.70767599999999997</v>
      </c>
      <c r="BV1163" s="112">
        <v>1.5391800000000001E-2</v>
      </c>
      <c r="BW1163" s="112">
        <v>1.49354E-2</v>
      </c>
      <c r="BX1163" s="112">
        <v>0.16855700000000001</v>
      </c>
      <c r="BY1163" s="112">
        <v>4.2520600000000002E-3</v>
      </c>
      <c r="BZ1163" s="112">
        <v>0.48155999999999999</v>
      </c>
      <c r="CA1163" s="112">
        <v>0.342922</v>
      </c>
      <c r="CB1163" s="112">
        <v>0.119134</v>
      </c>
      <c r="CC1163" s="112">
        <v>0.242614</v>
      </c>
      <c r="CD1163" s="117">
        <v>0.905806</v>
      </c>
      <c r="CE1163" s="105">
        <v>-1.0557700000000001</v>
      </c>
      <c r="CF1163" s="105">
        <v>-0.96586399999999994</v>
      </c>
      <c r="CG1163" s="105">
        <v>-1.45861</v>
      </c>
      <c r="CH1163" s="105">
        <v>-1.92028</v>
      </c>
      <c r="CI1163" s="105">
        <v>-0.47135199999999999</v>
      </c>
      <c r="CJ1163" s="105">
        <v>-0.35943599999999998</v>
      </c>
      <c r="CK1163" s="105">
        <v>-0.30975900000000001</v>
      </c>
      <c r="CL1163" s="105">
        <v>-0.22713900000000001</v>
      </c>
      <c r="CM1163" s="116">
        <v>3.7470499999999997E-2</v>
      </c>
    </row>
    <row r="1164" spans="1:91">
      <c r="A1164" s="104" t="s">
        <v>3161</v>
      </c>
      <c r="B1164" s="104" t="s">
        <v>3162</v>
      </c>
      <c r="C1164" s="104" t="s">
        <v>1299</v>
      </c>
      <c r="D1164" s="105">
        <v>31.433450000000001</v>
      </c>
      <c r="E1164" s="108">
        <v>1969406559</v>
      </c>
      <c r="F1164" s="108">
        <v>1698751741</v>
      </c>
      <c r="G1164" s="108">
        <v>1632132871</v>
      </c>
      <c r="H1164" s="108">
        <v>1532702895</v>
      </c>
      <c r="I1164" s="108">
        <v>1357051952</v>
      </c>
      <c r="J1164" s="108">
        <v>1859338885</v>
      </c>
      <c r="K1164" s="108">
        <v>1871275902</v>
      </c>
      <c r="L1164" s="108">
        <v>1189499115</v>
      </c>
      <c r="M1164" s="108">
        <v>1987510283</v>
      </c>
      <c r="N1164" s="108">
        <v>1325912839</v>
      </c>
      <c r="O1164" s="108">
        <v>1251453704</v>
      </c>
      <c r="P1164" s="108">
        <v>1068566833</v>
      </c>
      <c r="Q1164" s="108">
        <v>2402658321</v>
      </c>
      <c r="R1164" s="108">
        <v>2610087856</v>
      </c>
      <c r="S1164" s="108">
        <v>2127184817</v>
      </c>
      <c r="T1164" s="108">
        <v>2481087480</v>
      </c>
      <c r="U1164" s="108">
        <v>2444578685</v>
      </c>
      <c r="V1164" s="108">
        <v>2643331948</v>
      </c>
      <c r="W1164" s="108">
        <v>2511445798</v>
      </c>
      <c r="X1164" s="108">
        <v>2652573921</v>
      </c>
      <c r="Y1164" s="108">
        <v>2460201045</v>
      </c>
      <c r="Z1164" s="108">
        <v>2479009981</v>
      </c>
      <c r="AA1164" s="108">
        <v>2594792921</v>
      </c>
      <c r="AB1164" s="108">
        <v>2527516792</v>
      </c>
      <c r="AC1164" s="108">
        <v>3400160787</v>
      </c>
      <c r="AD1164" s="108">
        <v>3228027727</v>
      </c>
      <c r="AE1164" s="108">
        <v>3272939390</v>
      </c>
      <c r="AF1164" s="108">
        <v>3311175455</v>
      </c>
      <c r="AG1164" s="108">
        <v>3480943096</v>
      </c>
      <c r="AH1164" s="115">
        <v>3070851317</v>
      </c>
      <c r="AI1164" s="105">
        <v>31.258600000000001</v>
      </c>
      <c r="AJ1164" s="105">
        <v>31.224399999999999</v>
      </c>
      <c r="AK1164" s="105">
        <v>31.16</v>
      </c>
      <c r="AL1164" s="105">
        <v>30.787800000000001</v>
      </c>
      <c r="AM1164" s="105">
        <v>30.773199999999999</v>
      </c>
      <c r="AN1164" s="105">
        <v>31.337499999999999</v>
      </c>
      <c r="AO1164" s="105">
        <v>31.030200000000001</v>
      </c>
      <c r="AP1164" s="105">
        <v>30.856400000000001</v>
      </c>
      <c r="AQ1164" s="105">
        <v>31.077400000000001</v>
      </c>
      <c r="AR1164" s="105">
        <v>30.7393</v>
      </c>
      <c r="AS1164" s="105">
        <v>30.768899999999999</v>
      </c>
      <c r="AT1164" s="105">
        <v>30.597200000000001</v>
      </c>
      <c r="AU1164" s="105">
        <v>31.396100000000001</v>
      </c>
      <c r="AV1164" s="105">
        <v>31.571100000000001</v>
      </c>
      <c r="AW1164" s="105">
        <v>31.3093</v>
      </c>
      <c r="AX1164" s="105">
        <v>31.587599999999998</v>
      </c>
      <c r="AY1164" s="105">
        <v>31.510400000000001</v>
      </c>
      <c r="AZ1164" s="105">
        <v>31.6266</v>
      </c>
      <c r="BA1164" s="105">
        <v>31.470800000000001</v>
      </c>
      <c r="BB1164" s="105">
        <v>31.628399999999999</v>
      </c>
      <c r="BC1164" s="105">
        <v>31.382000000000001</v>
      </c>
      <c r="BD1164" s="105">
        <v>31.610600000000002</v>
      </c>
      <c r="BE1164" s="105">
        <v>31.674900000000001</v>
      </c>
      <c r="BF1164" s="105">
        <v>31.671700000000001</v>
      </c>
      <c r="BG1164" s="105">
        <v>31.7105</v>
      </c>
      <c r="BH1164" s="105">
        <v>31.613399999999999</v>
      </c>
      <c r="BI1164" s="105">
        <v>31.6218</v>
      </c>
      <c r="BJ1164" s="105">
        <v>31.6797</v>
      </c>
      <c r="BK1164" s="105">
        <v>31.621099999999998</v>
      </c>
      <c r="BL1164" s="116">
        <v>31.508500000000002</v>
      </c>
      <c r="BM1164" s="112">
        <v>2.5729699999999999E-3</v>
      </c>
      <c r="BN1164" s="112">
        <v>2.9645299999999999E-2</v>
      </c>
      <c r="BO1164" s="112">
        <v>1.8437099999999999E-3</v>
      </c>
      <c r="BP1164" s="112">
        <v>2.4759599999999999E-4</v>
      </c>
      <c r="BQ1164" s="112">
        <v>0.125608</v>
      </c>
      <c r="BR1164" s="112">
        <v>0.66625900000000005</v>
      </c>
      <c r="BS1164" s="112">
        <v>0.28102700000000003</v>
      </c>
      <c r="BT1164" s="112">
        <v>0.41656700000000002</v>
      </c>
      <c r="BU1164" s="117">
        <v>0.484597</v>
      </c>
      <c r="BV1164" s="112">
        <v>2.03711E-2</v>
      </c>
      <c r="BW1164" s="112">
        <v>7.5534699999999996E-2</v>
      </c>
      <c r="BX1164" s="112">
        <v>2.4031E-2</v>
      </c>
      <c r="BY1164" s="112">
        <v>4.3126700000000002E-3</v>
      </c>
      <c r="BZ1164" s="112">
        <v>0.50666199999999995</v>
      </c>
      <c r="CA1164" s="112">
        <v>0.83983699999999994</v>
      </c>
      <c r="CB1164" s="112">
        <v>0.51820500000000003</v>
      </c>
      <c r="CC1164" s="112">
        <v>0.60419599999999996</v>
      </c>
      <c r="CD1164" s="117">
        <v>0.80281100000000005</v>
      </c>
      <c r="CE1164" s="105">
        <v>-0.38877299999999998</v>
      </c>
      <c r="CF1164" s="105">
        <v>-0.636938</v>
      </c>
      <c r="CG1164" s="105">
        <v>-0.61512100000000003</v>
      </c>
      <c r="CH1164" s="105">
        <v>-0.90132699999999999</v>
      </c>
      <c r="CI1164" s="105">
        <v>-0.177591</v>
      </c>
      <c r="CJ1164" s="105">
        <v>-2.82338E-2</v>
      </c>
      <c r="CK1164" s="105">
        <v>-0.109372</v>
      </c>
      <c r="CL1164" s="105">
        <v>4.9265499999999997E-2</v>
      </c>
      <c r="CM1164" s="116">
        <v>4.54566E-2</v>
      </c>
    </row>
    <row r="1165" spans="1:91">
      <c r="A1165" s="104" t="s">
        <v>5312</v>
      </c>
      <c r="B1165" s="104" t="s">
        <v>5313</v>
      </c>
      <c r="C1165" s="104" t="s">
        <v>564</v>
      </c>
      <c r="D1165" s="105">
        <v>30.53715</v>
      </c>
      <c r="E1165" s="108">
        <v>180598816</v>
      </c>
      <c r="F1165" s="108">
        <v>133689832</v>
      </c>
      <c r="G1165" s="108">
        <v>121034688</v>
      </c>
      <c r="H1165" s="108">
        <v>292788736</v>
      </c>
      <c r="I1165" s="108">
        <v>333831488</v>
      </c>
      <c r="J1165" s="108">
        <v>154681968</v>
      </c>
      <c r="K1165" s="108">
        <v>241668432</v>
      </c>
      <c r="L1165" s="108">
        <v>85504128</v>
      </c>
      <c r="M1165" s="108">
        <v>196456320</v>
      </c>
      <c r="N1165" s="108"/>
      <c r="O1165" s="108"/>
      <c r="P1165" s="108">
        <v>10049044</v>
      </c>
      <c r="Q1165" s="108">
        <v>1698917120</v>
      </c>
      <c r="R1165" s="108">
        <v>1506884480</v>
      </c>
      <c r="S1165" s="108">
        <v>822018112</v>
      </c>
      <c r="T1165" s="108">
        <v>1809462656</v>
      </c>
      <c r="U1165" s="108">
        <v>1426395520</v>
      </c>
      <c r="V1165" s="108">
        <v>1420223872</v>
      </c>
      <c r="W1165" s="108">
        <v>1659511808</v>
      </c>
      <c r="X1165" s="108">
        <v>1179795072</v>
      </c>
      <c r="Y1165" s="108">
        <v>1661934080</v>
      </c>
      <c r="Z1165" s="108">
        <v>1409743744</v>
      </c>
      <c r="AA1165" s="108">
        <v>1558536192</v>
      </c>
      <c r="AB1165" s="108">
        <v>1450069504</v>
      </c>
      <c r="AC1165" s="108">
        <v>1501730944</v>
      </c>
      <c r="AD1165" s="108">
        <v>1697345280</v>
      </c>
      <c r="AE1165" s="108">
        <v>1726253952</v>
      </c>
      <c r="AF1165" s="108">
        <v>1510366208</v>
      </c>
      <c r="AG1165" s="108">
        <v>1942529536</v>
      </c>
      <c r="AH1165" s="115">
        <v>1947540480</v>
      </c>
      <c r="AI1165" s="105">
        <v>27.811699999999998</v>
      </c>
      <c r="AJ1165" s="105">
        <v>27.708100000000002</v>
      </c>
      <c r="AK1165" s="105">
        <v>27.5425</v>
      </c>
      <c r="AL1165" s="105">
        <v>28.399699999999999</v>
      </c>
      <c r="AM1165" s="105">
        <v>28.781400000000001</v>
      </c>
      <c r="AN1165" s="105">
        <v>27.728200000000001</v>
      </c>
      <c r="AO1165" s="105">
        <v>28.1127</v>
      </c>
      <c r="AP1165" s="105">
        <v>27.385999999999999</v>
      </c>
      <c r="AQ1165" s="105">
        <v>27.738700000000001</v>
      </c>
      <c r="AR1165" s="105">
        <v>21.927499999999998</v>
      </c>
      <c r="AS1165" s="105">
        <v>20.716999999999999</v>
      </c>
      <c r="AT1165" s="105">
        <v>23.864699999999999</v>
      </c>
      <c r="AU1165" s="105">
        <v>30.900500000000001</v>
      </c>
      <c r="AV1165" s="105">
        <v>30.778600000000001</v>
      </c>
      <c r="AW1165" s="105">
        <v>29.958400000000001</v>
      </c>
      <c r="AX1165" s="105">
        <v>31.132200000000001</v>
      </c>
      <c r="AY1165" s="105">
        <v>30.7333</v>
      </c>
      <c r="AZ1165" s="105">
        <v>30.747199999999999</v>
      </c>
      <c r="BA1165" s="105">
        <v>30.873100000000001</v>
      </c>
      <c r="BB1165" s="105">
        <v>30.4739</v>
      </c>
      <c r="BC1165" s="105">
        <v>30.823399999999999</v>
      </c>
      <c r="BD1165" s="105">
        <v>30.793500000000002</v>
      </c>
      <c r="BE1165" s="105">
        <v>30.959199999999999</v>
      </c>
      <c r="BF1165" s="105">
        <v>30.870100000000001</v>
      </c>
      <c r="BG1165" s="105">
        <v>30.527000000000001</v>
      </c>
      <c r="BH1165" s="105">
        <v>30.7</v>
      </c>
      <c r="BI1165" s="105">
        <v>30.698899999999998</v>
      </c>
      <c r="BJ1165" s="105">
        <v>30.5473</v>
      </c>
      <c r="BK1165" s="105">
        <v>30.794799999999999</v>
      </c>
      <c r="BL1165" s="116">
        <v>30.864799999999999</v>
      </c>
      <c r="BM1165" s="112">
        <v>1.6350100000000001E-5</v>
      </c>
      <c r="BN1165" s="112">
        <v>1.6559999999999999E-3</v>
      </c>
      <c r="BO1165" s="112">
        <v>2.0505299999999999E-4</v>
      </c>
      <c r="BP1165" s="112">
        <v>7.4596099999999995E-4</v>
      </c>
      <c r="BQ1165" s="112">
        <v>0.57470600000000005</v>
      </c>
      <c r="BR1165" s="112">
        <v>0.451685</v>
      </c>
      <c r="BS1165" s="112">
        <v>0.94232099999999996</v>
      </c>
      <c r="BT1165" s="112">
        <v>0.26702100000000001</v>
      </c>
      <c r="BU1165" s="117">
        <v>0.45061299999999999</v>
      </c>
      <c r="BV1165" s="112">
        <v>1.86162E-3</v>
      </c>
      <c r="BW1165" s="112">
        <v>1.8027899999999999E-2</v>
      </c>
      <c r="BX1165" s="112">
        <v>1.00403E-2</v>
      </c>
      <c r="BY1165" s="112">
        <v>7.2492800000000003E-3</v>
      </c>
      <c r="BZ1165" s="112">
        <v>0.78367900000000001</v>
      </c>
      <c r="CA1165" s="112">
        <v>0.69969099999999995</v>
      </c>
      <c r="CB1165" s="112">
        <v>0.97121400000000002</v>
      </c>
      <c r="CC1165" s="112">
        <v>0.47153299999999998</v>
      </c>
      <c r="CD1165" s="117">
        <v>0.78158300000000003</v>
      </c>
      <c r="CE1165" s="105">
        <v>-3.0482</v>
      </c>
      <c r="CF1165" s="105">
        <v>-2.4325600000000001</v>
      </c>
      <c r="CG1165" s="105">
        <v>-2.9898199999999999</v>
      </c>
      <c r="CH1165" s="105">
        <v>-8.5659200000000002</v>
      </c>
      <c r="CI1165" s="105">
        <v>-0.189833</v>
      </c>
      <c r="CJ1165" s="105">
        <v>0.13526199999999999</v>
      </c>
      <c r="CK1165" s="105">
        <v>-1.2187999999999999E-2</v>
      </c>
      <c r="CL1165" s="105">
        <v>0.138597</v>
      </c>
      <c r="CM1165" s="116">
        <v>-9.3674999999999994E-2</v>
      </c>
    </row>
    <row r="1166" spans="1:91">
      <c r="A1166" s="104" t="s">
        <v>5314</v>
      </c>
      <c r="B1166" s="104" t="s">
        <v>5315</v>
      </c>
      <c r="C1166" s="104" t="s">
        <v>5316</v>
      </c>
      <c r="D1166" s="105">
        <v>28.5947</v>
      </c>
      <c r="E1166" s="108">
        <v>329450880</v>
      </c>
      <c r="F1166" s="108">
        <v>330957752.5</v>
      </c>
      <c r="G1166" s="108">
        <v>375015937</v>
      </c>
      <c r="H1166" s="108">
        <v>430733961.80000001</v>
      </c>
      <c r="I1166" s="108">
        <v>384416158.80000001</v>
      </c>
      <c r="J1166" s="108">
        <v>422888565</v>
      </c>
      <c r="K1166" s="108">
        <v>487014904</v>
      </c>
      <c r="L1166" s="108">
        <v>350277436</v>
      </c>
      <c r="M1166" s="108">
        <v>546158976</v>
      </c>
      <c r="N1166" s="108">
        <v>373636128</v>
      </c>
      <c r="O1166" s="108">
        <v>391616032</v>
      </c>
      <c r="P1166" s="108">
        <v>369938432</v>
      </c>
      <c r="Q1166" s="108">
        <v>315996064</v>
      </c>
      <c r="R1166" s="108">
        <v>268485216</v>
      </c>
      <c r="S1166" s="108">
        <v>196835136</v>
      </c>
      <c r="T1166" s="108">
        <v>281517536</v>
      </c>
      <c r="U1166" s="108">
        <v>260600932.80000001</v>
      </c>
      <c r="V1166" s="108">
        <v>289220321.5</v>
      </c>
      <c r="W1166" s="108">
        <v>285368784</v>
      </c>
      <c r="X1166" s="108">
        <v>297351456</v>
      </c>
      <c r="Y1166" s="108">
        <v>299967168</v>
      </c>
      <c r="Z1166" s="108">
        <v>311626424</v>
      </c>
      <c r="AA1166" s="108">
        <v>310851456</v>
      </c>
      <c r="AB1166" s="108">
        <v>270636256</v>
      </c>
      <c r="AC1166" s="108">
        <v>390275376</v>
      </c>
      <c r="AD1166" s="108">
        <v>381519840</v>
      </c>
      <c r="AE1166" s="108">
        <v>402448384</v>
      </c>
      <c r="AF1166" s="108">
        <v>353259424</v>
      </c>
      <c r="AG1166" s="108">
        <v>379342880</v>
      </c>
      <c r="AH1166" s="115">
        <v>383806528</v>
      </c>
      <c r="AI1166" s="105">
        <v>28.678999999999998</v>
      </c>
      <c r="AJ1166" s="105">
        <v>28.887799999999999</v>
      </c>
      <c r="AK1166" s="105">
        <v>29.105</v>
      </c>
      <c r="AL1166" s="105">
        <v>28.956600000000002</v>
      </c>
      <c r="AM1166" s="105">
        <v>28.974399999999999</v>
      </c>
      <c r="AN1166" s="105">
        <v>29.2013</v>
      </c>
      <c r="AO1166" s="105">
        <v>29.116</v>
      </c>
      <c r="AP1166" s="105">
        <v>29.1936</v>
      </c>
      <c r="AQ1166" s="105">
        <v>29.213799999999999</v>
      </c>
      <c r="AR1166" s="105">
        <v>28.896999999999998</v>
      </c>
      <c r="AS1166" s="105">
        <v>29.114699999999999</v>
      </c>
      <c r="AT1166" s="105">
        <v>29.0669</v>
      </c>
      <c r="AU1166" s="105">
        <v>28.448899999999998</v>
      </c>
      <c r="AV1166" s="105">
        <v>28.29</v>
      </c>
      <c r="AW1166" s="105">
        <v>28.0413</v>
      </c>
      <c r="AX1166" s="105">
        <v>28.448</v>
      </c>
      <c r="AY1166" s="105">
        <v>28.266300000000001</v>
      </c>
      <c r="AZ1166" s="105">
        <v>28.491299999999999</v>
      </c>
      <c r="BA1166" s="105">
        <v>28.333200000000001</v>
      </c>
      <c r="BB1166" s="105">
        <v>28.486999999999998</v>
      </c>
      <c r="BC1166" s="105">
        <v>28.3794</v>
      </c>
      <c r="BD1166" s="105">
        <v>28.635899999999999</v>
      </c>
      <c r="BE1166" s="105">
        <v>28.648399999999999</v>
      </c>
      <c r="BF1166" s="105">
        <v>28.448399999999999</v>
      </c>
      <c r="BG1166" s="105">
        <v>28.5913</v>
      </c>
      <c r="BH1166" s="105">
        <v>28.547799999999999</v>
      </c>
      <c r="BI1166" s="105">
        <v>28.598099999999999</v>
      </c>
      <c r="BJ1166" s="105">
        <v>28.4512</v>
      </c>
      <c r="BK1166" s="105">
        <v>28.448899999999998</v>
      </c>
      <c r="BL1166" s="116">
        <v>28.5154</v>
      </c>
      <c r="BM1166" s="112">
        <v>2.84966E-2</v>
      </c>
      <c r="BN1166" s="112">
        <v>2.1902200000000001E-3</v>
      </c>
      <c r="BO1166" s="112">
        <v>4.4976599999999999E-5</v>
      </c>
      <c r="BP1166" s="112">
        <v>1.3428400000000001E-3</v>
      </c>
      <c r="BQ1166" s="112">
        <v>0.153972</v>
      </c>
      <c r="BR1166" s="112">
        <v>0.38791999999999999</v>
      </c>
      <c r="BS1166" s="112">
        <v>0.22752</v>
      </c>
      <c r="BT1166" s="112">
        <v>0.196326</v>
      </c>
      <c r="BU1166" s="117">
        <v>1.62566E-2</v>
      </c>
      <c r="BV1166" s="112">
        <v>7.1558999999999998E-2</v>
      </c>
      <c r="BW1166" s="112">
        <v>1.9230400000000002E-2</v>
      </c>
      <c r="BX1166" s="112">
        <v>4.78751E-3</v>
      </c>
      <c r="BY1166" s="112">
        <v>9.4244600000000008E-3</v>
      </c>
      <c r="BZ1166" s="112">
        <v>0.53422400000000003</v>
      </c>
      <c r="CA1166" s="112">
        <v>0.65326700000000004</v>
      </c>
      <c r="CB1166" s="112">
        <v>0.45887299999999998</v>
      </c>
      <c r="CC1166" s="112">
        <v>0.39266899999999999</v>
      </c>
      <c r="CD1166" s="117">
        <v>0.415302</v>
      </c>
      <c r="CE1166" s="105">
        <v>0.41879699999999997</v>
      </c>
      <c r="CF1166" s="105">
        <v>0.57230599999999998</v>
      </c>
      <c r="CG1166" s="105">
        <v>0.70264899999999997</v>
      </c>
      <c r="CH1166" s="105">
        <v>0.55435900000000005</v>
      </c>
      <c r="CI1166" s="105">
        <v>-0.21176400000000001</v>
      </c>
      <c r="CJ1166" s="105">
        <v>-6.9953299999999996E-2</v>
      </c>
      <c r="CK1166" s="105">
        <v>-7.1937600000000004E-2</v>
      </c>
      <c r="CL1166" s="105">
        <v>0.105726</v>
      </c>
      <c r="CM1166" s="116">
        <v>0.107265</v>
      </c>
    </row>
    <row r="1167" spans="1:91">
      <c r="A1167" s="104" t="s">
        <v>3163</v>
      </c>
      <c r="B1167" s="104" t="s">
        <v>3164</v>
      </c>
      <c r="C1167" s="104" t="s">
        <v>488</v>
      </c>
      <c r="D1167" s="105">
        <v>30.1553</v>
      </c>
      <c r="E1167" s="108">
        <v>1143319995</v>
      </c>
      <c r="F1167" s="108">
        <v>1497484418</v>
      </c>
      <c r="G1167" s="108">
        <v>1418034644</v>
      </c>
      <c r="H1167" s="108">
        <v>1828963949</v>
      </c>
      <c r="I1167" s="108">
        <v>1540319628</v>
      </c>
      <c r="J1167" s="108">
        <v>1899980938</v>
      </c>
      <c r="K1167" s="108">
        <v>1579303729</v>
      </c>
      <c r="L1167" s="108">
        <v>1496948570</v>
      </c>
      <c r="M1167" s="108">
        <v>2100099121</v>
      </c>
      <c r="N1167" s="108">
        <v>1334914418</v>
      </c>
      <c r="O1167" s="108">
        <v>1368711610</v>
      </c>
      <c r="P1167" s="108">
        <v>1376510166</v>
      </c>
      <c r="Q1167" s="108">
        <v>859448797.79999995</v>
      </c>
      <c r="R1167" s="108">
        <v>766769608.29999995</v>
      </c>
      <c r="S1167" s="108">
        <v>379761918</v>
      </c>
      <c r="T1167" s="108">
        <v>646543080</v>
      </c>
      <c r="U1167" s="108">
        <v>694498710</v>
      </c>
      <c r="V1167" s="108">
        <v>800613410.79999995</v>
      </c>
      <c r="W1167" s="108">
        <v>693173323.29999995</v>
      </c>
      <c r="X1167" s="108">
        <v>634075586.79999995</v>
      </c>
      <c r="Y1167" s="108">
        <v>698963879.5</v>
      </c>
      <c r="Z1167" s="108">
        <v>743806781.5</v>
      </c>
      <c r="AA1167" s="108">
        <v>955650606.79999995</v>
      </c>
      <c r="AB1167" s="108">
        <v>824038838.5</v>
      </c>
      <c r="AC1167" s="108">
        <v>1033519104</v>
      </c>
      <c r="AD1167" s="108">
        <v>1333142335</v>
      </c>
      <c r="AE1167" s="108">
        <v>1269861207</v>
      </c>
      <c r="AF1167" s="108">
        <v>951459769.29999995</v>
      </c>
      <c r="AG1167" s="108">
        <v>989685025.5</v>
      </c>
      <c r="AH1167" s="115">
        <v>1067502293</v>
      </c>
      <c r="AI1167" s="105">
        <v>30.4741</v>
      </c>
      <c r="AJ1167" s="105">
        <v>31.056799999999999</v>
      </c>
      <c r="AK1167" s="105">
        <v>30.9757</v>
      </c>
      <c r="AL1167" s="105">
        <v>31.0428</v>
      </c>
      <c r="AM1167" s="105">
        <v>30.9528</v>
      </c>
      <c r="AN1167" s="105">
        <v>31.3566</v>
      </c>
      <c r="AO1167" s="105">
        <v>30.782299999999999</v>
      </c>
      <c r="AP1167" s="105">
        <v>31.169499999999999</v>
      </c>
      <c r="AQ1167" s="105">
        <v>31.1569</v>
      </c>
      <c r="AR1167" s="105">
        <v>30.7392</v>
      </c>
      <c r="AS1167" s="105">
        <v>30.864699999999999</v>
      </c>
      <c r="AT1167" s="105">
        <v>30.962499999999999</v>
      </c>
      <c r="AU1167" s="105">
        <v>29.897200000000002</v>
      </c>
      <c r="AV1167" s="105">
        <v>29.803899999999999</v>
      </c>
      <c r="AW1167" s="105">
        <v>28.8996</v>
      </c>
      <c r="AX1167" s="105">
        <v>29.647500000000001</v>
      </c>
      <c r="AY1167" s="105">
        <v>29.697500000000002</v>
      </c>
      <c r="AZ1167" s="105">
        <v>29.882300000000001</v>
      </c>
      <c r="BA1167" s="105">
        <v>29.613600000000002</v>
      </c>
      <c r="BB1167" s="105">
        <v>29.592700000000001</v>
      </c>
      <c r="BC1167" s="105">
        <v>29.5959</v>
      </c>
      <c r="BD1167" s="105">
        <v>29.8644</v>
      </c>
      <c r="BE1167" s="105">
        <v>30.267399999999999</v>
      </c>
      <c r="BF1167" s="105">
        <v>30.0547</v>
      </c>
      <c r="BG1167" s="105">
        <v>29.985199999999999</v>
      </c>
      <c r="BH1167" s="105">
        <v>30.3521</v>
      </c>
      <c r="BI1167" s="105">
        <v>30.2559</v>
      </c>
      <c r="BJ1167" s="105">
        <v>29.880600000000001</v>
      </c>
      <c r="BK1167" s="105">
        <v>29.834299999999999</v>
      </c>
      <c r="BL1167" s="116">
        <v>30.005199999999999</v>
      </c>
      <c r="BM1167" s="112">
        <v>7.9999500000000005E-3</v>
      </c>
      <c r="BN1167" s="112">
        <v>7.9877599999999996E-4</v>
      </c>
      <c r="BO1167" s="112">
        <v>1.1770800000000001E-3</v>
      </c>
      <c r="BP1167" s="112">
        <v>3.2423100000000002E-4</v>
      </c>
      <c r="BQ1167" s="112">
        <v>0.31125799999999998</v>
      </c>
      <c r="BR1167" s="112">
        <v>0.13458999999999999</v>
      </c>
      <c r="BS1167" s="112">
        <v>4.0073499999999998E-3</v>
      </c>
      <c r="BT1167" s="112">
        <v>0.28842800000000002</v>
      </c>
      <c r="BU1167" s="117">
        <v>7.4110999999999996E-2</v>
      </c>
      <c r="BV1167" s="112">
        <v>3.5399300000000002E-2</v>
      </c>
      <c r="BW1167" s="112">
        <v>1.2648400000000001E-2</v>
      </c>
      <c r="BX1167" s="112">
        <v>2.1478899999999999E-2</v>
      </c>
      <c r="BY1167" s="112">
        <v>4.8972299999999998E-3</v>
      </c>
      <c r="BZ1167" s="112">
        <v>0.64253000000000005</v>
      </c>
      <c r="CA1167" s="112">
        <v>0.37821500000000002</v>
      </c>
      <c r="CB1167" s="112">
        <v>6.2126000000000001E-2</v>
      </c>
      <c r="CC1167" s="112">
        <v>0.49297800000000003</v>
      </c>
      <c r="CD1167" s="117">
        <v>0.57846399999999998</v>
      </c>
      <c r="CE1167" s="105">
        <v>0.928809</v>
      </c>
      <c r="CF1167" s="105">
        <v>1.2106699999999999</v>
      </c>
      <c r="CG1167" s="105">
        <v>1.12951</v>
      </c>
      <c r="CH1167" s="105">
        <v>0.948739</v>
      </c>
      <c r="CI1167" s="105">
        <v>-0.373145</v>
      </c>
      <c r="CJ1167" s="105">
        <v>-0.16427800000000001</v>
      </c>
      <c r="CK1167" s="105">
        <v>-0.30602699999999999</v>
      </c>
      <c r="CL1167" s="105">
        <v>0.15545300000000001</v>
      </c>
      <c r="CM1167" s="116">
        <v>0.29102800000000001</v>
      </c>
    </row>
    <row r="1168" spans="1:91">
      <c r="A1168" s="104" t="s">
        <v>3165</v>
      </c>
      <c r="B1168" s="104" t="s">
        <v>3166</v>
      </c>
      <c r="C1168" s="104" t="s">
        <v>3167</v>
      </c>
      <c r="D1168" s="105">
        <v>27.605449999999998</v>
      </c>
      <c r="E1168" s="108">
        <v>178624914</v>
      </c>
      <c r="F1168" s="108">
        <v>195558972.30000001</v>
      </c>
      <c r="G1168" s="108">
        <v>149744725.80000001</v>
      </c>
      <c r="H1168" s="108">
        <v>254980186.80000001</v>
      </c>
      <c r="I1168" s="108">
        <v>218426826</v>
      </c>
      <c r="J1168" s="108">
        <v>209663592</v>
      </c>
      <c r="K1168" s="108">
        <v>283664776</v>
      </c>
      <c r="L1168" s="108">
        <v>173327774.59999999</v>
      </c>
      <c r="M1168" s="108">
        <v>330770656</v>
      </c>
      <c r="N1168" s="108">
        <v>249152509</v>
      </c>
      <c r="O1168" s="108">
        <v>190288193</v>
      </c>
      <c r="P1168" s="108">
        <v>207972144</v>
      </c>
      <c r="Q1168" s="108">
        <v>87264200</v>
      </c>
      <c r="R1168" s="108">
        <v>86399576</v>
      </c>
      <c r="S1168" s="108">
        <v>61288676</v>
      </c>
      <c r="T1168" s="108">
        <v>121478630.3</v>
      </c>
      <c r="U1168" s="108">
        <v>110964140</v>
      </c>
      <c r="V1168" s="108">
        <v>104356832</v>
      </c>
      <c r="W1168" s="108">
        <v>143615120</v>
      </c>
      <c r="X1168" s="108">
        <v>122548706.8</v>
      </c>
      <c r="Y1168" s="108">
        <v>114820044</v>
      </c>
      <c r="Z1168" s="108">
        <v>109514338.59999999</v>
      </c>
      <c r="AA1168" s="108">
        <v>96849500</v>
      </c>
      <c r="AB1168" s="108">
        <v>128033782</v>
      </c>
      <c r="AC1168" s="108">
        <v>225278991</v>
      </c>
      <c r="AD1168" s="108">
        <v>220452999</v>
      </c>
      <c r="AE1168" s="108">
        <v>200193817.5</v>
      </c>
      <c r="AF1168" s="108">
        <v>198575520</v>
      </c>
      <c r="AG1168" s="108">
        <v>194550915</v>
      </c>
      <c r="AH1168" s="115">
        <v>181921618.5</v>
      </c>
      <c r="AI1168" s="105">
        <v>27.7958</v>
      </c>
      <c r="AJ1168" s="105">
        <v>28.236599999999999</v>
      </c>
      <c r="AK1168" s="105">
        <v>27.848400000000002</v>
      </c>
      <c r="AL1168" s="105">
        <v>28.200199999999999</v>
      </c>
      <c r="AM1168" s="105">
        <v>28.166</v>
      </c>
      <c r="AN1168" s="105">
        <v>28.158000000000001</v>
      </c>
      <c r="AO1168" s="105">
        <v>28.3414</v>
      </c>
      <c r="AP1168" s="105">
        <v>28.256799999999998</v>
      </c>
      <c r="AQ1168" s="105">
        <v>28.490400000000001</v>
      </c>
      <c r="AR1168" s="105">
        <v>28.341899999999999</v>
      </c>
      <c r="AS1168" s="105">
        <v>28.130400000000002</v>
      </c>
      <c r="AT1168" s="105">
        <v>28.236000000000001</v>
      </c>
      <c r="AU1168" s="105">
        <v>26.5962</v>
      </c>
      <c r="AV1168" s="105">
        <v>26.654199999999999</v>
      </c>
      <c r="AW1168" s="105">
        <v>26.351500000000001</v>
      </c>
      <c r="AX1168" s="105">
        <v>27.235399999999998</v>
      </c>
      <c r="AY1168" s="105">
        <v>27.059799999999999</v>
      </c>
      <c r="AZ1168" s="105">
        <v>27.035299999999999</v>
      </c>
      <c r="BA1168" s="105">
        <v>27.342600000000001</v>
      </c>
      <c r="BB1168" s="105">
        <v>27.218499999999999</v>
      </c>
      <c r="BC1168" s="105">
        <v>26.955300000000001</v>
      </c>
      <c r="BD1168" s="105">
        <v>27.125599999999999</v>
      </c>
      <c r="BE1168" s="105">
        <v>26.979900000000001</v>
      </c>
      <c r="BF1168" s="105">
        <v>27.368500000000001</v>
      </c>
      <c r="BG1168" s="105">
        <v>27.7577</v>
      </c>
      <c r="BH1168" s="105">
        <v>27.741900000000001</v>
      </c>
      <c r="BI1168" s="105">
        <v>27.590699999999998</v>
      </c>
      <c r="BJ1168" s="105">
        <v>27.620200000000001</v>
      </c>
      <c r="BK1168" s="105">
        <v>27.509799999999998</v>
      </c>
      <c r="BL1168" s="116">
        <v>27.497800000000002</v>
      </c>
      <c r="BM1168" s="112">
        <v>4.4408000000000003E-2</v>
      </c>
      <c r="BN1168" s="112">
        <v>1.03636E-4</v>
      </c>
      <c r="BO1168" s="112">
        <v>4.7640300000000003E-4</v>
      </c>
      <c r="BP1168" s="112">
        <v>6.6461899999999997E-4</v>
      </c>
      <c r="BQ1168" s="112">
        <v>5.5640699999999997E-4</v>
      </c>
      <c r="BR1168" s="112">
        <v>4.29606E-3</v>
      </c>
      <c r="BS1168" s="112">
        <v>3.7247599999999999E-2</v>
      </c>
      <c r="BT1168" s="112">
        <v>3.2636800000000001E-2</v>
      </c>
      <c r="BU1168" s="117">
        <v>7.9579800000000006E-2</v>
      </c>
      <c r="BV1168" s="112">
        <v>9.2108599999999999E-2</v>
      </c>
      <c r="BW1168" s="112">
        <v>6.2052100000000001E-3</v>
      </c>
      <c r="BX1168" s="112">
        <v>1.34433E-2</v>
      </c>
      <c r="BY1168" s="112">
        <v>6.7734600000000002E-3</v>
      </c>
      <c r="BZ1168" s="112">
        <v>0.119697</v>
      </c>
      <c r="CA1168" s="112">
        <v>6.1718799999999997E-2</v>
      </c>
      <c r="CB1168" s="112">
        <v>0.18252299999999999</v>
      </c>
      <c r="CC1168" s="112">
        <v>0.14710200000000001</v>
      </c>
      <c r="CD1168" s="117">
        <v>0.59891799999999995</v>
      </c>
      <c r="CE1168" s="105">
        <v>0.41770000000000002</v>
      </c>
      <c r="CF1168" s="105">
        <v>0.63211799999999996</v>
      </c>
      <c r="CG1168" s="105">
        <v>0.82023699999999999</v>
      </c>
      <c r="CH1168" s="105">
        <v>0.69348799999999999</v>
      </c>
      <c r="CI1168" s="105">
        <v>-1.0086200000000001</v>
      </c>
      <c r="CJ1168" s="105">
        <v>-0.432417</v>
      </c>
      <c r="CK1168" s="105">
        <v>-0.37047400000000003</v>
      </c>
      <c r="CL1168" s="105">
        <v>-0.384577</v>
      </c>
      <c r="CM1168" s="116">
        <v>0.15418000000000001</v>
      </c>
    </row>
    <row r="1169" spans="1:91">
      <c r="A1169" s="104" t="s">
        <v>5317</v>
      </c>
      <c r="B1169" s="104" t="s">
        <v>5318</v>
      </c>
      <c r="C1169" s="104" t="s">
        <v>1324</v>
      </c>
      <c r="D1169" s="105">
        <v>24.431899999999999</v>
      </c>
      <c r="E1169" s="108">
        <v>6363328.5</v>
      </c>
      <c r="F1169" s="108">
        <v>4635090</v>
      </c>
      <c r="G1169" s="108">
        <v>13937622</v>
      </c>
      <c r="H1169" s="108">
        <v>15063287</v>
      </c>
      <c r="I1169" s="108">
        <v>12337840</v>
      </c>
      <c r="J1169" s="108">
        <v>6879110.5</v>
      </c>
      <c r="K1169" s="108"/>
      <c r="L1169" s="108">
        <v>10167515</v>
      </c>
      <c r="M1169" s="108">
        <v>6961289</v>
      </c>
      <c r="N1169" s="108"/>
      <c r="O1169" s="108"/>
      <c r="P1169" s="108"/>
      <c r="Q1169" s="108">
        <v>28050586</v>
      </c>
      <c r="R1169" s="108">
        <v>24163454</v>
      </c>
      <c r="S1169" s="108">
        <v>6807168.5</v>
      </c>
      <c r="T1169" s="108">
        <v>23786392</v>
      </c>
      <c r="U1169" s="108">
        <v>26269720</v>
      </c>
      <c r="V1169" s="108"/>
      <c r="W1169" s="108">
        <v>22427596</v>
      </c>
      <c r="X1169" s="108">
        <v>18202256</v>
      </c>
      <c r="Y1169" s="108">
        <v>25704940</v>
      </c>
      <c r="Z1169" s="108">
        <v>27460062</v>
      </c>
      <c r="AA1169" s="108">
        <v>22089188</v>
      </c>
      <c r="AB1169" s="108">
        <v>33259230</v>
      </c>
      <c r="AC1169" s="108">
        <v>15844909</v>
      </c>
      <c r="AD1169" s="108">
        <v>23218588</v>
      </c>
      <c r="AE1169" s="108">
        <v>13549521</v>
      </c>
      <c r="AF1169" s="108">
        <v>22765416</v>
      </c>
      <c r="AG1169" s="108">
        <v>32089910</v>
      </c>
      <c r="AH1169" s="115">
        <v>25473368</v>
      </c>
      <c r="AI1169" s="105">
        <v>22.9848</v>
      </c>
      <c r="AJ1169" s="105">
        <v>22.847799999999999</v>
      </c>
      <c r="AK1169" s="105">
        <v>24.4968</v>
      </c>
      <c r="AL1169" s="105">
        <v>24.1189</v>
      </c>
      <c r="AM1169" s="105">
        <v>23.981100000000001</v>
      </c>
      <c r="AN1169" s="105">
        <v>23.5291</v>
      </c>
      <c r="AO1169" s="105">
        <v>21.2652</v>
      </c>
      <c r="AP1169" s="105">
        <v>24.384599999999999</v>
      </c>
      <c r="AQ1169" s="105">
        <v>22.92</v>
      </c>
      <c r="AR1169" s="105">
        <v>21.337499999999999</v>
      </c>
      <c r="AS1169" s="105">
        <v>21.746300000000002</v>
      </c>
      <c r="AT1169" s="105">
        <v>20.907599999999999</v>
      </c>
      <c r="AU1169" s="105">
        <v>24.9374</v>
      </c>
      <c r="AV1169" s="105">
        <v>24.815999999999999</v>
      </c>
      <c r="AW1169" s="105">
        <v>23.314800000000002</v>
      </c>
      <c r="AX1169" s="105">
        <v>24.882999999999999</v>
      </c>
      <c r="AY1169" s="105">
        <v>24.987200000000001</v>
      </c>
      <c r="AZ1169" s="105">
        <v>21.273900000000001</v>
      </c>
      <c r="BA1169" s="105">
        <v>24.663699999999999</v>
      </c>
      <c r="BB1169" s="105">
        <v>24.5669</v>
      </c>
      <c r="BC1169" s="105">
        <v>24.907800000000002</v>
      </c>
      <c r="BD1169" s="105">
        <v>25.0305</v>
      </c>
      <c r="BE1169" s="105">
        <v>24.807600000000001</v>
      </c>
      <c r="BF1169" s="105">
        <v>25.4238</v>
      </c>
      <c r="BG1169" s="105">
        <v>23.8474</v>
      </c>
      <c r="BH1169" s="105">
        <v>24.479199999999999</v>
      </c>
      <c r="BI1169" s="105">
        <v>23.7056</v>
      </c>
      <c r="BJ1169" s="105">
        <v>24.4954</v>
      </c>
      <c r="BK1169" s="105">
        <v>24.8748</v>
      </c>
      <c r="BL1169" s="116">
        <v>24.636299999999999</v>
      </c>
      <c r="BM1169" s="112">
        <v>8.5662199999999994E-2</v>
      </c>
      <c r="BN1169" s="112">
        <v>1.9466799999999999E-2</v>
      </c>
      <c r="BO1169" s="112">
        <v>0.116621</v>
      </c>
      <c r="BP1169" s="112">
        <v>2.3279999999999999E-4</v>
      </c>
      <c r="BQ1169" s="112">
        <v>0.58910700000000005</v>
      </c>
      <c r="BR1169" s="112">
        <v>0.47980800000000001</v>
      </c>
      <c r="BS1169" s="112">
        <v>0.78440100000000001</v>
      </c>
      <c r="BT1169" s="112">
        <v>0.11895799999999999</v>
      </c>
      <c r="BU1169" s="117">
        <v>6.6131599999999999E-2</v>
      </c>
      <c r="BV1169" s="112">
        <v>0.145763</v>
      </c>
      <c r="BW1169" s="112">
        <v>5.6857199999999997E-2</v>
      </c>
      <c r="BX1169" s="112">
        <v>0.21159600000000001</v>
      </c>
      <c r="BY1169" s="112">
        <v>4.2520600000000002E-3</v>
      </c>
      <c r="BZ1169" s="112">
        <v>0.79180200000000001</v>
      </c>
      <c r="CA1169" s="112">
        <v>0.72386799999999996</v>
      </c>
      <c r="CB1169" s="112">
        <v>0.89717400000000003</v>
      </c>
      <c r="CC1169" s="112">
        <v>0.29716199999999998</v>
      </c>
      <c r="CD1169" s="117">
        <v>0.55438699999999996</v>
      </c>
      <c r="CE1169" s="105">
        <v>-1.2256899999999999</v>
      </c>
      <c r="CF1169" s="105">
        <v>-0.79247999999999996</v>
      </c>
      <c r="CG1169" s="105">
        <v>-1.81223</v>
      </c>
      <c r="CH1169" s="105">
        <v>-3.3384</v>
      </c>
      <c r="CI1169" s="105">
        <v>-0.31280200000000002</v>
      </c>
      <c r="CJ1169" s="105">
        <v>-0.95415399999999995</v>
      </c>
      <c r="CK1169" s="105">
        <v>4.3934500000000001E-2</v>
      </c>
      <c r="CL1169" s="105">
        <v>0.41846100000000003</v>
      </c>
      <c r="CM1169" s="116">
        <v>-0.658107</v>
      </c>
    </row>
    <row r="1170" spans="1:91">
      <c r="A1170" s="104" t="s">
        <v>3168</v>
      </c>
      <c r="B1170" s="104" t="s">
        <v>3169</v>
      </c>
      <c r="C1170" s="104" t="s">
        <v>3170</v>
      </c>
      <c r="D1170" s="105">
        <v>31.12275</v>
      </c>
      <c r="E1170" s="108">
        <v>1790005165</v>
      </c>
      <c r="F1170" s="108">
        <v>1485765437</v>
      </c>
      <c r="G1170" s="108">
        <v>1750132094</v>
      </c>
      <c r="H1170" s="108">
        <v>2173857829</v>
      </c>
      <c r="I1170" s="108">
        <v>1383396975</v>
      </c>
      <c r="J1170" s="108">
        <v>1436785344</v>
      </c>
      <c r="K1170" s="108">
        <v>2271512766</v>
      </c>
      <c r="L1170" s="108">
        <v>888453564.5</v>
      </c>
      <c r="M1170" s="108">
        <v>1981929978</v>
      </c>
      <c r="N1170" s="108">
        <v>1093166832</v>
      </c>
      <c r="O1170" s="108">
        <v>850809045</v>
      </c>
      <c r="P1170" s="108">
        <v>1574068840</v>
      </c>
      <c r="Q1170" s="108">
        <v>2212763319</v>
      </c>
      <c r="R1170" s="108">
        <v>1913474104</v>
      </c>
      <c r="S1170" s="108">
        <v>2377423829</v>
      </c>
      <c r="T1170" s="108">
        <v>1893075006</v>
      </c>
      <c r="U1170" s="108">
        <v>1599150310</v>
      </c>
      <c r="V1170" s="108">
        <v>2202983533</v>
      </c>
      <c r="W1170" s="108">
        <v>1597578035</v>
      </c>
      <c r="X1170" s="108">
        <v>1855506235</v>
      </c>
      <c r="Y1170" s="108">
        <v>1783769127</v>
      </c>
      <c r="Z1170" s="108">
        <v>2216680241</v>
      </c>
      <c r="AA1170" s="108">
        <v>1655805717</v>
      </c>
      <c r="AB1170" s="108">
        <v>1912808495</v>
      </c>
      <c r="AC1170" s="108">
        <v>3102908086</v>
      </c>
      <c r="AD1170" s="108">
        <v>2121917696</v>
      </c>
      <c r="AE1170" s="108">
        <v>2152944232</v>
      </c>
      <c r="AF1170" s="108">
        <v>2442493545</v>
      </c>
      <c r="AG1170" s="108">
        <v>2702016830</v>
      </c>
      <c r="AH1170" s="115">
        <v>2518402032</v>
      </c>
      <c r="AI1170" s="105">
        <v>31.120799999999999</v>
      </c>
      <c r="AJ1170" s="105">
        <v>31.035900000000002</v>
      </c>
      <c r="AK1170" s="105">
        <v>31.261399999999998</v>
      </c>
      <c r="AL1170" s="105">
        <v>31.292000000000002</v>
      </c>
      <c r="AM1170" s="105">
        <v>30.797000000000001</v>
      </c>
      <c r="AN1170" s="105">
        <v>30.9602</v>
      </c>
      <c r="AO1170" s="105">
        <v>31.3141</v>
      </c>
      <c r="AP1170" s="105">
        <v>30.459299999999999</v>
      </c>
      <c r="AQ1170" s="105">
        <v>31.073399999999999</v>
      </c>
      <c r="AR1170" s="105">
        <v>30.453800000000001</v>
      </c>
      <c r="AS1170" s="105">
        <v>30.2121</v>
      </c>
      <c r="AT1170" s="105">
        <v>31.155999999999999</v>
      </c>
      <c r="AU1170" s="105">
        <v>31.2776</v>
      </c>
      <c r="AV1170" s="105">
        <v>31.123200000000001</v>
      </c>
      <c r="AW1170" s="105">
        <v>31.4726</v>
      </c>
      <c r="AX1170" s="105">
        <v>31.197399999999998</v>
      </c>
      <c r="AY1170" s="105">
        <v>30.897300000000001</v>
      </c>
      <c r="AZ1170" s="105">
        <v>31.374099999999999</v>
      </c>
      <c r="BA1170" s="105">
        <v>30.818200000000001</v>
      </c>
      <c r="BB1170" s="105">
        <v>31.122299999999999</v>
      </c>
      <c r="BC1170" s="105">
        <v>30.9253</v>
      </c>
      <c r="BD1170" s="105">
        <v>31.447700000000001</v>
      </c>
      <c r="BE1170" s="105">
        <v>31.039300000000001</v>
      </c>
      <c r="BF1170" s="105">
        <v>31.269600000000001</v>
      </c>
      <c r="BG1170" s="105">
        <v>31.580500000000001</v>
      </c>
      <c r="BH1170" s="105">
        <v>31.020399999999999</v>
      </c>
      <c r="BI1170" s="105">
        <v>31.017499999999998</v>
      </c>
      <c r="BJ1170" s="105">
        <v>31.2408</v>
      </c>
      <c r="BK1170" s="105">
        <v>31.261299999999999</v>
      </c>
      <c r="BL1170" s="116">
        <v>31.229500000000002</v>
      </c>
      <c r="BM1170" s="112">
        <v>0.19078100000000001</v>
      </c>
      <c r="BN1170" s="112">
        <v>0.194052</v>
      </c>
      <c r="BO1170" s="112">
        <v>0.31122100000000003</v>
      </c>
      <c r="BP1170" s="112">
        <v>8.7895899999999999E-2</v>
      </c>
      <c r="BQ1170" s="112">
        <v>0.66565700000000005</v>
      </c>
      <c r="BR1170" s="112">
        <v>0.56401999999999997</v>
      </c>
      <c r="BS1170" s="112">
        <v>3.2188700000000001E-2</v>
      </c>
      <c r="BT1170" s="112">
        <v>0.94737099999999996</v>
      </c>
      <c r="BU1170" s="117">
        <v>0.85017500000000001</v>
      </c>
      <c r="BV1170" s="112">
        <v>0.26877600000000001</v>
      </c>
      <c r="BW1170" s="112">
        <v>0.28314899999999998</v>
      </c>
      <c r="BX1170" s="112">
        <v>0.42441299999999998</v>
      </c>
      <c r="BY1170" s="112">
        <v>0.14369299999999999</v>
      </c>
      <c r="BZ1170" s="112">
        <v>0.83852700000000002</v>
      </c>
      <c r="CA1170" s="112">
        <v>0.78118100000000001</v>
      </c>
      <c r="CB1170" s="112">
        <v>0.171683</v>
      </c>
      <c r="CC1170" s="112">
        <v>0.97248500000000004</v>
      </c>
      <c r="CD1170" s="117">
        <v>0.95959799999999995</v>
      </c>
      <c r="CE1170" s="105">
        <v>-0.104495</v>
      </c>
      <c r="CF1170" s="105">
        <v>-0.22745000000000001</v>
      </c>
      <c r="CG1170" s="105">
        <v>-0.294956</v>
      </c>
      <c r="CH1170" s="105">
        <v>-0.63656500000000005</v>
      </c>
      <c r="CI1170" s="105">
        <v>4.72775E-2</v>
      </c>
      <c r="CJ1170" s="105">
        <v>-8.7596300000000002E-2</v>
      </c>
      <c r="CK1170" s="105">
        <v>-0.28861399999999998</v>
      </c>
      <c r="CL1170" s="105">
        <v>8.3312999999999998E-3</v>
      </c>
      <c r="CM1170" s="116">
        <v>-3.7753399999999999E-2</v>
      </c>
    </row>
    <row r="1171" spans="1:91">
      <c r="A1171" s="104" t="s">
        <v>3171</v>
      </c>
      <c r="B1171" s="104" t="s">
        <v>3172</v>
      </c>
      <c r="C1171" s="104" t="s">
        <v>3173</v>
      </c>
      <c r="D1171" s="105">
        <v>27.866949999999999</v>
      </c>
      <c r="E1171" s="108">
        <v>80200016.5</v>
      </c>
      <c r="F1171" s="108">
        <v>20868844.75</v>
      </c>
      <c r="G1171" s="108">
        <v>48145748</v>
      </c>
      <c r="H1171" s="108">
        <v>185577273.30000001</v>
      </c>
      <c r="I1171" s="108">
        <v>189227222</v>
      </c>
      <c r="J1171" s="108">
        <v>92655416.129999995</v>
      </c>
      <c r="K1171" s="108">
        <v>95555562.25</v>
      </c>
      <c r="L1171" s="108">
        <v>16028953.25</v>
      </c>
      <c r="M1171" s="108">
        <v>357486788</v>
      </c>
      <c r="N1171" s="108">
        <v>121820582.5</v>
      </c>
      <c r="O1171" s="108">
        <v>67859150</v>
      </c>
      <c r="P1171" s="108">
        <v>65493593.880000003</v>
      </c>
      <c r="Q1171" s="108">
        <v>349383559.30000001</v>
      </c>
      <c r="R1171" s="108">
        <v>488648360</v>
      </c>
      <c r="S1171" s="108">
        <v>97176852.75</v>
      </c>
      <c r="T1171" s="108">
        <v>194539004</v>
      </c>
      <c r="U1171" s="108">
        <v>233730102.5</v>
      </c>
      <c r="V1171" s="108">
        <v>209984282.30000001</v>
      </c>
      <c r="W1171" s="108">
        <v>264009131.5</v>
      </c>
      <c r="X1171" s="108">
        <v>190246374.5</v>
      </c>
      <c r="Y1171" s="108">
        <v>214149724.5</v>
      </c>
      <c r="Z1171" s="108">
        <v>154557387</v>
      </c>
      <c r="AA1171" s="108">
        <v>134058321.3</v>
      </c>
      <c r="AB1171" s="108">
        <v>132187823.90000001</v>
      </c>
      <c r="AC1171" s="108">
        <v>297295245</v>
      </c>
      <c r="AD1171" s="108">
        <v>336953004</v>
      </c>
      <c r="AE1171" s="108">
        <v>351638636.5</v>
      </c>
      <c r="AF1171" s="108">
        <v>279857353.5</v>
      </c>
      <c r="AG1171" s="108">
        <v>338878898</v>
      </c>
      <c r="AH1171" s="115">
        <v>246489872.5</v>
      </c>
      <c r="AI1171" s="105">
        <v>26.640599999999999</v>
      </c>
      <c r="AJ1171" s="105">
        <v>25.033100000000001</v>
      </c>
      <c r="AK1171" s="105">
        <v>26.172699999999999</v>
      </c>
      <c r="AL1171" s="105">
        <v>27.741800000000001</v>
      </c>
      <c r="AM1171" s="105">
        <v>27.948799999999999</v>
      </c>
      <c r="AN1171" s="105">
        <v>27.072500000000002</v>
      </c>
      <c r="AO1171" s="105">
        <v>26.776399999999999</v>
      </c>
      <c r="AP1171" s="105">
        <v>25.054500000000001</v>
      </c>
      <c r="AQ1171" s="105">
        <v>28.602399999999999</v>
      </c>
      <c r="AR1171" s="105">
        <v>27.282800000000002</v>
      </c>
      <c r="AS1171" s="105">
        <v>26.679600000000001</v>
      </c>
      <c r="AT1171" s="105">
        <v>26.568999999999999</v>
      </c>
      <c r="AU1171" s="105">
        <v>28.571300000000001</v>
      </c>
      <c r="AV1171" s="105">
        <v>29.1539</v>
      </c>
      <c r="AW1171" s="105">
        <v>27.021000000000001</v>
      </c>
      <c r="AX1171" s="105">
        <v>27.9148</v>
      </c>
      <c r="AY1171" s="105">
        <v>28.109300000000001</v>
      </c>
      <c r="AZ1171" s="105">
        <v>28.022500000000001</v>
      </c>
      <c r="BA1171" s="105">
        <v>28.221</v>
      </c>
      <c r="BB1171" s="105">
        <v>27.844899999999999</v>
      </c>
      <c r="BC1171" s="105">
        <v>27.888999999999999</v>
      </c>
      <c r="BD1171" s="105">
        <v>27.631900000000002</v>
      </c>
      <c r="BE1171" s="105">
        <v>27.459700000000002</v>
      </c>
      <c r="BF1171" s="105">
        <v>27.4146</v>
      </c>
      <c r="BG1171" s="105">
        <v>28.188800000000001</v>
      </c>
      <c r="BH1171" s="105">
        <v>28.364699999999999</v>
      </c>
      <c r="BI1171" s="105">
        <v>28.403400000000001</v>
      </c>
      <c r="BJ1171" s="105">
        <v>28.115200000000002</v>
      </c>
      <c r="BK1171" s="105">
        <v>28.292200000000001</v>
      </c>
      <c r="BL1171" s="116">
        <v>27.913399999999999</v>
      </c>
      <c r="BM1171" s="112">
        <v>1.16314E-2</v>
      </c>
      <c r="BN1171" s="112">
        <v>0.14382800000000001</v>
      </c>
      <c r="BO1171" s="112">
        <v>0.27686899999999998</v>
      </c>
      <c r="BP1171" s="112">
        <v>6.9497700000000001E-3</v>
      </c>
      <c r="BQ1171" s="112">
        <v>0.83694199999999996</v>
      </c>
      <c r="BR1171" s="112">
        <v>0.49883499999999997</v>
      </c>
      <c r="BS1171" s="112">
        <v>0.49193799999999999</v>
      </c>
      <c r="BT1171" s="112">
        <v>9.1097799999999996E-3</v>
      </c>
      <c r="BU1171" s="117">
        <v>0.172375</v>
      </c>
      <c r="BV1171" s="112">
        <v>4.2939699999999997E-2</v>
      </c>
      <c r="BW1171" s="112">
        <v>0.224409</v>
      </c>
      <c r="BX1171" s="112">
        <v>0.39149899999999999</v>
      </c>
      <c r="BY1171" s="112">
        <v>2.1793400000000001E-2</v>
      </c>
      <c r="BZ1171" s="112">
        <v>0.920234</v>
      </c>
      <c r="CA1171" s="112">
        <v>0.73725600000000002</v>
      </c>
      <c r="CB1171" s="112">
        <v>0.68907499999999999</v>
      </c>
      <c r="CC1171" s="112">
        <v>7.54132E-2</v>
      </c>
      <c r="CD1171" s="117">
        <v>0.68647800000000003</v>
      </c>
      <c r="CE1171" s="105">
        <v>-2.1581100000000002</v>
      </c>
      <c r="CF1171" s="105">
        <v>-0.51922000000000001</v>
      </c>
      <c r="CG1171" s="105">
        <v>-1.2957799999999999</v>
      </c>
      <c r="CH1171" s="105">
        <v>-1.26311</v>
      </c>
      <c r="CI1171" s="105">
        <v>0.141816</v>
      </c>
      <c r="CJ1171" s="105">
        <v>-9.1391200000000006E-2</v>
      </c>
      <c r="CK1171" s="105">
        <v>-0.12198100000000001</v>
      </c>
      <c r="CL1171" s="105">
        <v>-0.60484700000000002</v>
      </c>
      <c r="CM1171" s="116">
        <v>0.21207200000000001</v>
      </c>
    </row>
    <row r="1172" spans="1:91">
      <c r="A1172" s="104" t="s">
        <v>3174</v>
      </c>
      <c r="B1172" s="104" t="s">
        <v>3175</v>
      </c>
      <c r="C1172" s="104" t="s">
        <v>3176</v>
      </c>
      <c r="D1172" s="105">
        <v>27.750300000000003</v>
      </c>
      <c r="E1172" s="108">
        <v>181365290</v>
      </c>
      <c r="F1172" s="108">
        <v>135568803.80000001</v>
      </c>
      <c r="G1172" s="108">
        <v>139577121</v>
      </c>
      <c r="H1172" s="108">
        <v>234638387.5</v>
      </c>
      <c r="I1172" s="108">
        <v>195902069.30000001</v>
      </c>
      <c r="J1172" s="108">
        <v>82980514.5</v>
      </c>
      <c r="K1172" s="108">
        <v>275977807.5</v>
      </c>
      <c r="L1172" s="108">
        <v>84232754.5</v>
      </c>
      <c r="M1172" s="108">
        <v>214924711</v>
      </c>
      <c r="N1172" s="108">
        <v>134257143</v>
      </c>
      <c r="O1172" s="108">
        <v>110186991</v>
      </c>
      <c r="P1172" s="108">
        <v>104647789</v>
      </c>
      <c r="Q1172" s="108">
        <v>155124890.80000001</v>
      </c>
      <c r="R1172" s="108">
        <v>161747109.80000001</v>
      </c>
      <c r="S1172" s="108">
        <v>267578465</v>
      </c>
      <c r="T1172" s="108">
        <v>159005924.5</v>
      </c>
      <c r="U1172" s="108">
        <v>183427560</v>
      </c>
      <c r="V1172" s="108">
        <v>135223012.5</v>
      </c>
      <c r="W1172" s="108">
        <v>225617409</v>
      </c>
      <c r="X1172" s="108">
        <v>190401437</v>
      </c>
      <c r="Y1172" s="108">
        <v>181142113</v>
      </c>
      <c r="Z1172" s="108">
        <v>150621359</v>
      </c>
      <c r="AA1172" s="108">
        <v>154185495</v>
      </c>
      <c r="AB1172" s="108">
        <v>203845072</v>
      </c>
      <c r="AC1172" s="108">
        <v>257510265</v>
      </c>
      <c r="AD1172" s="108">
        <v>215079904</v>
      </c>
      <c r="AE1172" s="108">
        <v>223961806</v>
      </c>
      <c r="AF1172" s="108">
        <v>231847283</v>
      </c>
      <c r="AG1172" s="108">
        <v>258358988</v>
      </c>
      <c r="AH1172" s="115">
        <v>230298237</v>
      </c>
      <c r="AI1172" s="105">
        <v>27.817799999999998</v>
      </c>
      <c r="AJ1172" s="105">
        <v>27.727900000000002</v>
      </c>
      <c r="AK1172" s="105">
        <v>27.748000000000001</v>
      </c>
      <c r="AL1172" s="105">
        <v>28.080200000000001</v>
      </c>
      <c r="AM1172" s="105">
        <v>28.005199999999999</v>
      </c>
      <c r="AN1172" s="105">
        <v>26.898800000000001</v>
      </c>
      <c r="AO1172" s="105">
        <v>28.302700000000002</v>
      </c>
      <c r="AP1172" s="105">
        <v>27.353899999999999</v>
      </c>
      <c r="AQ1172" s="105">
        <v>27.868400000000001</v>
      </c>
      <c r="AR1172" s="105">
        <v>27.457599999999999</v>
      </c>
      <c r="AS1172" s="105">
        <v>27.367799999999999</v>
      </c>
      <c r="AT1172" s="105">
        <v>27.245100000000001</v>
      </c>
      <c r="AU1172" s="105">
        <v>27.439299999999999</v>
      </c>
      <c r="AV1172" s="105">
        <v>27.558900000000001</v>
      </c>
      <c r="AW1172" s="105">
        <v>28.479800000000001</v>
      </c>
      <c r="AX1172" s="105">
        <v>27.623799999999999</v>
      </c>
      <c r="AY1172" s="105">
        <v>27.766300000000001</v>
      </c>
      <c r="AZ1172" s="105">
        <v>27.3931</v>
      </c>
      <c r="BA1172" s="105">
        <v>27.994199999999999</v>
      </c>
      <c r="BB1172" s="105">
        <v>27.848600000000001</v>
      </c>
      <c r="BC1172" s="105">
        <v>27.6431</v>
      </c>
      <c r="BD1172" s="105">
        <v>27.6004</v>
      </c>
      <c r="BE1172" s="105">
        <v>27.6693</v>
      </c>
      <c r="BF1172" s="105">
        <v>28.0395</v>
      </c>
      <c r="BG1172" s="105">
        <v>27.957599999999999</v>
      </c>
      <c r="BH1172" s="105">
        <v>27.7073</v>
      </c>
      <c r="BI1172" s="105">
        <v>27.752600000000001</v>
      </c>
      <c r="BJ1172" s="105">
        <v>27.843599999999999</v>
      </c>
      <c r="BK1172" s="105">
        <v>27.9146</v>
      </c>
      <c r="BL1172" s="116">
        <v>27.828499999999998</v>
      </c>
      <c r="BM1172" s="112">
        <v>6.2042699999999999E-2</v>
      </c>
      <c r="BN1172" s="112">
        <v>0.627556</v>
      </c>
      <c r="BO1172" s="112">
        <v>0.94394</v>
      </c>
      <c r="BP1172" s="112">
        <v>1.6589899999999999E-3</v>
      </c>
      <c r="BQ1172" s="112">
        <v>0.91769699999999998</v>
      </c>
      <c r="BR1172" s="112">
        <v>7.4865699999999993E-2</v>
      </c>
      <c r="BS1172" s="112">
        <v>0.76544599999999996</v>
      </c>
      <c r="BT1172" s="112">
        <v>0.54166099999999995</v>
      </c>
      <c r="BU1172" s="117">
        <v>0.52635399999999999</v>
      </c>
      <c r="BV1172" s="112">
        <v>0.115524</v>
      </c>
      <c r="BW1172" s="112">
        <v>0.69975900000000002</v>
      </c>
      <c r="BX1172" s="112">
        <v>0.96057899999999996</v>
      </c>
      <c r="BY1172" s="112">
        <v>1.0600099999999999E-2</v>
      </c>
      <c r="BZ1172" s="112">
        <v>0.96240199999999998</v>
      </c>
      <c r="CA1172" s="112">
        <v>0.27852900000000003</v>
      </c>
      <c r="CB1172" s="112">
        <v>0.88562399999999997</v>
      </c>
      <c r="CC1172" s="112">
        <v>0.711812</v>
      </c>
      <c r="CD1172" s="117">
        <v>0.82460699999999998</v>
      </c>
      <c r="CE1172" s="105">
        <v>-9.7698800000000002E-2</v>
      </c>
      <c r="CF1172" s="105">
        <v>-0.20085700000000001</v>
      </c>
      <c r="CG1172" s="105">
        <v>-2.0616499999999999E-2</v>
      </c>
      <c r="CH1172" s="105">
        <v>-0.50542200000000004</v>
      </c>
      <c r="CI1172" s="105">
        <v>-3.6283500000000003E-2</v>
      </c>
      <c r="CJ1172" s="105">
        <v>-0.26787100000000003</v>
      </c>
      <c r="CK1172" s="105">
        <v>-3.3615100000000002E-2</v>
      </c>
      <c r="CL1172" s="105">
        <v>-9.2555399999999996E-2</v>
      </c>
      <c r="CM1172" s="116">
        <v>-5.6458800000000003E-2</v>
      </c>
    </row>
    <row r="1173" spans="1:91">
      <c r="A1173" s="104" t="s">
        <v>3177</v>
      </c>
      <c r="B1173" s="104" t="s">
        <v>3178</v>
      </c>
      <c r="C1173" s="104" t="s">
        <v>471</v>
      </c>
      <c r="D1173" s="105">
        <v>28.805250000000001</v>
      </c>
      <c r="E1173" s="108">
        <v>498185749</v>
      </c>
      <c r="F1173" s="108">
        <v>311191968.5</v>
      </c>
      <c r="G1173" s="108">
        <v>380688125.5</v>
      </c>
      <c r="H1173" s="108">
        <v>449846072</v>
      </c>
      <c r="I1173" s="108">
        <v>378278944</v>
      </c>
      <c r="J1173" s="108">
        <v>409637141</v>
      </c>
      <c r="K1173" s="108">
        <v>309607518</v>
      </c>
      <c r="L1173" s="108">
        <v>289673496</v>
      </c>
      <c r="M1173" s="108">
        <v>397861096</v>
      </c>
      <c r="N1173" s="108">
        <v>180190810</v>
      </c>
      <c r="O1173" s="108">
        <v>159376516</v>
      </c>
      <c r="P1173" s="108">
        <v>218257331.80000001</v>
      </c>
      <c r="Q1173" s="108">
        <v>508034704</v>
      </c>
      <c r="R1173" s="108">
        <v>376893367</v>
      </c>
      <c r="S1173" s="108">
        <v>167213260.5</v>
      </c>
      <c r="T1173" s="108">
        <v>405588372</v>
      </c>
      <c r="U1173" s="108">
        <v>377617842</v>
      </c>
      <c r="V1173" s="108">
        <v>246978232</v>
      </c>
      <c r="W1173" s="108">
        <v>423522343</v>
      </c>
      <c r="X1173" s="108">
        <v>370740260</v>
      </c>
      <c r="Y1173" s="108">
        <v>392106016</v>
      </c>
      <c r="Z1173" s="108">
        <v>408232988</v>
      </c>
      <c r="AA1173" s="108">
        <v>343380684</v>
      </c>
      <c r="AB1173" s="108">
        <v>388429052</v>
      </c>
      <c r="AC1173" s="108">
        <v>449033292</v>
      </c>
      <c r="AD1173" s="108">
        <v>518968260</v>
      </c>
      <c r="AE1173" s="108">
        <v>459527581.5</v>
      </c>
      <c r="AF1173" s="108">
        <v>489939668</v>
      </c>
      <c r="AG1173" s="108">
        <v>392969152</v>
      </c>
      <c r="AH1173" s="115">
        <v>455613908</v>
      </c>
      <c r="AI1173" s="105">
        <v>29.275600000000001</v>
      </c>
      <c r="AJ1173" s="105">
        <v>28.7895</v>
      </c>
      <c r="AK1173" s="105">
        <v>29.113099999999999</v>
      </c>
      <c r="AL1173" s="105">
        <v>29.019200000000001</v>
      </c>
      <c r="AM1173" s="105">
        <v>28.950199999999999</v>
      </c>
      <c r="AN1173" s="105">
        <v>29.155899999999999</v>
      </c>
      <c r="AO1173" s="105">
        <v>28.4681</v>
      </c>
      <c r="AP1173" s="105">
        <v>28.949100000000001</v>
      </c>
      <c r="AQ1173" s="105">
        <v>28.756799999999998</v>
      </c>
      <c r="AR1173" s="105">
        <v>27.884</v>
      </c>
      <c r="AS1173" s="105">
        <v>27.879200000000001</v>
      </c>
      <c r="AT1173" s="105">
        <v>28.305599999999998</v>
      </c>
      <c r="AU1173" s="105">
        <v>29.1099</v>
      </c>
      <c r="AV1173" s="105">
        <v>28.779299999999999</v>
      </c>
      <c r="AW1173" s="105">
        <v>27.8063</v>
      </c>
      <c r="AX1173" s="105">
        <v>28.974799999999998</v>
      </c>
      <c r="AY1173" s="105">
        <v>28.822299999999998</v>
      </c>
      <c r="AZ1173" s="105">
        <v>28.265000000000001</v>
      </c>
      <c r="BA1173" s="105">
        <v>28.902799999999999</v>
      </c>
      <c r="BB1173" s="105">
        <v>28.8127</v>
      </c>
      <c r="BC1173" s="105">
        <v>28.768699999999999</v>
      </c>
      <c r="BD1173" s="105">
        <v>28.998100000000001</v>
      </c>
      <c r="BE1173" s="105">
        <v>28.770399999999999</v>
      </c>
      <c r="BF1173" s="105">
        <v>28.9697</v>
      </c>
      <c r="BG1173" s="105">
        <v>28.797799999999999</v>
      </c>
      <c r="BH1173" s="105">
        <v>28.994599999999998</v>
      </c>
      <c r="BI1173" s="105">
        <v>28.7895</v>
      </c>
      <c r="BJ1173" s="105">
        <v>28.923100000000002</v>
      </c>
      <c r="BK1173" s="105">
        <v>28.494800000000001</v>
      </c>
      <c r="BL1173" s="116">
        <v>28.753</v>
      </c>
      <c r="BM1173" s="112">
        <v>0.151111</v>
      </c>
      <c r="BN1173" s="112">
        <v>8.3036600000000002E-2</v>
      </c>
      <c r="BO1173" s="112">
        <v>0.99595199999999995</v>
      </c>
      <c r="BP1173" s="112">
        <v>2.0471799999999998E-2</v>
      </c>
      <c r="BQ1173" s="112">
        <v>0.71911000000000003</v>
      </c>
      <c r="BR1173" s="112">
        <v>0.89113500000000001</v>
      </c>
      <c r="BS1173" s="112">
        <v>0.468752</v>
      </c>
      <c r="BT1173" s="112">
        <v>0.25834699999999999</v>
      </c>
      <c r="BU1173" s="117">
        <v>0.38750200000000001</v>
      </c>
      <c r="BV1173" s="112">
        <v>0.22323000000000001</v>
      </c>
      <c r="BW1173" s="112">
        <v>0.149669</v>
      </c>
      <c r="BX1173" s="112">
        <v>0.99733499999999997</v>
      </c>
      <c r="BY1173" s="112">
        <v>4.6173400000000003E-2</v>
      </c>
      <c r="BZ1173" s="112">
        <v>0.86600600000000005</v>
      </c>
      <c r="CA1173" s="112">
        <v>0.95167400000000002</v>
      </c>
      <c r="CB1173" s="112">
        <v>0.67630199999999996</v>
      </c>
      <c r="CC1173" s="112">
        <v>0.46261000000000002</v>
      </c>
      <c r="CD1173" s="117">
        <v>0.75863000000000003</v>
      </c>
      <c r="CE1173" s="105">
        <v>0.33574300000000001</v>
      </c>
      <c r="CF1173" s="105">
        <v>0.31815100000000002</v>
      </c>
      <c r="CG1173" s="105">
        <v>1.01026E-3</v>
      </c>
      <c r="CH1173" s="105">
        <v>-0.700739</v>
      </c>
      <c r="CI1173" s="105">
        <v>-0.15851000000000001</v>
      </c>
      <c r="CJ1173" s="105">
        <v>-3.6312700000000003E-2</v>
      </c>
      <c r="CK1173" s="105">
        <v>0.10442</v>
      </c>
      <c r="CL1173" s="105">
        <v>0.18909300000000001</v>
      </c>
      <c r="CM1173" s="116">
        <v>0.13697799999999999</v>
      </c>
    </row>
    <row r="1174" spans="1:91">
      <c r="A1174" s="104" t="s">
        <v>3179</v>
      </c>
      <c r="B1174" s="104" t="s">
        <v>3180</v>
      </c>
      <c r="C1174" s="104" t="s">
        <v>3181</v>
      </c>
      <c r="D1174" s="105">
        <v>27.33775</v>
      </c>
      <c r="E1174" s="108">
        <v>164716416</v>
      </c>
      <c r="F1174" s="108">
        <v>134237776</v>
      </c>
      <c r="G1174" s="108">
        <v>90968958</v>
      </c>
      <c r="H1174" s="108">
        <v>196136208</v>
      </c>
      <c r="I1174" s="108">
        <v>109185168</v>
      </c>
      <c r="J1174" s="108">
        <v>141060144</v>
      </c>
      <c r="K1174" s="108">
        <v>180457952</v>
      </c>
      <c r="L1174" s="108">
        <v>104142240</v>
      </c>
      <c r="M1174" s="108">
        <v>158636480</v>
      </c>
      <c r="N1174" s="108">
        <v>114199800</v>
      </c>
      <c r="O1174" s="108">
        <v>77695448</v>
      </c>
      <c r="P1174" s="108">
        <v>120004632</v>
      </c>
      <c r="Q1174" s="108">
        <v>136666960</v>
      </c>
      <c r="R1174" s="108">
        <v>139172976</v>
      </c>
      <c r="S1174" s="108">
        <v>70470784</v>
      </c>
      <c r="T1174" s="108">
        <v>134321024</v>
      </c>
      <c r="U1174" s="108">
        <v>121118288</v>
      </c>
      <c r="V1174" s="108">
        <v>106134160</v>
      </c>
      <c r="W1174" s="108">
        <v>126580176</v>
      </c>
      <c r="X1174" s="108">
        <v>123793320</v>
      </c>
      <c r="Y1174" s="108">
        <v>143779776</v>
      </c>
      <c r="Z1174" s="108">
        <v>150814576</v>
      </c>
      <c r="AA1174" s="108">
        <v>142120672</v>
      </c>
      <c r="AB1174" s="108">
        <v>142410368</v>
      </c>
      <c r="AC1174" s="108">
        <v>182376416</v>
      </c>
      <c r="AD1174" s="108">
        <v>162852784</v>
      </c>
      <c r="AE1174" s="108">
        <v>163787184</v>
      </c>
      <c r="AF1174" s="108">
        <v>136771344</v>
      </c>
      <c r="AG1174" s="108">
        <v>189360544</v>
      </c>
      <c r="AH1174" s="115">
        <v>161685824</v>
      </c>
      <c r="AI1174" s="105">
        <v>27.678899999999999</v>
      </c>
      <c r="AJ1174" s="105">
        <v>27.7148</v>
      </c>
      <c r="AK1174" s="105">
        <v>27.120100000000001</v>
      </c>
      <c r="AL1174" s="105">
        <v>27.8217</v>
      </c>
      <c r="AM1174" s="105">
        <v>27.153600000000001</v>
      </c>
      <c r="AN1174" s="105">
        <v>27.631799999999998</v>
      </c>
      <c r="AO1174" s="105">
        <v>27.6953</v>
      </c>
      <c r="AP1174" s="105">
        <v>27.672899999999998</v>
      </c>
      <c r="AQ1174" s="105">
        <v>27.430199999999999</v>
      </c>
      <c r="AR1174" s="105">
        <v>27.2226</v>
      </c>
      <c r="AS1174" s="105">
        <v>26.864100000000001</v>
      </c>
      <c r="AT1174" s="105">
        <v>27.442699999999999</v>
      </c>
      <c r="AU1174" s="105">
        <v>27.250599999999999</v>
      </c>
      <c r="AV1174" s="105">
        <v>27.341999999999999</v>
      </c>
      <c r="AW1174" s="105">
        <v>26.511299999999999</v>
      </c>
      <c r="AX1174" s="105">
        <v>27.380400000000002</v>
      </c>
      <c r="AY1174" s="105">
        <v>27.183499999999999</v>
      </c>
      <c r="AZ1174" s="105">
        <v>27.056699999999999</v>
      </c>
      <c r="BA1174" s="105">
        <v>27.160399999999999</v>
      </c>
      <c r="BB1174" s="105">
        <v>27.2334</v>
      </c>
      <c r="BC1174" s="105">
        <v>27.2822</v>
      </c>
      <c r="BD1174" s="105">
        <v>27.5976</v>
      </c>
      <c r="BE1174" s="105">
        <v>27.547699999999999</v>
      </c>
      <c r="BF1174" s="105">
        <v>27.522099999999998</v>
      </c>
      <c r="BG1174" s="105">
        <v>27.448699999999999</v>
      </c>
      <c r="BH1174" s="105">
        <v>27.297899999999998</v>
      </c>
      <c r="BI1174" s="105">
        <v>27.301100000000002</v>
      </c>
      <c r="BJ1174" s="105">
        <v>27.0822</v>
      </c>
      <c r="BK1174" s="105">
        <v>27.470300000000002</v>
      </c>
      <c r="BL1174" s="116">
        <v>27.333500000000001</v>
      </c>
      <c r="BM1174" s="112">
        <v>0.40223799999999998</v>
      </c>
      <c r="BN1174" s="112">
        <v>0.353072</v>
      </c>
      <c r="BO1174" s="112">
        <v>9.8591499999999999E-2</v>
      </c>
      <c r="BP1174" s="112">
        <v>0.59010099999999999</v>
      </c>
      <c r="BQ1174" s="112">
        <v>0.41431000000000001</v>
      </c>
      <c r="BR1174" s="112">
        <v>0.58117799999999997</v>
      </c>
      <c r="BS1174" s="112">
        <v>0.58814200000000005</v>
      </c>
      <c r="BT1174" s="112">
        <v>8.7695599999999999E-2</v>
      </c>
      <c r="BU1174" s="117">
        <v>0.68632000000000004</v>
      </c>
      <c r="BV1174" s="112">
        <v>0.48556300000000002</v>
      </c>
      <c r="BW1174" s="112">
        <v>0.44417899999999999</v>
      </c>
      <c r="BX1174" s="112">
        <v>0.19217200000000001</v>
      </c>
      <c r="BY1174" s="112">
        <v>0.66003100000000003</v>
      </c>
      <c r="BZ1174" s="112">
        <v>0.71442799999999995</v>
      </c>
      <c r="CA1174" s="112">
        <v>0.79391900000000004</v>
      </c>
      <c r="CB1174" s="112">
        <v>0.760378</v>
      </c>
      <c r="CC1174" s="112">
        <v>0.25381399999999998</v>
      </c>
      <c r="CD1174" s="117">
        <v>0.90224899999999997</v>
      </c>
      <c r="CE1174" s="105">
        <v>0.20926900000000001</v>
      </c>
      <c r="CF1174" s="105">
        <v>0.24033399999999999</v>
      </c>
      <c r="CG1174" s="105">
        <v>0.30413400000000002</v>
      </c>
      <c r="CH1174" s="105">
        <v>-0.11890000000000001</v>
      </c>
      <c r="CI1174" s="105">
        <v>-0.26069399999999998</v>
      </c>
      <c r="CJ1174" s="105">
        <v>-8.8473599999999999E-2</v>
      </c>
      <c r="CK1174" s="105">
        <v>-6.9978700000000005E-2</v>
      </c>
      <c r="CL1174" s="105">
        <v>0.26043300000000003</v>
      </c>
      <c r="CM1174" s="116">
        <v>5.38953E-2</v>
      </c>
    </row>
    <row r="1175" spans="1:91">
      <c r="A1175" s="104" t="s">
        <v>3182</v>
      </c>
      <c r="B1175" s="104" t="s">
        <v>3183</v>
      </c>
      <c r="C1175" s="104" t="s">
        <v>3184</v>
      </c>
      <c r="D1175" s="105">
        <v>28.939799999999998</v>
      </c>
      <c r="E1175" s="108">
        <v>83318723</v>
      </c>
      <c r="F1175" s="108">
        <v>164636931.5</v>
      </c>
      <c r="G1175" s="108">
        <v>161913308</v>
      </c>
      <c r="H1175" s="108">
        <v>190020610</v>
      </c>
      <c r="I1175" s="108">
        <v>165158263</v>
      </c>
      <c r="J1175" s="108">
        <v>46957076.25</v>
      </c>
      <c r="K1175" s="108">
        <v>219279820.5</v>
      </c>
      <c r="L1175" s="108">
        <v>63734687</v>
      </c>
      <c r="M1175" s="108">
        <v>433570994.5</v>
      </c>
      <c r="N1175" s="108">
        <v>345963923.5</v>
      </c>
      <c r="O1175" s="108">
        <v>32081061</v>
      </c>
      <c r="P1175" s="108">
        <v>238380757</v>
      </c>
      <c r="Q1175" s="108">
        <v>542835801.5</v>
      </c>
      <c r="R1175" s="108">
        <v>447187891.80000001</v>
      </c>
      <c r="S1175" s="108">
        <v>377320702</v>
      </c>
      <c r="T1175" s="108">
        <v>230774460.5</v>
      </c>
      <c r="U1175" s="108">
        <v>166507717</v>
      </c>
      <c r="V1175" s="108">
        <v>502126380</v>
      </c>
      <c r="W1175" s="108">
        <v>493663021.80000001</v>
      </c>
      <c r="X1175" s="108">
        <v>585312469.5</v>
      </c>
      <c r="Y1175" s="108">
        <v>554721542.5</v>
      </c>
      <c r="Z1175" s="108">
        <v>576146766</v>
      </c>
      <c r="AA1175" s="108">
        <v>597020934.79999995</v>
      </c>
      <c r="AB1175" s="108">
        <v>498792097.80000001</v>
      </c>
      <c r="AC1175" s="108">
        <v>707097915.5</v>
      </c>
      <c r="AD1175" s="108">
        <v>677456509</v>
      </c>
      <c r="AE1175" s="108">
        <v>737377111.79999995</v>
      </c>
      <c r="AF1175" s="108">
        <v>706890152.5</v>
      </c>
      <c r="AG1175" s="108">
        <v>543300176</v>
      </c>
      <c r="AH1175" s="115">
        <v>626110891</v>
      </c>
      <c r="AI1175" s="105">
        <v>26.695599999999999</v>
      </c>
      <c r="AJ1175" s="105">
        <v>28.0002</v>
      </c>
      <c r="AK1175" s="105">
        <v>27.947800000000001</v>
      </c>
      <c r="AL1175" s="105">
        <v>27.776</v>
      </c>
      <c r="AM1175" s="105">
        <v>27.750699999999998</v>
      </c>
      <c r="AN1175" s="105">
        <v>26.171800000000001</v>
      </c>
      <c r="AO1175" s="105">
        <v>27.97</v>
      </c>
      <c r="AP1175" s="105">
        <v>26.898</v>
      </c>
      <c r="AQ1175" s="105">
        <v>28.880800000000001</v>
      </c>
      <c r="AR1175" s="105">
        <v>28.793199999999999</v>
      </c>
      <c r="AS1175" s="105">
        <v>25.5899</v>
      </c>
      <c r="AT1175" s="105">
        <v>28.4329</v>
      </c>
      <c r="AU1175" s="105">
        <v>29.203900000000001</v>
      </c>
      <c r="AV1175" s="105">
        <v>29.026</v>
      </c>
      <c r="AW1175" s="105">
        <v>28.922699999999999</v>
      </c>
      <c r="AX1175" s="105">
        <v>28.161200000000001</v>
      </c>
      <c r="AY1175" s="105">
        <v>27.622499999999999</v>
      </c>
      <c r="AZ1175" s="105">
        <v>29.287199999999999</v>
      </c>
      <c r="BA1175" s="105">
        <v>29.123899999999999</v>
      </c>
      <c r="BB1175" s="105">
        <v>29.478899999999999</v>
      </c>
      <c r="BC1175" s="105">
        <v>29.267199999999999</v>
      </c>
      <c r="BD1175" s="105">
        <v>29.484300000000001</v>
      </c>
      <c r="BE1175" s="105">
        <v>29.560700000000001</v>
      </c>
      <c r="BF1175" s="105">
        <v>29.330500000000001</v>
      </c>
      <c r="BG1175" s="105">
        <v>29.439599999999999</v>
      </c>
      <c r="BH1175" s="105">
        <v>29.372599999999998</v>
      </c>
      <c r="BI1175" s="105">
        <v>29.471699999999998</v>
      </c>
      <c r="BJ1175" s="105">
        <v>29.452000000000002</v>
      </c>
      <c r="BK1175" s="105">
        <v>28.956900000000001</v>
      </c>
      <c r="BL1175" s="116">
        <v>29.218499999999999</v>
      </c>
      <c r="BM1175" s="112">
        <v>2.09482E-2</v>
      </c>
      <c r="BN1175" s="112">
        <v>2.2827E-2</v>
      </c>
      <c r="BO1175" s="112">
        <v>9.3784500000000007E-2</v>
      </c>
      <c r="BP1175" s="112">
        <v>0.192056</v>
      </c>
      <c r="BQ1175" s="112">
        <v>0.39162000000000002</v>
      </c>
      <c r="BR1175" s="112">
        <v>0.170631</v>
      </c>
      <c r="BS1175" s="112">
        <v>0.67019499999999999</v>
      </c>
      <c r="BT1175" s="112">
        <v>0.190107</v>
      </c>
      <c r="BU1175" s="117">
        <v>0.20802999999999999</v>
      </c>
      <c r="BV1175" s="112">
        <v>5.9995300000000001E-2</v>
      </c>
      <c r="BW1175" s="112">
        <v>6.3026799999999994E-2</v>
      </c>
      <c r="BX1175" s="112">
        <v>0.187551</v>
      </c>
      <c r="BY1175" s="112">
        <v>0.26742700000000003</v>
      </c>
      <c r="BZ1175" s="112">
        <v>0.70130700000000001</v>
      </c>
      <c r="CA1175" s="112">
        <v>0.42847800000000003</v>
      </c>
      <c r="CB1175" s="112">
        <v>0.81728800000000001</v>
      </c>
      <c r="CC1175" s="112">
        <v>0.388349</v>
      </c>
      <c r="CD1175" s="117">
        <v>0.70063399999999998</v>
      </c>
      <c r="CE1175" s="105">
        <v>-1.66123</v>
      </c>
      <c r="CF1175" s="105">
        <v>-1.9762599999999999</v>
      </c>
      <c r="CG1175" s="105">
        <v>-1.2928299999999999</v>
      </c>
      <c r="CH1175" s="105">
        <v>-1.6037600000000001</v>
      </c>
      <c r="CI1175" s="105">
        <v>-0.158223</v>
      </c>
      <c r="CJ1175" s="105">
        <v>-0.85210600000000003</v>
      </c>
      <c r="CK1175" s="105">
        <v>8.0881099999999997E-2</v>
      </c>
      <c r="CL1175" s="105">
        <v>0.24938099999999999</v>
      </c>
      <c r="CM1175" s="116">
        <v>0.218891</v>
      </c>
    </row>
    <row r="1176" spans="1:91">
      <c r="A1176" s="104" t="s">
        <v>5319</v>
      </c>
      <c r="B1176" s="104" t="s">
        <v>5320</v>
      </c>
      <c r="C1176" s="104" t="s">
        <v>5321</v>
      </c>
      <c r="D1176" s="105">
        <v>27.837299999999999</v>
      </c>
      <c r="E1176" s="108">
        <v>160352096</v>
      </c>
      <c r="F1176" s="108">
        <v>334105648</v>
      </c>
      <c r="G1176" s="108">
        <v>284676928</v>
      </c>
      <c r="H1176" s="108">
        <v>367819560</v>
      </c>
      <c r="I1176" s="108">
        <v>385083792</v>
      </c>
      <c r="J1176" s="108">
        <v>457150111.30000001</v>
      </c>
      <c r="K1176" s="108">
        <v>483183648</v>
      </c>
      <c r="L1176" s="108">
        <v>433549080</v>
      </c>
      <c r="M1176" s="108">
        <v>418703664</v>
      </c>
      <c r="N1176" s="108">
        <v>320010652</v>
      </c>
      <c r="O1176" s="108">
        <v>439013124</v>
      </c>
      <c r="P1176" s="108">
        <v>189982784</v>
      </c>
      <c r="Q1176" s="108">
        <v>117237176</v>
      </c>
      <c r="R1176" s="108">
        <v>275710208</v>
      </c>
      <c r="S1176" s="108">
        <v>178093212</v>
      </c>
      <c r="T1176" s="108">
        <v>135957480</v>
      </c>
      <c r="U1176" s="108">
        <v>79014568</v>
      </c>
      <c r="V1176" s="108">
        <v>148647948</v>
      </c>
      <c r="W1176" s="108">
        <v>133657064</v>
      </c>
      <c r="X1176" s="108">
        <v>270461632</v>
      </c>
      <c r="Y1176" s="108">
        <v>200766940</v>
      </c>
      <c r="Z1176" s="108">
        <v>167784974</v>
      </c>
      <c r="AA1176" s="108">
        <v>164075004</v>
      </c>
      <c r="AB1176" s="108">
        <v>205586336</v>
      </c>
      <c r="AC1176" s="108">
        <v>165417336</v>
      </c>
      <c r="AD1176" s="108">
        <v>213174488</v>
      </c>
      <c r="AE1176" s="108">
        <v>36262000</v>
      </c>
      <c r="AF1176" s="108">
        <v>176810520</v>
      </c>
      <c r="AG1176" s="108"/>
      <c r="AH1176" s="115">
        <v>67788808</v>
      </c>
      <c r="AI1176" s="105">
        <v>27.6402</v>
      </c>
      <c r="AJ1176" s="105">
        <v>28.974900000000002</v>
      </c>
      <c r="AK1176" s="105">
        <v>28.7531</v>
      </c>
      <c r="AL1176" s="105">
        <v>28.7288</v>
      </c>
      <c r="AM1176" s="105">
        <v>28.982199999999999</v>
      </c>
      <c r="AN1176" s="105">
        <v>29.3095</v>
      </c>
      <c r="AO1176" s="105">
        <v>29.107199999999999</v>
      </c>
      <c r="AP1176" s="105">
        <v>29.503299999999999</v>
      </c>
      <c r="AQ1176" s="105">
        <v>28.830500000000001</v>
      </c>
      <c r="AR1176" s="105">
        <v>28.695</v>
      </c>
      <c r="AS1176" s="105">
        <v>29.310700000000001</v>
      </c>
      <c r="AT1176" s="105">
        <v>28.105499999999999</v>
      </c>
      <c r="AU1176" s="105">
        <v>27.039100000000001</v>
      </c>
      <c r="AV1176" s="105">
        <v>28.328299999999999</v>
      </c>
      <c r="AW1176" s="105">
        <v>27.895700000000001</v>
      </c>
      <c r="AX1176" s="105">
        <v>27.3979</v>
      </c>
      <c r="AY1176" s="105">
        <v>26.571400000000001</v>
      </c>
      <c r="AZ1176" s="105">
        <v>27.531600000000001</v>
      </c>
      <c r="BA1176" s="105">
        <v>27.238900000000001</v>
      </c>
      <c r="BB1176" s="105">
        <v>28.357399999999998</v>
      </c>
      <c r="BC1176" s="105">
        <v>27.7789</v>
      </c>
      <c r="BD1176" s="105">
        <v>27.757000000000001</v>
      </c>
      <c r="BE1176" s="105">
        <v>27.758299999999998</v>
      </c>
      <c r="BF1176" s="105">
        <v>28.0518</v>
      </c>
      <c r="BG1176" s="105">
        <v>27.323899999999998</v>
      </c>
      <c r="BH1176" s="105">
        <v>27.676300000000001</v>
      </c>
      <c r="BI1176" s="105">
        <v>25.125800000000002</v>
      </c>
      <c r="BJ1176" s="105">
        <v>27.4527</v>
      </c>
      <c r="BK1176" s="105">
        <v>22.433</v>
      </c>
      <c r="BL1176" s="116">
        <v>26.073699999999999</v>
      </c>
      <c r="BM1176" s="112">
        <v>0.113596</v>
      </c>
      <c r="BN1176" s="112">
        <v>7.0664699999999997E-2</v>
      </c>
      <c r="BO1176" s="112">
        <v>6.4347199999999993E-2</v>
      </c>
      <c r="BP1176" s="112">
        <v>9.2511099999999999E-2</v>
      </c>
      <c r="BQ1176" s="112">
        <v>0.190082</v>
      </c>
      <c r="BR1176" s="112">
        <v>0.29303400000000002</v>
      </c>
      <c r="BS1176" s="112">
        <v>0.181863</v>
      </c>
      <c r="BT1176" s="112">
        <v>0.16628699999999999</v>
      </c>
      <c r="BU1176" s="117">
        <v>0.458976</v>
      </c>
      <c r="BV1176" s="112">
        <v>0.179284</v>
      </c>
      <c r="BW1176" s="112">
        <v>0.13326099999999999</v>
      </c>
      <c r="BX1176" s="112">
        <v>0.15566199999999999</v>
      </c>
      <c r="BY1176" s="112">
        <v>0.150086</v>
      </c>
      <c r="BZ1176" s="112">
        <v>0.55663600000000002</v>
      </c>
      <c r="CA1176" s="112">
        <v>0.56370900000000002</v>
      </c>
      <c r="CB1176" s="112">
        <v>0.40283099999999999</v>
      </c>
      <c r="CC1176" s="112">
        <v>0.360823</v>
      </c>
      <c r="CD1176" s="117">
        <v>0.78447599999999995</v>
      </c>
      <c r="CE1176" s="105">
        <v>3.13626</v>
      </c>
      <c r="CF1176" s="105">
        <v>3.6870500000000002</v>
      </c>
      <c r="CG1176" s="105">
        <v>3.82721</v>
      </c>
      <c r="CH1176" s="105">
        <v>3.3839199999999998</v>
      </c>
      <c r="CI1176" s="105">
        <v>2.4345599999999998</v>
      </c>
      <c r="CJ1176" s="105">
        <v>1.84717</v>
      </c>
      <c r="CK1176" s="105">
        <v>2.47194</v>
      </c>
      <c r="CL1176" s="105">
        <v>2.5358800000000001</v>
      </c>
      <c r="CM1176" s="116">
        <v>1.38887</v>
      </c>
    </row>
    <row r="1177" spans="1:91">
      <c r="A1177" s="104" t="s">
        <v>3185</v>
      </c>
      <c r="B1177" s="104" t="s">
        <v>3186</v>
      </c>
      <c r="C1177" s="104" t="s">
        <v>3187</v>
      </c>
      <c r="D1177" s="105">
        <v>32.3812</v>
      </c>
      <c r="E1177" s="108">
        <v>4563972528</v>
      </c>
      <c r="F1177" s="108">
        <v>3569324664</v>
      </c>
      <c r="G1177" s="108">
        <v>3587436641</v>
      </c>
      <c r="H1177" s="108">
        <v>5847581998</v>
      </c>
      <c r="I1177" s="108">
        <v>5451269034</v>
      </c>
      <c r="J1177" s="108">
        <v>3766684760</v>
      </c>
      <c r="K1177" s="108">
        <v>4787000123</v>
      </c>
      <c r="L1177" s="108">
        <v>2807827999</v>
      </c>
      <c r="M1177" s="108">
        <v>4798516705</v>
      </c>
      <c r="N1177" s="108">
        <v>3939276342</v>
      </c>
      <c r="O1177" s="108">
        <v>4065569433</v>
      </c>
      <c r="P1177" s="108">
        <v>3512567042</v>
      </c>
      <c r="Q1177" s="108">
        <v>4864824496</v>
      </c>
      <c r="R1177" s="108">
        <v>4758197912</v>
      </c>
      <c r="S1177" s="108">
        <v>4451878404</v>
      </c>
      <c r="T1177" s="108">
        <v>4375244549</v>
      </c>
      <c r="U1177" s="108">
        <v>4506712867</v>
      </c>
      <c r="V1177" s="108">
        <v>4309267139</v>
      </c>
      <c r="W1177" s="108">
        <v>4942996138</v>
      </c>
      <c r="X1177" s="108">
        <v>4284483606</v>
      </c>
      <c r="Y1177" s="108">
        <v>4974686898</v>
      </c>
      <c r="Z1177" s="108">
        <v>4588810453</v>
      </c>
      <c r="AA1177" s="108">
        <v>4622690199</v>
      </c>
      <c r="AB1177" s="108">
        <v>4083949368</v>
      </c>
      <c r="AC1177" s="108">
        <v>5203382511</v>
      </c>
      <c r="AD1177" s="108">
        <v>5155436720</v>
      </c>
      <c r="AE1177" s="108">
        <v>5512505173</v>
      </c>
      <c r="AF1177" s="108">
        <v>5417165640</v>
      </c>
      <c r="AG1177" s="108">
        <v>5906931013</v>
      </c>
      <c r="AH1177" s="115">
        <v>5138985178</v>
      </c>
      <c r="AI1177" s="105">
        <v>32.4711</v>
      </c>
      <c r="AJ1177" s="105">
        <v>32.274500000000003</v>
      </c>
      <c r="AK1177" s="105">
        <v>32.281599999999997</v>
      </c>
      <c r="AL1177" s="105">
        <v>32.7196</v>
      </c>
      <c r="AM1177" s="105">
        <v>32.764400000000002</v>
      </c>
      <c r="AN1177" s="105">
        <v>32.242899999999999</v>
      </c>
      <c r="AO1177" s="105">
        <v>32.422699999999999</v>
      </c>
      <c r="AP1177" s="105">
        <v>32.041600000000003</v>
      </c>
      <c r="AQ1177" s="105">
        <v>32.348999999999997</v>
      </c>
      <c r="AR1177" s="105">
        <v>32.298099999999998</v>
      </c>
      <c r="AS1177" s="105">
        <v>32.418999999999997</v>
      </c>
      <c r="AT1177" s="105">
        <v>32.314</v>
      </c>
      <c r="AU1177" s="105">
        <v>32.412300000000002</v>
      </c>
      <c r="AV1177" s="105">
        <v>32.4375</v>
      </c>
      <c r="AW1177" s="105">
        <v>32.364600000000003</v>
      </c>
      <c r="AX1177" s="105">
        <v>32.405999999999999</v>
      </c>
      <c r="AY1177" s="105">
        <v>32.390700000000002</v>
      </c>
      <c r="AZ1177" s="105">
        <v>32.3324</v>
      </c>
      <c r="BA1177" s="105">
        <v>32.447699999999998</v>
      </c>
      <c r="BB1177" s="105">
        <v>32.316699999999997</v>
      </c>
      <c r="BC1177" s="105">
        <v>32.403700000000001</v>
      </c>
      <c r="BD1177" s="105">
        <v>32.505899999999997</v>
      </c>
      <c r="BE1177" s="105">
        <v>32.5047</v>
      </c>
      <c r="BF1177" s="105">
        <v>32.363900000000001</v>
      </c>
      <c r="BG1177" s="105">
        <v>32.319400000000002</v>
      </c>
      <c r="BH1177" s="105">
        <v>32.278599999999997</v>
      </c>
      <c r="BI1177" s="105">
        <v>32.373899999999999</v>
      </c>
      <c r="BJ1177" s="105">
        <v>32.389899999999997</v>
      </c>
      <c r="BK1177" s="105">
        <v>32.388500000000001</v>
      </c>
      <c r="BL1177" s="116">
        <v>32.250399999999999</v>
      </c>
      <c r="BM1177" s="112">
        <v>0.99478</v>
      </c>
      <c r="BN1177" s="112">
        <v>0.25027199999999999</v>
      </c>
      <c r="BO1177" s="112">
        <v>0.59764799999999996</v>
      </c>
      <c r="BP1177" s="112">
        <v>0.99070599999999998</v>
      </c>
      <c r="BQ1177" s="112">
        <v>0.29171000000000002</v>
      </c>
      <c r="BR1177" s="112">
        <v>0.55117300000000002</v>
      </c>
      <c r="BS1177" s="112">
        <v>0.48379100000000003</v>
      </c>
      <c r="BT1177" s="112">
        <v>0.156003</v>
      </c>
      <c r="BU1177" s="117">
        <v>0.74232399999999998</v>
      </c>
      <c r="BV1177" s="112">
        <v>0.99595599999999995</v>
      </c>
      <c r="BW1177" s="112">
        <v>0.34127800000000003</v>
      </c>
      <c r="BX1177" s="112">
        <v>0.68815700000000002</v>
      </c>
      <c r="BY1177" s="112">
        <v>0.99277899999999997</v>
      </c>
      <c r="BZ1177" s="112">
        <v>0.62838799999999995</v>
      </c>
      <c r="CA1177" s="112">
        <v>0.77252900000000002</v>
      </c>
      <c r="CB1177" s="112">
        <v>0.68392399999999998</v>
      </c>
      <c r="CC1177" s="112">
        <v>0.34563300000000002</v>
      </c>
      <c r="CD1177" s="117">
        <v>0.912887</v>
      </c>
      <c r="CE1177" s="105">
        <v>-5.5186000000000005E-4</v>
      </c>
      <c r="CF1177" s="105">
        <v>0.232658</v>
      </c>
      <c r="CG1177" s="105">
        <v>-7.1868899999999999E-2</v>
      </c>
      <c r="CH1177" s="105">
        <v>7.41323E-4</v>
      </c>
      <c r="CI1177" s="105">
        <v>6.1824799999999999E-2</v>
      </c>
      <c r="CJ1177" s="105">
        <v>3.3411700000000003E-2</v>
      </c>
      <c r="CK1177" s="105">
        <v>4.63931E-2</v>
      </c>
      <c r="CL1177" s="105">
        <v>0.115219</v>
      </c>
      <c r="CM1177" s="116">
        <v>-1.8987E-2</v>
      </c>
    </row>
    <row r="1178" spans="1:91">
      <c r="A1178" s="104" t="s">
        <v>3188</v>
      </c>
      <c r="B1178" s="104" t="s">
        <v>3189</v>
      </c>
      <c r="C1178" s="104" t="s">
        <v>3190</v>
      </c>
      <c r="D1178" s="105">
        <v>34.055049999999994</v>
      </c>
      <c r="E1178" s="108">
        <v>12072596348</v>
      </c>
      <c r="F1178" s="108">
        <v>7880679399</v>
      </c>
      <c r="G1178" s="108">
        <v>7529869234</v>
      </c>
      <c r="H1178" s="108">
        <v>13620351179</v>
      </c>
      <c r="I1178" s="108">
        <v>13483898679</v>
      </c>
      <c r="J1178" s="108">
        <v>7497836819</v>
      </c>
      <c r="K1178" s="108">
        <v>12426523715</v>
      </c>
      <c r="L1178" s="108">
        <v>5241817679</v>
      </c>
      <c r="M1178" s="108">
        <v>14500748635</v>
      </c>
      <c r="N1178" s="108">
        <v>11433600626</v>
      </c>
      <c r="O1178" s="108">
        <v>6610977206</v>
      </c>
      <c r="P1178" s="108">
        <v>9203886825</v>
      </c>
      <c r="Q1178" s="108">
        <v>19798469165</v>
      </c>
      <c r="R1178" s="108">
        <v>14758617871</v>
      </c>
      <c r="S1178" s="108">
        <v>11641428921</v>
      </c>
      <c r="T1178" s="108">
        <v>14102927359</v>
      </c>
      <c r="U1178" s="108">
        <v>14723895265</v>
      </c>
      <c r="V1178" s="108">
        <v>17826591317</v>
      </c>
      <c r="W1178" s="108">
        <v>15024029475</v>
      </c>
      <c r="X1178" s="108">
        <v>14610088468</v>
      </c>
      <c r="Y1178" s="108">
        <v>18018621435</v>
      </c>
      <c r="Z1178" s="108">
        <v>13851864818</v>
      </c>
      <c r="AA1178" s="108">
        <v>15859768337</v>
      </c>
      <c r="AB1178" s="108">
        <v>13286670638</v>
      </c>
      <c r="AC1178" s="108">
        <v>16252414560</v>
      </c>
      <c r="AD1178" s="108">
        <v>18790776577</v>
      </c>
      <c r="AE1178" s="108">
        <v>17373678110</v>
      </c>
      <c r="AF1178" s="108">
        <v>17222646923</v>
      </c>
      <c r="AG1178" s="108">
        <v>19344585306</v>
      </c>
      <c r="AH1178" s="115">
        <v>18229604316</v>
      </c>
      <c r="AI1178" s="105">
        <v>33.874499999999998</v>
      </c>
      <c r="AJ1178" s="105">
        <v>33.412700000000001</v>
      </c>
      <c r="AK1178" s="105">
        <v>33.352899999999998</v>
      </c>
      <c r="AL1178" s="105">
        <v>33.939399999999999</v>
      </c>
      <c r="AM1178" s="105">
        <v>34.072899999999997</v>
      </c>
      <c r="AN1178" s="105">
        <v>33.223999999999997</v>
      </c>
      <c r="AO1178" s="105">
        <v>33.793300000000002</v>
      </c>
      <c r="AP1178" s="105">
        <v>32.951799999999999</v>
      </c>
      <c r="AQ1178" s="105">
        <v>33.944499999999998</v>
      </c>
      <c r="AR1178" s="105">
        <v>33.869199999999999</v>
      </c>
      <c r="AS1178" s="105">
        <v>33.148000000000003</v>
      </c>
      <c r="AT1178" s="105">
        <v>33.703800000000001</v>
      </c>
      <c r="AU1178" s="105">
        <v>34.409999999999997</v>
      </c>
      <c r="AV1178" s="105">
        <v>34.070500000000003</v>
      </c>
      <c r="AW1178" s="105">
        <v>33.8018</v>
      </c>
      <c r="AX1178" s="105">
        <v>34.0946</v>
      </c>
      <c r="AY1178" s="105">
        <v>34.084099999999999</v>
      </c>
      <c r="AZ1178" s="105">
        <v>34.389899999999997</v>
      </c>
      <c r="BA1178" s="105">
        <v>34.051499999999997</v>
      </c>
      <c r="BB1178" s="105">
        <v>34.106400000000001</v>
      </c>
      <c r="BC1178" s="105">
        <v>34.289499999999997</v>
      </c>
      <c r="BD1178" s="105">
        <v>34.115000000000002</v>
      </c>
      <c r="BE1178" s="105">
        <v>34.299999999999997</v>
      </c>
      <c r="BF1178" s="105">
        <v>34.065800000000003</v>
      </c>
      <c r="BG1178" s="105">
        <v>33.979100000000003</v>
      </c>
      <c r="BH1178" s="105">
        <v>34.152200000000001</v>
      </c>
      <c r="BI1178" s="105">
        <v>34.030099999999997</v>
      </c>
      <c r="BJ1178" s="105">
        <v>34.058599999999998</v>
      </c>
      <c r="BK1178" s="105">
        <v>34.095700000000001</v>
      </c>
      <c r="BL1178" s="116">
        <v>34.084499999999998</v>
      </c>
      <c r="BM1178" s="112">
        <v>3.2083599999999997E-2</v>
      </c>
      <c r="BN1178" s="112">
        <v>0.273974</v>
      </c>
      <c r="BO1178" s="112">
        <v>0.169985</v>
      </c>
      <c r="BP1178" s="112">
        <v>8.1422099999999997E-2</v>
      </c>
      <c r="BQ1178" s="112">
        <v>0.93843299999999996</v>
      </c>
      <c r="BR1178" s="112">
        <v>0.33682899999999999</v>
      </c>
      <c r="BS1178" s="112">
        <v>0.393706</v>
      </c>
      <c r="BT1178" s="112">
        <v>0.32593</v>
      </c>
      <c r="BU1178" s="117">
        <v>0.64861800000000003</v>
      </c>
      <c r="BV1178" s="112">
        <v>7.6840099999999995E-2</v>
      </c>
      <c r="BW1178" s="112">
        <v>0.36580800000000002</v>
      </c>
      <c r="BX1178" s="112">
        <v>0.27879799999999999</v>
      </c>
      <c r="BY1178" s="112">
        <v>0.13553200000000001</v>
      </c>
      <c r="BZ1178" s="112">
        <v>0.96838800000000003</v>
      </c>
      <c r="CA1178" s="112">
        <v>0.60536699999999999</v>
      </c>
      <c r="CB1178" s="112">
        <v>0.61890199999999995</v>
      </c>
      <c r="CC1178" s="112">
        <v>0.52387499999999998</v>
      </c>
      <c r="CD1178" s="117">
        <v>0.88578100000000004</v>
      </c>
      <c r="CE1178" s="105">
        <v>-0.53290700000000002</v>
      </c>
      <c r="CF1178" s="105">
        <v>-0.33416000000000001</v>
      </c>
      <c r="CG1178" s="105">
        <v>-0.51643799999999995</v>
      </c>
      <c r="CH1178" s="105">
        <v>-0.50595699999999999</v>
      </c>
      <c r="CI1178" s="105">
        <v>1.4492E-2</v>
      </c>
      <c r="CJ1178" s="105">
        <v>0.109947</v>
      </c>
      <c r="CK1178" s="105">
        <v>6.9510100000000005E-2</v>
      </c>
      <c r="CL1178" s="105">
        <v>8.0685900000000005E-2</v>
      </c>
      <c r="CM1178" s="116">
        <v>-2.5828E-2</v>
      </c>
    </row>
    <row r="1179" spans="1:91">
      <c r="A1179" s="104" t="s">
        <v>3191</v>
      </c>
      <c r="B1179" s="104" t="s">
        <v>3192</v>
      </c>
      <c r="C1179" s="104" t="s">
        <v>3193</v>
      </c>
      <c r="D1179" s="105">
        <v>31.80245</v>
      </c>
      <c r="E1179" s="108">
        <v>3462544591</v>
      </c>
      <c r="F1179" s="108">
        <v>4074650961</v>
      </c>
      <c r="G1179" s="108">
        <v>4756239660</v>
      </c>
      <c r="H1179" s="108">
        <v>4468662608</v>
      </c>
      <c r="I1179" s="108">
        <v>4109663336</v>
      </c>
      <c r="J1179" s="108">
        <v>4453849488</v>
      </c>
      <c r="K1179" s="108">
        <v>4098275944</v>
      </c>
      <c r="L1179" s="108">
        <v>3069909864</v>
      </c>
      <c r="M1179" s="108">
        <v>4280849284</v>
      </c>
      <c r="N1179" s="108">
        <v>3763143223</v>
      </c>
      <c r="O1179" s="108">
        <v>4626632863</v>
      </c>
      <c r="P1179" s="108">
        <v>2928433823</v>
      </c>
      <c r="Q1179" s="108">
        <v>2946301884</v>
      </c>
      <c r="R1179" s="108">
        <v>2898468231</v>
      </c>
      <c r="S1179" s="108">
        <v>3871440074</v>
      </c>
      <c r="T1179" s="108">
        <v>2597001639</v>
      </c>
      <c r="U1179" s="108">
        <v>2628016985</v>
      </c>
      <c r="V1179" s="108">
        <v>2589152558</v>
      </c>
      <c r="W1179" s="108">
        <v>3141175583</v>
      </c>
      <c r="X1179" s="108">
        <v>2977569776</v>
      </c>
      <c r="Y1179" s="108">
        <v>2991383595</v>
      </c>
      <c r="Z1179" s="108">
        <v>2894763779</v>
      </c>
      <c r="AA1179" s="108">
        <v>2766838404</v>
      </c>
      <c r="AB1179" s="108">
        <v>2784377935</v>
      </c>
      <c r="AC1179" s="108">
        <v>3341764920</v>
      </c>
      <c r="AD1179" s="108">
        <v>3315368989</v>
      </c>
      <c r="AE1179" s="108">
        <v>3215165862</v>
      </c>
      <c r="AF1179" s="108">
        <v>3253232204</v>
      </c>
      <c r="AG1179" s="108">
        <v>3365081824</v>
      </c>
      <c r="AH1179" s="115">
        <v>3099730822</v>
      </c>
      <c r="AI1179" s="105">
        <v>32.072699999999998</v>
      </c>
      <c r="AJ1179" s="105">
        <v>32.465299999999999</v>
      </c>
      <c r="AK1179" s="105">
        <v>32.688600000000001</v>
      </c>
      <c r="AL1179" s="105">
        <v>32.331600000000002</v>
      </c>
      <c r="AM1179" s="105">
        <v>32.354300000000002</v>
      </c>
      <c r="AN1179" s="105">
        <v>32.484200000000001</v>
      </c>
      <c r="AO1179" s="105">
        <v>32.196300000000001</v>
      </c>
      <c r="AP1179" s="105">
        <v>32.17</v>
      </c>
      <c r="AQ1179" s="105">
        <v>32.1843</v>
      </c>
      <c r="AR1179" s="105">
        <v>32.228200000000001</v>
      </c>
      <c r="AS1179" s="105">
        <v>32.604399999999998</v>
      </c>
      <c r="AT1179" s="105">
        <v>32.051600000000001</v>
      </c>
      <c r="AU1179" s="105">
        <v>31.69</v>
      </c>
      <c r="AV1179" s="105">
        <v>31.722300000000001</v>
      </c>
      <c r="AW1179" s="105">
        <v>32.164900000000003</v>
      </c>
      <c r="AX1179" s="105">
        <v>31.653500000000001</v>
      </c>
      <c r="AY1179" s="105">
        <v>31.614899999999999</v>
      </c>
      <c r="AZ1179" s="105">
        <v>31.596299999999999</v>
      </c>
      <c r="BA1179" s="105">
        <v>31.793600000000001</v>
      </c>
      <c r="BB1179" s="105">
        <v>31.7926</v>
      </c>
      <c r="BC1179" s="105">
        <v>31.661799999999999</v>
      </c>
      <c r="BD1179" s="105">
        <v>31.8354</v>
      </c>
      <c r="BE1179" s="105">
        <v>31.765999999999998</v>
      </c>
      <c r="BF1179" s="105">
        <v>31.811299999999999</v>
      </c>
      <c r="BG1179" s="105">
        <v>31.685700000000001</v>
      </c>
      <c r="BH1179" s="105">
        <v>31.651700000000002</v>
      </c>
      <c r="BI1179" s="105">
        <v>31.5961</v>
      </c>
      <c r="BJ1179" s="105">
        <v>31.654299999999999</v>
      </c>
      <c r="BK1179" s="105">
        <v>31.572500000000002</v>
      </c>
      <c r="BL1179" s="116">
        <v>31.522099999999998</v>
      </c>
      <c r="BM1179" s="112">
        <v>1.09376E-2</v>
      </c>
      <c r="BN1179" s="112">
        <v>1.9064599999999999E-4</v>
      </c>
      <c r="BO1179" s="112">
        <v>1.06508E-4</v>
      </c>
      <c r="BP1179" s="112">
        <v>1.31602E-2</v>
      </c>
      <c r="BQ1179" s="112">
        <v>0.15539500000000001</v>
      </c>
      <c r="BR1179" s="112">
        <v>0.410244</v>
      </c>
      <c r="BS1179" s="112">
        <v>4.6244500000000001E-2</v>
      </c>
      <c r="BT1179" s="112">
        <v>7.0762000000000004E-3</v>
      </c>
      <c r="BU1179" s="117">
        <v>0.25635799999999997</v>
      </c>
      <c r="BV1179" s="112">
        <v>4.1662699999999997E-2</v>
      </c>
      <c r="BW1179" s="112">
        <v>6.7454100000000003E-3</v>
      </c>
      <c r="BX1179" s="112">
        <v>7.8487999999999995E-3</v>
      </c>
      <c r="BY1179" s="112">
        <v>3.3392699999999997E-2</v>
      </c>
      <c r="BZ1179" s="112">
        <v>0.53422400000000003</v>
      </c>
      <c r="CA1179" s="112">
        <v>0.67354499999999995</v>
      </c>
      <c r="CB1179" s="112">
        <v>0.201792</v>
      </c>
      <c r="CC1179" s="112">
        <v>6.5459199999999995E-2</v>
      </c>
      <c r="CD1179" s="117">
        <v>0.71893099999999999</v>
      </c>
      <c r="CE1179" s="105">
        <v>0.82590200000000003</v>
      </c>
      <c r="CF1179" s="105">
        <v>0.80708000000000002</v>
      </c>
      <c r="CG1179" s="105">
        <v>0.60059399999999996</v>
      </c>
      <c r="CH1179" s="105">
        <v>0.71182699999999999</v>
      </c>
      <c r="CI1179" s="105">
        <v>0.27612599999999998</v>
      </c>
      <c r="CJ1179" s="105">
        <v>3.8622499999999997E-2</v>
      </c>
      <c r="CK1179" s="105">
        <v>0.166383</v>
      </c>
      <c r="CL1179" s="105">
        <v>0.221278</v>
      </c>
      <c r="CM1179" s="116">
        <v>6.1560900000000002E-2</v>
      </c>
    </row>
    <row r="1180" spans="1:91">
      <c r="A1180" s="104" t="s">
        <v>3194</v>
      </c>
      <c r="B1180" s="104" t="s">
        <v>3195</v>
      </c>
      <c r="C1180" s="104" t="s">
        <v>3196</v>
      </c>
      <c r="D1180" s="105">
        <v>30.561599999999999</v>
      </c>
      <c r="E1180" s="108">
        <v>1754355143</v>
      </c>
      <c r="F1180" s="108">
        <v>2128315079</v>
      </c>
      <c r="G1180" s="108">
        <v>1898914372</v>
      </c>
      <c r="H1180" s="108">
        <v>1985395724</v>
      </c>
      <c r="I1180" s="108">
        <v>1813379954</v>
      </c>
      <c r="J1180" s="108">
        <v>2246897593</v>
      </c>
      <c r="K1180" s="108">
        <v>1993188475</v>
      </c>
      <c r="L1180" s="108">
        <v>1345928739</v>
      </c>
      <c r="M1180" s="108">
        <v>1835696837</v>
      </c>
      <c r="N1180" s="108">
        <v>1283568037</v>
      </c>
      <c r="O1180" s="108">
        <v>2042985699</v>
      </c>
      <c r="P1180" s="108">
        <v>1360288281</v>
      </c>
      <c r="Q1180" s="108">
        <v>1364968683</v>
      </c>
      <c r="R1180" s="108">
        <v>1275510386</v>
      </c>
      <c r="S1180" s="108">
        <v>1566710941</v>
      </c>
      <c r="T1180" s="108">
        <v>1037925048</v>
      </c>
      <c r="U1180" s="108">
        <v>826487148</v>
      </c>
      <c r="V1180" s="108">
        <v>1561561078</v>
      </c>
      <c r="W1180" s="108">
        <v>771088469.5</v>
      </c>
      <c r="X1180" s="108">
        <v>1054791801</v>
      </c>
      <c r="Y1180" s="108">
        <v>1172616878</v>
      </c>
      <c r="Z1180" s="108">
        <v>1028398965</v>
      </c>
      <c r="AA1180" s="108">
        <v>946262489</v>
      </c>
      <c r="AB1180" s="108">
        <v>939254837</v>
      </c>
      <c r="AC1180" s="108">
        <v>851051263</v>
      </c>
      <c r="AD1180" s="108">
        <v>1461534857</v>
      </c>
      <c r="AE1180" s="108">
        <v>1327579628</v>
      </c>
      <c r="AF1180" s="108">
        <v>1232250048</v>
      </c>
      <c r="AG1180" s="108">
        <v>1248185472</v>
      </c>
      <c r="AH1180" s="115">
        <v>1319327935</v>
      </c>
      <c r="AI1180" s="105">
        <v>31.091799999999999</v>
      </c>
      <c r="AJ1180" s="105">
        <v>31.547000000000001</v>
      </c>
      <c r="AK1180" s="105">
        <v>31.377300000000002</v>
      </c>
      <c r="AL1180" s="105">
        <v>31.161200000000001</v>
      </c>
      <c r="AM1180" s="105">
        <v>31.185700000000001</v>
      </c>
      <c r="AN1180" s="105">
        <v>31.572600000000001</v>
      </c>
      <c r="AO1180" s="105">
        <v>31.120799999999999</v>
      </c>
      <c r="AP1180" s="105">
        <v>31.031300000000002</v>
      </c>
      <c r="AQ1180" s="105">
        <v>30.962800000000001</v>
      </c>
      <c r="AR1180" s="105">
        <v>30.684799999999999</v>
      </c>
      <c r="AS1180" s="105">
        <v>31.408799999999999</v>
      </c>
      <c r="AT1180" s="105">
        <v>30.945399999999999</v>
      </c>
      <c r="AU1180" s="105">
        <v>30.585100000000001</v>
      </c>
      <c r="AV1180" s="105">
        <v>30.5381</v>
      </c>
      <c r="AW1180" s="105">
        <v>30.876200000000001</v>
      </c>
      <c r="AX1180" s="105">
        <v>30.330400000000001</v>
      </c>
      <c r="AY1180" s="105">
        <v>29.9468</v>
      </c>
      <c r="AZ1180" s="105">
        <v>30.888100000000001</v>
      </c>
      <c r="BA1180" s="105">
        <v>29.767299999999999</v>
      </c>
      <c r="BB1180" s="105">
        <v>30.319900000000001</v>
      </c>
      <c r="BC1180" s="105">
        <v>30.329799999999999</v>
      </c>
      <c r="BD1180" s="105">
        <v>30.3386</v>
      </c>
      <c r="BE1180" s="105">
        <v>30.253699999999998</v>
      </c>
      <c r="BF1180" s="105">
        <v>30.243500000000001</v>
      </c>
      <c r="BG1180" s="105">
        <v>29.7041</v>
      </c>
      <c r="BH1180" s="105">
        <v>30.4849</v>
      </c>
      <c r="BI1180" s="105">
        <v>30.32</v>
      </c>
      <c r="BJ1180" s="105">
        <v>30.253699999999998</v>
      </c>
      <c r="BK1180" s="105">
        <v>30.168199999999999</v>
      </c>
      <c r="BL1180" s="116">
        <v>30.3125</v>
      </c>
      <c r="BM1180" s="112">
        <v>1.41899E-3</v>
      </c>
      <c r="BN1180" s="112">
        <v>1.60757E-3</v>
      </c>
      <c r="BO1180" s="112">
        <v>2.15233E-4</v>
      </c>
      <c r="BP1180" s="112">
        <v>2.3585800000000001E-2</v>
      </c>
      <c r="BQ1180" s="112">
        <v>2.0697E-2</v>
      </c>
      <c r="BR1180" s="112">
        <v>0.63081200000000004</v>
      </c>
      <c r="BS1180" s="112">
        <v>0.608321</v>
      </c>
      <c r="BT1180" s="112">
        <v>0.54810300000000001</v>
      </c>
      <c r="BU1180" s="117">
        <v>0.77110100000000004</v>
      </c>
      <c r="BV1180" s="112">
        <v>1.5391800000000001E-2</v>
      </c>
      <c r="BW1180" s="112">
        <v>1.78041E-2</v>
      </c>
      <c r="BX1180" s="112">
        <v>1.00403E-2</v>
      </c>
      <c r="BY1180" s="112">
        <v>5.1236299999999999E-2</v>
      </c>
      <c r="BZ1180" s="112">
        <v>0.29402299999999998</v>
      </c>
      <c r="CA1180" s="112">
        <v>0.819299</v>
      </c>
      <c r="CB1180" s="112">
        <v>0.77035200000000004</v>
      </c>
      <c r="CC1180" s="112">
        <v>0.71564799999999995</v>
      </c>
      <c r="CD1180" s="117">
        <v>0.92608199999999996</v>
      </c>
      <c r="CE1180" s="105">
        <v>1.0938699999999999</v>
      </c>
      <c r="CF1180" s="105">
        <v>1.0617099999999999</v>
      </c>
      <c r="CG1180" s="105">
        <v>0.79351000000000005</v>
      </c>
      <c r="CH1180" s="105">
        <v>0.76821300000000003</v>
      </c>
      <c r="CI1180" s="105">
        <v>0.42169200000000001</v>
      </c>
      <c r="CJ1180" s="105">
        <v>0.14363200000000001</v>
      </c>
      <c r="CK1180" s="105">
        <v>-0.105799</v>
      </c>
      <c r="CL1180" s="105">
        <v>3.3807799999999999E-2</v>
      </c>
      <c r="CM1180" s="116">
        <v>-7.5113899999999997E-2</v>
      </c>
    </row>
    <row r="1181" spans="1:91">
      <c r="A1181" s="104" t="s">
        <v>3197</v>
      </c>
      <c r="B1181" s="104" t="s">
        <v>3198</v>
      </c>
      <c r="C1181" s="104" t="s">
        <v>3199</v>
      </c>
      <c r="D1181" s="105">
        <v>30.697099999999999</v>
      </c>
      <c r="E1181" s="108">
        <v>1464116764</v>
      </c>
      <c r="F1181" s="108">
        <v>1898892997</v>
      </c>
      <c r="G1181" s="108">
        <v>2232692621</v>
      </c>
      <c r="H1181" s="108">
        <v>1811535320</v>
      </c>
      <c r="I1181" s="108">
        <v>1748981177</v>
      </c>
      <c r="J1181" s="108">
        <v>1979296476</v>
      </c>
      <c r="K1181" s="108">
        <v>2184008568</v>
      </c>
      <c r="L1181" s="108">
        <v>1968753655</v>
      </c>
      <c r="M1181" s="108">
        <v>1953341990</v>
      </c>
      <c r="N1181" s="108">
        <v>2323462096</v>
      </c>
      <c r="O1181" s="108">
        <v>2660672693</v>
      </c>
      <c r="P1181" s="108">
        <v>1970892557</v>
      </c>
      <c r="Q1181" s="108">
        <v>1590239430</v>
      </c>
      <c r="R1181" s="108">
        <v>1389277787</v>
      </c>
      <c r="S1181" s="108">
        <v>1297053198</v>
      </c>
      <c r="T1181" s="108">
        <v>1186307412</v>
      </c>
      <c r="U1181" s="108">
        <v>1246836123</v>
      </c>
      <c r="V1181" s="108">
        <v>1138287678</v>
      </c>
      <c r="W1181" s="108">
        <v>1395397437</v>
      </c>
      <c r="X1181" s="108">
        <v>1218433179</v>
      </c>
      <c r="Y1181" s="108">
        <v>1545689530</v>
      </c>
      <c r="Z1181" s="108">
        <v>1278034326</v>
      </c>
      <c r="AA1181" s="108">
        <v>1202756948</v>
      </c>
      <c r="AB1181" s="108">
        <v>1190244965</v>
      </c>
      <c r="AC1181" s="108">
        <v>1605739763</v>
      </c>
      <c r="AD1181" s="108">
        <v>1673735811</v>
      </c>
      <c r="AE1181" s="108">
        <v>1744952000</v>
      </c>
      <c r="AF1181" s="108">
        <v>1541498193</v>
      </c>
      <c r="AG1181" s="108">
        <v>1736873610</v>
      </c>
      <c r="AH1181" s="115">
        <v>1708257034</v>
      </c>
      <c r="AI1181" s="105">
        <v>30.8309</v>
      </c>
      <c r="AJ1181" s="105">
        <v>31.388999999999999</v>
      </c>
      <c r="AK1181" s="105">
        <v>31.611499999999999</v>
      </c>
      <c r="AL1181" s="105">
        <v>31.029</v>
      </c>
      <c r="AM1181" s="105">
        <v>31.134799999999998</v>
      </c>
      <c r="AN1181" s="105">
        <v>31.413</v>
      </c>
      <c r="AO1181" s="105">
        <v>31.2562</v>
      </c>
      <c r="AP1181" s="105">
        <v>31.552399999999999</v>
      </c>
      <c r="AQ1181" s="105">
        <v>31.052399999999999</v>
      </c>
      <c r="AR1181" s="105">
        <v>31.5227</v>
      </c>
      <c r="AS1181" s="105">
        <v>31.776599999999998</v>
      </c>
      <c r="AT1181" s="105">
        <v>31.480399999999999</v>
      </c>
      <c r="AU1181" s="105">
        <v>30.805900000000001</v>
      </c>
      <c r="AV1181" s="105">
        <v>30.6614</v>
      </c>
      <c r="AW1181" s="105">
        <v>30.6052</v>
      </c>
      <c r="AX1181" s="105">
        <v>30.523099999999999</v>
      </c>
      <c r="AY1181" s="105">
        <v>30.541</v>
      </c>
      <c r="AZ1181" s="105">
        <v>30.426100000000002</v>
      </c>
      <c r="BA1181" s="105">
        <v>30.623000000000001</v>
      </c>
      <c r="BB1181" s="105">
        <v>30.521899999999999</v>
      </c>
      <c r="BC1181" s="105">
        <v>30.720600000000001</v>
      </c>
      <c r="BD1181" s="105">
        <v>30.651499999999999</v>
      </c>
      <c r="BE1181" s="105">
        <v>30.5932</v>
      </c>
      <c r="BF1181" s="105">
        <v>30.5852</v>
      </c>
      <c r="BG1181" s="105">
        <v>30.623999999999999</v>
      </c>
      <c r="BH1181" s="105">
        <v>30.6798</v>
      </c>
      <c r="BI1181" s="105">
        <v>30.714400000000001</v>
      </c>
      <c r="BJ1181" s="105">
        <v>30.576699999999999</v>
      </c>
      <c r="BK1181" s="105">
        <v>30.634399999999999</v>
      </c>
      <c r="BL1181" s="116">
        <v>30.676500000000001</v>
      </c>
      <c r="BM1181" s="112">
        <v>5.0376600000000001E-2</v>
      </c>
      <c r="BN1181" s="112">
        <v>8.8646000000000003E-3</v>
      </c>
      <c r="BO1181" s="112">
        <v>1.1295100000000001E-2</v>
      </c>
      <c r="BP1181" s="112">
        <v>5.7337899999999995E-4</v>
      </c>
      <c r="BQ1181" s="112">
        <v>0.40586499999999998</v>
      </c>
      <c r="BR1181" s="112">
        <v>4.4903800000000001E-2</v>
      </c>
      <c r="BS1181" s="112">
        <v>0.91435200000000005</v>
      </c>
      <c r="BT1181" s="112">
        <v>0.61790100000000003</v>
      </c>
      <c r="BU1181" s="117">
        <v>0.32783499999999999</v>
      </c>
      <c r="BV1181" s="112">
        <v>0.10012600000000001</v>
      </c>
      <c r="BW1181" s="112">
        <v>3.5982500000000001E-2</v>
      </c>
      <c r="BX1181" s="112">
        <v>6.2833600000000003E-2</v>
      </c>
      <c r="BY1181" s="112">
        <v>6.2067499999999996E-3</v>
      </c>
      <c r="BZ1181" s="112">
        <v>0.70952300000000001</v>
      </c>
      <c r="CA1181" s="112">
        <v>0.20787800000000001</v>
      </c>
      <c r="CB1181" s="112">
        <v>0.96047000000000005</v>
      </c>
      <c r="CC1181" s="112">
        <v>0.76757299999999995</v>
      </c>
      <c r="CD1181" s="117">
        <v>0.73983500000000002</v>
      </c>
      <c r="CE1181" s="105">
        <v>0.64790499999999995</v>
      </c>
      <c r="CF1181" s="105">
        <v>0.56304900000000002</v>
      </c>
      <c r="CG1181" s="105">
        <v>0.65777799999999997</v>
      </c>
      <c r="CH1181" s="105">
        <v>0.96400799999999998</v>
      </c>
      <c r="CI1181" s="105">
        <v>6.16207E-2</v>
      </c>
      <c r="CJ1181" s="105">
        <v>-0.13244800000000001</v>
      </c>
      <c r="CK1181" s="105">
        <v>-7.3566400000000002E-3</v>
      </c>
      <c r="CL1181" s="105">
        <v>-1.9257199999999999E-2</v>
      </c>
      <c r="CM1181" s="116">
        <v>4.3551100000000002E-2</v>
      </c>
    </row>
    <row r="1182" spans="1:91">
      <c r="A1182" s="104" t="s">
        <v>3200</v>
      </c>
      <c r="B1182" s="104" t="s">
        <v>3201</v>
      </c>
      <c r="C1182" s="104" t="s">
        <v>3202</v>
      </c>
      <c r="D1182" s="105">
        <v>27.09535</v>
      </c>
      <c r="E1182" s="108">
        <v>108982447.8</v>
      </c>
      <c r="F1182" s="108">
        <v>97518179.879999995</v>
      </c>
      <c r="G1182" s="108">
        <v>119111234</v>
      </c>
      <c r="H1182" s="108">
        <v>110396092.09999999</v>
      </c>
      <c r="I1182" s="108">
        <v>114404091.5</v>
      </c>
      <c r="J1182" s="108">
        <v>121288226</v>
      </c>
      <c r="K1182" s="108">
        <v>127071872</v>
      </c>
      <c r="L1182" s="108">
        <v>73461688.129999995</v>
      </c>
      <c r="M1182" s="108">
        <v>119495467.8</v>
      </c>
      <c r="N1182" s="108">
        <v>118167532</v>
      </c>
      <c r="O1182" s="108">
        <v>141989051.19999999</v>
      </c>
      <c r="P1182" s="108">
        <v>164230964.40000001</v>
      </c>
      <c r="Q1182" s="108">
        <v>95692707</v>
      </c>
      <c r="R1182" s="108">
        <v>96214082</v>
      </c>
      <c r="S1182" s="108">
        <v>56389896</v>
      </c>
      <c r="T1182" s="108">
        <v>96979000.25</v>
      </c>
      <c r="U1182" s="108">
        <v>101411497.59999999</v>
      </c>
      <c r="V1182" s="108">
        <v>128611707.5</v>
      </c>
      <c r="W1182" s="108">
        <v>124908285.5</v>
      </c>
      <c r="X1182" s="108">
        <v>97400397.090000004</v>
      </c>
      <c r="Y1182" s="108">
        <v>87214008.780000001</v>
      </c>
      <c r="Z1182" s="108">
        <v>93471792.189999998</v>
      </c>
      <c r="AA1182" s="108">
        <v>53673548.030000001</v>
      </c>
      <c r="AB1182" s="108">
        <v>96809369.189999998</v>
      </c>
      <c r="AC1182" s="108">
        <v>148822369.5</v>
      </c>
      <c r="AD1182" s="108">
        <v>146805992</v>
      </c>
      <c r="AE1182" s="108">
        <v>158828192.09999999</v>
      </c>
      <c r="AF1182" s="108">
        <v>139206324.80000001</v>
      </c>
      <c r="AG1182" s="108">
        <v>129726185</v>
      </c>
      <c r="AH1182" s="115">
        <v>110760523.5</v>
      </c>
      <c r="AI1182" s="105">
        <v>27.082999999999998</v>
      </c>
      <c r="AJ1182" s="105">
        <v>27.238499999999998</v>
      </c>
      <c r="AK1182" s="105">
        <v>27.503399999999999</v>
      </c>
      <c r="AL1182" s="105">
        <v>26.9925</v>
      </c>
      <c r="AM1182" s="105">
        <v>27.227399999999999</v>
      </c>
      <c r="AN1182" s="105">
        <v>27.492000000000001</v>
      </c>
      <c r="AO1182" s="105">
        <v>27.194500000000001</v>
      </c>
      <c r="AP1182" s="105">
        <v>27.240500000000001</v>
      </c>
      <c r="AQ1182" s="105">
        <v>27.0215</v>
      </c>
      <c r="AR1182" s="105">
        <v>27.29</v>
      </c>
      <c r="AS1182" s="105">
        <v>27.725899999999999</v>
      </c>
      <c r="AT1182" s="105">
        <v>27.895299999999999</v>
      </c>
      <c r="AU1182" s="105">
        <v>26.7302</v>
      </c>
      <c r="AV1182" s="105">
        <v>26.8094</v>
      </c>
      <c r="AW1182" s="105">
        <v>26.229700000000001</v>
      </c>
      <c r="AX1182" s="105">
        <v>26.910499999999999</v>
      </c>
      <c r="AY1182" s="105">
        <v>26.931899999999999</v>
      </c>
      <c r="AZ1182" s="105">
        <v>27.337199999999999</v>
      </c>
      <c r="BA1182" s="105">
        <v>27.141200000000001</v>
      </c>
      <c r="BB1182" s="105">
        <v>26.888200000000001</v>
      </c>
      <c r="BC1182" s="105">
        <v>26.550999999999998</v>
      </c>
      <c r="BD1182" s="105">
        <v>26.887799999999999</v>
      </c>
      <c r="BE1182" s="105">
        <v>26.102</v>
      </c>
      <c r="BF1182" s="105">
        <v>26.965199999999999</v>
      </c>
      <c r="BG1182" s="105">
        <v>27.154800000000002</v>
      </c>
      <c r="BH1182" s="105">
        <v>27.146699999999999</v>
      </c>
      <c r="BI1182" s="105">
        <v>27.256799999999998</v>
      </c>
      <c r="BJ1182" s="105">
        <v>27.107700000000001</v>
      </c>
      <c r="BK1182" s="105">
        <v>26.924600000000002</v>
      </c>
      <c r="BL1182" s="116">
        <v>26.785799999999998</v>
      </c>
      <c r="BM1182" s="112">
        <v>9.4986799999999996E-2</v>
      </c>
      <c r="BN1182" s="112">
        <v>0.157862</v>
      </c>
      <c r="BO1182" s="112">
        <v>0.13691900000000001</v>
      </c>
      <c r="BP1182" s="112">
        <v>2.6349899999999999E-2</v>
      </c>
      <c r="BQ1182" s="112">
        <v>0.16177</v>
      </c>
      <c r="BR1182" s="112">
        <v>0.51100100000000004</v>
      </c>
      <c r="BS1182" s="112">
        <v>0.70494299999999999</v>
      </c>
      <c r="BT1182" s="112">
        <v>0.37889899999999999</v>
      </c>
      <c r="BU1182" s="117">
        <v>6.8642900000000007E-2</v>
      </c>
      <c r="BV1182" s="112">
        <v>0.15743499999999999</v>
      </c>
      <c r="BW1182" s="112">
        <v>0.24146200000000001</v>
      </c>
      <c r="BX1182" s="112">
        <v>0.237067</v>
      </c>
      <c r="BY1182" s="112">
        <v>5.5479599999999997E-2</v>
      </c>
      <c r="BZ1182" s="112">
        <v>0.53903299999999998</v>
      </c>
      <c r="CA1182" s="112">
        <v>0.74910299999999996</v>
      </c>
      <c r="CB1182" s="112">
        <v>0.84416899999999995</v>
      </c>
      <c r="CC1182" s="112">
        <v>0.57298300000000002</v>
      </c>
      <c r="CD1182" s="117">
        <v>0.55840199999999995</v>
      </c>
      <c r="CE1182" s="105">
        <v>0.33559099999999997</v>
      </c>
      <c r="CF1182" s="105">
        <v>0.29794399999999999</v>
      </c>
      <c r="CG1182" s="105">
        <v>0.21281800000000001</v>
      </c>
      <c r="CH1182" s="105">
        <v>0.69772000000000001</v>
      </c>
      <c r="CI1182" s="105">
        <v>-0.34960000000000002</v>
      </c>
      <c r="CJ1182" s="105">
        <v>0.12048499999999999</v>
      </c>
      <c r="CK1182" s="105">
        <v>-7.9220499999999999E-2</v>
      </c>
      <c r="CL1182" s="105">
        <v>-0.287713</v>
      </c>
      <c r="CM1182" s="116">
        <v>0.246725</v>
      </c>
    </row>
    <row r="1183" spans="1:91">
      <c r="A1183" s="104" t="s">
        <v>3203</v>
      </c>
      <c r="B1183" s="104" t="s">
        <v>3204</v>
      </c>
      <c r="C1183" s="104" t="s">
        <v>3205</v>
      </c>
      <c r="D1183" s="105">
        <v>29.341149999999999</v>
      </c>
      <c r="E1183" s="108">
        <v>464230138</v>
      </c>
      <c r="F1183" s="108">
        <v>320673436.5</v>
      </c>
      <c r="G1183" s="108">
        <v>285477528</v>
      </c>
      <c r="H1183" s="108">
        <v>556577547.29999995</v>
      </c>
      <c r="I1183" s="108">
        <v>534729762.30000001</v>
      </c>
      <c r="J1183" s="108">
        <v>388687212.80000001</v>
      </c>
      <c r="K1183" s="108">
        <v>498630122.5</v>
      </c>
      <c r="L1183" s="108">
        <v>137263268.80000001</v>
      </c>
      <c r="M1183" s="108">
        <v>571519348</v>
      </c>
      <c r="N1183" s="108">
        <v>636215943</v>
      </c>
      <c r="O1183" s="108">
        <v>382322193</v>
      </c>
      <c r="P1183" s="108">
        <v>372528179</v>
      </c>
      <c r="Q1183" s="108">
        <v>717408206</v>
      </c>
      <c r="R1183" s="108">
        <v>397464494.80000001</v>
      </c>
      <c r="S1183" s="108">
        <v>643533265.5</v>
      </c>
      <c r="T1183" s="108">
        <v>498328895</v>
      </c>
      <c r="U1183" s="108">
        <v>413446204.5</v>
      </c>
      <c r="V1183" s="108">
        <v>423322946.10000002</v>
      </c>
      <c r="W1183" s="108">
        <v>773957554.79999995</v>
      </c>
      <c r="X1183" s="108">
        <v>540046959.29999995</v>
      </c>
      <c r="Y1183" s="108">
        <v>766255425.5</v>
      </c>
      <c r="Z1183" s="108">
        <v>485196849.5</v>
      </c>
      <c r="AA1183" s="108">
        <v>615064144</v>
      </c>
      <c r="AB1183" s="108">
        <v>692308545.29999995</v>
      </c>
      <c r="AC1183" s="108">
        <v>697594073</v>
      </c>
      <c r="AD1183" s="108">
        <v>784119629.79999995</v>
      </c>
      <c r="AE1183" s="108">
        <v>1003722930</v>
      </c>
      <c r="AF1183" s="108">
        <v>749866501.5</v>
      </c>
      <c r="AG1183" s="108">
        <v>835568211.5</v>
      </c>
      <c r="AH1183" s="115">
        <v>687287746.5</v>
      </c>
      <c r="AI1183" s="105">
        <v>29.1737</v>
      </c>
      <c r="AJ1183" s="105">
        <v>28.833300000000001</v>
      </c>
      <c r="AK1183" s="105">
        <v>28.709</v>
      </c>
      <c r="AL1183" s="105">
        <v>29.3264</v>
      </c>
      <c r="AM1183" s="105">
        <v>29.4328</v>
      </c>
      <c r="AN1183" s="105">
        <v>29.084099999999999</v>
      </c>
      <c r="AO1183" s="105">
        <v>29.149000000000001</v>
      </c>
      <c r="AP1183" s="105">
        <v>27.896799999999999</v>
      </c>
      <c r="AQ1183" s="105">
        <v>29.279299999999999</v>
      </c>
      <c r="AR1183" s="105">
        <v>29.674099999999999</v>
      </c>
      <c r="AS1183" s="105">
        <v>29.0808</v>
      </c>
      <c r="AT1183" s="105">
        <v>29.076899999999998</v>
      </c>
      <c r="AU1183" s="105">
        <v>29.607399999999998</v>
      </c>
      <c r="AV1183" s="105">
        <v>28.855899999999998</v>
      </c>
      <c r="AW1183" s="105">
        <v>29.668500000000002</v>
      </c>
      <c r="AX1183" s="105">
        <v>29.271799999999999</v>
      </c>
      <c r="AY1183" s="105">
        <v>28.958200000000001</v>
      </c>
      <c r="AZ1183" s="105">
        <v>29.011399999999998</v>
      </c>
      <c r="BA1183" s="105">
        <v>29.772600000000001</v>
      </c>
      <c r="BB1183" s="105">
        <v>29.3613</v>
      </c>
      <c r="BC1183" s="105">
        <v>29.724900000000002</v>
      </c>
      <c r="BD1183" s="105">
        <v>29.236699999999999</v>
      </c>
      <c r="BE1183" s="105">
        <v>29.608699999999999</v>
      </c>
      <c r="BF1183" s="105">
        <v>29.8034</v>
      </c>
      <c r="BG1183" s="105">
        <v>29.4147</v>
      </c>
      <c r="BH1183" s="105">
        <v>29.581700000000001</v>
      </c>
      <c r="BI1183" s="105">
        <v>29.916599999999999</v>
      </c>
      <c r="BJ1183" s="105">
        <v>29.537099999999999</v>
      </c>
      <c r="BK1183" s="105">
        <v>29.586600000000001</v>
      </c>
      <c r="BL1183" s="116">
        <v>29.355899999999998</v>
      </c>
      <c r="BM1183" s="112">
        <v>1.9476199999999999E-2</v>
      </c>
      <c r="BN1183" s="112">
        <v>0.16427800000000001</v>
      </c>
      <c r="BO1183" s="112">
        <v>0.182837</v>
      </c>
      <c r="BP1183" s="112">
        <v>0.36287799999999998</v>
      </c>
      <c r="BQ1183" s="112">
        <v>0.69034799999999996</v>
      </c>
      <c r="BR1183" s="112">
        <v>2.6046699999999999E-2</v>
      </c>
      <c r="BS1183" s="112">
        <v>0.44007000000000002</v>
      </c>
      <c r="BT1183" s="112">
        <v>0.77017599999999997</v>
      </c>
      <c r="BU1183" s="117">
        <v>0.42658099999999999</v>
      </c>
      <c r="BV1183" s="112">
        <v>5.7870400000000002E-2</v>
      </c>
      <c r="BW1183" s="112">
        <v>0.24901599999999999</v>
      </c>
      <c r="BX1183" s="112">
        <v>0.29217300000000002</v>
      </c>
      <c r="BY1183" s="112">
        <v>0.44712200000000002</v>
      </c>
      <c r="BZ1183" s="112">
        <v>0.85126900000000005</v>
      </c>
      <c r="CA1183" s="112">
        <v>0.14746899999999999</v>
      </c>
      <c r="CB1183" s="112">
        <v>0.65110000000000001</v>
      </c>
      <c r="CC1183" s="112">
        <v>0.86650499999999997</v>
      </c>
      <c r="CD1183" s="117">
        <v>0.78158300000000003</v>
      </c>
      <c r="CE1183" s="105">
        <v>-0.58785299999999996</v>
      </c>
      <c r="CF1183" s="105">
        <v>-0.212118</v>
      </c>
      <c r="CG1183" s="105">
        <v>-0.71818899999999997</v>
      </c>
      <c r="CH1183" s="105">
        <v>-0.21592500000000001</v>
      </c>
      <c r="CI1183" s="105">
        <v>-0.11592</v>
      </c>
      <c r="CJ1183" s="105">
        <v>-0.41271400000000003</v>
      </c>
      <c r="CK1183" s="105">
        <v>0.12640199999999999</v>
      </c>
      <c r="CL1183" s="105">
        <v>5.6409800000000003E-2</v>
      </c>
      <c r="CM1183" s="116">
        <v>0.144452</v>
      </c>
    </row>
    <row r="1184" spans="1:91">
      <c r="A1184" s="104" t="s">
        <v>3206</v>
      </c>
      <c r="B1184" s="104" t="s">
        <v>3207</v>
      </c>
      <c r="C1184" s="104" t="s">
        <v>3208</v>
      </c>
      <c r="D1184" s="105">
        <v>31.359000000000002</v>
      </c>
      <c r="E1184" s="108">
        <v>1666909771</v>
      </c>
      <c r="F1184" s="108">
        <v>1322445626</v>
      </c>
      <c r="G1184" s="108">
        <v>1006002514</v>
      </c>
      <c r="H1184" s="108">
        <v>2061764887</v>
      </c>
      <c r="I1184" s="108">
        <v>1821288439</v>
      </c>
      <c r="J1184" s="108">
        <v>950439252.5</v>
      </c>
      <c r="K1184" s="108">
        <v>1890551300</v>
      </c>
      <c r="L1184" s="108">
        <v>1053611032</v>
      </c>
      <c r="M1184" s="108">
        <v>1878500258</v>
      </c>
      <c r="N1184" s="108">
        <v>1580580759</v>
      </c>
      <c r="O1184" s="108">
        <v>950014231.29999995</v>
      </c>
      <c r="P1184" s="108">
        <v>1265803197</v>
      </c>
      <c r="Q1184" s="108">
        <v>2740649826</v>
      </c>
      <c r="R1184" s="108">
        <v>2625666715</v>
      </c>
      <c r="S1184" s="108">
        <v>2256636459</v>
      </c>
      <c r="T1184" s="108">
        <v>2346643019</v>
      </c>
      <c r="U1184" s="108">
        <v>2444007333</v>
      </c>
      <c r="V1184" s="108">
        <v>2593653654</v>
      </c>
      <c r="W1184" s="108">
        <v>2551973359</v>
      </c>
      <c r="X1184" s="108">
        <v>2484780081</v>
      </c>
      <c r="Y1184" s="108">
        <v>2565299376</v>
      </c>
      <c r="Z1184" s="108">
        <v>2024162787</v>
      </c>
      <c r="AA1184" s="108">
        <v>1845861692</v>
      </c>
      <c r="AB1184" s="108">
        <v>1986796444</v>
      </c>
      <c r="AC1184" s="108">
        <v>3500438430</v>
      </c>
      <c r="AD1184" s="108">
        <v>3545553040</v>
      </c>
      <c r="AE1184" s="108">
        <v>3202306197</v>
      </c>
      <c r="AF1184" s="108">
        <v>3042437738</v>
      </c>
      <c r="AG1184" s="108">
        <v>3308780634</v>
      </c>
      <c r="AH1184" s="115">
        <v>2989862858</v>
      </c>
      <c r="AI1184" s="105">
        <v>31.018000000000001</v>
      </c>
      <c r="AJ1184" s="105">
        <v>30.8719</v>
      </c>
      <c r="AK1184" s="105">
        <v>30.479600000000001</v>
      </c>
      <c r="AL1184" s="105">
        <v>31.215599999999998</v>
      </c>
      <c r="AM1184" s="105">
        <v>31.191600000000001</v>
      </c>
      <c r="AN1184" s="105">
        <v>30.391400000000001</v>
      </c>
      <c r="AO1184" s="105">
        <v>31.043800000000001</v>
      </c>
      <c r="AP1184" s="105">
        <v>30.695599999999999</v>
      </c>
      <c r="AQ1184" s="105">
        <v>30.995999999999999</v>
      </c>
      <c r="AR1184" s="105">
        <v>30.979099999999999</v>
      </c>
      <c r="AS1184" s="105">
        <v>30.377700000000001</v>
      </c>
      <c r="AT1184" s="105">
        <v>30.8416</v>
      </c>
      <c r="AU1184" s="105">
        <v>31.585899999999999</v>
      </c>
      <c r="AV1184" s="105">
        <v>31.579699999999999</v>
      </c>
      <c r="AW1184" s="105">
        <v>31.393599999999999</v>
      </c>
      <c r="AX1184" s="105">
        <v>31.507300000000001</v>
      </c>
      <c r="AY1184" s="105">
        <v>31.51</v>
      </c>
      <c r="AZ1184" s="105">
        <v>31.6007</v>
      </c>
      <c r="BA1184" s="105">
        <v>31.4939</v>
      </c>
      <c r="BB1184" s="105">
        <v>31.534700000000001</v>
      </c>
      <c r="BC1184" s="105">
        <v>31.441700000000001</v>
      </c>
      <c r="BD1184" s="105">
        <v>31.316500000000001</v>
      </c>
      <c r="BE1184" s="105">
        <v>31.1937</v>
      </c>
      <c r="BF1184" s="105">
        <v>31.324400000000001</v>
      </c>
      <c r="BG1184" s="105">
        <v>31.752500000000001</v>
      </c>
      <c r="BH1184" s="105">
        <v>31.747699999999998</v>
      </c>
      <c r="BI1184" s="105">
        <v>31.590299999999999</v>
      </c>
      <c r="BJ1184" s="105">
        <v>31.557600000000001</v>
      </c>
      <c r="BK1184" s="105">
        <v>31.5487</v>
      </c>
      <c r="BL1184" s="116">
        <v>31.471299999999999</v>
      </c>
      <c r="BM1184" s="112">
        <v>1.07125E-2</v>
      </c>
      <c r="BN1184" s="112">
        <v>9.4893000000000005E-2</v>
      </c>
      <c r="BO1184" s="112">
        <v>5.4501000000000003E-3</v>
      </c>
      <c r="BP1184" s="112">
        <v>1.25398E-2</v>
      </c>
      <c r="BQ1184" s="112">
        <v>0.93298999999999999</v>
      </c>
      <c r="BR1184" s="112">
        <v>0.76068500000000006</v>
      </c>
      <c r="BS1184" s="112">
        <v>0.40417900000000001</v>
      </c>
      <c r="BT1184" s="112">
        <v>7.95972E-3</v>
      </c>
      <c r="BU1184" s="117">
        <v>4.6220200000000003E-2</v>
      </c>
      <c r="BV1184" s="112">
        <v>4.15699E-2</v>
      </c>
      <c r="BW1184" s="112">
        <v>0.16483700000000001</v>
      </c>
      <c r="BX1184" s="112">
        <v>4.27967E-2</v>
      </c>
      <c r="BY1184" s="112">
        <v>3.2511900000000003E-2</v>
      </c>
      <c r="BZ1184" s="112">
        <v>0.96575</v>
      </c>
      <c r="CA1184" s="112">
        <v>0.89305900000000005</v>
      </c>
      <c r="CB1184" s="112">
        <v>0.62351599999999996</v>
      </c>
      <c r="CC1184" s="112">
        <v>7.1265499999999996E-2</v>
      </c>
      <c r="CD1184" s="117">
        <v>0.48527199999999998</v>
      </c>
      <c r="CE1184" s="105">
        <v>-0.73606099999999997</v>
      </c>
      <c r="CF1184" s="105">
        <v>-0.59304199999999996</v>
      </c>
      <c r="CG1184" s="105">
        <v>-0.61407699999999998</v>
      </c>
      <c r="CH1184" s="105">
        <v>-0.79311900000000002</v>
      </c>
      <c r="CI1184" s="105">
        <v>-6.1556500000000004E-3</v>
      </c>
      <c r="CJ1184" s="105">
        <v>1.34226E-2</v>
      </c>
      <c r="CK1184" s="105">
        <v>-3.5798400000000001E-2</v>
      </c>
      <c r="CL1184" s="105">
        <v>-0.247694</v>
      </c>
      <c r="CM1184" s="116">
        <v>0.17095399999999999</v>
      </c>
    </row>
    <row r="1185" spans="1:91">
      <c r="A1185" s="104" t="s">
        <v>3209</v>
      </c>
      <c r="B1185" s="104" t="s">
        <v>3210</v>
      </c>
      <c r="C1185" s="104" t="s">
        <v>3211</v>
      </c>
      <c r="D1185" s="105">
        <v>28.83005</v>
      </c>
      <c r="E1185" s="108">
        <v>417552510</v>
      </c>
      <c r="F1185" s="108">
        <v>369770745.30000001</v>
      </c>
      <c r="G1185" s="108">
        <v>344512648</v>
      </c>
      <c r="H1185" s="108">
        <v>448373436.5</v>
      </c>
      <c r="I1185" s="108">
        <v>341343827</v>
      </c>
      <c r="J1185" s="108">
        <v>311879448.30000001</v>
      </c>
      <c r="K1185" s="108">
        <v>437094073.30000001</v>
      </c>
      <c r="L1185" s="108">
        <v>206058080</v>
      </c>
      <c r="M1185" s="108">
        <v>424042455</v>
      </c>
      <c r="N1185" s="108">
        <v>359524206.30000001</v>
      </c>
      <c r="O1185" s="108">
        <v>289367358.5</v>
      </c>
      <c r="P1185" s="108">
        <v>382159128</v>
      </c>
      <c r="Q1185" s="108">
        <v>357219268.5</v>
      </c>
      <c r="R1185" s="108">
        <v>400868923.5</v>
      </c>
      <c r="S1185" s="108">
        <v>315634594</v>
      </c>
      <c r="T1185" s="108">
        <v>327639859</v>
      </c>
      <c r="U1185" s="108">
        <v>363738382</v>
      </c>
      <c r="V1185" s="108">
        <v>356064947</v>
      </c>
      <c r="W1185" s="108">
        <v>372553925</v>
      </c>
      <c r="X1185" s="108">
        <v>376310579.5</v>
      </c>
      <c r="Y1185" s="108">
        <v>408941370.5</v>
      </c>
      <c r="Z1185" s="108">
        <v>362389793.30000001</v>
      </c>
      <c r="AA1185" s="108">
        <v>321245495</v>
      </c>
      <c r="AB1185" s="108">
        <v>359375097</v>
      </c>
      <c r="AC1185" s="108">
        <v>368333988.30000001</v>
      </c>
      <c r="AD1185" s="108">
        <v>442767752</v>
      </c>
      <c r="AE1185" s="108">
        <v>494662078.5</v>
      </c>
      <c r="AF1185" s="108">
        <v>459582318</v>
      </c>
      <c r="AG1185" s="108">
        <v>517309144.5</v>
      </c>
      <c r="AH1185" s="115">
        <v>391588382.80000001</v>
      </c>
      <c r="AI1185" s="105">
        <v>29.020900000000001</v>
      </c>
      <c r="AJ1185" s="105">
        <v>29.038399999999999</v>
      </c>
      <c r="AK1185" s="105">
        <v>28.977399999999999</v>
      </c>
      <c r="AL1185" s="105">
        <v>29.014500000000002</v>
      </c>
      <c r="AM1185" s="105">
        <v>28.805700000000002</v>
      </c>
      <c r="AN1185" s="105">
        <v>28.7469</v>
      </c>
      <c r="AO1185" s="105">
        <v>28.963200000000001</v>
      </c>
      <c r="AP1185" s="105">
        <v>28.4757</v>
      </c>
      <c r="AQ1185" s="105">
        <v>28.848700000000001</v>
      </c>
      <c r="AR1185" s="105">
        <v>28.8415</v>
      </c>
      <c r="AS1185" s="105">
        <v>28.694299999999998</v>
      </c>
      <c r="AT1185" s="105">
        <v>29.113800000000001</v>
      </c>
      <c r="AU1185" s="105">
        <v>28.605699999999999</v>
      </c>
      <c r="AV1185" s="105">
        <v>28.868200000000002</v>
      </c>
      <c r="AW1185" s="105">
        <v>28.683199999999999</v>
      </c>
      <c r="AX1185" s="105">
        <v>28.666899999999998</v>
      </c>
      <c r="AY1185" s="105">
        <v>28.7636</v>
      </c>
      <c r="AZ1185" s="105">
        <v>28.7912</v>
      </c>
      <c r="BA1185" s="105">
        <v>28.7178</v>
      </c>
      <c r="BB1185" s="105">
        <v>28.832599999999999</v>
      </c>
      <c r="BC1185" s="105">
        <v>28.8293</v>
      </c>
      <c r="BD1185" s="105">
        <v>28.834</v>
      </c>
      <c r="BE1185" s="105">
        <v>28.678599999999999</v>
      </c>
      <c r="BF1185" s="105">
        <v>28.857500000000002</v>
      </c>
      <c r="BG1185" s="105">
        <v>28.5107</v>
      </c>
      <c r="BH1185" s="105">
        <v>28.765699999999999</v>
      </c>
      <c r="BI1185" s="105">
        <v>28.895700000000001</v>
      </c>
      <c r="BJ1185" s="105">
        <v>28.8308</v>
      </c>
      <c r="BK1185" s="105">
        <v>28.889299999999999</v>
      </c>
      <c r="BL1185" s="116">
        <v>28.537299999999998</v>
      </c>
      <c r="BM1185" s="112">
        <v>7.8247700000000003E-2</v>
      </c>
      <c r="BN1185" s="112">
        <v>0.489562</v>
      </c>
      <c r="BO1185" s="112">
        <v>0.95877199999999996</v>
      </c>
      <c r="BP1185" s="112">
        <v>0.47054499999999999</v>
      </c>
      <c r="BQ1185" s="112">
        <v>0.81519900000000001</v>
      </c>
      <c r="BR1185" s="112">
        <v>0.922601</v>
      </c>
      <c r="BS1185" s="112">
        <v>0.74143099999999995</v>
      </c>
      <c r="BT1185" s="112">
        <v>0.77451599999999998</v>
      </c>
      <c r="BU1185" s="117">
        <v>0.86506400000000006</v>
      </c>
      <c r="BV1185" s="112">
        <v>0.13716600000000001</v>
      </c>
      <c r="BW1185" s="112">
        <v>0.57475600000000004</v>
      </c>
      <c r="BX1185" s="112">
        <v>0.97042099999999998</v>
      </c>
      <c r="BY1185" s="112">
        <v>0.55298400000000003</v>
      </c>
      <c r="BZ1185" s="112">
        <v>0.91286999999999996</v>
      </c>
      <c r="CA1185" s="112">
        <v>0.96543000000000001</v>
      </c>
      <c r="CB1185" s="112">
        <v>0.86889300000000003</v>
      </c>
      <c r="CC1185" s="112">
        <v>0.86883600000000005</v>
      </c>
      <c r="CD1185" s="117">
        <v>0.96529799999999999</v>
      </c>
      <c r="CE1185" s="105">
        <v>0.25976199999999999</v>
      </c>
      <c r="CF1185" s="105">
        <v>0.103238</v>
      </c>
      <c r="CG1185" s="105">
        <v>1.00702E-2</v>
      </c>
      <c r="CH1185" s="105">
        <v>0.13070399999999999</v>
      </c>
      <c r="CI1185" s="105">
        <v>-3.3412900000000002E-2</v>
      </c>
      <c r="CJ1185" s="105">
        <v>-1.1918399999999999E-2</v>
      </c>
      <c r="CK1185" s="105">
        <v>4.0758799999999998E-2</v>
      </c>
      <c r="CL1185" s="105">
        <v>3.7548100000000001E-2</v>
      </c>
      <c r="CM1185" s="116">
        <v>-2.8439800000000001E-2</v>
      </c>
    </row>
    <row r="1186" spans="1:91">
      <c r="A1186" s="104" t="s">
        <v>3212</v>
      </c>
      <c r="B1186" s="104" t="s">
        <v>3213</v>
      </c>
      <c r="C1186" s="104" t="s">
        <v>2259</v>
      </c>
      <c r="D1186" s="105">
        <v>29.77525</v>
      </c>
      <c r="E1186" s="108">
        <v>818038331</v>
      </c>
      <c r="F1186" s="108">
        <v>987878867</v>
      </c>
      <c r="G1186" s="108">
        <v>1151087940</v>
      </c>
      <c r="H1186" s="108">
        <v>1214967294</v>
      </c>
      <c r="I1186" s="108">
        <v>1064795855</v>
      </c>
      <c r="J1186" s="108">
        <v>1367990334</v>
      </c>
      <c r="K1186" s="108">
        <v>1092008918</v>
      </c>
      <c r="L1186" s="108">
        <v>1220991010</v>
      </c>
      <c r="M1186" s="108">
        <v>1188096677</v>
      </c>
      <c r="N1186" s="108">
        <v>1140643727</v>
      </c>
      <c r="O1186" s="108">
        <v>1282003143</v>
      </c>
      <c r="P1186" s="108">
        <v>986886436.5</v>
      </c>
      <c r="Q1186" s="108">
        <v>707569195.79999995</v>
      </c>
      <c r="R1186" s="108">
        <v>569368790</v>
      </c>
      <c r="S1186" s="108">
        <v>740021815</v>
      </c>
      <c r="T1186" s="108">
        <v>611261872.5</v>
      </c>
      <c r="U1186" s="108">
        <v>615728046.5</v>
      </c>
      <c r="V1186" s="108">
        <v>647698081.79999995</v>
      </c>
      <c r="W1186" s="108">
        <v>688378087.5</v>
      </c>
      <c r="X1186" s="108">
        <v>667383729.79999995</v>
      </c>
      <c r="Y1186" s="108">
        <v>615159689.29999995</v>
      </c>
      <c r="Z1186" s="108">
        <v>698550610</v>
      </c>
      <c r="AA1186" s="108">
        <v>767490969.5</v>
      </c>
      <c r="AB1186" s="108">
        <v>541043849.5</v>
      </c>
      <c r="AC1186" s="108">
        <v>729924691</v>
      </c>
      <c r="AD1186" s="108">
        <v>734965496.5</v>
      </c>
      <c r="AE1186" s="108">
        <v>917938601.79999995</v>
      </c>
      <c r="AF1186" s="108">
        <v>765771515</v>
      </c>
      <c r="AG1186" s="108">
        <v>847974129.5</v>
      </c>
      <c r="AH1186" s="115">
        <v>706322144</v>
      </c>
      <c r="AI1186" s="105">
        <v>29.991099999999999</v>
      </c>
      <c r="AJ1186" s="105">
        <v>30.4771</v>
      </c>
      <c r="AK1186" s="105">
        <v>30.685300000000002</v>
      </c>
      <c r="AL1186" s="105">
        <v>30.4527</v>
      </c>
      <c r="AM1186" s="105">
        <v>30.421600000000002</v>
      </c>
      <c r="AN1186" s="105">
        <v>30.922799999999999</v>
      </c>
      <c r="AO1186" s="105">
        <v>30.240300000000001</v>
      </c>
      <c r="AP1186" s="105">
        <v>30.932600000000001</v>
      </c>
      <c r="AQ1186" s="105">
        <v>30.335100000000001</v>
      </c>
      <c r="AR1186" s="105">
        <v>30.5288</v>
      </c>
      <c r="AS1186" s="105">
        <v>30.807200000000002</v>
      </c>
      <c r="AT1186" s="105">
        <v>30.482500000000002</v>
      </c>
      <c r="AU1186" s="105">
        <v>29.5976</v>
      </c>
      <c r="AV1186" s="105">
        <v>29.374500000000001</v>
      </c>
      <c r="AW1186" s="105">
        <v>29.8415</v>
      </c>
      <c r="AX1186" s="105">
        <v>29.566500000000001</v>
      </c>
      <c r="AY1186" s="105">
        <v>29.525400000000001</v>
      </c>
      <c r="AZ1186" s="105">
        <v>29.578199999999999</v>
      </c>
      <c r="BA1186" s="105">
        <v>29.6036</v>
      </c>
      <c r="BB1186" s="105">
        <v>29.6663</v>
      </c>
      <c r="BC1186" s="105">
        <v>29.4131</v>
      </c>
      <c r="BD1186" s="105">
        <v>29.762799999999999</v>
      </c>
      <c r="BE1186" s="105">
        <v>29.927499999999998</v>
      </c>
      <c r="BF1186" s="105">
        <v>29.447800000000001</v>
      </c>
      <c r="BG1186" s="105">
        <v>29.4803</v>
      </c>
      <c r="BH1186" s="105">
        <v>29.487500000000001</v>
      </c>
      <c r="BI1186" s="105">
        <v>29.787700000000001</v>
      </c>
      <c r="BJ1186" s="105">
        <v>29.567399999999999</v>
      </c>
      <c r="BK1186" s="105">
        <v>29.6083</v>
      </c>
      <c r="BL1186" s="116">
        <v>29.3963</v>
      </c>
      <c r="BM1186" s="112">
        <v>1.62712E-2</v>
      </c>
      <c r="BN1186" s="112">
        <v>3.5355600000000001E-3</v>
      </c>
      <c r="BO1186" s="112">
        <v>1.2388100000000001E-2</v>
      </c>
      <c r="BP1186" s="112">
        <v>8.4829199999999995E-4</v>
      </c>
      <c r="BQ1186" s="112">
        <v>0.61896200000000001</v>
      </c>
      <c r="BR1186" s="112">
        <v>0.65013200000000004</v>
      </c>
      <c r="BS1186" s="112">
        <v>0.73019999999999996</v>
      </c>
      <c r="BT1186" s="112">
        <v>0.290325</v>
      </c>
      <c r="BU1186" s="117">
        <v>0.63782899999999998</v>
      </c>
      <c r="BV1186" s="112">
        <v>5.2599399999999998E-2</v>
      </c>
      <c r="BW1186" s="112">
        <v>2.1965800000000001E-2</v>
      </c>
      <c r="BX1186" s="112">
        <v>6.6452200000000003E-2</v>
      </c>
      <c r="BY1186" s="112">
        <v>7.6159799999999996E-3</v>
      </c>
      <c r="BZ1186" s="112">
        <v>0.80865799999999999</v>
      </c>
      <c r="CA1186" s="112">
        <v>0.83034200000000002</v>
      </c>
      <c r="CB1186" s="112">
        <v>0.86202199999999995</v>
      </c>
      <c r="CC1186" s="112">
        <v>0.49489499999999997</v>
      </c>
      <c r="CD1186" s="117">
        <v>0.88236800000000004</v>
      </c>
      <c r="CE1186" s="105">
        <v>0.86050000000000004</v>
      </c>
      <c r="CF1186" s="105">
        <v>1.0750599999999999</v>
      </c>
      <c r="CG1186" s="105">
        <v>0.97868100000000002</v>
      </c>
      <c r="CH1186" s="105">
        <v>1.08219</v>
      </c>
      <c r="CI1186" s="105">
        <v>8.0566399999999996E-2</v>
      </c>
      <c r="CJ1186" s="105">
        <v>3.2737700000000002E-2</v>
      </c>
      <c r="CK1186" s="105">
        <v>3.7015300000000001E-2</v>
      </c>
      <c r="CL1186" s="105">
        <v>0.188724</v>
      </c>
      <c r="CM1186" s="116">
        <v>6.1189E-2</v>
      </c>
    </row>
    <row r="1187" spans="1:91">
      <c r="A1187" s="104" t="s">
        <v>3214</v>
      </c>
      <c r="B1187" s="104" t="s">
        <v>3215</v>
      </c>
      <c r="C1187" s="104" t="s">
        <v>3216</v>
      </c>
      <c r="D1187" s="105">
        <v>28.390799999999999</v>
      </c>
      <c r="E1187" s="108">
        <v>392437922.5</v>
      </c>
      <c r="F1187" s="108">
        <v>156771042</v>
      </c>
      <c r="G1187" s="108">
        <v>118450927.5</v>
      </c>
      <c r="H1187" s="108">
        <v>138014133.5</v>
      </c>
      <c r="I1187" s="108">
        <v>55305970</v>
      </c>
      <c r="J1187" s="108">
        <v>24366812</v>
      </c>
      <c r="K1187" s="108">
        <v>130775948</v>
      </c>
      <c r="L1187" s="108">
        <v>54688115.5</v>
      </c>
      <c r="M1187" s="108">
        <v>165988898</v>
      </c>
      <c r="N1187" s="108">
        <v>263748893.5</v>
      </c>
      <c r="O1187" s="108">
        <v>218586039.5</v>
      </c>
      <c r="P1187" s="108">
        <v>227400099</v>
      </c>
      <c r="Q1187" s="108">
        <v>544645296</v>
      </c>
      <c r="R1187" s="108">
        <v>354112486</v>
      </c>
      <c r="S1187" s="108">
        <v>163507446</v>
      </c>
      <c r="T1187" s="108">
        <v>275541508</v>
      </c>
      <c r="U1187" s="108">
        <v>298492585</v>
      </c>
      <c r="V1187" s="108">
        <v>261276934.5</v>
      </c>
      <c r="W1187" s="108">
        <v>409057916.5</v>
      </c>
      <c r="X1187" s="108">
        <v>323517884</v>
      </c>
      <c r="Y1187" s="108">
        <v>342277636</v>
      </c>
      <c r="Z1187" s="108">
        <v>314232211.5</v>
      </c>
      <c r="AA1187" s="108">
        <v>338260849.5</v>
      </c>
      <c r="AB1187" s="108">
        <v>339698482</v>
      </c>
      <c r="AC1187" s="108">
        <v>244000533</v>
      </c>
      <c r="AD1187" s="108">
        <v>314216192</v>
      </c>
      <c r="AE1187" s="108">
        <v>404282528</v>
      </c>
      <c r="AF1187" s="108">
        <v>303133903.5</v>
      </c>
      <c r="AG1187" s="108">
        <v>430433596</v>
      </c>
      <c r="AH1187" s="115">
        <v>372583324</v>
      </c>
      <c r="AI1187" s="105">
        <v>28.9314</v>
      </c>
      <c r="AJ1187" s="105">
        <v>27.869700000000002</v>
      </c>
      <c r="AK1187" s="105">
        <v>27.487500000000001</v>
      </c>
      <c r="AL1187" s="105">
        <v>27.314599999999999</v>
      </c>
      <c r="AM1187" s="105">
        <v>26.1999</v>
      </c>
      <c r="AN1187" s="105">
        <v>25.355899999999998</v>
      </c>
      <c r="AO1187" s="105">
        <v>27.234100000000002</v>
      </c>
      <c r="AP1187" s="105">
        <v>26.813099999999999</v>
      </c>
      <c r="AQ1187" s="105">
        <v>27.4956</v>
      </c>
      <c r="AR1187" s="105">
        <v>28.416799999999999</v>
      </c>
      <c r="AS1187" s="105">
        <v>28.322399999999998</v>
      </c>
      <c r="AT1187" s="105">
        <v>28.364799999999999</v>
      </c>
      <c r="AU1187" s="105">
        <v>29.2102</v>
      </c>
      <c r="AV1187" s="105">
        <v>28.689299999999999</v>
      </c>
      <c r="AW1187" s="105">
        <v>27.7743</v>
      </c>
      <c r="AX1187" s="105">
        <v>28.417000000000002</v>
      </c>
      <c r="AY1187" s="105">
        <v>28.465699999999998</v>
      </c>
      <c r="AZ1187" s="105">
        <v>28.343399999999999</v>
      </c>
      <c r="BA1187" s="105">
        <v>28.852699999999999</v>
      </c>
      <c r="BB1187" s="105">
        <v>28.614000000000001</v>
      </c>
      <c r="BC1187" s="105">
        <v>28.572399999999998</v>
      </c>
      <c r="BD1187" s="105">
        <v>28.635400000000001</v>
      </c>
      <c r="BE1187" s="105">
        <v>28.7532</v>
      </c>
      <c r="BF1187" s="105">
        <v>28.776299999999999</v>
      </c>
      <c r="BG1187" s="105">
        <v>27.9024</v>
      </c>
      <c r="BH1187" s="105">
        <v>28.264900000000001</v>
      </c>
      <c r="BI1187" s="105">
        <v>28.604700000000001</v>
      </c>
      <c r="BJ1187" s="105">
        <v>28.230399999999999</v>
      </c>
      <c r="BK1187" s="105">
        <v>28.631599999999999</v>
      </c>
      <c r="BL1187" s="116">
        <v>28.4785</v>
      </c>
      <c r="BM1187" s="112">
        <v>0.47706199999999999</v>
      </c>
      <c r="BN1187" s="112">
        <v>2.0405300000000001E-2</v>
      </c>
      <c r="BO1187" s="112">
        <v>5.3668300000000004E-3</v>
      </c>
      <c r="BP1187" s="112">
        <v>0.547095</v>
      </c>
      <c r="BQ1187" s="112">
        <v>0.81125400000000003</v>
      </c>
      <c r="BR1187" s="112">
        <v>0.770505</v>
      </c>
      <c r="BS1187" s="112">
        <v>0.185749</v>
      </c>
      <c r="BT1187" s="112">
        <v>9.2385800000000004E-2</v>
      </c>
      <c r="BU1187" s="117">
        <v>0.46349800000000002</v>
      </c>
      <c r="BV1187" s="112">
        <v>0.55531600000000003</v>
      </c>
      <c r="BW1187" s="112">
        <v>5.8141199999999997E-2</v>
      </c>
      <c r="BX1187" s="112">
        <v>4.2483E-2</v>
      </c>
      <c r="BY1187" s="112">
        <v>0.62618499999999999</v>
      </c>
      <c r="BZ1187" s="112">
        <v>0.910582</v>
      </c>
      <c r="CA1187" s="112">
        <v>0.897281</v>
      </c>
      <c r="CB1187" s="112">
        <v>0.40834999999999999</v>
      </c>
      <c r="CC1187" s="112">
        <v>0.26293899999999998</v>
      </c>
      <c r="CD1187" s="117">
        <v>0.78729000000000005</v>
      </c>
      <c r="CE1187" s="105">
        <v>-0.35064000000000001</v>
      </c>
      <c r="CF1187" s="105">
        <v>-2.1566700000000001</v>
      </c>
      <c r="CG1187" s="105">
        <v>-1.2659199999999999</v>
      </c>
      <c r="CH1187" s="105">
        <v>-7.8848500000000002E-2</v>
      </c>
      <c r="CI1187" s="105">
        <v>0.11111600000000001</v>
      </c>
      <c r="CJ1187" s="105">
        <v>-3.8136200000000002E-2</v>
      </c>
      <c r="CK1187" s="105">
        <v>0.23283999999999999</v>
      </c>
      <c r="CL1187" s="105">
        <v>0.27478399999999997</v>
      </c>
      <c r="CM1187" s="116">
        <v>-0.189523</v>
      </c>
    </row>
    <row r="1188" spans="1:91">
      <c r="A1188" s="104" t="s">
        <v>3217</v>
      </c>
      <c r="B1188" s="104" t="s">
        <v>3218</v>
      </c>
      <c r="C1188" s="104" t="s">
        <v>3219</v>
      </c>
      <c r="D1188" s="105">
        <v>31.155999999999999</v>
      </c>
      <c r="E1188" s="108">
        <v>1755774242</v>
      </c>
      <c r="F1188" s="108">
        <v>1636955356</v>
      </c>
      <c r="G1188" s="108">
        <v>1543064396</v>
      </c>
      <c r="H1188" s="108">
        <v>2680307705</v>
      </c>
      <c r="I1188" s="108">
        <v>2250210847</v>
      </c>
      <c r="J1188" s="108">
        <v>1984630815</v>
      </c>
      <c r="K1188" s="108">
        <v>2125187972</v>
      </c>
      <c r="L1188" s="108">
        <v>1435562032</v>
      </c>
      <c r="M1188" s="108">
        <v>2362903684</v>
      </c>
      <c r="N1188" s="108">
        <v>2471792012</v>
      </c>
      <c r="O1188" s="108">
        <v>2052625738</v>
      </c>
      <c r="P1188" s="108">
        <v>1855629326</v>
      </c>
      <c r="Q1188" s="108">
        <v>2268161350</v>
      </c>
      <c r="R1188" s="108">
        <v>1855772136</v>
      </c>
      <c r="S1188" s="108">
        <v>1637935661</v>
      </c>
      <c r="T1188" s="108">
        <v>1946805052</v>
      </c>
      <c r="U1188" s="108">
        <v>1762827200</v>
      </c>
      <c r="V1188" s="108">
        <v>1747303986</v>
      </c>
      <c r="W1188" s="108">
        <v>1791075716</v>
      </c>
      <c r="X1188" s="108">
        <v>1939532064</v>
      </c>
      <c r="Y1188" s="108">
        <v>1975093975</v>
      </c>
      <c r="Z1188" s="108">
        <v>2050150012</v>
      </c>
      <c r="AA1188" s="108">
        <v>1927061290</v>
      </c>
      <c r="AB1188" s="108">
        <v>1774925633</v>
      </c>
      <c r="AC1188" s="108">
        <v>2029374617</v>
      </c>
      <c r="AD1188" s="108">
        <v>2323112182</v>
      </c>
      <c r="AE1188" s="108">
        <v>2204092231</v>
      </c>
      <c r="AF1188" s="108">
        <v>2180152808</v>
      </c>
      <c r="AG1188" s="108">
        <v>2308991618</v>
      </c>
      <c r="AH1188" s="115">
        <v>2318836288</v>
      </c>
      <c r="AI1188" s="105">
        <v>31.0929</v>
      </c>
      <c r="AJ1188" s="105">
        <v>31.174199999999999</v>
      </c>
      <c r="AK1188" s="105">
        <v>31.083200000000001</v>
      </c>
      <c r="AL1188" s="105">
        <v>31.594100000000001</v>
      </c>
      <c r="AM1188" s="105">
        <v>31.488900000000001</v>
      </c>
      <c r="AN1188" s="105">
        <v>31.372399999999999</v>
      </c>
      <c r="AO1188" s="105">
        <v>31.221</v>
      </c>
      <c r="AP1188" s="105">
        <v>31.104500000000002</v>
      </c>
      <c r="AQ1188" s="105">
        <v>31.327000000000002</v>
      </c>
      <c r="AR1188" s="105">
        <v>31.611999999999998</v>
      </c>
      <c r="AS1188" s="105">
        <v>31.406500000000001</v>
      </c>
      <c r="AT1188" s="105">
        <v>31.3934</v>
      </c>
      <c r="AU1188" s="105">
        <v>31.313300000000002</v>
      </c>
      <c r="AV1188" s="105">
        <v>31.0791</v>
      </c>
      <c r="AW1188" s="105">
        <v>30.938800000000001</v>
      </c>
      <c r="AX1188" s="105">
        <v>31.2378</v>
      </c>
      <c r="AY1188" s="105">
        <v>31.037600000000001</v>
      </c>
      <c r="AZ1188" s="105">
        <v>31.042200000000001</v>
      </c>
      <c r="BA1188" s="105">
        <v>30.9831</v>
      </c>
      <c r="BB1188" s="105">
        <v>31.1845</v>
      </c>
      <c r="BC1188" s="105">
        <v>31.071100000000001</v>
      </c>
      <c r="BD1188" s="105">
        <v>31.334599999999998</v>
      </c>
      <c r="BE1188" s="105">
        <v>31.256900000000002</v>
      </c>
      <c r="BF1188" s="105">
        <v>31.1617</v>
      </c>
      <c r="BG1188" s="105">
        <v>30.9666</v>
      </c>
      <c r="BH1188" s="105">
        <v>31.150300000000001</v>
      </c>
      <c r="BI1188" s="105">
        <v>31.051400000000001</v>
      </c>
      <c r="BJ1188" s="105">
        <v>31.076799999999999</v>
      </c>
      <c r="BK1188" s="105">
        <v>31.037500000000001</v>
      </c>
      <c r="BL1188" s="116">
        <v>31.112500000000001</v>
      </c>
      <c r="BM1188" s="112">
        <v>0.31729499999999999</v>
      </c>
      <c r="BN1188" s="112">
        <v>3.7479700000000002E-3</v>
      </c>
      <c r="BO1188" s="112">
        <v>0.104517</v>
      </c>
      <c r="BP1188" s="112">
        <v>5.9396600000000003E-3</v>
      </c>
      <c r="BQ1188" s="112">
        <v>0.77036300000000002</v>
      </c>
      <c r="BR1188" s="112">
        <v>0.68574299999999999</v>
      </c>
      <c r="BS1188" s="112">
        <v>0.95247000000000004</v>
      </c>
      <c r="BT1188" s="112">
        <v>3.22758E-2</v>
      </c>
      <c r="BU1188" s="117">
        <v>0.75089700000000004</v>
      </c>
      <c r="BV1188" s="112">
        <v>0.40101399999999998</v>
      </c>
      <c r="BW1188" s="112">
        <v>2.24853E-2</v>
      </c>
      <c r="BX1188" s="112">
        <v>0.198271</v>
      </c>
      <c r="BY1188" s="112">
        <v>1.99411E-2</v>
      </c>
      <c r="BZ1188" s="112">
        <v>0.88972099999999998</v>
      </c>
      <c r="CA1188" s="112">
        <v>0.84787100000000004</v>
      </c>
      <c r="CB1188" s="112">
        <v>0.97549600000000003</v>
      </c>
      <c r="CC1188" s="112">
        <v>0.14619499999999999</v>
      </c>
      <c r="CD1188" s="117">
        <v>0.91409799999999997</v>
      </c>
      <c r="CE1188" s="105">
        <v>4.1173300000000003E-2</v>
      </c>
      <c r="CF1188" s="105">
        <v>0.40954299999999999</v>
      </c>
      <c r="CG1188" s="105">
        <v>0.14190900000000001</v>
      </c>
      <c r="CH1188" s="105">
        <v>0.39501700000000001</v>
      </c>
      <c r="CI1188" s="105">
        <v>3.4780499999999999E-2</v>
      </c>
      <c r="CJ1188" s="105">
        <v>3.0237199999999999E-2</v>
      </c>
      <c r="CK1188" s="105">
        <v>3.9437600000000001E-3</v>
      </c>
      <c r="CL1188" s="105">
        <v>0.17546</v>
      </c>
      <c r="CM1188" s="116">
        <v>-1.9494399999999999E-2</v>
      </c>
    </row>
    <row r="1189" spans="1:91">
      <c r="A1189" s="104" t="s">
        <v>3220</v>
      </c>
      <c r="B1189" s="104" t="s">
        <v>3221</v>
      </c>
      <c r="C1189" s="104" t="s">
        <v>3222</v>
      </c>
      <c r="D1189" s="105">
        <v>29.4315</v>
      </c>
      <c r="E1189" s="108">
        <v>564897863.10000002</v>
      </c>
      <c r="F1189" s="108">
        <v>482872261.10000002</v>
      </c>
      <c r="G1189" s="108">
        <v>510674196.5</v>
      </c>
      <c r="H1189" s="108">
        <v>643426315.60000002</v>
      </c>
      <c r="I1189" s="108">
        <v>497659681.5</v>
      </c>
      <c r="J1189" s="108">
        <v>454476755.19999999</v>
      </c>
      <c r="K1189" s="108">
        <v>763612078.79999995</v>
      </c>
      <c r="L1189" s="108">
        <v>357573648.80000001</v>
      </c>
      <c r="M1189" s="108">
        <v>691030837</v>
      </c>
      <c r="N1189" s="108">
        <v>559189585.5</v>
      </c>
      <c r="O1189" s="108">
        <v>376228373.5</v>
      </c>
      <c r="P1189" s="108">
        <v>414768522.80000001</v>
      </c>
      <c r="Q1189" s="108">
        <v>723312131.70000005</v>
      </c>
      <c r="R1189" s="108">
        <v>513651262.89999998</v>
      </c>
      <c r="S1189" s="108">
        <v>605353939.70000005</v>
      </c>
      <c r="T1189" s="108">
        <v>528431939.69999999</v>
      </c>
      <c r="U1189" s="108">
        <v>505954756.80000001</v>
      </c>
      <c r="V1189" s="108">
        <v>537114652.89999998</v>
      </c>
      <c r="W1189" s="108">
        <v>605352994.29999995</v>
      </c>
      <c r="X1189" s="108">
        <v>595541626.60000002</v>
      </c>
      <c r="Y1189" s="108">
        <v>588535061.29999995</v>
      </c>
      <c r="Z1189" s="108">
        <v>556812199</v>
      </c>
      <c r="AA1189" s="108">
        <v>586834200.39999998</v>
      </c>
      <c r="AB1189" s="108">
        <v>527711508.5</v>
      </c>
      <c r="AC1189" s="108">
        <v>734264000.60000002</v>
      </c>
      <c r="AD1189" s="108">
        <v>664042401.29999995</v>
      </c>
      <c r="AE1189" s="108">
        <v>758182130</v>
      </c>
      <c r="AF1189" s="108">
        <v>787318635.5</v>
      </c>
      <c r="AG1189" s="108">
        <v>742665536.20000005</v>
      </c>
      <c r="AH1189" s="115">
        <v>800707925.20000005</v>
      </c>
      <c r="AI1189" s="105">
        <v>29.456900000000001</v>
      </c>
      <c r="AJ1189" s="105">
        <v>29.428000000000001</v>
      </c>
      <c r="AK1189" s="105">
        <v>29.529599999999999</v>
      </c>
      <c r="AL1189" s="105">
        <v>29.535599999999999</v>
      </c>
      <c r="AM1189" s="105">
        <v>29.3263</v>
      </c>
      <c r="AN1189" s="105">
        <v>29.298500000000001</v>
      </c>
      <c r="AO1189" s="105">
        <v>29.746300000000002</v>
      </c>
      <c r="AP1189" s="105">
        <v>29.220199999999998</v>
      </c>
      <c r="AQ1189" s="105">
        <v>29.5533</v>
      </c>
      <c r="AR1189" s="105">
        <v>29.486899999999999</v>
      </c>
      <c r="AS1189" s="105">
        <v>29.054099999999998</v>
      </c>
      <c r="AT1189" s="105">
        <v>29.2319</v>
      </c>
      <c r="AU1189" s="105">
        <v>29.6266</v>
      </c>
      <c r="AV1189" s="105">
        <v>29.225899999999999</v>
      </c>
      <c r="AW1189" s="105">
        <v>29.568200000000001</v>
      </c>
      <c r="AX1189" s="105">
        <v>29.3565</v>
      </c>
      <c r="AY1189" s="105">
        <v>29.249099999999999</v>
      </c>
      <c r="AZ1189" s="105">
        <v>29.334800000000001</v>
      </c>
      <c r="BA1189" s="105">
        <v>29.418099999999999</v>
      </c>
      <c r="BB1189" s="105">
        <v>29.5032</v>
      </c>
      <c r="BC1189" s="105">
        <v>29.3507</v>
      </c>
      <c r="BD1189" s="105">
        <v>29.434999999999999</v>
      </c>
      <c r="BE1189" s="105">
        <v>29.5364</v>
      </c>
      <c r="BF1189" s="105">
        <v>29.411799999999999</v>
      </c>
      <c r="BG1189" s="105">
        <v>29.4922</v>
      </c>
      <c r="BH1189" s="105">
        <v>29.343699999999998</v>
      </c>
      <c r="BI1189" s="105">
        <v>29.511800000000001</v>
      </c>
      <c r="BJ1189" s="105">
        <v>29.607399999999998</v>
      </c>
      <c r="BK1189" s="105">
        <v>29.415500000000002</v>
      </c>
      <c r="BL1189" s="116">
        <v>29.579799999999999</v>
      </c>
      <c r="BM1189" s="112">
        <v>0.40269300000000002</v>
      </c>
      <c r="BN1189" s="112">
        <v>0.19878999999999999</v>
      </c>
      <c r="BO1189" s="112">
        <v>0.87496499999999999</v>
      </c>
      <c r="BP1189" s="112">
        <v>0.11775099999999999</v>
      </c>
      <c r="BQ1189" s="112">
        <v>0.68420999999999998</v>
      </c>
      <c r="BR1189" s="112">
        <v>3.1861500000000001E-2</v>
      </c>
      <c r="BS1189" s="112">
        <v>0.21245800000000001</v>
      </c>
      <c r="BT1189" s="112">
        <v>0.36149900000000001</v>
      </c>
      <c r="BU1189" s="117">
        <v>0.34802499999999997</v>
      </c>
      <c r="BV1189" s="112">
        <v>0.48556300000000002</v>
      </c>
      <c r="BW1189" s="112">
        <v>0.28724100000000002</v>
      </c>
      <c r="BX1189" s="112">
        <v>0.91358700000000004</v>
      </c>
      <c r="BY1189" s="112">
        <v>0.180643</v>
      </c>
      <c r="BZ1189" s="112">
        <v>0.84960800000000003</v>
      </c>
      <c r="CA1189" s="112">
        <v>0.16771</v>
      </c>
      <c r="CB1189" s="112">
        <v>0.43958399999999997</v>
      </c>
      <c r="CC1189" s="112">
        <v>0.56038200000000005</v>
      </c>
      <c r="CD1189" s="117">
        <v>0.743421</v>
      </c>
      <c r="CE1189" s="105">
        <v>-6.2728900000000004E-2</v>
      </c>
      <c r="CF1189" s="105">
        <v>-0.14744199999999999</v>
      </c>
      <c r="CG1189" s="105">
        <v>-2.76572E-2</v>
      </c>
      <c r="CH1189" s="105">
        <v>-0.27660200000000001</v>
      </c>
      <c r="CI1189" s="105">
        <v>-6.0658799999999999E-2</v>
      </c>
      <c r="CJ1189" s="105">
        <v>-0.22079499999999999</v>
      </c>
      <c r="CK1189" s="105">
        <v>-0.110233</v>
      </c>
      <c r="CL1189" s="105">
        <v>-7.3165300000000003E-2</v>
      </c>
      <c r="CM1189" s="116">
        <v>-8.5011199999999995E-2</v>
      </c>
    </row>
    <row r="1190" spans="1:91">
      <c r="A1190" s="104" t="s">
        <v>3223</v>
      </c>
      <c r="B1190" s="104" t="s">
        <v>3224</v>
      </c>
      <c r="C1190" s="104" t="s">
        <v>3225</v>
      </c>
      <c r="D1190" s="105">
        <v>29.057549999999999</v>
      </c>
      <c r="E1190" s="108">
        <v>364093918</v>
      </c>
      <c r="F1190" s="108">
        <v>439003795.5</v>
      </c>
      <c r="G1190" s="108">
        <v>440217036.30000001</v>
      </c>
      <c r="H1190" s="108">
        <v>820609673</v>
      </c>
      <c r="I1190" s="108">
        <v>542196759.79999995</v>
      </c>
      <c r="J1190" s="108">
        <v>536515321.30000001</v>
      </c>
      <c r="K1190" s="108">
        <v>402849732</v>
      </c>
      <c r="L1190" s="108">
        <v>1015454271</v>
      </c>
      <c r="M1190" s="108">
        <v>1268474132</v>
      </c>
      <c r="N1190" s="108">
        <v>330303487.5</v>
      </c>
      <c r="O1190" s="108">
        <v>555310004</v>
      </c>
      <c r="P1190" s="108">
        <v>1565164397</v>
      </c>
      <c r="Q1190" s="108">
        <v>377857336.5</v>
      </c>
      <c r="R1190" s="108">
        <v>413666736.80000001</v>
      </c>
      <c r="S1190" s="108">
        <v>556391848</v>
      </c>
      <c r="T1190" s="108">
        <v>916650584</v>
      </c>
      <c r="U1190" s="108">
        <v>902003032.5</v>
      </c>
      <c r="V1190" s="108">
        <v>456224664</v>
      </c>
      <c r="W1190" s="108">
        <v>342867628.5</v>
      </c>
      <c r="X1190" s="108">
        <v>425412337.30000001</v>
      </c>
      <c r="Y1190" s="108">
        <v>1028045912</v>
      </c>
      <c r="Z1190" s="108">
        <v>381178758</v>
      </c>
      <c r="AA1190" s="108">
        <v>399419455</v>
      </c>
      <c r="AB1190" s="108">
        <v>316618776.80000001</v>
      </c>
      <c r="AC1190" s="108">
        <v>532906388.80000001</v>
      </c>
      <c r="AD1190" s="108">
        <v>523377306</v>
      </c>
      <c r="AE1190" s="108">
        <v>471917776.30000001</v>
      </c>
      <c r="AF1190" s="108">
        <v>434281764</v>
      </c>
      <c r="AG1190" s="108">
        <v>474758719.5</v>
      </c>
      <c r="AH1190" s="115">
        <v>805277050.5</v>
      </c>
      <c r="AI1190" s="105">
        <v>28.8232</v>
      </c>
      <c r="AJ1190" s="105">
        <v>29.285599999999999</v>
      </c>
      <c r="AK1190" s="105">
        <v>29.3277</v>
      </c>
      <c r="AL1190" s="105">
        <v>29.886500000000002</v>
      </c>
      <c r="AM1190" s="105">
        <v>29.441299999999998</v>
      </c>
      <c r="AN1190" s="105">
        <v>29.5276</v>
      </c>
      <c r="AO1190" s="105">
        <v>28.8245</v>
      </c>
      <c r="AP1190" s="105">
        <v>30.674600000000002</v>
      </c>
      <c r="AQ1190" s="105">
        <v>30.429500000000001</v>
      </c>
      <c r="AR1190" s="105">
        <v>28.753599999999999</v>
      </c>
      <c r="AS1190" s="105">
        <v>29.621500000000001</v>
      </c>
      <c r="AT1190" s="105">
        <v>31.1478</v>
      </c>
      <c r="AU1190" s="105">
        <v>28.685500000000001</v>
      </c>
      <c r="AV1190" s="105">
        <v>28.913599999999999</v>
      </c>
      <c r="AW1190" s="105">
        <v>29.4648</v>
      </c>
      <c r="AX1190" s="105">
        <v>30.1511</v>
      </c>
      <c r="AY1190" s="105">
        <v>30.073</v>
      </c>
      <c r="AZ1190" s="105">
        <v>29.070799999999998</v>
      </c>
      <c r="BA1190" s="105">
        <v>28.597999999999999</v>
      </c>
      <c r="BB1190" s="105">
        <v>29.01</v>
      </c>
      <c r="BC1190" s="105">
        <v>30.1555</v>
      </c>
      <c r="BD1190" s="105">
        <v>28.909199999999998</v>
      </c>
      <c r="BE1190" s="105">
        <v>28.990100000000002</v>
      </c>
      <c r="BF1190" s="105">
        <v>28.674800000000001</v>
      </c>
      <c r="BG1190" s="105">
        <v>29.0443</v>
      </c>
      <c r="BH1190" s="105">
        <v>29.006599999999999</v>
      </c>
      <c r="BI1190" s="105">
        <v>28.8278</v>
      </c>
      <c r="BJ1190" s="105">
        <v>28.749099999999999</v>
      </c>
      <c r="BK1190" s="105">
        <v>28.7669</v>
      </c>
      <c r="BL1190" s="116">
        <v>29.579000000000001</v>
      </c>
      <c r="BM1190" s="112">
        <v>0.73831199999999997</v>
      </c>
      <c r="BN1190" s="112">
        <v>0.12740599999999999</v>
      </c>
      <c r="BO1190" s="112">
        <v>0.21490500000000001</v>
      </c>
      <c r="BP1190" s="112">
        <v>0.34209000000000001</v>
      </c>
      <c r="BQ1190" s="112">
        <v>0.97832300000000005</v>
      </c>
      <c r="BR1190" s="112">
        <v>0.17289099999999999</v>
      </c>
      <c r="BS1190" s="112">
        <v>0.701187</v>
      </c>
      <c r="BT1190" s="112">
        <v>0.58104100000000003</v>
      </c>
      <c r="BU1190" s="117">
        <v>0.81075200000000003</v>
      </c>
      <c r="BV1190" s="112">
        <v>0.78502000000000005</v>
      </c>
      <c r="BW1190" s="112">
        <v>0.20393500000000001</v>
      </c>
      <c r="BX1190" s="112">
        <v>0.32572899999999999</v>
      </c>
      <c r="BY1190" s="112">
        <v>0.42783599999999999</v>
      </c>
      <c r="BZ1190" s="112">
        <v>0.98708099999999999</v>
      </c>
      <c r="CA1190" s="112">
        <v>0.43283899999999997</v>
      </c>
      <c r="CB1190" s="112">
        <v>0.84072199999999997</v>
      </c>
      <c r="CC1190" s="112">
        <v>0.73919500000000005</v>
      </c>
      <c r="CD1190" s="117">
        <v>0.94145500000000004</v>
      </c>
      <c r="CE1190" s="105">
        <v>0.113845</v>
      </c>
      <c r="CF1190" s="105">
        <v>0.58679099999999995</v>
      </c>
      <c r="CG1190" s="105">
        <v>0.94454499999999997</v>
      </c>
      <c r="CH1190" s="105">
        <v>0.80931600000000004</v>
      </c>
      <c r="CI1190" s="105">
        <v>-1.03588E-2</v>
      </c>
      <c r="CJ1190" s="105">
        <v>0.73331800000000003</v>
      </c>
      <c r="CK1190" s="105">
        <v>0.222855</v>
      </c>
      <c r="CL1190" s="105">
        <v>-0.173647</v>
      </c>
      <c r="CM1190" s="116">
        <v>-7.2053300000000001E-2</v>
      </c>
    </row>
    <row r="1191" spans="1:91">
      <c r="A1191" s="104" t="s">
        <v>3226</v>
      </c>
      <c r="B1191" s="104" t="s">
        <v>3227</v>
      </c>
      <c r="C1191" s="104" t="s">
        <v>3228</v>
      </c>
      <c r="D1191" s="105">
        <v>29.289099999999998</v>
      </c>
      <c r="E1191" s="108">
        <v>460642344</v>
      </c>
      <c r="F1191" s="108">
        <v>292588684</v>
      </c>
      <c r="G1191" s="108">
        <v>198035966</v>
      </c>
      <c r="H1191" s="108">
        <v>329946880</v>
      </c>
      <c r="I1191" s="108">
        <v>254026021.80000001</v>
      </c>
      <c r="J1191" s="108">
        <v>97751168</v>
      </c>
      <c r="K1191" s="108">
        <v>378585592.5</v>
      </c>
      <c r="L1191" s="108">
        <v>111146762</v>
      </c>
      <c r="M1191" s="108">
        <v>358058568</v>
      </c>
      <c r="N1191" s="108">
        <v>712854795.29999995</v>
      </c>
      <c r="O1191" s="108">
        <v>241225936</v>
      </c>
      <c r="P1191" s="108">
        <v>112208257.7</v>
      </c>
      <c r="Q1191" s="108">
        <v>973847910</v>
      </c>
      <c r="R1191" s="108">
        <v>929337538.39999998</v>
      </c>
      <c r="S1191" s="108">
        <v>999091410.29999995</v>
      </c>
      <c r="T1191" s="108">
        <v>715051963</v>
      </c>
      <c r="U1191" s="108">
        <v>671124072.79999995</v>
      </c>
      <c r="V1191" s="108">
        <v>208861676</v>
      </c>
      <c r="W1191" s="108">
        <v>817418728.89999998</v>
      </c>
      <c r="X1191" s="108">
        <v>778296940</v>
      </c>
      <c r="Y1191" s="108">
        <v>811743097</v>
      </c>
      <c r="Z1191" s="108">
        <v>820705742</v>
      </c>
      <c r="AA1191" s="108">
        <v>685499830.79999995</v>
      </c>
      <c r="AB1191" s="108">
        <v>756587347.5</v>
      </c>
      <c r="AC1191" s="108">
        <v>717817424.10000002</v>
      </c>
      <c r="AD1191" s="108">
        <v>1081067247</v>
      </c>
      <c r="AE1191" s="108">
        <v>636325183.10000002</v>
      </c>
      <c r="AF1191" s="108">
        <v>644692731</v>
      </c>
      <c r="AG1191" s="108">
        <v>487155941.5</v>
      </c>
      <c r="AH1191" s="115">
        <v>628152133.29999995</v>
      </c>
      <c r="AI1191" s="105">
        <v>29.162600000000001</v>
      </c>
      <c r="AJ1191" s="105">
        <v>28.7027</v>
      </c>
      <c r="AK1191" s="105">
        <v>28.196100000000001</v>
      </c>
      <c r="AL1191" s="105">
        <v>28.571999999999999</v>
      </c>
      <c r="AM1191" s="105">
        <v>28.386700000000001</v>
      </c>
      <c r="AN1191" s="105">
        <v>27.090800000000002</v>
      </c>
      <c r="AO1191" s="105">
        <v>28.757999999999999</v>
      </c>
      <c r="AP1191" s="105">
        <v>27.652000000000001</v>
      </c>
      <c r="AQ1191" s="105">
        <v>28.604700000000001</v>
      </c>
      <c r="AR1191" s="105">
        <v>29.837299999999999</v>
      </c>
      <c r="AS1191" s="105">
        <v>28.485900000000001</v>
      </c>
      <c r="AT1191" s="105">
        <v>27.345800000000001</v>
      </c>
      <c r="AU1191" s="105">
        <v>30.092500000000001</v>
      </c>
      <c r="AV1191" s="105">
        <v>30.081299999999999</v>
      </c>
      <c r="AW1191" s="105">
        <v>30.250800000000002</v>
      </c>
      <c r="AX1191" s="105">
        <v>29.7928</v>
      </c>
      <c r="AY1191" s="105">
        <v>29.6479</v>
      </c>
      <c r="AZ1191" s="105">
        <v>28.011600000000001</v>
      </c>
      <c r="BA1191" s="105">
        <v>29.851400000000002</v>
      </c>
      <c r="BB1191" s="105">
        <v>29.884599999999999</v>
      </c>
      <c r="BC1191" s="105">
        <v>29.805599999999998</v>
      </c>
      <c r="BD1191" s="105">
        <v>30.006799999999998</v>
      </c>
      <c r="BE1191" s="105">
        <v>29.772500000000001</v>
      </c>
      <c r="BF1191" s="105">
        <v>29.9315</v>
      </c>
      <c r="BG1191" s="105">
        <v>29.465299999999999</v>
      </c>
      <c r="BH1191" s="105">
        <v>30.0443</v>
      </c>
      <c r="BI1191" s="105">
        <v>29.2591</v>
      </c>
      <c r="BJ1191" s="105">
        <v>29.319099999999999</v>
      </c>
      <c r="BK1191" s="105">
        <v>28.8</v>
      </c>
      <c r="BL1191" s="116">
        <v>29.221900000000002</v>
      </c>
      <c r="BM1191" s="112">
        <v>0.25511899999999998</v>
      </c>
      <c r="BN1191" s="112">
        <v>8.9800900000000003E-2</v>
      </c>
      <c r="BO1191" s="112">
        <v>0.11146200000000001</v>
      </c>
      <c r="BP1191" s="112">
        <v>0.49188399999999999</v>
      </c>
      <c r="BQ1191" s="112">
        <v>3.6495099999999999E-3</v>
      </c>
      <c r="BR1191" s="112">
        <v>0.95312399999999997</v>
      </c>
      <c r="BS1191" s="112">
        <v>1.0357999999999999E-2</v>
      </c>
      <c r="BT1191" s="112">
        <v>1.04239E-2</v>
      </c>
      <c r="BU1191" s="117">
        <v>0.16904</v>
      </c>
      <c r="BV1191" s="112">
        <v>0.33827499999999999</v>
      </c>
      <c r="BW1191" s="112">
        <v>0.15846399999999999</v>
      </c>
      <c r="BX1191" s="112">
        <v>0.20526800000000001</v>
      </c>
      <c r="BY1191" s="112">
        <v>0.57431399999999999</v>
      </c>
      <c r="BZ1191" s="112">
        <v>0.18401200000000001</v>
      </c>
      <c r="CA1191" s="112">
        <v>0.97861699999999996</v>
      </c>
      <c r="CB1191" s="112">
        <v>0.10326100000000001</v>
      </c>
      <c r="CC1191" s="112">
        <v>7.9266199999999995E-2</v>
      </c>
      <c r="CD1191" s="117">
        <v>0.68399600000000005</v>
      </c>
      <c r="CE1191" s="105">
        <v>-0.42654199999999998</v>
      </c>
      <c r="CF1191" s="105">
        <v>-1.09717</v>
      </c>
      <c r="CG1191" s="105">
        <v>-0.77544100000000005</v>
      </c>
      <c r="CH1191" s="105">
        <v>-0.55735100000000004</v>
      </c>
      <c r="CI1191" s="105">
        <v>1.0278700000000001</v>
      </c>
      <c r="CJ1191" s="105">
        <v>3.7088999999999997E-2</v>
      </c>
      <c r="CK1191" s="105">
        <v>0.73354299999999995</v>
      </c>
      <c r="CL1191" s="105">
        <v>0.78991299999999998</v>
      </c>
      <c r="CM1191" s="116">
        <v>0.47588999999999998</v>
      </c>
    </row>
    <row r="1192" spans="1:91">
      <c r="A1192" s="104" t="s">
        <v>3229</v>
      </c>
      <c r="B1192" s="104" t="s">
        <v>3230</v>
      </c>
      <c r="C1192" s="104" t="s">
        <v>3231</v>
      </c>
      <c r="D1192" s="105">
        <v>28.62725</v>
      </c>
      <c r="E1192" s="108">
        <v>320862211</v>
      </c>
      <c r="F1192" s="108">
        <v>214192206</v>
      </c>
      <c r="G1192" s="108">
        <v>100057033</v>
      </c>
      <c r="H1192" s="108">
        <v>210836086</v>
      </c>
      <c r="I1192" s="108">
        <v>340256803.30000001</v>
      </c>
      <c r="J1192" s="108">
        <v>211010851.5</v>
      </c>
      <c r="K1192" s="108">
        <v>443440699.5</v>
      </c>
      <c r="L1192" s="108">
        <v>122587158</v>
      </c>
      <c r="M1192" s="108">
        <v>273551352</v>
      </c>
      <c r="N1192" s="108">
        <v>305771344.5</v>
      </c>
      <c r="O1192" s="108">
        <v>125998750</v>
      </c>
      <c r="P1192" s="108">
        <v>283485722</v>
      </c>
      <c r="Q1192" s="108">
        <v>319144416</v>
      </c>
      <c r="R1192" s="108">
        <v>488111924</v>
      </c>
      <c r="S1192" s="108">
        <v>360051744.30000001</v>
      </c>
      <c r="T1192" s="108">
        <v>352916948</v>
      </c>
      <c r="U1192" s="108">
        <v>410583285</v>
      </c>
      <c r="V1192" s="108">
        <v>299982784</v>
      </c>
      <c r="W1192" s="108">
        <v>483193353.30000001</v>
      </c>
      <c r="X1192" s="108">
        <v>437105014.80000001</v>
      </c>
      <c r="Y1192" s="108">
        <v>342387560.30000001</v>
      </c>
      <c r="Z1192" s="108">
        <v>332647520</v>
      </c>
      <c r="AA1192" s="108">
        <v>346476297.5</v>
      </c>
      <c r="AB1192" s="108">
        <v>412591928</v>
      </c>
      <c r="AC1192" s="108">
        <v>607251592</v>
      </c>
      <c r="AD1192" s="108">
        <v>422955408</v>
      </c>
      <c r="AE1192" s="108">
        <v>313188288</v>
      </c>
      <c r="AF1192" s="108">
        <v>360175080.80000001</v>
      </c>
      <c r="AG1192" s="108">
        <v>386436502.5</v>
      </c>
      <c r="AH1192" s="115">
        <v>287929814.5</v>
      </c>
      <c r="AI1192" s="105">
        <v>28.640899999999998</v>
      </c>
      <c r="AJ1192" s="105">
        <v>28.306999999999999</v>
      </c>
      <c r="AK1192" s="105">
        <v>27.260400000000001</v>
      </c>
      <c r="AL1192" s="105">
        <v>27.925899999999999</v>
      </c>
      <c r="AM1192" s="105">
        <v>28.807200000000002</v>
      </c>
      <c r="AN1192" s="105">
        <v>28.177299999999999</v>
      </c>
      <c r="AO1192" s="105">
        <v>28.9864</v>
      </c>
      <c r="AP1192" s="105">
        <v>27.8154</v>
      </c>
      <c r="AQ1192" s="105">
        <v>28.2163</v>
      </c>
      <c r="AR1192" s="105">
        <v>28.613600000000002</v>
      </c>
      <c r="AS1192" s="105">
        <v>27.539200000000001</v>
      </c>
      <c r="AT1192" s="105">
        <v>28.6829</v>
      </c>
      <c r="AU1192" s="105">
        <v>28.442</v>
      </c>
      <c r="AV1192" s="105">
        <v>29.1523</v>
      </c>
      <c r="AW1192" s="105">
        <v>28.852499999999999</v>
      </c>
      <c r="AX1192" s="105">
        <v>28.774100000000001</v>
      </c>
      <c r="AY1192" s="105">
        <v>28.9419</v>
      </c>
      <c r="AZ1192" s="105">
        <v>28.545300000000001</v>
      </c>
      <c r="BA1192" s="105">
        <v>29.093</v>
      </c>
      <c r="BB1192" s="105">
        <v>29.055800000000001</v>
      </c>
      <c r="BC1192" s="105">
        <v>28.5731</v>
      </c>
      <c r="BD1192" s="105">
        <v>28.708600000000001</v>
      </c>
      <c r="BE1192" s="105">
        <v>28.781400000000001</v>
      </c>
      <c r="BF1192" s="105">
        <v>29.056699999999999</v>
      </c>
      <c r="BG1192" s="105">
        <v>29.232500000000002</v>
      </c>
      <c r="BH1192" s="105">
        <v>28.694299999999998</v>
      </c>
      <c r="BI1192" s="105">
        <v>28.2363</v>
      </c>
      <c r="BJ1192" s="105">
        <v>28.479199999999999</v>
      </c>
      <c r="BK1192" s="105">
        <v>28.475000000000001</v>
      </c>
      <c r="BL1192" s="116">
        <v>28.110199999999999</v>
      </c>
      <c r="BM1192" s="112">
        <v>0.546238</v>
      </c>
      <c r="BN1192" s="112">
        <v>0.86781200000000003</v>
      </c>
      <c r="BO1192" s="112">
        <v>0.968333</v>
      </c>
      <c r="BP1192" s="112">
        <v>0.85446900000000003</v>
      </c>
      <c r="BQ1192" s="112">
        <v>0.126664</v>
      </c>
      <c r="BR1192" s="112">
        <v>7.6247999999999996E-2</v>
      </c>
      <c r="BS1192" s="112">
        <v>5.6128999999999998E-2</v>
      </c>
      <c r="BT1192" s="112">
        <v>3.7935099999999999E-2</v>
      </c>
      <c r="BU1192" s="117">
        <v>0.30663000000000001</v>
      </c>
      <c r="BV1192" s="112">
        <v>0.62001899999999999</v>
      </c>
      <c r="BW1192" s="112">
        <v>0.89356000000000002</v>
      </c>
      <c r="BX1192" s="112">
        <v>0.97751699999999997</v>
      </c>
      <c r="BY1192" s="112">
        <v>0.88430200000000003</v>
      </c>
      <c r="BZ1192" s="112">
        <v>0.50856500000000004</v>
      </c>
      <c r="CA1192" s="112">
        <v>0.28037000000000001</v>
      </c>
      <c r="CB1192" s="112">
        <v>0.22628200000000001</v>
      </c>
      <c r="CC1192" s="112">
        <v>0.15664600000000001</v>
      </c>
      <c r="CD1192" s="117">
        <v>0.734259</v>
      </c>
      <c r="CE1192" s="105">
        <v>-0.28539599999999998</v>
      </c>
      <c r="CF1192" s="105">
        <v>-5.13109E-2</v>
      </c>
      <c r="CG1192" s="105">
        <v>-1.54044E-2</v>
      </c>
      <c r="CH1192" s="105">
        <v>-7.6257699999999998E-2</v>
      </c>
      <c r="CI1192" s="105">
        <v>0.46080199999999999</v>
      </c>
      <c r="CJ1192" s="105">
        <v>0.39895599999999998</v>
      </c>
      <c r="CK1192" s="105">
        <v>0.55248299999999995</v>
      </c>
      <c r="CL1192" s="105">
        <v>0.49408299999999999</v>
      </c>
      <c r="CM1192" s="116">
        <v>0.36624899999999999</v>
      </c>
    </row>
    <row r="1193" spans="1:91">
      <c r="A1193" s="104" t="s">
        <v>3232</v>
      </c>
      <c r="B1193" s="104" t="s">
        <v>3233</v>
      </c>
      <c r="C1193" s="104" t="s">
        <v>3234</v>
      </c>
      <c r="D1193" s="105">
        <v>27.437249999999999</v>
      </c>
      <c r="E1193" s="108">
        <v>55719169</v>
      </c>
      <c r="F1193" s="108">
        <v>11652507</v>
      </c>
      <c r="G1193" s="108">
        <v>16337177.5</v>
      </c>
      <c r="H1193" s="108">
        <v>36995623.5</v>
      </c>
      <c r="I1193" s="108">
        <v>33613219.25</v>
      </c>
      <c r="J1193" s="108">
        <v>16823908</v>
      </c>
      <c r="K1193" s="108">
        <v>103825573</v>
      </c>
      <c r="L1193" s="108">
        <v>39352619.280000001</v>
      </c>
      <c r="M1193" s="108">
        <v>41878686.219999999</v>
      </c>
      <c r="N1193" s="108"/>
      <c r="O1193" s="108"/>
      <c r="P1193" s="108">
        <v>38949194.25</v>
      </c>
      <c r="Q1193" s="108">
        <v>154306982</v>
      </c>
      <c r="R1193" s="108">
        <v>202905561</v>
      </c>
      <c r="S1193" s="108">
        <v>110619617.3</v>
      </c>
      <c r="T1193" s="108">
        <v>153585618.69999999</v>
      </c>
      <c r="U1193" s="108">
        <v>145435446.69999999</v>
      </c>
      <c r="V1193" s="108">
        <v>139341417</v>
      </c>
      <c r="W1193" s="108">
        <v>222436404</v>
      </c>
      <c r="X1193" s="108">
        <v>188800973.5</v>
      </c>
      <c r="Y1193" s="108">
        <v>219336039.5</v>
      </c>
      <c r="Z1193" s="108">
        <v>190105918.30000001</v>
      </c>
      <c r="AA1193" s="108">
        <v>177267161.80000001</v>
      </c>
      <c r="AB1193" s="108">
        <v>195377117.40000001</v>
      </c>
      <c r="AC1193" s="108">
        <v>255170798</v>
      </c>
      <c r="AD1193" s="108">
        <v>212241433.19999999</v>
      </c>
      <c r="AE1193" s="108">
        <v>250282237.5</v>
      </c>
      <c r="AF1193" s="108">
        <v>247717977.5</v>
      </c>
      <c r="AG1193" s="108">
        <v>265556452</v>
      </c>
      <c r="AH1193" s="115">
        <v>248142824.90000001</v>
      </c>
      <c r="AI1193" s="105">
        <v>26.115200000000002</v>
      </c>
      <c r="AJ1193" s="105">
        <v>24.217500000000001</v>
      </c>
      <c r="AK1193" s="105">
        <v>24.633800000000001</v>
      </c>
      <c r="AL1193" s="105">
        <v>25.415199999999999</v>
      </c>
      <c r="AM1193" s="105">
        <v>25.520700000000001</v>
      </c>
      <c r="AN1193" s="105">
        <v>24.8994</v>
      </c>
      <c r="AO1193" s="105">
        <v>26.881799999999998</v>
      </c>
      <c r="AP1193" s="105">
        <v>26.353000000000002</v>
      </c>
      <c r="AQ1193" s="105">
        <v>25.508800000000001</v>
      </c>
      <c r="AR1193" s="105">
        <v>20.383700000000001</v>
      </c>
      <c r="AS1193" s="105">
        <v>21.6754</v>
      </c>
      <c r="AT1193" s="105">
        <v>25.819299999999998</v>
      </c>
      <c r="AU1193" s="105">
        <v>27.435199999999998</v>
      </c>
      <c r="AV1193" s="105">
        <v>27.885899999999999</v>
      </c>
      <c r="AW1193" s="105">
        <v>27.1798</v>
      </c>
      <c r="AX1193" s="105">
        <v>27.573799999999999</v>
      </c>
      <c r="AY1193" s="105">
        <v>27.437899999999999</v>
      </c>
      <c r="AZ1193" s="105">
        <v>27.436599999999999</v>
      </c>
      <c r="BA1193" s="105">
        <v>27.973800000000001</v>
      </c>
      <c r="BB1193" s="105">
        <v>27.8368</v>
      </c>
      <c r="BC1193" s="105">
        <v>27.921700000000001</v>
      </c>
      <c r="BD1193" s="105">
        <v>27.9376</v>
      </c>
      <c r="BE1193" s="105">
        <v>27.869499999999999</v>
      </c>
      <c r="BF1193" s="105">
        <v>27.978300000000001</v>
      </c>
      <c r="BG1193" s="105">
        <v>27.948799999999999</v>
      </c>
      <c r="BH1193" s="105">
        <v>27.6891</v>
      </c>
      <c r="BI1193" s="105">
        <v>27.9129</v>
      </c>
      <c r="BJ1193" s="105">
        <v>27.9392</v>
      </c>
      <c r="BK1193" s="105">
        <v>27.951699999999999</v>
      </c>
      <c r="BL1193" s="116">
        <v>27.930199999999999</v>
      </c>
      <c r="BM1193" s="112">
        <v>6.86113E-3</v>
      </c>
      <c r="BN1193" s="112">
        <v>1.5712899999999999E-4</v>
      </c>
      <c r="BO1193" s="112">
        <v>1.33431E-2</v>
      </c>
      <c r="BP1193" s="112">
        <v>3.1635099999999999E-2</v>
      </c>
      <c r="BQ1193" s="112">
        <v>0.100121</v>
      </c>
      <c r="BR1193" s="112">
        <v>5.7098900000000005E-4</v>
      </c>
      <c r="BS1193" s="112">
        <v>0.50461500000000004</v>
      </c>
      <c r="BT1193" s="112">
        <v>0.73184499999999997</v>
      </c>
      <c r="BU1193" s="117">
        <v>0.33077200000000001</v>
      </c>
      <c r="BV1193" s="112">
        <v>3.3113099999999999E-2</v>
      </c>
      <c r="BW1193" s="112">
        <v>6.7454100000000003E-3</v>
      </c>
      <c r="BX1193" s="112">
        <v>6.8403900000000004E-2</v>
      </c>
      <c r="BY1193" s="112">
        <v>6.4582899999999999E-2</v>
      </c>
      <c r="BZ1193" s="112">
        <v>0.47994500000000001</v>
      </c>
      <c r="CA1193" s="112">
        <v>2.5134299999999998E-2</v>
      </c>
      <c r="CB1193" s="112">
        <v>0.69909100000000002</v>
      </c>
      <c r="CC1193" s="112">
        <v>0.84267700000000001</v>
      </c>
      <c r="CD1193" s="117">
        <v>0.73983500000000002</v>
      </c>
      <c r="CE1193" s="105">
        <v>-2.95153</v>
      </c>
      <c r="CF1193" s="105">
        <v>-2.6619000000000002</v>
      </c>
      <c r="CG1193" s="105">
        <v>-1.69248</v>
      </c>
      <c r="CH1193" s="105">
        <v>-5.3141999999999996</v>
      </c>
      <c r="CI1193" s="105">
        <v>-0.44006299999999998</v>
      </c>
      <c r="CJ1193" s="105">
        <v>-0.45761600000000002</v>
      </c>
      <c r="CK1193" s="105">
        <v>-2.95734E-2</v>
      </c>
      <c r="CL1193" s="105">
        <v>-1.18821E-2</v>
      </c>
      <c r="CM1193" s="116">
        <v>-9.0096200000000001E-2</v>
      </c>
    </row>
    <row r="1194" spans="1:91">
      <c r="A1194" s="104" t="s">
        <v>3235</v>
      </c>
      <c r="B1194" s="104" t="s">
        <v>3236</v>
      </c>
      <c r="C1194" s="104" t="s">
        <v>3237</v>
      </c>
      <c r="D1194" s="105">
        <v>32.056750000000001</v>
      </c>
      <c r="E1194" s="108">
        <v>2315882162</v>
      </c>
      <c r="F1194" s="108">
        <v>2878081725</v>
      </c>
      <c r="G1194" s="108">
        <v>2087297965</v>
      </c>
      <c r="H1194" s="108">
        <v>4911887019</v>
      </c>
      <c r="I1194" s="108">
        <v>4375462692</v>
      </c>
      <c r="J1194" s="108">
        <v>4162182012</v>
      </c>
      <c r="K1194" s="108">
        <v>3070665269</v>
      </c>
      <c r="L1194" s="108">
        <v>3251349563</v>
      </c>
      <c r="M1194" s="108">
        <v>4985719771</v>
      </c>
      <c r="N1194" s="108">
        <v>2730320105</v>
      </c>
      <c r="O1194" s="108">
        <v>4022943524</v>
      </c>
      <c r="P1194" s="108">
        <v>3089271848</v>
      </c>
      <c r="Q1194" s="108">
        <v>5796043139</v>
      </c>
      <c r="R1194" s="108">
        <v>3019009881</v>
      </c>
      <c r="S1194" s="108">
        <v>4881663494</v>
      </c>
      <c r="T1194" s="108">
        <v>3562177397</v>
      </c>
      <c r="U1194" s="108">
        <v>3789089216</v>
      </c>
      <c r="V1194" s="108">
        <v>3613370557</v>
      </c>
      <c r="W1194" s="108">
        <v>3422856947</v>
      </c>
      <c r="X1194" s="108">
        <v>2805013478</v>
      </c>
      <c r="Y1194" s="108">
        <v>5072013232</v>
      </c>
      <c r="Z1194" s="108">
        <v>2779469772</v>
      </c>
      <c r="AA1194" s="108">
        <v>3356738027</v>
      </c>
      <c r="AB1194" s="108">
        <v>2199230303</v>
      </c>
      <c r="AC1194" s="108">
        <v>4021449005</v>
      </c>
      <c r="AD1194" s="108">
        <v>4441251468</v>
      </c>
      <c r="AE1194" s="108">
        <v>3787798110</v>
      </c>
      <c r="AF1194" s="108">
        <v>4117108399</v>
      </c>
      <c r="AG1194" s="108">
        <v>4546462913</v>
      </c>
      <c r="AH1194" s="115">
        <v>6286617423</v>
      </c>
      <c r="AI1194" s="105">
        <v>31.4924</v>
      </c>
      <c r="AJ1194" s="105">
        <v>31.968900000000001</v>
      </c>
      <c r="AK1194" s="105">
        <v>31.499500000000001</v>
      </c>
      <c r="AL1194" s="105">
        <v>32.468000000000004</v>
      </c>
      <c r="AM1194" s="105">
        <v>32.4452</v>
      </c>
      <c r="AN1194" s="105">
        <v>32.386499999999998</v>
      </c>
      <c r="AO1194" s="105">
        <v>31.777999999999999</v>
      </c>
      <c r="AP1194" s="105">
        <v>32.255299999999998</v>
      </c>
      <c r="AQ1194" s="105">
        <v>32.404299999999999</v>
      </c>
      <c r="AR1194" s="105">
        <v>31.7608</v>
      </c>
      <c r="AS1194" s="105">
        <v>32.400199999999998</v>
      </c>
      <c r="AT1194" s="105">
        <v>32.128799999999998</v>
      </c>
      <c r="AU1194" s="105">
        <v>32.6663</v>
      </c>
      <c r="AV1194" s="105">
        <v>31.781099999999999</v>
      </c>
      <c r="AW1194" s="105">
        <v>32.496899999999997</v>
      </c>
      <c r="AX1194" s="105">
        <v>32.109400000000001</v>
      </c>
      <c r="AY1194" s="105">
        <v>32.142000000000003</v>
      </c>
      <c r="AZ1194" s="105">
        <v>32.077100000000002</v>
      </c>
      <c r="BA1194" s="105">
        <v>31.9175</v>
      </c>
      <c r="BB1194" s="105">
        <v>31.706399999999999</v>
      </c>
      <c r="BC1194" s="105">
        <v>32.427599999999998</v>
      </c>
      <c r="BD1194" s="105">
        <v>31.775500000000001</v>
      </c>
      <c r="BE1194" s="105">
        <v>32.045200000000001</v>
      </c>
      <c r="BF1194" s="105">
        <v>31.4709</v>
      </c>
      <c r="BG1194" s="105">
        <v>31.950700000000001</v>
      </c>
      <c r="BH1194" s="105">
        <v>32.068300000000001</v>
      </c>
      <c r="BI1194" s="105">
        <v>31.832599999999999</v>
      </c>
      <c r="BJ1194" s="105">
        <v>31.994</v>
      </c>
      <c r="BK1194" s="105">
        <v>32.008499999999998</v>
      </c>
      <c r="BL1194" s="116">
        <v>32.541200000000003</v>
      </c>
      <c r="BM1194" s="112">
        <v>9.2164999999999997E-2</v>
      </c>
      <c r="BN1194" s="112">
        <v>0.237651</v>
      </c>
      <c r="BO1194" s="112">
        <v>0.89864500000000003</v>
      </c>
      <c r="BP1194" s="112">
        <v>0.75955099999999998</v>
      </c>
      <c r="BQ1194" s="112">
        <v>0.70269599999999999</v>
      </c>
      <c r="BR1194" s="112">
        <v>0.712086</v>
      </c>
      <c r="BS1194" s="112">
        <v>0.58899299999999999</v>
      </c>
      <c r="BT1194" s="112">
        <v>0.16339999999999999</v>
      </c>
      <c r="BU1194" s="117">
        <v>0.29675099999999999</v>
      </c>
      <c r="BV1194" s="112">
        <v>0.15395600000000001</v>
      </c>
      <c r="BW1194" s="112">
        <v>0.32903300000000002</v>
      </c>
      <c r="BX1194" s="112">
        <v>0.93020199999999997</v>
      </c>
      <c r="BY1194" s="112">
        <v>0.80715400000000004</v>
      </c>
      <c r="BZ1194" s="112">
        <v>0.85752399999999995</v>
      </c>
      <c r="CA1194" s="112">
        <v>0.86160899999999996</v>
      </c>
      <c r="CB1194" s="112">
        <v>0.76096399999999997</v>
      </c>
      <c r="CC1194" s="112">
        <v>0.35657699999999998</v>
      </c>
      <c r="CD1194" s="117">
        <v>0.72995900000000002</v>
      </c>
      <c r="CE1194" s="105">
        <v>-0.52763400000000005</v>
      </c>
      <c r="CF1194" s="105">
        <v>0.25200400000000001</v>
      </c>
      <c r="CG1194" s="105">
        <v>-3.5397199999999997E-2</v>
      </c>
      <c r="CH1194" s="105">
        <v>-8.4662799999999996E-2</v>
      </c>
      <c r="CI1194" s="105">
        <v>0.13354199999999999</v>
      </c>
      <c r="CJ1194" s="105">
        <v>-7.17367E-2</v>
      </c>
      <c r="CK1194" s="105">
        <v>-0.16406899999999999</v>
      </c>
      <c r="CL1194" s="105">
        <v>-0.41735800000000001</v>
      </c>
      <c r="CM1194" s="116">
        <v>-0.23072300000000001</v>
      </c>
    </row>
    <row r="1195" spans="1:91">
      <c r="A1195" s="104" t="s">
        <v>3238</v>
      </c>
      <c r="B1195" s="104" t="s">
        <v>3239</v>
      </c>
      <c r="C1195" s="104" t="s">
        <v>3240</v>
      </c>
      <c r="D1195" s="105">
        <v>34.205449999999999</v>
      </c>
      <c r="E1195" s="108">
        <v>12142426477</v>
      </c>
      <c r="F1195" s="108">
        <v>7256805630</v>
      </c>
      <c r="G1195" s="108">
        <v>6798051792</v>
      </c>
      <c r="H1195" s="108">
        <v>9787848446</v>
      </c>
      <c r="I1195" s="108">
        <v>9297041406</v>
      </c>
      <c r="J1195" s="108">
        <v>5499012762</v>
      </c>
      <c r="K1195" s="108">
        <v>11608230588</v>
      </c>
      <c r="L1195" s="108">
        <v>3666890631</v>
      </c>
      <c r="M1195" s="108">
        <v>10282685615</v>
      </c>
      <c r="N1195" s="108">
        <v>8008925025</v>
      </c>
      <c r="O1195" s="108">
        <v>5373677028</v>
      </c>
      <c r="P1195" s="108">
        <v>6728129412</v>
      </c>
      <c r="Q1195" s="108">
        <v>18214831320</v>
      </c>
      <c r="R1195" s="108">
        <v>17066735678</v>
      </c>
      <c r="S1195" s="108">
        <v>23014807882</v>
      </c>
      <c r="T1195" s="108">
        <v>16206575576</v>
      </c>
      <c r="U1195" s="108">
        <v>17820120349</v>
      </c>
      <c r="V1195" s="108">
        <v>16650849040</v>
      </c>
      <c r="W1195" s="108">
        <v>19521433322</v>
      </c>
      <c r="X1195" s="108">
        <v>17681303086</v>
      </c>
      <c r="Y1195" s="108">
        <v>17840629945</v>
      </c>
      <c r="Z1195" s="108">
        <v>17893771764</v>
      </c>
      <c r="AA1195" s="108">
        <v>15548167505</v>
      </c>
      <c r="AB1195" s="108">
        <v>16884713778</v>
      </c>
      <c r="AC1195" s="108">
        <v>19183179932</v>
      </c>
      <c r="AD1195" s="108">
        <v>19725550530</v>
      </c>
      <c r="AE1195" s="108">
        <v>18221830743</v>
      </c>
      <c r="AF1195" s="108">
        <v>19108954027</v>
      </c>
      <c r="AG1195" s="108">
        <v>20827864955</v>
      </c>
      <c r="AH1195" s="115">
        <v>19338026878</v>
      </c>
      <c r="AI1195" s="105">
        <v>33.882800000000003</v>
      </c>
      <c r="AJ1195" s="105">
        <v>33.295200000000001</v>
      </c>
      <c r="AK1195" s="105">
        <v>33.208100000000002</v>
      </c>
      <c r="AL1195" s="105">
        <v>33.462699999999998</v>
      </c>
      <c r="AM1195" s="105">
        <v>33.537300000000002</v>
      </c>
      <c r="AN1195" s="105">
        <v>32.7928</v>
      </c>
      <c r="AO1195" s="105">
        <v>33.696899999999999</v>
      </c>
      <c r="AP1195" s="105">
        <v>32.4465</v>
      </c>
      <c r="AQ1195" s="105">
        <v>33.448599999999999</v>
      </c>
      <c r="AR1195" s="105">
        <v>33.349499999999999</v>
      </c>
      <c r="AS1195" s="105">
        <v>32.845300000000002</v>
      </c>
      <c r="AT1195" s="105">
        <v>33.2517</v>
      </c>
      <c r="AU1195" s="105">
        <v>34.289299999999997</v>
      </c>
      <c r="AV1195" s="105">
        <v>34.280200000000001</v>
      </c>
      <c r="AW1195" s="105">
        <v>34.800600000000003</v>
      </c>
      <c r="AX1195" s="105">
        <v>34.295200000000001</v>
      </c>
      <c r="AY1195" s="105">
        <v>34.358199999999997</v>
      </c>
      <c r="AZ1195" s="105">
        <v>34.291400000000003</v>
      </c>
      <c r="BA1195" s="105">
        <v>34.429299999999998</v>
      </c>
      <c r="BB1195" s="105">
        <v>34.383800000000001</v>
      </c>
      <c r="BC1195" s="105">
        <v>34.275300000000001</v>
      </c>
      <c r="BD1195" s="105">
        <v>34.484999999999999</v>
      </c>
      <c r="BE1195" s="105">
        <v>34.272100000000002</v>
      </c>
      <c r="BF1195" s="105">
        <v>34.4116</v>
      </c>
      <c r="BG1195" s="105">
        <v>34.220799999999997</v>
      </c>
      <c r="BH1195" s="105">
        <v>34.222799999999999</v>
      </c>
      <c r="BI1195" s="105">
        <v>34.098799999999997</v>
      </c>
      <c r="BJ1195" s="105">
        <v>34.208599999999997</v>
      </c>
      <c r="BK1195" s="105">
        <v>34.202300000000001</v>
      </c>
      <c r="BL1195" s="116">
        <v>34.170400000000001</v>
      </c>
      <c r="BM1195" s="112">
        <v>2.6100399999999999E-2</v>
      </c>
      <c r="BN1195" s="112">
        <v>1.7219999999999999E-2</v>
      </c>
      <c r="BO1195" s="112">
        <v>5.9674100000000001E-2</v>
      </c>
      <c r="BP1195" s="112">
        <v>2.5126100000000002E-3</v>
      </c>
      <c r="BQ1195" s="112">
        <v>0.20189699999999999</v>
      </c>
      <c r="BR1195" s="112">
        <v>7.9934700000000008E-3</v>
      </c>
      <c r="BS1195" s="112">
        <v>2.3115E-2</v>
      </c>
      <c r="BT1195" s="112">
        <v>3.6849800000000002E-2</v>
      </c>
      <c r="BU1195" s="117">
        <v>0.77581800000000001</v>
      </c>
      <c r="BV1195" s="112">
        <v>6.8882200000000005E-2</v>
      </c>
      <c r="BW1195" s="112">
        <v>5.3044300000000003E-2</v>
      </c>
      <c r="BX1195" s="112">
        <v>0.14945800000000001</v>
      </c>
      <c r="BY1195" s="112">
        <v>1.27697E-2</v>
      </c>
      <c r="BZ1195" s="112">
        <v>0.57049499999999997</v>
      </c>
      <c r="CA1195" s="112">
        <v>8.2786399999999996E-2</v>
      </c>
      <c r="CB1195" s="112">
        <v>0.14568500000000001</v>
      </c>
      <c r="CC1195" s="112">
        <v>0.15620400000000001</v>
      </c>
      <c r="CD1195" s="117">
        <v>0.92904200000000003</v>
      </c>
      <c r="CE1195" s="105">
        <v>-0.73173500000000002</v>
      </c>
      <c r="CF1195" s="105">
        <v>-0.929504</v>
      </c>
      <c r="CG1195" s="105">
        <v>-0.99643599999999999</v>
      </c>
      <c r="CH1195" s="105">
        <v>-1.0449200000000001</v>
      </c>
      <c r="CI1195" s="105">
        <v>0.262936</v>
      </c>
      <c r="CJ1195" s="105">
        <v>0.12113599999999999</v>
      </c>
      <c r="CK1195" s="105">
        <v>0.16902200000000001</v>
      </c>
      <c r="CL1195" s="105">
        <v>0.19578400000000001</v>
      </c>
      <c r="CM1195" s="116">
        <v>-1.29941E-2</v>
      </c>
    </row>
    <row r="1196" spans="1:91">
      <c r="A1196" s="104" t="s">
        <v>3241</v>
      </c>
      <c r="B1196" s="104" t="s">
        <v>3242</v>
      </c>
      <c r="C1196" s="104" t="s">
        <v>3243</v>
      </c>
      <c r="D1196" s="105">
        <v>27.150300000000001</v>
      </c>
      <c r="E1196" s="108">
        <v>44221072</v>
      </c>
      <c r="F1196" s="108">
        <v>42860287</v>
      </c>
      <c r="G1196" s="108">
        <v>43718456</v>
      </c>
      <c r="H1196" s="108">
        <v>64701562</v>
      </c>
      <c r="I1196" s="108">
        <v>67281601</v>
      </c>
      <c r="J1196" s="108">
        <v>11534119</v>
      </c>
      <c r="K1196" s="108">
        <v>121806643</v>
      </c>
      <c r="L1196" s="108">
        <v>12683582</v>
      </c>
      <c r="M1196" s="108">
        <v>35862954.5</v>
      </c>
      <c r="N1196" s="108">
        <v>52006620</v>
      </c>
      <c r="O1196" s="108">
        <v>21036708</v>
      </c>
      <c r="P1196" s="108">
        <v>60189271.5</v>
      </c>
      <c r="Q1196" s="108">
        <v>119453887</v>
      </c>
      <c r="R1196" s="108">
        <v>128987634.5</v>
      </c>
      <c r="S1196" s="108">
        <v>123519263</v>
      </c>
      <c r="T1196" s="108">
        <v>174013310.5</v>
      </c>
      <c r="U1196" s="108">
        <v>117617310.5</v>
      </c>
      <c r="V1196" s="108">
        <v>120955400</v>
      </c>
      <c r="W1196" s="108">
        <v>163368412</v>
      </c>
      <c r="X1196" s="108">
        <v>161529268</v>
      </c>
      <c r="Y1196" s="108">
        <v>154939396</v>
      </c>
      <c r="Z1196" s="108">
        <v>112897005</v>
      </c>
      <c r="AA1196" s="108">
        <v>118003542</v>
      </c>
      <c r="AB1196" s="108">
        <v>107555712</v>
      </c>
      <c r="AC1196" s="108">
        <v>180662408</v>
      </c>
      <c r="AD1196" s="108">
        <v>190450660</v>
      </c>
      <c r="AE1196" s="108">
        <v>184866048</v>
      </c>
      <c r="AF1196" s="108">
        <v>164720463.80000001</v>
      </c>
      <c r="AG1196" s="108">
        <v>188718256</v>
      </c>
      <c r="AH1196" s="115">
        <v>173066037.80000001</v>
      </c>
      <c r="AI1196" s="105">
        <v>25.781700000000001</v>
      </c>
      <c r="AJ1196" s="105">
        <v>26.067399999999999</v>
      </c>
      <c r="AK1196" s="105">
        <v>26.0382</v>
      </c>
      <c r="AL1196" s="105">
        <v>26.221699999999998</v>
      </c>
      <c r="AM1196" s="105">
        <v>26.508400000000002</v>
      </c>
      <c r="AN1196" s="105">
        <v>24.354800000000001</v>
      </c>
      <c r="AO1196" s="105">
        <v>27.112400000000001</v>
      </c>
      <c r="AP1196" s="105">
        <v>24.728100000000001</v>
      </c>
      <c r="AQ1196" s="105">
        <v>25.2851</v>
      </c>
      <c r="AR1196" s="105">
        <v>25.988</v>
      </c>
      <c r="AS1196" s="105">
        <v>25.0077</v>
      </c>
      <c r="AT1196" s="105">
        <v>26.447199999999999</v>
      </c>
      <c r="AU1196" s="105">
        <v>27.053000000000001</v>
      </c>
      <c r="AV1196" s="105">
        <v>27.232399999999998</v>
      </c>
      <c r="AW1196" s="105">
        <v>27.3155</v>
      </c>
      <c r="AX1196" s="105">
        <v>27.753900000000002</v>
      </c>
      <c r="AY1196" s="105">
        <v>27.134399999999999</v>
      </c>
      <c r="AZ1196" s="105">
        <v>27.232900000000001</v>
      </c>
      <c r="BA1196" s="105">
        <v>27.528500000000001</v>
      </c>
      <c r="BB1196" s="105">
        <v>27.615500000000001</v>
      </c>
      <c r="BC1196" s="105">
        <v>27.402699999999999</v>
      </c>
      <c r="BD1196" s="105">
        <v>27.1662</v>
      </c>
      <c r="BE1196" s="105">
        <v>27.265499999999999</v>
      </c>
      <c r="BF1196" s="105">
        <v>27.117100000000001</v>
      </c>
      <c r="BG1196" s="105">
        <v>27.4358</v>
      </c>
      <c r="BH1196" s="105">
        <v>27.527699999999999</v>
      </c>
      <c r="BI1196" s="105">
        <v>27.4758</v>
      </c>
      <c r="BJ1196" s="105">
        <v>27.3505</v>
      </c>
      <c r="BK1196" s="105">
        <v>27.465699999999998</v>
      </c>
      <c r="BL1196" s="116">
        <v>27.429600000000001</v>
      </c>
      <c r="BM1196" s="112">
        <v>1.15365E-4</v>
      </c>
      <c r="BN1196" s="112">
        <v>6.3656500000000005E-2</v>
      </c>
      <c r="BO1196" s="112">
        <v>7.7033000000000004E-2</v>
      </c>
      <c r="BP1196" s="112">
        <v>1.9789399999999999E-2</v>
      </c>
      <c r="BQ1196" s="112">
        <v>6.3911399999999993E-2</v>
      </c>
      <c r="BR1196" s="112">
        <v>0.84197200000000005</v>
      </c>
      <c r="BS1196" s="112">
        <v>0.228209</v>
      </c>
      <c r="BT1196" s="112">
        <v>1.3710999999999999E-2</v>
      </c>
      <c r="BU1196" s="117">
        <v>0.20963100000000001</v>
      </c>
      <c r="BV1196" s="112">
        <v>4.6049999999999997E-3</v>
      </c>
      <c r="BW1196" s="112">
        <v>0.123949</v>
      </c>
      <c r="BX1196" s="112">
        <v>0.16965</v>
      </c>
      <c r="BY1196" s="112">
        <v>4.5174899999999997E-2</v>
      </c>
      <c r="BZ1196" s="112">
        <v>0.43117699999999998</v>
      </c>
      <c r="CA1196" s="112">
        <v>0.93082600000000004</v>
      </c>
      <c r="CB1196" s="112">
        <v>0.45929599999999998</v>
      </c>
      <c r="CC1196" s="112">
        <v>9.2640600000000003E-2</v>
      </c>
      <c r="CD1196" s="117">
        <v>0.70063399999999998</v>
      </c>
      <c r="CE1196" s="105">
        <v>-1.45286</v>
      </c>
      <c r="CF1196" s="105">
        <v>-1.72034</v>
      </c>
      <c r="CG1196" s="105">
        <v>-1.7067699999999999</v>
      </c>
      <c r="CH1196" s="105">
        <v>-1.601</v>
      </c>
      <c r="CI1196" s="105">
        <v>-0.21498700000000001</v>
      </c>
      <c r="CJ1196" s="105">
        <v>-4.1514099999999998E-2</v>
      </c>
      <c r="CK1196" s="105">
        <v>0.10025299999999999</v>
      </c>
      <c r="CL1196" s="105">
        <v>-0.23237099999999999</v>
      </c>
      <c r="CM1196" s="116">
        <v>6.44951E-2</v>
      </c>
    </row>
    <row r="1197" spans="1:91">
      <c r="A1197" s="104" t="s">
        <v>3244</v>
      </c>
      <c r="B1197" s="104" t="s">
        <v>3245</v>
      </c>
      <c r="C1197" s="104" t="s">
        <v>1826</v>
      </c>
      <c r="D1197" s="105">
        <v>25.985900000000001</v>
      </c>
      <c r="E1197" s="108">
        <v>38275575</v>
      </c>
      <c r="F1197" s="108">
        <v>23195978</v>
      </c>
      <c r="G1197" s="108">
        <v>55741590</v>
      </c>
      <c r="H1197" s="108">
        <v>34298842</v>
      </c>
      <c r="I1197" s="108">
        <v>24259831</v>
      </c>
      <c r="J1197" s="108">
        <v>32477827</v>
      </c>
      <c r="K1197" s="108"/>
      <c r="L1197" s="108"/>
      <c r="M1197" s="108"/>
      <c r="N1197" s="108"/>
      <c r="O1197" s="108"/>
      <c r="P1197" s="108">
        <v>44594690</v>
      </c>
      <c r="Q1197" s="108">
        <v>67389720.25</v>
      </c>
      <c r="R1197" s="108">
        <v>34070923</v>
      </c>
      <c r="S1197" s="108">
        <v>54730144</v>
      </c>
      <c r="T1197" s="108">
        <v>87630543.25</v>
      </c>
      <c r="U1197" s="108">
        <v>110604909</v>
      </c>
      <c r="V1197" s="108">
        <v>45907887</v>
      </c>
      <c r="W1197" s="108">
        <v>54979597</v>
      </c>
      <c r="X1197" s="108">
        <v>89497336</v>
      </c>
      <c r="Y1197" s="108">
        <v>92157006</v>
      </c>
      <c r="Z1197" s="108">
        <v>57943192</v>
      </c>
      <c r="AA1197" s="108">
        <v>45916721</v>
      </c>
      <c r="AB1197" s="108">
        <v>96642206</v>
      </c>
      <c r="AC1197" s="108">
        <v>36236994</v>
      </c>
      <c r="AD1197" s="108">
        <v>98483216</v>
      </c>
      <c r="AE1197" s="108">
        <v>74882810.5</v>
      </c>
      <c r="AF1197" s="108">
        <v>97291525</v>
      </c>
      <c r="AG1197" s="108">
        <v>83008935</v>
      </c>
      <c r="AH1197" s="115">
        <v>66480276</v>
      </c>
      <c r="AI1197" s="105">
        <v>25.573399999999999</v>
      </c>
      <c r="AJ1197" s="105">
        <v>25.204499999999999</v>
      </c>
      <c r="AK1197" s="105">
        <v>26.3873</v>
      </c>
      <c r="AL1197" s="105">
        <v>25.306000000000001</v>
      </c>
      <c r="AM1197" s="105">
        <v>25.040199999999999</v>
      </c>
      <c r="AN1197" s="105">
        <v>25.840800000000002</v>
      </c>
      <c r="AO1197" s="105">
        <v>22.165199999999999</v>
      </c>
      <c r="AP1197" s="105">
        <v>21.058499999999999</v>
      </c>
      <c r="AQ1197" s="105">
        <v>20.980499999999999</v>
      </c>
      <c r="AR1197" s="105">
        <v>21.5991</v>
      </c>
      <c r="AS1197" s="105">
        <v>20.851500000000001</v>
      </c>
      <c r="AT1197" s="105">
        <v>26.014500000000002</v>
      </c>
      <c r="AU1197" s="105">
        <v>26.217400000000001</v>
      </c>
      <c r="AV1197" s="105">
        <v>25.311699999999998</v>
      </c>
      <c r="AW1197" s="105">
        <v>26.264700000000001</v>
      </c>
      <c r="AX1197" s="105">
        <v>26.764199999999999</v>
      </c>
      <c r="AY1197" s="105">
        <v>27.057200000000002</v>
      </c>
      <c r="AZ1197" s="105">
        <v>25.873100000000001</v>
      </c>
      <c r="BA1197" s="105">
        <v>25.9573</v>
      </c>
      <c r="BB1197" s="105">
        <v>26.772600000000001</v>
      </c>
      <c r="BC1197" s="105">
        <v>26.630400000000002</v>
      </c>
      <c r="BD1197" s="105">
        <v>26.1858</v>
      </c>
      <c r="BE1197" s="105">
        <v>25.873100000000001</v>
      </c>
      <c r="BF1197" s="105">
        <v>26.962700000000002</v>
      </c>
      <c r="BG1197" s="105">
        <v>25.1389</v>
      </c>
      <c r="BH1197" s="105">
        <v>26.561699999999998</v>
      </c>
      <c r="BI1197" s="105">
        <v>26.172000000000001</v>
      </c>
      <c r="BJ1197" s="105">
        <v>26.590900000000001</v>
      </c>
      <c r="BK1197" s="105">
        <v>26.278199999999998</v>
      </c>
      <c r="BL1197" s="116">
        <v>26.035499999999999</v>
      </c>
      <c r="BM1197" s="112">
        <v>0.20616599999999999</v>
      </c>
      <c r="BN1197" s="112">
        <v>3.3604099999999998E-2</v>
      </c>
      <c r="BO1197" s="112">
        <v>2.94383E-4</v>
      </c>
      <c r="BP1197" s="112">
        <v>9.8043500000000006E-2</v>
      </c>
      <c r="BQ1197" s="112">
        <v>0.34888200000000003</v>
      </c>
      <c r="BR1197" s="112">
        <v>0.53722400000000003</v>
      </c>
      <c r="BS1197" s="112">
        <v>0.63744599999999996</v>
      </c>
      <c r="BT1197" s="112">
        <v>0.91919700000000004</v>
      </c>
      <c r="BU1197" s="117">
        <v>0.49074400000000001</v>
      </c>
      <c r="BV1197" s="112">
        <v>0.285827</v>
      </c>
      <c r="BW1197" s="112">
        <v>8.1374500000000002E-2</v>
      </c>
      <c r="BX1197" s="112">
        <v>1.05565E-2</v>
      </c>
      <c r="BY1197" s="112">
        <v>0.157112</v>
      </c>
      <c r="BZ1197" s="112">
        <v>0.67466300000000001</v>
      </c>
      <c r="CA1197" s="112">
        <v>0.76503699999999997</v>
      </c>
      <c r="CB1197" s="112">
        <v>0.78847500000000004</v>
      </c>
      <c r="CC1197" s="112">
        <v>0.95457000000000003</v>
      </c>
      <c r="CD1197" s="117">
        <v>0.80537000000000003</v>
      </c>
      <c r="CE1197" s="105">
        <v>-0.57979599999999998</v>
      </c>
      <c r="CF1197" s="105">
        <v>-0.90583000000000002</v>
      </c>
      <c r="CG1197" s="105">
        <v>-4.9001200000000003</v>
      </c>
      <c r="CH1197" s="105">
        <v>-3.4797899999999999</v>
      </c>
      <c r="CI1197" s="105">
        <v>-0.37023899999999998</v>
      </c>
      <c r="CJ1197" s="105">
        <v>0.26333099999999998</v>
      </c>
      <c r="CK1197" s="105">
        <v>0.151945</v>
      </c>
      <c r="CL1197" s="105">
        <v>3.9053600000000001E-2</v>
      </c>
      <c r="CM1197" s="116">
        <v>-0.34399400000000002</v>
      </c>
    </row>
    <row r="1198" spans="1:91">
      <c r="A1198" s="104" t="s">
        <v>3248</v>
      </c>
      <c r="B1198" s="104" t="s">
        <v>3249</v>
      </c>
      <c r="C1198" s="104" t="s">
        <v>564</v>
      </c>
      <c r="D1198" s="105">
        <v>29.3645</v>
      </c>
      <c r="E1198" s="108">
        <v>626514838</v>
      </c>
      <c r="F1198" s="108">
        <v>825951578</v>
      </c>
      <c r="G1198" s="108">
        <v>831606650</v>
      </c>
      <c r="H1198" s="108">
        <v>743590267</v>
      </c>
      <c r="I1198" s="108">
        <v>665405002.5</v>
      </c>
      <c r="J1198" s="108">
        <v>812125660</v>
      </c>
      <c r="K1198" s="108">
        <v>773431649.5</v>
      </c>
      <c r="L1198" s="108">
        <v>610874872</v>
      </c>
      <c r="M1198" s="108">
        <v>618734013.5</v>
      </c>
      <c r="N1198" s="108">
        <v>587805147.5</v>
      </c>
      <c r="O1198" s="108">
        <v>736761405</v>
      </c>
      <c r="P1198" s="108">
        <v>716781221.5</v>
      </c>
      <c r="Q1198" s="108">
        <v>453270771</v>
      </c>
      <c r="R1198" s="108">
        <v>308420274</v>
      </c>
      <c r="S1198" s="108">
        <v>209315815.5</v>
      </c>
      <c r="T1198" s="108">
        <v>343620494</v>
      </c>
      <c r="U1198" s="108">
        <v>412017599</v>
      </c>
      <c r="V1198" s="108">
        <v>344348952</v>
      </c>
      <c r="W1198" s="108">
        <v>571550821</v>
      </c>
      <c r="X1198" s="108">
        <v>333987687.5</v>
      </c>
      <c r="Y1198" s="108">
        <v>546095722</v>
      </c>
      <c r="Z1198" s="108">
        <v>458026036.30000001</v>
      </c>
      <c r="AA1198" s="108">
        <v>406383869</v>
      </c>
      <c r="AB1198" s="108">
        <v>365852405.5</v>
      </c>
      <c r="AC1198" s="108">
        <v>384262087</v>
      </c>
      <c r="AD1198" s="108">
        <v>550493398</v>
      </c>
      <c r="AE1198" s="108">
        <v>804735835</v>
      </c>
      <c r="AF1198" s="108">
        <v>322852127.30000001</v>
      </c>
      <c r="AG1198" s="108">
        <v>848910618.5</v>
      </c>
      <c r="AH1198" s="115">
        <v>798771425</v>
      </c>
      <c r="AI1198" s="105">
        <v>29.606300000000001</v>
      </c>
      <c r="AJ1198" s="105">
        <v>30.221</v>
      </c>
      <c r="AK1198" s="105">
        <v>30.225899999999999</v>
      </c>
      <c r="AL1198" s="105">
        <v>29.744299999999999</v>
      </c>
      <c r="AM1198" s="105">
        <v>29.7364</v>
      </c>
      <c r="AN1198" s="105">
        <v>30.131900000000002</v>
      </c>
      <c r="AO1198" s="105">
        <v>29.767199999999999</v>
      </c>
      <c r="AP1198" s="105">
        <v>29.993200000000002</v>
      </c>
      <c r="AQ1198" s="105">
        <v>29.393799999999999</v>
      </c>
      <c r="AR1198" s="105">
        <v>29.579699999999999</v>
      </c>
      <c r="AS1198" s="105">
        <v>30.040199999999999</v>
      </c>
      <c r="AT1198" s="105">
        <v>30.021100000000001</v>
      </c>
      <c r="AU1198" s="105">
        <v>28.9498</v>
      </c>
      <c r="AV1198" s="105">
        <v>28.49</v>
      </c>
      <c r="AW1198" s="105">
        <v>28.129899999999999</v>
      </c>
      <c r="AX1198" s="105">
        <v>28.735600000000002</v>
      </c>
      <c r="AY1198" s="105">
        <v>28.9465</v>
      </c>
      <c r="AZ1198" s="105">
        <v>28.742599999999999</v>
      </c>
      <c r="BA1198" s="105">
        <v>29.3352</v>
      </c>
      <c r="BB1198" s="105">
        <v>28.665800000000001</v>
      </c>
      <c r="BC1198" s="105">
        <v>29.2437</v>
      </c>
      <c r="BD1198" s="105">
        <v>29.161899999999999</v>
      </c>
      <c r="BE1198" s="105">
        <v>29.010300000000001</v>
      </c>
      <c r="BF1198" s="105">
        <v>28.883299999999998</v>
      </c>
      <c r="BG1198" s="105">
        <v>28.5701</v>
      </c>
      <c r="BH1198" s="105">
        <v>29.074999999999999</v>
      </c>
      <c r="BI1198" s="105">
        <v>29.597799999999999</v>
      </c>
      <c r="BJ1198" s="105">
        <v>28.321300000000001</v>
      </c>
      <c r="BK1198" s="105">
        <v>29.602399999999999</v>
      </c>
      <c r="BL1198" s="116">
        <v>29.563400000000001</v>
      </c>
      <c r="BM1198" s="112">
        <v>0.141791</v>
      </c>
      <c r="BN1198" s="112">
        <v>0.18299499999999999</v>
      </c>
      <c r="BO1198" s="112">
        <v>0.28948499999999999</v>
      </c>
      <c r="BP1198" s="112">
        <v>0.18331800000000001</v>
      </c>
      <c r="BQ1198" s="112">
        <v>0.25627899999999998</v>
      </c>
      <c r="BR1198" s="112">
        <v>0.45282699999999998</v>
      </c>
      <c r="BS1198" s="112">
        <v>0.87186600000000003</v>
      </c>
      <c r="BT1198" s="112">
        <v>0.75382199999999999</v>
      </c>
      <c r="BU1198" s="117">
        <v>0.88203200000000004</v>
      </c>
      <c r="BV1198" s="112">
        <v>0.212557</v>
      </c>
      <c r="BW1198" s="112">
        <v>0.270957</v>
      </c>
      <c r="BX1198" s="112">
        <v>0.40309200000000001</v>
      </c>
      <c r="BY1198" s="112">
        <v>0.25826199999999999</v>
      </c>
      <c r="BZ1198" s="112">
        <v>0.59843900000000005</v>
      </c>
      <c r="CA1198" s="112">
        <v>0.69969099999999995</v>
      </c>
      <c r="CB1198" s="112">
        <v>0.94112399999999996</v>
      </c>
      <c r="CC1198" s="112">
        <v>0.85767300000000002</v>
      </c>
      <c r="CD1198" s="117">
        <v>0.967113</v>
      </c>
      <c r="CE1198" s="105">
        <v>0.85535000000000005</v>
      </c>
      <c r="CF1198" s="105">
        <v>0.70849300000000004</v>
      </c>
      <c r="CG1198" s="105">
        <v>0.55572200000000005</v>
      </c>
      <c r="CH1198" s="105">
        <v>0.71795900000000001</v>
      </c>
      <c r="CI1198" s="105">
        <v>-0.63913900000000001</v>
      </c>
      <c r="CJ1198" s="105">
        <v>-0.354161</v>
      </c>
      <c r="CK1198" s="105">
        <v>-8.0785800000000005E-2</v>
      </c>
      <c r="CL1198" s="105">
        <v>-0.143871</v>
      </c>
      <c r="CM1198" s="116">
        <v>-8.1388500000000003E-2</v>
      </c>
    </row>
    <row r="1199" spans="1:91">
      <c r="A1199" s="104" t="s">
        <v>5322</v>
      </c>
      <c r="B1199" s="104" t="s">
        <v>5323</v>
      </c>
      <c r="C1199" s="104" t="s">
        <v>5324</v>
      </c>
      <c r="D1199" s="105">
        <v>28.669150000000002</v>
      </c>
      <c r="E1199" s="108">
        <v>351547808</v>
      </c>
      <c r="F1199" s="108">
        <v>353353616</v>
      </c>
      <c r="G1199" s="108">
        <v>343225608</v>
      </c>
      <c r="H1199" s="108">
        <v>416129552</v>
      </c>
      <c r="I1199" s="108">
        <v>307331016</v>
      </c>
      <c r="J1199" s="108">
        <v>399410340</v>
      </c>
      <c r="K1199" s="108">
        <v>360703440</v>
      </c>
      <c r="L1199" s="108">
        <v>273969592</v>
      </c>
      <c r="M1199" s="108">
        <v>352177344</v>
      </c>
      <c r="N1199" s="108">
        <v>403004048</v>
      </c>
      <c r="O1199" s="108">
        <v>496206960</v>
      </c>
      <c r="P1199" s="108">
        <v>354013232</v>
      </c>
      <c r="Q1199" s="108">
        <v>272987888</v>
      </c>
      <c r="R1199" s="108">
        <v>290714526</v>
      </c>
      <c r="S1199" s="108">
        <v>252664592</v>
      </c>
      <c r="T1199" s="108">
        <v>296209464</v>
      </c>
      <c r="U1199" s="108">
        <v>313114224</v>
      </c>
      <c r="V1199" s="108">
        <v>279139208</v>
      </c>
      <c r="W1199" s="108">
        <v>362439824</v>
      </c>
      <c r="X1199" s="108">
        <v>374405584</v>
      </c>
      <c r="Y1199" s="108">
        <v>352358960</v>
      </c>
      <c r="Z1199" s="108">
        <v>309263440</v>
      </c>
      <c r="AA1199" s="108">
        <v>344082624</v>
      </c>
      <c r="AB1199" s="108">
        <v>357350528</v>
      </c>
      <c r="AC1199" s="108">
        <v>358218308</v>
      </c>
      <c r="AD1199" s="108">
        <v>374499488</v>
      </c>
      <c r="AE1199" s="108">
        <v>388996848</v>
      </c>
      <c r="AF1199" s="108">
        <v>378266896</v>
      </c>
      <c r="AG1199" s="108">
        <v>449162272</v>
      </c>
      <c r="AH1199" s="115">
        <v>425702768</v>
      </c>
      <c r="AI1199" s="105">
        <v>28.772600000000001</v>
      </c>
      <c r="AJ1199" s="105">
        <v>28.977</v>
      </c>
      <c r="AK1199" s="105">
        <v>28.978100000000001</v>
      </c>
      <c r="AL1199" s="105">
        <v>28.9068</v>
      </c>
      <c r="AM1199" s="105">
        <v>28.659600000000001</v>
      </c>
      <c r="AN1199" s="105">
        <v>29.114000000000001</v>
      </c>
      <c r="AO1199" s="105">
        <v>28.688400000000001</v>
      </c>
      <c r="AP1199" s="105">
        <v>28.880299999999998</v>
      </c>
      <c r="AQ1199" s="105">
        <v>28.5808</v>
      </c>
      <c r="AR1199" s="105">
        <v>29.006</v>
      </c>
      <c r="AS1199" s="105">
        <v>29.4514</v>
      </c>
      <c r="AT1199" s="105">
        <v>29.003399999999999</v>
      </c>
      <c r="AU1199" s="105">
        <v>28.240300000000001</v>
      </c>
      <c r="AV1199" s="105">
        <v>28.404699999999998</v>
      </c>
      <c r="AW1199" s="105">
        <v>28.397500000000001</v>
      </c>
      <c r="AX1199" s="105">
        <v>28.5214</v>
      </c>
      <c r="AY1199" s="105">
        <v>28.539100000000001</v>
      </c>
      <c r="AZ1199" s="105">
        <v>28.440300000000001</v>
      </c>
      <c r="BA1199" s="105">
        <v>28.678100000000001</v>
      </c>
      <c r="BB1199" s="105">
        <v>28.8249</v>
      </c>
      <c r="BC1199" s="105">
        <v>28.613900000000001</v>
      </c>
      <c r="BD1199" s="105">
        <v>28.610800000000001</v>
      </c>
      <c r="BE1199" s="105">
        <v>28.7758</v>
      </c>
      <c r="BF1199" s="105">
        <v>28.849299999999999</v>
      </c>
      <c r="BG1199" s="105">
        <v>28.4648</v>
      </c>
      <c r="BH1199" s="105">
        <v>28.520199999999999</v>
      </c>
      <c r="BI1199" s="105">
        <v>28.549099999999999</v>
      </c>
      <c r="BJ1199" s="105">
        <v>28.549900000000001</v>
      </c>
      <c r="BK1199" s="105">
        <v>28.6892</v>
      </c>
      <c r="BL1199" s="116">
        <v>28.6602</v>
      </c>
      <c r="BM1199" s="112">
        <v>2.6436000000000001E-2</v>
      </c>
      <c r="BN1199" s="112">
        <v>0.13231499999999999</v>
      </c>
      <c r="BO1199" s="112">
        <v>0.43961499999999998</v>
      </c>
      <c r="BP1199" s="112">
        <v>2.8258800000000001E-2</v>
      </c>
      <c r="BQ1199" s="112">
        <v>1.39814E-2</v>
      </c>
      <c r="BR1199" s="112">
        <v>6.3722200000000007E-2</v>
      </c>
      <c r="BS1199" s="112">
        <v>0.39092199999999999</v>
      </c>
      <c r="BT1199" s="112">
        <v>0.244308</v>
      </c>
      <c r="BU1199" s="117">
        <v>6.8336599999999997E-2</v>
      </c>
      <c r="BV1199" s="112">
        <v>6.9025100000000006E-2</v>
      </c>
      <c r="BW1199" s="112">
        <v>0.20951700000000001</v>
      </c>
      <c r="BX1199" s="112">
        <v>0.54553200000000002</v>
      </c>
      <c r="BY1199" s="112">
        <v>5.8597299999999998E-2</v>
      </c>
      <c r="BZ1199" s="112">
        <v>0.267314</v>
      </c>
      <c r="CA1199" s="112">
        <v>0.252778</v>
      </c>
      <c r="CB1199" s="112">
        <v>0.617483</v>
      </c>
      <c r="CC1199" s="112">
        <v>0.447938</v>
      </c>
      <c r="CD1199" s="117">
        <v>0.55840199999999995</v>
      </c>
      <c r="CE1199" s="105">
        <v>0.276171</v>
      </c>
      <c r="CF1199" s="105">
        <v>0.260403</v>
      </c>
      <c r="CG1199" s="105">
        <v>8.3440100000000003E-2</v>
      </c>
      <c r="CH1199" s="105">
        <v>0.52050700000000005</v>
      </c>
      <c r="CI1199" s="105">
        <v>-0.28558499999999998</v>
      </c>
      <c r="CJ1199" s="105">
        <v>-0.132825</v>
      </c>
      <c r="CK1199" s="105">
        <v>7.2573299999999993E-2</v>
      </c>
      <c r="CL1199" s="105">
        <v>0.11225300000000001</v>
      </c>
      <c r="CM1199" s="116">
        <v>-0.121723</v>
      </c>
    </row>
    <row r="1200" spans="1:91">
      <c r="A1200" s="104" t="s">
        <v>3250</v>
      </c>
      <c r="B1200" s="104" t="s">
        <v>3251</v>
      </c>
      <c r="C1200" s="104" t="s">
        <v>564</v>
      </c>
      <c r="D1200" s="105">
        <v>33.438200000000002</v>
      </c>
      <c r="E1200" s="108">
        <v>7721303132</v>
      </c>
      <c r="F1200" s="108">
        <v>7895794841</v>
      </c>
      <c r="G1200" s="108">
        <v>9453479206</v>
      </c>
      <c r="H1200" s="108">
        <v>12342497568</v>
      </c>
      <c r="I1200" s="108">
        <v>10449609790</v>
      </c>
      <c r="J1200" s="108">
        <v>10962099567</v>
      </c>
      <c r="K1200" s="108">
        <v>11693130453</v>
      </c>
      <c r="L1200" s="108">
        <v>8364144856</v>
      </c>
      <c r="M1200" s="108">
        <v>12854393700</v>
      </c>
      <c r="N1200" s="108">
        <v>9112239704</v>
      </c>
      <c r="O1200" s="108">
        <v>10839481455</v>
      </c>
      <c r="P1200" s="108">
        <v>10893589890</v>
      </c>
      <c r="Q1200" s="108">
        <v>17726340994</v>
      </c>
      <c r="R1200" s="108">
        <v>9037693547</v>
      </c>
      <c r="S1200" s="108">
        <v>9590000082</v>
      </c>
      <c r="T1200" s="108">
        <v>8416140833</v>
      </c>
      <c r="U1200" s="108">
        <v>8575774945</v>
      </c>
      <c r="V1200" s="108">
        <v>8852017937</v>
      </c>
      <c r="W1200" s="108">
        <v>8285929171</v>
      </c>
      <c r="X1200" s="108">
        <v>11275169745</v>
      </c>
      <c r="Y1200" s="108">
        <v>9360942691</v>
      </c>
      <c r="Z1200" s="108">
        <v>7356484919</v>
      </c>
      <c r="AA1200" s="108">
        <v>7170399908</v>
      </c>
      <c r="AB1200" s="108">
        <v>7479842674</v>
      </c>
      <c r="AC1200" s="108">
        <v>11325889011</v>
      </c>
      <c r="AD1200" s="108">
        <v>11366197786</v>
      </c>
      <c r="AE1200" s="108">
        <v>15955508664</v>
      </c>
      <c r="AF1200" s="108">
        <v>9559612458</v>
      </c>
      <c r="AG1200" s="108">
        <v>10886054087</v>
      </c>
      <c r="AH1200" s="115">
        <v>10494565970</v>
      </c>
      <c r="AI1200" s="105">
        <v>33.229700000000001</v>
      </c>
      <c r="AJ1200" s="105">
        <v>33.423400000000001</v>
      </c>
      <c r="AK1200" s="105">
        <v>33.686999999999998</v>
      </c>
      <c r="AL1200" s="105">
        <v>33.7973</v>
      </c>
      <c r="AM1200" s="105">
        <v>33.7057</v>
      </c>
      <c r="AN1200" s="105">
        <v>33.764499999999998</v>
      </c>
      <c r="AO1200" s="105">
        <v>33.706499999999998</v>
      </c>
      <c r="AP1200" s="105">
        <v>33.617400000000004</v>
      </c>
      <c r="AQ1200" s="105">
        <v>33.770600000000002</v>
      </c>
      <c r="AR1200" s="105">
        <v>33.541400000000003</v>
      </c>
      <c r="AS1200" s="105">
        <v>33.8551</v>
      </c>
      <c r="AT1200" s="105">
        <v>33.946899999999999</v>
      </c>
      <c r="AU1200" s="105">
        <v>34.255499999999998</v>
      </c>
      <c r="AV1200" s="105">
        <v>33.363</v>
      </c>
      <c r="AW1200" s="105">
        <v>33.502600000000001</v>
      </c>
      <c r="AX1200" s="105">
        <v>33.349800000000002</v>
      </c>
      <c r="AY1200" s="105">
        <v>33.310200000000002</v>
      </c>
      <c r="AZ1200" s="105">
        <v>33.376899999999999</v>
      </c>
      <c r="BA1200" s="105">
        <v>33.192999999999998</v>
      </c>
      <c r="BB1200" s="105">
        <v>33.725099999999998</v>
      </c>
      <c r="BC1200" s="105">
        <v>33.334200000000003</v>
      </c>
      <c r="BD1200" s="105">
        <v>33.198</v>
      </c>
      <c r="BE1200" s="105">
        <v>33.146500000000003</v>
      </c>
      <c r="BF1200" s="105">
        <v>33.236899999999999</v>
      </c>
      <c r="BG1200" s="105">
        <v>33.453000000000003</v>
      </c>
      <c r="BH1200" s="105">
        <v>33.423000000000002</v>
      </c>
      <c r="BI1200" s="105">
        <v>33.907200000000003</v>
      </c>
      <c r="BJ1200" s="105">
        <v>33.209400000000002</v>
      </c>
      <c r="BK1200" s="105">
        <v>33.267800000000001</v>
      </c>
      <c r="BL1200" s="116">
        <v>33.2836</v>
      </c>
      <c r="BM1200" s="112">
        <v>0.22428400000000001</v>
      </c>
      <c r="BN1200" s="112">
        <v>1.3785199999999999E-4</v>
      </c>
      <c r="BO1200" s="112">
        <v>8.7253700000000005E-4</v>
      </c>
      <c r="BP1200" s="112">
        <v>1.3416600000000001E-2</v>
      </c>
      <c r="BQ1200" s="112">
        <v>0.178309</v>
      </c>
      <c r="BR1200" s="112">
        <v>3.6406300000000003E-2</v>
      </c>
      <c r="BS1200" s="112">
        <v>0.36581599999999997</v>
      </c>
      <c r="BT1200" s="112">
        <v>0.159078</v>
      </c>
      <c r="BU1200" s="117">
        <v>9.7579200000000005E-2</v>
      </c>
      <c r="BV1200" s="112">
        <v>0.30369400000000002</v>
      </c>
      <c r="BW1200" s="112">
        <v>6.7454100000000003E-3</v>
      </c>
      <c r="BX1200" s="112">
        <v>1.8784100000000001E-2</v>
      </c>
      <c r="BY1200" s="112">
        <v>3.37796E-2</v>
      </c>
      <c r="BZ1200" s="112">
        <v>0.54714600000000002</v>
      </c>
      <c r="CA1200" s="112">
        <v>0.18170700000000001</v>
      </c>
      <c r="CB1200" s="112">
        <v>0.59418599999999999</v>
      </c>
      <c r="CC1200" s="112">
        <v>0.34953299999999998</v>
      </c>
      <c r="CD1200" s="117">
        <v>0.61957799999999996</v>
      </c>
      <c r="CE1200" s="105">
        <v>0.19308600000000001</v>
      </c>
      <c r="CF1200" s="105">
        <v>0.502247</v>
      </c>
      <c r="CG1200" s="105">
        <v>0.44458399999999998</v>
      </c>
      <c r="CH1200" s="105">
        <v>0.52751700000000001</v>
      </c>
      <c r="CI1200" s="105">
        <v>0.45343299999999997</v>
      </c>
      <c r="CJ1200" s="105">
        <v>9.2066400000000007E-2</v>
      </c>
      <c r="CK1200" s="105">
        <v>0.16380600000000001</v>
      </c>
      <c r="CL1200" s="105">
        <v>-5.9750900000000003E-2</v>
      </c>
      <c r="CM1200" s="116">
        <v>0.34082699999999999</v>
      </c>
    </row>
    <row r="1201" spans="1:91">
      <c r="A1201" s="104" t="s">
        <v>3252</v>
      </c>
      <c r="B1201" s="104" t="s">
        <v>3253</v>
      </c>
      <c r="C1201" s="104" t="s">
        <v>1671</v>
      </c>
      <c r="D1201" s="105">
        <v>26.7654</v>
      </c>
      <c r="E1201" s="108">
        <v>28053473.75</v>
      </c>
      <c r="F1201" s="108">
        <v>19694023.5</v>
      </c>
      <c r="G1201" s="108">
        <v>19271202</v>
      </c>
      <c r="H1201" s="108">
        <v>88109616</v>
      </c>
      <c r="I1201" s="108">
        <v>74235650</v>
      </c>
      <c r="J1201" s="108">
        <v>61747954</v>
      </c>
      <c r="K1201" s="108">
        <v>21419937.25</v>
      </c>
      <c r="L1201" s="108">
        <v>24715234</v>
      </c>
      <c r="M1201" s="108">
        <v>63134384</v>
      </c>
      <c r="N1201" s="108">
        <v>86984624</v>
      </c>
      <c r="O1201" s="108">
        <v>84078616</v>
      </c>
      <c r="P1201" s="108">
        <v>64773486</v>
      </c>
      <c r="Q1201" s="108">
        <v>59950633</v>
      </c>
      <c r="R1201" s="108">
        <v>102891784</v>
      </c>
      <c r="S1201" s="108">
        <v>151787480</v>
      </c>
      <c r="T1201" s="108">
        <v>93396404</v>
      </c>
      <c r="U1201" s="108">
        <v>90023226</v>
      </c>
      <c r="V1201" s="108">
        <v>115994364</v>
      </c>
      <c r="W1201" s="108">
        <v>91355096</v>
      </c>
      <c r="X1201" s="108">
        <v>129707164</v>
      </c>
      <c r="Y1201" s="108">
        <v>124834596</v>
      </c>
      <c r="Z1201" s="108">
        <v>94548320</v>
      </c>
      <c r="AA1201" s="108">
        <v>90020448</v>
      </c>
      <c r="AB1201" s="108">
        <v>83874468</v>
      </c>
      <c r="AC1201" s="108">
        <v>101323776</v>
      </c>
      <c r="AD1201" s="108">
        <v>118013308</v>
      </c>
      <c r="AE1201" s="108">
        <v>115735660</v>
      </c>
      <c r="AF1201" s="108">
        <v>125840908</v>
      </c>
      <c r="AG1201" s="108">
        <v>149675736</v>
      </c>
      <c r="AH1201" s="115">
        <v>116522636</v>
      </c>
      <c r="AI1201" s="105">
        <v>25.1252</v>
      </c>
      <c r="AJ1201" s="105">
        <v>24.976800000000001</v>
      </c>
      <c r="AK1201" s="105">
        <v>24.888100000000001</v>
      </c>
      <c r="AL1201" s="105">
        <v>26.667200000000001</v>
      </c>
      <c r="AM1201" s="105">
        <v>26.632899999999999</v>
      </c>
      <c r="AN1201" s="105">
        <v>26.638100000000001</v>
      </c>
      <c r="AO1201" s="105">
        <v>24.5639</v>
      </c>
      <c r="AP1201" s="105">
        <v>25.682099999999998</v>
      </c>
      <c r="AQ1201" s="105">
        <v>26.100999999999999</v>
      </c>
      <c r="AR1201" s="105">
        <v>26.7699</v>
      </c>
      <c r="AS1201" s="105">
        <v>26.985299999999999</v>
      </c>
      <c r="AT1201" s="105">
        <v>26.553100000000001</v>
      </c>
      <c r="AU1201" s="105">
        <v>26.053799999999999</v>
      </c>
      <c r="AV1201" s="105">
        <v>26.906199999999998</v>
      </c>
      <c r="AW1201" s="105">
        <v>27.611899999999999</v>
      </c>
      <c r="AX1201" s="105">
        <v>26.856200000000001</v>
      </c>
      <c r="AY1201" s="105">
        <v>26.760899999999999</v>
      </c>
      <c r="AZ1201" s="105">
        <v>27.1919</v>
      </c>
      <c r="BA1201" s="105">
        <v>26.689900000000002</v>
      </c>
      <c r="BB1201" s="105">
        <v>27.301400000000001</v>
      </c>
      <c r="BC1201" s="105">
        <v>27.069299999999998</v>
      </c>
      <c r="BD1201" s="105">
        <v>26.901399999999999</v>
      </c>
      <c r="BE1201" s="105">
        <v>26.86</v>
      </c>
      <c r="BF1201" s="105">
        <v>26.758299999999998</v>
      </c>
      <c r="BG1201" s="105">
        <v>26.609500000000001</v>
      </c>
      <c r="BH1201" s="105">
        <v>26.8276</v>
      </c>
      <c r="BI1201" s="105">
        <v>26.8001</v>
      </c>
      <c r="BJ1201" s="105">
        <v>26.9621</v>
      </c>
      <c r="BK1201" s="105">
        <v>27.131</v>
      </c>
      <c r="BL1201" s="116">
        <v>26.8583</v>
      </c>
      <c r="BM1201" s="112">
        <v>4.6502199999999997E-5</v>
      </c>
      <c r="BN1201" s="112">
        <v>1.3562299999999999E-2</v>
      </c>
      <c r="BO1201" s="112">
        <v>3.0035599999999999E-2</v>
      </c>
      <c r="BP1201" s="112">
        <v>0.22085199999999999</v>
      </c>
      <c r="BQ1201" s="112">
        <v>0.79583099999999996</v>
      </c>
      <c r="BR1201" s="112">
        <v>0.77181100000000002</v>
      </c>
      <c r="BS1201" s="112">
        <v>0.86101399999999995</v>
      </c>
      <c r="BT1201" s="112">
        <v>0.18552199999999999</v>
      </c>
      <c r="BU1201" s="117">
        <v>8.5955599999999993E-2</v>
      </c>
      <c r="BV1201" s="112">
        <v>2.9699399999999999E-3</v>
      </c>
      <c r="BW1201" s="112">
        <v>4.6237199999999999E-2</v>
      </c>
      <c r="BX1201" s="112">
        <v>0.103357</v>
      </c>
      <c r="BY1201" s="112">
        <v>0.29968299999999998</v>
      </c>
      <c r="BZ1201" s="112">
        <v>0.90188699999999999</v>
      </c>
      <c r="CA1201" s="112">
        <v>0.89786900000000003</v>
      </c>
      <c r="CB1201" s="112">
        <v>0.93472100000000002</v>
      </c>
      <c r="CC1201" s="112">
        <v>0.38776100000000002</v>
      </c>
      <c r="CD1201" s="117">
        <v>0.61135099999999998</v>
      </c>
      <c r="CE1201" s="105">
        <v>-1.98709</v>
      </c>
      <c r="CF1201" s="105">
        <v>-0.33772799999999997</v>
      </c>
      <c r="CG1201" s="105">
        <v>-1.53478</v>
      </c>
      <c r="CH1201" s="105">
        <v>-0.21438699999999999</v>
      </c>
      <c r="CI1201" s="105">
        <v>-0.126494</v>
      </c>
      <c r="CJ1201" s="105">
        <v>-4.7473300000000003E-2</v>
      </c>
      <c r="CK1201" s="105">
        <v>3.6423999999999998E-2</v>
      </c>
      <c r="CL1201" s="105">
        <v>-0.14390800000000001</v>
      </c>
      <c r="CM1201" s="116">
        <v>-0.23801600000000001</v>
      </c>
    </row>
    <row r="1202" spans="1:91">
      <c r="A1202" s="104" t="s">
        <v>3254</v>
      </c>
      <c r="B1202" s="104" t="s">
        <v>3255</v>
      </c>
      <c r="C1202" s="104" t="s">
        <v>1305</v>
      </c>
      <c r="D1202" s="105">
        <v>26.637450000000001</v>
      </c>
      <c r="E1202" s="108">
        <v>85668196</v>
      </c>
      <c r="F1202" s="108">
        <v>99981029</v>
      </c>
      <c r="G1202" s="108">
        <v>77025040</v>
      </c>
      <c r="H1202" s="108">
        <v>138840266</v>
      </c>
      <c r="I1202" s="108">
        <v>84335227.5</v>
      </c>
      <c r="J1202" s="108">
        <v>79362848</v>
      </c>
      <c r="K1202" s="108">
        <v>94087823</v>
      </c>
      <c r="L1202" s="108">
        <v>25818623.5</v>
      </c>
      <c r="M1202" s="108">
        <v>97938480</v>
      </c>
      <c r="N1202" s="108">
        <v>40931976</v>
      </c>
      <c r="O1202" s="108">
        <v>61100874.25</v>
      </c>
      <c r="P1202" s="108">
        <v>66245457.5</v>
      </c>
      <c r="Q1202" s="108">
        <v>84897988</v>
      </c>
      <c r="R1202" s="108">
        <v>84469794</v>
      </c>
      <c r="S1202" s="108">
        <v>101057243</v>
      </c>
      <c r="T1202" s="108">
        <v>81142636</v>
      </c>
      <c r="U1202" s="108">
        <v>79351006</v>
      </c>
      <c r="V1202" s="108">
        <v>101850381</v>
      </c>
      <c r="W1202" s="108">
        <v>99273405.5</v>
      </c>
      <c r="X1202" s="108">
        <v>99156674</v>
      </c>
      <c r="Y1202" s="108">
        <v>49949427.25</v>
      </c>
      <c r="Z1202" s="108">
        <v>62690986</v>
      </c>
      <c r="AA1202" s="108">
        <v>81625058</v>
      </c>
      <c r="AB1202" s="108">
        <v>72175967</v>
      </c>
      <c r="AC1202" s="108">
        <v>111171262</v>
      </c>
      <c r="AD1202" s="108">
        <v>97302630</v>
      </c>
      <c r="AE1202" s="108">
        <v>78259129</v>
      </c>
      <c r="AF1202" s="108">
        <v>42573653.880000003</v>
      </c>
      <c r="AG1202" s="108">
        <v>68231254</v>
      </c>
      <c r="AH1202" s="115">
        <v>59325234</v>
      </c>
      <c r="AI1202" s="105">
        <v>26.735700000000001</v>
      </c>
      <c r="AJ1202" s="105">
        <v>27.273599999999998</v>
      </c>
      <c r="AK1202" s="105">
        <v>26.8597</v>
      </c>
      <c r="AL1202" s="105">
        <v>27.3232</v>
      </c>
      <c r="AM1202" s="105">
        <v>26.7895</v>
      </c>
      <c r="AN1202" s="105">
        <v>26.903600000000001</v>
      </c>
      <c r="AO1202" s="105">
        <v>26.755600000000001</v>
      </c>
      <c r="AP1202" s="105">
        <v>25.743099999999998</v>
      </c>
      <c r="AQ1202" s="105">
        <v>26.734500000000001</v>
      </c>
      <c r="AR1202" s="105">
        <v>25.6373</v>
      </c>
      <c r="AS1202" s="105">
        <v>26.529800000000002</v>
      </c>
      <c r="AT1202" s="105">
        <v>26.5855</v>
      </c>
      <c r="AU1202" s="105">
        <v>26.5563</v>
      </c>
      <c r="AV1202" s="105">
        <v>26.621600000000001</v>
      </c>
      <c r="AW1202" s="105">
        <v>27.0398</v>
      </c>
      <c r="AX1202" s="105">
        <v>26.653300000000002</v>
      </c>
      <c r="AY1202" s="105">
        <v>26.579699999999999</v>
      </c>
      <c r="AZ1202" s="105">
        <v>27.011900000000001</v>
      </c>
      <c r="BA1202" s="105">
        <v>26.809799999999999</v>
      </c>
      <c r="BB1202" s="105">
        <v>26.913900000000002</v>
      </c>
      <c r="BC1202" s="105">
        <v>25.747299999999999</v>
      </c>
      <c r="BD1202" s="105">
        <v>26.2925</v>
      </c>
      <c r="BE1202" s="105">
        <v>26.7104</v>
      </c>
      <c r="BF1202" s="105">
        <v>26.541599999999999</v>
      </c>
      <c r="BG1202" s="105">
        <v>26.747699999999998</v>
      </c>
      <c r="BH1202" s="105">
        <v>26.544599999999999</v>
      </c>
      <c r="BI1202" s="105">
        <v>26.235600000000002</v>
      </c>
      <c r="BJ1202" s="105">
        <v>25.398499999999999</v>
      </c>
      <c r="BK1202" s="105">
        <v>25.9849</v>
      </c>
      <c r="BL1202" s="116">
        <v>25.851400000000002</v>
      </c>
      <c r="BM1202" s="112">
        <v>7.3174099999999999E-3</v>
      </c>
      <c r="BN1202" s="112">
        <v>6.3311699999999997E-3</v>
      </c>
      <c r="BO1202" s="112">
        <v>0.15301000000000001</v>
      </c>
      <c r="BP1202" s="112">
        <v>0.22700600000000001</v>
      </c>
      <c r="BQ1202" s="112">
        <v>1.3031299999999999E-2</v>
      </c>
      <c r="BR1202" s="112">
        <v>1.0671699999999999E-2</v>
      </c>
      <c r="BS1202" s="112">
        <v>0.14527799999999999</v>
      </c>
      <c r="BT1202" s="112">
        <v>2.3145499999999999E-2</v>
      </c>
      <c r="BU1202" s="117">
        <v>2.9932400000000001E-2</v>
      </c>
      <c r="BV1202" s="112">
        <v>3.3865100000000002E-2</v>
      </c>
      <c r="BW1202" s="112">
        <v>2.97317E-2</v>
      </c>
      <c r="BX1202" s="112">
        <v>0.25738899999999998</v>
      </c>
      <c r="BY1202" s="112">
        <v>0.30679400000000001</v>
      </c>
      <c r="BZ1202" s="112">
        <v>0.26298199999999999</v>
      </c>
      <c r="CA1202" s="112">
        <v>9.4991999999999993E-2</v>
      </c>
      <c r="CB1202" s="112">
        <v>0.36061900000000002</v>
      </c>
      <c r="CC1202" s="112">
        <v>0.120209</v>
      </c>
      <c r="CD1202" s="117">
        <v>0.45022299999999998</v>
      </c>
      <c r="CE1202" s="105">
        <v>1.2114199999999999</v>
      </c>
      <c r="CF1202" s="105">
        <v>1.26051</v>
      </c>
      <c r="CG1202" s="105">
        <v>0.66612499999999997</v>
      </c>
      <c r="CH1202" s="105">
        <v>0.50592499999999996</v>
      </c>
      <c r="CI1202" s="105">
        <v>0.994313</v>
      </c>
      <c r="CJ1202" s="105">
        <v>1.0033399999999999</v>
      </c>
      <c r="CK1202" s="105">
        <v>0.74543000000000004</v>
      </c>
      <c r="CL1202" s="105">
        <v>0.76992000000000005</v>
      </c>
      <c r="CM1202" s="116">
        <v>0.76439900000000005</v>
      </c>
    </row>
    <row r="1203" spans="1:91">
      <c r="A1203" s="104" t="s">
        <v>3256</v>
      </c>
      <c r="B1203" s="104" t="s">
        <v>3257</v>
      </c>
      <c r="C1203" s="104" t="s">
        <v>3258</v>
      </c>
      <c r="D1203" s="105">
        <v>26.00085</v>
      </c>
      <c r="E1203" s="108">
        <v>6095344</v>
      </c>
      <c r="F1203" s="108">
        <v>17927987.5</v>
      </c>
      <c r="G1203" s="108"/>
      <c r="H1203" s="108">
        <v>72729462</v>
      </c>
      <c r="I1203" s="108">
        <v>152270942</v>
      </c>
      <c r="J1203" s="108">
        <v>175465361</v>
      </c>
      <c r="K1203" s="108">
        <v>369456039</v>
      </c>
      <c r="L1203" s="108">
        <v>91367032</v>
      </c>
      <c r="M1203" s="108">
        <v>302402448.5</v>
      </c>
      <c r="N1203" s="108">
        <v>183627645.5</v>
      </c>
      <c r="O1203" s="108">
        <v>388790560</v>
      </c>
      <c r="P1203" s="108">
        <v>201036587.80000001</v>
      </c>
      <c r="Q1203" s="108">
        <v>43077508</v>
      </c>
      <c r="R1203" s="108">
        <v>43227593</v>
      </c>
      <c r="S1203" s="108">
        <v>58928059.5</v>
      </c>
      <c r="T1203" s="108">
        <v>5650916</v>
      </c>
      <c r="U1203" s="108">
        <v>24515329</v>
      </c>
      <c r="V1203" s="108">
        <v>21761242</v>
      </c>
      <c r="W1203" s="108">
        <v>17038093</v>
      </c>
      <c r="X1203" s="108">
        <v>13382537</v>
      </c>
      <c r="Y1203" s="108">
        <v>34922160.5</v>
      </c>
      <c r="Z1203" s="108">
        <v>12198078</v>
      </c>
      <c r="AA1203" s="108">
        <v>281142577</v>
      </c>
      <c r="AB1203" s="108">
        <v>20335116</v>
      </c>
      <c r="AC1203" s="108">
        <v>6017659.5</v>
      </c>
      <c r="AD1203" s="108">
        <v>170555782.30000001</v>
      </c>
      <c r="AE1203" s="108">
        <v>31874948.5</v>
      </c>
      <c r="AF1203" s="108">
        <v>206692014.5</v>
      </c>
      <c r="AG1203" s="108">
        <v>398870215</v>
      </c>
      <c r="AH1203" s="115">
        <v>220211882</v>
      </c>
      <c r="AI1203" s="105">
        <v>22.922799999999999</v>
      </c>
      <c r="AJ1203" s="105">
        <v>24.8367</v>
      </c>
      <c r="AK1203" s="105">
        <v>21.271999999999998</v>
      </c>
      <c r="AL1203" s="105">
        <v>26.3904</v>
      </c>
      <c r="AM1203" s="105">
        <v>27.643699999999999</v>
      </c>
      <c r="AN1203" s="105">
        <v>28.0307</v>
      </c>
      <c r="AO1203" s="105">
        <v>28.722999999999999</v>
      </c>
      <c r="AP1203" s="105">
        <v>27.4177</v>
      </c>
      <c r="AQ1203" s="105">
        <v>28.361000000000001</v>
      </c>
      <c r="AR1203" s="105">
        <v>27.913799999999998</v>
      </c>
      <c r="AS1203" s="105">
        <v>29.137499999999999</v>
      </c>
      <c r="AT1203" s="105">
        <v>28.187000000000001</v>
      </c>
      <c r="AU1203" s="105">
        <v>25.569900000000001</v>
      </c>
      <c r="AV1203" s="105">
        <v>25.655100000000001</v>
      </c>
      <c r="AW1203" s="105">
        <v>26.346599999999999</v>
      </c>
      <c r="AX1203" s="105">
        <v>22.8094</v>
      </c>
      <c r="AY1203" s="105">
        <v>24.912700000000001</v>
      </c>
      <c r="AZ1203" s="105">
        <v>24.751100000000001</v>
      </c>
      <c r="BA1203" s="105">
        <v>24.267199999999999</v>
      </c>
      <c r="BB1203" s="105">
        <v>24.154800000000002</v>
      </c>
      <c r="BC1203" s="105">
        <v>25.3476</v>
      </c>
      <c r="BD1203" s="105">
        <v>23.811399999999999</v>
      </c>
      <c r="BE1203" s="105">
        <v>28.4937</v>
      </c>
      <c r="BF1203" s="105">
        <v>24.714099999999998</v>
      </c>
      <c r="BG1203" s="105">
        <v>22.441099999999999</v>
      </c>
      <c r="BH1203" s="105">
        <v>27.3506</v>
      </c>
      <c r="BI1203" s="105">
        <v>24.939800000000002</v>
      </c>
      <c r="BJ1203" s="105">
        <v>27.678000000000001</v>
      </c>
      <c r="BK1203" s="105">
        <v>28.531400000000001</v>
      </c>
      <c r="BL1203" s="116">
        <v>27.7682</v>
      </c>
      <c r="BM1203" s="112">
        <v>9.4612600000000008E-3</v>
      </c>
      <c r="BN1203" s="112">
        <v>0.321654</v>
      </c>
      <c r="BO1203" s="112">
        <v>0.73108700000000004</v>
      </c>
      <c r="BP1203" s="112">
        <v>0.41180499999999998</v>
      </c>
      <c r="BQ1203" s="112">
        <v>4.2901399999999996E-3</v>
      </c>
      <c r="BR1203" s="112">
        <v>6.22202E-3</v>
      </c>
      <c r="BS1203" s="112">
        <v>1.8820499999999999E-3</v>
      </c>
      <c r="BT1203" s="112">
        <v>0.187222</v>
      </c>
      <c r="BU1203" s="117">
        <v>9.9542900000000004E-2</v>
      </c>
      <c r="BV1203" s="112">
        <v>3.8734600000000001E-2</v>
      </c>
      <c r="BW1203" s="112">
        <v>0.41528999999999999</v>
      </c>
      <c r="BX1203" s="112">
        <v>0.79724700000000004</v>
      </c>
      <c r="BY1203" s="112">
        <v>0.49468299999999998</v>
      </c>
      <c r="BZ1203" s="112">
        <v>0.195712</v>
      </c>
      <c r="CA1203" s="112">
        <v>7.3176900000000003E-2</v>
      </c>
      <c r="CB1203" s="112">
        <v>4.80849E-2</v>
      </c>
      <c r="CC1203" s="112">
        <v>0.38776100000000002</v>
      </c>
      <c r="CD1203" s="117">
        <v>0.61957799999999996</v>
      </c>
      <c r="CE1203" s="105">
        <v>-4.9820200000000003</v>
      </c>
      <c r="CF1203" s="105">
        <v>-0.63754500000000003</v>
      </c>
      <c r="CG1203" s="105">
        <v>0.17472099999999999</v>
      </c>
      <c r="CH1203" s="105">
        <v>0.420263</v>
      </c>
      <c r="CI1203" s="105">
        <v>-2.1353</v>
      </c>
      <c r="CJ1203" s="105">
        <v>-3.8347799999999999</v>
      </c>
      <c r="CK1203" s="105">
        <v>-3.4026700000000001</v>
      </c>
      <c r="CL1203" s="105">
        <v>-2.3194499999999998</v>
      </c>
      <c r="CM1203" s="116">
        <v>-3.08203</v>
      </c>
    </row>
    <row r="1204" spans="1:91">
      <c r="A1204" s="104" t="s">
        <v>3259</v>
      </c>
      <c r="B1204" s="104" t="s">
        <v>3260</v>
      </c>
      <c r="C1204" s="104" t="s">
        <v>2787</v>
      </c>
      <c r="D1204" s="105">
        <v>22.0672</v>
      </c>
      <c r="E1204" s="108"/>
      <c r="F1204" s="108">
        <v>9016615</v>
      </c>
      <c r="G1204" s="108"/>
      <c r="H1204" s="108"/>
      <c r="I1204" s="108"/>
      <c r="J1204" s="108"/>
      <c r="K1204" s="108"/>
      <c r="L1204" s="108"/>
      <c r="M1204" s="108"/>
      <c r="N1204" s="108"/>
      <c r="O1204" s="108"/>
      <c r="P1204" s="108"/>
      <c r="Q1204" s="108"/>
      <c r="R1204" s="108"/>
      <c r="S1204" s="108"/>
      <c r="T1204" s="108">
        <v>13300208</v>
      </c>
      <c r="U1204" s="108">
        <v>96165824</v>
      </c>
      <c r="V1204" s="108"/>
      <c r="W1204" s="108">
        <v>81923704</v>
      </c>
      <c r="X1204" s="108">
        <v>64854556</v>
      </c>
      <c r="Y1204" s="108">
        <v>22826406</v>
      </c>
      <c r="Z1204" s="108"/>
      <c r="AA1204" s="108"/>
      <c r="AB1204" s="108">
        <v>5008417</v>
      </c>
      <c r="AC1204" s="108"/>
      <c r="AD1204" s="108"/>
      <c r="AE1204" s="108"/>
      <c r="AF1204" s="108"/>
      <c r="AG1204" s="108"/>
      <c r="AH1204" s="115"/>
      <c r="AI1204" s="105">
        <v>21.628399999999999</v>
      </c>
      <c r="AJ1204" s="105">
        <v>23.839300000000001</v>
      </c>
      <c r="AK1204" s="105">
        <v>22.825700000000001</v>
      </c>
      <c r="AL1204" s="105">
        <v>21.138100000000001</v>
      </c>
      <c r="AM1204" s="105">
        <v>23.563600000000001</v>
      </c>
      <c r="AN1204" s="105">
        <v>22.3368</v>
      </c>
      <c r="AO1204" s="105">
        <v>24.332599999999999</v>
      </c>
      <c r="AP1204" s="105">
        <v>22.1355</v>
      </c>
      <c r="AQ1204" s="105">
        <v>18.261600000000001</v>
      </c>
      <c r="AR1204" s="105">
        <v>21.165600000000001</v>
      </c>
      <c r="AS1204" s="105">
        <v>21.975000000000001</v>
      </c>
      <c r="AT1204" s="105">
        <v>21.982600000000001</v>
      </c>
      <c r="AU1204" s="105">
        <v>21.683399999999999</v>
      </c>
      <c r="AV1204" s="105">
        <v>21.128799999999998</v>
      </c>
      <c r="AW1204" s="105">
        <v>20.8369</v>
      </c>
      <c r="AX1204" s="105">
        <v>24.0443</v>
      </c>
      <c r="AY1204" s="105">
        <v>26.8553</v>
      </c>
      <c r="AZ1204" s="105">
        <v>21.998899999999999</v>
      </c>
      <c r="BA1204" s="105">
        <v>26.532699999999998</v>
      </c>
      <c r="BB1204" s="105">
        <v>26.3062</v>
      </c>
      <c r="BC1204" s="105">
        <v>24.656700000000001</v>
      </c>
      <c r="BD1204" s="105">
        <v>24.0717</v>
      </c>
      <c r="BE1204" s="105">
        <v>21.471900000000002</v>
      </c>
      <c r="BF1204" s="105">
        <v>22.692499999999999</v>
      </c>
      <c r="BG1204" s="105">
        <v>21.791399999999999</v>
      </c>
      <c r="BH1204" s="105">
        <v>21.688500000000001</v>
      </c>
      <c r="BI1204" s="105">
        <v>22.682200000000002</v>
      </c>
      <c r="BJ1204" s="105">
        <v>20.6812</v>
      </c>
      <c r="BK1204" s="105">
        <v>22.4709</v>
      </c>
      <c r="BL1204" s="116">
        <v>21.1707</v>
      </c>
      <c r="BM1204" s="112">
        <v>0.187195</v>
      </c>
      <c r="BN1204" s="112">
        <v>0.36205900000000002</v>
      </c>
      <c r="BO1204" s="112">
        <v>0.94518100000000005</v>
      </c>
      <c r="BP1204" s="112">
        <v>0.67902799999999996</v>
      </c>
      <c r="BQ1204" s="112">
        <v>0.72236999999999996</v>
      </c>
      <c r="BR1204" s="112">
        <v>0.13045100000000001</v>
      </c>
      <c r="BS1204" s="112">
        <v>5.2885800000000002E-3</v>
      </c>
      <c r="BT1204" s="112">
        <v>0.22983500000000001</v>
      </c>
      <c r="BU1204" s="117">
        <v>0.37889299999999998</v>
      </c>
      <c r="BV1204" s="112">
        <v>0.26508900000000002</v>
      </c>
      <c r="BW1204" s="112">
        <v>0.45358100000000001</v>
      </c>
      <c r="BX1204" s="112">
        <v>0.96114200000000005</v>
      </c>
      <c r="BY1204" s="112">
        <v>0.73921499999999996</v>
      </c>
      <c r="BZ1204" s="112">
        <v>0.86775000000000002</v>
      </c>
      <c r="CA1204" s="112">
        <v>0.37249599999999999</v>
      </c>
      <c r="CB1204" s="112">
        <v>7.1934200000000004E-2</v>
      </c>
      <c r="CC1204" s="112">
        <v>0.432452</v>
      </c>
      <c r="CD1204" s="117">
        <v>0.75765800000000005</v>
      </c>
      <c r="CE1204" s="105">
        <v>1.3234999999999999</v>
      </c>
      <c r="CF1204" s="105">
        <v>0.90523600000000004</v>
      </c>
      <c r="CG1204" s="105">
        <v>0.13561100000000001</v>
      </c>
      <c r="CH1204" s="105">
        <v>0.26678600000000002</v>
      </c>
      <c r="CI1204" s="105">
        <v>-0.224555</v>
      </c>
      <c r="CJ1204" s="105">
        <v>2.8585600000000002</v>
      </c>
      <c r="CK1204" s="105">
        <v>4.3909399999999996</v>
      </c>
      <c r="CL1204" s="105">
        <v>1.3044100000000001</v>
      </c>
      <c r="CM1204" s="116">
        <v>0.61309199999999997</v>
      </c>
    </row>
    <row r="1205" spans="1:91">
      <c r="A1205" s="104" t="s">
        <v>3261</v>
      </c>
      <c r="B1205" s="104" t="s">
        <v>3262</v>
      </c>
      <c r="C1205" s="104" t="s">
        <v>3263</v>
      </c>
      <c r="D1205" s="105">
        <v>28.94425</v>
      </c>
      <c r="E1205" s="108">
        <v>361052610</v>
      </c>
      <c r="F1205" s="108">
        <v>166518259.5</v>
      </c>
      <c r="G1205" s="108">
        <v>136642226.5</v>
      </c>
      <c r="H1205" s="108">
        <v>396681940</v>
      </c>
      <c r="I1205" s="108">
        <v>285827605.5</v>
      </c>
      <c r="J1205" s="108">
        <v>81747694.5</v>
      </c>
      <c r="K1205" s="108">
        <v>173270899.30000001</v>
      </c>
      <c r="L1205" s="108">
        <v>46007458</v>
      </c>
      <c r="M1205" s="108">
        <v>213261463.5</v>
      </c>
      <c r="N1205" s="108">
        <v>182249388.5</v>
      </c>
      <c r="O1205" s="108">
        <v>137564774</v>
      </c>
      <c r="P1205" s="108">
        <v>243515725</v>
      </c>
      <c r="Q1205" s="108">
        <v>449724655.30000001</v>
      </c>
      <c r="R1205" s="108">
        <v>380174304.80000001</v>
      </c>
      <c r="S1205" s="108">
        <v>429045949</v>
      </c>
      <c r="T1205" s="108">
        <v>525258448</v>
      </c>
      <c r="U1205" s="108">
        <v>580751136</v>
      </c>
      <c r="V1205" s="108">
        <v>643584809</v>
      </c>
      <c r="W1205" s="108">
        <v>527047088.5</v>
      </c>
      <c r="X1205" s="108">
        <v>623643298.5</v>
      </c>
      <c r="Y1205" s="108">
        <v>762504731</v>
      </c>
      <c r="Z1205" s="108">
        <v>551438444.79999995</v>
      </c>
      <c r="AA1205" s="108">
        <v>618000806.5</v>
      </c>
      <c r="AB1205" s="108">
        <v>583511638</v>
      </c>
      <c r="AC1205" s="108">
        <v>500535408</v>
      </c>
      <c r="AD1205" s="108">
        <v>552567054</v>
      </c>
      <c r="AE1205" s="108">
        <v>548413474.89999998</v>
      </c>
      <c r="AF1205" s="108">
        <v>486094285</v>
      </c>
      <c r="AG1205" s="108">
        <v>564137596.60000002</v>
      </c>
      <c r="AH1205" s="115">
        <v>682694566.89999998</v>
      </c>
      <c r="AI1205" s="105">
        <v>28.8111</v>
      </c>
      <c r="AJ1205" s="105">
        <v>27.959299999999999</v>
      </c>
      <c r="AK1205" s="105">
        <v>27.691600000000001</v>
      </c>
      <c r="AL1205" s="105">
        <v>28.837800000000001</v>
      </c>
      <c r="AM1205" s="105">
        <v>28.556799999999999</v>
      </c>
      <c r="AN1205" s="105">
        <v>26.8324</v>
      </c>
      <c r="AO1205" s="105">
        <v>27.634499999999999</v>
      </c>
      <c r="AP1205" s="105">
        <v>26.558399999999999</v>
      </c>
      <c r="AQ1205" s="105">
        <v>27.857099999999999</v>
      </c>
      <c r="AR1205" s="105">
        <v>27.8965</v>
      </c>
      <c r="AS1205" s="105">
        <v>27.668199999999999</v>
      </c>
      <c r="AT1205" s="105">
        <v>28.4636</v>
      </c>
      <c r="AU1205" s="105">
        <v>28.935500000000001</v>
      </c>
      <c r="AV1205" s="105">
        <v>28.791799999999999</v>
      </c>
      <c r="AW1205" s="105">
        <v>29.110299999999999</v>
      </c>
      <c r="AX1205" s="105">
        <v>29.347799999999999</v>
      </c>
      <c r="AY1205" s="105">
        <v>29.445399999999999</v>
      </c>
      <c r="AZ1205" s="105">
        <v>29.579599999999999</v>
      </c>
      <c r="BA1205" s="105">
        <v>29.218299999999999</v>
      </c>
      <c r="BB1205" s="105">
        <v>29.5701</v>
      </c>
      <c r="BC1205" s="105">
        <v>29.723400000000002</v>
      </c>
      <c r="BD1205" s="105">
        <v>29.421199999999999</v>
      </c>
      <c r="BE1205" s="105">
        <v>29.613099999999999</v>
      </c>
      <c r="BF1205" s="105">
        <v>29.556799999999999</v>
      </c>
      <c r="BG1205" s="105">
        <v>28.952999999999999</v>
      </c>
      <c r="BH1205" s="105">
        <v>29.083500000000001</v>
      </c>
      <c r="BI1205" s="105">
        <v>29.044599999999999</v>
      </c>
      <c r="BJ1205" s="105">
        <v>28.9117</v>
      </c>
      <c r="BK1205" s="105">
        <v>29.012799999999999</v>
      </c>
      <c r="BL1205" s="116">
        <v>29.3401</v>
      </c>
      <c r="BM1205" s="112">
        <v>6.1022899999999998E-2</v>
      </c>
      <c r="BN1205" s="112">
        <v>0.18884300000000001</v>
      </c>
      <c r="BO1205" s="112">
        <v>1.45448E-2</v>
      </c>
      <c r="BP1205" s="112">
        <v>1.6089599999999999E-2</v>
      </c>
      <c r="BQ1205" s="112">
        <v>0.42045399999999999</v>
      </c>
      <c r="BR1205" s="112">
        <v>6.4285900000000007E-2</v>
      </c>
      <c r="BS1205" s="112">
        <v>0.103265</v>
      </c>
      <c r="BT1205" s="112">
        <v>3.5175199999999997E-2</v>
      </c>
      <c r="BU1205" s="117">
        <v>0.67368300000000003</v>
      </c>
      <c r="BV1205" s="112">
        <v>0.113735</v>
      </c>
      <c r="BW1205" s="112">
        <v>0.277472</v>
      </c>
      <c r="BX1205" s="112">
        <v>7.1639700000000001E-2</v>
      </c>
      <c r="BY1205" s="112">
        <v>3.8679600000000001E-2</v>
      </c>
      <c r="BZ1205" s="112">
        <v>0.71475</v>
      </c>
      <c r="CA1205" s="112">
        <v>0.25448700000000002</v>
      </c>
      <c r="CB1205" s="112">
        <v>0.30400100000000002</v>
      </c>
      <c r="CC1205" s="112">
        <v>0.15454399999999999</v>
      </c>
      <c r="CD1205" s="117">
        <v>0.89699499999999999</v>
      </c>
      <c r="CE1205" s="105">
        <v>-0.93420599999999998</v>
      </c>
      <c r="CF1205" s="105">
        <v>-1.0125299999999999</v>
      </c>
      <c r="CG1205" s="105">
        <v>-1.73817</v>
      </c>
      <c r="CH1205" s="105">
        <v>-1.07877</v>
      </c>
      <c r="CI1205" s="105">
        <v>-0.14235800000000001</v>
      </c>
      <c r="CJ1205" s="105">
        <v>0.369392</v>
      </c>
      <c r="CK1205" s="105">
        <v>0.415711</v>
      </c>
      <c r="CL1205" s="105">
        <v>0.44218200000000002</v>
      </c>
      <c r="CM1205" s="116">
        <v>-6.1195399999999997E-2</v>
      </c>
    </row>
    <row r="1206" spans="1:91">
      <c r="A1206" s="104" t="s">
        <v>3264</v>
      </c>
      <c r="B1206" s="104" t="s">
        <v>3265</v>
      </c>
      <c r="C1206" s="104" t="s">
        <v>917</v>
      </c>
      <c r="D1206" s="105">
        <v>28.148949999999999</v>
      </c>
      <c r="E1206" s="108">
        <v>377194719.5</v>
      </c>
      <c r="F1206" s="108">
        <v>339689739</v>
      </c>
      <c r="G1206" s="108">
        <v>356559009.89999998</v>
      </c>
      <c r="H1206" s="108">
        <v>216073649</v>
      </c>
      <c r="I1206" s="108">
        <v>235174340</v>
      </c>
      <c r="J1206" s="108">
        <v>364138369</v>
      </c>
      <c r="K1206" s="108">
        <v>551105076</v>
      </c>
      <c r="L1206" s="108">
        <v>449472424</v>
      </c>
      <c r="M1206" s="108">
        <v>417712120</v>
      </c>
      <c r="N1206" s="108">
        <v>514587399</v>
      </c>
      <c r="O1206" s="108">
        <v>559255759.5</v>
      </c>
      <c r="P1206" s="108">
        <v>449213222.5</v>
      </c>
      <c r="Q1206" s="108">
        <v>254688396.5</v>
      </c>
      <c r="R1206" s="108">
        <v>165975567.5</v>
      </c>
      <c r="S1206" s="108">
        <v>360629380</v>
      </c>
      <c r="T1206" s="108">
        <v>176502454.80000001</v>
      </c>
      <c r="U1206" s="108">
        <v>172777852.5</v>
      </c>
      <c r="V1206" s="108">
        <v>183910874.30000001</v>
      </c>
      <c r="W1206" s="108">
        <v>235130725.5</v>
      </c>
      <c r="X1206" s="108">
        <v>193534826</v>
      </c>
      <c r="Y1206" s="108">
        <v>258376155</v>
      </c>
      <c r="Z1206" s="108">
        <v>213872648.40000001</v>
      </c>
      <c r="AA1206" s="108">
        <v>207713127.5</v>
      </c>
      <c r="AB1206" s="108">
        <v>215261910.59999999</v>
      </c>
      <c r="AC1206" s="108">
        <v>254456451</v>
      </c>
      <c r="AD1206" s="108">
        <v>217824344.59999999</v>
      </c>
      <c r="AE1206" s="108">
        <v>469059742.80000001</v>
      </c>
      <c r="AF1206" s="108">
        <v>284830536.30000001</v>
      </c>
      <c r="AG1206" s="108">
        <v>265870892.5</v>
      </c>
      <c r="AH1206" s="115">
        <v>225521988.5</v>
      </c>
      <c r="AI1206" s="105">
        <v>28.874199999999998</v>
      </c>
      <c r="AJ1206" s="105">
        <v>28.9193</v>
      </c>
      <c r="AK1206" s="105">
        <v>29.029299999999999</v>
      </c>
      <c r="AL1206" s="105">
        <v>27.961300000000001</v>
      </c>
      <c r="AM1206" s="105">
        <v>28.271000000000001</v>
      </c>
      <c r="AN1206" s="105">
        <v>28.953199999999999</v>
      </c>
      <c r="AO1206" s="105">
        <v>29.295999999999999</v>
      </c>
      <c r="AP1206" s="105">
        <v>29.553999999999998</v>
      </c>
      <c r="AQ1206" s="105">
        <v>28.827000000000002</v>
      </c>
      <c r="AR1206" s="105">
        <v>29.366800000000001</v>
      </c>
      <c r="AS1206" s="105">
        <v>29.626000000000001</v>
      </c>
      <c r="AT1206" s="105">
        <v>29.347000000000001</v>
      </c>
      <c r="AU1206" s="105">
        <v>28.157299999999999</v>
      </c>
      <c r="AV1206" s="105">
        <v>27.5961</v>
      </c>
      <c r="AW1206" s="105">
        <v>28.915500000000002</v>
      </c>
      <c r="AX1206" s="105">
        <v>27.7744</v>
      </c>
      <c r="AY1206" s="105">
        <v>27.679400000000001</v>
      </c>
      <c r="AZ1206" s="105">
        <v>27.828399999999998</v>
      </c>
      <c r="BA1206" s="105">
        <v>28.053799999999999</v>
      </c>
      <c r="BB1206" s="105">
        <v>27.871200000000002</v>
      </c>
      <c r="BC1206" s="105">
        <v>28.160599999999999</v>
      </c>
      <c r="BD1206" s="105">
        <v>28.108000000000001</v>
      </c>
      <c r="BE1206" s="105">
        <v>28.0932</v>
      </c>
      <c r="BF1206" s="105">
        <v>28.118099999999998</v>
      </c>
      <c r="BG1206" s="105">
        <v>27.967400000000001</v>
      </c>
      <c r="BH1206" s="105">
        <v>27.733899999999998</v>
      </c>
      <c r="BI1206" s="105">
        <v>28.819099999999999</v>
      </c>
      <c r="BJ1206" s="105">
        <v>28.140599999999999</v>
      </c>
      <c r="BK1206" s="105">
        <v>27.948899999999998</v>
      </c>
      <c r="BL1206" s="116">
        <v>27.7898</v>
      </c>
      <c r="BM1206" s="112">
        <v>9.1624499999999999E-4</v>
      </c>
      <c r="BN1206" s="112">
        <v>0.23286599999999999</v>
      </c>
      <c r="BO1206" s="112">
        <v>5.80519E-3</v>
      </c>
      <c r="BP1206" s="112">
        <v>3.9197199999999998E-4</v>
      </c>
      <c r="BQ1206" s="112">
        <v>0.54214099999999998</v>
      </c>
      <c r="BR1206" s="112">
        <v>0.14574899999999999</v>
      </c>
      <c r="BS1206" s="112">
        <v>0.62970800000000005</v>
      </c>
      <c r="BT1206" s="112">
        <v>0.22256600000000001</v>
      </c>
      <c r="BU1206" s="117">
        <v>0.56918299999999999</v>
      </c>
      <c r="BV1206" s="112">
        <v>1.24505E-2</v>
      </c>
      <c r="BW1206" s="112">
        <v>0.32436199999999998</v>
      </c>
      <c r="BX1206" s="112">
        <v>4.37904E-2</v>
      </c>
      <c r="BY1206" s="112">
        <v>5.2888600000000003E-3</v>
      </c>
      <c r="BZ1206" s="112">
        <v>0.77000900000000005</v>
      </c>
      <c r="CA1206" s="112">
        <v>0.393596</v>
      </c>
      <c r="CB1206" s="112">
        <v>0.78600700000000001</v>
      </c>
      <c r="CC1206" s="112">
        <v>0.42608400000000002</v>
      </c>
      <c r="CD1206" s="117">
        <v>0.85064799999999996</v>
      </c>
      <c r="CE1206" s="105">
        <v>0.98116899999999996</v>
      </c>
      <c r="CF1206" s="105">
        <v>0.43542700000000001</v>
      </c>
      <c r="CG1206" s="105">
        <v>1.2659100000000001</v>
      </c>
      <c r="CH1206" s="105">
        <v>1.48685</v>
      </c>
      <c r="CI1206" s="105">
        <v>0.26320900000000003</v>
      </c>
      <c r="CJ1206" s="105">
        <v>-0.19899700000000001</v>
      </c>
      <c r="CK1206" s="105">
        <v>6.8801899999999999E-2</v>
      </c>
      <c r="CL1206" s="105">
        <v>0.14669299999999999</v>
      </c>
      <c r="CM1206" s="116">
        <v>0.21370800000000001</v>
      </c>
    </row>
    <row r="1207" spans="1:91">
      <c r="A1207" s="104" t="s">
        <v>3266</v>
      </c>
      <c r="B1207" s="104" t="s">
        <v>3267</v>
      </c>
      <c r="C1207" s="104" t="s">
        <v>920</v>
      </c>
      <c r="D1207" s="105">
        <v>27.580249999999999</v>
      </c>
      <c r="E1207" s="108">
        <v>137939147.5</v>
      </c>
      <c r="F1207" s="108">
        <v>96632694</v>
      </c>
      <c r="G1207" s="108">
        <v>98245941.5</v>
      </c>
      <c r="H1207" s="108">
        <v>77481540.5</v>
      </c>
      <c r="I1207" s="108">
        <v>151698771.30000001</v>
      </c>
      <c r="J1207" s="108">
        <v>63783984</v>
      </c>
      <c r="K1207" s="108">
        <v>187391514.80000001</v>
      </c>
      <c r="L1207" s="108">
        <v>77045830.5</v>
      </c>
      <c r="M1207" s="108">
        <v>204505570.5</v>
      </c>
      <c r="N1207" s="108">
        <v>87853534.5</v>
      </c>
      <c r="O1207" s="108">
        <v>27835240.5</v>
      </c>
      <c r="P1207" s="108">
        <v>165629949.5</v>
      </c>
      <c r="Q1207" s="108">
        <v>164047829</v>
      </c>
      <c r="R1207" s="108">
        <v>228147817</v>
      </c>
      <c r="S1207" s="108">
        <v>296365796</v>
      </c>
      <c r="T1207" s="108">
        <v>226872942</v>
      </c>
      <c r="U1207" s="108">
        <v>114108934</v>
      </c>
      <c r="V1207" s="108">
        <v>183129344</v>
      </c>
      <c r="W1207" s="108">
        <v>187159379</v>
      </c>
      <c r="X1207" s="108">
        <v>245207008</v>
      </c>
      <c r="Y1207" s="108">
        <v>181299227.5</v>
      </c>
      <c r="Z1207" s="108">
        <v>102206802</v>
      </c>
      <c r="AA1207" s="108">
        <v>99083858</v>
      </c>
      <c r="AB1207" s="108">
        <v>135869236.80000001</v>
      </c>
      <c r="AC1207" s="108">
        <v>287267035.5</v>
      </c>
      <c r="AD1207" s="108">
        <v>151551351</v>
      </c>
      <c r="AE1207" s="108">
        <v>221716541.80000001</v>
      </c>
      <c r="AF1207" s="108">
        <v>185572509.5</v>
      </c>
      <c r="AG1207" s="108">
        <v>223617342.5</v>
      </c>
      <c r="AH1207" s="115">
        <v>220764414</v>
      </c>
      <c r="AI1207" s="105">
        <v>27.422899999999998</v>
      </c>
      <c r="AJ1207" s="105">
        <v>27.230699999999999</v>
      </c>
      <c r="AK1207" s="105">
        <v>27.2272</v>
      </c>
      <c r="AL1207" s="105">
        <v>26.4817</v>
      </c>
      <c r="AM1207" s="105">
        <v>27.636399999999998</v>
      </c>
      <c r="AN1207" s="105">
        <v>26.698599999999999</v>
      </c>
      <c r="AO1207" s="105">
        <v>27.747299999999999</v>
      </c>
      <c r="AP1207" s="105">
        <v>27.244900000000001</v>
      </c>
      <c r="AQ1207" s="105">
        <v>27.796700000000001</v>
      </c>
      <c r="AR1207" s="105">
        <v>26.847899999999999</v>
      </c>
      <c r="AS1207" s="105">
        <v>25.3933</v>
      </c>
      <c r="AT1207" s="105">
        <v>27.907599999999999</v>
      </c>
      <c r="AU1207" s="105">
        <v>27.524100000000001</v>
      </c>
      <c r="AV1207" s="105">
        <v>28.055099999999999</v>
      </c>
      <c r="AW1207" s="105">
        <v>28.630700000000001</v>
      </c>
      <c r="AX1207" s="105">
        <v>28.136600000000001</v>
      </c>
      <c r="AY1207" s="105">
        <v>27.0837</v>
      </c>
      <c r="AZ1207" s="105">
        <v>27.825399999999998</v>
      </c>
      <c r="BA1207" s="105">
        <v>27.724599999999999</v>
      </c>
      <c r="BB1207" s="105">
        <v>28.212499999999999</v>
      </c>
      <c r="BC1207" s="105">
        <v>27.6403</v>
      </c>
      <c r="BD1207" s="105">
        <v>27.0258</v>
      </c>
      <c r="BE1207" s="105">
        <v>27.015000000000001</v>
      </c>
      <c r="BF1207" s="105">
        <v>27.4542</v>
      </c>
      <c r="BG1207" s="105">
        <v>28.119599999999998</v>
      </c>
      <c r="BH1207" s="105">
        <v>27.197399999999998</v>
      </c>
      <c r="BI1207" s="105">
        <v>27.738</v>
      </c>
      <c r="BJ1207" s="105">
        <v>27.522500000000001</v>
      </c>
      <c r="BK1207" s="105">
        <v>27.7105</v>
      </c>
      <c r="BL1207" s="116">
        <v>27.7743</v>
      </c>
      <c r="BM1207" s="112">
        <v>1.9534800000000001E-2</v>
      </c>
      <c r="BN1207" s="112">
        <v>0.114082</v>
      </c>
      <c r="BO1207" s="112">
        <v>0.72341900000000003</v>
      </c>
      <c r="BP1207" s="112">
        <v>0.26330199999999998</v>
      </c>
      <c r="BQ1207" s="112">
        <v>0.289215</v>
      </c>
      <c r="BR1207" s="112">
        <v>0.97014999999999996</v>
      </c>
      <c r="BS1207" s="112">
        <v>0.38216</v>
      </c>
      <c r="BT1207" s="112">
        <v>3.6622300000000003E-2</v>
      </c>
      <c r="BU1207" s="117">
        <v>0.95715899999999998</v>
      </c>
      <c r="BV1207" s="112">
        <v>5.7939299999999999E-2</v>
      </c>
      <c r="BW1207" s="112">
        <v>0.18859500000000001</v>
      </c>
      <c r="BX1207" s="112">
        <v>0.79158799999999996</v>
      </c>
      <c r="BY1207" s="112">
        <v>0.34768300000000002</v>
      </c>
      <c r="BZ1207" s="112">
        <v>0.62838799999999995</v>
      </c>
      <c r="CA1207" s="112">
        <v>0.98349600000000004</v>
      </c>
      <c r="CB1207" s="112">
        <v>0.608155</v>
      </c>
      <c r="CC1207" s="112">
        <v>0.15584500000000001</v>
      </c>
      <c r="CD1207" s="117">
        <v>0.98756900000000003</v>
      </c>
      <c r="CE1207" s="105">
        <v>-0.37550299999999998</v>
      </c>
      <c r="CF1207" s="105">
        <v>-0.73021000000000003</v>
      </c>
      <c r="CG1207" s="105">
        <v>-7.2842299999999999E-2</v>
      </c>
      <c r="CH1207" s="105">
        <v>-0.95285399999999998</v>
      </c>
      <c r="CI1207" s="105">
        <v>0.40084999999999998</v>
      </c>
      <c r="CJ1207" s="105">
        <v>1.2793199999999999E-2</v>
      </c>
      <c r="CK1207" s="105">
        <v>0.190029</v>
      </c>
      <c r="CL1207" s="105">
        <v>-0.50410200000000005</v>
      </c>
      <c r="CM1207" s="116">
        <v>1.58908E-2</v>
      </c>
    </row>
    <row r="1208" spans="1:91">
      <c r="A1208" s="104" t="s">
        <v>5325</v>
      </c>
      <c r="B1208" s="104" t="s">
        <v>5326</v>
      </c>
      <c r="C1208" s="104" t="s">
        <v>5327</v>
      </c>
      <c r="D1208" s="105">
        <v>25.200899999999997</v>
      </c>
      <c r="E1208" s="108">
        <v>9917587.5</v>
      </c>
      <c r="F1208" s="108"/>
      <c r="G1208" s="108"/>
      <c r="H1208" s="108">
        <v>1841607.75</v>
      </c>
      <c r="I1208" s="108">
        <v>2737163.5</v>
      </c>
      <c r="J1208" s="108">
        <v>5278275</v>
      </c>
      <c r="K1208" s="108">
        <v>8301013.5</v>
      </c>
      <c r="L1208" s="108"/>
      <c r="M1208" s="108">
        <v>14146050.25</v>
      </c>
      <c r="N1208" s="108">
        <v>17934209</v>
      </c>
      <c r="O1208" s="108">
        <v>1769913</v>
      </c>
      <c r="P1208" s="108"/>
      <c r="Q1208" s="108">
        <v>15239670.5</v>
      </c>
      <c r="R1208" s="108">
        <v>42379440</v>
      </c>
      <c r="S1208" s="108">
        <v>3461252</v>
      </c>
      <c r="T1208" s="108">
        <v>30393701.879999999</v>
      </c>
      <c r="U1208" s="108">
        <v>33309139.25</v>
      </c>
      <c r="V1208" s="108">
        <v>57380443.5</v>
      </c>
      <c r="W1208" s="108">
        <v>51548615.5</v>
      </c>
      <c r="X1208" s="108">
        <v>60268222</v>
      </c>
      <c r="Y1208" s="108">
        <v>63129487</v>
      </c>
      <c r="Z1208" s="108">
        <v>49043070</v>
      </c>
      <c r="AA1208" s="108">
        <v>49234436.75</v>
      </c>
      <c r="AB1208" s="108">
        <v>27800696</v>
      </c>
      <c r="AC1208" s="108">
        <v>89207881</v>
      </c>
      <c r="AD1208" s="108">
        <v>77785564.5</v>
      </c>
      <c r="AE1208" s="108">
        <v>90063602</v>
      </c>
      <c r="AF1208" s="108">
        <v>69708407.25</v>
      </c>
      <c r="AG1208" s="108">
        <v>98960903</v>
      </c>
      <c r="AH1208" s="115">
        <v>89422319</v>
      </c>
      <c r="AI1208" s="105">
        <v>23.625</v>
      </c>
      <c r="AJ1208" s="105">
        <v>22.315799999999999</v>
      </c>
      <c r="AK1208" s="105">
        <v>19.7532</v>
      </c>
      <c r="AL1208" s="105">
        <v>21.0869</v>
      </c>
      <c r="AM1208" s="105">
        <v>21.3414</v>
      </c>
      <c r="AN1208" s="105">
        <v>22.809000000000001</v>
      </c>
      <c r="AO1208" s="105">
        <v>23.2788</v>
      </c>
      <c r="AP1208" s="105">
        <v>22.714400000000001</v>
      </c>
      <c r="AQ1208" s="105">
        <v>23.943000000000001</v>
      </c>
      <c r="AR1208" s="105">
        <v>24.3505</v>
      </c>
      <c r="AS1208" s="105">
        <v>22.2926</v>
      </c>
      <c r="AT1208" s="105">
        <v>19.9085</v>
      </c>
      <c r="AU1208" s="105">
        <v>24.0564</v>
      </c>
      <c r="AV1208" s="105">
        <v>25.6266</v>
      </c>
      <c r="AW1208" s="105">
        <v>22.335899999999999</v>
      </c>
      <c r="AX1208" s="105">
        <v>25.236599999999999</v>
      </c>
      <c r="AY1208" s="105">
        <v>25.326499999999999</v>
      </c>
      <c r="AZ1208" s="105">
        <v>26.200900000000001</v>
      </c>
      <c r="BA1208" s="105">
        <v>25.8644</v>
      </c>
      <c r="BB1208" s="105">
        <v>26.2149</v>
      </c>
      <c r="BC1208" s="105">
        <v>26.097999999999999</v>
      </c>
      <c r="BD1208" s="105">
        <v>25.885200000000001</v>
      </c>
      <c r="BE1208" s="105">
        <v>25.9678</v>
      </c>
      <c r="BF1208" s="105">
        <v>25.165199999999999</v>
      </c>
      <c r="BG1208" s="105">
        <v>26.430900000000001</v>
      </c>
      <c r="BH1208" s="105">
        <v>26.220700000000001</v>
      </c>
      <c r="BI1208" s="105">
        <v>26.438300000000002</v>
      </c>
      <c r="BJ1208" s="105">
        <v>26.1099</v>
      </c>
      <c r="BK1208" s="105">
        <v>26.530799999999999</v>
      </c>
      <c r="BL1208" s="116">
        <v>26.462499999999999</v>
      </c>
      <c r="BM1208" s="112">
        <v>1.7462399999999999E-2</v>
      </c>
      <c r="BN1208" s="112">
        <v>1.1147900000000001E-3</v>
      </c>
      <c r="BO1208" s="112">
        <v>1.27568E-3</v>
      </c>
      <c r="BP1208" s="112">
        <v>3.1580200000000003E-2</v>
      </c>
      <c r="BQ1208" s="112">
        <v>6.9545099999999999E-2</v>
      </c>
      <c r="BR1208" s="112">
        <v>7.9893900000000004E-2</v>
      </c>
      <c r="BS1208" s="112">
        <v>0.136935</v>
      </c>
      <c r="BT1208" s="112">
        <v>7.2184200000000004E-2</v>
      </c>
      <c r="BU1208" s="117">
        <v>0.97774899999999998</v>
      </c>
      <c r="BV1208" s="112">
        <v>5.4939099999999998E-2</v>
      </c>
      <c r="BW1208" s="112">
        <v>1.46102E-2</v>
      </c>
      <c r="BX1208" s="112">
        <v>2.22201E-2</v>
      </c>
      <c r="BY1208" s="112">
        <v>6.4575900000000006E-2</v>
      </c>
      <c r="BZ1208" s="112">
        <v>0.443328</v>
      </c>
      <c r="CA1208" s="112">
        <v>0.28719800000000001</v>
      </c>
      <c r="CB1208" s="112">
        <v>0.35053299999999998</v>
      </c>
      <c r="CC1208" s="112">
        <v>0.22625700000000001</v>
      </c>
      <c r="CD1208" s="117">
        <v>0.99504300000000001</v>
      </c>
      <c r="CE1208" s="105">
        <v>-4.4697300000000002</v>
      </c>
      <c r="CF1208" s="105">
        <v>-4.62195</v>
      </c>
      <c r="CG1208" s="105">
        <v>-3.05566</v>
      </c>
      <c r="CH1208" s="105">
        <v>-4.18384</v>
      </c>
      <c r="CI1208" s="105">
        <v>-2.3614199999999999</v>
      </c>
      <c r="CJ1208" s="105">
        <v>-0.77973700000000001</v>
      </c>
      <c r="CK1208" s="105">
        <v>-0.30862099999999998</v>
      </c>
      <c r="CL1208" s="105">
        <v>-0.694998</v>
      </c>
      <c r="CM1208" s="116">
        <v>-4.4110599999999996E-3</v>
      </c>
    </row>
    <row r="1209" spans="1:91">
      <c r="A1209" s="104" t="s">
        <v>3268</v>
      </c>
      <c r="B1209" s="104" t="s">
        <v>3269</v>
      </c>
      <c r="C1209" s="104" t="s">
        <v>3270</v>
      </c>
      <c r="D1209" s="105">
        <v>28.341850000000001</v>
      </c>
      <c r="E1209" s="108">
        <v>153843893</v>
      </c>
      <c r="F1209" s="108">
        <v>165477792</v>
      </c>
      <c r="G1209" s="108">
        <v>165468067</v>
      </c>
      <c r="H1209" s="108">
        <v>216645912</v>
      </c>
      <c r="I1209" s="108">
        <v>260320909</v>
      </c>
      <c r="J1209" s="108">
        <v>238308060</v>
      </c>
      <c r="K1209" s="108">
        <v>258162160</v>
      </c>
      <c r="L1209" s="108">
        <v>885127467</v>
      </c>
      <c r="M1209" s="108">
        <v>244865942</v>
      </c>
      <c r="N1209" s="108">
        <v>230732561</v>
      </c>
      <c r="O1209" s="108">
        <v>97506581</v>
      </c>
      <c r="P1209" s="108">
        <v>92972956</v>
      </c>
      <c r="Q1209" s="108">
        <v>287380624</v>
      </c>
      <c r="R1209" s="108">
        <v>309682000</v>
      </c>
      <c r="S1209" s="108">
        <v>271962162</v>
      </c>
      <c r="T1209" s="108">
        <v>293895620</v>
      </c>
      <c r="U1209" s="108">
        <v>182012724</v>
      </c>
      <c r="V1209" s="108">
        <v>211489977</v>
      </c>
      <c r="W1209" s="108">
        <v>255805230.5</v>
      </c>
      <c r="X1209" s="108">
        <v>323617412</v>
      </c>
      <c r="Y1209" s="108">
        <v>346307802</v>
      </c>
      <c r="Z1209" s="108">
        <v>319545428</v>
      </c>
      <c r="AA1209" s="108">
        <v>316461960</v>
      </c>
      <c r="AB1209" s="108">
        <v>323022965</v>
      </c>
      <c r="AC1209" s="108">
        <v>376354200</v>
      </c>
      <c r="AD1209" s="108">
        <v>333322704</v>
      </c>
      <c r="AE1209" s="108">
        <v>358652066</v>
      </c>
      <c r="AF1209" s="108">
        <v>326917486</v>
      </c>
      <c r="AG1209" s="108">
        <v>361398136</v>
      </c>
      <c r="AH1209" s="115">
        <v>324792351</v>
      </c>
      <c r="AI1209" s="105">
        <v>27.580400000000001</v>
      </c>
      <c r="AJ1209" s="105">
        <v>28.014800000000001</v>
      </c>
      <c r="AK1209" s="105">
        <v>27.993400000000001</v>
      </c>
      <c r="AL1209" s="105">
        <v>27.965199999999999</v>
      </c>
      <c r="AM1209" s="105">
        <v>28.4193</v>
      </c>
      <c r="AN1209" s="105">
        <v>28.3443</v>
      </c>
      <c r="AO1209" s="105">
        <v>28.206</v>
      </c>
      <c r="AP1209" s="105">
        <v>30.528199999999998</v>
      </c>
      <c r="AQ1209" s="105">
        <v>28.0565</v>
      </c>
      <c r="AR1209" s="105">
        <v>28.257999999999999</v>
      </c>
      <c r="AS1209" s="105">
        <v>27.1919</v>
      </c>
      <c r="AT1209" s="105">
        <v>27.0745</v>
      </c>
      <c r="AU1209" s="105">
        <v>28.31</v>
      </c>
      <c r="AV1209" s="105">
        <v>28.495899999999999</v>
      </c>
      <c r="AW1209" s="105">
        <v>28.4956</v>
      </c>
      <c r="AX1209" s="105">
        <v>28.51</v>
      </c>
      <c r="AY1209" s="105">
        <v>27.746700000000001</v>
      </c>
      <c r="AZ1209" s="105">
        <v>28.0379</v>
      </c>
      <c r="BA1209" s="105">
        <v>28.1754</v>
      </c>
      <c r="BB1209" s="105">
        <v>28.608899999999998</v>
      </c>
      <c r="BC1209" s="105">
        <v>28.5869</v>
      </c>
      <c r="BD1209" s="105">
        <v>28.661200000000001</v>
      </c>
      <c r="BE1209" s="105">
        <v>28.661899999999999</v>
      </c>
      <c r="BF1209" s="105">
        <v>28.703600000000002</v>
      </c>
      <c r="BG1209" s="105">
        <v>28.5352</v>
      </c>
      <c r="BH1209" s="105">
        <v>28.3492</v>
      </c>
      <c r="BI1209" s="105">
        <v>28.431899999999999</v>
      </c>
      <c r="BJ1209" s="105">
        <v>28.339400000000001</v>
      </c>
      <c r="BK1209" s="105">
        <v>28.3809</v>
      </c>
      <c r="BL1209" s="116">
        <v>28.282900000000001</v>
      </c>
      <c r="BM1209" s="112">
        <v>3.0780100000000001E-2</v>
      </c>
      <c r="BN1209" s="112">
        <v>0.55820899999999996</v>
      </c>
      <c r="BO1209" s="112">
        <v>0.49809599999999998</v>
      </c>
      <c r="BP1209" s="112">
        <v>9.3847100000000003E-2</v>
      </c>
      <c r="BQ1209" s="112">
        <v>0.21811</v>
      </c>
      <c r="BR1209" s="112">
        <v>0.351601</v>
      </c>
      <c r="BS1209" s="112">
        <v>0.44170399999999999</v>
      </c>
      <c r="BT1209" s="112">
        <v>4.2181599999999999E-4</v>
      </c>
      <c r="BU1209" s="117">
        <v>0.16142599999999999</v>
      </c>
      <c r="BV1209" s="112">
        <v>7.5031399999999998E-2</v>
      </c>
      <c r="BW1209" s="112">
        <v>0.63855099999999998</v>
      </c>
      <c r="BX1209" s="112">
        <v>0.60173500000000002</v>
      </c>
      <c r="BY1209" s="112">
        <v>0.151867</v>
      </c>
      <c r="BZ1209" s="112">
        <v>0.59221699999999999</v>
      </c>
      <c r="CA1209" s="112">
        <v>0.62031999999999998</v>
      </c>
      <c r="CB1209" s="112">
        <v>0.65251000000000003</v>
      </c>
      <c r="CC1209" s="112">
        <v>1.8755600000000001E-2</v>
      </c>
      <c r="CD1209" s="117">
        <v>0.68399600000000005</v>
      </c>
      <c r="CE1209" s="105">
        <v>-0.47156399999999998</v>
      </c>
      <c r="CF1209" s="105">
        <v>-9.14822E-2</v>
      </c>
      <c r="CG1209" s="105">
        <v>0.595835</v>
      </c>
      <c r="CH1209" s="105">
        <v>-0.82627499999999998</v>
      </c>
      <c r="CI1209" s="105">
        <v>9.9432000000000006E-2</v>
      </c>
      <c r="CJ1209" s="105">
        <v>-0.236175</v>
      </c>
      <c r="CK1209" s="105">
        <v>0.122683</v>
      </c>
      <c r="CL1209" s="105">
        <v>0.34119300000000002</v>
      </c>
      <c r="CM1209" s="116">
        <v>0.104375</v>
      </c>
    </row>
    <row r="1210" spans="1:91">
      <c r="A1210" s="104" t="s">
        <v>3271</v>
      </c>
      <c r="B1210" s="104" t="s">
        <v>3272</v>
      </c>
      <c r="C1210" s="104" t="s">
        <v>2251</v>
      </c>
      <c r="D1210" s="105">
        <v>32.42595</v>
      </c>
      <c r="E1210" s="108">
        <v>3372394693</v>
      </c>
      <c r="F1210" s="108">
        <v>1926708828</v>
      </c>
      <c r="G1210" s="108">
        <v>2195042627</v>
      </c>
      <c r="H1210" s="108">
        <v>2516500935</v>
      </c>
      <c r="I1210" s="108">
        <v>2062990615</v>
      </c>
      <c r="J1210" s="108">
        <v>1547590298</v>
      </c>
      <c r="K1210" s="108">
        <v>3304151292</v>
      </c>
      <c r="L1210" s="108">
        <v>1716973630</v>
      </c>
      <c r="M1210" s="108">
        <v>3089589010</v>
      </c>
      <c r="N1210" s="108">
        <v>3186534283</v>
      </c>
      <c r="O1210" s="108">
        <v>1325779379</v>
      </c>
      <c r="P1210" s="108">
        <v>2018017457</v>
      </c>
      <c r="Q1210" s="108">
        <v>5719049040</v>
      </c>
      <c r="R1210" s="108">
        <v>5690788305</v>
      </c>
      <c r="S1210" s="108">
        <v>4993522209</v>
      </c>
      <c r="T1210" s="108">
        <v>4537864664</v>
      </c>
      <c r="U1210" s="108">
        <v>5907317207</v>
      </c>
      <c r="V1210" s="108">
        <v>4858999098</v>
      </c>
      <c r="W1210" s="108">
        <v>5818715389</v>
      </c>
      <c r="X1210" s="108">
        <v>5855987946</v>
      </c>
      <c r="Y1210" s="108">
        <v>6215499731</v>
      </c>
      <c r="Z1210" s="108">
        <v>5811967223</v>
      </c>
      <c r="AA1210" s="108">
        <v>6085055647</v>
      </c>
      <c r="AB1210" s="108">
        <v>5568901485</v>
      </c>
      <c r="AC1210" s="108">
        <v>6750804328</v>
      </c>
      <c r="AD1210" s="108">
        <v>6665581890</v>
      </c>
      <c r="AE1210" s="108">
        <v>5583237607</v>
      </c>
      <c r="AF1210" s="108">
        <v>5252744185</v>
      </c>
      <c r="AG1210" s="108">
        <v>5926011440</v>
      </c>
      <c r="AH1210" s="115">
        <v>6367560826</v>
      </c>
      <c r="AI1210" s="105">
        <v>32.034599999999998</v>
      </c>
      <c r="AJ1210" s="105">
        <v>31.3904</v>
      </c>
      <c r="AK1210" s="105">
        <v>31.565300000000001</v>
      </c>
      <c r="AL1210" s="105">
        <v>31.5032</v>
      </c>
      <c r="AM1210" s="105">
        <v>31.366299999999999</v>
      </c>
      <c r="AN1210" s="105">
        <v>31.0501</v>
      </c>
      <c r="AO1210" s="105">
        <v>31.876799999999999</v>
      </c>
      <c r="AP1210" s="105">
        <v>31.3368</v>
      </c>
      <c r="AQ1210" s="105">
        <v>31.713899999999999</v>
      </c>
      <c r="AR1210" s="105">
        <v>31.980799999999999</v>
      </c>
      <c r="AS1210" s="105">
        <v>30.786799999999999</v>
      </c>
      <c r="AT1210" s="105">
        <v>31.514500000000002</v>
      </c>
      <c r="AU1210" s="105">
        <v>32.642000000000003</v>
      </c>
      <c r="AV1210" s="105">
        <v>32.695700000000002</v>
      </c>
      <c r="AW1210" s="105">
        <v>32.534799999999997</v>
      </c>
      <c r="AX1210" s="105">
        <v>32.4587</v>
      </c>
      <c r="AY1210" s="105">
        <v>32.7791</v>
      </c>
      <c r="AZ1210" s="105">
        <v>32.505899999999997</v>
      </c>
      <c r="BA1210" s="105">
        <v>32.683</v>
      </c>
      <c r="BB1210" s="105">
        <v>32.770600000000002</v>
      </c>
      <c r="BC1210" s="105">
        <v>32.7316</v>
      </c>
      <c r="BD1210" s="105">
        <v>32.853099999999998</v>
      </c>
      <c r="BE1210" s="105">
        <v>32.905799999999999</v>
      </c>
      <c r="BF1210" s="105">
        <v>32.811300000000003</v>
      </c>
      <c r="BG1210" s="105">
        <v>32.695999999999998</v>
      </c>
      <c r="BH1210" s="105">
        <v>32.648499999999999</v>
      </c>
      <c r="BI1210" s="105">
        <v>32.392299999999999</v>
      </c>
      <c r="BJ1210" s="105">
        <v>32.345500000000001</v>
      </c>
      <c r="BK1210" s="105">
        <v>32.3932</v>
      </c>
      <c r="BL1210" s="116">
        <v>32.559899999999999</v>
      </c>
      <c r="BM1210" s="112">
        <v>1.9272999999999998E-2</v>
      </c>
      <c r="BN1210" s="112">
        <v>1.6437400000000001E-3</v>
      </c>
      <c r="BO1210" s="112">
        <v>1.01961E-2</v>
      </c>
      <c r="BP1210" s="112">
        <v>4.6632E-2</v>
      </c>
      <c r="BQ1210" s="112">
        <v>7.5927700000000001E-2</v>
      </c>
      <c r="BR1210" s="112">
        <v>0.28095700000000001</v>
      </c>
      <c r="BS1210" s="112">
        <v>1.3291900000000001E-2</v>
      </c>
      <c r="BT1210" s="112">
        <v>3.8511800000000001E-3</v>
      </c>
      <c r="BU1210" s="117">
        <v>0.27105299999999999</v>
      </c>
      <c r="BV1210" s="112">
        <v>5.7698699999999999E-2</v>
      </c>
      <c r="BW1210" s="112">
        <v>1.8027899999999999E-2</v>
      </c>
      <c r="BX1210" s="112">
        <v>5.9742299999999998E-2</v>
      </c>
      <c r="BY1210" s="112">
        <v>8.7167700000000001E-2</v>
      </c>
      <c r="BZ1210" s="112">
        <v>0.45194299999999998</v>
      </c>
      <c r="CA1210" s="112">
        <v>0.55211600000000005</v>
      </c>
      <c r="CB1210" s="112">
        <v>0.112122</v>
      </c>
      <c r="CC1210" s="112">
        <v>4.8498100000000002E-2</v>
      </c>
      <c r="CD1210" s="117">
        <v>0.72864200000000001</v>
      </c>
      <c r="CE1210" s="105">
        <v>-0.76940200000000003</v>
      </c>
      <c r="CF1210" s="105">
        <v>-1.1263099999999999</v>
      </c>
      <c r="CG1210" s="105">
        <v>-0.79035</v>
      </c>
      <c r="CH1210" s="105">
        <v>-1.0054799999999999</v>
      </c>
      <c r="CI1210" s="105">
        <v>0.19133500000000001</v>
      </c>
      <c r="CJ1210" s="105">
        <v>0.14840999999999999</v>
      </c>
      <c r="CK1210" s="105">
        <v>0.29555900000000002</v>
      </c>
      <c r="CL1210" s="105">
        <v>0.42392200000000002</v>
      </c>
      <c r="CM1210" s="116">
        <v>0.14614199999999999</v>
      </c>
    </row>
    <row r="1211" spans="1:91">
      <c r="A1211" s="104" t="s">
        <v>3273</v>
      </c>
      <c r="B1211" s="104" t="s">
        <v>3274</v>
      </c>
      <c r="C1211" s="104" t="s">
        <v>3275</v>
      </c>
      <c r="D1211" s="105">
        <v>22.564450000000001</v>
      </c>
      <c r="E1211" s="108">
        <v>27800068</v>
      </c>
      <c r="F1211" s="108"/>
      <c r="G1211" s="108"/>
      <c r="H1211" s="108"/>
      <c r="I1211" s="108">
        <v>8528496</v>
      </c>
      <c r="J1211" s="108"/>
      <c r="K1211" s="108">
        <v>121947280</v>
      </c>
      <c r="L1211" s="108"/>
      <c r="M1211" s="108">
        <v>42863752</v>
      </c>
      <c r="N1211" s="108"/>
      <c r="O1211" s="108"/>
      <c r="P1211" s="108"/>
      <c r="Q1211" s="108"/>
      <c r="R1211" s="108"/>
      <c r="S1211" s="108">
        <v>39246832</v>
      </c>
      <c r="T1211" s="108"/>
      <c r="U1211" s="108"/>
      <c r="V1211" s="108"/>
      <c r="W1211" s="108"/>
      <c r="X1211" s="108"/>
      <c r="Y1211" s="108"/>
      <c r="Z1211" s="108"/>
      <c r="AA1211" s="108"/>
      <c r="AB1211" s="108"/>
      <c r="AC1211" s="108"/>
      <c r="AD1211" s="108"/>
      <c r="AE1211" s="108"/>
      <c r="AF1211" s="108"/>
      <c r="AG1211" s="108"/>
      <c r="AH1211" s="115">
        <v>166162032</v>
      </c>
      <c r="AI1211" s="105">
        <v>25.112100000000002</v>
      </c>
      <c r="AJ1211" s="105">
        <v>21.604399999999998</v>
      </c>
      <c r="AK1211" s="105">
        <v>22.055199999999999</v>
      </c>
      <c r="AL1211" s="105">
        <v>20.6723</v>
      </c>
      <c r="AM1211" s="105">
        <v>23.363099999999999</v>
      </c>
      <c r="AN1211" s="105">
        <v>21.2879</v>
      </c>
      <c r="AO1211" s="105">
        <v>27.1189</v>
      </c>
      <c r="AP1211" s="105">
        <v>23.360299999999999</v>
      </c>
      <c r="AQ1211" s="105">
        <v>25.542300000000001</v>
      </c>
      <c r="AR1211" s="105">
        <v>22.1098</v>
      </c>
      <c r="AS1211" s="105">
        <v>22.781300000000002</v>
      </c>
      <c r="AT1211" s="105">
        <v>22.840900000000001</v>
      </c>
      <c r="AU1211" s="105">
        <v>22.536999999999999</v>
      </c>
      <c r="AV1211" s="105">
        <v>21.183700000000002</v>
      </c>
      <c r="AW1211" s="105">
        <v>25.798999999999999</v>
      </c>
      <c r="AX1211" s="105">
        <v>23.6006</v>
      </c>
      <c r="AY1211" s="105">
        <v>20.946400000000001</v>
      </c>
      <c r="AZ1211" s="105">
        <v>22.331199999999999</v>
      </c>
      <c r="BA1211" s="105">
        <v>22.6631</v>
      </c>
      <c r="BB1211" s="105">
        <v>22.930599999999998</v>
      </c>
      <c r="BC1211" s="105">
        <v>21.264199999999999</v>
      </c>
      <c r="BD1211" s="105">
        <v>22.622800000000002</v>
      </c>
      <c r="BE1211" s="105">
        <v>21.576799999999999</v>
      </c>
      <c r="BF1211" s="105">
        <v>22.591899999999999</v>
      </c>
      <c r="BG1211" s="105">
        <v>23.069900000000001</v>
      </c>
      <c r="BH1211" s="105">
        <v>21.620899999999999</v>
      </c>
      <c r="BI1211" s="105">
        <v>21.419499999999999</v>
      </c>
      <c r="BJ1211" s="105">
        <v>22.061399999999999</v>
      </c>
      <c r="BK1211" s="105">
        <v>22.2394</v>
      </c>
      <c r="BL1211" s="116">
        <v>27.371300000000002</v>
      </c>
      <c r="BM1211" s="112">
        <v>0.66334099999999996</v>
      </c>
      <c r="BN1211" s="112">
        <v>0.33265800000000001</v>
      </c>
      <c r="BO1211" s="112">
        <v>0.519204</v>
      </c>
      <c r="BP1211" s="112">
        <v>0.49626900000000002</v>
      </c>
      <c r="BQ1211" s="112">
        <v>0.76227400000000001</v>
      </c>
      <c r="BR1211" s="112">
        <v>0.44817800000000002</v>
      </c>
      <c r="BS1211" s="112">
        <v>0.42682199999999998</v>
      </c>
      <c r="BT1211" s="112">
        <v>0.411167</v>
      </c>
      <c r="BU1211" s="117">
        <v>0.36527399999999999</v>
      </c>
      <c r="BV1211" s="112">
        <v>0.72502100000000003</v>
      </c>
      <c r="BW1211" s="112">
        <v>0.425483</v>
      </c>
      <c r="BX1211" s="112">
        <v>0.62097000000000002</v>
      </c>
      <c r="BY1211" s="112">
        <v>0.57872900000000005</v>
      </c>
      <c r="BZ1211" s="112">
        <v>0.88623600000000002</v>
      </c>
      <c r="CA1211" s="112">
        <v>0.69871300000000003</v>
      </c>
      <c r="CB1211" s="112">
        <v>0.64381299999999997</v>
      </c>
      <c r="CC1211" s="112">
        <v>0.59954099999999999</v>
      </c>
      <c r="CD1211" s="117">
        <v>0.75432299999999997</v>
      </c>
      <c r="CE1211" s="105">
        <v>-0.96679599999999999</v>
      </c>
      <c r="CF1211" s="105">
        <v>-2.1162399999999999</v>
      </c>
      <c r="CG1211" s="105">
        <v>1.4498500000000001</v>
      </c>
      <c r="CH1211" s="105">
        <v>-1.31332</v>
      </c>
      <c r="CI1211" s="105">
        <v>-0.717441</v>
      </c>
      <c r="CJ1211" s="105">
        <v>-1.59795</v>
      </c>
      <c r="CK1211" s="105">
        <v>-1.6047199999999999</v>
      </c>
      <c r="CL1211" s="105">
        <v>-1.62683</v>
      </c>
      <c r="CM1211" s="116">
        <v>-1.85389</v>
      </c>
    </row>
    <row r="1212" spans="1:91">
      <c r="A1212" s="104" t="s">
        <v>5328</v>
      </c>
      <c r="B1212" s="104" t="s">
        <v>5329</v>
      </c>
      <c r="C1212" s="104" t="s">
        <v>2431</v>
      </c>
      <c r="D1212" s="105">
        <v>29.862000000000002</v>
      </c>
      <c r="E1212" s="108">
        <v>616466087.5</v>
      </c>
      <c r="F1212" s="108">
        <v>636674807.29999995</v>
      </c>
      <c r="G1212" s="108">
        <v>580953754.60000002</v>
      </c>
      <c r="H1212" s="108">
        <v>813999205</v>
      </c>
      <c r="I1212" s="108">
        <v>780891525.79999995</v>
      </c>
      <c r="J1212" s="108">
        <v>801598436.5</v>
      </c>
      <c r="K1212" s="108">
        <v>500232156.5</v>
      </c>
      <c r="L1212" s="108">
        <v>427136304.80000001</v>
      </c>
      <c r="M1212" s="108">
        <v>852747116.5</v>
      </c>
      <c r="N1212" s="108">
        <v>753923073.29999995</v>
      </c>
      <c r="O1212" s="108">
        <v>806578727.5</v>
      </c>
      <c r="P1212" s="108">
        <v>822873477.60000002</v>
      </c>
      <c r="Q1212" s="108">
        <v>955816866</v>
      </c>
      <c r="R1212" s="108">
        <v>788170694.79999995</v>
      </c>
      <c r="S1212" s="108">
        <v>856481936.20000005</v>
      </c>
      <c r="T1212" s="108">
        <v>709191663.79999995</v>
      </c>
      <c r="U1212" s="108">
        <v>740026583.29999995</v>
      </c>
      <c r="V1212" s="108">
        <v>781288043.89999998</v>
      </c>
      <c r="W1212" s="108">
        <v>761163695.29999995</v>
      </c>
      <c r="X1212" s="108">
        <v>738500837.29999995</v>
      </c>
      <c r="Y1212" s="108">
        <v>760013745.5</v>
      </c>
      <c r="Z1212" s="108">
        <v>670441946</v>
      </c>
      <c r="AA1212" s="108">
        <v>749397401.79999995</v>
      </c>
      <c r="AB1212" s="108">
        <v>828608389.5</v>
      </c>
      <c r="AC1212" s="108">
        <v>1019173641</v>
      </c>
      <c r="AD1212" s="108">
        <v>910424116.29999995</v>
      </c>
      <c r="AE1212" s="108">
        <v>1053821998</v>
      </c>
      <c r="AF1212" s="108">
        <v>942783288.39999998</v>
      </c>
      <c r="AG1212" s="108">
        <v>1207963778</v>
      </c>
      <c r="AH1212" s="115">
        <v>1228055529</v>
      </c>
      <c r="AI1212" s="105">
        <v>29.582899999999999</v>
      </c>
      <c r="AJ1212" s="105">
        <v>29.835699999999999</v>
      </c>
      <c r="AK1212" s="105">
        <v>29.713100000000001</v>
      </c>
      <c r="AL1212" s="105">
        <v>29.8748</v>
      </c>
      <c r="AM1212" s="105">
        <v>29.969200000000001</v>
      </c>
      <c r="AN1212" s="105">
        <v>30.1145</v>
      </c>
      <c r="AO1212" s="105">
        <v>29.142099999999999</v>
      </c>
      <c r="AP1212" s="105">
        <v>29.476700000000001</v>
      </c>
      <c r="AQ1212" s="105">
        <v>29.8566</v>
      </c>
      <c r="AR1212" s="105">
        <v>29.946999999999999</v>
      </c>
      <c r="AS1212" s="105">
        <v>30.170999999999999</v>
      </c>
      <c r="AT1212" s="105">
        <v>30.220300000000002</v>
      </c>
      <c r="AU1212" s="105">
        <v>30.057500000000001</v>
      </c>
      <c r="AV1212" s="105">
        <v>29.843599999999999</v>
      </c>
      <c r="AW1212" s="105">
        <v>30.0381</v>
      </c>
      <c r="AX1212" s="105">
        <v>29.780899999999999</v>
      </c>
      <c r="AY1212" s="105">
        <v>29.788599999999999</v>
      </c>
      <c r="AZ1212" s="105">
        <v>29.848700000000001</v>
      </c>
      <c r="BA1212" s="105">
        <v>29.7486</v>
      </c>
      <c r="BB1212" s="105">
        <v>29.810500000000001</v>
      </c>
      <c r="BC1212" s="105">
        <v>29.7136</v>
      </c>
      <c r="BD1212" s="105">
        <v>29.711400000000001</v>
      </c>
      <c r="BE1212" s="105">
        <v>29.909300000000002</v>
      </c>
      <c r="BF1212" s="105">
        <v>30.0627</v>
      </c>
      <c r="BG1212" s="105">
        <v>29.963799999999999</v>
      </c>
      <c r="BH1212" s="105">
        <v>29.799199999999999</v>
      </c>
      <c r="BI1212" s="105">
        <v>29.986899999999999</v>
      </c>
      <c r="BJ1212" s="105">
        <v>29.8674</v>
      </c>
      <c r="BK1212" s="105">
        <v>30.122900000000001</v>
      </c>
      <c r="BL1212" s="116">
        <v>30.209800000000001</v>
      </c>
      <c r="BM1212" s="112">
        <v>4.7558799999999998E-2</v>
      </c>
      <c r="BN1212" s="112">
        <v>0.55195700000000003</v>
      </c>
      <c r="BO1212" s="112">
        <v>6.7239800000000002E-2</v>
      </c>
      <c r="BP1212" s="112">
        <v>0.74602500000000005</v>
      </c>
      <c r="BQ1212" s="112">
        <v>0.51989700000000005</v>
      </c>
      <c r="BR1212" s="112">
        <v>6.7990599999999998E-2</v>
      </c>
      <c r="BS1212" s="112">
        <v>4.4100899999999998E-2</v>
      </c>
      <c r="BT1212" s="112">
        <v>0.29936699999999999</v>
      </c>
      <c r="BU1212" s="117">
        <v>0.27414300000000003</v>
      </c>
      <c r="BV1212" s="112">
        <v>9.6426100000000001E-2</v>
      </c>
      <c r="BW1212" s="112">
        <v>0.63364299999999996</v>
      </c>
      <c r="BX1212" s="112">
        <v>0.159051</v>
      </c>
      <c r="BY1212" s="112">
        <v>0.795871</v>
      </c>
      <c r="BZ1212" s="112">
        <v>0.75472899999999998</v>
      </c>
      <c r="CA1212" s="112">
        <v>0.26317200000000002</v>
      </c>
      <c r="CB1212" s="112">
        <v>0.19722700000000001</v>
      </c>
      <c r="CC1212" s="112">
        <v>0.502911</v>
      </c>
      <c r="CD1212" s="117">
        <v>0.72864200000000001</v>
      </c>
      <c r="CE1212" s="105">
        <v>-0.356128</v>
      </c>
      <c r="CF1212" s="105">
        <v>-8.0531400000000003E-2</v>
      </c>
      <c r="CG1212" s="105">
        <v>-0.57488099999999998</v>
      </c>
      <c r="CH1212" s="105">
        <v>4.6080900000000001E-2</v>
      </c>
      <c r="CI1212" s="105">
        <v>-8.6939500000000003E-2</v>
      </c>
      <c r="CJ1212" s="105">
        <v>-0.26062999999999997</v>
      </c>
      <c r="CK1212" s="105">
        <v>-0.30914199999999997</v>
      </c>
      <c r="CL1212" s="105">
        <v>-0.172237</v>
      </c>
      <c r="CM1212" s="116">
        <v>-0.15008199999999999</v>
      </c>
    </row>
    <row r="1213" spans="1:91">
      <c r="A1213" s="104" t="s">
        <v>3276</v>
      </c>
      <c r="B1213" s="104" t="s">
        <v>3277</v>
      </c>
      <c r="C1213" s="104" t="s">
        <v>1166</v>
      </c>
      <c r="D1213" s="105">
        <v>29.431750000000001</v>
      </c>
      <c r="E1213" s="108">
        <v>599339904</v>
      </c>
      <c r="F1213" s="108">
        <v>594391552</v>
      </c>
      <c r="G1213" s="108">
        <v>548122368</v>
      </c>
      <c r="H1213" s="108">
        <v>642671040</v>
      </c>
      <c r="I1213" s="108">
        <v>544741952</v>
      </c>
      <c r="J1213" s="108">
        <v>693329088</v>
      </c>
      <c r="K1213" s="108">
        <v>577796417</v>
      </c>
      <c r="L1213" s="108">
        <v>463543904</v>
      </c>
      <c r="M1213" s="108">
        <v>633825606.5</v>
      </c>
      <c r="N1213" s="108">
        <v>639016896</v>
      </c>
      <c r="O1213" s="108">
        <v>750569948</v>
      </c>
      <c r="P1213" s="108">
        <v>570260416</v>
      </c>
      <c r="Q1213" s="108">
        <v>561059280</v>
      </c>
      <c r="R1213" s="108">
        <v>592476397</v>
      </c>
      <c r="S1213" s="108">
        <v>556545407</v>
      </c>
      <c r="T1213" s="108">
        <v>480304736</v>
      </c>
      <c r="U1213" s="108">
        <v>536214641</v>
      </c>
      <c r="V1213" s="108">
        <v>513488928</v>
      </c>
      <c r="W1213" s="108">
        <v>577148288</v>
      </c>
      <c r="X1213" s="108">
        <v>573204096</v>
      </c>
      <c r="Y1213" s="108">
        <v>566525312</v>
      </c>
      <c r="Z1213" s="108">
        <v>470367232</v>
      </c>
      <c r="AA1213" s="108">
        <v>509773168</v>
      </c>
      <c r="AB1213" s="108">
        <v>518327520</v>
      </c>
      <c r="AC1213" s="108">
        <v>637853312</v>
      </c>
      <c r="AD1213" s="108">
        <v>673535168</v>
      </c>
      <c r="AE1213" s="108">
        <v>717168768</v>
      </c>
      <c r="AF1213" s="108">
        <v>649773376</v>
      </c>
      <c r="AG1213" s="108">
        <v>821349280</v>
      </c>
      <c r="AH1213" s="115">
        <v>737292624</v>
      </c>
      <c r="AI1213" s="105">
        <v>29.542300000000001</v>
      </c>
      <c r="AJ1213" s="105">
        <v>29.734000000000002</v>
      </c>
      <c r="AK1213" s="105">
        <v>29.630199999999999</v>
      </c>
      <c r="AL1213" s="105">
        <v>29.533899999999999</v>
      </c>
      <c r="AM1213" s="105">
        <v>29.453399999999998</v>
      </c>
      <c r="AN1213" s="105">
        <v>29.8977</v>
      </c>
      <c r="AO1213" s="105">
        <v>29.3551</v>
      </c>
      <c r="AP1213" s="105">
        <v>29.595600000000001</v>
      </c>
      <c r="AQ1213" s="105">
        <v>29.428599999999999</v>
      </c>
      <c r="AR1213" s="105">
        <v>29.696899999999999</v>
      </c>
      <c r="AS1213" s="105">
        <v>30.0581</v>
      </c>
      <c r="AT1213" s="105">
        <v>29.691199999999998</v>
      </c>
      <c r="AU1213" s="105">
        <v>29.256499999999999</v>
      </c>
      <c r="AV1213" s="105">
        <v>29.431899999999999</v>
      </c>
      <c r="AW1213" s="105">
        <v>29.4434</v>
      </c>
      <c r="AX1213" s="105">
        <v>29.218699999999998</v>
      </c>
      <c r="AY1213" s="105">
        <v>29.333400000000001</v>
      </c>
      <c r="AZ1213" s="105">
        <v>29.281700000000001</v>
      </c>
      <c r="BA1213" s="105">
        <v>29.349299999999999</v>
      </c>
      <c r="BB1213" s="105">
        <v>29.448399999999999</v>
      </c>
      <c r="BC1213" s="105">
        <v>29.296399999999998</v>
      </c>
      <c r="BD1213" s="105">
        <v>29.192</v>
      </c>
      <c r="BE1213" s="105">
        <v>29.331499999999998</v>
      </c>
      <c r="BF1213" s="105">
        <v>29.385899999999999</v>
      </c>
      <c r="BG1213" s="105">
        <v>29.294899999999998</v>
      </c>
      <c r="BH1213" s="105">
        <v>29.364799999999999</v>
      </c>
      <c r="BI1213" s="105">
        <v>29.4316</v>
      </c>
      <c r="BJ1213" s="105">
        <v>29.330400000000001</v>
      </c>
      <c r="BK1213" s="105">
        <v>29.558900000000001</v>
      </c>
      <c r="BL1213" s="116">
        <v>29.4557</v>
      </c>
      <c r="BM1213" s="112">
        <v>9.5800700000000003E-2</v>
      </c>
      <c r="BN1213" s="112">
        <v>0.30135899999999999</v>
      </c>
      <c r="BO1213" s="112">
        <v>0.91200899999999996</v>
      </c>
      <c r="BP1213" s="112">
        <v>5.66008E-2</v>
      </c>
      <c r="BQ1213" s="112">
        <v>0.47176699999999999</v>
      </c>
      <c r="BR1213" s="112">
        <v>8.24907E-2</v>
      </c>
      <c r="BS1213" s="112">
        <v>0.35289100000000001</v>
      </c>
      <c r="BT1213" s="112">
        <v>0.17318800000000001</v>
      </c>
      <c r="BU1213" s="117">
        <v>0.33339299999999999</v>
      </c>
      <c r="BV1213" s="112">
        <v>0.15778200000000001</v>
      </c>
      <c r="BW1213" s="112">
        <v>0.39494000000000001</v>
      </c>
      <c r="BX1213" s="112">
        <v>0.93946799999999997</v>
      </c>
      <c r="BY1213" s="112">
        <v>0.10154199999999999</v>
      </c>
      <c r="BZ1213" s="112">
        <v>0.73728000000000005</v>
      </c>
      <c r="CA1213" s="112">
        <v>0.29214800000000002</v>
      </c>
      <c r="CB1213" s="112">
        <v>0.581534</v>
      </c>
      <c r="CC1213" s="112">
        <v>0.37284</v>
      </c>
      <c r="CD1213" s="117">
        <v>0.74198399999999998</v>
      </c>
      <c r="CE1213" s="105">
        <v>0.187142</v>
      </c>
      <c r="CF1213" s="105">
        <v>0.179977</v>
      </c>
      <c r="CG1213" s="105">
        <v>1.14237E-2</v>
      </c>
      <c r="CH1213" s="105">
        <v>0.36706800000000001</v>
      </c>
      <c r="CI1213" s="105">
        <v>-7.1093199999999995E-2</v>
      </c>
      <c r="CJ1213" s="105">
        <v>-0.17041100000000001</v>
      </c>
      <c r="CK1213" s="105">
        <v>-8.3684900000000007E-2</v>
      </c>
      <c r="CL1213" s="105">
        <v>-0.145262</v>
      </c>
      <c r="CM1213" s="116">
        <v>-8.4602399999999994E-2</v>
      </c>
    </row>
    <row r="1214" spans="1:91">
      <c r="A1214" s="104" t="s">
        <v>5330</v>
      </c>
      <c r="B1214" s="104" t="s">
        <v>5331</v>
      </c>
      <c r="C1214" s="104" t="s">
        <v>564</v>
      </c>
      <c r="D1214" s="105">
        <v>27.711199999999998</v>
      </c>
      <c r="E1214" s="108">
        <v>140266016</v>
      </c>
      <c r="F1214" s="108">
        <v>183346009</v>
      </c>
      <c r="G1214" s="108">
        <v>163396304</v>
      </c>
      <c r="H1214" s="108">
        <v>133773093.3</v>
      </c>
      <c r="I1214" s="108">
        <v>136440616</v>
      </c>
      <c r="J1214" s="108">
        <v>144769778.80000001</v>
      </c>
      <c r="K1214" s="108">
        <v>169246673.5</v>
      </c>
      <c r="L1214" s="108">
        <v>119000395</v>
      </c>
      <c r="M1214" s="108">
        <v>252551992</v>
      </c>
      <c r="N1214" s="108">
        <v>180362945.5</v>
      </c>
      <c r="O1214" s="108">
        <v>143202610.5</v>
      </c>
      <c r="P1214" s="108">
        <v>277262342.80000001</v>
      </c>
      <c r="Q1214" s="108">
        <v>72561966</v>
      </c>
      <c r="R1214" s="108">
        <v>164389979</v>
      </c>
      <c r="S1214" s="108">
        <v>8135860</v>
      </c>
      <c r="T1214" s="108">
        <v>251326044</v>
      </c>
      <c r="U1214" s="108">
        <v>144276746</v>
      </c>
      <c r="V1214" s="108">
        <v>152874016</v>
      </c>
      <c r="W1214" s="108">
        <v>216026919</v>
      </c>
      <c r="X1214" s="108">
        <v>246008391</v>
      </c>
      <c r="Y1214" s="108">
        <v>205941362</v>
      </c>
      <c r="Z1214" s="108">
        <v>121722761</v>
      </c>
      <c r="AA1214" s="108">
        <v>112165522</v>
      </c>
      <c r="AB1214" s="108">
        <v>190311613</v>
      </c>
      <c r="AC1214" s="108">
        <v>195083576</v>
      </c>
      <c r="AD1214" s="108">
        <v>237327900</v>
      </c>
      <c r="AE1214" s="108">
        <v>247401431.5</v>
      </c>
      <c r="AF1214" s="108">
        <v>191273126</v>
      </c>
      <c r="AG1214" s="108">
        <v>211978141</v>
      </c>
      <c r="AH1214" s="115">
        <v>241623056</v>
      </c>
      <c r="AI1214" s="105">
        <v>27.447099999999999</v>
      </c>
      <c r="AJ1214" s="105">
        <v>28.162400000000002</v>
      </c>
      <c r="AK1214" s="105">
        <v>27.9758</v>
      </c>
      <c r="AL1214" s="105">
        <v>27.269600000000001</v>
      </c>
      <c r="AM1214" s="105">
        <v>27.475899999999999</v>
      </c>
      <c r="AN1214" s="105">
        <v>27.702300000000001</v>
      </c>
      <c r="AO1214" s="105">
        <v>27.599599999999999</v>
      </c>
      <c r="AP1214" s="105">
        <v>27.787500000000001</v>
      </c>
      <c r="AQ1214" s="105">
        <v>28.101099999999999</v>
      </c>
      <c r="AR1214" s="105">
        <v>27.877300000000002</v>
      </c>
      <c r="AS1214" s="105">
        <v>27.720099999999999</v>
      </c>
      <c r="AT1214" s="105">
        <v>28.6508</v>
      </c>
      <c r="AU1214" s="105">
        <v>26.3323</v>
      </c>
      <c r="AV1214" s="105">
        <v>27.5822</v>
      </c>
      <c r="AW1214" s="105">
        <v>23.538399999999999</v>
      </c>
      <c r="AX1214" s="105">
        <v>28.284300000000002</v>
      </c>
      <c r="AY1214" s="105">
        <v>27.416699999999999</v>
      </c>
      <c r="AZ1214" s="105">
        <v>27.563400000000001</v>
      </c>
      <c r="BA1214" s="105">
        <v>27.9316</v>
      </c>
      <c r="BB1214" s="105">
        <v>28.2148</v>
      </c>
      <c r="BC1214" s="105">
        <v>27.829599999999999</v>
      </c>
      <c r="BD1214" s="105">
        <v>27.2898</v>
      </c>
      <c r="BE1214" s="105">
        <v>27.2074</v>
      </c>
      <c r="BF1214" s="105">
        <v>27.9404</v>
      </c>
      <c r="BG1214" s="105">
        <v>27.551300000000001</v>
      </c>
      <c r="BH1214" s="105">
        <v>27.851400000000002</v>
      </c>
      <c r="BI1214" s="105">
        <v>27.8962</v>
      </c>
      <c r="BJ1214" s="105">
        <v>27.566099999999999</v>
      </c>
      <c r="BK1214" s="105">
        <v>27.633500000000002</v>
      </c>
      <c r="BL1214" s="116">
        <v>27.901700000000002</v>
      </c>
      <c r="BM1214" s="112">
        <v>0.53419899999999998</v>
      </c>
      <c r="BN1214" s="112">
        <v>0.249055</v>
      </c>
      <c r="BO1214" s="112">
        <v>0.51026499999999997</v>
      </c>
      <c r="BP1214" s="112">
        <v>0.27875</v>
      </c>
      <c r="BQ1214" s="112">
        <v>0.191662</v>
      </c>
      <c r="BR1214" s="112">
        <v>0.85895100000000002</v>
      </c>
      <c r="BS1214" s="112">
        <v>0.13167799999999999</v>
      </c>
      <c r="BT1214" s="112">
        <v>0.43204799999999999</v>
      </c>
      <c r="BU1214" s="117">
        <v>0.68138600000000005</v>
      </c>
      <c r="BV1214" s="112">
        <v>0.60924100000000003</v>
      </c>
      <c r="BW1214" s="112">
        <v>0.34032499999999999</v>
      </c>
      <c r="BX1214" s="112">
        <v>0.61335700000000004</v>
      </c>
      <c r="BY1214" s="112">
        <v>0.36307699999999998</v>
      </c>
      <c r="BZ1214" s="112">
        <v>0.55809200000000003</v>
      </c>
      <c r="CA1214" s="112">
        <v>0.94042700000000001</v>
      </c>
      <c r="CB1214" s="112">
        <v>0.34279300000000001</v>
      </c>
      <c r="CC1214" s="112">
        <v>0.61638400000000004</v>
      </c>
      <c r="CD1214" s="117">
        <v>0.90106900000000001</v>
      </c>
      <c r="CE1214" s="105">
        <v>0.16133</v>
      </c>
      <c r="CF1214" s="105">
        <v>-0.21779799999999999</v>
      </c>
      <c r="CG1214" s="105">
        <v>0.12895799999999999</v>
      </c>
      <c r="CH1214" s="105">
        <v>0.38233800000000001</v>
      </c>
      <c r="CI1214" s="105">
        <v>-1.88279</v>
      </c>
      <c r="CJ1214" s="105">
        <v>5.4384200000000001E-2</v>
      </c>
      <c r="CK1214" s="105">
        <v>0.29156900000000002</v>
      </c>
      <c r="CL1214" s="105">
        <v>-0.22120300000000001</v>
      </c>
      <c r="CM1214" s="116">
        <v>6.5879199999999999E-2</v>
      </c>
    </row>
    <row r="1215" spans="1:91">
      <c r="A1215" s="104" t="s">
        <v>5332</v>
      </c>
      <c r="B1215" s="104" t="s">
        <v>5333</v>
      </c>
      <c r="C1215" s="104" t="s">
        <v>5334</v>
      </c>
      <c r="D1215" s="105">
        <v>25.417149999999999</v>
      </c>
      <c r="E1215" s="108">
        <v>22198355</v>
      </c>
      <c r="F1215" s="108"/>
      <c r="G1215" s="108"/>
      <c r="H1215" s="108">
        <v>12307952.25</v>
      </c>
      <c r="I1215" s="108"/>
      <c r="J1215" s="108"/>
      <c r="K1215" s="108">
        <v>29808238.5</v>
      </c>
      <c r="L1215" s="108"/>
      <c r="M1215" s="108">
        <v>18166196</v>
      </c>
      <c r="N1215" s="108">
        <v>4683448.5</v>
      </c>
      <c r="O1215" s="108">
        <v>5002818</v>
      </c>
      <c r="P1215" s="108"/>
      <c r="Q1215" s="108">
        <v>40640663.5</v>
      </c>
      <c r="R1215" s="108">
        <v>40618482</v>
      </c>
      <c r="S1215" s="108">
        <v>23762814</v>
      </c>
      <c r="T1215" s="108">
        <v>38680404</v>
      </c>
      <c r="U1215" s="108">
        <v>43826830</v>
      </c>
      <c r="V1215" s="108">
        <v>31567950</v>
      </c>
      <c r="W1215" s="108">
        <v>47988138</v>
      </c>
      <c r="X1215" s="108">
        <v>41427902</v>
      </c>
      <c r="Y1215" s="108">
        <v>36821518</v>
      </c>
      <c r="Z1215" s="108">
        <v>40218922</v>
      </c>
      <c r="AA1215" s="108">
        <v>39068634</v>
      </c>
      <c r="AB1215" s="108">
        <v>38112486</v>
      </c>
      <c r="AC1215" s="108">
        <v>74519132</v>
      </c>
      <c r="AD1215" s="108">
        <v>53593458</v>
      </c>
      <c r="AE1215" s="108">
        <v>58390099</v>
      </c>
      <c r="AF1215" s="108">
        <v>71663614</v>
      </c>
      <c r="AG1215" s="108">
        <v>69767068</v>
      </c>
      <c r="AH1215" s="115">
        <v>80156756</v>
      </c>
      <c r="AI1215" s="105">
        <v>24.787400000000002</v>
      </c>
      <c r="AJ1215" s="105">
        <v>21.854900000000001</v>
      </c>
      <c r="AK1215" s="105">
        <v>22.911000000000001</v>
      </c>
      <c r="AL1215" s="105">
        <v>23.827500000000001</v>
      </c>
      <c r="AM1215" s="105">
        <v>23.035499999999999</v>
      </c>
      <c r="AN1215" s="105">
        <v>21.055800000000001</v>
      </c>
      <c r="AO1215" s="105">
        <v>25.036000000000001</v>
      </c>
      <c r="AP1215" s="105">
        <v>22.816700000000001</v>
      </c>
      <c r="AQ1215" s="105">
        <v>24.303799999999999</v>
      </c>
      <c r="AR1215" s="105">
        <v>22.198899999999998</v>
      </c>
      <c r="AS1215" s="105">
        <v>23.3263</v>
      </c>
      <c r="AT1215" s="105">
        <v>21.102</v>
      </c>
      <c r="AU1215" s="105">
        <v>25.484500000000001</v>
      </c>
      <c r="AV1215" s="105">
        <v>25.565300000000001</v>
      </c>
      <c r="AW1215" s="105">
        <v>25.1023</v>
      </c>
      <c r="AX1215" s="105">
        <v>25.584399999999999</v>
      </c>
      <c r="AY1215" s="105">
        <v>25.721399999999999</v>
      </c>
      <c r="AZ1215" s="105">
        <v>25.340599999999998</v>
      </c>
      <c r="BA1215" s="105">
        <v>25.761099999999999</v>
      </c>
      <c r="BB1215" s="105">
        <v>25.6892</v>
      </c>
      <c r="BC1215" s="105">
        <v>25.349799999999998</v>
      </c>
      <c r="BD1215" s="105">
        <v>25.604500000000002</v>
      </c>
      <c r="BE1215" s="105">
        <v>25.634399999999999</v>
      </c>
      <c r="BF1215" s="105">
        <v>25.6203</v>
      </c>
      <c r="BG1215" s="105">
        <v>26.176200000000001</v>
      </c>
      <c r="BH1215" s="105">
        <v>25.674800000000001</v>
      </c>
      <c r="BI1215" s="105">
        <v>25.813099999999999</v>
      </c>
      <c r="BJ1215" s="105">
        <v>26.149799999999999</v>
      </c>
      <c r="BK1215" s="105">
        <v>26.023700000000002</v>
      </c>
      <c r="BL1215" s="116">
        <v>26.303000000000001</v>
      </c>
      <c r="BM1215" s="112">
        <v>2.59759E-2</v>
      </c>
      <c r="BN1215" s="112">
        <v>1.3164800000000001E-2</v>
      </c>
      <c r="BO1215" s="112">
        <v>3.2828799999999998E-2</v>
      </c>
      <c r="BP1215" s="112">
        <v>3.6472700000000002E-3</v>
      </c>
      <c r="BQ1215" s="112">
        <v>9.1486099999999997E-3</v>
      </c>
      <c r="BR1215" s="112">
        <v>1.1379999999999999E-2</v>
      </c>
      <c r="BS1215" s="112">
        <v>2.05393E-2</v>
      </c>
      <c r="BT1215" s="112">
        <v>2.6727299999999999E-3</v>
      </c>
      <c r="BU1215" s="117">
        <v>0.186225</v>
      </c>
      <c r="BV1215" s="112">
        <v>6.8736800000000001E-2</v>
      </c>
      <c r="BW1215" s="112">
        <v>4.5530399999999999E-2</v>
      </c>
      <c r="BX1215" s="112">
        <v>0.107338</v>
      </c>
      <c r="BY1215" s="112">
        <v>1.5118100000000001E-2</v>
      </c>
      <c r="BZ1215" s="112">
        <v>0.24337</v>
      </c>
      <c r="CA1215" s="112">
        <v>9.9109199999999995E-2</v>
      </c>
      <c r="CB1215" s="112">
        <v>0.13570099999999999</v>
      </c>
      <c r="CC1215" s="112">
        <v>3.9091300000000002E-2</v>
      </c>
      <c r="CD1215" s="117">
        <v>0.69417600000000002</v>
      </c>
      <c r="CE1215" s="105">
        <v>-2.9744100000000002</v>
      </c>
      <c r="CF1215" s="105">
        <v>-3.5192800000000002</v>
      </c>
      <c r="CG1215" s="105">
        <v>-2.1066699999999998</v>
      </c>
      <c r="CH1215" s="105">
        <v>-3.9497599999999999</v>
      </c>
      <c r="CI1215" s="105">
        <v>-0.77480499999999997</v>
      </c>
      <c r="CJ1215" s="105">
        <v>-0.61003600000000002</v>
      </c>
      <c r="CK1215" s="105">
        <v>-0.55880399999999997</v>
      </c>
      <c r="CL1215" s="105">
        <v>-0.53911799999999999</v>
      </c>
      <c r="CM1215" s="116">
        <v>-0.27080700000000002</v>
      </c>
    </row>
    <row r="1216" spans="1:91">
      <c r="A1216" s="104" t="s">
        <v>3278</v>
      </c>
      <c r="B1216" s="104" t="s">
        <v>3279</v>
      </c>
      <c r="C1216" s="104" t="s">
        <v>3280</v>
      </c>
      <c r="D1216" s="105">
        <v>29.800699999999999</v>
      </c>
      <c r="E1216" s="108">
        <v>726592965.5</v>
      </c>
      <c r="F1216" s="108">
        <v>619931269.79999995</v>
      </c>
      <c r="G1216" s="108">
        <v>686793243.79999995</v>
      </c>
      <c r="H1216" s="108">
        <v>890157986.5</v>
      </c>
      <c r="I1216" s="108">
        <v>846848751.79999995</v>
      </c>
      <c r="J1216" s="108">
        <v>861811058.39999998</v>
      </c>
      <c r="K1216" s="108">
        <v>826409422</v>
      </c>
      <c r="L1216" s="108">
        <v>618946176</v>
      </c>
      <c r="M1216" s="108">
        <v>822777322.39999998</v>
      </c>
      <c r="N1216" s="108">
        <v>686138806</v>
      </c>
      <c r="O1216" s="108">
        <v>635443698.79999995</v>
      </c>
      <c r="P1216" s="108">
        <v>614548384.10000002</v>
      </c>
      <c r="Q1216" s="108">
        <v>694910008.5</v>
      </c>
      <c r="R1216" s="108">
        <v>578351979.5</v>
      </c>
      <c r="S1216" s="108">
        <v>498062489.10000002</v>
      </c>
      <c r="T1216" s="108">
        <v>618175221.79999995</v>
      </c>
      <c r="U1216" s="108">
        <v>576710760.29999995</v>
      </c>
      <c r="V1216" s="108">
        <v>672495322.60000002</v>
      </c>
      <c r="W1216" s="108">
        <v>593598492.79999995</v>
      </c>
      <c r="X1216" s="108">
        <v>750143322.29999995</v>
      </c>
      <c r="Y1216" s="108">
        <v>700601983.29999995</v>
      </c>
      <c r="Z1216" s="108">
        <v>642252203</v>
      </c>
      <c r="AA1216" s="108">
        <v>735143585.29999995</v>
      </c>
      <c r="AB1216" s="108">
        <v>710617507</v>
      </c>
      <c r="AC1216" s="108">
        <v>922308493</v>
      </c>
      <c r="AD1216" s="108">
        <v>796178442</v>
      </c>
      <c r="AE1216" s="108">
        <v>786849267.5</v>
      </c>
      <c r="AF1216" s="108">
        <v>803557380</v>
      </c>
      <c r="AG1216" s="108">
        <v>846554456.89999998</v>
      </c>
      <c r="AH1216" s="115">
        <v>868919181.5</v>
      </c>
      <c r="AI1216" s="105">
        <v>29.8201</v>
      </c>
      <c r="AJ1216" s="105">
        <v>29.802299999999999</v>
      </c>
      <c r="AK1216" s="105">
        <v>29.950500000000002</v>
      </c>
      <c r="AL1216" s="105">
        <v>30.003900000000002</v>
      </c>
      <c r="AM1216" s="105">
        <v>30.087499999999999</v>
      </c>
      <c r="AN1216" s="105">
        <v>30.222899999999999</v>
      </c>
      <c r="AO1216" s="105">
        <v>29.852799999999998</v>
      </c>
      <c r="AP1216" s="105">
        <v>30.023700000000002</v>
      </c>
      <c r="AQ1216" s="105">
        <v>29.805</v>
      </c>
      <c r="AR1216" s="105">
        <v>29.802900000000001</v>
      </c>
      <c r="AS1216" s="105">
        <v>29.814299999999999</v>
      </c>
      <c r="AT1216" s="105">
        <v>29.799099999999999</v>
      </c>
      <c r="AU1216" s="105">
        <v>29.5715</v>
      </c>
      <c r="AV1216" s="105">
        <v>29.397099999999998</v>
      </c>
      <c r="AW1216" s="105">
        <v>29.291499999999999</v>
      </c>
      <c r="AX1216" s="105">
        <v>29.582799999999999</v>
      </c>
      <c r="AY1216" s="105">
        <v>29.431999999999999</v>
      </c>
      <c r="AZ1216" s="105">
        <v>29.630700000000001</v>
      </c>
      <c r="BA1216" s="105">
        <v>29.389900000000001</v>
      </c>
      <c r="BB1216" s="105">
        <v>29.835100000000001</v>
      </c>
      <c r="BC1216" s="105">
        <v>29.600899999999999</v>
      </c>
      <c r="BD1216" s="105">
        <v>29.643599999999999</v>
      </c>
      <c r="BE1216" s="105">
        <v>29.873699999999999</v>
      </c>
      <c r="BF1216" s="105">
        <v>29.841100000000001</v>
      </c>
      <c r="BG1216" s="105">
        <v>29.817399999999999</v>
      </c>
      <c r="BH1216" s="105">
        <v>29.603100000000001</v>
      </c>
      <c r="BI1216" s="105">
        <v>29.5654</v>
      </c>
      <c r="BJ1216" s="105">
        <v>29.636900000000001</v>
      </c>
      <c r="BK1216" s="105">
        <v>29.606200000000001</v>
      </c>
      <c r="BL1216" s="116">
        <v>29.699400000000001</v>
      </c>
      <c r="BM1216" s="112">
        <v>1.7884899999999999E-2</v>
      </c>
      <c r="BN1216" s="112">
        <v>2.7586300000000002E-3</v>
      </c>
      <c r="BO1216" s="112">
        <v>2.6549099999999999E-2</v>
      </c>
      <c r="BP1216" s="112">
        <v>4.7508400000000001E-3</v>
      </c>
      <c r="BQ1216" s="112">
        <v>5.7521500000000003E-2</v>
      </c>
      <c r="BR1216" s="112">
        <v>0.20713400000000001</v>
      </c>
      <c r="BS1216" s="112">
        <v>0.782192</v>
      </c>
      <c r="BT1216" s="112">
        <v>0.145868</v>
      </c>
      <c r="BU1216" s="117">
        <v>0.87045799999999995</v>
      </c>
      <c r="BV1216" s="112">
        <v>5.5901300000000001E-2</v>
      </c>
      <c r="BW1216" s="112">
        <v>2.0727599999999999E-2</v>
      </c>
      <c r="BX1216" s="112">
        <v>9.5616800000000002E-2</v>
      </c>
      <c r="BY1216" s="112">
        <v>1.7316499999999999E-2</v>
      </c>
      <c r="BZ1216" s="112">
        <v>0.41746699999999998</v>
      </c>
      <c r="CA1216" s="112">
        <v>0.46988200000000002</v>
      </c>
      <c r="CB1216" s="112">
        <v>0.89580400000000004</v>
      </c>
      <c r="CC1216" s="112">
        <v>0.33324300000000001</v>
      </c>
      <c r="CD1216" s="117">
        <v>0.96529799999999999</v>
      </c>
      <c r="CE1216" s="105">
        <v>0.21009800000000001</v>
      </c>
      <c r="CF1216" s="105">
        <v>0.45728400000000002</v>
      </c>
      <c r="CG1216" s="105">
        <v>0.246334</v>
      </c>
      <c r="CH1216" s="105">
        <v>0.157916</v>
      </c>
      <c r="CI1216" s="105">
        <v>-0.22747400000000001</v>
      </c>
      <c r="CJ1216" s="105">
        <v>-9.9023799999999995E-2</v>
      </c>
      <c r="CK1216" s="105">
        <v>-3.8878099999999999E-2</v>
      </c>
      <c r="CL1216" s="105">
        <v>0.138626</v>
      </c>
      <c r="CM1216" s="116">
        <v>1.4452E-2</v>
      </c>
    </row>
    <row r="1217" spans="1:91">
      <c r="A1217" s="104" t="s">
        <v>3281</v>
      </c>
      <c r="B1217" s="104" t="s">
        <v>3282</v>
      </c>
      <c r="C1217" s="104" t="s">
        <v>1826</v>
      </c>
      <c r="D1217" s="105">
        <v>31.12595</v>
      </c>
      <c r="E1217" s="108">
        <v>634426122.79999995</v>
      </c>
      <c r="F1217" s="108">
        <v>477617914</v>
      </c>
      <c r="G1217" s="108">
        <v>378589040.89999998</v>
      </c>
      <c r="H1217" s="108">
        <v>632972187.79999995</v>
      </c>
      <c r="I1217" s="108">
        <v>421192427</v>
      </c>
      <c r="J1217" s="108">
        <v>575359866.29999995</v>
      </c>
      <c r="K1217" s="108">
        <v>253288003</v>
      </c>
      <c r="L1217" s="108">
        <v>157204052</v>
      </c>
      <c r="M1217" s="108">
        <v>253911490.80000001</v>
      </c>
      <c r="N1217" s="108">
        <v>749822036.29999995</v>
      </c>
      <c r="O1217" s="108">
        <v>775797550.29999995</v>
      </c>
      <c r="P1217" s="108">
        <v>700462523.5</v>
      </c>
      <c r="Q1217" s="108">
        <v>2226097337</v>
      </c>
      <c r="R1217" s="108">
        <v>2627485586</v>
      </c>
      <c r="S1217" s="108">
        <v>1022747895</v>
      </c>
      <c r="T1217" s="108">
        <v>2226629688</v>
      </c>
      <c r="U1217" s="108">
        <v>2225389616</v>
      </c>
      <c r="V1217" s="108">
        <v>1778713544</v>
      </c>
      <c r="W1217" s="108">
        <v>2099675980</v>
      </c>
      <c r="X1217" s="108">
        <v>2424416303</v>
      </c>
      <c r="Y1217" s="108">
        <v>2212683364</v>
      </c>
      <c r="Z1217" s="108">
        <v>1777552919</v>
      </c>
      <c r="AA1217" s="108">
        <v>2245446708</v>
      </c>
      <c r="AB1217" s="108">
        <v>1925238097</v>
      </c>
      <c r="AC1217" s="108">
        <v>2452099622</v>
      </c>
      <c r="AD1217" s="108">
        <v>2594239729</v>
      </c>
      <c r="AE1217" s="108">
        <v>2316638067</v>
      </c>
      <c r="AF1217" s="108">
        <v>2661784113</v>
      </c>
      <c r="AG1217" s="108">
        <v>2494589951</v>
      </c>
      <c r="AH1217" s="115">
        <v>2561855363</v>
      </c>
      <c r="AI1217" s="105">
        <v>29.624400000000001</v>
      </c>
      <c r="AJ1217" s="105">
        <v>29.415500000000002</v>
      </c>
      <c r="AK1217" s="105">
        <v>29.100200000000001</v>
      </c>
      <c r="AL1217" s="105">
        <v>29.512</v>
      </c>
      <c r="AM1217" s="105">
        <v>29.092500000000001</v>
      </c>
      <c r="AN1217" s="105">
        <v>29.628699999999998</v>
      </c>
      <c r="AO1217" s="105">
        <v>28.1784</v>
      </c>
      <c r="AP1217" s="105">
        <v>28.151800000000001</v>
      </c>
      <c r="AQ1217" s="105">
        <v>28.108799999999999</v>
      </c>
      <c r="AR1217" s="105">
        <v>29.936699999999998</v>
      </c>
      <c r="AS1217" s="105">
        <v>30.115500000000001</v>
      </c>
      <c r="AT1217" s="105">
        <v>29.9879</v>
      </c>
      <c r="AU1217" s="105">
        <v>31.286100000000001</v>
      </c>
      <c r="AV1217" s="105">
        <v>31.5807</v>
      </c>
      <c r="AW1217" s="105">
        <v>30.259599999999999</v>
      </c>
      <c r="AX1217" s="105">
        <v>31.4315</v>
      </c>
      <c r="AY1217" s="105">
        <v>31.374400000000001</v>
      </c>
      <c r="AZ1217" s="105">
        <v>31.066400000000002</v>
      </c>
      <c r="BA1217" s="105">
        <v>31.212499999999999</v>
      </c>
      <c r="BB1217" s="105">
        <v>31.502099999999999</v>
      </c>
      <c r="BC1217" s="105">
        <v>31.232800000000001</v>
      </c>
      <c r="BD1217" s="105">
        <v>31.128599999999999</v>
      </c>
      <c r="BE1217" s="105">
        <v>31.473500000000001</v>
      </c>
      <c r="BF1217" s="105">
        <v>31.279</v>
      </c>
      <c r="BG1217" s="105">
        <v>31.2409</v>
      </c>
      <c r="BH1217" s="105">
        <v>31.308</v>
      </c>
      <c r="BI1217" s="105">
        <v>31.1233</v>
      </c>
      <c r="BJ1217" s="105">
        <v>31.364799999999999</v>
      </c>
      <c r="BK1217" s="105">
        <v>31.146000000000001</v>
      </c>
      <c r="BL1217" s="116">
        <v>31.252800000000001</v>
      </c>
      <c r="BM1217" s="112">
        <v>3.4162999999999999E-4</v>
      </c>
      <c r="BN1217" s="112">
        <v>4.55489E-4</v>
      </c>
      <c r="BO1217" s="112">
        <v>1.24095E-6</v>
      </c>
      <c r="BP1217" s="112">
        <v>1.14029E-4</v>
      </c>
      <c r="BQ1217" s="112">
        <v>0.62797700000000001</v>
      </c>
      <c r="BR1217" s="112">
        <v>0.79403900000000005</v>
      </c>
      <c r="BS1217" s="112">
        <v>0.61575899999999995</v>
      </c>
      <c r="BT1217" s="112">
        <v>0.75698799999999999</v>
      </c>
      <c r="BU1217" s="117">
        <v>0.732464</v>
      </c>
      <c r="BV1217" s="112">
        <v>8.2856100000000005E-3</v>
      </c>
      <c r="BW1217" s="112">
        <v>1.0031200000000001E-2</v>
      </c>
      <c r="BX1217" s="112">
        <v>6.7335799999999999E-4</v>
      </c>
      <c r="BY1217" s="112">
        <v>3.3699300000000001E-3</v>
      </c>
      <c r="BZ1217" s="112">
        <v>0.81453699999999996</v>
      </c>
      <c r="CA1217" s="112">
        <v>0.91056000000000004</v>
      </c>
      <c r="CB1217" s="112">
        <v>0.77669200000000005</v>
      </c>
      <c r="CC1217" s="112">
        <v>0.86025499999999999</v>
      </c>
      <c r="CD1217" s="117">
        <v>0.91275600000000001</v>
      </c>
      <c r="CE1217" s="105">
        <v>-1.8744799999999999</v>
      </c>
      <c r="CF1217" s="105">
        <v>-1.8434900000000001</v>
      </c>
      <c r="CG1217" s="105">
        <v>-3.1081699999999999</v>
      </c>
      <c r="CH1217" s="105">
        <v>-1.2411700000000001</v>
      </c>
      <c r="CI1217" s="105">
        <v>-0.21240700000000001</v>
      </c>
      <c r="CJ1217" s="105">
        <v>3.6222499999999998E-2</v>
      </c>
      <c r="CK1217" s="105">
        <v>6.1236100000000002E-2</v>
      </c>
      <c r="CL1217" s="105">
        <v>3.9148299999999997E-2</v>
      </c>
      <c r="CM1217" s="116">
        <v>-3.04642E-2</v>
      </c>
    </row>
    <row r="1218" spans="1:91">
      <c r="A1218" s="104" t="s">
        <v>3283</v>
      </c>
      <c r="B1218" s="104" t="s">
        <v>3284</v>
      </c>
      <c r="C1218" s="104" t="s">
        <v>3285</v>
      </c>
      <c r="D1218" s="105">
        <v>28.457999999999998</v>
      </c>
      <c r="E1218" s="108">
        <v>218890560</v>
      </c>
      <c r="F1218" s="108">
        <v>284622382.5</v>
      </c>
      <c r="G1218" s="108">
        <v>229938746.90000001</v>
      </c>
      <c r="H1218" s="108">
        <v>491042400</v>
      </c>
      <c r="I1218" s="108">
        <v>485406528</v>
      </c>
      <c r="J1218" s="108">
        <v>626176232</v>
      </c>
      <c r="K1218" s="108">
        <v>346905642</v>
      </c>
      <c r="L1218" s="108">
        <v>414854621.5</v>
      </c>
      <c r="M1218" s="108">
        <v>280235008</v>
      </c>
      <c r="N1218" s="108">
        <v>128459016.5</v>
      </c>
      <c r="O1218" s="108">
        <v>364099610.5</v>
      </c>
      <c r="P1218" s="108">
        <v>276854368</v>
      </c>
      <c r="Q1218" s="108">
        <v>305970590.5</v>
      </c>
      <c r="R1218" s="108">
        <v>535295231</v>
      </c>
      <c r="S1218" s="108">
        <v>279797664</v>
      </c>
      <c r="T1218" s="108">
        <v>286694826</v>
      </c>
      <c r="U1218" s="108">
        <v>267256048</v>
      </c>
      <c r="V1218" s="108">
        <v>264937344</v>
      </c>
      <c r="W1218" s="108">
        <v>272321408</v>
      </c>
      <c r="X1218" s="108">
        <v>299662976</v>
      </c>
      <c r="Y1218" s="108">
        <v>263292450.5</v>
      </c>
      <c r="Z1218" s="108">
        <v>170134624</v>
      </c>
      <c r="AA1218" s="108">
        <v>222240325.5</v>
      </c>
      <c r="AB1218" s="108">
        <v>213237552</v>
      </c>
      <c r="AC1218" s="108">
        <v>415550128</v>
      </c>
      <c r="AD1218" s="108">
        <v>311919224</v>
      </c>
      <c r="AE1218" s="108">
        <v>257689427</v>
      </c>
      <c r="AF1218" s="108">
        <v>391666161</v>
      </c>
      <c r="AG1218" s="108">
        <v>313513511</v>
      </c>
      <c r="AH1218" s="115">
        <v>453439984</v>
      </c>
      <c r="AI1218" s="105">
        <v>28.089099999999998</v>
      </c>
      <c r="AJ1218" s="105">
        <v>28.7287</v>
      </c>
      <c r="AK1218" s="105">
        <v>28.441700000000001</v>
      </c>
      <c r="AL1218" s="105">
        <v>29.145700000000001</v>
      </c>
      <c r="AM1218" s="105">
        <v>29.3005</v>
      </c>
      <c r="AN1218" s="105">
        <v>29.758099999999999</v>
      </c>
      <c r="AO1218" s="105">
        <v>28.631799999999998</v>
      </c>
      <c r="AP1218" s="105">
        <v>29.466699999999999</v>
      </c>
      <c r="AQ1218" s="105">
        <v>28.251200000000001</v>
      </c>
      <c r="AR1218" s="105">
        <v>27.399899999999999</v>
      </c>
      <c r="AS1218" s="105">
        <v>29.031700000000001</v>
      </c>
      <c r="AT1218" s="105">
        <v>28.648700000000002</v>
      </c>
      <c r="AU1218" s="105">
        <v>28.380400000000002</v>
      </c>
      <c r="AV1218" s="105">
        <v>29.285499999999999</v>
      </c>
      <c r="AW1218" s="105">
        <v>28.498999999999999</v>
      </c>
      <c r="AX1218" s="105">
        <v>28.474299999999999</v>
      </c>
      <c r="AY1218" s="105">
        <v>28.303899999999999</v>
      </c>
      <c r="AZ1218" s="105">
        <v>28.364000000000001</v>
      </c>
      <c r="BA1218" s="105">
        <v>28.265699999999999</v>
      </c>
      <c r="BB1218" s="105">
        <v>28.497900000000001</v>
      </c>
      <c r="BC1218" s="105">
        <v>28.189499999999999</v>
      </c>
      <c r="BD1218" s="105">
        <v>27.7774</v>
      </c>
      <c r="BE1218" s="105">
        <v>28.1892</v>
      </c>
      <c r="BF1218" s="105">
        <v>28.104500000000002</v>
      </c>
      <c r="BG1218" s="105">
        <v>28.672499999999999</v>
      </c>
      <c r="BH1218" s="105">
        <v>28.249400000000001</v>
      </c>
      <c r="BI1218" s="105">
        <v>27.954899999999999</v>
      </c>
      <c r="BJ1218" s="105">
        <v>28.600100000000001</v>
      </c>
      <c r="BK1218" s="105">
        <v>28.1753</v>
      </c>
      <c r="BL1218" s="116">
        <v>28.749199999999998</v>
      </c>
      <c r="BM1218" s="112">
        <v>0.74415100000000001</v>
      </c>
      <c r="BN1218" s="112">
        <v>2.3828700000000001E-2</v>
      </c>
      <c r="BO1218" s="112">
        <v>0.52754000000000001</v>
      </c>
      <c r="BP1218" s="112">
        <v>0.79065300000000005</v>
      </c>
      <c r="BQ1218" s="112">
        <v>0.55520199999999997</v>
      </c>
      <c r="BR1218" s="112">
        <v>0.51580700000000002</v>
      </c>
      <c r="BS1218" s="112">
        <v>0.384689</v>
      </c>
      <c r="BT1218" s="112">
        <v>8.5192500000000004E-2</v>
      </c>
      <c r="BU1218" s="117">
        <v>0.46874399999999999</v>
      </c>
      <c r="BV1218" s="112">
        <v>0.78903900000000005</v>
      </c>
      <c r="BW1218" s="112">
        <v>6.5036700000000003E-2</v>
      </c>
      <c r="BX1218" s="112">
        <v>0.62780599999999998</v>
      </c>
      <c r="BY1218" s="112">
        <v>0.83053299999999997</v>
      </c>
      <c r="BZ1218" s="112">
        <v>0.77477600000000002</v>
      </c>
      <c r="CA1218" s="112">
        <v>0.75178800000000001</v>
      </c>
      <c r="CB1218" s="112">
        <v>0.61065800000000003</v>
      </c>
      <c r="CC1218" s="112">
        <v>0.24806800000000001</v>
      </c>
      <c r="CD1218" s="117">
        <v>0.79044899999999996</v>
      </c>
      <c r="CE1218" s="105">
        <v>-8.8324899999999998E-2</v>
      </c>
      <c r="CF1218" s="105">
        <v>0.893262</v>
      </c>
      <c r="CG1218" s="105">
        <v>0.27504899999999999</v>
      </c>
      <c r="CH1218" s="105">
        <v>-0.14808499999999999</v>
      </c>
      <c r="CI1218" s="105">
        <v>0.21346999999999999</v>
      </c>
      <c r="CJ1218" s="105">
        <v>-0.12745300000000001</v>
      </c>
      <c r="CK1218" s="105">
        <v>-0.19049099999999999</v>
      </c>
      <c r="CL1218" s="105">
        <v>-0.48448600000000003</v>
      </c>
      <c r="CM1218" s="116">
        <v>-0.215919</v>
      </c>
    </row>
    <row r="1219" spans="1:91">
      <c r="A1219" s="104" t="s">
        <v>3286</v>
      </c>
      <c r="B1219" s="104" t="s">
        <v>3287</v>
      </c>
      <c r="C1219" s="104" t="s">
        <v>471</v>
      </c>
      <c r="D1219" s="105">
        <v>26.785</v>
      </c>
      <c r="E1219" s="108">
        <v>40810271</v>
      </c>
      <c r="F1219" s="108">
        <v>5469745.5</v>
      </c>
      <c r="G1219" s="108">
        <v>11768630</v>
      </c>
      <c r="H1219" s="108">
        <v>59002580</v>
      </c>
      <c r="I1219" s="108">
        <v>39885091</v>
      </c>
      <c r="J1219" s="108">
        <v>40706177</v>
      </c>
      <c r="K1219" s="108">
        <v>50569224</v>
      </c>
      <c r="L1219" s="108">
        <v>26975887.879999999</v>
      </c>
      <c r="M1219" s="108">
        <v>43277299</v>
      </c>
      <c r="N1219" s="108">
        <v>47845444</v>
      </c>
      <c r="O1219" s="108">
        <v>45472301</v>
      </c>
      <c r="P1219" s="108">
        <v>26039334</v>
      </c>
      <c r="Q1219" s="108">
        <v>163265766</v>
      </c>
      <c r="R1219" s="108">
        <v>148759601</v>
      </c>
      <c r="S1219" s="108">
        <v>122703717</v>
      </c>
      <c r="T1219" s="108">
        <v>124020990.09999999</v>
      </c>
      <c r="U1219" s="108">
        <v>113772052</v>
      </c>
      <c r="V1219" s="108">
        <v>111979727</v>
      </c>
      <c r="W1219" s="108">
        <v>77416692</v>
      </c>
      <c r="X1219" s="108">
        <v>140780678.5</v>
      </c>
      <c r="Y1219" s="108">
        <v>108134210.3</v>
      </c>
      <c r="Z1219" s="108">
        <v>134478029.5</v>
      </c>
      <c r="AA1219" s="108">
        <v>18363402.75</v>
      </c>
      <c r="AB1219" s="108">
        <v>84161509.5</v>
      </c>
      <c r="AC1219" s="108">
        <v>165731737</v>
      </c>
      <c r="AD1219" s="108">
        <v>201325461</v>
      </c>
      <c r="AE1219" s="108">
        <v>170286347.5</v>
      </c>
      <c r="AF1219" s="108">
        <v>136670112.30000001</v>
      </c>
      <c r="AG1219" s="108">
        <v>146161703</v>
      </c>
      <c r="AH1219" s="115">
        <v>112387325.5</v>
      </c>
      <c r="AI1219" s="105">
        <v>25.665900000000001</v>
      </c>
      <c r="AJ1219" s="105">
        <v>23.132000000000001</v>
      </c>
      <c r="AK1219" s="105">
        <v>24.180700000000002</v>
      </c>
      <c r="AL1219" s="105">
        <v>26.088699999999999</v>
      </c>
      <c r="AM1219" s="105">
        <v>25.7667</v>
      </c>
      <c r="AN1219" s="105">
        <v>26.123699999999999</v>
      </c>
      <c r="AO1219" s="105">
        <v>25.819400000000002</v>
      </c>
      <c r="AP1219" s="105">
        <v>25.809200000000001</v>
      </c>
      <c r="AQ1219" s="105">
        <v>25.5562</v>
      </c>
      <c r="AR1219" s="105">
        <v>25.8339</v>
      </c>
      <c r="AS1219" s="105">
        <v>26.120899999999999</v>
      </c>
      <c r="AT1219" s="105">
        <v>25.238399999999999</v>
      </c>
      <c r="AU1219" s="105">
        <v>27.5124</v>
      </c>
      <c r="AV1219" s="105">
        <v>27.438099999999999</v>
      </c>
      <c r="AW1219" s="105">
        <v>27.314299999999999</v>
      </c>
      <c r="AX1219" s="105">
        <v>27.2653</v>
      </c>
      <c r="AY1219" s="105">
        <v>27.095600000000001</v>
      </c>
      <c r="AZ1219" s="105">
        <v>27.134699999999999</v>
      </c>
      <c r="BA1219" s="105">
        <v>26.4511</v>
      </c>
      <c r="BB1219" s="105">
        <v>27.419599999999999</v>
      </c>
      <c r="BC1219" s="105">
        <v>26.857299999999999</v>
      </c>
      <c r="BD1219" s="105">
        <v>27.417100000000001</v>
      </c>
      <c r="BE1219" s="105">
        <v>24.545200000000001</v>
      </c>
      <c r="BF1219" s="105">
        <v>26.763200000000001</v>
      </c>
      <c r="BG1219" s="105">
        <v>27.310300000000002</v>
      </c>
      <c r="BH1219" s="105">
        <v>27.607399999999998</v>
      </c>
      <c r="BI1219" s="105">
        <v>27.357299999999999</v>
      </c>
      <c r="BJ1219" s="105">
        <v>27.081199999999999</v>
      </c>
      <c r="BK1219" s="105">
        <v>27.096699999999998</v>
      </c>
      <c r="BL1219" s="116">
        <v>26.806799999999999</v>
      </c>
      <c r="BM1219" s="112">
        <v>2.27382E-2</v>
      </c>
      <c r="BN1219" s="112">
        <v>2.45722E-3</v>
      </c>
      <c r="BO1219" s="112">
        <v>5.78044E-4</v>
      </c>
      <c r="BP1219" s="112">
        <v>1.0247900000000001E-2</v>
      </c>
      <c r="BQ1219" s="112">
        <v>1.8109E-2</v>
      </c>
      <c r="BR1219" s="112">
        <v>0.187446</v>
      </c>
      <c r="BS1219" s="112">
        <v>0.78706699999999996</v>
      </c>
      <c r="BT1219" s="112">
        <v>0.43756099999999998</v>
      </c>
      <c r="BU1219" s="117">
        <v>3.09783E-2</v>
      </c>
      <c r="BV1219" s="112">
        <v>6.3285400000000006E-2</v>
      </c>
      <c r="BW1219" s="112">
        <v>1.97027E-2</v>
      </c>
      <c r="BX1219" s="112">
        <v>1.4966699999999999E-2</v>
      </c>
      <c r="BY1219" s="112">
        <v>2.83926E-2</v>
      </c>
      <c r="BZ1219" s="112">
        <v>0.28914099999999998</v>
      </c>
      <c r="CA1219" s="112">
        <v>0.44527099999999997</v>
      </c>
      <c r="CB1219" s="112">
        <v>0.89782899999999999</v>
      </c>
      <c r="CC1219" s="112">
        <v>0.62147300000000005</v>
      </c>
      <c r="CD1219" s="117">
        <v>0.45022299999999998</v>
      </c>
      <c r="CE1219" s="105">
        <v>-2.6686999999999999</v>
      </c>
      <c r="CF1219" s="105">
        <v>-1.00186</v>
      </c>
      <c r="CG1219" s="105">
        <v>-1.26661</v>
      </c>
      <c r="CH1219" s="105">
        <v>-1.2638199999999999</v>
      </c>
      <c r="CI1219" s="105">
        <v>0.42671799999999999</v>
      </c>
      <c r="CJ1219" s="105">
        <v>0.170319</v>
      </c>
      <c r="CK1219" s="105">
        <v>-8.55408E-2</v>
      </c>
      <c r="CL1219" s="105">
        <v>-0.75303299999999995</v>
      </c>
      <c r="CM1219" s="116">
        <v>0.43012</v>
      </c>
    </row>
    <row r="1220" spans="1:91">
      <c r="A1220" s="104" t="s">
        <v>3288</v>
      </c>
      <c r="B1220" s="104" t="s">
        <v>3289</v>
      </c>
      <c r="C1220" s="104" t="s">
        <v>439</v>
      </c>
      <c r="D1220" s="105">
        <v>29.141599999999997</v>
      </c>
      <c r="E1220" s="108">
        <v>552400885</v>
      </c>
      <c r="F1220" s="108">
        <v>485050069.5</v>
      </c>
      <c r="G1220" s="108">
        <v>504454669</v>
      </c>
      <c r="H1220" s="108">
        <v>494571108.80000001</v>
      </c>
      <c r="I1220" s="108">
        <v>416968155</v>
      </c>
      <c r="J1220" s="108">
        <v>375587514</v>
      </c>
      <c r="K1220" s="108">
        <v>620479671</v>
      </c>
      <c r="L1220" s="108">
        <v>369568594</v>
      </c>
      <c r="M1220" s="108">
        <v>614337940.5</v>
      </c>
      <c r="N1220" s="108">
        <v>343360260</v>
      </c>
      <c r="O1220" s="108">
        <v>238228551.5</v>
      </c>
      <c r="P1220" s="108">
        <v>342127432</v>
      </c>
      <c r="Q1220" s="108">
        <v>488944992</v>
      </c>
      <c r="R1220" s="108">
        <v>474732816</v>
      </c>
      <c r="S1220" s="108">
        <v>392893885.80000001</v>
      </c>
      <c r="T1220" s="108">
        <v>461489235.5</v>
      </c>
      <c r="U1220" s="108">
        <v>476711094</v>
      </c>
      <c r="V1220" s="108">
        <v>500747915</v>
      </c>
      <c r="W1220" s="108">
        <v>490176251.5</v>
      </c>
      <c r="X1220" s="108">
        <v>544748437</v>
      </c>
      <c r="Y1220" s="108">
        <v>479433023</v>
      </c>
      <c r="Z1220" s="108">
        <v>445607196</v>
      </c>
      <c r="AA1220" s="108">
        <v>439341723.80000001</v>
      </c>
      <c r="AB1220" s="108">
        <v>400710671.80000001</v>
      </c>
      <c r="AC1220" s="108">
        <v>613963538</v>
      </c>
      <c r="AD1220" s="108">
        <v>684673083.5</v>
      </c>
      <c r="AE1220" s="108">
        <v>608185877.29999995</v>
      </c>
      <c r="AF1220" s="108">
        <v>617023019.5</v>
      </c>
      <c r="AG1220" s="108">
        <v>585292809</v>
      </c>
      <c r="AH1220" s="115">
        <v>588607754</v>
      </c>
      <c r="AI1220" s="105">
        <v>29.424600000000002</v>
      </c>
      <c r="AJ1220" s="105">
        <v>29.433900000000001</v>
      </c>
      <c r="AK1220" s="105">
        <v>29.5123</v>
      </c>
      <c r="AL1220" s="105">
        <v>29.155999999999999</v>
      </c>
      <c r="AM1220" s="105">
        <v>29.084499999999998</v>
      </c>
      <c r="AN1220" s="105">
        <v>29.031099999999999</v>
      </c>
      <c r="AO1220" s="105">
        <v>29.456700000000001</v>
      </c>
      <c r="AP1220" s="105">
        <v>29.267800000000001</v>
      </c>
      <c r="AQ1220" s="105">
        <v>29.383600000000001</v>
      </c>
      <c r="AR1220" s="105">
        <v>28.776399999999999</v>
      </c>
      <c r="AS1220" s="105">
        <v>28.429500000000001</v>
      </c>
      <c r="AT1220" s="105">
        <v>28.9541</v>
      </c>
      <c r="AU1220" s="105">
        <v>29.053100000000001</v>
      </c>
      <c r="AV1220" s="105">
        <v>29.112200000000001</v>
      </c>
      <c r="AW1220" s="105">
        <v>28.974699999999999</v>
      </c>
      <c r="AX1220" s="105">
        <v>29.161000000000001</v>
      </c>
      <c r="AY1220" s="105">
        <v>29.164300000000001</v>
      </c>
      <c r="AZ1220" s="105">
        <v>29.249500000000001</v>
      </c>
      <c r="BA1220" s="105">
        <v>29.113700000000001</v>
      </c>
      <c r="BB1220" s="105">
        <v>29.3752</v>
      </c>
      <c r="BC1220" s="105">
        <v>29.057700000000001</v>
      </c>
      <c r="BD1220" s="105">
        <v>29.119800000000001</v>
      </c>
      <c r="BE1220" s="105">
        <v>29.1187</v>
      </c>
      <c r="BF1220" s="105">
        <v>29.014600000000002</v>
      </c>
      <c r="BG1220" s="105">
        <v>29.244399999999999</v>
      </c>
      <c r="BH1220" s="105">
        <v>29.390499999999999</v>
      </c>
      <c r="BI1220" s="105">
        <v>29.1938</v>
      </c>
      <c r="BJ1220" s="105">
        <v>29.255800000000001</v>
      </c>
      <c r="BK1220" s="105">
        <v>29.0642</v>
      </c>
      <c r="BL1220" s="116">
        <v>29.127199999999998</v>
      </c>
      <c r="BM1220" s="112">
        <v>8.0567299999999998E-3</v>
      </c>
      <c r="BN1220" s="112">
        <v>0.43145499999999998</v>
      </c>
      <c r="BO1220" s="112">
        <v>4.8962699999999998E-2</v>
      </c>
      <c r="BP1220" s="112">
        <v>5.90807E-2</v>
      </c>
      <c r="BQ1220" s="112">
        <v>0.21221000000000001</v>
      </c>
      <c r="BR1220" s="112">
        <v>0.53878099999999995</v>
      </c>
      <c r="BS1220" s="112">
        <v>0.78369599999999995</v>
      </c>
      <c r="BT1220" s="112">
        <v>0.38450800000000002</v>
      </c>
      <c r="BU1220" s="117">
        <v>0.194073</v>
      </c>
      <c r="BV1220" s="112">
        <v>3.5557999999999999E-2</v>
      </c>
      <c r="BW1220" s="112">
        <v>0.51893800000000001</v>
      </c>
      <c r="BX1220" s="112">
        <v>0.13344600000000001</v>
      </c>
      <c r="BY1220" s="112">
        <v>0.104837</v>
      </c>
      <c r="BZ1220" s="112">
        <v>0.58578200000000002</v>
      </c>
      <c r="CA1220" s="112">
        <v>0.76503699999999997</v>
      </c>
      <c r="CB1220" s="112">
        <v>0.89699099999999998</v>
      </c>
      <c r="CC1220" s="112">
        <v>0.57872500000000004</v>
      </c>
      <c r="CD1220" s="117">
        <v>0.69455</v>
      </c>
      <c r="CE1220" s="105">
        <v>0.30790099999999998</v>
      </c>
      <c r="CF1220" s="105">
        <v>-5.8546099999999997E-2</v>
      </c>
      <c r="CG1220" s="105">
        <v>0.22026799999999999</v>
      </c>
      <c r="CH1220" s="105">
        <v>-0.42904500000000001</v>
      </c>
      <c r="CI1220" s="105">
        <v>-0.102369</v>
      </c>
      <c r="CJ1220" s="105">
        <v>4.25542E-2</v>
      </c>
      <c r="CK1220" s="105">
        <v>3.3153500000000002E-2</v>
      </c>
      <c r="CL1220" s="105">
        <v>-6.4687700000000001E-2</v>
      </c>
      <c r="CM1220" s="116">
        <v>0.12715599999999999</v>
      </c>
    </row>
    <row r="1221" spans="1:91">
      <c r="A1221" s="104" t="s">
        <v>5335</v>
      </c>
      <c r="B1221" s="104" t="s">
        <v>5336</v>
      </c>
      <c r="C1221" s="104" t="s">
        <v>5337</v>
      </c>
      <c r="D1221" s="105">
        <v>22.110199999999999</v>
      </c>
      <c r="E1221" s="108">
        <v>7637528.75</v>
      </c>
      <c r="F1221" s="108">
        <v>9548454</v>
      </c>
      <c r="G1221" s="108">
        <v>2396769.75</v>
      </c>
      <c r="H1221" s="108"/>
      <c r="I1221" s="108"/>
      <c r="J1221" s="108">
        <v>1246729.125</v>
      </c>
      <c r="K1221" s="108">
        <v>14175281.439999999</v>
      </c>
      <c r="L1221" s="108">
        <v>1845917.875</v>
      </c>
      <c r="M1221" s="108">
        <v>4601410</v>
      </c>
      <c r="N1221" s="108">
        <v>19225048</v>
      </c>
      <c r="O1221" s="108">
        <v>7119473</v>
      </c>
      <c r="P1221" s="108"/>
      <c r="Q1221" s="108"/>
      <c r="R1221" s="108">
        <v>6333806.625</v>
      </c>
      <c r="S1221" s="108">
        <v>225282.20310000001</v>
      </c>
      <c r="T1221" s="108">
        <v>954474</v>
      </c>
      <c r="U1221" s="108">
        <v>5370433.625</v>
      </c>
      <c r="V1221" s="108"/>
      <c r="W1221" s="108">
        <v>3863626.75</v>
      </c>
      <c r="X1221" s="108">
        <v>2496025.9380000001</v>
      </c>
      <c r="Y1221" s="108">
        <v>5000447.5</v>
      </c>
      <c r="Z1221" s="108">
        <v>2974034.3130000001</v>
      </c>
      <c r="AA1221" s="108">
        <v>6589317.5</v>
      </c>
      <c r="AB1221" s="108">
        <v>6959600</v>
      </c>
      <c r="AC1221" s="108">
        <v>286666.84379999997</v>
      </c>
      <c r="AD1221" s="108">
        <v>6316612.625</v>
      </c>
      <c r="AE1221" s="108">
        <v>9303250.125</v>
      </c>
      <c r="AF1221" s="108">
        <v>2774713.75</v>
      </c>
      <c r="AG1221" s="108">
        <v>8969013.4059999995</v>
      </c>
      <c r="AH1221" s="115">
        <v>1184602.9380000001</v>
      </c>
      <c r="AI1221" s="105">
        <v>23.248200000000001</v>
      </c>
      <c r="AJ1221" s="105">
        <v>23.9194</v>
      </c>
      <c r="AK1221" s="105">
        <v>22.0504</v>
      </c>
      <c r="AL1221" s="105">
        <v>20.6629</v>
      </c>
      <c r="AM1221" s="105">
        <v>21.488600000000002</v>
      </c>
      <c r="AN1221" s="105">
        <v>21.886800000000001</v>
      </c>
      <c r="AO1221" s="105">
        <v>24.1144</v>
      </c>
      <c r="AP1221" s="105">
        <v>21.821000000000002</v>
      </c>
      <c r="AQ1221" s="105">
        <v>22.322700000000001</v>
      </c>
      <c r="AR1221" s="105">
        <v>24.459099999999999</v>
      </c>
      <c r="AS1221" s="105">
        <v>23.717300000000002</v>
      </c>
      <c r="AT1221" s="105">
        <v>21.283000000000001</v>
      </c>
      <c r="AU1221" s="105">
        <v>21.5974</v>
      </c>
      <c r="AV1221" s="105">
        <v>22.8843</v>
      </c>
      <c r="AW1221" s="105">
        <v>17.8904</v>
      </c>
      <c r="AX1221" s="105">
        <v>20.2437</v>
      </c>
      <c r="AY1221" s="105">
        <v>22.854700000000001</v>
      </c>
      <c r="AZ1221" s="105">
        <v>22.093900000000001</v>
      </c>
      <c r="BA1221" s="105">
        <v>22.1265</v>
      </c>
      <c r="BB1221" s="105">
        <v>21.987400000000001</v>
      </c>
      <c r="BC1221" s="105">
        <v>22.861699999999999</v>
      </c>
      <c r="BD1221" s="105">
        <v>21.709299999999999</v>
      </c>
      <c r="BE1221" s="105">
        <v>22.7682</v>
      </c>
      <c r="BF1221" s="105">
        <v>23.167200000000001</v>
      </c>
      <c r="BG1221" s="105">
        <v>17.404</v>
      </c>
      <c r="BH1221" s="105">
        <v>22.6416</v>
      </c>
      <c r="BI1221" s="105">
        <v>23.1632</v>
      </c>
      <c r="BJ1221" s="105">
        <v>21.459</v>
      </c>
      <c r="BK1221" s="105">
        <v>22.977</v>
      </c>
      <c r="BL1221" s="116">
        <v>20.6081</v>
      </c>
      <c r="BM1221" s="112">
        <v>0.19003200000000001</v>
      </c>
      <c r="BN1221" s="112">
        <v>0.68981999999999999</v>
      </c>
      <c r="BO1221" s="112">
        <v>0.33662900000000001</v>
      </c>
      <c r="BP1221" s="112">
        <v>0.28149400000000002</v>
      </c>
      <c r="BQ1221" s="112">
        <v>0.61788600000000005</v>
      </c>
      <c r="BR1221" s="112">
        <v>0.96438100000000004</v>
      </c>
      <c r="BS1221" s="112">
        <v>0.435668</v>
      </c>
      <c r="BT1221" s="112">
        <v>0.34905900000000001</v>
      </c>
      <c r="BU1221" s="117">
        <v>0.771123</v>
      </c>
      <c r="BV1221" s="112">
        <v>0.268314</v>
      </c>
      <c r="BW1221" s="112">
        <v>0.75267399999999995</v>
      </c>
      <c r="BX1221" s="112">
        <v>0.45040599999999997</v>
      </c>
      <c r="BY1221" s="112">
        <v>0.36615300000000001</v>
      </c>
      <c r="BZ1221" s="112">
        <v>0.80865799999999999</v>
      </c>
      <c r="CA1221" s="112">
        <v>0.98024100000000003</v>
      </c>
      <c r="CB1221" s="112">
        <v>0.64809000000000005</v>
      </c>
      <c r="CC1221" s="112">
        <v>0.54851899999999998</v>
      </c>
      <c r="CD1221" s="117">
        <v>0.92608199999999996</v>
      </c>
      <c r="CE1221" s="105">
        <v>1.3912899999999999</v>
      </c>
      <c r="CF1221" s="105">
        <v>-0.33526299999999998</v>
      </c>
      <c r="CG1221" s="105">
        <v>1.0713699999999999</v>
      </c>
      <c r="CH1221" s="105">
        <v>1.47176</v>
      </c>
      <c r="CI1221" s="105">
        <v>-0.89067499999999999</v>
      </c>
      <c r="CJ1221" s="105">
        <v>4.9403500000000003E-2</v>
      </c>
      <c r="CK1221" s="105">
        <v>0.64383299999999999</v>
      </c>
      <c r="CL1221" s="105">
        <v>0.86683500000000002</v>
      </c>
      <c r="CM1221" s="116">
        <v>-0.61175100000000004</v>
      </c>
    </row>
    <row r="1222" spans="1:91">
      <c r="A1222" s="104" t="s">
        <v>3290</v>
      </c>
      <c r="B1222" s="104" t="s">
        <v>3291</v>
      </c>
      <c r="C1222" s="104" t="s">
        <v>3292</v>
      </c>
      <c r="D1222" s="105">
        <v>29.215250000000001</v>
      </c>
      <c r="E1222" s="108">
        <v>560443872</v>
      </c>
      <c r="F1222" s="108">
        <v>637059728</v>
      </c>
      <c r="G1222" s="108">
        <v>605485682.5</v>
      </c>
      <c r="H1222" s="108">
        <v>610146392</v>
      </c>
      <c r="I1222" s="108">
        <v>601124300</v>
      </c>
      <c r="J1222" s="108">
        <v>881582694.29999995</v>
      </c>
      <c r="K1222" s="108">
        <v>653584976</v>
      </c>
      <c r="L1222" s="108">
        <v>505738797</v>
      </c>
      <c r="M1222" s="108">
        <v>705070500.5</v>
      </c>
      <c r="N1222" s="108">
        <v>680824784</v>
      </c>
      <c r="O1222" s="108">
        <v>784749334</v>
      </c>
      <c r="P1222" s="108">
        <v>599445756</v>
      </c>
      <c r="Q1222" s="108">
        <v>468565162</v>
      </c>
      <c r="R1222" s="108">
        <v>391651494</v>
      </c>
      <c r="S1222" s="108">
        <v>473142032</v>
      </c>
      <c r="T1222" s="108">
        <v>448109573</v>
      </c>
      <c r="U1222" s="108">
        <v>426847592</v>
      </c>
      <c r="V1222" s="108">
        <v>387666586.80000001</v>
      </c>
      <c r="W1222" s="108">
        <v>391017766</v>
      </c>
      <c r="X1222" s="108">
        <v>463954264</v>
      </c>
      <c r="Y1222" s="108">
        <v>433148111</v>
      </c>
      <c r="Z1222" s="108">
        <v>541569012</v>
      </c>
      <c r="AA1222" s="108">
        <v>485585928.5</v>
      </c>
      <c r="AB1222" s="108">
        <v>383374513</v>
      </c>
      <c r="AC1222" s="108">
        <v>589511560</v>
      </c>
      <c r="AD1222" s="108">
        <v>509904310</v>
      </c>
      <c r="AE1222" s="108">
        <v>540708488</v>
      </c>
      <c r="AF1222" s="108">
        <v>488306335</v>
      </c>
      <c r="AG1222" s="108">
        <v>546148077</v>
      </c>
      <c r="AH1222" s="115">
        <v>558818526</v>
      </c>
      <c r="AI1222" s="105">
        <v>29.445499999999999</v>
      </c>
      <c r="AJ1222" s="105">
        <v>29.834099999999999</v>
      </c>
      <c r="AK1222" s="105">
        <v>29.773399999999999</v>
      </c>
      <c r="AL1222" s="105">
        <v>29.459</v>
      </c>
      <c r="AM1222" s="105">
        <v>29.594000000000001</v>
      </c>
      <c r="AN1222" s="105">
        <v>30.247900000000001</v>
      </c>
      <c r="AO1222" s="105">
        <v>29.525500000000001</v>
      </c>
      <c r="AP1222" s="105">
        <v>29.720400000000001</v>
      </c>
      <c r="AQ1222" s="105">
        <v>29.5823</v>
      </c>
      <c r="AR1222" s="105">
        <v>29.790800000000001</v>
      </c>
      <c r="AS1222" s="105">
        <v>30.1267</v>
      </c>
      <c r="AT1222" s="105">
        <v>29.763200000000001</v>
      </c>
      <c r="AU1222" s="105">
        <v>28.9937</v>
      </c>
      <c r="AV1222" s="105">
        <v>28.834700000000002</v>
      </c>
      <c r="AW1222" s="105">
        <v>29.243300000000001</v>
      </c>
      <c r="AX1222" s="105">
        <v>29.118600000000001</v>
      </c>
      <c r="AY1222" s="105">
        <v>29.003299999999999</v>
      </c>
      <c r="AZ1222" s="105">
        <v>28.895199999999999</v>
      </c>
      <c r="BA1222" s="105">
        <v>28.787600000000001</v>
      </c>
      <c r="BB1222" s="105">
        <v>29.138999999999999</v>
      </c>
      <c r="BC1222" s="105">
        <v>28.912299999999998</v>
      </c>
      <c r="BD1222" s="105">
        <v>29.397099999999998</v>
      </c>
      <c r="BE1222" s="105">
        <v>29.2621</v>
      </c>
      <c r="BF1222" s="105">
        <v>28.950800000000001</v>
      </c>
      <c r="BG1222" s="105">
        <v>29.187200000000001</v>
      </c>
      <c r="BH1222" s="105">
        <v>28.968299999999999</v>
      </c>
      <c r="BI1222" s="105">
        <v>29.0242</v>
      </c>
      <c r="BJ1222" s="105">
        <v>28.918299999999999</v>
      </c>
      <c r="BK1222" s="105">
        <v>28.9664</v>
      </c>
      <c r="BL1222" s="116">
        <v>29.048500000000001</v>
      </c>
      <c r="BM1222" s="112">
        <v>5.0458500000000002E-3</v>
      </c>
      <c r="BN1222" s="112">
        <v>3.2866300000000001E-2</v>
      </c>
      <c r="BO1222" s="112">
        <v>8.0222500000000005E-4</v>
      </c>
      <c r="BP1222" s="112">
        <v>1.7303399999999999E-3</v>
      </c>
      <c r="BQ1222" s="112">
        <v>0.73024</v>
      </c>
      <c r="BR1222" s="112">
        <v>0.72785999999999995</v>
      </c>
      <c r="BS1222" s="112">
        <v>0.78879600000000005</v>
      </c>
      <c r="BT1222" s="112">
        <v>0.17624699999999999</v>
      </c>
      <c r="BU1222" s="117">
        <v>0.33986300000000003</v>
      </c>
      <c r="BV1222" s="112">
        <v>2.87145E-2</v>
      </c>
      <c r="BW1222" s="112">
        <v>8.0526700000000007E-2</v>
      </c>
      <c r="BX1222" s="112">
        <v>1.7872800000000001E-2</v>
      </c>
      <c r="BY1222" s="112">
        <v>1.0821000000000001E-2</v>
      </c>
      <c r="BZ1222" s="112">
        <v>0.87023899999999998</v>
      </c>
      <c r="CA1222" s="112">
        <v>0.87215799999999999</v>
      </c>
      <c r="CB1222" s="112">
        <v>0.89852200000000004</v>
      </c>
      <c r="CC1222" s="112">
        <v>0.37690099999999999</v>
      </c>
      <c r="CD1222" s="117">
        <v>0.74290299999999998</v>
      </c>
      <c r="CE1222" s="105">
        <v>0.70660000000000001</v>
      </c>
      <c r="CF1222" s="105">
        <v>0.78922999999999999</v>
      </c>
      <c r="CG1222" s="105">
        <v>0.63166900000000004</v>
      </c>
      <c r="CH1222" s="105">
        <v>0.915848</v>
      </c>
      <c r="CI1222" s="105">
        <v>4.6172499999999998E-2</v>
      </c>
      <c r="CJ1222" s="105">
        <v>2.7956000000000002E-2</v>
      </c>
      <c r="CK1222" s="105">
        <v>-3.1409600000000003E-2</v>
      </c>
      <c r="CL1222" s="105">
        <v>0.22558500000000001</v>
      </c>
      <c r="CM1222" s="116">
        <v>8.2161600000000001E-2</v>
      </c>
    </row>
    <row r="1223" spans="1:91">
      <c r="A1223" s="104" t="s">
        <v>3293</v>
      </c>
      <c r="B1223" s="104" t="s">
        <v>3294</v>
      </c>
      <c r="C1223" s="104" t="s">
        <v>917</v>
      </c>
      <c r="D1223" s="105">
        <v>29.514400000000002</v>
      </c>
      <c r="E1223" s="108">
        <v>649777733.29999995</v>
      </c>
      <c r="F1223" s="108">
        <v>839552025.29999995</v>
      </c>
      <c r="G1223" s="108">
        <v>812252894.60000002</v>
      </c>
      <c r="H1223" s="108">
        <v>882207535.20000005</v>
      </c>
      <c r="I1223" s="108">
        <v>945450648.79999995</v>
      </c>
      <c r="J1223" s="108">
        <v>1141539539</v>
      </c>
      <c r="K1223" s="108">
        <v>1165103521</v>
      </c>
      <c r="L1223" s="108">
        <v>1564315698</v>
      </c>
      <c r="M1223" s="108">
        <v>1048512889</v>
      </c>
      <c r="N1223" s="108">
        <v>1095754681</v>
      </c>
      <c r="O1223" s="108">
        <v>994948487</v>
      </c>
      <c r="P1223" s="108">
        <v>874359620.5</v>
      </c>
      <c r="Q1223" s="108">
        <v>665997863.29999995</v>
      </c>
      <c r="R1223" s="108">
        <v>514286196</v>
      </c>
      <c r="S1223" s="108">
        <v>590554410.29999995</v>
      </c>
      <c r="T1223" s="108">
        <v>576189297.89999998</v>
      </c>
      <c r="U1223" s="108">
        <v>614641369.60000002</v>
      </c>
      <c r="V1223" s="108">
        <v>485606333.30000001</v>
      </c>
      <c r="W1223" s="108">
        <v>546318292</v>
      </c>
      <c r="X1223" s="108">
        <v>568155700.60000002</v>
      </c>
      <c r="Y1223" s="108">
        <v>564298729.60000002</v>
      </c>
      <c r="Z1223" s="108">
        <v>566499795.89999998</v>
      </c>
      <c r="AA1223" s="108">
        <v>550831889.39999998</v>
      </c>
      <c r="AB1223" s="108">
        <v>507281993.80000001</v>
      </c>
      <c r="AC1223" s="108">
        <v>694141272.29999995</v>
      </c>
      <c r="AD1223" s="108">
        <v>585752765.10000002</v>
      </c>
      <c r="AE1223" s="108">
        <v>764738248</v>
      </c>
      <c r="AF1223" s="108">
        <v>683874858.89999998</v>
      </c>
      <c r="AG1223" s="108">
        <v>646053942.89999998</v>
      </c>
      <c r="AH1223" s="115">
        <v>690164991</v>
      </c>
      <c r="AI1223" s="105">
        <v>29.658899999999999</v>
      </c>
      <c r="AJ1223" s="105">
        <v>30.245899999999999</v>
      </c>
      <c r="AK1223" s="105">
        <v>30.191700000000001</v>
      </c>
      <c r="AL1223" s="105">
        <v>29.9909</v>
      </c>
      <c r="AM1223" s="105">
        <v>30.246600000000001</v>
      </c>
      <c r="AN1223" s="105">
        <v>30.645199999999999</v>
      </c>
      <c r="AO1223" s="105">
        <v>30.334499999999998</v>
      </c>
      <c r="AP1223" s="105">
        <v>31.281099999999999</v>
      </c>
      <c r="AQ1223" s="105">
        <v>30.154800000000002</v>
      </c>
      <c r="AR1223" s="105">
        <v>30.477</v>
      </c>
      <c r="AS1223" s="105">
        <v>30.462800000000001</v>
      </c>
      <c r="AT1223" s="105">
        <v>30.3078</v>
      </c>
      <c r="AU1223" s="105">
        <v>29.504799999999999</v>
      </c>
      <c r="AV1223" s="105">
        <v>29.227699999999999</v>
      </c>
      <c r="AW1223" s="105">
        <v>29.533999999999999</v>
      </c>
      <c r="AX1223" s="105">
        <v>29.481300000000001</v>
      </c>
      <c r="AY1223" s="105">
        <v>29.524000000000001</v>
      </c>
      <c r="AZ1223" s="105">
        <v>29.1907</v>
      </c>
      <c r="BA1223" s="105">
        <v>29.270099999999999</v>
      </c>
      <c r="BB1223" s="105">
        <v>29.4358</v>
      </c>
      <c r="BC1223" s="105">
        <v>29.2911</v>
      </c>
      <c r="BD1223" s="105">
        <v>29.459900000000001</v>
      </c>
      <c r="BE1223" s="105">
        <v>29.4438</v>
      </c>
      <c r="BF1223" s="105">
        <v>29.354800000000001</v>
      </c>
      <c r="BG1223" s="105">
        <v>29.412400000000002</v>
      </c>
      <c r="BH1223" s="105">
        <v>29.164400000000001</v>
      </c>
      <c r="BI1223" s="105">
        <v>29.5243</v>
      </c>
      <c r="BJ1223" s="105">
        <v>29.404199999999999</v>
      </c>
      <c r="BK1223" s="105">
        <v>29.208500000000001</v>
      </c>
      <c r="BL1223" s="116">
        <v>29.360199999999999</v>
      </c>
      <c r="BM1223" s="112">
        <v>2.2696000000000001E-2</v>
      </c>
      <c r="BN1223" s="112">
        <v>8.2513800000000009E-3</v>
      </c>
      <c r="BO1223" s="112">
        <v>2.3328600000000001E-2</v>
      </c>
      <c r="BP1223" s="112">
        <v>1.6955E-4</v>
      </c>
      <c r="BQ1223" s="112">
        <v>0.43971700000000002</v>
      </c>
      <c r="BR1223" s="112">
        <v>0.57005799999999995</v>
      </c>
      <c r="BS1223" s="112">
        <v>0.92378800000000005</v>
      </c>
      <c r="BT1223" s="112">
        <v>0.23225799999999999</v>
      </c>
      <c r="BU1223" s="117">
        <v>0.74315699999999996</v>
      </c>
      <c r="BV1223" s="112">
        <v>6.3285400000000006E-2</v>
      </c>
      <c r="BW1223" s="112">
        <v>3.49632E-2</v>
      </c>
      <c r="BX1223" s="112">
        <v>8.9574399999999998E-2</v>
      </c>
      <c r="BY1223" s="112">
        <v>3.7760699999999999E-3</v>
      </c>
      <c r="BZ1223" s="112">
        <v>0.71965999999999997</v>
      </c>
      <c r="CA1223" s="112">
        <v>0.78577799999999998</v>
      </c>
      <c r="CB1223" s="112">
        <v>0.96529500000000001</v>
      </c>
      <c r="CC1223" s="112">
        <v>0.43400699999999998</v>
      </c>
      <c r="CD1223" s="117">
        <v>0.912887</v>
      </c>
      <c r="CE1223" s="105">
        <v>0.70788099999999998</v>
      </c>
      <c r="CF1223" s="105">
        <v>0.96993799999999997</v>
      </c>
      <c r="CG1223" s="105">
        <v>1.2658199999999999</v>
      </c>
      <c r="CH1223" s="105">
        <v>1.09158</v>
      </c>
      <c r="CI1223" s="105">
        <v>9.7862900000000003E-2</v>
      </c>
      <c r="CJ1223" s="105">
        <v>7.4358599999999997E-2</v>
      </c>
      <c r="CK1223" s="105">
        <v>8.0350200000000004E-3</v>
      </c>
      <c r="CL1223" s="105">
        <v>9.5202800000000004E-2</v>
      </c>
      <c r="CM1223" s="116">
        <v>4.2750000000000003E-2</v>
      </c>
    </row>
    <row r="1224" spans="1:91">
      <c r="A1224" s="104" t="s">
        <v>3295</v>
      </c>
      <c r="B1224" s="104" t="s">
        <v>3296</v>
      </c>
      <c r="C1224" s="104" t="s">
        <v>3297</v>
      </c>
      <c r="D1224" s="105">
        <v>30.516750000000002</v>
      </c>
      <c r="E1224" s="108">
        <v>902172323.29999995</v>
      </c>
      <c r="F1224" s="108">
        <v>452990999</v>
      </c>
      <c r="G1224" s="108">
        <v>276483591.80000001</v>
      </c>
      <c r="H1224" s="108">
        <v>45942377.25</v>
      </c>
      <c r="I1224" s="108">
        <v>69663471.5</v>
      </c>
      <c r="J1224" s="108">
        <v>218092454</v>
      </c>
      <c r="K1224" s="108">
        <v>1150052658</v>
      </c>
      <c r="L1224" s="108">
        <v>493934171.30000001</v>
      </c>
      <c r="M1224" s="108">
        <v>997356720</v>
      </c>
      <c r="N1224" s="108">
        <v>1070958498</v>
      </c>
      <c r="O1224" s="108">
        <v>166524721</v>
      </c>
      <c r="P1224" s="108">
        <v>896186416.5</v>
      </c>
      <c r="Q1224" s="108">
        <v>1602895353</v>
      </c>
      <c r="R1224" s="108">
        <v>1736482406</v>
      </c>
      <c r="S1224" s="108">
        <v>82583668</v>
      </c>
      <c r="T1224" s="108">
        <v>990582426</v>
      </c>
      <c r="U1224" s="108">
        <v>1574037033</v>
      </c>
      <c r="V1224" s="108">
        <v>1366353622</v>
      </c>
      <c r="W1224" s="108">
        <v>2048791274</v>
      </c>
      <c r="X1224" s="108">
        <v>1782053479</v>
      </c>
      <c r="Y1224" s="108">
        <v>1693875444</v>
      </c>
      <c r="Z1224" s="108">
        <v>1476909265</v>
      </c>
      <c r="AA1224" s="108">
        <v>1388702981</v>
      </c>
      <c r="AB1224" s="108">
        <v>1264527938</v>
      </c>
      <c r="AC1224" s="108">
        <v>1851309573</v>
      </c>
      <c r="AD1224" s="108">
        <v>1816835454</v>
      </c>
      <c r="AE1224" s="108">
        <v>1816187708</v>
      </c>
      <c r="AF1224" s="108">
        <v>1489286528</v>
      </c>
      <c r="AG1224" s="108">
        <v>1587581586</v>
      </c>
      <c r="AH1224" s="115">
        <v>1552636554</v>
      </c>
      <c r="AI1224" s="105">
        <v>30.132300000000001</v>
      </c>
      <c r="AJ1224" s="105">
        <v>29.346</v>
      </c>
      <c r="AK1224" s="105">
        <v>28.6462</v>
      </c>
      <c r="AL1224" s="105">
        <v>25.727699999999999</v>
      </c>
      <c r="AM1224" s="105">
        <v>26.565799999999999</v>
      </c>
      <c r="AN1224" s="105">
        <v>28.372800000000002</v>
      </c>
      <c r="AO1224" s="105">
        <v>30.316500000000001</v>
      </c>
      <c r="AP1224" s="105">
        <v>29.696999999999999</v>
      </c>
      <c r="AQ1224" s="105">
        <v>30.082599999999999</v>
      </c>
      <c r="AR1224" s="105">
        <v>30.443899999999999</v>
      </c>
      <c r="AS1224" s="105">
        <v>27.8797</v>
      </c>
      <c r="AT1224" s="105">
        <v>30.343399999999999</v>
      </c>
      <c r="AU1224" s="105">
        <v>30.8157</v>
      </c>
      <c r="AV1224" s="105">
        <v>30.9832</v>
      </c>
      <c r="AW1224" s="105">
        <v>26.741399999999999</v>
      </c>
      <c r="AX1224" s="105">
        <v>30.263000000000002</v>
      </c>
      <c r="AY1224" s="105">
        <v>30.877300000000002</v>
      </c>
      <c r="AZ1224" s="105">
        <v>30.689599999999999</v>
      </c>
      <c r="BA1224" s="105">
        <v>31.177099999999999</v>
      </c>
      <c r="BB1224" s="105">
        <v>31.061800000000002</v>
      </c>
      <c r="BC1224" s="105">
        <v>30.849599999999999</v>
      </c>
      <c r="BD1224" s="105">
        <v>30.860499999999998</v>
      </c>
      <c r="BE1224" s="105">
        <v>30.797899999999998</v>
      </c>
      <c r="BF1224" s="105">
        <v>30.672499999999999</v>
      </c>
      <c r="BG1224" s="105">
        <v>30.8309</v>
      </c>
      <c r="BH1224" s="105">
        <v>30.797799999999999</v>
      </c>
      <c r="BI1224" s="105">
        <v>30.772099999999998</v>
      </c>
      <c r="BJ1224" s="105">
        <v>30.527000000000001</v>
      </c>
      <c r="BK1224" s="105">
        <v>30.506499999999999</v>
      </c>
      <c r="BL1224" s="116">
        <v>30.540099999999999</v>
      </c>
      <c r="BM1224" s="112">
        <v>5.5360199999999998E-2</v>
      </c>
      <c r="BN1224" s="112">
        <v>9.6036400000000001E-3</v>
      </c>
      <c r="BO1224" s="112">
        <v>5.2854100000000001E-2</v>
      </c>
      <c r="BP1224" s="112">
        <v>0.31224299999999999</v>
      </c>
      <c r="BQ1224" s="112">
        <v>0.50638499999999997</v>
      </c>
      <c r="BR1224" s="112">
        <v>0.66308900000000004</v>
      </c>
      <c r="BS1224" s="112">
        <v>6.3497400000000004E-3</v>
      </c>
      <c r="BT1224" s="112">
        <v>1.08383E-2</v>
      </c>
      <c r="BU1224" s="117">
        <v>1.4894299999999999E-4</v>
      </c>
      <c r="BV1224" s="112">
        <v>0.106603</v>
      </c>
      <c r="BW1224" s="112">
        <v>3.7753599999999998E-2</v>
      </c>
      <c r="BX1224" s="112">
        <v>0.13939399999999999</v>
      </c>
      <c r="BY1224" s="112">
        <v>0.39937099999999998</v>
      </c>
      <c r="BZ1224" s="112">
        <v>0.74842399999999998</v>
      </c>
      <c r="CA1224" s="112">
        <v>0.83983699999999994</v>
      </c>
      <c r="CB1224" s="112">
        <v>7.9987500000000003E-2</v>
      </c>
      <c r="CC1224" s="112">
        <v>8.0828300000000006E-2</v>
      </c>
      <c r="CD1224" s="117">
        <v>7.1343900000000002E-2</v>
      </c>
      <c r="CE1224" s="105">
        <v>-1.1496599999999999</v>
      </c>
      <c r="CF1224" s="105">
        <v>-3.6357400000000002</v>
      </c>
      <c r="CG1224" s="105">
        <v>-0.492483</v>
      </c>
      <c r="CH1224" s="105">
        <v>-0.96884199999999998</v>
      </c>
      <c r="CI1224" s="105">
        <v>-1.01108</v>
      </c>
      <c r="CJ1224" s="105">
        <v>8.5475899999999994E-2</v>
      </c>
      <c r="CK1224" s="105">
        <v>0.50495900000000005</v>
      </c>
      <c r="CL1224" s="105">
        <v>0.25246800000000003</v>
      </c>
      <c r="CM1224" s="116">
        <v>0.27577000000000002</v>
      </c>
    </row>
    <row r="1225" spans="1:91">
      <c r="A1225" s="104" t="s">
        <v>3298</v>
      </c>
      <c r="B1225" s="104" t="s">
        <v>3299</v>
      </c>
      <c r="C1225" s="104" t="s">
        <v>1144</v>
      </c>
      <c r="D1225" s="105">
        <v>32.865549999999999</v>
      </c>
      <c r="E1225" s="108">
        <v>2712923051</v>
      </c>
      <c r="F1225" s="108">
        <v>1702069278</v>
      </c>
      <c r="G1225" s="108">
        <v>1263946388</v>
      </c>
      <c r="H1225" s="108">
        <v>360759868</v>
      </c>
      <c r="I1225" s="108">
        <v>186822454.5</v>
      </c>
      <c r="J1225" s="108">
        <v>676141052.5</v>
      </c>
      <c r="K1225" s="108">
        <v>4940547062</v>
      </c>
      <c r="L1225" s="108">
        <v>1384369271</v>
      </c>
      <c r="M1225" s="108">
        <v>3627354614</v>
      </c>
      <c r="N1225" s="108">
        <v>2799136520</v>
      </c>
      <c r="O1225" s="108">
        <v>266939427.59999999</v>
      </c>
      <c r="P1225" s="108">
        <v>1870256143</v>
      </c>
      <c r="Q1225" s="108">
        <v>7328657900</v>
      </c>
      <c r="R1225" s="108">
        <v>6982417520</v>
      </c>
      <c r="S1225" s="108">
        <v>258663983.5</v>
      </c>
      <c r="T1225" s="108">
        <v>6474331940</v>
      </c>
      <c r="U1225" s="108">
        <v>6967764051</v>
      </c>
      <c r="V1225" s="108">
        <v>7022671400</v>
      </c>
      <c r="W1225" s="108">
        <v>7596664634</v>
      </c>
      <c r="X1225" s="108">
        <v>7500422741</v>
      </c>
      <c r="Y1225" s="108">
        <v>8303303060</v>
      </c>
      <c r="Z1225" s="108">
        <v>6446631809</v>
      </c>
      <c r="AA1225" s="108">
        <v>6540176520</v>
      </c>
      <c r="AB1225" s="108">
        <v>6862861310</v>
      </c>
      <c r="AC1225" s="108">
        <v>8666341996</v>
      </c>
      <c r="AD1225" s="108">
        <v>8873727495</v>
      </c>
      <c r="AE1225" s="108">
        <v>9375014027</v>
      </c>
      <c r="AF1225" s="108">
        <v>7208193625</v>
      </c>
      <c r="AG1225" s="108">
        <v>7891295762</v>
      </c>
      <c r="AH1225" s="115">
        <v>8199056020</v>
      </c>
      <c r="AI1225" s="105">
        <v>31.720700000000001</v>
      </c>
      <c r="AJ1225" s="105">
        <v>31.218900000000001</v>
      </c>
      <c r="AK1225" s="105">
        <v>30.789000000000001</v>
      </c>
      <c r="AL1225" s="105">
        <v>28.700800000000001</v>
      </c>
      <c r="AM1225" s="105">
        <v>27.941800000000001</v>
      </c>
      <c r="AN1225" s="105">
        <v>29.880400000000002</v>
      </c>
      <c r="AO1225" s="105">
        <v>32.466200000000001</v>
      </c>
      <c r="AP1225" s="105">
        <v>31.0288</v>
      </c>
      <c r="AQ1225" s="105">
        <v>31.945399999999999</v>
      </c>
      <c r="AR1225" s="105">
        <v>31.792300000000001</v>
      </c>
      <c r="AS1225" s="105">
        <v>28.573499999999999</v>
      </c>
      <c r="AT1225" s="105">
        <v>31.404800000000002</v>
      </c>
      <c r="AU1225" s="105">
        <v>32.993699999999997</v>
      </c>
      <c r="AV1225" s="105">
        <v>32.9908</v>
      </c>
      <c r="AW1225" s="105">
        <v>28.2791</v>
      </c>
      <c r="AX1225" s="105">
        <v>32.971400000000003</v>
      </c>
      <c r="AY1225" s="105">
        <v>33.013599999999997</v>
      </c>
      <c r="AZ1225" s="105">
        <v>33.040799999999997</v>
      </c>
      <c r="BA1225" s="105">
        <v>33.067700000000002</v>
      </c>
      <c r="BB1225" s="105">
        <v>33.1327</v>
      </c>
      <c r="BC1225" s="105">
        <v>33.158799999999999</v>
      </c>
      <c r="BD1225" s="105">
        <v>33.005899999999997</v>
      </c>
      <c r="BE1225" s="105">
        <v>33.0124</v>
      </c>
      <c r="BF1225" s="105">
        <v>33.112699999999997</v>
      </c>
      <c r="BG1225" s="105">
        <v>33.060600000000001</v>
      </c>
      <c r="BH1225" s="105">
        <v>33.062399999999997</v>
      </c>
      <c r="BI1225" s="105">
        <v>33.14</v>
      </c>
      <c r="BJ1225" s="105">
        <v>32.802</v>
      </c>
      <c r="BK1225" s="105">
        <v>32.805199999999999</v>
      </c>
      <c r="BL1225" s="116">
        <v>32.925899999999999</v>
      </c>
      <c r="BM1225" s="112">
        <v>4.17557E-3</v>
      </c>
      <c r="BN1225" s="112">
        <v>2.1010999999999998E-3</v>
      </c>
      <c r="BO1225" s="112">
        <v>7.1039400000000003E-2</v>
      </c>
      <c r="BP1225" s="112">
        <v>9.0602000000000002E-2</v>
      </c>
      <c r="BQ1225" s="112">
        <v>0.41636299999999998</v>
      </c>
      <c r="BR1225" s="112">
        <v>2.2562700000000002E-2</v>
      </c>
      <c r="BS1225" s="112">
        <v>4.9150900000000004E-3</v>
      </c>
      <c r="BT1225" s="112">
        <v>2.0314700000000002E-2</v>
      </c>
      <c r="BU1225" s="117">
        <v>7.3828299999999999E-3</v>
      </c>
      <c r="BV1225" s="112">
        <v>2.6130799999999999E-2</v>
      </c>
      <c r="BW1225" s="112">
        <v>1.9122799999999999E-2</v>
      </c>
      <c r="BX1225" s="112">
        <v>0.16372999999999999</v>
      </c>
      <c r="BY1225" s="112">
        <v>0.14748800000000001</v>
      </c>
      <c r="BZ1225" s="112">
        <v>0.71475</v>
      </c>
      <c r="CA1225" s="112">
        <v>0.139903</v>
      </c>
      <c r="CB1225" s="112">
        <v>7.0278499999999994E-2</v>
      </c>
      <c r="CC1225" s="112">
        <v>0.11397599999999999</v>
      </c>
      <c r="CD1225" s="117">
        <v>0.37248900000000001</v>
      </c>
      <c r="CE1225" s="105">
        <v>-1.60151</v>
      </c>
      <c r="CF1225" s="105">
        <v>-4.0033599999999998</v>
      </c>
      <c r="CG1225" s="105">
        <v>-1.03091</v>
      </c>
      <c r="CH1225" s="105">
        <v>-2.2541899999999999</v>
      </c>
      <c r="CI1225" s="105">
        <v>-1.4232199999999999</v>
      </c>
      <c r="CJ1225" s="105">
        <v>0.16420899999999999</v>
      </c>
      <c r="CK1225" s="105">
        <v>0.27535999999999999</v>
      </c>
      <c r="CL1225" s="105">
        <v>0.199324</v>
      </c>
      <c r="CM1225" s="116">
        <v>0.243286</v>
      </c>
    </row>
    <row r="1226" spans="1:91">
      <c r="A1226" s="104" t="s">
        <v>3300</v>
      </c>
      <c r="B1226" s="104" t="s">
        <v>3301</v>
      </c>
      <c r="C1226" s="104" t="s">
        <v>3302</v>
      </c>
      <c r="D1226" s="105">
        <v>28.797650000000001</v>
      </c>
      <c r="E1226" s="108">
        <v>288339190</v>
      </c>
      <c r="F1226" s="108">
        <v>142813955</v>
      </c>
      <c r="G1226" s="108">
        <v>129120626</v>
      </c>
      <c r="H1226" s="108">
        <v>78284640</v>
      </c>
      <c r="I1226" s="108">
        <v>70440640</v>
      </c>
      <c r="J1226" s="108">
        <v>244773910.5</v>
      </c>
      <c r="K1226" s="108">
        <v>269001300</v>
      </c>
      <c r="L1226" s="108">
        <v>215023592</v>
      </c>
      <c r="M1226" s="108">
        <v>416937261.5</v>
      </c>
      <c r="N1226" s="108">
        <v>210496654.5</v>
      </c>
      <c r="O1226" s="108">
        <v>49895515</v>
      </c>
      <c r="P1226" s="108">
        <v>221748384</v>
      </c>
      <c r="Q1226" s="108">
        <v>429469132</v>
      </c>
      <c r="R1226" s="108">
        <v>427789783.5</v>
      </c>
      <c r="S1226" s="108">
        <v>55021656</v>
      </c>
      <c r="T1226" s="108">
        <v>426520965</v>
      </c>
      <c r="U1226" s="108">
        <v>403462954.5</v>
      </c>
      <c r="V1226" s="108">
        <v>286455726.80000001</v>
      </c>
      <c r="W1226" s="108">
        <v>405702963.80000001</v>
      </c>
      <c r="X1226" s="108">
        <v>505278282.5</v>
      </c>
      <c r="Y1226" s="108">
        <v>423699829</v>
      </c>
      <c r="Z1226" s="108">
        <v>373324265.5</v>
      </c>
      <c r="AA1226" s="108">
        <v>379900635.5</v>
      </c>
      <c r="AB1226" s="108">
        <v>421297935</v>
      </c>
      <c r="AC1226" s="108">
        <v>439928350</v>
      </c>
      <c r="AD1226" s="108">
        <v>517088618</v>
      </c>
      <c r="AE1226" s="108">
        <v>548582969</v>
      </c>
      <c r="AF1226" s="108">
        <v>448026577</v>
      </c>
      <c r="AG1226" s="108">
        <v>486349193</v>
      </c>
      <c r="AH1226" s="115">
        <v>653687562</v>
      </c>
      <c r="AI1226" s="105">
        <v>28.486699999999999</v>
      </c>
      <c r="AJ1226" s="105">
        <v>27.768999999999998</v>
      </c>
      <c r="AK1226" s="105">
        <v>27.621400000000001</v>
      </c>
      <c r="AL1226" s="105">
        <v>26.496600000000001</v>
      </c>
      <c r="AM1226" s="105">
        <v>26.5657</v>
      </c>
      <c r="AN1226" s="105">
        <v>28.461200000000002</v>
      </c>
      <c r="AO1226" s="105">
        <v>28.2653</v>
      </c>
      <c r="AP1226" s="105">
        <v>28.535499999999999</v>
      </c>
      <c r="AQ1226" s="105">
        <v>28.824400000000001</v>
      </c>
      <c r="AR1226" s="105">
        <v>28.102799999999998</v>
      </c>
      <c r="AS1226" s="105">
        <v>26.224799999999998</v>
      </c>
      <c r="AT1226" s="105">
        <v>28.328499999999998</v>
      </c>
      <c r="AU1226" s="105">
        <v>28.867999999999999</v>
      </c>
      <c r="AV1226" s="105">
        <v>28.962</v>
      </c>
      <c r="AW1226" s="105">
        <v>26.1755</v>
      </c>
      <c r="AX1226" s="105">
        <v>29.0474</v>
      </c>
      <c r="AY1226" s="105">
        <v>28.920100000000001</v>
      </c>
      <c r="AZ1226" s="105">
        <v>28.476099999999999</v>
      </c>
      <c r="BA1226" s="105">
        <v>28.840800000000002</v>
      </c>
      <c r="BB1226" s="105">
        <v>29.264399999999998</v>
      </c>
      <c r="BC1226" s="105">
        <v>28.880500000000001</v>
      </c>
      <c r="BD1226" s="105">
        <v>28.869499999999999</v>
      </c>
      <c r="BE1226" s="105">
        <v>28.911200000000001</v>
      </c>
      <c r="BF1226" s="105">
        <v>29.0869</v>
      </c>
      <c r="BG1226" s="105">
        <v>28.7681</v>
      </c>
      <c r="BH1226" s="105">
        <v>28.988299999999999</v>
      </c>
      <c r="BI1226" s="105">
        <v>29.045000000000002</v>
      </c>
      <c r="BJ1226" s="105">
        <v>28.7941</v>
      </c>
      <c r="BK1226" s="105">
        <v>28.801200000000001</v>
      </c>
      <c r="BL1226" s="116">
        <v>29.275700000000001</v>
      </c>
      <c r="BM1226" s="112">
        <v>3.2674300000000003E-2</v>
      </c>
      <c r="BN1226" s="112">
        <v>5.47681E-2</v>
      </c>
      <c r="BO1226" s="112">
        <v>0.14111399999999999</v>
      </c>
      <c r="BP1226" s="112">
        <v>0.109787</v>
      </c>
      <c r="BQ1226" s="112">
        <v>0.36124499999999998</v>
      </c>
      <c r="BR1226" s="112">
        <v>0.57764099999999996</v>
      </c>
      <c r="BS1226" s="112">
        <v>0.86362399999999995</v>
      </c>
      <c r="BT1226" s="112">
        <v>0.99506899999999998</v>
      </c>
      <c r="BU1226" s="117">
        <v>0.90388900000000005</v>
      </c>
      <c r="BV1226" s="112">
        <v>7.7648700000000001E-2</v>
      </c>
      <c r="BW1226" s="112">
        <v>0.112231</v>
      </c>
      <c r="BX1226" s="112">
        <v>0.24248800000000001</v>
      </c>
      <c r="BY1226" s="112">
        <v>0.17118700000000001</v>
      </c>
      <c r="BZ1226" s="112">
        <v>0.682087</v>
      </c>
      <c r="CA1226" s="112">
        <v>0.79224099999999997</v>
      </c>
      <c r="CB1226" s="112">
        <v>0.93628699999999998</v>
      </c>
      <c r="CC1226" s="112">
        <v>0.99747799999999998</v>
      </c>
      <c r="CD1226" s="117">
        <v>0.97560000000000002</v>
      </c>
      <c r="CE1226" s="105">
        <v>-0.99794400000000005</v>
      </c>
      <c r="CF1226" s="105">
        <v>-1.7824500000000001</v>
      </c>
      <c r="CG1226" s="105">
        <v>-0.415273</v>
      </c>
      <c r="CH1226" s="105">
        <v>-1.4049</v>
      </c>
      <c r="CI1226" s="105">
        <v>-0.95513199999999998</v>
      </c>
      <c r="CJ1226" s="105">
        <v>-0.14244000000000001</v>
      </c>
      <c r="CK1226" s="105">
        <v>3.8251899999999998E-2</v>
      </c>
      <c r="CL1226" s="105">
        <v>-1.1355099999999999E-3</v>
      </c>
      <c r="CM1226" s="116">
        <v>-2.31927E-2</v>
      </c>
    </row>
    <row r="1227" spans="1:91">
      <c r="A1227" s="104" t="s">
        <v>3303</v>
      </c>
      <c r="B1227" s="104" t="s">
        <v>3304</v>
      </c>
      <c r="C1227" s="104" t="s">
        <v>1130</v>
      </c>
      <c r="D1227" s="105">
        <v>26.92015</v>
      </c>
      <c r="E1227" s="108">
        <v>95693661.5</v>
      </c>
      <c r="F1227" s="108">
        <v>67315056</v>
      </c>
      <c r="G1227" s="108">
        <v>66365279.5</v>
      </c>
      <c r="H1227" s="108">
        <v>1559226080</v>
      </c>
      <c r="I1227" s="108">
        <v>72117384</v>
      </c>
      <c r="J1227" s="108">
        <v>58384728</v>
      </c>
      <c r="K1227" s="108">
        <v>463794592</v>
      </c>
      <c r="L1227" s="108">
        <v>34532672</v>
      </c>
      <c r="M1227" s="108">
        <v>2301332216</v>
      </c>
      <c r="N1227" s="108">
        <v>2480490984</v>
      </c>
      <c r="O1227" s="108">
        <v>52375772</v>
      </c>
      <c r="P1227" s="108">
        <v>56047892</v>
      </c>
      <c r="Q1227" s="108">
        <v>543848232</v>
      </c>
      <c r="R1227" s="108">
        <v>88344200</v>
      </c>
      <c r="S1227" s="108">
        <v>115087870</v>
      </c>
      <c r="T1227" s="108">
        <v>118329492</v>
      </c>
      <c r="U1227" s="108">
        <v>105527772</v>
      </c>
      <c r="V1227" s="108">
        <v>2611078184</v>
      </c>
      <c r="W1227" s="108">
        <v>101488152</v>
      </c>
      <c r="X1227" s="108">
        <v>118067324</v>
      </c>
      <c r="Y1227" s="108">
        <v>107631424</v>
      </c>
      <c r="Z1227" s="108">
        <v>93284800</v>
      </c>
      <c r="AA1227" s="108">
        <v>84610448</v>
      </c>
      <c r="AB1227" s="108">
        <v>95661580.25</v>
      </c>
      <c r="AC1227" s="108">
        <v>100702608</v>
      </c>
      <c r="AD1227" s="108">
        <v>114766040</v>
      </c>
      <c r="AE1227" s="108">
        <v>173006888</v>
      </c>
      <c r="AF1227" s="108">
        <v>124349776</v>
      </c>
      <c r="AG1227" s="108">
        <v>758612032</v>
      </c>
      <c r="AH1227" s="115">
        <v>1105128816</v>
      </c>
      <c r="AI1227" s="105">
        <v>26.895399999999999</v>
      </c>
      <c r="AJ1227" s="105">
        <v>26.703499999999998</v>
      </c>
      <c r="AK1227" s="105">
        <v>26.644100000000002</v>
      </c>
      <c r="AL1227" s="105">
        <v>30.8126</v>
      </c>
      <c r="AM1227" s="105">
        <v>26.5702</v>
      </c>
      <c r="AN1227" s="105">
        <v>26.317900000000002</v>
      </c>
      <c r="AO1227" s="105">
        <v>29.007400000000001</v>
      </c>
      <c r="AP1227" s="105">
        <v>25.905000000000001</v>
      </c>
      <c r="AQ1227" s="105">
        <v>31.288900000000002</v>
      </c>
      <c r="AR1227" s="105">
        <v>31.6279</v>
      </c>
      <c r="AS1227" s="105">
        <v>26.3127</v>
      </c>
      <c r="AT1227" s="105">
        <v>26.3443</v>
      </c>
      <c r="AU1227" s="105">
        <v>29.248999999999999</v>
      </c>
      <c r="AV1227" s="105">
        <v>26.686299999999999</v>
      </c>
      <c r="AW1227" s="105">
        <v>27.216999999999999</v>
      </c>
      <c r="AX1227" s="105">
        <v>27.197600000000001</v>
      </c>
      <c r="AY1227" s="105">
        <v>26.9878</v>
      </c>
      <c r="AZ1227" s="105">
        <v>31.6081</v>
      </c>
      <c r="BA1227" s="105">
        <v>26.841699999999999</v>
      </c>
      <c r="BB1227" s="105">
        <v>27.165800000000001</v>
      </c>
      <c r="BC1227" s="105">
        <v>26.854600000000001</v>
      </c>
      <c r="BD1227" s="105">
        <v>26.884599999999999</v>
      </c>
      <c r="BE1227" s="105">
        <v>26.7729</v>
      </c>
      <c r="BF1227" s="105">
        <v>26.948</v>
      </c>
      <c r="BG1227" s="105">
        <v>26.593900000000001</v>
      </c>
      <c r="BH1227" s="105">
        <v>26.79</v>
      </c>
      <c r="BI1227" s="105">
        <v>27.380099999999999</v>
      </c>
      <c r="BJ1227" s="105">
        <v>26.944900000000001</v>
      </c>
      <c r="BK1227" s="105">
        <v>29.454899999999999</v>
      </c>
      <c r="BL1227" s="116">
        <v>30.040700000000001</v>
      </c>
      <c r="BM1227" s="112">
        <v>9.5937300000000003E-2</v>
      </c>
      <c r="BN1227" s="112">
        <v>0.62739800000000001</v>
      </c>
      <c r="BO1227" s="112">
        <v>0.96727200000000002</v>
      </c>
      <c r="BP1227" s="112">
        <v>0.73824100000000004</v>
      </c>
      <c r="BQ1227" s="112">
        <v>0.42303000000000002</v>
      </c>
      <c r="BR1227" s="112">
        <v>0.909439</v>
      </c>
      <c r="BS1227" s="112">
        <v>0.123477</v>
      </c>
      <c r="BT1227" s="112">
        <v>0.11025500000000001</v>
      </c>
      <c r="BU1227" s="117">
        <v>0.12526100000000001</v>
      </c>
      <c r="BV1227" s="112">
        <v>0.15778200000000001</v>
      </c>
      <c r="BW1227" s="112">
        <v>0.69975900000000002</v>
      </c>
      <c r="BX1227" s="112">
        <v>0.97709800000000002</v>
      </c>
      <c r="BY1227" s="112">
        <v>0.78916299999999995</v>
      </c>
      <c r="BZ1227" s="112">
        <v>0.71475</v>
      </c>
      <c r="CA1227" s="112">
        <v>0.95984899999999995</v>
      </c>
      <c r="CB1227" s="112">
        <v>0.331347</v>
      </c>
      <c r="CC1227" s="112">
        <v>0.28663300000000003</v>
      </c>
      <c r="CD1227" s="117">
        <v>0.64379200000000003</v>
      </c>
      <c r="CE1227" s="105">
        <v>-2.0658300000000001</v>
      </c>
      <c r="CF1227" s="105">
        <v>-0.91328399999999998</v>
      </c>
      <c r="CG1227" s="105">
        <v>-7.9732899999999995E-2</v>
      </c>
      <c r="CH1227" s="105">
        <v>-0.718526</v>
      </c>
      <c r="CI1227" s="105">
        <v>-1.0960399999999999</v>
      </c>
      <c r="CJ1227" s="105">
        <v>-0.21566399999999999</v>
      </c>
      <c r="CK1227" s="105">
        <v>-1.8594900000000001</v>
      </c>
      <c r="CL1227" s="105">
        <v>-1.94499</v>
      </c>
      <c r="CM1227" s="116">
        <v>-1.8921699999999999</v>
      </c>
    </row>
    <row r="1228" spans="1:91">
      <c r="A1228" s="104" t="s">
        <v>3305</v>
      </c>
      <c r="B1228" s="104" t="s">
        <v>3306</v>
      </c>
      <c r="C1228" s="104" t="s">
        <v>1671</v>
      </c>
      <c r="D1228" s="105">
        <v>26.683500000000002</v>
      </c>
      <c r="E1228" s="108">
        <v>21309028</v>
      </c>
      <c r="F1228" s="108">
        <v>10967935</v>
      </c>
      <c r="G1228" s="108">
        <v>40906635.5</v>
      </c>
      <c r="H1228" s="108">
        <v>82016224</v>
      </c>
      <c r="I1228" s="108">
        <v>84451272.25</v>
      </c>
      <c r="J1228" s="108">
        <v>48918152</v>
      </c>
      <c r="K1228" s="108">
        <v>34801472</v>
      </c>
      <c r="L1228" s="108">
        <v>42723269</v>
      </c>
      <c r="M1228" s="108">
        <v>63674784</v>
      </c>
      <c r="N1228" s="108">
        <v>88331440</v>
      </c>
      <c r="O1228" s="108">
        <v>97321040</v>
      </c>
      <c r="P1228" s="108">
        <v>88636454</v>
      </c>
      <c r="Q1228" s="108">
        <v>62153186</v>
      </c>
      <c r="R1228" s="108">
        <v>148433900</v>
      </c>
      <c r="S1228" s="108">
        <v>389303871</v>
      </c>
      <c r="T1228" s="108">
        <v>136630232</v>
      </c>
      <c r="U1228" s="108">
        <v>271370658.80000001</v>
      </c>
      <c r="V1228" s="108">
        <v>136563744</v>
      </c>
      <c r="W1228" s="108">
        <v>130840032</v>
      </c>
      <c r="X1228" s="108">
        <v>35212524</v>
      </c>
      <c r="Y1228" s="108">
        <v>41018476</v>
      </c>
      <c r="Z1228" s="108">
        <v>97212268</v>
      </c>
      <c r="AA1228" s="108">
        <v>14198416</v>
      </c>
      <c r="AB1228" s="108">
        <v>24740006</v>
      </c>
      <c r="AC1228" s="108">
        <v>93624932</v>
      </c>
      <c r="AD1228" s="108">
        <v>156285323.5</v>
      </c>
      <c r="AE1228" s="108">
        <v>210568072</v>
      </c>
      <c r="AF1228" s="108">
        <v>173742395.30000001</v>
      </c>
      <c r="AG1228" s="108">
        <v>105406347.5</v>
      </c>
      <c r="AH1228" s="115">
        <v>107313372</v>
      </c>
      <c r="AI1228" s="105">
        <v>24.728400000000001</v>
      </c>
      <c r="AJ1228" s="105">
        <v>24.135899999999999</v>
      </c>
      <c r="AK1228" s="105">
        <v>25.959199999999999</v>
      </c>
      <c r="AL1228" s="105">
        <v>26.563800000000001</v>
      </c>
      <c r="AM1228" s="105">
        <v>26.815899999999999</v>
      </c>
      <c r="AN1228" s="105">
        <v>26.3428</v>
      </c>
      <c r="AO1228" s="105">
        <v>25.280799999999999</v>
      </c>
      <c r="AP1228" s="105">
        <v>26.469200000000001</v>
      </c>
      <c r="AQ1228" s="105">
        <v>26.113299999999999</v>
      </c>
      <c r="AR1228" s="105">
        <v>26.817799999999998</v>
      </c>
      <c r="AS1228" s="105">
        <v>27.189499999999999</v>
      </c>
      <c r="AT1228" s="105">
        <v>27.005600000000001</v>
      </c>
      <c r="AU1228" s="105">
        <v>26.107600000000001</v>
      </c>
      <c r="AV1228" s="105">
        <v>27.434899999999999</v>
      </c>
      <c r="AW1228" s="105">
        <v>29.0259</v>
      </c>
      <c r="AX1228" s="105">
        <v>27.405000000000001</v>
      </c>
      <c r="AY1228" s="105">
        <v>28.3278</v>
      </c>
      <c r="AZ1228" s="105">
        <v>27.411899999999999</v>
      </c>
      <c r="BA1228" s="105">
        <v>27.208200000000001</v>
      </c>
      <c r="BB1228" s="105">
        <v>25.4284</v>
      </c>
      <c r="BC1228" s="105">
        <v>25.461400000000001</v>
      </c>
      <c r="BD1228" s="105">
        <v>26.898900000000001</v>
      </c>
      <c r="BE1228" s="105">
        <v>24.1402</v>
      </c>
      <c r="BF1228" s="105">
        <v>24.9969</v>
      </c>
      <c r="BG1228" s="105">
        <v>26.487300000000001</v>
      </c>
      <c r="BH1228" s="105">
        <v>27.241499999999998</v>
      </c>
      <c r="BI1228" s="105">
        <v>27.663599999999999</v>
      </c>
      <c r="BJ1228" s="105">
        <v>27.427399999999999</v>
      </c>
      <c r="BK1228" s="105">
        <v>26.6251</v>
      </c>
      <c r="BL1228" s="116">
        <v>26.741900000000001</v>
      </c>
      <c r="BM1228" s="112">
        <v>2.8316999999999998E-2</v>
      </c>
      <c r="BN1228" s="112">
        <v>0.278393</v>
      </c>
      <c r="BO1228" s="112">
        <v>8.6521799999999996E-2</v>
      </c>
      <c r="BP1228" s="112">
        <v>0.80238799999999999</v>
      </c>
      <c r="BQ1228" s="112">
        <v>0.53839099999999995</v>
      </c>
      <c r="BR1228" s="112">
        <v>0.118783</v>
      </c>
      <c r="BS1228" s="112">
        <v>0.232213</v>
      </c>
      <c r="BT1228" s="112">
        <v>0.13640099999999999</v>
      </c>
      <c r="BU1228" s="117">
        <v>0.663852</v>
      </c>
      <c r="BV1228" s="112">
        <v>7.1294800000000005E-2</v>
      </c>
      <c r="BW1228" s="112">
        <v>0.37093199999999998</v>
      </c>
      <c r="BX1228" s="112">
        <v>0.18221499999999999</v>
      </c>
      <c r="BY1228" s="112">
        <v>0.83963699999999997</v>
      </c>
      <c r="BZ1228" s="112">
        <v>0.76867200000000002</v>
      </c>
      <c r="CA1228" s="112">
        <v>0.35560599999999998</v>
      </c>
      <c r="CB1228" s="112">
        <v>0.46300799999999998</v>
      </c>
      <c r="CC1228" s="112">
        <v>0.31927899999999998</v>
      </c>
      <c r="CD1228" s="117">
        <v>0.89321600000000001</v>
      </c>
      <c r="CE1228" s="105">
        <v>-1.9902899999999999</v>
      </c>
      <c r="CF1228" s="105">
        <v>-0.35732999999999998</v>
      </c>
      <c r="CG1228" s="105">
        <v>-0.977047</v>
      </c>
      <c r="CH1228" s="105">
        <v>7.2808600000000001E-2</v>
      </c>
      <c r="CI1228" s="105">
        <v>0.59131900000000004</v>
      </c>
      <c r="CJ1228" s="105">
        <v>0.78343600000000002</v>
      </c>
      <c r="CK1228" s="105">
        <v>-0.89880800000000005</v>
      </c>
      <c r="CL1228" s="105">
        <v>-1.58612</v>
      </c>
      <c r="CM1228" s="116">
        <v>0.199299</v>
      </c>
    </row>
    <row r="1229" spans="1:91">
      <c r="A1229" s="104" t="s">
        <v>3307</v>
      </c>
      <c r="B1229" s="104" t="s">
        <v>3308</v>
      </c>
      <c r="C1229" s="104" t="s">
        <v>3309</v>
      </c>
      <c r="D1229" s="105">
        <v>29.690049999999999</v>
      </c>
      <c r="E1229" s="108">
        <v>925536226.60000002</v>
      </c>
      <c r="F1229" s="108">
        <v>578005400.79999995</v>
      </c>
      <c r="G1229" s="108">
        <v>1163037762</v>
      </c>
      <c r="H1229" s="108">
        <v>955959711.10000002</v>
      </c>
      <c r="I1229" s="108">
        <v>1206207909</v>
      </c>
      <c r="J1229" s="108">
        <v>765045655.20000005</v>
      </c>
      <c r="K1229" s="108">
        <v>492835122.19999999</v>
      </c>
      <c r="L1229" s="108">
        <v>661373753.79999995</v>
      </c>
      <c r="M1229" s="108">
        <v>680231620.20000005</v>
      </c>
      <c r="N1229" s="108">
        <v>925747163</v>
      </c>
      <c r="O1229" s="108">
        <v>965867707</v>
      </c>
      <c r="P1229" s="108">
        <v>1152275971</v>
      </c>
      <c r="Q1229" s="108">
        <v>504246168.89999998</v>
      </c>
      <c r="R1229" s="108">
        <v>524912272.30000001</v>
      </c>
      <c r="S1229" s="108">
        <v>1523477016</v>
      </c>
      <c r="T1229" s="108">
        <v>609501243.70000005</v>
      </c>
      <c r="U1229" s="108">
        <v>1232391380</v>
      </c>
      <c r="V1229" s="108">
        <v>819867471.39999998</v>
      </c>
      <c r="W1229" s="108">
        <v>722437889.89999998</v>
      </c>
      <c r="X1229" s="108">
        <v>458072518.10000002</v>
      </c>
      <c r="Y1229" s="108">
        <v>637122729.5</v>
      </c>
      <c r="Z1229" s="108">
        <v>750559279</v>
      </c>
      <c r="AA1229" s="108">
        <v>372629475.5</v>
      </c>
      <c r="AB1229" s="108">
        <v>419370946.89999998</v>
      </c>
      <c r="AC1229" s="108">
        <v>594562424.5</v>
      </c>
      <c r="AD1229" s="108">
        <v>793968034.70000005</v>
      </c>
      <c r="AE1229" s="108">
        <v>935971237.10000002</v>
      </c>
      <c r="AF1229" s="108">
        <v>806857324.79999995</v>
      </c>
      <c r="AG1229" s="108">
        <v>528449639.39999998</v>
      </c>
      <c r="AH1229" s="115">
        <v>570783026.79999995</v>
      </c>
      <c r="AI1229" s="105">
        <v>30.1692</v>
      </c>
      <c r="AJ1229" s="105">
        <v>29.706900000000001</v>
      </c>
      <c r="AK1229" s="105">
        <v>30.6982</v>
      </c>
      <c r="AL1229" s="105">
        <v>30.1068</v>
      </c>
      <c r="AM1229" s="105">
        <v>30.600100000000001</v>
      </c>
      <c r="AN1229" s="105">
        <v>30.049399999999999</v>
      </c>
      <c r="AO1229" s="105">
        <v>29.128399999999999</v>
      </c>
      <c r="AP1229" s="105">
        <v>30.114000000000001</v>
      </c>
      <c r="AQ1229" s="105">
        <v>29.5305</v>
      </c>
      <c r="AR1229" s="105">
        <v>30.229700000000001</v>
      </c>
      <c r="AS1229" s="105">
        <v>30.405999999999999</v>
      </c>
      <c r="AT1229" s="105">
        <v>30.706</v>
      </c>
      <c r="AU1229" s="105">
        <v>29.097799999999999</v>
      </c>
      <c r="AV1229" s="105">
        <v>29.257200000000001</v>
      </c>
      <c r="AW1229" s="105">
        <v>30.8644</v>
      </c>
      <c r="AX1229" s="105">
        <v>29.5624</v>
      </c>
      <c r="AY1229" s="105">
        <v>30.523499999999999</v>
      </c>
      <c r="AZ1229" s="105">
        <v>29.916</v>
      </c>
      <c r="BA1229" s="105">
        <v>29.673200000000001</v>
      </c>
      <c r="BB1229" s="105">
        <v>29.1249</v>
      </c>
      <c r="BC1229" s="105">
        <v>29.462800000000001</v>
      </c>
      <c r="BD1229" s="105">
        <v>29.8659</v>
      </c>
      <c r="BE1229" s="105">
        <v>28.883900000000001</v>
      </c>
      <c r="BF1229" s="105">
        <v>29.080200000000001</v>
      </c>
      <c r="BG1229" s="105">
        <v>29.1877</v>
      </c>
      <c r="BH1229" s="105">
        <v>29.599299999999999</v>
      </c>
      <c r="BI1229" s="105">
        <v>29.815799999999999</v>
      </c>
      <c r="BJ1229" s="105">
        <v>29.642800000000001</v>
      </c>
      <c r="BK1229" s="105">
        <v>28.917999999999999</v>
      </c>
      <c r="BL1229" s="116">
        <v>29.085699999999999</v>
      </c>
      <c r="BM1229" s="112">
        <v>5.3709199999999999E-2</v>
      </c>
      <c r="BN1229" s="112">
        <v>2.08588E-2</v>
      </c>
      <c r="BO1229" s="112">
        <v>0.35624800000000001</v>
      </c>
      <c r="BP1229" s="112">
        <v>8.9882E-3</v>
      </c>
      <c r="BQ1229" s="112">
        <v>0.43519000000000002</v>
      </c>
      <c r="BR1229" s="112">
        <v>9.2113299999999995E-2</v>
      </c>
      <c r="BS1229" s="112">
        <v>0.49198900000000001</v>
      </c>
      <c r="BT1229" s="112">
        <v>0.87716400000000005</v>
      </c>
      <c r="BU1229" s="117">
        <v>0.327793</v>
      </c>
      <c r="BV1229" s="112">
        <v>0.104383</v>
      </c>
      <c r="BW1229" s="112">
        <v>5.8772600000000001E-2</v>
      </c>
      <c r="BX1229" s="112">
        <v>0.46834700000000001</v>
      </c>
      <c r="BY1229" s="112">
        <v>2.6093000000000002E-2</v>
      </c>
      <c r="BZ1229" s="112">
        <v>0.71915799999999996</v>
      </c>
      <c r="CA1229" s="112">
        <v>0.31009599999999998</v>
      </c>
      <c r="CB1229" s="112">
        <v>0.68907499999999999</v>
      </c>
      <c r="CC1229" s="112">
        <v>0.93449300000000002</v>
      </c>
      <c r="CD1229" s="117">
        <v>0.73983500000000002</v>
      </c>
      <c r="CE1229" s="105">
        <v>0.97593200000000002</v>
      </c>
      <c r="CF1229" s="105">
        <v>1.03657</v>
      </c>
      <c r="CG1229" s="105">
        <v>0.37549199999999999</v>
      </c>
      <c r="CH1229" s="105">
        <v>1.2317400000000001</v>
      </c>
      <c r="CI1229" s="105">
        <v>0.524316</v>
      </c>
      <c r="CJ1229" s="105">
        <v>0.78513200000000005</v>
      </c>
      <c r="CK1229" s="105">
        <v>0.204821</v>
      </c>
      <c r="CL1229" s="105">
        <v>6.1185799999999999E-2</v>
      </c>
      <c r="CM1229" s="116">
        <v>0.31876599999999999</v>
      </c>
    </row>
    <row r="1230" spans="1:91">
      <c r="A1230" s="104" t="s">
        <v>3310</v>
      </c>
      <c r="B1230" s="104" t="s">
        <v>3311</v>
      </c>
      <c r="C1230" s="104" t="s">
        <v>3312</v>
      </c>
      <c r="D1230" s="105">
        <v>30.216650000000001</v>
      </c>
      <c r="E1230" s="108">
        <v>555119976.79999995</v>
      </c>
      <c r="F1230" s="108">
        <v>325896912</v>
      </c>
      <c r="G1230" s="108">
        <v>322412476.5</v>
      </c>
      <c r="H1230" s="108">
        <v>512566490</v>
      </c>
      <c r="I1230" s="108">
        <v>522320246</v>
      </c>
      <c r="J1230" s="108">
        <v>171767578.30000001</v>
      </c>
      <c r="K1230" s="108">
        <v>485008208</v>
      </c>
      <c r="L1230" s="108">
        <v>191853912</v>
      </c>
      <c r="M1230" s="108">
        <v>462420832</v>
      </c>
      <c r="N1230" s="108">
        <v>552619480</v>
      </c>
      <c r="O1230" s="108">
        <v>311181184</v>
      </c>
      <c r="P1230" s="108">
        <v>391639197</v>
      </c>
      <c r="Q1230" s="108">
        <v>1332959056</v>
      </c>
      <c r="R1230" s="108">
        <v>782754535</v>
      </c>
      <c r="S1230" s="108">
        <v>1031923369</v>
      </c>
      <c r="T1230" s="108">
        <v>1090753586</v>
      </c>
      <c r="U1230" s="108">
        <v>1133973142</v>
      </c>
      <c r="V1230" s="108">
        <v>1182636463</v>
      </c>
      <c r="W1230" s="108">
        <v>989941738</v>
      </c>
      <c r="X1230" s="108">
        <v>1097822497</v>
      </c>
      <c r="Y1230" s="108">
        <v>1361377313</v>
      </c>
      <c r="Z1230" s="108">
        <v>1153869584</v>
      </c>
      <c r="AA1230" s="108">
        <v>1101818144</v>
      </c>
      <c r="AB1230" s="108">
        <v>1062013892</v>
      </c>
      <c r="AC1230" s="108">
        <v>1326131956</v>
      </c>
      <c r="AD1230" s="108">
        <v>1212391370</v>
      </c>
      <c r="AE1230" s="108">
        <v>1391820808</v>
      </c>
      <c r="AF1230" s="108">
        <v>1256689808</v>
      </c>
      <c r="AG1230" s="108">
        <v>1319721604</v>
      </c>
      <c r="AH1230" s="115">
        <v>1235118002</v>
      </c>
      <c r="AI1230" s="105">
        <v>29.431699999999999</v>
      </c>
      <c r="AJ1230" s="105">
        <v>28.854700000000001</v>
      </c>
      <c r="AK1230" s="105">
        <v>28.875</v>
      </c>
      <c r="AL1230" s="105">
        <v>29.207599999999999</v>
      </c>
      <c r="AM1230" s="105">
        <v>29.402799999999999</v>
      </c>
      <c r="AN1230" s="105">
        <v>27.8735</v>
      </c>
      <c r="AO1230" s="105">
        <v>29.111899999999999</v>
      </c>
      <c r="AP1230" s="105">
        <v>28.371700000000001</v>
      </c>
      <c r="AQ1230" s="105">
        <v>28.973700000000001</v>
      </c>
      <c r="AR1230" s="105">
        <v>29.466799999999999</v>
      </c>
      <c r="AS1230" s="105">
        <v>28.7927</v>
      </c>
      <c r="AT1230" s="105">
        <v>29.149100000000001</v>
      </c>
      <c r="AU1230" s="105">
        <v>30.5488</v>
      </c>
      <c r="AV1230" s="105">
        <v>29.8337</v>
      </c>
      <c r="AW1230" s="105">
        <v>30.302099999999999</v>
      </c>
      <c r="AX1230" s="105">
        <v>30.402000000000001</v>
      </c>
      <c r="AY1230" s="105">
        <v>30.403600000000001</v>
      </c>
      <c r="AZ1230" s="105">
        <v>30.478899999999999</v>
      </c>
      <c r="BA1230" s="105">
        <v>30.127700000000001</v>
      </c>
      <c r="BB1230" s="105">
        <v>30.375299999999999</v>
      </c>
      <c r="BC1230" s="105">
        <v>30.5413</v>
      </c>
      <c r="BD1230" s="105">
        <v>30.504300000000001</v>
      </c>
      <c r="BE1230" s="105">
        <v>30.470099999999999</v>
      </c>
      <c r="BF1230" s="105">
        <v>30.4207</v>
      </c>
      <c r="BG1230" s="105">
        <v>30.346</v>
      </c>
      <c r="BH1230" s="105">
        <v>30.215199999999999</v>
      </c>
      <c r="BI1230" s="105">
        <v>30.388200000000001</v>
      </c>
      <c r="BJ1230" s="105">
        <v>30.282</v>
      </c>
      <c r="BK1230" s="105">
        <v>30.247299999999999</v>
      </c>
      <c r="BL1230" s="116">
        <v>30.2181</v>
      </c>
      <c r="BM1230" s="112">
        <v>3.25822E-3</v>
      </c>
      <c r="BN1230" s="112">
        <v>4.1752200000000003E-2</v>
      </c>
      <c r="BO1230" s="112">
        <v>3.2972000000000001E-3</v>
      </c>
      <c r="BP1230" s="112">
        <v>4.7103700000000002E-3</v>
      </c>
      <c r="BQ1230" s="112">
        <v>0.92563300000000004</v>
      </c>
      <c r="BR1230" s="112">
        <v>4.66469E-3</v>
      </c>
      <c r="BS1230" s="112">
        <v>0.46130100000000002</v>
      </c>
      <c r="BT1230" s="112">
        <v>2.1004499999999998E-3</v>
      </c>
      <c r="BU1230" s="117">
        <v>0.29011900000000002</v>
      </c>
      <c r="BV1230" s="112">
        <v>2.36251E-2</v>
      </c>
      <c r="BW1230" s="112">
        <v>9.3236899999999998E-2</v>
      </c>
      <c r="BX1230" s="112">
        <v>3.4401899999999999E-2</v>
      </c>
      <c r="BY1230" s="112">
        <v>1.7256400000000002E-2</v>
      </c>
      <c r="BZ1230" s="112">
        <v>0.96575</v>
      </c>
      <c r="CA1230" s="112">
        <v>6.4764799999999997E-2</v>
      </c>
      <c r="CB1230" s="112">
        <v>0.66806699999999997</v>
      </c>
      <c r="CC1230" s="112">
        <v>3.41056E-2</v>
      </c>
      <c r="CD1230" s="117">
        <v>0.72864200000000001</v>
      </c>
      <c r="CE1230" s="105">
        <v>-1.19533</v>
      </c>
      <c r="CF1230" s="105">
        <v>-1.42119</v>
      </c>
      <c r="CG1230" s="105">
        <v>-1.4300299999999999</v>
      </c>
      <c r="CH1230" s="105">
        <v>-1.1129</v>
      </c>
      <c r="CI1230" s="105">
        <v>-2.0919199999999999E-2</v>
      </c>
      <c r="CJ1230" s="105">
        <v>0.179036</v>
      </c>
      <c r="CK1230" s="105">
        <v>9.8964700000000003E-2</v>
      </c>
      <c r="CL1230" s="105">
        <v>0.21590899999999999</v>
      </c>
      <c r="CM1230" s="116">
        <v>6.7333199999999996E-2</v>
      </c>
    </row>
    <row r="1231" spans="1:91">
      <c r="A1231" s="104" t="s">
        <v>3313</v>
      </c>
      <c r="B1231" s="104" t="s">
        <v>3314</v>
      </c>
      <c r="C1231" s="104" t="s">
        <v>3315</v>
      </c>
      <c r="D1231" s="105">
        <v>32.353749999999998</v>
      </c>
      <c r="E1231" s="108">
        <v>4180334899</v>
      </c>
      <c r="F1231" s="108">
        <v>3678461575</v>
      </c>
      <c r="G1231" s="108">
        <v>3419014994</v>
      </c>
      <c r="H1231" s="108">
        <v>3832499437</v>
      </c>
      <c r="I1231" s="108">
        <v>3162510051</v>
      </c>
      <c r="J1231" s="108">
        <v>2956315409</v>
      </c>
      <c r="K1231" s="108">
        <v>3552732063</v>
      </c>
      <c r="L1231" s="108">
        <v>1657416670</v>
      </c>
      <c r="M1231" s="108">
        <v>3476065841</v>
      </c>
      <c r="N1231" s="108">
        <v>3135836447</v>
      </c>
      <c r="O1231" s="108">
        <v>3722994085</v>
      </c>
      <c r="P1231" s="108">
        <v>4780983924</v>
      </c>
      <c r="Q1231" s="108">
        <v>4779737282</v>
      </c>
      <c r="R1231" s="108">
        <v>4576388002</v>
      </c>
      <c r="S1231" s="108">
        <v>5346188941</v>
      </c>
      <c r="T1231" s="108">
        <v>4117663633</v>
      </c>
      <c r="U1231" s="108">
        <v>4709343297</v>
      </c>
      <c r="V1231" s="108">
        <v>6382090635</v>
      </c>
      <c r="W1231" s="108">
        <v>4848345008</v>
      </c>
      <c r="X1231" s="108">
        <v>4424155593</v>
      </c>
      <c r="Y1231" s="108">
        <v>4592043394</v>
      </c>
      <c r="Z1231" s="108">
        <v>4051445391</v>
      </c>
      <c r="AA1231" s="108">
        <v>4786286651</v>
      </c>
      <c r="AB1231" s="108">
        <v>4883610636</v>
      </c>
      <c r="AC1231" s="108">
        <v>5799441262</v>
      </c>
      <c r="AD1231" s="108">
        <v>5179818488</v>
      </c>
      <c r="AE1231" s="108">
        <v>5844976313</v>
      </c>
      <c r="AF1231" s="108">
        <v>6102897956</v>
      </c>
      <c r="AG1231" s="108">
        <v>6872870028</v>
      </c>
      <c r="AH1231" s="115">
        <v>5918366892</v>
      </c>
      <c r="AI1231" s="105">
        <v>32.344499999999996</v>
      </c>
      <c r="AJ1231" s="105">
        <v>32.317799999999998</v>
      </c>
      <c r="AK1231" s="105">
        <v>32.210500000000003</v>
      </c>
      <c r="AL1231" s="105">
        <v>32.11</v>
      </c>
      <c r="AM1231" s="105">
        <v>31.9756</v>
      </c>
      <c r="AN1231" s="105">
        <v>31.901800000000001</v>
      </c>
      <c r="AO1231" s="105">
        <v>31.9848</v>
      </c>
      <c r="AP1231" s="105">
        <v>31.282299999999999</v>
      </c>
      <c r="AQ1231" s="105">
        <v>31.883900000000001</v>
      </c>
      <c r="AR1231" s="105">
        <v>31.970199999999998</v>
      </c>
      <c r="AS1231" s="105">
        <v>32.2971</v>
      </c>
      <c r="AT1231" s="105">
        <v>32.758800000000001</v>
      </c>
      <c r="AU1231" s="105">
        <v>32.3872</v>
      </c>
      <c r="AV1231" s="105">
        <v>32.381300000000003</v>
      </c>
      <c r="AW1231" s="105">
        <v>32.630600000000001</v>
      </c>
      <c r="AX1231" s="105">
        <v>32.3185</v>
      </c>
      <c r="AY1231" s="105">
        <v>32.4542</v>
      </c>
      <c r="AZ1231" s="105">
        <v>32.899900000000002</v>
      </c>
      <c r="BA1231" s="105">
        <v>32.419800000000002</v>
      </c>
      <c r="BB1231" s="105">
        <v>32.363</v>
      </c>
      <c r="BC1231" s="105">
        <v>32.286900000000003</v>
      </c>
      <c r="BD1231" s="105">
        <v>32.326799999999999</v>
      </c>
      <c r="BE1231" s="105">
        <v>32.556199999999997</v>
      </c>
      <c r="BF1231" s="105">
        <v>32.621899999999997</v>
      </c>
      <c r="BG1231" s="105">
        <v>32.476500000000001</v>
      </c>
      <c r="BH1231" s="105">
        <v>32.2851</v>
      </c>
      <c r="BI1231" s="105">
        <v>32.458399999999997</v>
      </c>
      <c r="BJ1231" s="105">
        <v>32.561900000000001</v>
      </c>
      <c r="BK1231" s="105">
        <v>32.6066</v>
      </c>
      <c r="BL1231" s="116">
        <v>32.4544</v>
      </c>
      <c r="BM1231" s="112">
        <v>1.48235E-2</v>
      </c>
      <c r="BN1231" s="112">
        <v>1.98614E-3</v>
      </c>
      <c r="BO1231" s="112">
        <v>2.1207799999999999E-2</v>
      </c>
      <c r="BP1231" s="112">
        <v>0.44162299999999999</v>
      </c>
      <c r="BQ1231" s="112">
        <v>0.47073599999999999</v>
      </c>
      <c r="BR1231" s="112">
        <v>0.93165600000000004</v>
      </c>
      <c r="BS1231" s="112">
        <v>3.59504E-2</v>
      </c>
      <c r="BT1231" s="112">
        <v>0.71445999999999998</v>
      </c>
      <c r="BU1231" s="117">
        <v>0.15148800000000001</v>
      </c>
      <c r="BV1231" s="112">
        <v>4.9915300000000003E-2</v>
      </c>
      <c r="BW1231" s="112">
        <v>1.90239E-2</v>
      </c>
      <c r="BX1231" s="112">
        <v>8.5131399999999996E-2</v>
      </c>
      <c r="BY1231" s="112">
        <v>0.52490700000000001</v>
      </c>
      <c r="BZ1231" s="112">
        <v>0.73626899999999995</v>
      </c>
      <c r="CA1231" s="112">
        <v>0.96960999999999997</v>
      </c>
      <c r="CB1231" s="112">
        <v>0.18013000000000001</v>
      </c>
      <c r="CC1231" s="112">
        <v>0.82964000000000004</v>
      </c>
      <c r="CD1231" s="117">
        <v>0.67133900000000002</v>
      </c>
      <c r="CE1231" s="105">
        <v>-0.25007099999999999</v>
      </c>
      <c r="CF1231" s="105">
        <v>-0.54518800000000001</v>
      </c>
      <c r="CG1231" s="105">
        <v>-0.82397500000000001</v>
      </c>
      <c r="CH1231" s="105">
        <v>-0.198961</v>
      </c>
      <c r="CI1231" s="105">
        <v>-7.4595099999999998E-2</v>
      </c>
      <c r="CJ1231" s="105">
        <v>1.6550700000000002E-2</v>
      </c>
      <c r="CK1231" s="105">
        <v>-0.18443200000000001</v>
      </c>
      <c r="CL1231" s="105">
        <v>-3.93651E-2</v>
      </c>
      <c r="CM1231" s="116">
        <v>-0.1343</v>
      </c>
    </row>
    <row r="1232" spans="1:91">
      <c r="A1232" s="104" t="s">
        <v>3316</v>
      </c>
      <c r="B1232" s="104" t="s">
        <v>3317</v>
      </c>
      <c r="C1232" s="104" t="s">
        <v>1786</v>
      </c>
      <c r="D1232" s="105">
        <v>22.0945</v>
      </c>
      <c r="E1232" s="108"/>
      <c r="F1232" s="108"/>
      <c r="G1232" s="108"/>
      <c r="H1232" s="108"/>
      <c r="I1232" s="108"/>
      <c r="J1232" s="108"/>
      <c r="K1232" s="108"/>
      <c r="L1232" s="108"/>
      <c r="M1232" s="108"/>
      <c r="N1232" s="108">
        <v>3237611.25</v>
      </c>
      <c r="O1232" s="108"/>
      <c r="P1232" s="108">
        <v>2297963</v>
      </c>
      <c r="Q1232" s="108"/>
      <c r="R1232" s="108">
        <v>2776711.5</v>
      </c>
      <c r="S1232" s="108">
        <v>100938624</v>
      </c>
      <c r="T1232" s="108">
        <v>12386353</v>
      </c>
      <c r="U1232" s="108">
        <v>13098514</v>
      </c>
      <c r="V1232" s="108"/>
      <c r="W1232" s="108"/>
      <c r="X1232" s="108"/>
      <c r="Y1232" s="108"/>
      <c r="Z1232" s="108"/>
      <c r="AA1232" s="108"/>
      <c r="AB1232" s="108"/>
      <c r="AC1232" s="108">
        <v>2410261.25</v>
      </c>
      <c r="AD1232" s="108"/>
      <c r="AE1232" s="108">
        <v>7272764.5</v>
      </c>
      <c r="AF1232" s="108">
        <v>3349115.75</v>
      </c>
      <c r="AG1232" s="108"/>
      <c r="AH1232" s="115"/>
      <c r="AI1232" s="105">
        <v>22.0502</v>
      </c>
      <c r="AJ1232" s="105">
        <v>23.090599999999998</v>
      </c>
      <c r="AK1232" s="105">
        <v>22.985399999999998</v>
      </c>
      <c r="AL1232" s="105">
        <v>22.782499999999999</v>
      </c>
      <c r="AM1232" s="105">
        <v>20.540299999999998</v>
      </c>
      <c r="AN1232" s="105">
        <v>22.1388</v>
      </c>
      <c r="AO1232" s="105">
        <v>22.163599999999999</v>
      </c>
      <c r="AP1232" s="105">
        <v>21.728100000000001</v>
      </c>
      <c r="AQ1232" s="105">
        <v>22.037700000000001</v>
      </c>
      <c r="AR1232" s="105">
        <v>21.551400000000001</v>
      </c>
      <c r="AS1232" s="105">
        <v>21.5976</v>
      </c>
      <c r="AT1232" s="105">
        <v>21.7361</v>
      </c>
      <c r="AU1232" s="105">
        <v>22.354700000000001</v>
      </c>
      <c r="AV1232" s="105">
        <v>21.694600000000001</v>
      </c>
      <c r="AW1232" s="105">
        <v>27.213000000000001</v>
      </c>
      <c r="AX1232" s="105">
        <v>23.941600000000001</v>
      </c>
      <c r="AY1232" s="105">
        <v>24.0047</v>
      </c>
      <c r="AZ1232" s="105">
        <v>22.292400000000001</v>
      </c>
      <c r="BA1232" s="105">
        <v>22.393599999999999</v>
      </c>
      <c r="BB1232" s="105">
        <v>21.042100000000001</v>
      </c>
      <c r="BC1232" s="105">
        <v>20.481300000000001</v>
      </c>
      <c r="BD1232" s="105">
        <v>21.461500000000001</v>
      </c>
      <c r="BE1232" s="105">
        <v>19.972200000000001</v>
      </c>
      <c r="BF1232" s="105">
        <v>22.660399999999999</v>
      </c>
      <c r="BG1232" s="105">
        <v>20.822800000000001</v>
      </c>
      <c r="BH1232" s="105">
        <v>22.7819</v>
      </c>
      <c r="BI1232" s="105">
        <v>22.8079</v>
      </c>
      <c r="BJ1232" s="105">
        <v>21.730399999999999</v>
      </c>
      <c r="BK1232" s="105">
        <v>21.729700000000001</v>
      </c>
      <c r="BL1232" s="116">
        <v>22.388100000000001</v>
      </c>
      <c r="BM1232" s="112">
        <v>0.128195</v>
      </c>
      <c r="BN1232" s="112">
        <v>0.86324699999999999</v>
      </c>
      <c r="BO1232" s="112">
        <v>0.92034300000000002</v>
      </c>
      <c r="BP1232" s="112">
        <v>0.22894200000000001</v>
      </c>
      <c r="BQ1232" s="112">
        <v>0.36158400000000002</v>
      </c>
      <c r="BR1232" s="112">
        <v>7.1880299999999994E-2</v>
      </c>
      <c r="BS1232" s="112">
        <v>0.34972399999999998</v>
      </c>
      <c r="BT1232" s="112">
        <v>0.50928300000000004</v>
      </c>
      <c r="BU1232" s="117">
        <v>0.79946099999999998</v>
      </c>
      <c r="BV1232" s="112">
        <v>0.19808100000000001</v>
      </c>
      <c r="BW1232" s="112">
        <v>0.89067300000000005</v>
      </c>
      <c r="BX1232" s="112">
        <v>0.94510099999999997</v>
      </c>
      <c r="BY1232" s="112">
        <v>0.308693</v>
      </c>
      <c r="BZ1232" s="112">
        <v>0.682087</v>
      </c>
      <c r="CA1232" s="112">
        <v>0.27325899999999997</v>
      </c>
      <c r="CB1232" s="112">
        <v>0.580148</v>
      </c>
      <c r="CC1232" s="112">
        <v>0.68431900000000001</v>
      </c>
      <c r="CD1232" s="117">
        <v>0.94145500000000004</v>
      </c>
      <c r="CE1232" s="105">
        <v>0.759355</v>
      </c>
      <c r="CF1232" s="105">
        <v>-0.12884499999999999</v>
      </c>
      <c r="CG1232" s="105">
        <v>2.7111699999999999E-2</v>
      </c>
      <c r="CH1232" s="105">
        <v>-0.321021</v>
      </c>
      <c r="CI1232" s="105">
        <v>1.8047200000000001</v>
      </c>
      <c r="CJ1232" s="105">
        <v>1.4635100000000001</v>
      </c>
      <c r="CK1232" s="105">
        <v>-0.64373499999999995</v>
      </c>
      <c r="CL1232" s="105">
        <v>-0.58469599999999999</v>
      </c>
      <c r="CM1232" s="116">
        <v>0.18814600000000001</v>
      </c>
    </row>
    <row r="1233" spans="1:91">
      <c r="A1233" s="104" t="s">
        <v>3318</v>
      </c>
      <c r="B1233" s="104" t="s">
        <v>3319</v>
      </c>
      <c r="C1233" s="104" t="s">
        <v>1130</v>
      </c>
      <c r="D1233" s="105">
        <v>24.470050000000001</v>
      </c>
      <c r="E1233" s="108">
        <v>27404875</v>
      </c>
      <c r="F1233" s="108">
        <v>10800405.75</v>
      </c>
      <c r="G1233" s="108">
        <v>20912720</v>
      </c>
      <c r="H1233" s="108">
        <v>40453602</v>
      </c>
      <c r="I1233" s="108"/>
      <c r="J1233" s="108"/>
      <c r="K1233" s="108">
        <v>25228832</v>
      </c>
      <c r="L1233" s="108"/>
      <c r="M1233" s="108">
        <v>7827329.75</v>
      </c>
      <c r="N1233" s="108"/>
      <c r="O1233" s="108">
        <v>11623143</v>
      </c>
      <c r="P1233" s="108">
        <v>7503753.5</v>
      </c>
      <c r="Q1233" s="108">
        <v>14376748</v>
      </c>
      <c r="R1233" s="108">
        <v>18017551</v>
      </c>
      <c r="S1233" s="108">
        <v>10250470.130000001</v>
      </c>
      <c r="T1233" s="108">
        <v>18851106.5</v>
      </c>
      <c r="U1233" s="108">
        <v>23779563.379999999</v>
      </c>
      <c r="V1233" s="108">
        <v>25623903</v>
      </c>
      <c r="W1233" s="108">
        <v>27305468</v>
      </c>
      <c r="X1233" s="108">
        <v>26076590.129999999</v>
      </c>
      <c r="Y1233" s="108">
        <v>23494958.25</v>
      </c>
      <c r="Z1233" s="108">
        <v>24520740</v>
      </c>
      <c r="AA1233" s="108">
        <v>19716673</v>
      </c>
      <c r="AB1233" s="108">
        <v>15313832.25</v>
      </c>
      <c r="AC1233" s="108">
        <v>45725855.75</v>
      </c>
      <c r="AD1233" s="108">
        <v>20752846.25</v>
      </c>
      <c r="AE1233" s="108">
        <v>37486472</v>
      </c>
      <c r="AF1233" s="108">
        <v>15038916.5</v>
      </c>
      <c r="AG1233" s="108">
        <v>26748938.25</v>
      </c>
      <c r="AH1233" s="115">
        <v>19398994</v>
      </c>
      <c r="AI1233" s="105">
        <v>25.0914</v>
      </c>
      <c r="AJ1233" s="105">
        <v>24.114100000000001</v>
      </c>
      <c r="AK1233" s="105">
        <v>25.004100000000001</v>
      </c>
      <c r="AL1233" s="105">
        <v>25.5442</v>
      </c>
      <c r="AM1233" s="105">
        <v>21.314</v>
      </c>
      <c r="AN1233" s="105">
        <v>21.880299999999998</v>
      </c>
      <c r="AO1233" s="105">
        <v>24.8399</v>
      </c>
      <c r="AP1233" s="105">
        <v>22.1937</v>
      </c>
      <c r="AQ1233" s="105">
        <v>23.089200000000002</v>
      </c>
      <c r="AR1233" s="105">
        <v>22.804600000000001</v>
      </c>
      <c r="AS1233" s="105">
        <v>24.3477</v>
      </c>
      <c r="AT1233" s="105">
        <v>23.443300000000001</v>
      </c>
      <c r="AU1233" s="105">
        <v>23.958300000000001</v>
      </c>
      <c r="AV1233" s="105">
        <v>24.392600000000002</v>
      </c>
      <c r="AW1233" s="105">
        <v>23.908000000000001</v>
      </c>
      <c r="AX1233" s="105">
        <v>24.547499999999999</v>
      </c>
      <c r="AY1233" s="105">
        <v>24.847200000000001</v>
      </c>
      <c r="AZ1233" s="105">
        <v>25.0337</v>
      </c>
      <c r="BA1233" s="105">
        <v>24.947600000000001</v>
      </c>
      <c r="BB1233" s="105">
        <v>25.059699999999999</v>
      </c>
      <c r="BC1233" s="105">
        <v>24.770299999999999</v>
      </c>
      <c r="BD1233" s="105">
        <v>24.832999999999998</v>
      </c>
      <c r="BE1233" s="105">
        <v>24.603300000000001</v>
      </c>
      <c r="BF1233" s="105">
        <v>24.3049</v>
      </c>
      <c r="BG1233" s="105">
        <v>25.473299999999998</v>
      </c>
      <c r="BH1233" s="105">
        <v>24.3064</v>
      </c>
      <c r="BI1233" s="105">
        <v>25.1737</v>
      </c>
      <c r="BJ1233" s="105">
        <v>23.897200000000002</v>
      </c>
      <c r="BK1233" s="105">
        <v>24.602399999999999</v>
      </c>
      <c r="BL1233" s="116">
        <v>24.263000000000002</v>
      </c>
      <c r="BM1233" s="112">
        <v>0.26535999999999998</v>
      </c>
      <c r="BN1233" s="112">
        <v>0.37386999999999998</v>
      </c>
      <c r="BO1233" s="112">
        <v>0.33487</v>
      </c>
      <c r="BP1233" s="112">
        <v>0.21579300000000001</v>
      </c>
      <c r="BQ1233" s="112">
        <v>0.546462</v>
      </c>
      <c r="BR1233" s="112">
        <v>8.8765499999999997E-2</v>
      </c>
      <c r="BS1233" s="112">
        <v>3.8103699999999997E-2</v>
      </c>
      <c r="BT1233" s="112">
        <v>0.269397</v>
      </c>
      <c r="BU1233" s="117">
        <v>0.145597</v>
      </c>
      <c r="BV1233" s="112">
        <v>0.34919600000000001</v>
      </c>
      <c r="BW1233" s="112">
        <v>0.46515200000000001</v>
      </c>
      <c r="BX1233" s="112">
        <v>0.44889800000000002</v>
      </c>
      <c r="BY1233" s="112">
        <v>0.294321</v>
      </c>
      <c r="BZ1233" s="112">
        <v>0.77202099999999996</v>
      </c>
      <c r="CA1233" s="112">
        <v>0.305697</v>
      </c>
      <c r="CB1233" s="112">
        <v>0.183615</v>
      </c>
      <c r="CC1233" s="112">
        <v>0.473111</v>
      </c>
      <c r="CD1233" s="117">
        <v>0.67133900000000002</v>
      </c>
      <c r="CE1233" s="105">
        <v>0.482319</v>
      </c>
      <c r="CF1233" s="105">
        <v>-1.34144</v>
      </c>
      <c r="CG1233" s="105">
        <v>-0.87996099999999999</v>
      </c>
      <c r="CH1233" s="105">
        <v>-0.72236299999999998</v>
      </c>
      <c r="CI1233" s="105">
        <v>-0.16792699999999999</v>
      </c>
      <c r="CJ1233" s="105">
        <v>0.55522000000000005</v>
      </c>
      <c r="CK1233" s="105">
        <v>0.67162999999999995</v>
      </c>
      <c r="CL1233" s="105">
        <v>0.32617499999999999</v>
      </c>
      <c r="CM1233" s="116">
        <v>0.73023800000000005</v>
      </c>
    </row>
    <row r="1234" spans="1:91">
      <c r="A1234" s="104" t="s">
        <v>3320</v>
      </c>
      <c r="B1234" s="104" t="s">
        <v>3321</v>
      </c>
      <c r="C1234" s="104" t="s">
        <v>3322</v>
      </c>
      <c r="D1234" s="105">
        <v>29.70495</v>
      </c>
      <c r="E1234" s="108">
        <v>608790637.5</v>
      </c>
      <c r="F1234" s="108">
        <v>371942271.39999998</v>
      </c>
      <c r="G1234" s="108">
        <v>386979568.89999998</v>
      </c>
      <c r="H1234" s="108">
        <v>487878049.60000002</v>
      </c>
      <c r="I1234" s="108">
        <v>364066587.5</v>
      </c>
      <c r="J1234" s="108">
        <v>252800323.80000001</v>
      </c>
      <c r="K1234" s="108">
        <v>901008886.10000002</v>
      </c>
      <c r="L1234" s="108">
        <v>388502969</v>
      </c>
      <c r="M1234" s="108">
        <v>938077369.79999995</v>
      </c>
      <c r="N1234" s="108">
        <v>367566661.5</v>
      </c>
      <c r="O1234" s="108">
        <v>265035135</v>
      </c>
      <c r="P1234" s="108">
        <v>405278422.30000001</v>
      </c>
      <c r="Q1234" s="108">
        <v>713756616</v>
      </c>
      <c r="R1234" s="108">
        <v>654419128</v>
      </c>
      <c r="S1234" s="108">
        <v>659119081</v>
      </c>
      <c r="T1234" s="108">
        <v>790906047.5</v>
      </c>
      <c r="U1234" s="108">
        <v>904143201.89999998</v>
      </c>
      <c r="V1234" s="108">
        <v>981447728</v>
      </c>
      <c r="W1234" s="108">
        <v>960467275.5</v>
      </c>
      <c r="X1234" s="108">
        <v>702729275.5</v>
      </c>
      <c r="Y1234" s="108">
        <v>549516726.5</v>
      </c>
      <c r="Z1234" s="108">
        <v>604928792</v>
      </c>
      <c r="AA1234" s="108">
        <v>711965074</v>
      </c>
      <c r="AB1234" s="108">
        <v>715820809.5</v>
      </c>
      <c r="AC1234" s="108">
        <v>2034817823</v>
      </c>
      <c r="AD1234" s="108">
        <v>1527448767</v>
      </c>
      <c r="AE1234" s="108">
        <v>1886351743</v>
      </c>
      <c r="AF1234" s="108">
        <v>1764631245</v>
      </c>
      <c r="AG1234" s="108">
        <v>2216523209</v>
      </c>
      <c r="AH1234" s="115">
        <v>2175979294</v>
      </c>
      <c r="AI1234" s="105">
        <v>29.564900000000002</v>
      </c>
      <c r="AJ1234" s="105">
        <v>29.0458</v>
      </c>
      <c r="AK1234" s="105">
        <v>29.132200000000001</v>
      </c>
      <c r="AL1234" s="105">
        <v>29.136299999999999</v>
      </c>
      <c r="AM1234" s="105">
        <v>28.8934</v>
      </c>
      <c r="AN1234" s="105">
        <v>28.438300000000002</v>
      </c>
      <c r="AO1234" s="105">
        <v>29.970300000000002</v>
      </c>
      <c r="AP1234" s="105">
        <v>29.3399</v>
      </c>
      <c r="AQ1234" s="105">
        <v>29.994199999999999</v>
      </c>
      <c r="AR1234" s="105">
        <v>28.873000000000001</v>
      </c>
      <c r="AS1234" s="105">
        <v>28.569500000000001</v>
      </c>
      <c r="AT1234" s="105">
        <v>29.198499999999999</v>
      </c>
      <c r="AU1234" s="105">
        <v>29.614899999999999</v>
      </c>
      <c r="AV1234" s="105">
        <v>29.575299999999999</v>
      </c>
      <c r="AW1234" s="105">
        <v>29.673500000000001</v>
      </c>
      <c r="AX1234" s="105">
        <v>29.938199999999998</v>
      </c>
      <c r="AY1234" s="105">
        <v>30.076799999999999</v>
      </c>
      <c r="AZ1234" s="105">
        <v>30.189299999999999</v>
      </c>
      <c r="BA1234" s="105">
        <v>30.084099999999999</v>
      </c>
      <c r="BB1234" s="105">
        <v>29.7364</v>
      </c>
      <c r="BC1234" s="105">
        <v>29.247499999999999</v>
      </c>
      <c r="BD1234" s="105">
        <v>29.5562</v>
      </c>
      <c r="BE1234" s="105">
        <v>29.8263</v>
      </c>
      <c r="BF1234" s="105">
        <v>29.851600000000001</v>
      </c>
      <c r="BG1234" s="105">
        <v>30.968800000000002</v>
      </c>
      <c r="BH1234" s="105">
        <v>30.547899999999998</v>
      </c>
      <c r="BI1234" s="105">
        <v>30.826799999999999</v>
      </c>
      <c r="BJ1234" s="105">
        <v>30.771799999999999</v>
      </c>
      <c r="BK1234" s="105">
        <v>30.9816</v>
      </c>
      <c r="BL1234" s="116">
        <v>31.0229</v>
      </c>
      <c r="BM1234" s="112">
        <v>7.1244400000000001E-4</v>
      </c>
      <c r="BN1234" s="112">
        <v>6.5599300000000001E-4</v>
      </c>
      <c r="BO1234" s="112">
        <v>7.0903800000000003E-3</v>
      </c>
      <c r="BP1234" s="112">
        <v>4.9153200000000004E-4</v>
      </c>
      <c r="BQ1234" s="112">
        <v>9.4988099999999999E-5</v>
      </c>
      <c r="BR1234" s="112">
        <v>1.2872700000000001E-3</v>
      </c>
      <c r="BS1234" s="112">
        <v>8.3324100000000002E-3</v>
      </c>
      <c r="BT1234" s="112">
        <v>6.4590000000000003E-4</v>
      </c>
      <c r="BU1234" s="117">
        <v>0.37922400000000001</v>
      </c>
      <c r="BV1234" s="112">
        <v>1.0988700000000001E-2</v>
      </c>
      <c r="BW1234" s="112">
        <v>1.1531E-2</v>
      </c>
      <c r="BX1234" s="112">
        <v>4.8290699999999999E-2</v>
      </c>
      <c r="BY1234" s="112">
        <v>5.8134299999999996E-3</v>
      </c>
      <c r="BZ1234" s="112">
        <v>6.0430699999999997E-2</v>
      </c>
      <c r="CA1234" s="112">
        <v>3.62262E-2</v>
      </c>
      <c r="CB1234" s="112">
        <v>9.0197200000000005E-2</v>
      </c>
      <c r="CC1234" s="112">
        <v>2.2344099999999999E-2</v>
      </c>
      <c r="CD1234" s="117">
        <v>0.75765800000000005</v>
      </c>
      <c r="CE1234" s="105">
        <v>-1.6778200000000001</v>
      </c>
      <c r="CF1234" s="105">
        <v>-2.1027300000000002</v>
      </c>
      <c r="CG1234" s="105">
        <v>-1.1572899999999999</v>
      </c>
      <c r="CH1234" s="105">
        <v>-2.0450900000000001</v>
      </c>
      <c r="CI1234" s="105">
        <v>-1.3041799999999999</v>
      </c>
      <c r="CJ1234" s="105">
        <v>-0.85732799999999998</v>
      </c>
      <c r="CK1234" s="105">
        <v>-1.2360899999999999</v>
      </c>
      <c r="CL1234" s="105">
        <v>-1.1807099999999999</v>
      </c>
      <c r="CM1234" s="116">
        <v>-0.14424600000000001</v>
      </c>
    </row>
    <row r="1235" spans="1:91">
      <c r="A1235" s="104" t="s">
        <v>5338</v>
      </c>
      <c r="B1235" s="104" t="s">
        <v>5339</v>
      </c>
      <c r="C1235" s="104" t="s">
        <v>1584</v>
      </c>
      <c r="D1235" s="105">
        <v>27.058399999999999</v>
      </c>
      <c r="E1235" s="108">
        <v>102974392</v>
      </c>
      <c r="F1235" s="108">
        <v>115970040</v>
      </c>
      <c r="G1235" s="108">
        <v>105557488</v>
      </c>
      <c r="H1235" s="108">
        <v>6429272.5</v>
      </c>
      <c r="I1235" s="108">
        <v>6037065</v>
      </c>
      <c r="J1235" s="108">
        <v>8403286</v>
      </c>
      <c r="K1235" s="108"/>
      <c r="L1235" s="108">
        <v>204369168</v>
      </c>
      <c r="M1235" s="108"/>
      <c r="N1235" s="108">
        <v>113144640</v>
      </c>
      <c r="O1235" s="108">
        <v>86283944</v>
      </c>
      <c r="P1235" s="108">
        <v>105146328</v>
      </c>
      <c r="Q1235" s="108"/>
      <c r="R1235" s="108">
        <v>95453176</v>
      </c>
      <c r="S1235" s="108"/>
      <c r="T1235" s="108">
        <v>144735056</v>
      </c>
      <c r="U1235" s="108">
        <v>142861168</v>
      </c>
      <c r="V1235" s="108"/>
      <c r="W1235" s="108">
        <v>125470384</v>
      </c>
      <c r="X1235" s="108">
        <v>112933880</v>
      </c>
      <c r="Y1235" s="108">
        <v>114219032</v>
      </c>
      <c r="Z1235" s="108">
        <v>156891632</v>
      </c>
      <c r="AA1235" s="108">
        <v>167370624</v>
      </c>
      <c r="AB1235" s="108">
        <v>151601344</v>
      </c>
      <c r="AC1235" s="108">
        <v>385307872</v>
      </c>
      <c r="AD1235" s="108"/>
      <c r="AE1235" s="108"/>
      <c r="AF1235" s="108">
        <v>293139232</v>
      </c>
      <c r="AG1235" s="108">
        <v>404538496</v>
      </c>
      <c r="AH1235" s="115"/>
      <c r="AI1235" s="105">
        <v>27.001200000000001</v>
      </c>
      <c r="AJ1235" s="105">
        <v>27.4909</v>
      </c>
      <c r="AK1235" s="105">
        <v>27.322800000000001</v>
      </c>
      <c r="AL1235" s="105">
        <v>22.890599999999999</v>
      </c>
      <c r="AM1235" s="105">
        <v>22.793399999999998</v>
      </c>
      <c r="AN1235" s="105">
        <v>23.751799999999999</v>
      </c>
      <c r="AO1235" s="105">
        <v>23.2988</v>
      </c>
      <c r="AP1235" s="105">
        <v>28.524899999999999</v>
      </c>
      <c r="AQ1235" s="105">
        <v>22.4556</v>
      </c>
      <c r="AR1235" s="105">
        <v>27.200099999999999</v>
      </c>
      <c r="AS1235" s="105">
        <v>27.015499999999999</v>
      </c>
      <c r="AT1235" s="105">
        <v>27.251999999999999</v>
      </c>
      <c r="AU1235" s="105">
        <v>20.902200000000001</v>
      </c>
      <c r="AV1235" s="105">
        <v>26.797999999999998</v>
      </c>
      <c r="AW1235" s="105">
        <v>19.9895</v>
      </c>
      <c r="AX1235" s="105">
        <v>27.488199999999999</v>
      </c>
      <c r="AY1235" s="105">
        <v>27.4146</v>
      </c>
      <c r="AZ1235" s="105">
        <v>21.137599999999999</v>
      </c>
      <c r="BA1235" s="105">
        <v>27.1477</v>
      </c>
      <c r="BB1235" s="105">
        <v>27.101299999999998</v>
      </c>
      <c r="BC1235" s="105">
        <v>26.945399999999999</v>
      </c>
      <c r="BD1235" s="105">
        <v>27.656400000000001</v>
      </c>
      <c r="BE1235" s="105">
        <v>27.787700000000001</v>
      </c>
      <c r="BF1235" s="105">
        <v>27.612300000000001</v>
      </c>
      <c r="BG1235" s="105">
        <v>28.5715</v>
      </c>
      <c r="BH1235" s="105">
        <v>21.446200000000001</v>
      </c>
      <c r="BI1235" s="105">
        <v>21.625800000000002</v>
      </c>
      <c r="BJ1235" s="105">
        <v>28.182099999999998</v>
      </c>
      <c r="BK1235" s="105">
        <v>28.543600000000001</v>
      </c>
      <c r="BL1235" s="116">
        <v>23.276499999999999</v>
      </c>
      <c r="BM1235" s="112">
        <v>0.74089000000000005</v>
      </c>
      <c r="BN1235" s="112">
        <v>0.110828</v>
      </c>
      <c r="BO1235" s="112">
        <v>0.49557899999999999</v>
      </c>
      <c r="BP1235" s="112">
        <v>0.78813999999999995</v>
      </c>
      <c r="BQ1235" s="112">
        <v>0.206815</v>
      </c>
      <c r="BR1235" s="112">
        <v>0.650926</v>
      </c>
      <c r="BS1235" s="112">
        <v>0.82659800000000005</v>
      </c>
      <c r="BT1235" s="112">
        <v>0.581403</v>
      </c>
      <c r="BU1235" s="117">
        <v>0.39051999999999998</v>
      </c>
      <c r="BV1235" s="112">
        <v>0.786887</v>
      </c>
      <c r="BW1235" s="112">
        <v>0.18464900000000001</v>
      </c>
      <c r="BX1235" s="112">
        <v>0.59945099999999996</v>
      </c>
      <c r="BY1235" s="112">
        <v>0.82925599999999999</v>
      </c>
      <c r="BZ1235" s="112">
        <v>0.576793</v>
      </c>
      <c r="CA1235" s="112">
        <v>0.83034200000000002</v>
      </c>
      <c r="CB1235" s="112">
        <v>0.920207</v>
      </c>
      <c r="CC1235" s="112">
        <v>0.73919500000000005</v>
      </c>
      <c r="CD1235" s="117">
        <v>0.75863000000000003</v>
      </c>
      <c r="CE1235" s="105">
        <v>0.60426100000000005</v>
      </c>
      <c r="CF1235" s="105">
        <v>-3.5221100000000001</v>
      </c>
      <c r="CG1235" s="105">
        <v>-1.9075500000000001</v>
      </c>
      <c r="CH1235" s="105">
        <v>0.48848999999999998</v>
      </c>
      <c r="CI1235" s="105">
        <v>-4.1041499999999997</v>
      </c>
      <c r="CJ1235" s="105">
        <v>-1.32057</v>
      </c>
      <c r="CK1235" s="105">
        <v>0.39745200000000003</v>
      </c>
      <c r="CL1235" s="105">
        <v>1.0181100000000001</v>
      </c>
      <c r="CM1235" s="116">
        <v>-2.7861799999999999</v>
      </c>
    </row>
    <row r="1236" spans="1:91">
      <c r="A1236" s="104" t="s">
        <v>3323</v>
      </c>
      <c r="B1236" s="104" t="s">
        <v>3324</v>
      </c>
      <c r="C1236" s="104" t="s">
        <v>732</v>
      </c>
      <c r="D1236" s="105">
        <v>28.143099999999997</v>
      </c>
      <c r="E1236" s="108">
        <v>216364196.5</v>
      </c>
      <c r="F1236" s="108">
        <v>114962980.8</v>
      </c>
      <c r="G1236" s="108">
        <v>154324689.69999999</v>
      </c>
      <c r="H1236" s="108">
        <v>170591129.59999999</v>
      </c>
      <c r="I1236" s="108">
        <v>152102034</v>
      </c>
      <c r="J1236" s="108">
        <v>71949330</v>
      </c>
      <c r="K1236" s="108">
        <v>198826757.5</v>
      </c>
      <c r="L1236" s="108">
        <v>61509002.380000003</v>
      </c>
      <c r="M1236" s="108">
        <v>279799038.5</v>
      </c>
      <c r="N1236" s="108">
        <v>202044169.80000001</v>
      </c>
      <c r="O1236" s="108">
        <v>127140210.3</v>
      </c>
      <c r="P1236" s="108">
        <v>151598954.80000001</v>
      </c>
      <c r="Q1236" s="108">
        <v>266652881.40000001</v>
      </c>
      <c r="R1236" s="108">
        <v>228725639.80000001</v>
      </c>
      <c r="S1236" s="108">
        <v>161679561.40000001</v>
      </c>
      <c r="T1236" s="108">
        <v>285771292.5</v>
      </c>
      <c r="U1236" s="108">
        <v>287957052.30000001</v>
      </c>
      <c r="V1236" s="108">
        <v>341931098</v>
      </c>
      <c r="W1236" s="108">
        <v>317119911.80000001</v>
      </c>
      <c r="X1236" s="108">
        <v>212081114.40000001</v>
      </c>
      <c r="Y1236" s="108">
        <v>240892152.5</v>
      </c>
      <c r="Z1236" s="108">
        <v>294444651.10000002</v>
      </c>
      <c r="AA1236" s="108">
        <v>311458377.80000001</v>
      </c>
      <c r="AB1236" s="108">
        <v>303658215.60000002</v>
      </c>
      <c r="AC1236" s="108">
        <v>553596307.89999998</v>
      </c>
      <c r="AD1236" s="108">
        <v>490718113.5</v>
      </c>
      <c r="AE1236" s="108">
        <v>484585914</v>
      </c>
      <c r="AF1236" s="108">
        <v>478925537.30000001</v>
      </c>
      <c r="AG1236" s="108">
        <v>607507006</v>
      </c>
      <c r="AH1236" s="115">
        <v>645505561.29999995</v>
      </c>
      <c r="AI1236" s="105">
        <v>28.072399999999998</v>
      </c>
      <c r="AJ1236" s="105">
        <v>27.489799999999999</v>
      </c>
      <c r="AK1236" s="105">
        <v>27.883800000000001</v>
      </c>
      <c r="AL1236" s="105">
        <v>27.6204</v>
      </c>
      <c r="AM1236" s="105">
        <v>27.631399999999999</v>
      </c>
      <c r="AN1236" s="105">
        <v>26.749300000000002</v>
      </c>
      <c r="AO1236" s="105">
        <v>27.830100000000002</v>
      </c>
      <c r="AP1236" s="105">
        <v>26.907399999999999</v>
      </c>
      <c r="AQ1236" s="105">
        <v>28.248899999999999</v>
      </c>
      <c r="AR1236" s="105">
        <v>28.059699999999999</v>
      </c>
      <c r="AS1236" s="105">
        <v>27.571300000000001</v>
      </c>
      <c r="AT1236" s="105">
        <v>27.779900000000001</v>
      </c>
      <c r="AU1236" s="105">
        <v>28.213799999999999</v>
      </c>
      <c r="AV1236" s="105">
        <v>28.058700000000002</v>
      </c>
      <c r="AW1236" s="105">
        <v>27.748000000000001</v>
      </c>
      <c r="AX1236" s="105">
        <v>28.4696</v>
      </c>
      <c r="AY1236" s="105">
        <v>28.413799999999998</v>
      </c>
      <c r="AZ1236" s="105">
        <v>28.734300000000001</v>
      </c>
      <c r="BA1236" s="105">
        <v>28.485399999999998</v>
      </c>
      <c r="BB1236" s="105">
        <v>27.9985</v>
      </c>
      <c r="BC1236" s="105">
        <v>28.061900000000001</v>
      </c>
      <c r="BD1236" s="105">
        <v>28.550799999999999</v>
      </c>
      <c r="BE1236" s="105">
        <v>28.6434</v>
      </c>
      <c r="BF1236" s="105">
        <v>28.6145</v>
      </c>
      <c r="BG1236" s="105">
        <v>29.098600000000001</v>
      </c>
      <c r="BH1236" s="105">
        <v>28.913900000000002</v>
      </c>
      <c r="BI1236" s="105">
        <v>28.866099999999999</v>
      </c>
      <c r="BJ1236" s="105">
        <v>28.8903</v>
      </c>
      <c r="BK1236" s="105">
        <v>29.1191</v>
      </c>
      <c r="BL1236" s="116">
        <v>29.258299999999998</v>
      </c>
      <c r="BM1236" s="112">
        <v>3.2547700000000001E-3</v>
      </c>
      <c r="BN1236" s="112">
        <v>4.8652299999999999E-3</v>
      </c>
      <c r="BO1236" s="112">
        <v>2.5438599999999999E-2</v>
      </c>
      <c r="BP1236" s="112">
        <v>1.9308299999999999E-3</v>
      </c>
      <c r="BQ1236" s="112">
        <v>3.3968800000000001E-3</v>
      </c>
      <c r="BR1236" s="112">
        <v>1.9595999999999999E-2</v>
      </c>
      <c r="BS1236" s="112">
        <v>8.2851999999999995E-3</v>
      </c>
      <c r="BT1236" s="112">
        <v>1.17582E-2</v>
      </c>
      <c r="BU1236" s="117">
        <v>0.37018699999999999</v>
      </c>
      <c r="BV1236" s="112">
        <v>2.36251E-2</v>
      </c>
      <c r="BW1236" s="112">
        <v>2.5521599999999998E-2</v>
      </c>
      <c r="BX1236" s="112">
        <v>9.3912099999999998E-2</v>
      </c>
      <c r="BY1236" s="112">
        <v>1.13481E-2</v>
      </c>
      <c r="BZ1236" s="112">
        <v>0.182806</v>
      </c>
      <c r="CA1236" s="112">
        <v>0.13107199999999999</v>
      </c>
      <c r="CB1236" s="112">
        <v>9.0195700000000004E-2</v>
      </c>
      <c r="CC1236" s="112">
        <v>8.5014300000000001E-2</v>
      </c>
      <c r="CD1236" s="117">
        <v>0.75453099999999995</v>
      </c>
      <c r="CE1236" s="105">
        <v>-1.2739</v>
      </c>
      <c r="CF1236" s="105">
        <v>-1.75552</v>
      </c>
      <c r="CG1236" s="105">
        <v>-1.42709</v>
      </c>
      <c r="CH1236" s="105">
        <v>-1.2856300000000001</v>
      </c>
      <c r="CI1236" s="105">
        <v>-1.0823799999999999</v>
      </c>
      <c r="CJ1236" s="105">
        <v>-0.54998199999999997</v>
      </c>
      <c r="CK1236" s="105">
        <v>-0.90728799999999998</v>
      </c>
      <c r="CL1236" s="105">
        <v>-0.48630499999999999</v>
      </c>
      <c r="CM1236" s="116">
        <v>-0.12971099999999999</v>
      </c>
    </row>
    <row r="1237" spans="1:91">
      <c r="A1237" s="104" t="s">
        <v>5340</v>
      </c>
      <c r="B1237" s="104" t="s">
        <v>5341</v>
      </c>
      <c r="C1237" s="104" t="s">
        <v>480</v>
      </c>
      <c r="D1237" s="105">
        <v>26.6647</v>
      </c>
      <c r="E1237" s="108">
        <v>68016251</v>
      </c>
      <c r="F1237" s="108">
        <v>119296198.8</v>
      </c>
      <c r="G1237" s="108">
        <v>85166828.5</v>
      </c>
      <c r="H1237" s="108">
        <v>104384447.5</v>
      </c>
      <c r="I1237" s="108">
        <v>63600767.25</v>
      </c>
      <c r="J1237" s="108">
        <v>54469669.5</v>
      </c>
      <c r="K1237" s="108">
        <v>109000344.8</v>
      </c>
      <c r="L1237" s="108"/>
      <c r="M1237" s="108">
        <v>119734264.5</v>
      </c>
      <c r="N1237" s="108">
        <v>103628132</v>
      </c>
      <c r="O1237" s="108">
        <v>161216213</v>
      </c>
      <c r="P1237" s="108">
        <v>180562287</v>
      </c>
      <c r="Q1237" s="108">
        <v>28064424.75</v>
      </c>
      <c r="R1237" s="108">
        <v>86152308.5</v>
      </c>
      <c r="S1237" s="108">
        <v>24446421</v>
      </c>
      <c r="T1237" s="108">
        <v>93338971</v>
      </c>
      <c r="U1237" s="108">
        <v>112995134</v>
      </c>
      <c r="V1237" s="108">
        <v>53092467.5</v>
      </c>
      <c r="W1237" s="108">
        <v>100833253.3</v>
      </c>
      <c r="X1237" s="108">
        <v>67399407</v>
      </c>
      <c r="Y1237" s="108">
        <v>74598565.75</v>
      </c>
      <c r="Z1237" s="108">
        <v>88380356</v>
      </c>
      <c r="AA1237" s="108">
        <v>107775232.3</v>
      </c>
      <c r="AB1237" s="108">
        <v>86722231.75</v>
      </c>
      <c r="AC1237" s="108">
        <v>66473857.75</v>
      </c>
      <c r="AD1237" s="108">
        <v>75797957.379999995</v>
      </c>
      <c r="AE1237" s="108">
        <v>72871693</v>
      </c>
      <c r="AF1237" s="108">
        <v>83963781</v>
      </c>
      <c r="AG1237" s="108">
        <v>86682507.5</v>
      </c>
      <c r="AH1237" s="115">
        <v>103533160</v>
      </c>
      <c r="AI1237" s="105">
        <v>26.402899999999999</v>
      </c>
      <c r="AJ1237" s="105">
        <v>27.528700000000001</v>
      </c>
      <c r="AK1237" s="105">
        <v>27.002199999999998</v>
      </c>
      <c r="AL1237" s="105">
        <v>26.9117</v>
      </c>
      <c r="AM1237" s="105">
        <v>26.408999999999999</v>
      </c>
      <c r="AN1237" s="105">
        <v>26.450800000000001</v>
      </c>
      <c r="AO1237" s="105">
        <v>26.972100000000001</v>
      </c>
      <c r="AP1237" s="105">
        <v>21.671700000000001</v>
      </c>
      <c r="AQ1237" s="105">
        <v>27.0244</v>
      </c>
      <c r="AR1237" s="105">
        <v>27.0992</v>
      </c>
      <c r="AS1237" s="105">
        <v>27.902000000000001</v>
      </c>
      <c r="AT1237" s="105">
        <v>28.0321</v>
      </c>
      <c r="AU1237" s="105">
        <v>24.9541</v>
      </c>
      <c r="AV1237" s="105">
        <v>26.650099999999998</v>
      </c>
      <c r="AW1237" s="105">
        <v>25.092400000000001</v>
      </c>
      <c r="AX1237" s="105">
        <v>26.8553</v>
      </c>
      <c r="AY1237" s="105">
        <v>27.087499999999999</v>
      </c>
      <c r="AZ1237" s="105">
        <v>26.081600000000002</v>
      </c>
      <c r="BA1237" s="105">
        <v>26.8323</v>
      </c>
      <c r="BB1237" s="105">
        <v>26.3582</v>
      </c>
      <c r="BC1237" s="105">
        <v>26.321000000000002</v>
      </c>
      <c r="BD1237" s="105">
        <v>26.8032</v>
      </c>
      <c r="BE1237" s="105">
        <v>27.1267</v>
      </c>
      <c r="BF1237" s="105">
        <v>26.8065</v>
      </c>
      <c r="BG1237" s="105">
        <v>26.0105</v>
      </c>
      <c r="BH1237" s="105">
        <v>26.180700000000002</v>
      </c>
      <c r="BI1237" s="105">
        <v>26.1327</v>
      </c>
      <c r="BJ1237" s="105">
        <v>26.378299999999999</v>
      </c>
      <c r="BK1237" s="105">
        <v>26.3401</v>
      </c>
      <c r="BL1237" s="116">
        <v>26.679300000000001</v>
      </c>
      <c r="BM1237" s="112">
        <v>0.209176</v>
      </c>
      <c r="BN1237" s="112">
        <v>0.55462</v>
      </c>
      <c r="BO1237" s="112">
        <v>0.52312800000000004</v>
      </c>
      <c r="BP1237" s="112">
        <v>1.7550300000000001E-2</v>
      </c>
      <c r="BQ1237" s="112">
        <v>0.179587</v>
      </c>
      <c r="BR1237" s="112">
        <v>0.55237199999999997</v>
      </c>
      <c r="BS1237" s="112">
        <v>0.85620600000000002</v>
      </c>
      <c r="BT1237" s="112">
        <v>4.2322800000000001E-2</v>
      </c>
      <c r="BU1237" s="117">
        <v>3.9284800000000002E-2</v>
      </c>
      <c r="BV1237" s="112">
        <v>0.28916500000000001</v>
      </c>
      <c r="BW1237" s="112">
        <v>0.63555700000000004</v>
      </c>
      <c r="BX1237" s="112">
        <v>0.62449500000000002</v>
      </c>
      <c r="BY1237" s="112">
        <v>4.1208799999999997E-2</v>
      </c>
      <c r="BZ1237" s="112">
        <v>0.54714600000000002</v>
      </c>
      <c r="CA1237" s="112">
        <v>0.773644</v>
      </c>
      <c r="CB1237" s="112">
        <v>0.93376599999999998</v>
      </c>
      <c r="CC1237" s="112">
        <v>0.16481799999999999</v>
      </c>
      <c r="CD1237" s="117">
        <v>0.46177699999999999</v>
      </c>
      <c r="CE1237" s="105">
        <v>0.51206099999999999</v>
      </c>
      <c r="CF1237" s="105">
        <v>0.124625</v>
      </c>
      <c r="CG1237" s="105">
        <v>-1.24318</v>
      </c>
      <c r="CH1237" s="105">
        <v>1.2119</v>
      </c>
      <c r="CI1237" s="105">
        <v>-0.90035399999999999</v>
      </c>
      <c r="CJ1237" s="105">
        <v>0.20891599999999999</v>
      </c>
      <c r="CK1237" s="105">
        <v>3.7958800000000001E-2</v>
      </c>
      <c r="CL1237" s="105">
        <v>0.44626500000000002</v>
      </c>
      <c r="CM1237" s="116">
        <v>-0.35789599999999999</v>
      </c>
    </row>
    <row r="1238" spans="1:91">
      <c r="A1238" s="104" t="s">
        <v>5342</v>
      </c>
      <c r="B1238" s="104" t="s">
        <v>5343</v>
      </c>
      <c r="C1238" s="104" t="s">
        <v>5344</v>
      </c>
      <c r="D1238" s="105">
        <v>26.559850000000001</v>
      </c>
      <c r="E1238" s="108">
        <v>80527732</v>
      </c>
      <c r="F1238" s="108">
        <v>110217111</v>
      </c>
      <c r="G1238" s="108">
        <v>110073506</v>
      </c>
      <c r="H1238" s="108">
        <v>113673000</v>
      </c>
      <c r="I1238" s="108">
        <v>25052418.5</v>
      </c>
      <c r="J1238" s="108">
        <v>48302179</v>
      </c>
      <c r="K1238" s="108">
        <v>92639122</v>
      </c>
      <c r="L1238" s="108">
        <v>86752607</v>
      </c>
      <c r="M1238" s="108">
        <v>116823196</v>
      </c>
      <c r="N1238" s="108">
        <v>48963733</v>
      </c>
      <c r="O1238" s="108">
        <v>48864853</v>
      </c>
      <c r="P1238" s="108">
        <v>9146626.5</v>
      </c>
      <c r="Q1238" s="108">
        <v>166540194</v>
      </c>
      <c r="R1238" s="108">
        <v>99074862</v>
      </c>
      <c r="S1238" s="108">
        <v>82825446</v>
      </c>
      <c r="T1238" s="108">
        <v>51745462.5</v>
      </c>
      <c r="U1238" s="108">
        <v>129645680</v>
      </c>
      <c r="V1238" s="108">
        <v>85334391</v>
      </c>
      <c r="W1238" s="108">
        <v>12772262</v>
      </c>
      <c r="X1238" s="108">
        <v>22755536</v>
      </c>
      <c r="Y1238" s="108">
        <v>84068202</v>
      </c>
      <c r="Z1238" s="108">
        <v>41262469</v>
      </c>
      <c r="AA1238" s="108">
        <v>16606914</v>
      </c>
      <c r="AB1238" s="108">
        <v>33844138</v>
      </c>
      <c r="AC1238" s="108">
        <v>103419819</v>
      </c>
      <c r="AD1238" s="108">
        <v>11879256</v>
      </c>
      <c r="AE1238" s="108">
        <v>85046802</v>
      </c>
      <c r="AF1238" s="108">
        <v>94344792.5</v>
      </c>
      <c r="AG1238" s="108">
        <v>111046422</v>
      </c>
      <c r="AH1238" s="115">
        <v>93140757</v>
      </c>
      <c r="AI1238" s="105">
        <v>26.6465</v>
      </c>
      <c r="AJ1238" s="105">
        <v>27.414000000000001</v>
      </c>
      <c r="AK1238" s="105">
        <v>27.378599999999999</v>
      </c>
      <c r="AL1238" s="105">
        <v>27.034700000000001</v>
      </c>
      <c r="AM1238" s="105">
        <v>25.092700000000001</v>
      </c>
      <c r="AN1238" s="105">
        <v>26.282499999999999</v>
      </c>
      <c r="AO1238" s="105">
        <v>26.735299999999999</v>
      </c>
      <c r="AP1238" s="105">
        <v>27.470800000000001</v>
      </c>
      <c r="AQ1238" s="105">
        <v>26.988800000000001</v>
      </c>
      <c r="AR1238" s="105">
        <v>25.8188</v>
      </c>
      <c r="AS1238" s="105">
        <v>26.263000000000002</v>
      </c>
      <c r="AT1238" s="105">
        <v>23.728999999999999</v>
      </c>
      <c r="AU1238" s="105">
        <v>27.533300000000001</v>
      </c>
      <c r="AV1238" s="105">
        <v>26.851700000000001</v>
      </c>
      <c r="AW1238" s="105">
        <v>26.755400000000002</v>
      </c>
      <c r="AX1238" s="105">
        <v>26.004200000000001</v>
      </c>
      <c r="AY1238" s="105">
        <v>27.2879</v>
      </c>
      <c r="AZ1238" s="105">
        <v>26.7669</v>
      </c>
      <c r="BA1238" s="105">
        <v>23.851400000000002</v>
      </c>
      <c r="BB1238" s="105">
        <v>24.9069</v>
      </c>
      <c r="BC1238" s="105">
        <v>26.5732</v>
      </c>
      <c r="BD1238" s="105">
        <v>25.6371</v>
      </c>
      <c r="BE1238" s="105">
        <v>24.389399999999998</v>
      </c>
      <c r="BF1238" s="105">
        <v>25.449000000000002</v>
      </c>
      <c r="BG1238" s="105">
        <v>26.6434</v>
      </c>
      <c r="BH1238" s="105">
        <v>23.4998</v>
      </c>
      <c r="BI1238" s="105">
        <v>26.355599999999999</v>
      </c>
      <c r="BJ1238" s="105">
        <v>26.546500000000002</v>
      </c>
      <c r="BK1238" s="105">
        <v>26.699200000000001</v>
      </c>
      <c r="BL1238" s="116">
        <v>26.526800000000001</v>
      </c>
      <c r="BM1238" s="112">
        <v>9.5828200000000002E-2</v>
      </c>
      <c r="BN1238" s="112">
        <v>0.46866099999999999</v>
      </c>
      <c r="BO1238" s="112">
        <v>0.10007199999999999</v>
      </c>
      <c r="BP1238" s="112">
        <v>0.167016</v>
      </c>
      <c r="BQ1238" s="112">
        <v>0.14325299999999999</v>
      </c>
      <c r="BR1238" s="112">
        <v>0.81239600000000001</v>
      </c>
      <c r="BS1238" s="112">
        <v>0.13575799999999999</v>
      </c>
      <c r="BT1238" s="112">
        <v>2.1722700000000001E-2</v>
      </c>
      <c r="BU1238" s="117">
        <v>0.33854200000000001</v>
      </c>
      <c r="BV1238" s="112">
        <v>0.15778200000000001</v>
      </c>
      <c r="BW1238" s="112">
        <v>0.55509500000000001</v>
      </c>
      <c r="BX1238" s="112">
        <v>0.19348000000000001</v>
      </c>
      <c r="BY1238" s="112">
        <v>0.23952399999999999</v>
      </c>
      <c r="BZ1238" s="112">
        <v>0.52508900000000003</v>
      </c>
      <c r="CA1238" s="112">
        <v>0.91723600000000005</v>
      </c>
      <c r="CB1238" s="112">
        <v>0.34820899999999999</v>
      </c>
      <c r="CC1238" s="112">
        <v>0.117572</v>
      </c>
      <c r="CD1238" s="117">
        <v>0.74290299999999998</v>
      </c>
      <c r="CE1238" s="105">
        <v>0.55552199999999996</v>
      </c>
      <c r="CF1238" s="105">
        <v>-0.45421400000000001</v>
      </c>
      <c r="CG1238" s="105">
        <v>0.47414099999999998</v>
      </c>
      <c r="CH1238" s="105">
        <v>-1.3205899999999999</v>
      </c>
      <c r="CI1238" s="105">
        <v>0.45594699999999999</v>
      </c>
      <c r="CJ1238" s="105">
        <v>9.5481200000000002E-2</v>
      </c>
      <c r="CK1238" s="105">
        <v>-1.48034</v>
      </c>
      <c r="CL1238" s="105">
        <v>-1.43235</v>
      </c>
      <c r="CM1238" s="116">
        <v>-1.09124</v>
      </c>
    </row>
    <row r="1239" spans="1:91">
      <c r="A1239" s="104" t="s">
        <v>3325</v>
      </c>
      <c r="B1239" s="104" t="s">
        <v>3326</v>
      </c>
      <c r="C1239" s="104" t="s">
        <v>681</v>
      </c>
      <c r="D1239" s="105">
        <v>31.739800000000002</v>
      </c>
      <c r="E1239" s="108">
        <v>1673628466</v>
      </c>
      <c r="F1239" s="108">
        <v>1015380905</v>
      </c>
      <c r="G1239" s="108">
        <v>1130173496</v>
      </c>
      <c r="H1239" s="108">
        <v>1847228732</v>
      </c>
      <c r="I1239" s="108">
        <v>1842800688</v>
      </c>
      <c r="J1239" s="108">
        <v>1245645240</v>
      </c>
      <c r="K1239" s="108">
        <v>2970784012</v>
      </c>
      <c r="L1239" s="108">
        <v>1417599912</v>
      </c>
      <c r="M1239" s="108">
        <v>3215745300</v>
      </c>
      <c r="N1239" s="108">
        <v>1971251723</v>
      </c>
      <c r="O1239" s="108">
        <v>1304368276</v>
      </c>
      <c r="P1239" s="108">
        <v>1802684069</v>
      </c>
      <c r="Q1239" s="108">
        <v>3404536050</v>
      </c>
      <c r="R1239" s="108">
        <v>2997410436</v>
      </c>
      <c r="S1239" s="108">
        <v>2180475750</v>
      </c>
      <c r="T1239" s="108">
        <v>3670524771</v>
      </c>
      <c r="U1239" s="108">
        <v>2565926388</v>
      </c>
      <c r="V1239" s="108">
        <v>2527556988</v>
      </c>
      <c r="W1239" s="108">
        <v>3011246987</v>
      </c>
      <c r="X1239" s="108">
        <v>2903774573</v>
      </c>
      <c r="Y1239" s="108">
        <v>3173070468</v>
      </c>
      <c r="Z1239" s="108">
        <v>2932443261</v>
      </c>
      <c r="AA1239" s="108">
        <v>3133556090</v>
      </c>
      <c r="AB1239" s="108">
        <v>3075596116</v>
      </c>
      <c r="AC1239" s="108">
        <v>5363586856</v>
      </c>
      <c r="AD1239" s="108">
        <v>4575038328</v>
      </c>
      <c r="AE1239" s="108">
        <v>4674286277</v>
      </c>
      <c r="AF1239" s="108">
        <v>4395670905</v>
      </c>
      <c r="AG1239" s="108">
        <v>4681910381</v>
      </c>
      <c r="AH1239" s="115">
        <v>5340647286</v>
      </c>
      <c r="AI1239" s="105">
        <v>31.023800000000001</v>
      </c>
      <c r="AJ1239" s="105">
        <v>30.496500000000001</v>
      </c>
      <c r="AK1239" s="105">
        <v>30.643999999999998</v>
      </c>
      <c r="AL1239" s="105">
        <v>31.057099999999998</v>
      </c>
      <c r="AM1239" s="105">
        <v>31.209399999999999</v>
      </c>
      <c r="AN1239" s="105">
        <v>30.7728</v>
      </c>
      <c r="AO1239" s="105">
        <v>31.722200000000001</v>
      </c>
      <c r="AP1239" s="105">
        <v>31.068300000000001</v>
      </c>
      <c r="AQ1239" s="105">
        <v>31.771599999999999</v>
      </c>
      <c r="AR1239" s="105">
        <v>31.284700000000001</v>
      </c>
      <c r="AS1239" s="105">
        <v>30.7727</v>
      </c>
      <c r="AT1239" s="105">
        <v>31.351700000000001</v>
      </c>
      <c r="AU1239" s="105">
        <v>31.898199999999999</v>
      </c>
      <c r="AV1239" s="105">
        <v>31.770800000000001</v>
      </c>
      <c r="AW1239" s="105">
        <v>31.3428</v>
      </c>
      <c r="AX1239" s="105">
        <v>32.152700000000003</v>
      </c>
      <c r="AY1239" s="105">
        <v>31.580200000000001</v>
      </c>
      <c r="AZ1239" s="105">
        <v>31.56</v>
      </c>
      <c r="BA1239" s="105">
        <v>31.732700000000001</v>
      </c>
      <c r="BB1239" s="105">
        <v>31.756699999999999</v>
      </c>
      <c r="BC1239" s="105">
        <v>31.7469</v>
      </c>
      <c r="BD1239" s="105">
        <v>31.854600000000001</v>
      </c>
      <c r="BE1239" s="105">
        <v>31.944199999999999</v>
      </c>
      <c r="BF1239" s="105">
        <v>31.954799999999999</v>
      </c>
      <c r="BG1239" s="105">
        <v>32.362900000000003</v>
      </c>
      <c r="BH1239" s="105">
        <v>32.108400000000003</v>
      </c>
      <c r="BI1239" s="105">
        <v>32.136000000000003</v>
      </c>
      <c r="BJ1239" s="105">
        <v>32.088500000000003</v>
      </c>
      <c r="BK1239" s="105">
        <v>32.051600000000001</v>
      </c>
      <c r="BL1239" s="116">
        <v>32.305799999999998</v>
      </c>
      <c r="BM1239" s="112">
        <v>1.2562000000000001E-3</v>
      </c>
      <c r="BN1239" s="112">
        <v>1.65362E-3</v>
      </c>
      <c r="BO1239" s="112">
        <v>5.91041E-2</v>
      </c>
      <c r="BP1239" s="112">
        <v>7.0849800000000003E-3</v>
      </c>
      <c r="BQ1239" s="112">
        <v>6.1743100000000002E-2</v>
      </c>
      <c r="BR1239" s="112">
        <v>0.140955</v>
      </c>
      <c r="BS1239" s="112">
        <v>7.15221E-3</v>
      </c>
      <c r="BT1239" s="112">
        <v>5.4035399999999997E-2</v>
      </c>
      <c r="BU1239" s="117">
        <v>0.65897799999999995</v>
      </c>
      <c r="BV1239" s="112">
        <v>1.4241800000000001E-2</v>
      </c>
      <c r="BW1239" s="112">
        <v>1.8027899999999999E-2</v>
      </c>
      <c r="BX1239" s="112">
        <v>0.148614</v>
      </c>
      <c r="BY1239" s="112">
        <v>2.2108800000000001E-2</v>
      </c>
      <c r="BZ1239" s="112">
        <v>0.42715799999999998</v>
      </c>
      <c r="CA1239" s="112">
        <v>0.38692100000000001</v>
      </c>
      <c r="CB1239" s="112">
        <v>8.4590399999999996E-2</v>
      </c>
      <c r="CC1239" s="112">
        <v>0.19112899999999999</v>
      </c>
      <c r="CD1239" s="117">
        <v>0.891038</v>
      </c>
      <c r="CE1239" s="105">
        <v>-1.4271799999999999</v>
      </c>
      <c r="CF1239" s="105">
        <v>-1.1355</v>
      </c>
      <c r="CG1239" s="105">
        <v>-0.62791799999999998</v>
      </c>
      <c r="CH1239" s="105">
        <v>-1.01224</v>
      </c>
      <c r="CI1239" s="105">
        <v>-0.47805700000000001</v>
      </c>
      <c r="CJ1239" s="105">
        <v>-0.384349</v>
      </c>
      <c r="CK1239" s="105">
        <v>-0.40320899999999998</v>
      </c>
      <c r="CL1239" s="105">
        <v>-0.23074700000000001</v>
      </c>
      <c r="CM1239" s="116">
        <v>5.3821599999999997E-2</v>
      </c>
    </row>
    <row r="1240" spans="1:91">
      <c r="A1240" s="104" t="s">
        <v>3327</v>
      </c>
      <c r="B1240" s="104" t="s">
        <v>3328</v>
      </c>
      <c r="C1240" s="104" t="s">
        <v>471</v>
      </c>
      <c r="D1240" s="105">
        <v>27.081600000000002</v>
      </c>
      <c r="E1240" s="108">
        <v>54681634</v>
      </c>
      <c r="F1240" s="108">
        <v>62758800</v>
      </c>
      <c r="G1240" s="108">
        <v>103484223</v>
      </c>
      <c r="H1240" s="108">
        <v>180683584</v>
      </c>
      <c r="I1240" s="108">
        <v>173512306.30000001</v>
      </c>
      <c r="J1240" s="108">
        <v>220018291</v>
      </c>
      <c r="K1240" s="108">
        <v>192712784</v>
      </c>
      <c r="L1240" s="108">
        <v>150752181</v>
      </c>
      <c r="M1240" s="108">
        <v>143668705.30000001</v>
      </c>
      <c r="N1240" s="108">
        <v>220400847.80000001</v>
      </c>
      <c r="O1240" s="108">
        <v>220385026</v>
      </c>
      <c r="P1240" s="108">
        <v>101949849</v>
      </c>
      <c r="Q1240" s="108">
        <v>191847942.5</v>
      </c>
      <c r="R1240" s="108">
        <v>61811422.630000003</v>
      </c>
      <c r="S1240" s="108">
        <v>75993918</v>
      </c>
      <c r="T1240" s="108">
        <v>94700548</v>
      </c>
      <c r="U1240" s="108">
        <v>98020680</v>
      </c>
      <c r="V1240" s="108">
        <v>109099223.3</v>
      </c>
      <c r="W1240" s="108">
        <v>227402999</v>
      </c>
      <c r="X1240" s="108">
        <v>98443356.25</v>
      </c>
      <c r="Y1240" s="108">
        <v>128094957</v>
      </c>
      <c r="Z1240" s="108">
        <v>89333308</v>
      </c>
      <c r="AA1240" s="108">
        <v>96683004</v>
      </c>
      <c r="AB1240" s="108">
        <v>99652507.5</v>
      </c>
      <c r="AC1240" s="108">
        <v>78017551.25</v>
      </c>
      <c r="AD1240" s="108">
        <v>111349949</v>
      </c>
      <c r="AE1240" s="108">
        <v>99499665</v>
      </c>
      <c r="AF1240" s="108">
        <v>134533625.5</v>
      </c>
      <c r="AG1240" s="108">
        <v>79405470.629999995</v>
      </c>
      <c r="AH1240" s="115">
        <v>216471775</v>
      </c>
      <c r="AI1240" s="105">
        <v>26.088000000000001</v>
      </c>
      <c r="AJ1240" s="105">
        <v>26.603200000000001</v>
      </c>
      <c r="AK1240" s="105">
        <v>27.282800000000002</v>
      </c>
      <c r="AL1240" s="105">
        <v>27.703299999999999</v>
      </c>
      <c r="AM1240" s="105">
        <v>27.821899999999999</v>
      </c>
      <c r="AN1240" s="105">
        <v>28.2453</v>
      </c>
      <c r="AO1240" s="105">
        <v>27.790500000000002</v>
      </c>
      <c r="AP1240" s="105">
        <v>28.1707</v>
      </c>
      <c r="AQ1240" s="105">
        <v>27.287299999999998</v>
      </c>
      <c r="AR1240" s="105">
        <v>28.192299999999999</v>
      </c>
      <c r="AS1240" s="105">
        <v>28.3612</v>
      </c>
      <c r="AT1240" s="105">
        <v>27.2075</v>
      </c>
      <c r="AU1240" s="105">
        <v>27.7349</v>
      </c>
      <c r="AV1240" s="105">
        <v>26.171099999999999</v>
      </c>
      <c r="AW1240" s="105">
        <v>26.6692</v>
      </c>
      <c r="AX1240" s="105">
        <v>26.876200000000001</v>
      </c>
      <c r="AY1240" s="105">
        <v>26.883199999999999</v>
      </c>
      <c r="AZ1240" s="105">
        <v>27.104800000000001</v>
      </c>
      <c r="BA1240" s="105">
        <v>28.005600000000001</v>
      </c>
      <c r="BB1240" s="105">
        <v>26.901700000000002</v>
      </c>
      <c r="BC1240" s="105">
        <v>27.133900000000001</v>
      </c>
      <c r="BD1240" s="105">
        <v>26.822099999999999</v>
      </c>
      <c r="BE1240" s="105">
        <v>26.9709</v>
      </c>
      <c r="BF1240" s="105">
        <v>27.007000000000001</v>
      </c>
      <c r="BG1240" s="105">
        <v>26.2377</v>
      </c>
      <c r="BH1240" s="105">
        <v>26.7425</v>
      </c>
      <c r="BI1240" s="105">
        <v>26.582100000000001</v>
      </c>
      <c r="BJ1240" s="105">
        <v>27.058399999999999</v>
      </c>
      <c r="BK1240" s="105">
        <v>26.215399999999999</v>
      </c>
      <c r="BL1240" s="116">
        <v>27.752199999999998</v>
      </c>
      <c r="BM1240" s="112">
        <v>0.56723900000000005</v>
      </c>
      <c r="BN1240" s="112">
        <v>0.12570999999999999</v>
      </c>
      <c r="BO1240" s="112">
        <v>0.222029</v>
      </c>
      <c r="BP1240" s="112">
        <v>0.18603800000000001</v>
      </c>
      <c r="BQ1240" s="112">
        <v>0.82599199999999995</v>
      </c>
      <c r="BR1240" s="112">
        <v>0.91042599999999996</v>
      </c>
      <c r="BS1240" s="112">
        <v>0.57640400000000003</v>
      </c>
      <c r="BT1240" s="112">
        <v>0.87455300000000002</v>
      </c>
      <c r="BU1240" s="117">
        <v>0.356549</v>
      </c>
      <c r="BV1240" s="112">
        <v>0.63893500000000003</v>
      </c>
      <c r="BW1240" s="112">
        <v>0.202234</v>
      </c>
      <c r="BX1240" s="112">
        <v>0.33444000000000002</v>
      </c>
      <c r="BY1240" s="112">
        <v>0.261517</v>
      </c>
      <c r="BZ1240" s="112">
        <v>0.91393599999999997</v>
      </c>
      <c r="CA1240" s="112">
        <v>0.96003099999999997</v>
      </c>
      <c r="CB1240" s="112">
        <v>0.74998799999999999</v>
      </c>
      <c r="CC1240" s="112">
        <v>0.93350699999999998</v>
      </c>
      <c r="CD1240" s="117">
        <v>0.74875599999999998</v>
      </c>
      <c r="CE1240" s="105">
        <v>-0.35066399999999998</v>
      </c>
      <c r="CF1240" s="105">
        <v>0.91479999999999995</v>
      </c>
      <c r="CG1240" s="105">
        <v>0.74076699999999995</v>
      </c>
      <c r="CH1240" s="105">
        <v>0.91163000000000005</v>
      </c>
      <c r="CI1240" s="105">
        <v>-0.15029100000000001</v>
      </c>
      <c r="CJ1240" s="105">
        <v>-5.3979899999999997E-2</v>
      </c>
      <c r="CK1240" s="105">
        <v>0.33835300000000001</v>
      </c>
      <c r="CL1240" s="105">
        <v>-7.5361300000000006E-2</v>
      </c>
      <c r="CM1240" s="116">
        <v>-0.48794900000000002</v>
      </c>
    </row>
    <row r="1241" spans="1:91">
      <c r="A1241" s="104" t="s">
        <v>3329</v>
      </c>
      <c r="B1241" s="104" t="s">
        <v>3330</v>
      </c>
      <c r="C1241" s="104" t="s">
        <v>471</v>
      </c>
      <c r="D1241" s="105">
        <v>30.410800000000002</v>
      </c>
      <c r="E1241" s="108">
        <v>871616196</v>
      </c>
      <c r="F1241" s="108">
        <v>841230890</v>
      </c>
      <c r="G1241" s="108">
        <v>832818751</v>
      </c>
      <c r="H1241" s="108">
        <v>1282212227</v>
      </c>
      <c r="I1241" s="108">
        <v>1209103028</v>
      </c>
      <c r="J1241" s="108">
        <v>1070714621</v>
      </c>
      <c r="K1241" s="108">
        <v>1321261004</v>
      </c>
      <c r="L1241" s="108">
        <v>804898530</v>
      </c>
      <c r="M1241" s="108">
        <v>1401920956</v>
      </c>
      <c r="N1241" s="108">
        <v>741012452</v>
      </c>
      <c r="O1241" s="108">
        <v>652087920</v>
      </c>
      <c r="P1241" s="108">
        <v>668888320</v>
      </c>
      <c r="Q1241" s="108">
        <v>1270545200</v>
      </c>
      <c r="R1241" s="108">
        <v>1393480496</v>
      </c>
      <c r="S1241" s="108">
        <v>1201823322</v>
      </c>
      <c r="T1241" s="108">
        <v>1122843200</v>
      </c>
      <c r="U1241" s="108">
        <v>1113798116</v>
      </c>
      <c r="V1241" s="108">
        <v>1194036944</v>
      </c>
      <c r="W1241" s="108">
        <v>1053600076</v>
      </c>
      <c r="X1241" s="108">
        <v>1292003764</v>
      </c>
      <c r="Y1241" s="108">
        <v>1201558594</v>
      </c>
      <c r="Z1241" s="108">
        <v>918822082</v>
      </c>
      <c r="AA1241" s="108">
        <v>992255006</v>
      </c>
      <c r="AB1241" s="108">
        <v>951793528</v>
      </c>
      <c r="AC1241" s="108">
        <v>1604809960</v>
      </c>
      <c r="AD1241" s="108">
        <v>1680275356</v>
      </c>
      <c r="AE1241" s="108">
        <v>1550620025</v>
      </c>
      <c r="AF1241" s="108">
        <v>1421276660</v>
      </c>
      <c r="AG1241" s="108">
        <v>1356389292</v>
      </c>
      <c r="AH1241" s="115">
        <v>1275967528</v>
      </c>
      <c r="AI1241" s="105">
        <v>30.082599999999999</v>
      </c>
      <c r="AJ1241" s="105">
        <v>30.247800000000002</v>
      </c>
      <c r="AK1241" s="105">
        <v>30.222300000000001</v>
      </c>
      <c r="AL1241" s="105">
        <v>30.5304</v>
      </c>
      <c r="AM1241" s="105">
        <v>30.6068</v>
      </c>
      <c r="AN1241" s="105">
        <v>30.569700000000001</v>
      </c>
      <c r="AO1241" s="105">
        <v>30.513300000000001</v>
      </c>
      <c r="AP1241" s="105">
        <v>30.3507</v>
      </c>
      <c r="AQ1241" s="105">
        <v>30.573899999999998</v>
      </c>
      <c r="AR1241" s="105">
        <v>29.918199999999999</v>
      </c>
      <c r="AS1241" s="105">
        <v>29.856100000000001</v>
      </c>
      <c r="AT1241" s="105">
        <v>29.921399999999998</v>
      </c>
      <c r="AU1241" s="105">
        <v>30.4817</v>
      </c>
      <c r="AV1241" s="105">
        <v>30.665700000000001</v>
      </c>
      <c r="AW1241" s="105">
        <v>30.496700000000001</v>
      </c>
      <c r="AX1241" s="105">
        <v>30.4438</v>
      </c>
      <c r="AY1241" s="105">
        <v>30.377800000000001</v>
      </c>
      <c r="AZ1241" s="105">
        <v>30.494700000000002</v>
      </c>
      <c r="BA1241" s="105">
        <v>30.217600000000001</v>
      </c>
      <c r="BB1241" s="105">
        <v>30.608499999999999</v>
      </c>
      <c r="BC1241" s="105">
        <v>30.361599999999999</v>
      </c>
      <c r="BD1241" s="105">
        <v>30.175799999999999</v>
      </c>
      <c r="BE1241" s="105">
        <v>30.3218</v>
      </c>
      <c r="BF1241" s="105">
        <v>30.262699999999999</v>
      </c>
      <c r="BG1241" s="105">
        <v>30.622599999999998</v>
      </c>
      <c r="BH1241" s="105">
        <v>30.6858</v>
      </c>
      <c r="BI1241" s="105">
        <v>30.5441</v>
      </c>
      <c r="BJ1241" s="105">
        <v>30.459599999999998</v>
      </c>
      <c r="BK1241" s="105">
        <v>30.2836</v>
      </c>
      <c r="BL1241" s="116">
        <v>30.262</v>
      </c>
      <c r="BM1241" s="112">
        <v>0.13575899999999999</v>
      </c>
      <c r="BN1241" s="112">
        <v>2.43273E-2</v>
      </c>
      <c r="BO1241" s="112">
        <v>0.18979199999999999</v>
      </c>
      <c r="BP1241" s="112">
        <v>2.7217600000000002E-3</v>
      </c>
      <c r="BQ1241" s="112">
        <v>6.8463499999999997E-2</v>
      </c>
      <c r="BR1241" s="112">
        <v>0.218698</v>
      </c>
      <c r="BS1241" s="112">
        <v>0.66458499999999998</v>
      </c>
      <c r="BT1241" s="112">
        <v>0.34085500000000002</v>
      </c>
      <c r="BU1241" s="117">
        <v>1.9511400000000002E-2</v>
      </c>
      <c r="BV1241" s="112">
        <v>0.20649899999999999</v>
      </c>
      <c r="BW1241" s="112">
        <v>6.5834900000000002E-2</v>
      </c>
      <c r="BX1241" s="112">
        <v>0.29880200000000001</v>
      </c>
      <c r="BY1241" s="112">
        <v>1.33148E-2</v>
      </c>
      <c r="BZ1241" s="112">
        <v>0.443328</v>
      </c>
      <c r="CA1241" s="112">
        <v>0.47888599999999998</v>
      </c>
      <c r="CB1241" s="112">
        <v>0.81259999999999999</v>
      </c>
      <c r="CC1241" s="112">
        <v>0.53767799999999999</v>
      </c>
      <c r="CD1241" s="117">
        <v>0.43498900000000001</v>
      </c>
      <c r="CE1241" s="105">
        <v>-0.150862</v>
      </c>
      <c r="CF1241" s="105">
        <v>0.23391300000000001</v>
      </c>
      <c r="CG1241" s="105">
        <v>0.14419399999999999</v>
      </c>
      <c r="CH1241" s="105">
        <v>-0.436525</v>
      </c>
      <c r="CI1241" s="105">
        <v>0.212979</v>
      </c>
      <c r="CJ1241" s="105">
        <v>0.103686</v>
      </c>
      <c r="CK1241" s="105">
        <v>6.0832299999999999E-2</v>
      </c>
      <c r="CL1241" s="105">
        <v>-8.1635799999999994E-2</v>
      </c>
      <c r="CM1241" s="116">
        <v>0.282414</v>
      </c>
    </row>
    <row r="1242" spans="1:91">
      <c r="A1242" s="104" t="s">
        <v>3331</v>
      </c>
      <c r="B1242" s="104" t="s">
        <v>3332</v>
      </c>
      <c r="C1242" s="104" t="s">
        <v>471</v>
      </c>
      <c r="D1242" s="105">
        <v>28.252749999999999</v>
      </c>
      <c r="E1242" s="108">
        <v>197971080</v>
      </c>
      <c r="F1242" s="108">
        <v>177180240</v>
      </c>
      <c r="G1242" s="108">
        <v>172637406.5</v>
      </c>
      <c r="H1242" s="108">
        <v>137982560</v>
      </c>
      <c r="I1242" s="108">
        <v>158462160</v>
      </c>
      <c r="J1242" s="108">
        <v>71387506</v>
      </c>
      <c r="K1242" s="108">
        <v>239955082.09999999</v>
      </c>
      <c r="L1242" s="108">
        <v>137737728</v>
      </c>
      <c r="M1242" s="108">
        <v>232176974.09999999</v>
      </c>
      <c r="N1242" s="108">
        <v>252445796.59999999</v>
      </c>
      <c r="O1242" s="108">
        <v>236602381.80000001</v>
      </c>
      <c r="P1242" s="108">
        <v>196192528.09999999</v>
      </c>
      <c r="Q1242" s="108">
        <v>198724060.30000001</v>
      </c>
      <c r="R1242" s="108">
        <v>262297117.19999999</v>
      </c>
      <c r="S1242" s="108">
        <v>174029320</v>
      </c>
      <c r="T1242" s="108">
        <v>241592616</v>
      </c>
      <c r="U1242" s="108">
        <v>266406899</v>
      </c>
      <c r="V1242" s="108">
        <v>241338555.40000001</v>
      </c>
      <c r="W1242" s="108">
        <v>282621747.60000002</v>
      </c>
      <c r="X1242" s="108">
        <v>297299506.5</v>
      </c>
      <c r="Y1242" s="108">
        <v>312050292</v>
      </c>
      <c r="Z1242" s="108">
        <v>271747982.89999998</v>
      </c>
      <c r="AA1242" s="108">
        <v>290508873.5</v>
      </c>
      <c r="AB1242" s="108">
        <v>285421515</v>
      </c>
      <c r="AC1242" s="108">
        <v>338786111.80000001</v>
      </c>
      <c r="AD1242" s="108">
        <v>375975133.5</v>
      </c>
      <c r="AE1242" s="108">
        <v>380655331.30000001</v>
      </c>
      <c r="AF1242" s="108">
        <v>336055779.19999999</v>
      </c>
      <c r="AG1242" s="108">
        <v>371094129.5</v>
      </c>
      <c r="AH1242" s="115">
        <v>317341427</v>
      </c>
      <c r="AI1242" s="105">
        <v>27.944199999999999</v>
      </c>
      <c r="AJ1242" s="105">
        <v>28.093900000000001</v>
      </c>
      <c r="AK1242" s="105">
        <v>28.044499999999999</v>
      </c>
      <c r="AL1242" s="105">
        <v>27.314299999999999</v>
      </c>
      <c r="AM1242" s="105">
        <v>27.690899999999999</v>
      </c>
      <c r="AN1242" s="105">
        <v>26.7637</v>
      </c>
      <c r="AO1242" s="105">
        <v>28.101299999999998</v>
      </c>
      <c r="AP1242" s="105">
        <v>27.99</v>
      </c>
      <c r="AQ1242" s="105">
        <v>27.979700000000001</v>
      </c>
      <c r="AR1242" s="105">
        <v>28.3628</v>
      </c>
      <c r="AS1242" s="105">
        <v>28.4391</v>
      </c>
      <c r="AT1242" s="105">
        <v>28.151900000000001</v>
      </c>
      <c r="AU1242" s="105">
        <v>27.7943</v>
      </c>
      <c r="AV1242" s="105">
        <v>28.2563</v>
      </c>
      <c r="AW1242" s="105">
        <v>27.860700000000001</v>
      </c>
      <c r="AX1242" s="105">
        <v>28.2273</v>
      </c>
      <c r="AY1242" s="105">
        <v>28.2959</v>
      </c>
      <c r="AZ1242" s="105">
        <v>28.2286</v>
      </c>
      <c r="BA1242" s="105">
        <v>28.319199999999999</v>
      </c>
      <c r="BB1242" s="105">
        <v>28.486699999999999</v>
      </c>
      <c r="BC1242" s="105">
        <v>28.436599999999999</v>
      </c>
      <c r="BD1242" s="105">
        <v>28.442699999999999</v>
      </c>
      <c r="BE1242" s="105">
        <v>28.5517</v>
      </c>
      <c r="BF1242" s="105">
        <v>28.525099999999998</v>
      </c>
      <c r="BG1242" s="105">
        <v>28.382400000000001</v>
      </c>
      <c r="BH1242" s="105">
        <v>28.525600000000001</v>
      </c>
      <c r="BI1242" s="105">
        <v>28.517800000000001</v>
      </c>
      <c r="BJ1242" s="105">
        <v>28.379200000000001</v>
      </c>
      <c r="BK1242" s="105">
        <v>28.418299999999999</v>
      </c>
      <c r="BL1242" s="116">
        <v>28.249199999999998</v>
      </c>
      <c r="BM1242" s="112">
        <v>8.8820800000000005E-3</v>
      </c>
      <c r="BN1242" s="112">
        <v>1.63038E-2</v>
      </c>
      <c r="BO1242" s="112">
        <v>7.1704400000000001E-3</v>
      </c>
      <c r="BP1242" s="112">
        <v>0.77202700000000002</v>
      </c>
      <c r="BQ1242" s="112">
        <v>6.8691199999999994E-2</v>
      </c>
      <c r="BR1242" s="112">
        <v>0.153637</v>
      </c>
      <c r="BS1242" s="112">
        <v>0.41119600000000001</v>
      </c>
      <c r="BT1242" s="112">
        <v>6.0352900000000001E-2</v>
      </c>
      <c r="BU1242" s="117">
        <v>0.14141500000000001</v>
      </c>
      <c r="BV1242" s="112">
        <v>3.7817900000000002E-2</v>
      </c>
      <c r="BW1242" s="112">
        <v>5.1378500000000001E-2</v>
      </c>
      <c r="BX1242" s="112">
        <v>4.83752E-2</v>
      </c>
      <c r="BY1242" s="112">
        <v>0.81454000000000004</v>
      </c>
      <c r="BZ1242" s="112">
        <v>0.443328</v>
      </c>
      <c r="CA1242" s="112">
        <v>0.40324300000000002</v>
      </c>
      <c r="CB1242" s="112">
        <v>0.63028099999999998</v>
      </c>
      <c r="CC1242" s="112">
        <v>0.20322699999999999</v>
      </c>
      <c r="CD1242" s="117">
        <v>0.66736600000000001</v>
      </c>
      <c r="CE1242" s="105">
        <v>-0.32135999999999998</v>
      </c>
      <c r="CF1242" s="105">
        <v>-1.0926100000000001</v>
      </c>
      <c r="CG1242" s="105">
        <v>-0.325206</v>
      </c>
      <c r="CH1242" s="105">
        <v>-3.09842E-2</v>
      </c>
      <c r="CI1242" s="105">
        <v>-0.378442</v>
      </c>
      <c r="CJ1242" s="105">
        <v>-9.82571E-2</v>
      </c>
      <c r="CK1242" s="105">
        <v>6.52943E-2</v>
      </c>
      <c r="CL1242" s="105">
        <v>0.15762200000000001</v>
      </c>
      <c r="CM1242" s="116">
        <v>0.12636800000000001</v>
      </c>
    </row>
    <row r="1243" spans="1:91">
      <c r="A1243" s="104" t="s">
        <v>5345</v>
      </c>
      <c r="B1243" s="104" t="s">
        <v>5346</v>
      </c>
      <c r="C1243" s="104" t="s">
        <v>471</v>
      </c>
      <c r="D1243" s="105">
        <v>26.346449999999997</v>
      </c>
      <c r="E1243" s="108">
        <v>23099990</v>
      </c>
      <c r="F1243" s="108">
        <v>35065112.5</v>
      </c>
      <c r="G1243" s="108">
        <v>66046922</v>
      </c>
      <c r="H1243" s="108">
        <v>75641834</v>
      </c>
      <c r="I1243" s="108">
        <v>62257540</v>
      </c>
      <c r="J1243" s="108">
        <v>41229491</v>
      </c>
      <c r="K1243" s="108">
        <v>102900458.5</v>
      </c>
      <c r="L1243" s="108">
        <v>33833526.630000003</v>
      </c>
      <c r="M1243" s="108">
        <v>39110438.75</v>
      </c>
      <c r="N1243" s="108">
        <v>88040382</v>
      </c>
      <c r="O1243" s="108">
        <v>66241016</v>
      </c>
      <c r="P1243" s="108">
        <v>8325698</v>
      </c>
      <c r="Q1243" s="108">
        <v>70143560.5</v>
      </c>
      <c r="R1243" s="108">
        <v>85211286.75</v>
      </c>
      <c r="S1243" s="108">
        <v>58955024.25</v>
      </c>
      <c r="T1243" s="108">
        <v>87292901.75</v>
      </c>
      <c r="U1243" s="108">
        <v>85571851</v>
      </c>
      <c r="V1243" s="108">
        <v>68670415</v>
      </c>
      <c r="W1243" s="108">
        <v>139015752</v>
      </c>
      <c r="X1243" s="108">
        <v>60253096</v>
      </c>
      <c r="Y1243" s="108"/>
      <c r="Z1243" s="108">
        <v>23845101</v>
      </c>
      <c r="AA1243" s="108">
        <v>52104220</v>
      </c>
      <c r="AB1243" s="108">
        <v>41209644</v>
      </c>
      <c r="AC1243" s="108">
        <v>196032559.80000001</v>
      </c>
      <c r="AD1243" s="108">
        <v>144345855.80000001</v>
      </c>
      <c r="AE1243" s="108">
        <v>128352836.5</v>
      </c>
      <c r="AF1243" s="108">
        <v>78081009</v>
      </c>
      <c r="AG1243" s="108">
        <v>117645414</v>
      </c>
      <c r="AH1243" s="115">
        <v>45197201.630000003</v>
      </c>
      <c r="AI1243" s="105">
        <v>24.844899999999999</v>
      </c>
      <c r="AJ1243" s="105">
        <v>25.802800000000001</v>
      </c>
      <c r="AK1243" s="105">
        <v>26.6374</v>
      </c>
      <c r="AL1243" s="105">
        <v>26.447099999999999</v>
      </c>
      <c r="AM1243" s="105">
        <v>26.393999999999998</v>
      </c>
      <c r="AN1243" s="105">
        <v>26.121200000000002</v>
      </c>
      <c r="AO1243" s="105">
        <v>26.866499999999998</v>
      </c>
      <c r="AP1243" s="105">
        <v>26.1356</v>
      </c>
      <c r="AQ1243" s="105">
        <v>25.4101</v>
      </c>
      <c r="AR1243" s="105">
        <v>26.690899999999999</v>
      </c>
      <c r="AS1243" s="105">
        <v>26.69</v>
      </c>
      <c r="AT1243" s="105">
        <v>23.593299999999999</v>
      </c>
      <c r="AU1243" s="105">
        <v>26.280200000000001</v>
      </c>
      <c r="AV1243" s="105">
        <v>26.6342</v>
      </c>
      <c r="AW1243" s="105">
        <v>26.2989</v>
      </c>
      <c r="AX1243" s="105">
        <v>26.758700000000001</v>
      </c>
      <c r="AY1243" s="105">
        <v>26.688199999999998</v>
      </c>
      <c r="AZ1243" s="105">
        <v>26.450500000000002</v>
      </c>
      <c r="BA1243" s="105">
        <v>27.2956</v>
      </c>
      <c r="BB1243" s="105">
        <v>26.195399999999999</v>
      </c>
      <c r="BC1243" s="105">
        <v>23.4496</v>
      </c>
      <c r="BD1243" s="105">
        <v>24.83</v>
      </c>
      <c r="BE1243" s="105">
        <v>26.0504</v>
      </c>
      <c r="BF1243" s="105">
        <v>25.7331</v>
      </c>
      <c r="BG1243" s="105">
        <v>27.552299999999999</v>
      </c>
      <c r="BH1243" s="105">
        <v>27.120200000000001</v>
      </c>
      <c r="BI1243" s="105">
        <v>26.949400000000001</v>
      </c>
      <c r="BJ1243" s="105">
        <v>26.273499999999999</v>
      </c>
      <c r="BK1243" s="105">
        <v>26.7819</v>
      </c>
      <c r="BL1243" s="116">
        <v>25.465599999999998</v>
      </c>
      <c r="BM1243" s="112">
        <v>0.55729300000000004</v>
      </c>
      <c r="BN1243" s="112">
        <v>0.72941599999999995</v>
      </c>
      <c r="BO1243" s="112">
        <v>0.95222499999999999</v>
      </c>
      <c r="BP1243" s="112">
        <v>0.66400000000000003</v>
      </c>
      <c r="BQ1243" s="112">
        <v>0.59506499999999996</v>
      </c>
      <c r="BR1243" s="112">
        <v>0.30943799999999999</v>
      </c>
      <c r="BS1243" s="112">
        <v>0.68481999999999998</v>
      </c>
      <c r="BT1243" s="112">
        <v>0.29618299999999997</v>
      </c>
      <c r="BU1243" s="117">
        <v>7.1010100000000007E-2</v>
      </c>
      <c r="BV1243" s="112">
        <v>0.62921199999999999</v>
      </c>
      <c r="BW1243" s="112">
        <v>0.78338600000000003</v>
      </c>
      <c r="BX1243" s="112">
        <v>0.96634699999999996</v>
      </c>
      <c r="BY1243" s="112">
        <v>0.72645000000000004</v>
      </c>
      <c r="BZ1243" s="112">
        <v>0.79463700000000004</v>
      </c>
      <c r="CA1243" s="112">
        <v>0.58068799999999998</v>
      </c>
      <c r="CB1243" s="112">
        <v>0.82783300000000004</v>
      </c>
      <c r="CC1243" s="112">
        <v>0.50008300000000006</v>
      </c>
      <c r="CD1243" s="117">
        <v>0.56689699999999998</v>
      </c>
      <c r="CE1243" s="105">
        <v>-0.41199999999999998</v>
      </c>
      <c r="CF1243" s="105">
        <v>0.14706</v>
      </c>
      <c r="CG1243" s="105">
        <v>-3.6269500000000003E-2</v>
      </c>
      <c r="CH1243" s="105">
        <v>-0.51561999999999997</v>
      </c>
      <c r="CI1243" s="105">
        <v>0.23075200000000001</v>
      </c>
      <c r="CJ1243" s="105">
        <v>0.45877600000000002</v>
      </c>
      <c r="CK1243" s="105">
        <v>-0.52679900000000002</v>
      </c>
      <c r="CL1243" s="105">
        <v>-0.63584600000000002</v>
      </c>
      <c r="CM1243" s="116">
        <v>1.03363</v>
      </c>
    </row>
    <row r="1244" spans="1:91">
      <c r="A1244" s="104" t="s">
        <v>3333</v>
      </c>
      <c r="B1244" s="104" t="s">
        <v>3334</v>
      </c>
      <c r="C1244" s="104" t="s">
        <v>564</v>
      </c>
      <c r="D1244" s="105">
        <v>32.745850000000004</v>
      </c>
      <c r="E1244" s="108">
        <v>6765093707</v>
      </c>
      <c r="F1244" s="108">
        <v>6963627579</v>
      </c>
      <c r="G1244" s="108">
        <v>7478537035</v>
      </c>
      <c r="H1244" s="108">
        <v>6585712596</v>
      </c>
      <c r="I1244" s="108">
        <v>6344275760</v>
      </c>
      <c r="J1244" s="108">
        <v>8267944265</v>
      </c>
      <c r="K1244" s="108">
        <v>5587674526</v>
      </c>
      <c r="L1244" s="108">
        <v>4808332947</v>
      </c>
      <c r="M1244" s="108">
        <v>7061588111</v>
      </c>
      <c r="N1244" s="108">
        <v>6353639731</v>
      </c>
      <c r="O1244" s="108">
        <v>6963110868</v>
      </c>
      <c r="P1244" s="108">
        <v>7198854675</v>
      </c>
      <c r="Q1244" s="108">
        <v>5822981084</v>
      </c>
      <c r="R1244" s="108">
        <v>6038975390</v>
      </c>
      <c r="S1244" s="108">
        <v>6502462249</v>
      </c>
      <c r="T1244" s="108">
        <v>5402698256</v>
      </c>
      <c r="U1244" s="108">
        <v>5322878357</v>
      </c>
      <c r="V1244" s="108">
        <v>6114046782</v>
      </c>
      <c r="W1244" s="108">
        <v>5647556020</v>
      </c>
      <c r="X1244" s="108">
        <v>5921730261</v>
      </c>
      <c r="Y1244" s="108">
        <v>5998000901</v>
      </c>
      <c r="Z1244" s="108">
        <v>5037732745</v>
      </c>
      <c r="AA1244" s="108">
        <v>4961563324</v>
      </c>
      <c r="AB1244" s="108">
        <v>4992736235</v>
      </c>
      <c r="AC1244" s="108">
        <v>6179894309</v>
      </c>
      <c r="AD1244" s="108">
        <v>5836813107</v>
      </c>
      <c r="AE1244" s="108">
        <v>5901600399</v>
      </c>
      <c r="AF1244" s="108">
        <v>6019795324</v>
      </c>
      <c r="AG1244" s="108">
        <v>6026155179</v>
      </c>
      <c r="AH1244" s="115">
        <v>5845806075</v>
      </c>
      <c r="AI1244" s="105">
        <v>33.038899999999998</v>
      </c>
      <c r="AJ1244" s="105">
        <v>33.244900000000001</v>
      </c>
      <c r="AK1244" s="105">
        <v>33.356499999999997</v>
      </c>
      <c r="AL1244" s="105">
        <v>32.891100000000002</v>
      </c>
      <c r="AM1244" s="105">
        <v>32.9848</v>
      </c>
      <c r="AN1244" s="105">
        <v>33.380899999999997</v>
      </c>
      <c r="AO1244" s="105">
        <v>32.645299999999999</v>
      </c>
      <c r="AP1244" s="105">
        <v>32.836300000000001</v>
      </c>
      <c r="AQ1244" s="105">
        <v>32.906399999999998</v>
      </c>
      <c r="AR1244" s="105">
        <v>33.013300000000001</v>
      </c>
      <c r="AS1244" s="105">
        <v>33.223100000000002</v>
      </c>
      <c r="AT1244" s="105">
        <v>33.349299999999999</v>
      </c>
      <c r="AU1244" s="105">
        <v>32.667000000000002</v>
      </c>
      <c r="AV1244" s="105">
        <v>32.781300000000002</v>
      </c>
      <c r="AW1244" s="105">
        <v>32.922899999999998</v>
      </c>
      <c r="AX1244" s="105">
        <v>32.7104</v>
      </c>
      <c r="AY1244" s="105">
        <v>32.628399999999999</v>
      </c>
      <c r="AZ1244" s="105">
        <v>32.839100000000002</v>
      </c>
      <c r="BA1244" s="105">
        <v>32.639899999999997</v>
      </c>
      <c r="BB1244" s="105">
        <v>32.786499999999997</v>
      </c>
      <c r="BC1244" s="105">
        <v>32.679000000000002</v>
      </c>
      <c r="BD1244" s="105">
        <v>32.643900000000002</v>
      </c>
      <c r="BE1244" s="105">
        <v>32.608499999999999</v>
      </c>
      <c r="BF1244" s="105">
        <v>32.653799999999997</v>
      </c>
      <c r="BG1244" s="105">
        <v>32.568399999999997</v>
      </c>
      <c r="BH1244" s="105">
        <v>32.457099999999997</v>
      </c>
      <c r="BI1244" s="105">
        <v>32.472299999999997</v>
      </c>
      <c r="BJ1244" s="105">
        <v>32.542099999999998</v>
      </c>
      <c r="BK1244" s="105">
        <v>32.417200000000001</v>
      </c>
      <c r="BL1244" s="116">
        <v>32.436599999999999</v>
      </c>
      <c r="BM1244" s="112">
        <v>1.7579200000000001E-3</v>
      </c>
      <c r="BN1244" s="112">
        <v>1.6119999999999999E-2</v>
      </c>
      <c r="BO1244" s="112">
        <v>1.9185199999999999E-2</v>
      </c>
      <c r="BP1244" s="112">
        <v>2.2808199999999998E-3</v>
      </c>
      <c r="BQ1244" s="112">
        <v>1.7691100000000001E-2</v>
      </c>
      <c r="BR1244" s="112">
        <v>2.2940700000000001E-2</v>
      </c>
      <c r="BS1244" s="112">
        <v>1.56069E-2</v>
      </c>
      <c r="BT1244" s="112">
        <v>1.44872E-2</v>
      </c>
      <c r="BU1244" s="117">
        <v>0.55015400000000003</v>
      </c>
      <c r="BV1244" s="112">
        <v>1.7542599999999998E-2</v>
      </c>
      <c r="BW1244" s="112">
        <v>5.1135699999999999E-2</v>
      </c>
      <c r="BX1244" s="112">
        <v>8.0611299999999997E-2</v>
      </c>
      <c r="BY1244" s="112">
        <v>1.2288800000000001E-2</v>
      </c>
      <c r="BZ1244" s="112">
        <v>0.28679500000000002</v>
      </c>
      <c r="CA1244" s="112">
        <v>0.14133200000000001</v>
      </c>
      <c r="CB1244" s="112">
        <v>0.119134</v>
      </c>
      <c r="CC1244" s="112">
        <v>9.50598E-2</v>
      </c>
      <c r="CD1244" s="117">
        <v>0.83791300000000002</v>
      </c>
      <c r="CE1244" s="105">
        <v>0.74816300000000002</v>
      </c>
      <c r="CF1244" s="105">
        <v>0.62031899999999995</v>
      </c>
      <c r="CG1244" s="105">
        <v>0.33072400000000002</v>
      </c>
      <c r="CH1244" s="105">
        <v>0.72994599999999998</v>
      </c>
      <c r="CI1244" s="105">
        <v>0.32512000000000002</v>
      </c>
      <c r="CJ1244" s="105">
        <v>0.26063399999999998</v>
      </c>
      <c r="CK1244" s="105">
        <v>0.236516</v>
      </c>
      <c r="CL1244" s="105">
        <v>0.17008799999999999</v>
      </c>
      <c r="CM1244" s="116">
        <v>3.3992799999999997E-2</v>
      </c>
    </row>
    <row r="1245" spans="1:91">
      <c r="A1245" s="104" t="s">
        <v>3335</v>
      </c>
      <c r="B1245" s="104" t="s">
        <v>3336</v>
      </c>
      <c r="C1245" s="104" t="s">
        <v>2328</v>
      </c>
      <c r="D1245" s="105">
        <v>27.7608</v>
      </c>
      <c r="E1245" s="108">
        <v>171168480</v>
      </c>
      <c r="F1245" s="108">
        <v>150428156</v>
      </c>
      <c r="G1245" s="108">
        <v>117379802</v>
      </c>
      <c r="H1245" s="108">
        <v>149689836</v>
      </c>
      <c r="I1245" s="108">
        <v>153212224</v>
      </c>
      <c r="J1245" s="108">
        <v>100544732</v>
      </c>
      <c r="K1245" s="108">
        <v>244723440</v>
      </c>
      <c r="L1245" s="108">
        <v>76607706</v>
      </c>
      <c r="M1245" s="108">
        <v>239725168</v>
      </c>
      <c r="N1245" s="108">
        <v>160138880</v>
      </c>
      <c r="O1245" s="108">
        <v>84974854</v>
      </c>
      <c r="P1245" s="108">
        <v>115647944</v>
      </c>
      <c r="Q1245" s="108">
        <v>213322328</v>
      </c>
      <c r="R1245" s="108">
        <v>168102708</v>
      </c>
      <c r="S1245" s="108">
        <v>83517148</v>
      </c>
      <c r="T1245" s="108">
        <v>186271868</v>
      </c>
      <c r="U1245" s="108">
        <v>180524080</v>
      </c>
      <c r="V1245" s="108">
        <v>163478460</v>
      </c>
      <c r="W1245" s="108">
        <v>194528848</v>
      </c>
      <c r="X1245" s="108">
        <v>172636380</v>
      </c>
      <c r="Y1245" s="108">
        <v>182752780</v>
      </c>
      <c r="Z1245" s="108">
        <v>204687598</v>
      </c>
      <c r="AA1245" s="108">
        <v>218585124</v>
      </c>
      <c r="AB1245" s="108">
        <v>225336988</v>
      </c>
      <c r="AC1245" s="108">
        <v>284741344</v>
      </c>
      <c r="AD1245" s="108">
        <v>248819000</v>
      </c>
      <c r="AE1245" s="108">
        <v>267661208</v>
      </c>
      <c r="AF1245" s="108">
        <v>276442744</v>
      </c>
      <c r="AG1245" s="108">
        <v>277983152</v>
      </c>
      <c r="AH1245" s="115">
        <v>288303648</v>
      </c>
      <c r="AI1245" s="105">
        <v>27.734300000000001</v>
      </c>
      <c r="AJ1245" s="105">
        <v>27.876899999999999</v>
      </c>
      <c r="AK1245" s="105">
        <v>27.497</v>
      </c>
      <c r="AL1245" s="105">
        <v>27.431799999999999</v>
      </c>
      <c r="AM1245" s="105">
        <v>27.642099999999999</v>
      </c>
      <c r="AN1245" s="105">
        <v>27.206800000000001</v>
      </c>
      <c r="AO1245" s="105">
        <v>28.1294</v>
      </c>
      <c r="AP1245" s="105">
        <v>27.2151</v>
      </c>
      <c r="AQ1245" s="105">
        <v>28.0259</v>
      </c>
      <c r="AR1245" s="105">
        <v>27.726700000000001</v>
      </c>
      <c r="AS1245" s="105">
        <v>26.993099999999998</v>
      </c>
      <c r="AT1245" s="105">
        <v>27.389299999999999</v>
      </c>
      <c r="AU1245" s="105">
        <v>27.903099999999998</v>
      </c>
      <c r="AV1245" s="105">
        <v>27.6145</v>
      </c>
      <c r="AW1245" s="105">
        <v>26.746300000000002</v>
      </c>
      <c r="AX1245" s="105">
        <v>27.8522</v>
      </c>
      <c r="AY1245" s="105">
        <v>27.741299999999999</v>
      </c>
      <c r="AZ1245" s="105">
        <v>27.658799999999999</v>
      </c>
      <c r="BA1245" s="105">
        <v>27.7803</v>
      </c>
      <c r="BB1245" s="105">
        <v>27.7103</v>
      </c>
      <c r="BC1245" s="105">
        <v>27.653099999999998</v>
      </c>
      <c r="BD1245" s="105">
        <v>28.044699999999999</v>
      </c>
      <c r="BE1245" s="105">
        <v>28.164300000000001</v>
      </c>
      <c r="BF1245" s="105">
        <v>28.184100000000001</v>
      </c>
      <c r="BG1245" s="105">
        <v>28.115100000000002</v>
      </c>
      <c r="BH1245" s="105">
        <v>27.921099999999999</v>
      </c>
      <c r="BI1245" s="105">
        <v>28.009699999999999</v>
      </c>
      <c r="BJ1245" s="105">
        <v>28.0975</v>
      </c>
      <c r="BK1245" s="105">
        <v>28.012699999999999</v>
      </c>
      <c r="BL1245" s="116">
        <v>28.129100000000001</v>
      </c>
      <c r="BM1245" s="112">
        <v>3.1466300000000003E-2</v>
      </c>
      <c r="BN1245" s="112">
        <v>7.4569900000000001E-3</v>
      </c>
      <c r="BO1245" s="112">
        <v>0.37612600000000002</v>
      </c>
      <c r="BP1245" s="112">
        <v>2.97948E-2</v>
      </c>
      <c r="BQ1245" s="112">
        <v>0.132547</v>
      </c>
      <c r="BR1245" s="112">
        <v>7.5360699999999997E-3</v>
      </c>
      <c r="BS1245" s="112">
        <v>1.9575299999999999E-3</v>
      </c>
      <c r="BT1245" s="112">
        <v>0.40946399999999999</v>
      </c>
      <c r="BU1245" s="117">
        <v>0.38388699999999998</v>
      </c>
      <c r="BV1245" s="112">
        <v>7.5740399999999999E-2</v>
      </c>
      <c r="BW1245" s="112">
        <v>3.2677699999999997E-2</v>
      </c>
      <c r="BX1245" s="112">
        <v>0.48677300000000001</v>
      </c>
      <c r="BY1245" s="112">
        <v>6.1383699999999999E-2</v>
      </c>
      <c r="BZ1245" s="112">
        <v>0.51408200000000004</v>
      </c>
      <c r="CA1245" s="112">
        <v>7.9774100000000001E-2</v>
      </c>
      <c r="CB1245" s="112">
        <v>4.80849E-2</v>
      </c>
      <c r="CC1245" s="112">
        <v>0.59842399999999996</v>
      </c>
      <c r="CD1245" s="117">
        <v>0.75863000000000003</v>
      </c>
      <c r="CE1245" s="105">
        <v>-0.37703700000000001</v>
      </c>
      <c r="CF1245" s="105">
        <v>-0.65285400000000005</v>
      </c>
      <c r="CG1245" s="105">
        <v>-0.28965099999999999</v>
      </c>
      <c r="CH1245" s="105">
        <v>-0.71004599999999995</v>
      </c>
      <c r="CI1245" s="105">
        <v>-0.65845399999999998</v>
      </c>
      <c r="CJ1245" s="105">
        <v>-0.32901799999999998</v>
      </c>
      <c r="CK1245" s="105">
        <v>-0.36520399999999997</v>
      </c>
      <c r="CL1245" s="105">
        <v>5.1268899999999999E-2</v>
      </c>
      <c r="CM1245" s="116">
        <v>-6.4460100000000006E-2</v>
      </c>
    </row>
    <row r="1246" spans="1:91">
      <c r="A1246" s="104" t="s">
        <v>3337</v>
      </c>
      <c r="B1246" s="104" t="s">
        <v>3338</v>
      </c>
      <c r="C1246" s="104" t="s">
        <v>832</v>
      </c>
      <c r="D1246" s="105">
        <v>34.734450000000002</v>
      </c>
      <c r="E1246" s="108">
        <v>21963789262</v>
      </c>
      <c r="F1246" s="108">
        <v>24249888251</v>
      </c>
      <c r="G1246" s="108">
        <v>24386896270</v>
      </c>
      <c r="H1246" s="108">
        <v>25195864426</v>
      </c>
      <c r="I1246" s="108">
        <v>22291085724</v>
      </c>
      <c r="J1246" s="108">
        <v>25837858542</v>
      </c>
      <c r="K1246" s="108">
        <v>31270333286</v>
      </c>
      <c r="L1246" s="108">
        <v>39663160471</v>
      </c>
      <c r="M1246" s="108">
        <v>24179028829</v>
      </c>
      <c r="N1246" s="108">
        <v>26471376912</v>
      </c>
      <c r="O1246" s="108">
        <v>26340862971</v>
      </c>
      <c r="P1246" s="108">
        <v>19697824987</v>
      </c>
      <c r="Q1246" s="108">
        <v>22811063430</v>
      </c>
      <c r="R1246" s="108">
        <v>23815400438</v>
      </c>
      <c r="S1246" s="108">
        <v>16534267009</v>
      </c>
      <c r="T1246" s="108">
        <v>22975453748</v>
      </c>
      <c r="U1246" s="108">
        <v>19978174098</v>
      </c>
      <c r="V1246" s="108">
        <v>16026490136</v>
      </c>
      <c r="W1246" s="108">
        <v>22775410370</v>
      </c>
      <c r="X1246" s="108">
        <v>23647202807</v>
      </c>
      <c r="Y1246" s="108">
        <v>22566938958</v>
      </c>
      <c r="Z1246" s="108">
        <v>17104575554</v>
      </c>
      <c r="AA1246" s="108">
        <v>17106027731</v>
      </c>
      <c r="AB1246" s="108">
        <v>21069810908</v>
      </c>
      <c r="AC1246" s="108">
        <v>28081013946</v>
      </c>
      <c r="AD1246" s="108">
        <v>26949200020</v>
      </c>
      <c r="AE1246" s="108">
        <v>27835560288</v>
      </c>
      <c r="AF1246" s="108">
        <v>26978234296</v>
      </c>
      <c r="AG1246" s="108">
        <v>24438388129</v>
      </c>
      <c r="AH1246" s="115">
        <v>22782622183</v>
      </c>
      <c r="AI1246" s="105">
        <v>34.737900000000003</v>
      </c>
      <c r="AJ1246" s="105">
        <v>35.002400000000002</v>
      </c>
      <c r="AK1246" s="105">
        <v>35.002800000000001</v>
      </c>
      <c r="AL1246" s="105">
        <v>34.826900000000002</v>
      </c>
      <c r="AM1246" s="105">
        <v>34.792099999999998</v>
      </c>
      <c r="AN1246" s="105">
        <v>34.963999999999999</v>
      </c>
      <c r="AO1246" s="105">
        <v>35.1143</v>
      </c>
      <c r="AP1246" s="105">
        <v>35.7836</v>
      </c>
      <c r="AQ1246" s="105">
        <v>34.682099999999998</v>
      </c>
      <c r="AR1246" s="105">
        <v>35.081099999999999</v>
      </c>
      <c r="AS1246" s="105">
        <v>35.108800000000002</v>
      </c>
      <c r="AT1246" s="105">
        <v>34.801499999999997</v>
      </c>
      <c r="AU1246" s="105">
        <v>34.612900000000003</v>
      </c>
      <c r="AV1246" s="105">
        <v>34.760899999999999</v>
      </c>
      <c r="AW1246" s="105">
        <v>34.323599999999999</v>
      </c>
      <c r="AX1246" s="105">
        <v>34.798699999999997</v>
      </c>
      <c r="AY1246" s="105">
        <v>34.522300000000001</v>
      </c>
      <c r="AZ1246" s="105">
        <v>34.234999999999999</v>
      </c>
      <c r="BA1246" s="105">
        <v>34.651699999999998</v>
      </c>
      <c r="BB1246" s="105">
        <v>34.803100000000001</v>
      </c>
      <c r="BC1246" s="105">
        <v>34.612400000000001</v>
      </c>
      <c r="BD1246" s="105">
        <v>34.419899999999998</v>
      </c>
      <c r="BE1246" s="105">
        <v>34.410200000000003</v>
      </c>
      <c r="BF1246" s="105">
        <v>34.731000000000002</v>
      </c>
      <c r="BG1246" s="105">
        <v>34.778300000000002</v>
      </c>
      <c r="BH1246" s="105">
        <v>34.674700000000001</v>
      </c>
      <c r="BI1246" s="105">
        <v>34.710099999999997</v>
      </c>
      <c r="BJ1246" s="105">
        <v>34.706099999999999</v>
      </c>
      <c r="BK1246" s="105">
        <v>34.433700000000002</v>
      </c>
      <c r="BL1246" s="116">
        <v>34.409700000000001</v>
      </c>
      <c r="BM1246" s="112">
        <v>3.73835E-2</v>
      </c>
      <c r="BN1246" s="112">
        <v>3.3774699999999998E-2</v>
      </c>
      <c r="BO1246" s="112">
        <v>0.112841</v>
      </c>
      <c r="BP1246" s="112">
        <v>2.4504700000000001E-2</v>
      </c>
      <c r="BQ1246" s="112">
        <v>0.77333300000000005</v>
      </c>
      <c r="BR1246" s="112">
        <v>0.99152499999999999</v>
      </c>
      <c r="BS1246" s="112">
        <v>0.19638900000000001</v>
      </c>
      <c r="BT1246" s="112">
        <v>0.97953900000000005</v>
      </c>
      <c r="BU1246" s="117">
        <v>0.109796</v>
      </c>
      <c r="BV1246" s="112">
        <v>8.2886000000000001E-2</v>
      </c>
      <c r="BW1246" s="112">
        <v>8.1399100000000002E-2</v>
      </c>
      <c r="BX1246" s="112">
        <v>0.20630000000000001</v>
      </c>
      <c r="BY1246" s="112">
        <v>5.2400599999999999E-2</v>
      </c>
      <c r="BZ1246" s="112">
        <v>0.88991399999999998</v>
      </c>
      <c r="CA1246" s="112">
        <v>0.99560199999999999</v>
      </c>
      <c r="CB1246" s="112">
        <v>0.42042600000000002</v>
      </c>
      <c r="CC1246" s="112">
        <v>0.99196399999999996</v>
      </c>
      <c r="CD1246" s="117">
        <v>0.63363999999999998</v>
      </c>
      <c r="CE1246" s="105">
        <v>0.397845</v>
      </c>
      <c r="CF1246" s="105">
        <v>0.34445199999999998</v>
      </c>
      <c r="CG1246" s="105">
        <v>0.67680200000000001</v>
      </c>
      <c r="CH1246" s="105">
        <v>0.480601</v>
      </c>
      <c r="CI1246" s="105">
        <v>4.9236299999999997E-2</v>
      </c>
      <c r="CJ1246" s="105">
        <v>2.1298699999999999E-3</v>
      </c>
      <c r="CK1246" s="105">
        <v>0.17255100000000001</v>
      </c>
      <c r="CL1246" s="105">
        <v>3.87192E-3</v>
      </c>
      <c r="CM1246" s="116">
        <v>0.20450099999999999</v>
      </c>
    </row>
    <row r="1247" spans="1:91">
      <c r="A1247" s="104" t="s">
        <v>3339</v>
      </c>
      <c r="B1247" s="104" t="s">
        <v>3340</v>
      </c>
      <c r="C1247" s="104" t="s">
        <v>832</v>
      </c>
      <c r="D1247" s="105">
        <v>41.142150000000001</v>
      </c>
      <c r="E1247" s="108">
        <v>2114980000000</v>
      </c>
      <c r="F1247" s="108">
        <v>2659240000000</v>
      </c>
      <c r="G1247" s="108">
        <v>2681800000000</v>
      </c>
      <c r="H1247" s="108">
        <v>2922860000000</v>
      </c>
      <c r="I1247" s="108">
        <v>3209190000000</v>
      </c>
      <c r="J1247" s="108">
        <v>3587590000000</v>
      </c>
      <c r="K1247" s="108">
        <v>2889150000000</v>
      </c>
      <c r="L1247" s="108">
        <v>4903440000000</v>
      </c>
      <c r="M1247" s="108">
        <v>2750480000000</v>
      </c>
      <c r="N1247" s="108">
        <v>2934860000000</v>
      </c>
      <c r="O1247" s="108">
        <v>3163410000000</v>
      </c>
      <c r="P1247" s="108">
        <v>2633660000000</v>
      </c>
      <c r="Q1247" s="108">
        <v>1922170000000</v>
      </c>
      <c r="R1247" s="108">
        <v>2007600000000</v>
      </c>
      <c r="S1247" s="108">
        <v>1563400000000</v>
      </c>
      <c r="T1247" s="108">
        <v>1968000000000</v>
      </c>
      <c r="U1247" s="108">
        <v>1831700000000</v>
      </c>
      <c r="V1247" s="108">
        <v>1813070000000</v>
      </c>
      <c r="W1247" s="108">
        <v>1957410000000</v>
      </c>
      <c r="X1247" s="108">
        <v>1947500000000</v>
      </c>
      <c r="Y1247" s="108">
        <v>1929460000000</v>
      </c>
      <c r="Z1247" s="108">
        <v>1724270000000</v>
      </c>
      <c r="AA1247" s="108">
        <v>1676430000000</v>
      </c>
      <c r="AB1247" s="108">
        <v>1789650000000</v>
      </c>
      <c r="AC1247" s="108">
        <v>2050130000000</v>
      </c>
      <c r="AD1247" s="108">
        <v>2132850000000</v>
      </c>
      <c r="AE1247" s="108">
        <v>2150610000000</v>
      </c>
      <c r="AF1247" s="108">
        <v>2207190000000</v>
      </c>
      <c r="AG1247" s="108">
        <v>1973510000000</v>
      </c>
      <c r="AH1247" s="115">
        <v>2096680000000</v>
      </c>
      <c r="AI1247" s="105">
        <v>41.327300000000001</v>
      </c>
      <c r="AJ1247" s="105">
        <v>41.7515</v>
      </c>
      <c r="AK1247" s="105">
        <v>41.766399999999997</v>
      </c>
      <c r="AL1247" s="105">
        <v>41.684899999999999</v>
      </c>
      <c r="AM1247" s="105">
        <v>41.671799999999998</v>
      </c>
      <c r="AN1247" s="105">
        <v>41.884300000000003</v>
      </c>
      <c r="AO1247" s="105">
        <v>41.614899999999999</v>
      </c>
      <c r="AP1247" s="105">
        <v>41.748199999999997</v>
      </c>
      <c r="AQ1247" s="105">
        <v>41.511899999999997</v>
      </c>
      <c r="AR1247" s="105">
        <v>41.750700000000002</v>
      </c>
      <c r="AS1247" s="105">
        <v>41.933399999999999</v>
      </c>
      <c r="AT1247" s="105">
        <v>41.864400000000003</v>
      </c>
      <c r="AU1247" s="105">
        <v>41.1449</v>
      </c>
      <c r="AV1247" s="105">
        <v>41.158299999999997</v>
      </c>
      <c r="AW1247" s="105">
        <v>40.619199999999999</v>
      </c>
      <c r="AX1247" s="105">
        <v>41.219200000000001</v>
      </c>
      <c r="AY1247" s="105">
        <v>41.119</v>
      </c>
      <c r="AZ1247" s="105">
        <v>41.025500000000001</v>
      </c>
      <c r="BA1247" s="105">
        <v>41.076999999999998</v>
      </c>
      <c r="BB1247" s="105">
        <v>41.130699999999997</v>
      </c>
      <c r="BC1247" s="105">
        <v>40.999200000000002</v>
      </c>
      <c r="BD1247" s="105">
        <v>41.063400000000001</v>
      </c>
      <c r="BE1247" s="105">
        <v>41.007199999999997</v>
      </c>
      <c r="BF1247" s="105">
        <v>41.139400000000002</v>
      </c>
      <c r="BG1247" s="105">
        <v>40.916499999999999</v>
      </c>
      <c r="BH1247" s="105">
        <v>40.983699999999999</v>
      </c>
      <c r="BI1247" s="105">
        <v>40.9818</v>
      </c>
      <c r="BJ1247" s="105">
        <v>41.060400000000001</v>
      </c>
      <c r="BK1247" s="105">
        <v>40.916499999999999</v>
      </c>
      <c r="BL1247" s="116">
        <v>41.037300000000002</v>
      </c>
      <c r="BM1247" s="112">
        <v>1.5480799999999999E-2</v>
      </c>
      <c r="BN1247" s="112">
        <v>8.2372499999999998E-4</v>
      </c>
      <c r="BO1247" s="112">
        <v>1.6123000000000001E-3</v>
      </c>
      <c r="BP1247" s="112">
        <v>2.6263799999999999E-4</v>
      </c>
      <c r="BQ1247" s="112">
        <v>0.87527999999999995</v>
      </c>
      <c r="BR1247" s="112">
        <v>0.178786</v>
      </c>
      <c r="BS1247" s="112">
        <v>0.33551900000000001</v>
      </c>
      <c r="BT1247" s="112">
        <v>0.32924100000000001</v>
      </c>
      <c r="BU1247" s="117">
        <v>0.42595899999999998</v>
      </c>
      <c r="BV1247" s="112">
        <v>5.1218699999999999E-2</v>
      </c>
      <c r="BW1247" s="112">
        <v>1.29157E-2</v>
      </c>
      <c r="BX1247" s="112">
        <v>2.35613E-2</v>
      </c>
      <c r="BY1247" s="112">
        <v>4.3519199999999996E-3</v>
      </c>
      <c r="BZ1247" s="112">
        <v>0.93636900000000001</v>
      </c>
      <c r="CA1247" s="112">
        <v>0.43842199999999998</v>
      </c>
      <c r="CB1247" s="112">
        <v>0.56689100000000003</v>
      </c>
      <c r="CC1247" s="112">
        <v>0.52525100000000002</v>
      </c>
      <c r="CD1247" s="117">
        <v>0.78158300000000003</v>
      </c>
      <c r="CE1247" s="112">
        <v>0.61030700000000004</v>
      </c>
      <c r="CF1247" s="105">
        <v>0.74226899999999996</v>
      </c>
      <c r="CG1247" s="105">
        <v>0.62029900000000004</v>
      </c>
      <c r="CH1247" s="105">
        <v>0.84476700000000005</v>
      </c>
      <c r="CI1247" s="105">
        <v>-3.0614200000000001E-2</v>
      </c>
      <c r="CJ1247" s="105">
        <v>0.116491</v>
      </c>
      <c r="CK1247" s="105">
        <v>6.4240800000000001E-2</v>
      </c>
      <c r="CL1247" s="105">
        <v>6.5270700000000001E-2</v>
      </c>
      <c r="CM1247" s="116">
        <v>-4.4077600000000002E-2</v>
      </c>
    </row>
    <row r="1248" spans="1:91">
      <c r="A1248" s="104" t="s">
        <v>3341</v>
      </c>
      <c r="B1248" s="104" t="s">
        <v>3342</v>
      </c>
      <c r="C1248" s="104" t="s">
        <v>832</v>
      </c>
      <c r="D1248" s="105">
        <v>35.816249999999997</v>
      </c>
      <c r="E1248" s="108">
        <v>61097359296</v>
      </c>
      <c r="F1248" s="108">
        <v>75018802275</v>
      </c>
      <c r="G1248" s="108">
        <v>75335321024</v>
      </c>
      <c r="H1248" s="108">
        <v>75531375423</v>
      </c>
      <c r="I1248" s="108">
        <v>79401067926</v>
      </c>
      <c r="J1248" s="108">
        <v>105816000000</v>
      </c>
      <c r="K1248" s="108">
        <v>113328000000</v>
      </c>
      <c r="L1248" s="108">
        <v>179824000000</v>
      </c>
      <c r="M1248" s="108">
        <v>101896000000</v>
      </c>
      <c r="N1248" s="108">
        <v>96793478573</v>
      </c>
      <c r="O1248" s="108">
        <v>87951250523</v>
      </c>
      <c r="P1248" s="108">
        <v>76872369616</v>
      </c>
      <c r="Q1248" s="108">
        <v>45734518570</v>
      </c>
      <c r="R1248" s="108">
        <v>49936051725</v>
      </c>
      <c r="S1248" s="108">
        <v>35247485108</v>
      </c>
      <c r="T1248" s="108">
        <v>46102434631</v>
      </c>
      <c r="U1248" s="108">
        <v>52149766282</v>
      </c>
      <c r="V1248" s="108">
        <v>37421126270</v>
      </c>
      <c r="W1248" s="108">
        <v>47719225891</v>
      </c>
      <c r="X1248" s="108">
        <v>42889216080</v>
      </c>
      <c r="Y1248" s="108">
        <v>49740279609</v>
      </c>
      <c r="Z1248" s="108">
        <v>42193587636</v>
      </c>
      <c r="AA1248" s="108">
        <v>37884218627</v>
      </c>
      <c r="AB1248" s="108">
        <v>43214093172</v>
      </c>
      <c r="AC1248" s="108">
        <v>50038758323</v>
      </c>
      <c r="AD1248" s="108">
        <v>38950744332</v>
      </c>
      <c r="AE1248" s="108">
        <v>54289634125</v>
      </c>
      <c r="AF1248" s="108">
        <v>53671273077</v>
      </c>
      <c r="AG1248" s="108">
        <v>48069977048</v>
      </c>
      <c r="AH1248" s="115">
        <v>66423016321</v>
      </c>
      <c r="AI1248" s="105">
        <v>36.213900000000002</v>
      </c>
      <c r="AJ1248" s="105">
        <v>36.612099999999998</v>
      </c>
      <c r="AK1248" s="105">
        <v>36.606000000000002</v>
      </c>
      <c r="AL1248" s="105">
        <v>36.410699999999999</v>
      </c>
      <c r="AM1248" s="105">
        <v>36.593400000000003</v>
      </c>
      <c r="AN1248" s="105">
        <v>36.949300000000001</v>
      </c>
      <c r="AO1248" s="105">
        <v>36.956200000000003</v>
      </c>
      <c r="AP1248" s="105">
        <v>37.782899999999998</v>
      </c>
      <c r="AQ1248" s="105">
        <v>36.757399999999997</v>
      </c>
      <c r="AR1248" s="105">
        <v>36.931199999999997</v>
      </c>
      <c r="AS1248" s="105">
        <v>36.809199999999997</v>
      </c>
      <c r="AT1248" s="105">
        <v>36.765900000000002</v>
      </c>
      <c r="AU1248" s="105">
        <v>35.621200000000002</v>
      </c>
      <c r="AV1248" s="105">
        <v>35.829099999999997</v>
      </c>
      <c r="AW1248" s="105">
        <v>35.414700000000003</v>
      </c>
      <c r="AX1248" s="105">
        <v>35.803400000000003</v>
      </c>
      <c r="AY1248" s="105">
        <v>35.908099999999997</v>
      </c>
      <c r="AZ1248" s="105">
        <v>35.447000000000003</v>
      </c>
      <c r="BA1248" s="105">
        <v>35.718800000000002</v>
      </c>
      <c r="BB1248" s="105">
        <v>35.659199999999998</v>
      </c>
      <c r="BC1248" s="105">
        <v>35.744199999999999</v>
      </c>
      <c r="BD1248" s="105">
        <v>35.722299999999997</v>
      </c>
      <c r="BE1248" s="105">
        <v>35.555799999999998</v>
      </c>
      <c r="BF1248" s="105">
        <v>35.767400000000002</v>
      </c>
      <c r="BG1248" s="105">
        <v>35.618400000000001</v>
      </c>
      <c r="BH1248" s="105">
        <v>35.206699999999998</v>
      </c>
      <c r="BI1248" s="105">
        <v>35.6738</v>
      </c>
      <c r="BJ1248" s="105">
        <v>35.698500000000003</v>
      </c>
      <c r="BK1248" s="105">
        <v>35.416200000000003</v>
      </c>
      <c r="BL1248" s="116">
        <v>35.966000000000001</v>
      </c>
      <c r="BM1248" s="112">
        <v>1.9110499999999999E-2</v>
      </c>
      <c r="BN1248" s="112">
        <v>1.2909199999999999E-2</v>
      </c>
      <c r="BO1248" s="112">
        <v>1.38754E-2</v>
      </c>
      <c r="BP1248" s="112">
        <v>2.35447E-3</v>
      </c>
      <c r="BQ1248" s="112">
        <v>0.73585199999999995</v>
      </c>
      <c r="BR1248" s="112">
        <v>0.90806299999999995</v>
      </c>
      <c r="BS1248" s="112">
        <v>0.93548900000000001</v>
      </c>
      <c r="BT1248" s="112">
        <v>0.94881199999999999</v>
      </c>
      <c r="BU1248" s="117">
        <v>0.42125800000000002</v>
      </c>
      <c r="BV1248" s="112">
        <v>5.7662400000000003E-2</v>
      </c>
      <c r="BW1248" s="112">
        <v>4.5167400000000003E-2</v>
      </c>
      <c r="BX1248" s="112">
        <v>6.9594699999999995E-2</v>
      </c>
      <c r="BY1248" s="112">
        <v>1.2427499999999999E-2</v>
      </c>
      <c r="BZ1248" s="112">
        <v>0.87287899999999996</v>
      </c>
      <c r="CA1248" s="112">
        <v>0.95965199999999995</v>
      </c>
      <c r="CB1248" s="112">
        <v>0.97031699999999999</v>
      </c>
      <c r="CC1248" s="112">
        <v>0.97267199999999998</v>
      </c>
      <c r="CD1248" s="117">
        <v>0.77879299999999996</v>
      </c>
      <c r="CE1248" s="105">
        <v>0.78379900000000002</v>
      </c>
      <c r="CF1248" s="105">
        <v>0.957619</v>
      </c>
      <c r="CG1248" s="105">
        <v>1.4719599999999999</v>
      </c>
      <c r="CH1248" s="105">
        <v>1.14191</v>
      </c>
      <c r="CI1248" s="105">
        <v>-7.1899400000000002E-2</v>
      </c>
      <c r="CJ1248" s="105">
        <v>2.5990800000000001E-2</v>
      </c>
      <c r="CK1248" s="105">
        <v>1.38461E-2</v>
      </c>
      <c r="CL1248" s="105">
        <v>-1.17009E-2</v>
      </c>
      <c r="CM1248" s="116">
        <v>-0.19389100000000001</v>
      </c>
    </row>
    <row r="1249" spans="1:91">
      <c r="A1249" s="104" t="s">
        <v>3343</v>
      </c>
      <c r="B1249" s="104" t="s">
        <v>3344</v>
      </c>
      <c r="C1249" s="104" t="s">
        <v>3345</v>
      </c>
      <c r="D1249" s="105">
        <v>27.220649999999999</v>
      </c>
      <c r="E1249" s="108">
        <v>25349007</v>
      </c>
      <c r="F1249" s="108">
        <v>83313819</v>
      </c>
      <c r="G1249" s="108">
        <v>79751098</v>
      </c>
      <c r="H1249" s="108">
        <v>213311011</v>
      </c>
      <c r="I1249" s="108">
        <v>189218506</v>
      </c>
      <c r="J1249" s="108">
        <v>149326794.30000001</v>
      </c>
      <c r="K1249" s="108">
        <v>112792436</v>
      </c>
      <c r="L1249" s="108">
        <v>53696431</v>
      </c>
      <c r="M1249" s="108">
        <v>95563102</v>
      </c>
      <c r="N1249" s="108">
        <v>186151253.5</v>
      </c>
      <c r="O1249" s="108">
        <v>161644480</v>
      </c>
      <c r="P1249" s="108">
        <v>167227484</v>
      </c>
      <c r="Q1249" s="108">
        <v>125362544</v>
      </c>
      <c r="R1249" s="108">
        <v>79856656</v>
      </c>
      <c r="S1249" s="108">
        <v>61403440</v>
      </c>
      <c r="T1249" s="108">
        <v>97690747.5</v>
      </c>
      <c r="U1249" s="108">
        <v>82140914</v>
      </c>
      <c r="V1249" s="108">
        <v>137427864</v>
      </c>
      <c r="W1249" s="108">
        <v>91651210</v>
      </c>
      <c r="X1249" s="108">
        <v>124282132</v>
      </c>
      <c r="Y1249" s="108">
        <v>138909712</v>
      </c>
      <c r="Z1249" s="108">
        <v>119375092</v>
      </c>
      <c r="AA1249" s="108">
        <v>86321920</v>
      </c>
      <c r="AB1249" s="108">
        <v>32352032</v>
      </c>
      <c r="AC1249" s="108">
        <v>167286000</v>
      </c>
      <c r="AD1249" s="108">
        <v>162659856</v>
      </c>
      <c r="AE1249" s="108">
        <v>172387152</v>
      </c>
      <c r="AF1249" s="108">
        <v>201632848</v>
      </c>
      <c r="AG1249" s="108">
        <v>204000688</v>
      </c>
      <c r="AH1249" s="115">
        <v>163535596</v>
      </c>
      <c r="AI1249" s="105">
        <v>24.978899999999999</v>
      </c>
      <c r="AJ1249" s="105">
        <v>27.0229</v>
      </c>
      <c r="AK1249" s="105">
        <v>26.904800000000002</v>
      </c>
      <c r="AL1249" s="105">
        <v>27.942799999999998</v>
      </c>
      <c r="AM1249" s="105">
        <v>27.951899999999998</v>
      </c>
      <c r="AN1249" s="105">
        <v>27.702999999999999</v>
      </c>
      <c r="AO1249" s="105">
        <v>27.019200000000001</v>
      </c>
      <c r="AP1249" s="105">
        <v>26.798999999999999</v>
      </c>
      <c r="AQ1249" s="105">
        <v>26.699000000000002</v>
      </c>
      <c r="AR1249" s="105">
        <v>27.940799999999999</v>
      </c>
      <c r="AS1249" s="105">
        <v>27.9084</v>
      </c>
      <c r="AT1249" s="105">
        <v>27.921399999999998</v>
      </c>
      <c r="AU1249" s="105">
        <v>27.120200000000001</v>
      </c>
      <c r="AV1249" s="105">
        <v>26.540600000000001</v>
      </c>
      <c r="AW1249" s="105">
        <v>26.359100000000002</v>
      </c>
      <c r="AX1249" s="105">
        <v>26.920999999999999</v>
      </c>
      <c r="AY1249" s="105">
        <v>26.628900000000002</v>
      </c>
      <c r="AZ1249" s="105">
        <v>27.431000000000001</v>
      </c>
      <c r="BA1249" s="105">
        <v>26.694600000000001</v>
      </c>
      <c r="BB1249" s="105">
        <v>27.239799999999999</v>
      </c>
      <c r="BC1249" s="105">
        <v>27.2256</v>
      </c>
      <c r="BD1249" s="105">
        <v>27.215699999999998</v>
      </c>
      <c r="BE1249" s="105">
        <v>26.779599999999999</v>
      </c>
      <c r="BF1249" s="105">
        <v>25.383900000000001</v>
      </c>
      <c r="BG1249" s="105">
        <v>27.323899999999998</v>
      </c>
      <c r="BH1249" s="105">
        <v>27.296900000000001</v>
      </c>
      <c r="BI1249" s="105">
        <v>27.375</v>
      </c>
      <c r="BJ1249" s="105">
        <v>27.642199999999999</v>
      </c>
      <c r="BK1249" s="105">
        <v>27.578099999999999</v>
      </c>
      <c r="BL1249" s="116">
        <v>27.345800000000001</v>
      </c>
      <c r="BM1249" s="112">
        <v>0.14214399999999999</v>
      </c>
      <c r="BN1249" s="112">
        <v>4.7261900000000003E-2</v>
      </c>
      <c r="BO1249" s="112">
        <v>6.3855500000000003E-3</v>
      </c>
      <c r="BP1249" s="112">
        <v>1.1383000000000001E-2</v>
      </c>
      <c r="BQ1249" s="112">
        <v>2.6232800000000001E-2</v>
      </c>
      <c r="BR1249" s="112">
        <v>0.103147</v>
      </c>
      <c r="BS1249" s="112">
        <v>7.9818E-2</v>
      </c>
      <c r="BT1249" s="112">
        <v>0.13056799999999999</v>
      </c>
      <c r="BU1249" s="117">
        <v>0.11015</v>
      </c>
      <c r="BV1249" s="112">
        <v>0.21277199999999999</v>
      </c>
      <c r="BW1249" s="112">
        <v>0.101632</v>
      </c>
      <c r="BX1249" s="112">
        <v>4.6343599999999999E-2</v>
      </c>
      <c r="BY1249" s="112">
        <v>3.0504799999999999E-2</v>
      </c>
      <c r="BZ1249" s="112">
        <v>0.321241</v>
      </c>
      <c r="CA1249" s="112">
        <v>0.33048300000000003</v>
      </c>
      <c r="CB1249" s="112">
        <v>0.26714199999999999</v>
      </c>
      <c r="CC1249" s="112">
        <v>0.31173699999999999</v>
      </c>
      <c r="CD1249" s="117">
        <v>0.63377499999999998</v>
      </c>
      <c r="CE1249" s="105">
        <v>-1.21983</v>
      </c>
      <c r="CF1249" s="105">
        <v>0.34386299999999997</v>
      </c>
      <c r="CG1249" s="105">
        <v>-0.682921</v>
      </c>
      <c r="CH1249" s="105">
        <v>0.40148699999999998</v>
      </c>
      <c r="CI1249" s="105">
        <v>-0.84873100000000001</v>
      </c>
      <c r="CJ1249" s="105">
        <v>-0.52838300000000005</v>
      </c>
      <c r="CK1249" s="105">
        <v>-0.46871600000000002</v>
      </c>
      <c r="CL1249" s="105">
        <v>-1.06227</v>
      </c>
      <c r="CM1249" s="116">
        <v>-0.19012599999999999</v>
      </c>
    </row>
    <row r="1250" spans="1:91">
      <c r="A1250" s="104" t="s">
        <v>3346</v>
      </c>
      <c r="B1250" s="104" t="s">
        <v>3347</v>
      </c>
      <c r="C1250" s="104" t="s">
        <v>471</v>
      </c>
      <c r="D1250" s="105">
        <v>24.110300000000002</v>
      </c>
      <c r="E1250" s="108">
        <v>27633618</v>
      </c>
      <c r="F1250" s="108"/>
      <c r="G1250" s="108"/>
      <c r="H1250" s="108">
        <v>54788866</v>
      </c>
      <c r="I1250" s="108"/>
      <c r="J1250" s="108"/>
      <c r="K1250" s="108"/>
      <c r="L1250" s="108"/>
      <c r="M1250" s="108"/>
      <c r="N1250" s="108"/>
      <c r="O1250" s="108"/>
      <c r="P1250" s="108">
        <v>35654496</v>
      </c>
      <c r="Q1250" s="108">
        <v>15214211</v>
      </c>
      <c r="R1250" s="108">
        <v>27248254</v>
      </c>
      <c r="S1250" s="108">
        <v>147618.70310000001</v>
      </c>
      <c r="T1250" s="108">
        <v>39314700</v>
      </c>
      <c r="U1250" s="108">
        <v>39235544</v>
      </c>
      <c r="V1250" s="108"/>
      <c r="W1250" s="108">
        <v>28559934</v>
      </c>
      <c r="X1250" s="108"/>
      <c r="Y1250" s="108">
        <v>15224514</v>
      </c>
      <c r="Z1250" s="108"/>
      <c r="AA1250" s="108">
        <v>22782368</v>
      </c>
      <c r="AB1250" s="108"/>
      <c r="AC1250" s="108">
        <v>58143050.5</v>
      </c>
      <c r="AD1250" s="108">
        <v>51730132</v>
      </c>
      <c r="AE1250" s="108">
        <v>51184176.5</v>
      </c>
      <c r="AF1250" s="108">
        <v>45821596</v>
      </c>
      <c r="AG1250" s="108">
        <v>41123788.5</v>
      </c>
      <c r="AH1250" s="115">
        <v>49564596</v>
      </c>
      <c r="AI1250" s="105">
        <v>25.103400000000001</v>
      </c>
      <c r="AJ1250" s="105">
        <v>21.386500000000002</v>
      </c>
      <c r="AK1250" s="105">
        <v>21.478000000000002</v>
      </c>
      <c r="AL1250" s="105">
        <v>25.9818</v>
      </c>
      <c r="AM1250" s="105">
        <v>23.6629</v>
      </c>
      <c r="AN1250" s="105">
        <v>23.4438</v>
      </c>
      <c r="AO1250" s="105">
        <v>22.514800000000001</v>
      </c>
      <c r="AP1250" s="105">
        <v>22.869399999999999</v>
      </c>
      <c r="AQ1250" s="105">
        <v>20.944099999999999</v>
      </c>
      <c r="AR1250" s="105">
        <v>21.649799999999999</v>
      </c>
      <c r="AS1250" s="105">
        <v>21.593800000000002</v>
      </c>
      <c r="AT1250" s="105">
        <v>25.691700000000001</v>
      </c>
      <c r="AU1250" s="105">
        <v>24.0474</v>
      </c>
      <c r="AV1250" s="105">
        <v>24.9894</v>
      </c>
      <c r="AW1250" s="105">
        <v>17.453399999999998</v>
      </c>
      <c r="AX1250" s="105">
        <v>25.607900000000001</v>
      </c>
      <c r="AY1250" s="105">
        <v>25.561800000000002</v>
      </c>
      <c r="AZ1250" s="105">
        <v>22.5684</v>
      </c>
      <c r="BA1250" s="105">
        <v>25.0124</v>
      </c>
      <c r="BB1250" s="105">
        <v>21.643699999999999</v>
      </c>
      <c r="BC1250" s="105">
        <v>24.173200000000001</v>
      </c>
      <c r="BD1250" s="105">
        <v>23.354399999999998</v>
      </c>
      <c r="BE1250" s="105">
        <v>24.842700000000001</v>
      </c>
      <c r="BF1250" s="105">
        <v>22.414000000000001</v>
      </c>
      <c r="BG1250" s="105">
        <v>25.820699999999999</v>
      </c>
      <c r="BH1250" s="105">
        <v>25.622499999999999</v>
      </c>
      <c r="BI1250" s="105">
        <v>25.623100000000001</v>
      </c>
      <c r="BJ1250" s="105">
        <v>25.5046</v>
      </c>
      <c r="BK1250" s="105">
        <v>25.247900000000001</v>
      </c>
      <c r="BL1250" s="116">
        <v>25.590399999999999</v>
      </c>
      <c r="BM1250" s="112">
        <v>8.5468600000000006E-2</v>
      </c>
      <c r="BN1250" s="112">
        <v>0.25565100000000002</v>
      </c>
      <c r="BO1250" s="112">
        <v>5.1257300000000002E-3</v>
      </c>
      <c r="BP1250" s="112">
        <v>0.143758</v>
      </c>
      <c r="BQ1250" s="112">
        <v>0.23854800000000001</v>
      </c>
      <c r="BR1250" s="112">
        <v>0.43877699999999997</v>
      </c>
      <c r="BS1250" s="112">
        <v>0.145228</v>
      </c>
      <c r="BT1250" s="112">
        <v>5.55644E-2</v>
      </c>
      <c r="BU1250" s="117">
        <v>0.119784</v>
      </c>
      <c r="BV1250" s="112">
        <v>0.14566999999999999</v>
      </c>
      <c r="BW1250" s="112">
        <v>0.34690300000000002</v>
      </c>
      <c r="BX1250" s="112">
        <v>4.1842499999999998E-2</v>
      </c>
      <c r="BY1250" s="112">
        <v>0.211065</v>
      </c>
      <c r="BZ1250" s="112">
        <v>0.59282699999999999</v>
      </c>
      <c r="CA1250" s="112">
        <v>0.69264099999999995</v>
      </c>
      <c r="CB1250" s="112">
        <v>0.36061900000000002</v>
      </c>
      <c r="CC1250" s="112">
        <v>0.19356599999999999</v>
      </c>
      <c r="CD1250" s="117">
        <v>0.64379200000000003</v>
      </c>
      <c r="CE1250" s="105">
        <v>-2.7916500000000002</v>
      </c>
      <c r="CF1250" s="105">
        <v>-1.0848199999999999</v>
      </c>
      <c r="CG1250" s="105">
        <v>-3.33819</v>
      </c>
      <c r="CH1250" s="105">
        <v>-2.46916</v>
      </c>
      <c r="CI1250" s="105">
        <v>-3.2842500000000001</v>
      </c>
      <c r="CJ1250" s="105">
        <v>-0.86826199999999998</v>
      </c>
      <c r="CK1250" s="105">
        <v>-1.8378699999999999</v>
      </c>
      <c r="CL1250" s="105">
        <v>-1.91062</v>
      </c>
      <c r="CM1250" s="116">
        <v>0.24113499999999999</v>
      </c>
    </row>
    <row r="1251" spans="1:91">
      <c r="A1251" s="104" t="s">
        <v>3348</v>
      </c>
      <c r="B1251" s="104" t="s">
        <v>3349</v>
      </c>
      <c r="C1251" s="104" t="s">
        <v>471</v>
      </c>
      <c r="D1251" s="105">
        <v>27.864000000000001</v>
      </c>
      <c r="E1251" s="108">
        <v>156686971</v>
      </c>
      <c r="F1251" s="108">
        <v>172451883</v>
      </c>
      <c r="G1251" s="108">
        <v>199653298</v>
      </c>
      <c r="H1251" s="108">
        <v>257603782</v>
      </c>
      <c r="I1251" s="108">
        <v>214321482</v>
      </c>
      <c r="J1251" s="108">
        <v>211657248</v>
      </c>
      <c r="K1251" s="108">
        <v>184381495</v>
      </c>
      <c r="L1251" s="108">
        <v>197176048</v>
      </c>
      <c r="M1251" s="108">
        <v>198915904</v>
      </c>
      <c r="N1251" s="108">
        <v>185870654</v>
      </c>
      <c r="O1251" s="108">
        <v>196767388</v>
      </c>
      <c r="P1251" s="108">
        <v>171381412.5</v>
      </c>
      <c r="Q1251" s="108">
        <v>131712916</v>
      </c>
      <c r="R1251" s="108">
        <v>25573404.75</v>
      </c>
      <c r="S1251" s="108">
        <v>24635361</v>
      </c>
      <c r="T1251" s="108">
        <v>222778293</v>
      </c>
      <c r="U1251" s="108">
        <v>226189715</v>
      </c>
      <c r="V1251" s="108">
        <v>156405382</v>
      </c>
      <c r="W1251" s="108">
        <v>172580416</v>
      </c>
      <c r="X1251" s="108">
        <v>252009517</v>
      </c>
      <c r="Y1251" s="108">
        <v>166201177</v>
      </c>
      <c r="Z1251" s="108">
        <v>152899248</v>
      </c>
      <c r="AA1251" s="108">
        <v>122870049</v>
      </c>
      <c r="AB1251" s="108">
        <v>175083322.5</v>
      </c>
      <c r="AC1251" s="108">
        <v>233480705</v>
      </c>
      <c r="AD1251" s="108">
        <v>277681644</v>
      </c>
      <c r="AE1251" s="108">
        <v>249429145.5</v>
      </c>
      <c r="AF1251" s="108">
        <v>247730456</v>
      </c>
      <c r="AG1251" s="108">
        <v>222325816</v>
      </c>
      <c r="AH1251" s="115">
        <v>221194976</v>
      </c>
      <c r="AI1251" s="105">
        <v>27.6068</v>
      </c>
      <c r="AJ1251" s="105">
        <v>28.072199999999999</v>
      </c>
      <c r="AK1251" s="105">
        <v>28.258099999999999</v>
      </c>
      <c r="AL1251" s="105">
        <v>28.215</v>
      </c>
      <c r="AM1251" s="105">
        <v>28.138500000000001</v>
      </c>
      <c r="AN1251" s="105">
        <v>28.1707</v>
      </c>
      <c r="AO1251" s="105">
        <v>27.7242</v>
      </c>
      <c r="AP1251" s="105">
        <v>28.480799999999999</v>
      </c>
      <c r="AQ1251" s="105">
        <v>27.756699999999999</v>
      </c>
      <c r="AR1251" s="105">
        <v>27.9376</v>
      </c>
      <c r="AS1251" s="105">
        <v>28.1843</v>
      </c>
      <c r="AT1251" s="105">
        <v>27.956800000000001</v>
      </c>
      <c r="AU1251" s="105">
        <v>27.186800000000002</v>
      </c>
      <c r="AV1251" s="105">
        <v>24.8978</v>
      </c>
      <c r="AW1251" s="105">
        <v>25.1694</v>
      </c>
      <c r="AX1251" s="105">
        <v>28.110399999999998</v>
      </c>
      <c r="AY1251" s="105">
        <v>28.060700000000001</v>
      </c>
      <c r="AZ1251" s="105">
        <v>27.594999999999999</v>
      </c>
      <c r="BA1251" s="105">
        <v>27.607600000000001</v>
      </c>
      <c r="BB1251" s="105">
        <v>28.2529</v>
      </c>
      <c r="BC1251" s="105">
        <v>27.509</v>
      </c>
      <c r="BD1251" s="105">
        <v>27.620799999999999</v>
      </c>
      <c r="BE1251" s="105">
        <v>27.339099999999998</v>
      </c>
      <c r="BF1251" s="105">
        <v>27.8201</v>
      </c>
      <c r="BG1251" s="105">
        <v>27.816700000000001</v>
      </c>
      <c r="BH1251" s="105">
        <v>28.079899999999999</v>
      </c>
      <c r="BI1251" s="105">
        <v>27.907900000000001</v>
      </c>
      <c r="BJ1251" s="105">
        <v>27.9392</v>
      </c>
      <c r="BK1251" s="105">
        <v>27.6998</v>
      </c>
      <c r="BL1251" s="116">
        <v>27.769600000000001</v>
      </c>
      <c r="BM1251" s="112">
        <v>0.44128899999999999</v>
      </c>
      <c r="BN1251" s="112">
        <v>7.5279500000000003E-3</v>
      </c>
      <c r="BO1251" s="112">
        <v>0.51276900000000003</v>
      </c>
      <c r="BP1251" s="112">
        <v>0.103823</v>
      </c>
      <c r="BQ1251" s="112">
        <v>4.7454400000000001E-2</v>
      </c>
      <c r="BR1251" s="112">
        <v>0.54166000000000003</v>
      </c>
      <c r="BS1251" s="112">
        <v>0.95998799999999995</v>
      </c>
      <c r="BT1251" s="112">
        <v>0.25185400000000002</v>
      </c>
      <c r="BU1251" s="117">
        <v>0.27693099999999998</v>
      </c>
      <c r="BV1251" s="112">
        <v>0.51960799999999996</v>
      </c>
      <c r="BW1251" s="112">
        <v>3.2855500000000003E-2</v>
      </c>
      <c r="BX1251" s="112">
        <v>0.61480900000000005</v>
      </c>
      <c r="BY1251" s="112">
        <v>0.16372400000000001</v>
      </c>
      <c r="BZ1251" s="112">
        <v>0.386905</v>
      </c>
      <c r="CA1251" s="112">
        <v>0.76591900000000002</v>
      </c>
      <c r="CB1251" s="112">
        <v>0.97837099999999999</v>
      </c>
      <c r="CC1251" s="112">
        <v>0.456397</v>
      </c>
      <c r="CD1251" s="117">
        <v>0.72864200000000001</v>
      </c>
      <c r="CE1251" s="105">
        <v>0.17619899999999999</v>
      </c>
      <c r="CF1251" s="105">
        <v>0.37187500000000001</v>
      </c>
      <c r="CG1251" s="105">
        <v>0.18437200000000001</v>
      </c>
      <c r="CH1251" s="105">
        <v>0.22339899999999999</v>
      </c>
      <c r="CI1251" s="105">
        <v>-2.0514899999999998</v>
      </c>
      <c r="CJ1251" s="105">
        <v>0.119188</v>
      </c>
      <c r="CK1251" s="105">
        <v>-1.30177E-2</v>
      </c>
      <c r="CL1251" s="105">
        <v>-0.209534</v>
      </c>
      <c r="CM1251" s="116">
        <v>0.131967</v>
      </c>
    </row>
    <row r="1252" spans="1:91">
      <c r="A1252" s="104" t="s">
        <v>3350</v>
      </c>
      <c r="B1252" s="104" t="s">
        <v>3351</v>
      </c>
      <c r="C1252" s="104" t="s">
        <v>2017</v>
      </c>
      <c r="D1252" s="105">
        <v>29.131500000000003</v>
      </c>
      <c r="E1252" s="108">
        <v>220729834</v>
      </c>
      <c r="F1252" s="108">
        <v>98313845</v>
      </c>
      <c r="G1252" s="108">
        <v>103251202</v>
      </c>
      <c r="H1252" s="108">
        <v>211207891</v>
      </c>
      <c r="I1252" s="108">
        <v>185504164.5</v>
      </c>
      <c r="J1252" s="108">
        <v>132928209.09999999</v>
      </c>
      <c r="K1252" s="108">
        <v>806661883</v>
      </c>
      <c r="L1252" s="108">
        <v>75248998.5</v>
      </c>
      <c r="M1252" s="108">
        <v>769427308.79999995</v>
      </c>
      <c r="N1252" s="108">
        <v>152461152</v>
      </c>
      <c r="O1252" s="108">
        <v>128292959</v>
      </c>
      <c r="P1252" s="108">
        <v>83602476</v>
      </c>
      <c r="Q1252" s="108">
        <v>304212185</v>
      </c>
      <c r="R1252" s="108">
        <v>586980562.79999995</v>
      </c>
      <c r="S1252" s="108">
        <v>151540894</v>
      </c>
      <c r="T1252" s="108">
        <v>442490856.5</v>
      </c>
      <c r="U1252" s="108">
        <v>592131799</v>
      </c>
      <c r="V1252" s="108">
        <v>229250304</v>
      </c>
      <c r="W1252" s="108">
        <v>474833798.5</v>
      </c>
      <c r="X1252" s="108">
        <v>537019104</v>
      </c>
      <c r="Y1252" s="108">
        <v>572129920</v>
      </c>
      <c r="Z1252" s="108">
        <v>460887002</v>
      </c>
      <c r="AA1252" s="108">
        <v>526146702.5</v>
      </c>
      <c r="AB1252" s="108">
        <v>526858899.80000001</v>
      </c>
      <c r="AC1252" s="108">
        <v>780271394.79999995</v>
      </c>
      <c r="AD1252" s="108">
        <v>1354928830</v>
      </c>
      <c r="AE1252" s="108">
        <v>840087572</v>
      </c>
      <c r="AF1252" s="108">
        <v>767015997.5</v>
      </c>
      <c r="AG1252" s="108">
        <v>753574571.5</v>
      </c>
      <c r="AH1252" s="115">
        <v>804689770.79999995</v>
      </c>
      <c r="AI1252" s="105">
        <v>28.101199999999999</v>
      </c>
      <c r="AJ1252" s="105">
        <v>27.265499999999999</v>
      </c>
      <c r="AK1252" s="105">
        <v>27.313500000000001</v>
      </c>
      <c r="AL1252" s="105">
        <v>27.9285</v>
      </c>
      <c r="AM1252" s="105">
        <v>27.922499999999999</v>
      </c>
      <c r="AN1252" s="105">
        <v>27.545000000000002</v>
      </c>
      <c r="AO1252" s="105">
        <v>29.821000000000002</v>
      </c>
      <c r="AP1252" s="105">
        <v>27.052199999999999</v>
      </c>
      <c r="AQ1252" s="105">
        <v>29.708300000000001</v>
      </c>
      <c r="AR1252" s="105">
        <v>27.634799999999998</v>
      </c>
      <c r="AS1252" s="105">
        <v>27.587299999999999</v>
      </c>
      <c r="AT1252" s="105">
        <v>26.921199999999999</v>
      </c>
      <c r="AU1252" s="105">
        <v>28.370899999999999</v>
      </c>
      <c r="AV1252" s="105">
        <v>29.418399999999998</v>
      </c>
      <c r="AW1252" s="105">
        <v>27.648</v>
      </c>
      <c r="AX1252" s="105">
        <v>29.1004</v>
      </c>
      <c r="AY1252" s="105">
        <v>29.476299999999998</v>
      </c>
      <c r="AZ1252" s="105">
        <v>28.157499999999999</v>
      </c>
      <c r="BA1252" s="105">
        <v>29.067799999999998</v>
      </c>
      <c r="BB1252" s="105">
        <v>29.354600000000001</v>
      </c>
      <c r="BC1252" s="105">
        <v>29.311800000000002</v>
      </c>
      <c r="BD1252" s="105">
        <v>29.162600000000001</v>
      </c>
      <c r="BE1252" s="105">
        <v>29.377600000000001</v>
      </c>
      <c r="BF1252" s="105">
        <v>29.409400000000002</v>
      </c>
      <c r="BG1252" s="105">
        <v>29.576699999999999</v>
      </c>
      <c r="BH1252" s="105">
        <v>30.374500000000001</v>
      </c>
      <c r="BI1252" s="105">
        <v>29.659800000000001</v>
      </c>
      <c r="BJ1252" s="105">
        <v>29.569700000000001</v>
      </c>
      <c r="BK1252" s="105">
        <v>29.436299999999999</v>
      </c>
      <c r="BL1252" s="116">
        <v>29.5867</v>
      </c>
      <c r="BM1252" s="112">
        <v>2.0081000000000001E-3</v>
      </c>
      <c r="BN1252" s="112">
        <v>2.15508E-4</v>
      </c>
      <c r="BO1252" s="112">
        <v>0.50037799999999999</v>
      </c>
      <c r="BP1252" s="112">
        <v>7.9526900000000003E-4</v>
      </c>
      <c r="BQ1252" s="112">
        <v>0.111217</v>
      </c>
      <c r="BR1252" s="112">
        <v>0.19198499999999999</v>
      </c>
      <c r="BS1252" s="112">
        <v>4.7428699999999997E-2</v>
      </c>
      <c r="BT1252" s="112">
        <v>7.7856700000000001E-2</v>
      </c>
      <c r="BU1252" s="117">
        <v>0.25808700000000001</v>
      </c>
      <c r="BV1252" s="112">
        <v>1.8747799999999998E-2</v>
      </c>
      <c r="BW1252" s="112">
        <v>6.7690600000000004E-3</v>
      </c>
      <c r="BX1252" s="112">
        <v>0.60372999999999999</v>
      </c>
      <c r="BY1252" s="112">
        <v>7.4757699999999996E-3</v>
      </c>
      <c r="BZ1252" s="112">
        <v>0.48839500000000002</v>
      </c>
      <c r="CA1252" s="112">
        <v>0.45134099999999999</v>
      </c>
      <c r="CB1252" s="112">
        <v>0.20499800000000001</v>
      </c>
      <c r="CC1252" s="112">
        <v>0.23640800000000001</v>
      </c>
      <c r="CD1252" s="117">
        <v>0.71893099999999999</v>
      </c>
      <c r="CE1252" s="105">
        <v>-1.97082</v>
      </c>
      <c r="CF1252" s="105">
        <v>-1.73224</v>
      </c>
      <c r="CG1252" s="105">
        <v>-0.67042500000000005</v>
      </c>
      <c r="CH1252" s="105">
        <v>-2.1497999999999999</v>
      </c>
      <c r="CI1252" s="105">
        <v>-1.0518000000000001</v>
      </c>
      <c r="CJ1252" s="105">
        <v>-0.61951299999999998</v>
      </c>
      <c r="CK1252" s="105">
        <v>-0.28618199999999999</v>
      </c>
      <c r="CL1252" s="105">
        <v>-0.21437700000000001</v>
      </c>
      <c r="CM1252" s="116">
        <v>0.33942099999999997</v>
      </c>
    </row>
    <row r="1253" spans="1:91">
      <c r="A1253" s="104" t="s">
        <v>3352</v>
      </c>
      <c r="B1253" s="104" t="s">
        <v>3353</v>
      </c>
      <c r="C1253" s="104" t="s">
        <v>2098</v>
      </c>
      <c r="D1253" s="105">
        <v>30.464300000000001</v>
      </c>
      <c r="E1253" s="108">
        <v>1992457492</v>
      </c>
      <c r="F1253" s="108">
        <v>2991157981</v>
      </c>
      <c r="G1253" s="108">
        <v>2014644182</v>
      </c>
      <c r="H1253" s="108">
        <v>2438818691</v>
      </c>
      <c r="I1253" s="108">
        <v>2044095320</v>
      </c>
      <c r="J1253" s="108">
        <v>3629020784</v>
      </c>
      <c r="K1253" s="108">
        <v>3748475005</v>
      </c>
      <c r="L1253" s="108">
        <v>6622123856</v>
      </c>
      <c r="M1253" s="108">
        <v>3307822522</v>
      </c>
      <c r="N1253" s="108">
        <v>3602185597</v>
      </c>
      <c r="O1253" s="108">
        <v>2774568218</v>
      </c>
      <c r="P1253" s="108">
        <v>2850625592</v>
      </c>
      <c r="Q1253" s="108">
        <v>1106045619</v>
      </c>
      <c r="R1253" s="108">
        <v>1096984252</v>
      </c>
      <c r="S1253" s="108">
        <v>211250894.5</v>
      </c>
      <c r="T1253" s="108">
        <v>1236149178</v>
      </c>
      <c r="U1253" s="108">
        <v>1648963021</v>
      </c>
      <c r="V1253" s="108">
        <v>815572700.79999995</v>
      </c>
      <c r="W1253" s="108">
        <v>1090653510</v>
      </c>
      <c r="X1253" s="108">
        <v>991692366.29999995</v>
      </c>
      <c r="Y1253" s="108">
        <v>1112598951</v>
      </c>
      <c r="Z1253" s="108">
        <v>887107282</v>
      </c>
      <c r="AA1253" s="108">
        <v>694978889.29999995</v>
      </c>
      <c r="AB1253" s="108">
        <v>1008483643</v>
      </c>
      <c r="AC1253" s="108">
        <v>1271836341</v>
      </c>
      <c r="AD1253" s="108">
        <v>779096263</v>
      </c>
      <c r="AE1253" s="108">
        <v>1672612586</v>
      </c>
      <c r="AF1253" s="108">
        <v>1262377533</v>
      </c>
      <c r="AG1253" s="108">
        <v>1007832199</v>
      </c>
      <c r="AH1253" s="115">
        <v>1242247180</v>
      </c>
      <c r="AI1253" s="105">
        <v>31.275400000000001</v>
      </c>
      <c r="AJ1253" s="105">
        <v>32.026400000000002</v>
      </c>
      <c r="AK1253" s="105">
        <v>31.4556</v>
      </c>
      <c r="AL1253" s="105">
        <v>31.457899999999999</v>
      </c>
      <c r="AM1253" s="105">
        <v>31.3537</v>
      </c>
      <c r="AN1253" s="105">
        <v>32.206499999999998</v>
      </c>
      <c r="AO1253" s="105">
        <v>32.0623</v>
      </c>
      <c r="AP1253" s="105">
        <v>33.287799999999997</v>
      </c>
      <c r="AQ1253" s="105">
        <v>31.8123</v>
      </c>
      <c r="AR1253" s="105">
        <v>32.163899999999998</v>
      </c>
      <c r="AS1253" s="105">
        <v>31.843299999999999</v>
      </c>
      <c r="AT1253" s="105">
        <v>32.012799999999999</v>
      </c>
      <c r="AU1253" s="105">
        <v>30.281199999999998</v>
      </c>
      <c r="AV1253" s="105">
        <v>30.320599999999999</v>
      </c>
      <c r="AW1253" s="105">
        <v>28.067299999999999</v>
      </c>
      <c r="AX1253" s="105">
        <v>30.5825</v>
      </c>
      <c r="AY1253" s="105">
        <v>30.9438</v>
      </c>
      <c r="AZ1253" s="105">
        <v>29.929500000000001</v>
      </c>
      <c r="BA1253" s="105">
        <v>30.267499999999998</v>
      </c>
      <c r="BB1253" s="105">
        <v>30.2286</v>
      </c>
      <c r="BC1253" s="105">
        <v>30.250900000000001</v>
      </c>
      <c r="BD1253" s="105">
        <v>30.1252</v>
      </c>
      <c r="BE1253" s="105">
        <v>29.805199999999999</v>
      </c>
      <c r="BF1253" s="105">
        <v>30.3461</v>
      </c>
      <c r="BG1253" s="105">
        <v>30.286300000000001</v>
      </c>
      <c r="BH1253" s="105">
        <v>29.576699999999999</v>
      </c>
      <c r="BI1253" s="105">
        <v>30.653300000000002</v>
      </c>
      <c r="BJ1253" s="105">
        <v>30.288499999999999</v>
      </c>
      <c r="BK1253" s="105">
        <v>29.861599999999999</v>
      </c>
      <c r="BL1253" s="116">
        <v>30.226199999999999</v>
      </c>
      <c r="BM1253" s="112">
        <v>5.1216100000000004E-3</v>
      </c>
      <c r="BN1253" s="112">
        <v>6.6925300000000004E-3</v>
      </c>
      <c r="BO1253" s="112">
        <v>8.8887099999999993E-3</v>
      </c>
      <c r="BP1253" s="112">
        <v>3.15743E-4</v>
      </c>
      <c r="BQ1253" s="112">
        <v>0.49370599999999998</v>
      </c>
      <c r="BR1253" s="112">
        <v>0.33075700000000002</v>
      </c>
      <c r="BS1253" s="112">
        <v>0.40743800000000002</v>
      </c>
      <c r="BT1253" s="112">
        <v>0.87957399999999997</v>
      </c>
      <c r="BU1253" s="117">
        <v>0.89827000000000001</v>
      </c>
      <c r="BV1253" s="112">
        <v>2.87771E-2</v>
      </c>
      <c r="BW1253" s="112">
        <v>3.0750300000000001E-2</v>
      </c>
      <c r="BX1253" s="112">
        <v>5.51158E-2</v>
      </c>
      <c r="BY1253" s="112">
        <v>4.8787500000000003E-3</v>
      </c>
      <c r="BZ1253" s="112">
        <v>0.74632799999999999</v>
      </c>
      <c r="CA1253" s="112">
        <v>0.59955599999999998</v>
      </c>
      <c r="CB1253" s="112">
        <v>0.62652600000000003</v>
      </c>
      <c r="CC1253" s="112">
        <v>0.935114</v>
      </c>
      <c r="CD1253" s="117">
        <v>0.97236500000000003</v>
      </c>
      <c r="CE1253" s="105">
        <v>1.46035</v>
      </c>
      <c r="CF1253" s="105">
        <v>1.5472900000000001</v>
      </c>
      <c r="CG1253" s="105">
        <v>2.2620399999999998</v>
      </c>
      <c r="CH1253" s="105">
        <v>1.88123</v>
      </c>
      <c r="CI1253" s="105">
        <v>-0.56909299999999996</v>
      </c>
      <c r="CJ1253" s="105">
        <v>0.35982999999999998</v>
      </c>
      <c r="CK1253" s="105">
        <v>0.12357799999999999</v>
      </c>
      <c r="CL1253" s="105">
        <v>-3.32362E-2</v>
      </c>
      <c r="CM1253" s="116">
        <v>4.6690599999999999E-2</v>
      </c>
    </row>
    <row r="1254" spans="1:91">
      <c r="A1254" s="104" t="s">
        <v>3354</v>
      </c>
      <c r="B1254" s="104" t="s">
        <v>3355</v>
      </c>
      <c r="C1254" s="104" t="s">
        <v>3356</v>
      </c>
      <c r="D1254" s="105">
        <v>30.051949999999998</v>
      </c>
      <c r="E1254" s="108">
        <v>830327146</v>
      </c>
      <c r="F1254" s="108">
        <v>643844755</v>
      </c>
      <c r="G1254" s="108">
        <v>548871570</v>
      </c>
      <c r="H1254" s="108">
        <v>1043694124</v>
      </c>
      <c r="I1254" s="108">
        <v>789387760.5</v>
      </c>
      <c r="J1254" s="108">
        <v>550489745.29999995</v>
      </c>
      <c r="K1254" s="108">
        <v>968490650.29999995</v>
      </c>
      <c r="L1254" s="108">
        <v>311814879</v>
      </c>
      <c r="M1254" s="108">
        <v>1000133317</v>
      </c>
      <c r="N1254" s="108">
        <v>717785114.5</v>
      </c>
      <c r="O1254" s="108">
        <v>608118431</v>
      </c>
      <c r="P1254" s="108">
        <v>634550011</v>
      </c>
      <c r="Q1254" s="108">
        <v>965368852</v>
      </c>
      <c r="R1254" s="108">
        <v>872893986</v>
      </c>
      <c r="S1254" s="108">
        <v>922073124</v>
      </c>
      <c r="T1254" s="108">
        <v>834429274</v>
      </c>
      <c r="U1254" s="108">
        <v>918204161.79999995</v>
      </c>
      <c r="V1254" s="108">
        <v>1021542038</v>
      </c>
      <c r="W1254" s="108">
        <v>1118512557</v>
      </c>
      <c r="X1254" s="108">
        <v>992773832</v>
      </c>
      <c r="Y1254" s="108">
        <v>944877449.5</v>
      </c>
      <c r="Z1254" s="108">
        <v>1065009662</v>
      </c>
      <c r="AA1254" s="108">
        <v>833472625.5</v>
      </c>
      <c r="AB1254" s="108">
        <v>848838699</v>
      </c>
      <c r="AC1254" s="108">
        <v>1029005740</v>
      </c>
      <c r="AD1254" s="108">
        <v>1056376793</v>
      </c>
      <c r="AE1254" s="108">
        <v>1090519880</v>
      </c>
      <c r="AF1254" s="108">
        <v>1187642352</v>
      </c>
      <c r="AG1254" s="108">
        <v>1285196501</v>
      </c>
      <c r="AH1254" s="115">
        <v>1201490128</v>
      </c>
      <c r="AI1254" s="105">
        <v>30.012599999999999</v>
      </c>
      <c r="AJ1254" s="105">
        <v>29.8626</v>
      </c>
      <c r="AK1254" s="105">
        <v>29.628299999999999</v>
      </c>
      <c r="AL1254" s="105">
        <v>30.2334</v>
      </c>
      <c r="AM1254" s="105">
        <v>29.9863</v>
      </c>
      <c r="AN1254" s="105">
        <v>29.569900000000001</v>
      </c>
      <c r="AO1254" s="105">
        <v>30.071200000000001</v>
      </c>
      <c r="AP1254" s="105">
        <v>29.023700000000002</v>
      </c>
      <c r="AQ1254" s="105">
        <v>30.086600000000001</v>
      </c>
      <c r="AR1254" s="105">
        <v>29.87</v>
      </c>
      <c r="AS1254" s="105">
        <v>29.750499999999999</v>
      </c>
      <c r="AT1254" s="105">
        <v>29.845300000000002</v>
      </c>
      <c r="AU1254" s="105">
        <v>30.077100000000002</v>
      </c>
      <c r="AV1254" s="105">
        <v>29.9909</v>
      </c>
      <c r="AW1254" s="105">
        <v>30.139800000000001</v>
      </c>
      <c r="AX1254" s="105">
        <v>30.015499999999999</v>
      </c>
      <c r="AY1254" s="105">
        <v>30.0989</v>
      </c>
      <c r="AZ1254" s="105">
        <v>30.249500000000001</v>
      </c>
      <c r="BA1254" s="105">
        <v>30.303899999999999</v>
      </c>
      <c r="BB1254" s="105">
        <v>30.23</v>
      </c>
      <c r="BC1254" s="105">
        <v>30.016400000000001</v>
      </c>
      <c r="BD1254" s="105">
        <v>30.388999999999999</v>
      </c>
      <c r="BE1254" s="105">
        <v>30.067699999999999</v>
      </c>
      <c r="BF1254" s="105">
        <v>30.0975</v>
      </c>
      <c r="BG1254" s="105">
        <v>29.978000000000002</v>
      </c>
      <c r="BH1254" s="105">
        <v>30.015499999999999</v>
      </c>
      <c r="BI1254" s="105">
        <v>30.036200000000001</v>
      </c>
      <c r="BJ1254" s="105">
        <v>30.200500000000002</v>
      </c>
      <c r="BK1254" s="105">
        <v>30.2105</v>
      </c>
      <c r="BL1254" s="116">
        <v>30.179099999999998</v>
      </c>
      <c r="BM1254" s="112">
        <v>3.2027699999999999E-2</v>
      </c>
      <c r="BN1254" s="112">
        <v>0.24066799999999999</v>
      </c>
      <c r="BO1254" s="112">
        <v>0.25296400000000002</v>
      </c>
      <c r="BP1254" s="112">
        <v>5.68631E-4</v>
      </c>
      <c r="BQ1254" s="112">
        <v>4.4723199999999998E-2</v>
      </c>
      <c r="BR1254" s="112">
        <v>0.33630199999999999</v>
      </c>
      <c r="BS1254" s="112">
        <v>0.885521</v>
      </c>
      <c r="BT1254" s="112">
        <v>0.91280399999999995</v>
      </c>
      <c r="BU1254" s="117">
        <v>6.4966600000000002E-4</v>
      </c>
      <c r="BV1254" s="112">
        <v>7.6802400000000007E-2</v>
      </c>
      <c r="BW1254" s="112">
        <v>0.33150200000000002</v>
      </c>
      <c r="BX1254" s="112">
        <v>0.36551899999999998</v>
      </c>
      <c r="BY1254" s="112">
        <v>6.2067499999999996E-3</v>
      </c>
      <c r="BZ1254" s="112">
        <v>0.38084299999999999</v>
      </c>
      <c r="CA1254" s="112">
        <v>0.60536699999999999</v>
      </c>
      <c r="CB1254" s="112">
        <v>0.94785399999999997</v>
      </c>
      <c r="CC1254" s="112">
        <v>0.95050599999999996</v>
      </c>
      <c r="CD1254" s="117">
        <v>0.15282399999999999</v>
      </c>
      <c r="CE1254" s="105">
        <v>-0.36225000000000002</v>
      </c>
      <c r="CF1254" s="105">
        <v>-0.26684000000000002</v>
      </c>
      <c r="CG1254" s="105">
        <v>-0.46954699999999999</v>
      </c>
      <c r="CH1254" s="105">
        <v>-0.374776</v>
      </c>
      <c r="CI1254" s="105">
        <v>-0.12742000000000001</v>
      </c>
      <c r="CJ1254" s="105">
        <v>-7.54166E-2</v>
      </c>
      <c r="CK1254" s="105">
        <v>-1.32987E-2</v>
      </c>
      <c r="CL1254" s="105">
        <v>-1.19972E-2</v>
      </c>
      <c r="CM1254" s="116">
        <v>-0.18682000000000001</v>
      </c>
    </row>
    <row r="1255" spans="1:91">
      <c r="A1255" s="104" t="s">
        <v>3360</v>
      </c>
      <c r="B1255" s="104" t="s">
        <v>3361</v>
      </c>
      <c r="C1255" s="104" t="s">
        <v>832</v>
      </c>
      <c r="D1255" s="105">
        <v>34.547550000000001</v>
      </c>
      <c r="E1255" s="108">
        <v>25811765855</v>
      </c>
      <c r="F1255" s="108">
        <v>33651740163</v>
      </c>
      <c r="G1255" s="108">
        <v>32550741370</v>
      </c>
      <c r="H1255" s="108">
        <v>32377292082</v>
      </c>
      <c r="I1255" s="108">
        <v>36252822750</v>
      </c>
      <c r="J1255" s="108">
        <v>43194049594</v>
      </c>
      <c r="K1255" s="108">
        <v>45048138249</v>
      </c>
      <c r="L1255" s="108">
        <v>78254050959</v>
      </c>
      <c r="M1255" s="108">
        <v>36326042719</v>
      </c>
      <c r="N1255" s="108">
        <v>46028283306</v>
      </c>
      <c r="O1255" s="108">
        <v>42360558149</v>
      </c>
      <c r="P1255" s="108">
        <v>34571943757</v>
      </c>
      <c r="Q1255" s="108">
        <v>22061817837</v>
      </c>
      <c r="R1255" s="108">
        <v>20127503857</v>
      </c>
      <c r="S1255" s="108">
        <v>11085337139</v>
      </c>
      <c r="T1255" s="108">
        <v>18452615888</v>
      </c>
      <c r="U1255" s="108">
        <v>21017346040</v>
      </c>
      <c r="V1255" s="108">
        <v>15365772640</v>
      </c>
      <c r="W1255" s="108">
        <v>19654586089</v>
      </c>
      <c r="X1255" s="108">
        <v>19236624494</v>
      </c>
      <c r="Y1255" s="108">
        <v>19296245745</v>
      </c>
      <c r="Z1255" s="108">
        <v>17752229733</v>
      </c>
      <c r="AA1255" s="108">
        <v>13448614068</v>
      </c>
      <c r="AB1255" s="108">
        <v>18439190302</v>
      </c>
      <c r="AC1255" s="108">
        <v>19991914509</v>
      </c>
      <c r="AD1255" s="108">
        <v>15341592956</v>
      </c>
      <c r="AE1255" s="108">
        <v>23291136638</v>
      </c>
      <c r="AF1255" s="108">
        <v>21621601564</v>
      </c>
      <c r="AG1255" s="108">
        <v>20604633895</v>
      </c>
      <c r="AH1255" s="115">
        <v>25234146010</v>
      </c>
      <c r="AI1255" s="105">
        <v>34.970799999999997</v>
      </c>
      <c r="AJ1255" s="105">
        <v>35.469499999999996</v>
      </c>
      <c r="AK1255" s="105">
        <v>35.412799999999997</v>
      </c>
      <c r="AL1255" s="105">
        <v>35.188600000000001</v>
      </c>
      <c r="AM1255" s="105">
        <v>35.486499999999999</v>
      </c>
      <c r="AN1255" s="105">
        <v>35.689599999999999</v>
      </c>
      <c r="AO1255" s="105">
        <v>35.6357</v>
      </c>
      <c r="AP1255" s="105">
        <v>36.707799999999999</v>
      </c>
      <c r="AQ1255" s="105">
        <v>35.269399999999997</v>
      </c>
      <c r="AR1255" s="105">
        <v>35.872300000000003</v>
      </c>
      <c r="AS1255" s="105">
        <v>35.776600000000002</v>
      </c>
      <c r="AT1255" s="105">
        <v>35.613</v>
      </c>
      <c r="AU1255" s="105">
        <v>34.564599999999999</v>
      </c>
      <c r="AV1255" s="105">
        <v>34.518099999999997</v>
      </c>
      <c r="AW1255" s="105">
        <v>33.7378</v>
      </c>
      <c r="AX1255" s="105">
        <v>34.482399999999998</v>
      </c>
      <c r="AY1255" s="105">
        <v>34.595599999999997</v>
      </c>
      <c r="AZ1255" s="105">
        <v>34.175400000000003</v>
      </c>
      <c r="BA1255" s="105">
        <v>34.439100000000003</v>
      </c>
      <c r="BB1255" s="105">
        <v>34.505600000000001</v>
      </c>
      <c r="BC1255" s="105">
        <v>34.388199999999998</v>
      </c>
      <c r="BD1255" s="105">
        <v>34.473500000000001</v>
      </c>
      <c r="BE1255" s="105">
        <v>34.0627</v>
      </c>
      <c r="BF1255" s="105">
        <v>34.538600000000002</v>
      </c>
      <c r="BG1255" s="105">
        <v>34.283499999999997</v>
      </c>
      <c r="BH1255" s="105">
        <v>33.860100000000003</v>
      </c>
      <c r="BI1255" s="105">
        <v>34.4529</v>
      </c>
      <c r="BJ1255" s="105">
        <v>34.386800000000001</v>
      </c>
      <c r="BK1255" s="105">
        <v>34.186900000000001</v>
      </c>
      <c r="BL1255" s="116">
        <v>34.5565</v>
      </c>
      <c r="BM1255" s="112">
        <v>8.8611899999999997E-3</v>
      </c>
      <c r="BN1255" s="112">
        <v>3.9437700000000001E-3</v>
      </c>
      <c r="BO1255" s="112">
        <v>2.82799E-2</v>
      </c>
      <c r="BP1255" s="112">
        <v>4.6154300000000002E-4</v>
      </c>
      <c r="BQ1255" s="112">
        <v>0.73887700000000001</v>
      </c>
      <c r="BR1255" s="112">
        <v>0.81539099999999998</v>
      </c>
      <c r="BS1255" s="112">
        <v>0.57898799999999995</v>
      </c>
      <c r="BT1255" s="112">
        <v>0.924813</v>
      </c>
      <c r="BU1255" s="117">
        <v>0.43687199999999998</v>
      </c>
      <c r="BV1255" s="112">
        <v>3.7812999999999999E-2</v>
      </c>
      <c r="BW1255" s="112">
        <v>2.2568399999999999E-2</v>
      </c>
      <c r="BX1255" s="112">
        <v>9.9420800000000004E-2</v>
      </c>
      <c r="BY1255" s="112">
        <v>5.6325899999999998E-3</v>
      </c>
      <c r="BZ1255" s="112">
        <v>0.87322500000000003</v>
      </c>
      <c r="CA1255" s="112">
        <v>0.91920599999999997</v>
      </c>
      <c r="CB1255" s="112">
        <v>0.75209599999999999</v>
      </c>
      <c r="CC1255" s="112">
        <v>0.95625599999999999</v>
      </c>
      <c r="CD1255" s="117">
        <v>0.78158300000000003</v>
      </c>
      <c r="CE1255" s="105">
        <v>0.90765399999999996</v>
      </c>
      <c r="CF1255" s="105">
        <v>1.0782099999999999</v>
      </c>
      <c r="CG1255" s="105">
        <v>1.4942599999999999</v>
      </c>
      <c r="CH1255" s="105">
        <v>1.3772599999999999</v>
      </c>
      <c r="CI1255" s="105">
        <v>-0.103162</v>
      </c>
      <c r="CJ1255" s="105">
        <v>4.1095699999999999E-2</v>
      </c>
      <c r="CK1255" s="105">
        <v>6.7597699999999997E-2</v>
      </c>
      <c r="CL1255" s="105">
        <v>-1.8416100000000001E-2</v>
      </c>
      <c r="CM1255" s="116">
        <v>-0.17785799999999999</v>
      </c>
    </row>
    <row r="1256" spans="1:91">
      <c r="A1256" s="104" t="s">
        <v>3362</v>
      </c>
      <c r="B1256" s="104" t="s">
        <v>3363</v>
      </c>
      <c r="C1256" s="104" t="s">
        <v>832</v>
      </c>
      <c r="D1256" s="105">
        <v>33.838000000000001</v>
      </c>
      <c r="E1256" s="108">
        <v>11861725486</v>
      </c>
      <c r="F1256" s="108">
        <v>12520513434</v>
      </c>
      <c r="G1256" s="108">
        <v>14362335600</v>
      </c>
      <c r="H1256" s="108">
        <v>14951753976</v>
      </c>
      <c r="I1256" s="108">
        <v>18329136673</v>
      </c>
      <c r="J1256" s="108">
        <v>20252523613</v>
      </c>
      <c r="K1256" s="108">
        <v>20778898907</v>
      </c>
      <c r="L1256" s="108">
        <v>32292662847</v>
      </c>
      <c r="M1256" s="108">
        <v>19011231220</v>
      </c>
      <c r="N1256" s="108">
        <v>25852269548</v>
      </c>
      <c r="O1256" s="108">
        <v>22467746143</v>
      </c>
      <c r="P1256" s="108">
        <v>14295203233</v>
      </c>
      <c r="Q1256" s="108">
        <v>11596080370</v>
      </c>
      <c r="R1256" s="108">
        <v>12507764307</v>
      </c>
      <c r="S1256" s="108">
        <v>10486223846</v>
      </c>
      <c r="T1256" s="108">
        <v>12492176146</v>
      </c>
      <c r="U1256" s="108">
        <v>10858729867</v>
      </c>
      <c r="V1256" s="108">
        <v>10647935200</v>
      </c>
      <c r="W1256" s="108">
        <v>12511773809</v>
      </c>
      <c r="X1256" s="108">
        <v>12206957660</v>
      </c>
      <c r="Y1256" s="108">
        <v>12342843551</v>
      </c>
      <c r="Z1256" s="108">
        <v>10995674889</v>
      </c>
      <c r="AA1256" s="108">
        <v>8838246314</v>
      </c>
      <c r="AB1256" s="108">
        <v>10091027765</v>
      </c>
      <c r="AC1256" s="108">
        <v>15210940461</v>
      </c>
      <c r="AD1256" s="108">
        <v>14191776207</v>
      </c>
      <c r="AE1256" s="108">
        <v>14123339340</v>
      </c>
      <c r="AF1256" s="108">
        <v>13735900622</v>
      </c>
      <c r="AG1256" s="108">
        <v>12784372387</v>
      </c>
      <c r="AH1256" s="115">
        <v>11975382003</v>
      </c>
      <c r="AI1256" s="105">
        <v>33.8491</v>
      </c>
      <c r="AJ1256" s="105">
        <v>34.070900000000002</v>
      </c>
      <c r="AK1256" s="105">
        <v>34.265500000000003</v>
      </c>
      <c r="AL1256" s="105">
        <v>34.073999999999998</v>
      </c>
      <c r="AM1256" s="105">
        <v>34.514499999999998</v>
      </c>
      <c r="AN1256" s="105">
        <v>34.629600000000003</v>
      </c>
      <c r="AO1256" s="105">
        <v>34.529499999999999</v>
      </c>
      <c r="AP1256" s="105">
        <v>35.506700000000002</v>
      </c>
      <c r="AQ1256" s="105">
        <v>34.3352</v>
      </c>
      <c r="AR1256" s="105">
        <v>35.0486</v>
      </c>
      <c r="AS1256" s="105">
        <v>34.888399999999997</v>
      </c>
      <c r="AT1256" s="105">
        <v>34.338999999999999</v>
      </c>
      <c r="AU1256" s="105">
        <v>33.644199999999998</v>
      </c>
      <c r="AV1256" s="105">
        <v>33.831800000000001</v>
      </c>
      <c r="AW1256" s="105">
        <v>33.6434</v>
      </c>
      <c r="AX1256" s="105">
        <v>33.919600000000003</v>
      </c>
      <c r="AY1256" s="105">
        <v>33.647100000000002</v>
      </c>
      <c r="AZ1256" s="105">
        <v>33.645600000000002</v>
      </c>
      <c r="BA1256" s="105">
        <v>33.787500000000001</v>
      </c>
      <c r="BB1256" s="105">
        <v>33.844200000000001</v>
      </c>
      <c r="BC1256" s="105">
        <v>33.740200000000002</v>
      </c>
      <c r="BD1256" s="105">
        <v>33.780700000000003</v>
      </c>
      <c r="BE1256" s="105">
        <v>33.451300000000003</v>
      </c>
      <c r="BF1256" s="105">
        <v>33.668900000000001</v>
      </c>
      <c r="BG1256" s="105">
        <v>33.880400000000002</v>
      </c>
      <c r="BH1256" s="105">
        <v>33.744</v>
      </c>
      <c r="BI1256" s="105">
        <v>33.731200000000001</v>
      </c>
      <c r="BJ1256" s="105">
        <v>33.732300000000002</v>
      </c>
      <c r="BK1256" s="105">
        <v>33.498800000000003</v>
      </c>
      <c r="BL1256" s="116">
        <v>33.4756</v>
      </c>
      <c r="BM1256" s="112">
        <v>2.7623700000000001E-2</v>
      </c>
      <c r="BN1256" s="112">
        <v>1.1243700000000001E-2</v>
      </c>
      <c r="BO1256" s="112">
        <v>3.0297299999999999E-2</v>
      </c>
      <c r="BP1256" s="112">
        <v>6.63607E-3</v>
      </c>
      <c r="BQ1256" s="112">
        <v>0.253272</v>
      </c>
      <c r="BR1256" s="112">
        <v>0.24096600000000001</v>
      </c>
      <c r="BS1256" s="112">
        <v>6.3999299999999995E-2</v>
      </c>
      <c r="BT1256" s="112">
        <v>0.63637100000000002</v>
      </c>
      <c r="BU1256" s="117">
        <v>8.4719500000000003E-2</v>
      </c>
      <c r="BV1256" s="112">
        <v>7.0663500000000004E-2</v>
      </c>
      <c r="BW1256" s="112">
        <v>4.1831E-2</v>
      </c>
      <c r="BX1256" s="112">
        <v>0.103432</v>
      </c>
      <c r="BY1256" s="112">
        <v>2.1226499999999999E-2</v>
      </c>
      <c r="BZ1256" s="112">
        <v>0.59753699999999998</v>
      </c>
      <c r="CA1256" s="112">
        <v>0.50129299999999999</v>
      </c>
      <c r="CB1256" s="112">
        <v>0.240291</v>
      </c>
      <c r="CC1256" s="112">
        <v>0.77959500000000004</v>
      </c>
      <c r="CD1256" s="117">
        <v>0.61135099999999998</v>
      </c>
      <c r="CE1256" s="105">
        <v>0.49297000000000002</v>
      </c>
      <c r="CF1256" s="105">
        <v>0.83713499999999996</v>
      </c>
      <c r="CG1256" s="105">
        <v>1.2216</v>
      </c>
      <c r="CH1256" s="105">
        <v>1.1897800000000001</v>
      </c>
      <c r="CI1256" s="105">
        <v>0.13758500000000001</v>
      </c>
      <c r="CJ1256" s="105">
        <v>0.16856599999999999</v>
      </c>
      <c r="CK1256" s="105">
        <v>0.22174199999999999</v>
      </c>
      <c r="CL1256" s="105">
        <v>6.4760799999999993E-2</v>
      </c>
      <c r="CM1256" s="116">
        <v>0.21634200000000001</v>
      </c>
    </row>
    <row r="1257" spans="1:91">
      <c r="A1257" s="104" t="s">
        <v>5347</v>
      </c>
      <c r="B1257" s="104" t="s">
        <v>5348</v>
      </c>
      <c r="C1257" s="104" t="s">
        <v>471</v>
      </c>
      <c r="D1257" s="105">
        <v>25.974150000000002</v>
      </c>
      <c r="E1257" s="108">
        <v>50752384</v>
      </c>
      <c r="F1257" s="108">
        <v>148731799</v>
      </c>
      <c r="G1257" s="108">
        <v>151577021.5</v>
      </c>
      <c r="H1257" s="108">
        <v>208893532</v>
      </c>
      <c r="I1257" s="108">
        <v>205005247</v>
      </c>
      <c r="J1257" s="108">
        <v>381053079</v>
      </c>
      <c r="K1257" s="108">
        <v>330429975.5</v>
      </c>
      <c r="L1257" s="108">
        <v>443338114</v>
      </c>
      <c r="M1257" s="108">
        <v>210715096.80000001</v>
      </c>
      <c r="N1257" s="108">
        <v>103413131</v>
      </c>
      <c r="O1257" s="108">
        <v>209974304</v>
      </c>
      <c r="P1257" s="108">
        <v>79280700</v>
      </c>
      <c r="Q1257" s="108">
        <v>60277243.5</v>
      </c>
      <c r="R1257" s="108">
        <v>42527860</v>
      </c>
      <c r="S1257" s="108">
        <v>230534452</v>
      </c>
      <c r="T1257" s="108">
        <v>50454965</v>
      </c>
      <c r="U1257" s="108">
        <v>56310773.75</v>
      </c>
      <c r="V1257" s="108">
        <v>40165811.5</v>
      </c>
      <c r="W1257" s="108">
        <v>23056054</v>
      </c>
      <c r="X1257" s="108">
        <v>13774161</v>
      </c>
      <c r="Y1257" s="108">
        <v>52977998</v>
      </c>
      <c r="Z1257" s="108">
        <v>29244612.5</v>
      </c>
      <c r="AA1257" s="108">
        <v>15309344</v>
      </c>
      <c r="AB1257" s="108">
        <v>28691951.25</v>
      </c>
      <c r="AC1257" s="108">
        <v>30041009</v>
      </c>
      <c r="AD1257" s="108">
        <v>9435426</v>
      </c>
      <c r="AE1257" s="108">
        <v>41665810.75</v>
      </c>
      <c r="AF1257" s="108">
        <v>57868904</v>
      </c>
      <c r="AG1257" s="108">
        <v>65665392</v>
      </c>
      <c r="AH1257" s="115">
        <v>59822400</v>
      </c>
      <c r="AI1257" s="105">
        <v>25.980499999999999</v>
      </c>
      <c r="AJ1257" s="105">
        <v>27.847100000000001</v>
      </c>
      <c r="AK1257" s="105">
        <v>27.838699999999999</v>
      </c>
      <c r="AL1257" s="105">
        <v>27.912600000000001</v>
      </c>
      <c r="AM1257" s="105">
        <v>28.068999999999999</v>
      </c>
      <c r="AN1257" s="105">
        <v>29.019100000000002</v>
      </c>
      <c r="AO1257" s="105">
        <v>28.561599999999999</v>
      </c>
      <c r="AP1257" s="105">
        <v>29.576799999999999</v>
      </c>
      <c r="AQ1257" s="105">
        <v>27.8398</v>
      </c>
      <c r="AR1257" s="105">
        <v>27.048300000000001</v>
      </c>
      <c r="AS1257" s="105">
        <v>28.2972</v>
      </c>
      <c r="AT1257" s="105">
        <v>26.8446</v>
      </c>
      <c r="AU1257" s="105">
        <v>26.057400000000001</v>
      </c>
      <c r="AV1257" s="105">
        <v>25.631599999999999</v>
      </c>
      <c r="AW1257" s="105">
        <v>28.2212</v>
      </c>
      <c r="AX1257" s="105">
        <v>25.9678</v>
      </c>
      <c r="AY1257" s="105">
        <v>26.0838</v>
      </c>
      <c r="AZ1257" s="105">
        <v>25.685300000000002</v>
      </c>
      <c r="BA1257" s="105">
        <v>24.703600000000002</v>
      </c>
      <c r="BB1257" s="105">
        <v>24.177800000000001</v>
      </c>
      <c r="BC1257" s="105">
        <v>25.898199999999999</v>
      </c>
      <c r="BD1257" s="105">
        <v>25.117899999999999</v>
      </c>
      <c r="BE1257" s="105">
        <v>24.261700000000001</v>
      </c>
      <c r="BF1257" s="105">
        <v>25.210699999999999</v>
      </c>
      <c r="BG1257" s="105">
        <v>24.8627</v>
      </c>
      <c r="BH1257" s="105">
        <v>23.1767</v>
      </c>
      <c r="BI1257" s="105">
        <v>25.3262</v>
      </c>
      <c r="BJ1257" s="105">
        <v>25.8413</v>
      </c>
      <c r="BK1257" s="105">
        <v>25.933199999999999</v>
      </c>
      <c r="BL1257" s="116">
        <v>25.869599999999998</v>
      </c>
      <c r="BM1257" s="112">
        <v>9.71606E-2</v>
      </c>
      <c r="BN1257" s="112">
        <v>2.11094E-3</v>
      </c>
      <c r="BO1257" s="112">
        <v>5.3066500000000004E-3</v>
      </c>
      <c r="BP1257" s="112">
        <v>2.9072299999999999E-2</v>
      </c>
      <c r="BQ1257" s="112">
        <v>0.3997</v>
      </c>
      <c r="BR1257" s="112">
        <v>0.81151899999999999</v>
      </c>
      <c r="BS1257" s="112">
        <v>0.134326</v>
      </c>
      <c r="BT1257" s="112">
        <v>2.8393399999999999E-2</v>
      </c>
      <c r="BU1257" s="117">
        <v>9.4561199999999998E-2</v>
      </c>
      <c r="BV1257" s="112">
        <v>0.159383</v>
      </c>
      <c r="BW1257" s="112">
        <v>1.9122799999999999E-2</v>
      </c>
      <c r="BX1257" s="112">
        <v>4.2364800000000001E-2</v>
      </c>
      <c r="BY1257" s="112">
        <v>6.0219000000000002E-2</v>
      </c>
      <c r="BZ1257" s="112">
        <v>0.70454499999999998</v>
      </c>
      <c r="CA1257" s="112">
        <v>0.91722599999999999</v>
      </c>
      <c r="CB1257" s="112">
        <v>0.34603800000000001</v>
      </c>
      <c r="CC1257" s="112">
        <v>0.134325</v>
      </c>
      <c r="CD1257" s="117">
        <v>0.61494599999999999</v>
      </c>
      <c r="CE1257" s="105">
        <v>1.3407199999999999</v>
      </c>
      <c r="CF1257" s="105">
        <v>2.4521600000000001</v>
      </c>
      <c r="CG1257" s="105">
        <v>2.778</v>
      </c>
      <c r="CH1257" s="105">
        <v>1.5153399999999999</v>
      </c>
      <c r="CI1257" s="105">
        <v>0.75535600000000003</v>
      </c>
      <c r="CJ1257" s="105">
        <v>3.0921299999999999E-2</v>
      </c>
      <c r="CK1257" s="105">
        <v>-0.95485399999999998</v>
      </c>
      <c r="CL1257" s="105">
        <v>-1.0179400000000001</v>
      </c>
      <c r="CM1257" s="116">
        <v>-1.4261600000000001</v>
      </c>
    </row>
    <row r="1258" spans="1:91">
      <c r="A1258" s="104" t="s">
        <v>3364</v>
      </c>
      <c r="B1258" s="104" t="s">
        <v>3365</v>
      </c>
      <c r="C1258" s="104" t="s">
        <v>3366</v>
      </c>
      <c r="D1258" s="105">
        <v>31.615400000000001</v>
      </c>
      <c r="E1258" s="108">
        <v>2821403971</v>
      </c>
      <c r="F1258" s="108">
        <v>3519767059</v>
      </c>
      <c r="G1258" s="108">
        <v>3814558348</v>
      </c>
      <c r="H1258" s="108">
        <v>4252103455</v>
      </c>
      <c r="I1258" s="108">
        <v>4649613018</v>
      </c>
      <c r="J1258" s="108">
        <v>5768235783</v>
      </c>
      <c r="K1258" s="108">
        <v>5929519052</v>
      </c>
      <c r="L1258" s="108">
        <v>9198135931</v>
      </c>
      <c r="M1258" s="108">
        <v>5036466014</v>
      </c>
      <c r="N1258" s="108">
        <v>4341372797</v>
      </c>
      <c r="O1258" s="108">
        <v>4324390224</v>
      </c>
      <c r="P1258" s="108">
        <v>3236837676</v>
      </c>
      <c r="Q1258" s="108">
        <v>3093561194</v>
      </c>
      <c r="R1258" s="108">
        <v>2872042441</v>
      </c>
      <c r="S1258" s="108">
        <v>2419466171</v>
      </c>
      <c r="T1258" s="108">
        <v>2280273370</v>
      </c>
      <c r="U1258" s="108">
        <v>2693078999</v>
      </c>
      <c r="V1258" s="108">
        <v>2152392207</v>
      </c>
      <c r="W1258" s="108">
        <v>2505997005</v>
      </c>
      <c r="X1258" s="108">
        <v>1996065570</v>
      </c>
      <c r="Y1258" s="108">
        <v>2540599027</v>
      </c>
      <c r="Z1258" s="108">
        <v>2337995178</v>
      </c>
      <c r="AA1258" s="108">
        <v>1458956022</v>
      </c>
      <c r="AB1258" s="108">
        <v>1645585522</v>
      </c>
      <c r="AC1258" s="108">
        <v>2814399874</v>
      </c>
      <c r="AD1258" s="108">
        <v>2165235290</v>
      </c>
      <c r="AE1258" s="108">
        <v>3180870619</v>
      </c>
      <c r="AF1258" s="108">
        <v>2823137583</v>
      </c>
      <c r="AG1258" s="108">
        <v>2617209352</v>
      </c>
      <c r="AH1258" s="115">
        <v>2939400131</v>
      </c>
      <c r="AI1258" s="105">
        <v>31.7773</v>
      </c>
      <c r="AJ1258" s="105">
        <v>32.255200000000002</v>
      </c>
      <c r="AK1258" s="105">
        <v>32.365200000000002</v>
      </c>
      <c r="AL1258" s="105">
        <v>32.259900000000002</v>
      </c>
      <c r="AM1258" s="105">
        <v>32.532600000000002</v>
      </c>
      <c r="AN1258" s="105">
        <v>32.858699999999999</v>
      </c>
      <c r="AO1258" s="105">
        <v>32.7318</v>
      </c>
      <c r="AP1258" s="105">
        <v>33.7729</v>
      </c>
      <c r="AQ1258" s="105">
        <v>32.418900000000001</v>
      </c>
      <c r="AR1258" s="105">
        <v>32.438499999999998</v>
      </c>
      <c r="AS1258" s="105">
        <v>32.5077</v>
      </c>
      <c r="AT1258" s="105">
        <v>32.196100000000001</v>
      </c>
      <c r="AU1258" s="105">
        <v>31.760300000000001</v>
      </c>
      <c r="AV1258" s="105">
        <v>31.709099999999999</v>
      </c>
      <c r="AW1258" s="105">
        <v>31.492000000000001</v>
      </c>
      <c r="AX1258" s="105">
        <v>31.465900000000001</v>
      </c>
      <c r="AY1258" s="105">
        <v>31.650099999999998</v>
      </c>
      <c r="AZ1258" s="105">
        <v>31.3369</v>
      </c>
      <c r="BA1258" s="105">
        <v>31.467700000000001</v>
      </c>
      <c r="BB1258" s="105">
        <v>31.221800000000002</v>
      </c>
      <c r="BC1258" s="105">
        <v>31.428000000000001</v>
      </c>
      <c r="BD1258" s="105">
        <v>31.5243</v>
      </c>
      <c r="BE1258" s="105">
        <v>30.862500000000001</v>
      </c>
      <c r="BF1258" s="105">
        <v>31.052499999999998</v>
      </c>
      <c r="BG1258" s="105">
        <v>31.438700000000001</v>
      </c>
      <c r="BH1258" s="105">
        <v>31.045100000000001</v>
      </c>
      <c r="BI1258" s="105">
        <v>31.5807</v>
      </c>
      <c r="BJ1258" s="105">
        <v>31.4497</v>
      </c>
      <c r="BK1258" s="105">
        <v>31.213899999999999</v>
      </c>
      <c r="BL1258" s="116">
        <v>31.4481</v>
      </c>
      <c r="BM1258" s="112">
        <v>1.79466E-2</v>
      </c>
      <c r="BN1258" s="112">
        <v>3.4208300000000001E-3</v>
      </c>
      <c r="BO1258" s="112">
        <v>1.83164E-2</v>
      </c>
      <c r="BP1258" s="112">
        <v>1.18732E-3</v>
      </c>
      <c r="BQ1258" s="112">
        <v>6.7195099999999994E-2</v>
      </c>
      <c r="BR1258" s="112">
        <v>0.39682600000000001</v>
      </c>
      <c r="BS1258" s="112">
        <v>0.98664499999999999</v>
      </c>
      <c r="BT1258" s="112">
        <v>0.34954299999999999</v>
      </c>
      <c r="BU1258" s="117">
        <v>0.93379999999999996</v>
      </c>
      <c r="BV1258" s="112">
        <v>5.5953799999999998E-2</v>
      </c>
      <c r="BW1258" s="112">
        <v>2.1965800000000001E-2</v>
      </c>
      <c r="BX1258" s="112">
        <v>7.95651E-2</v>
      </c>
      <c r="BY1258" s="112">
        <v>8.7833900000000003E-3</v>
      </c>
      <c r="BZ1258" s="112">
        <v>0.443328</v>
      </c>
      <c r="CA1258" s="112">
        <v>0.66172200000000003</v>
      </c>
      <c r="CB1258" s="112">
        <v>0.99102199999999996</v>
      </c>
      <c r="CC1258" s="112">
        <v>0.54851899999999998</v>
      </c>
      <c r="CD1258" s="117">
        <v>0.98136100000000004</v>
      </c>
      <c r="CE1258" s="105">
        <v>0.76199700000000004</v>
      </c>
      <c r="CF1258" s="105">
        <v>1.1798299999999999</v>
      </c>
      <c r="CG1258" s="105">
        <v>1.60395</v>
      </c>
      <c r="CH1258" s="105">
        <v>1.0101800000000001</v>
      </c>
      <c r="CI1258" s="105">
        <v>0.28322900000000001</v>
      </c>
      <c r="CJ1258" s="105">
        <v>0.113735</v>
      </c>
      <c r="CK1258" s="105">
        <v>1.9461299999999999E-3</v>
      </c>
      <c r="CL1258" s="105">
        <v>-0.22411900000000001</v>
      </c>
      <c r="CM1258" s="116">
        <v>-1.5764199999999999E-2</v>
      </c>
    </row>
    <row r="1259" spans="1:91">
      <c r="A1259" s="104" t="s">
        <v>3367</v>
      </c>
      <c r="B1259" s="104" t="s">
        <v>3368</v>
      </c>
      <c r="C1259" s="104" t="s">
        <v>3366</v>
      </c>
      <c r="D1259" s="105">
        <v>31.697600000000001</v>
      </c>
      <c r="E1259" s="108">
        <v>3554841115</v>
      </c>
      <c r="F1259" s="108">
        <v>4494156249</v>
      </c>
      <c r="G1259" s="108">
        <v>4456579410</v>
      </c>
      <c r="H1259" s="108">
        <v>4768305636</v>
      </c>
      <c r="I1259" s="108">
        <v>4577879383</v>
      </c>
      <c r="J1259" s="108">
        <v>6304866015</v>
      </c>
      <c r="K1259" s="108">
        <v>6467486838</v>
      </c>
      <c r="L1259" s="108">
        <v>9862199578</v>
      </c>
      <c r="M1259" s="108">
        <v>5428707087</v>
      </c>
      <c r="N1259" s="108">
        <v>2686330897</v>
      </c>
      <c r="O1259" s="108">
        <v>3100404074</v>
      </c>
      <c r="P1259" s="108">
        <v>2243813009</v>
      </c>
      <c r="Q1259" s="108">
        <v>2949745414</v>
      </c>
      <c r="R1259" s="108">
        <v>2860889573</v>
      </c>
      <c r="S1259" s="108">
        <v>2917621826</v>
      </c>
      <c r="T1259" s="108">
        <v>2260623201</v>
      </c>
      <c r="U1259" s="108">
        <v>2748188100</v>
      </c>
      <c r="V1259" s="108">
        <v>1766524846</v>
      </c>
      <c r="W1259" s="108">
        <v>2692489159</v>
      </c>
      <c r="X1259" s="108">
        <v>2429039423</v>
      </c>
      <c r="Y1259" s="108">
        <v>2553480689</v>
      </c>
      <c r="Z1259" s="108">
        <v>2704703012</v>
      </c>
      <c r="AA1259" s="108">
        <v>1767951772</v>
      </c>
      <c r="AB1259" s="108">
        <v>2684845216</v>
      </c>
      <c r="AC1259" s="108">
        <v>2959041187</v>
      </c>
      <c r="AD1259" s="108">
        <v>2171498633</v>
      </c>
      <c r="AE1259" s="108">
        <v>3265371058</v>
      </c>
      <c r="AF1259" s="108">
        <v>2855141269</v>
      </c>
      <c r="AG1259" s="108">
        <v>2811528920</v>
      </c>
      <c r="AH1259" s="115">
        <v>2809913092</v>
      </c>
      <c r="AI1259" s="105">
        <v>32.110599999999998</v>
      </c>
      <c r="AJ1259" s="105">
        <v>32.6068</v>
      </c>
      <c r="AK1259" s="105">
        <v>32.594099999999997</v>
      </c>
      <c r="AL1259" s="105">
        <v>32.425199999999997</v>
      </c>
      <c r="AM1259" s="105">
        <v>32.5105</v>
      </c>
      <c r="AN1259" s="105">
        <v>32.989600000000003</v>
      </c>
      <c r="AO1259" s="105">
        <v>32.856699999999996</v>
      </c>
      <c r="AP1259" s="105">
        <v>33.870899999999999</v>
      </c>
      <c r="AQ1259" s="105">
        <v>32.527099999999997</v>
      </c>
      <c r="AR1259" s="105">
        <v>31.734000000000002</v>
      </c>
      <c r="AS1259" s="105">
        <v>31.999099999999999</v>
      </c>
      <c r="AT1259" s="105">
        <v>31.6675</v>
      </c>
      <c r="AU1259" s="105">
        <v>31.691700000000001</v>
      </c>
      <c r="AV1259" s="105">
        <v>31.703499999999998</v>
      </c>
      <c r="AW1259" s="105">
        <v>31.760100000000001</v>
      </c>
      <c r="AX1259" s="105">
        <v>31.453399999999998</v>
      </c>
      <c r="AY1259" s="105">
        <v>31.679400000000001</v>
      </c>
      <c r="AZ1259" s="105">
        <v>31.0563</v>
      </c>
      <c r="BA1259" s="105">
        <v>31.571200000000001</v>
      </c>
      <c r="BB1259" s="105">
        <v>31.5016</v>
      </c>
      <c r="BC1259" s="105">
        <v>31.4345</v>
      </c>
      <c r="BD1259" s="105">
        <v>31.736899999999999</v>
      </c>
      <c r="BE1259" s="105">
        <v>31.126799999999999</v>
      </c>
      <c r="BF1259" s="105">
        <v>31.758800000000001</v>
      </c>
      <c r="BG1259" s="105">
        <v>31.5106</v>
      </c>
      <c r="BH1259" s="105">
        <v>31.0488</v>
      </c>
      <c r="BI1259" s="105">
        <v>31.618500000000001</v>
      </c>
      <c r="BJ1259" s="105">
        <v>31.466000000000001</v>
      </c>
      <c r="BK1259" s="105">
        <v>31.316199999999998</v>
      </c>
      <c r="BL1259" s="116">
        <v>31.383600000000001</v>
      </c>
      <c r="BM1259" s="112">
        <v>3.4294400000000002E-3</v>
      </c>
      <c r="BN1259" s="112">
        <v>2.2797199999999998E-3</v>
      </c>
      <c r="BO1259" s="112">
        <v>1.4017999999999999E-2</v>
      </c>
      <c r="BP1259" s="112">
        <v>2.0186800000000001E-2</v>
      </c>
      <c r="BQ1259" s="112">
        <v>2.3828999999999999E-3</v>
      </c>
      <c r="BR1259" s="112">
        <v>0.96891499999999997</v>
      </c>
      <c r="BS1259" s="112">
        <v>0.12398199999999999</v>
      </c>
      <c r="BT1259" s="112">
        <v>0.51167700000000005</v>
      </c>
      <c r="BU1259" s="117">
        <v>0.983213</v>
      </c>
      <c r="BV1259" s="112">
        <v>2.4068900000000001E-2</v>
      </c>
      <c r="BW1259" s="112">
        <v>1.9379199999999999E-2</v>
      </c>
      <c r="BX1259" s="112">
        <v>6.9944000000000006E-2</v>
      </c>
      <c r="BY1259" s="112">
        <v>4.5772699999999999E-2</v>
      </c>
      <c r="BZ1259" s="112">
        <v>0.16561100000000001</v>
      </c>
      <c r="CA1259" s="112">
        <v>0.98276399999999997</v>
      </c>
      <c r="CB1259" s="112">
        <v>0.33195999999999998</v>
      </c>
      <c r="CC1259" s="112">
        <v>0.686056</v>
      </c>
      <c r="CD1259" s="117">
        <v>0.99573</v>
      </c>
      <c r="CE1259" s="105">
        <v>1.0485800000000001</v>
      </c>
      <c r="CF1259" s="105">
        <v>1.25318</v>
      </c>
      <c r="CG1259" s="105">
        <v>1.69631</v>
      </c>
      <c r="CH1259" s="105">
        <v>0.41160600000000003</v>
      </c>
      <c r="CI1259" s="105">
        <v>0.32985199999999998</v>
      </c>
      <c r="CJ1259" s="105">
        <v>7.7609999999999997E-3</v>
      </c>
      <c r="CK1259" s="105">
        <v>0.11384900000000001</v>
      </c>
      <c r="CL1259" s="105">
        <v>0.15223200000000001</v>
      </c>
      <c r="CM1259" s="116">
        <v>4.0295900000000004E-3</v>
      </c>
    </row>
    <row r="1260" spans="1:91">
      <c r="A1260" s="104" t="s">
        <v>3369</v>
      </c>
      <c r="B1260" s="104" t="s">
        <v>3370</v>
      </c>
      <c r="C1260" s="104" t="s">
        <v>3371</v>
      </c>
      <c r="D1260" s="105">
        <v>31.19445</v>
      </c>
      <c r="E1260" s="108">
        <v>2524257689</v>
      </c>
      <c r="F1260" s="108">
        <v>4690192059</v>
      </c>
      <c r="G1260" s="108">
        <v>4602859113</v>
      </c>
      <c r="H1260" s="108">
        <v>5635864313</v>
      </c>
      <c r="I1260" s="108">
        <v>4812795701</v>
      </c>
      <c r="J1260" s="108">
        <v>5847403969</v>
      </c>
      <c r="K1260" s="108">
        <v>2464938984</v>
      </c>
      <c r="L1260" s="108">
        <v>3465512057</v>
      </c>
      <c r="M1260" s="108">
        <v>4126364448</v>
      </c>
      <c r="N1260" s="108">
        <v>3452390052</v>
      </c>
      <c r="O1260" s="108">
        <v>12664909938</v>
      </c>
      <c r="P1260" s="108">
        <v>3722928234</v>
      </c>
      <c r="Q1260" s="108">
        <v>2123471742</v>
      </c>
      <c r="R1260" s="108">
        <v>1695618614</v>
      </c>
      <c r="S1260" s="108">
        <v>2504737288</v>
      </c>
      <c r="T1260" s="108">
        <v>1560648982</v>
      </c>
      <c r="U1260" s="108">
        <v>1637181240</v>
      </c>
      <c r="V1260" s="108">
        <v>1350318086</v>
      </c>
      <c r="W1260" s="108">
        <v>1724233408</v>
      </c>
      <c r="X1260" s="108">
        <v>1738682050</v>
      </c>
      <c r="Y1260" s="108">
        <v>2126173864</v>
      </c>
      <c r="Z1260" s="108">
        <v>1537564022</v>
      </c>
      <c r="AA1260" s="108">
        <v>1560336884</v>
      </c>
      <c r="AB1260" s="108">
        <v>1495025757</v>
      </c>
      <c r="AC1260" s="108">
        <v>1991116549</v>
      </c>
      <c r="AD1260" s="108">
        <v>1772728432</v>
      </c>
      <c r="AE1260" s="108">
        <v>1765440071</v>
      </c>
      <c r="AF1260" s="108">
        <v>1866273869</v>
      </c>
      <c r="AG1260" s="108">
        <v>2280538951</v>
      </c>
      <c r="AH1260" s="115">
        <v>2482621763</v>
      </c>
      <c r="AI1260" s="105">
        <v>31.616700000000002</v>
      </c>
      <c r="AJ1260" s="105">
        <v>32.668599999999998</v>
      </c>
      <c r="AK1260" s="105">
        <v>32.6372</v>
      </c>
      <c r="AL1260" s="105">
        <v>32.666400000000003</v>
      </c>
      <c r="AM1260" s="105">
        <v>32.5837</v>
      </c>
      <c r="AN1260" s="105">
        <v>32.882100000000001</v>
      </c>
      <c r="AO1260" s="105">
        <v>31.454000000000001</v>
      </c>
      <c r="AP1260" s="105">
        <v>32.3459</v>
      </c>
      <c r="AQ1260" s="105">
        <v>32.131300000000003</v>
      </c>
      <c r="AR1260" s="105">
        <v>32.1066</v>
      </c>
      <c r="AS1260" s="105">
        <v>34.085900000000002</v>
      </c>
      <c r="AT1260" s="105">
        <v>32.398000000000003</v>
      </c>
      <c r="AU1260" s="105">
        <v>31.218900000000001</v>
      </c>
      <c r="AV1260" s="105">
        <v>30.948899999999998</v>
      </c>
      <c r="AW1260" s="105">
        <v>31.5489</v>
      </c>
      <c r="AX1260" s="105">
        <v>30.918800000000001</v>
      </c>
      <c r="AY1260" s="105">
        <v>30.932200000000002</v>
      </c>
      <c r="AZ1260" s="105">
        <v>30.677499999999998</v>
      </c>
      <c r="BA1260" s="105">
        <v>30.9282</v>
      </c>
      <c r="BB1260" s="105">
        <v>31.028400000000001</v>
      </c>
      <c r="BC1260" s="105">
        <v>31.177199999999999</v>
      </c>
      <c r="BD1260" s="105">
        <v>30.918800000000001</v>
      </c>
      <c r="BE1260" s="105">
        <v>30.960100000000001</v>
      </c>
      <c r="BF1260" s="105">
        <v>30.914100000000001</v>
      </c>
      <c r="BG1260" s="105">
        <v>30.936499999999999</v>
      </c>
      <c r="BH1260" s="105">
        <v>30.762499999999999</v>
      </c>
      <c r="BI1260" s="105">
        <v>30.731300000000001</v>
      </c>
      <c r="BJ1260" s="105">
        <v>30.852599999999999</v>
      </c>
      <c r="BK1260" s="105">
        <v>31.021599999999999</v>
      </c>
      <c r="BL1260" s="116">
        <v>31.2117</v>
      </c>
      <c r="BM1260" s="112">
        <v>2.3905300000000001E-2</v>
      </c>
      <c r="BN1260" s="112">
        <v>2.50103E-4</v>
      </c>
      <c r="BO1260" s="112">
        <v>3.0154899999999998E-2</v>
      </c>
      <c r="BP1260" s="112">
        <v>4.2692599999999997E-2</v>
      </c>
      <c r="BQ1260" s="112">
        <v>0.35700700000000002</v>
      </c>
      <c r="BR1260" s="112">
        <v>0.23406099999999999</v>
      </c>
      <c r="BS1260" s="112">
        <v>0.90556099999999995</v>
      </c>
      <c r="BT1260" s="112">
        <v>0.40416099999999999</v>
      </c>
      <c r="BU1260" s="117">
        <v>0.14721500000000001</v>
      </c>
      <c r="BV1260" s="112">
        <v>6.51529E-2</v>
      </c>
      <c r="BW1260" s="112">
        <v>7.6063099999999998E-3</v>
      </c>
      <c r="BX1260" s="112">
        <v>0.103357</v>
      </c>
      <c r="BY1260" s="112">
        <v>8.1635700000000005E-2</v>
      </c>
      <c r="BZ1260" s="112">
        <v>0.68062199999999995</v>
      </c>
      <c r="CA1260" s="112">
        <v>0.49390099999999998</v>
      </c>
      <c r="CB1260" s="112">
        <v>0.95859399999999995</v>
      </c>
      <c r="CC1260" s="112">
        <v>0.59521400000000002</v>
      </c>
      <c r="CD1260" s="117">
        <v>0.67133900000000002</v>
      </c>
      <c r="CE1260" s="105">
        <v>1.2788600000000001</v>
      </c>
      <c r="CF1260" s="105">
        <v>1.68211</v>
      </c>
      <c r="CG1260" s="105">
        <v>0.94846900000000001</v>
      </c>
      <c r="CH1260" s="105">
        <v>1.83484</v>
      </c>
      <c r="CI1260" s="105">
        <v>0.21026300000000001</v>
      </c>
      <c r="CJ1260" s="105">
        <v>-0.18578800000000001</v>
      </c>
      <c r="CK1260" s="105">
        <v>1.5976000000000001E-2</v>
      </c>
      <c r="CL1260" s="105">
        <v>-9.7620600000000002E-2</v>
      </c>
      <c r="CM1260" s="116">
        <v>-0.21854599999999999</v>
      </c>
    </row>
    <row r="1261" spans="1:91">
      <c r="A1261" s="104" t="s">
        <v>3372</v>
      </c>
      <c r="B1261" s="104" t="s">
        <v>3373</v>
      </c>
      <c r="C1261" s="104" t="s">
        <v>1104</v>
      </c>
      <c r="D1261" s="105">
        <v>31.5762</v>
      </c>
      <c r="E1261" s="108">
        <v>2764472949</v>
      </c>
      <c r="F1261" s="108">
        <v>3534929360</v>
      </c>
      <c r="G1261" s="108">
        <v>3851493514</v>
      </c>
      <c r="H1261" s="108">
        <v>3439384336</v>
      </c>
      <c r="I1261" s="108">
        <v>3997849617</v>
      </c>
      <c r="J1261" s="108">
        <v>4376224057</v>
      </c>
      <c r="K1261" s="108">
        <v>4899564756</v>
      </c>
      <c r="L1261" s="108">
        <v>8051470290</v>
      </c>
      <c r="M1261" s="108">
        <v>4234566968</v>
      </c>
      <c r="N1261" s="108">
        <v>4440332452</v>
      </c>
      <c r="O1261" s="108">
        <v>4095733116</v>
      </c>
      <c r="P1261" s="108">
        <v>3200802393</v>
      </c>
      <c r="Q1261" s="108">
        <v>2424932653</v>
      </c>
      <c r="R1261" s="108">
        <v>2738788757</v>
      </c>
      <c r="S1261" s="108">
        <v>2440837628</v>
      </c>
      <c r="T1261" s="108">
        <v>2228626849</v>
      </c>
      <c r="U1261" s="108">
        <v>2496525765</v>
      </c>
      <c r="V1261" s="108">
        <v>2196758151</v>
      </c>
      <c r="W1261" s="108">
        <v>2858770405</v>
      </c>
      <c r="X1261" s="108">
        <v>2624388504</v>
      </c>
      <c r="Y1261" s="108">
        <v>2264566686</v>
      </c>
      <c r="Z1261" s="108">
        <v>2197278562</v>
      </c>
      <c r="AA1261" s="108">
        <v>2058562509</v>
      </c>
      <c r="AB1261" s="108">
        <v>2246081365</v>
      </c>
      <c r="AC1261" s="108">
        <v>2597959255</v>
      </c>
      <c r="AD1261" s="108">
        <v>2662312271</v>
      </c>
      <c r="AE1261" s="108">
        <v>2466398713</v>
      </c>
      <c r="AF1261" s="108">
        <v>2793971803</v>
      </c>
      <c r="AG1261" s="108">
        <v>2217429160</v>
      </c>
      <c r="AH1261" s="115">
        <v>2487839901</v>
      </c>
      <c r="AI1261" s="105">
        <v>31.747800000000002</v>
      </c>
      <c r="AJ1261" s="105">
        <v>32.261499999999998</v>
      </c>
      <c r="AK1261" s="105">
        <v>32.378999999999998</v>
      </c>
      <c r="AL1261" s="105">
        <v>31.953900000000001</v>
      </c>
      <c r="AM1261" s="105">
        <v>32.313899999999997</v>
      </c>
      <c r="AN1261" s="105">
        <v>32.461100000000002</v>
      </c>
      <c r="AO1261" s="105">
        <v>32.455599999999997</v>
      </c>
      <c r="AP1261" s="105">
        <v>33.580100000000002</v>
      </c>
      <c r="AQ1261" s="105">
        <v>32.168700000000001</v>
      </c>
      <c r="AR1261" s="105">
        <v>32.471200000000003</v>
      </c>
      <c r="AS1261" s="105">
        <v>32.427700000000002</v>
      </c>
      <c r="AT1261" s="105">
        <v>32.18</v>
      </c>
      <c r="AU1261" s="105">
        <v>31.409400000000002</v>
      </c>
      <c r="AV1261" s="105">
        <v>31.640599999999999</v>
      </c>
      <c r="AW1261" s="105">
        <v>31.505199999999999</v>
      </c>
      <c r="AX1261" s="105">
        <v>31.4328</v>
      </c>
      <c r="AY1261" s="105">
        <v>31.540600000000001</v>
      </c>
      <c r="AZ1261" s="105">
        <v>31.366399999999999</v>
      </c>
      <c r="BA1261" s="105">
        <v>31.657699999999998</v>
      </c>
      <c r="BB1261" s="105">
        <v>31.611799999999999</v>
      </c>
      <c r="BC1261" s="105">
        <v>31.261900000000001</v>
      </c>
      <c r="BD1261" s="105">
        <v>31.435600000000001</v>
      </c>
      <c r="BE1261" s="105">
        <v>31.346800000000002</v>
      </c>
      <c r="BF1261" s="105">
        <v>31.501300000000001</v>
      </c>
      <c r="BG1261" s="105">
        <v>31.324300000000001</v>
      </c>
      <c r="BH1261" s="105">
        <v>31.344100000000001</v>
      </c>
      <c r="BI1261" s="105">
        <v>31.2136</v>
      </c>
      <c r="BJ1261" s="105">
        <v>31.434699999999999</v>
      </c>
      <c r="BK1261" s="105">
        <v>30.976900000000001</v>
      </c>
      <c r="BL1261" s="116">
        <v>31.2102</v>
      </c>
      <c r="BM1261" s="112">
        <v>1.7084700000000001E-2</v>
      </c>
      <c r="BN1261" s="112">
        <v>6.6618600000000004E-3</v>
      </c>
      <c r="BO1261" s="112">
        <v>2.7514400000000001E-2</v>
      </c>
      <c r="BP1261" s="112">
        <v>1.9835899999999999E-3</v>
      </c>
      <c r="BQ1261" s="112">
        <v>0.10374899999999999</v>
      </c>
      <c r="BR1261" s="112">
        <v>0.166187</v>
      </c>
      <c r="BS1261" s="112">
        <v>0.17089199999999999</v>
      </c>
      <c r="BT1261" s="112">
        <v>0.18898499999999999</v>
      </c>
      <c r="BU1261" s="117">
        <v>0.56450800000000001</v>
      </c>
      <c r="BV1261" s="112">
        <v>5.4147800000000003E-2</v>
      </c>
      <c r="BW1261" s="112">
        <v>3.0682999999999998E-2</v>
      </c>
      <c r="BX1261" s="112">
        <v>9.8566699999999993E-2</v>
      </c>
      <c r="BY1261" s="112">
        <v>1.15169E-2</v>
      </c>
      <c r="BZ1261" s="112">
        <v>0.48201699999999997</v>
      </c>
      <c r="CA1261" s="112">
        <v>0.420072</v>
      </c>
      <c r="CB1261" s="112">
        <v>0.39072699999999999</v>
      </c>
      <c r="CC1261" s="112">
        <v>0.388073</v>
      </c>
      <c r="CD1261" s="117">
        <v>0.84867300000000001</v>
      </c>
      <c r="CE1261" s="105">
        <v>0.92218</v>
      </c>
      <c r="CF1261" s="105">
        <v>1.0357099999999999</v>
      </c>
      <c r="CG1261" s="105">
        <v>1.5275099999999999</v>
      </c>
      <c r="CH1261" s="105">
        <v>1.1523399999999999</v>
      </c>
      <c r="CI1261" s="105">
        <v>0.31111</v>
      </c>
      <c r="CJ1261" s="105">
        <v>0.23932500000000001</v>
      </c>
      <c r="CK1261" s="105">
        <v>0.303178</v>
      </c>
      <c r="CL1261" s="105">
        <v>0.22064300000000001</v>
      </c>
      <c r="CM1261" s="116">
        <v>8.6722099999999996E-2</v>
      </c>
    </row>
    <row r="1262" spans="1:91">
      <c r="A1262" s="104" t="s">
        <v>3374</v>
      </c>
      <c r="B1262" s="104" t="s">
        <v>3375</v>
      </c>
      <c r="C1262" s="104" t="s">
        <v>471</v>
      </c>
      <c r="D1262" s="105">
        <v>32.4116</v>
      </c>
      <c r="E1262" s="108">
        <v>4857434447</v>
      </c>
      <c r="F1262" s="108">
        <v>3886599145</v>
      </c>
      <c r="G1262" s="108">
        <v>3997188998</v>
      </c>
      <c r="H1262" s="108">
        <v>4638555897</v>
      </c>
      <c r="I1262" s="108">
        <v>4133522517</v>
      </c>
      <c r="J1262" s="108">
        <v>3608528131</v>
      </c>
      <c r="K1262" s="108">
        <v>4861745610</v>
      </c>
      <c r="L1262" s="108">
        <v>3090378187</v>
      </c>
      <c r="M1262" s="108">
        <v>4934180795</v>
      </c>
      <c r="N1262" s="108">
        <v>2983789762</v>
      </c>
      <c r="O1262" s="108">
        <v>2824848635</v>
      </c>
      <c r="P1262" s="108">
        <v>3954479729</v>
      </c>
      <c r="Q1262" s="108">
        <v>4627184564</v>
      </c>
      <c r="R1262" s="108">
        <v>4852044694</v>
      </c>
      <c r="S1262" s="108">
        <v>4677878471</v>
      </c>
      <c r="T1262" s="108">
        <v>4352653012</v>
      </c>
      <c r="U1262" s="108">
        <v>4734002067</v>
      </c>
      <c r="V1262" s="108">
        <v>5570445062</v>
      </c>
      <c r="W1262" s="108">
        <v>4880230152</v>
      </c>
      <c r="X1262" s="108">
        <v>4968117284</v>
      </c>
      <c r="Y1262" s="108">
        <v>4361040600</v>
      </c>
      <c r="Z1262" s="108">
        <v>4061690420</v>
      </c>
      <c r="AA1262" s="108">
        <v>3607688915</v>
      </c>
      <c r="AB1262" s="108">
        <v>4266710399</v>
      </c>
      <c r="AC1262" s="108">
        <v>5626039231</v>
      </c>
      <c r="AD1262" s="108">
        <v>5479067039</v>
      </c>
      <c r="AE1262" s="108">
        <v>5709486599</v>
      </c>
      <c r="AF1262" s="108">
        <v>5650339649</v>
      </c>
      <c r="AG1262" s="108">
        <v>6128301575</v>
      </c>
      <c r="AH1262" s="115">
        <v>5557951250</v>
      </c>
      <c r="AI1262" s="105">
        <v>32.561</v>
      </c>
      <c r="AJ1262" s="105">
        <v>32.398099999999999</v>
      </c>
      <c r="AK1262" s="105">
        <v>32.440899999999999</v>
      </c>
      <c r="AL1262" s="105">
        <v>32.385399999999997</v>
      </c>
      <c r="AM1262" s="105">
        <v>32.3628</v>
      </c>
      <c r="AN1262" s="105">
        <v>32.181399999999996</v>
      </c>
      <c r="AO1262" s="105">
        <v>32.4452</v>
      </c>
      <c r="AP1262" s="105">
        <v>32.1813</v>
      </c>
      <c r="AQ1262" s="105">
        <v>32.389299999999999</v>
      </c>
      <c r="AR1262" s="105">
        <v>31.8947</v>
      </c>
      <c r="AS1262" s="105">
        <v>31.8857</v>
      </c>
      <c r="AT1262" s="105">
        <v>32.484999999999999</v>
      </c>
      <c r="AU1262" s="105">
        <v>32.340299999999999</v>
      </c>
      <c r="AV1262" s="105">
        <v>32.465600000000002</v>
      </c>
      <c r="AW1262" s="105">
        <v>32.436900000000001</v>
      </c>
      <c r="AX1262" s="105">
        <v>32.398600000000002</v>
      </c>
      <c r="AY1262" s="105">
        <v>32.461399999999998</v>
      </c>
      <c r="AZ1262" s="105">
        <v>32.703299999999999</v>
      </c>
      <c r="BA1262" s="105">
        <v>32.429200000000002</v>
      </c>
      <c r="BB1262" s="105">
        <v>32.530799999999999</v>
      </c>
      <c r="BC1262" s="105">
        <v>32.211799999999997</v>
      </c>
      <c r="BD1262" s="105">
        <v>32.329099999999997</v>
      </c>
      <c r="BE1262" s="105">
        <v>32.146599999999999</v>
      </c>
      <c r="BF1262" s="105">
        <v>32.427100000000003</v>
      </c>
      <c r="BG1262" s="105">
        <v>32.432499999999997</v>
      </c>
      <c r="BH1262" s="105">
        <v>32.366100000000003</v>
      </c>
      <c r="BI1262" s="105">
        <v>32.424599999999998</v>
      </c>
      <c r="BJ1262" s="105">
        <v>32.450699999999998</v>
      </c>
      <c r="BK1262" s="105">
        <v>32.441499999999998</v>
      </c>
      <c r="BL1262" s="116">
        <v>32.363599999999998</v>
      </c>
      <c r="BM1262" s="112">
        <v>0.43929800000000002</v>
      </c>
      <c r="BN1262" s="112">
        <v>0.19646</v>
      </c>
      <c r="BO1262" s="112">
        <v>0.39926499999999998</v>
      </c>
      <c r="BP1262" s="112">
        <v>0.174487</v>
      </c>
      <c r="BQ1262" s="112">
        <v>0.930701</v>
      </c>
      <c r="BR1262" s="112">
        <v>0.34995900000000002</v>
      </c>
      <c r="BS1262" s="112">
        <v>0.78956499999999996</v>
      </c>
      <c r="BT1262" s="112">
        <v>0.246139</v>
      </c>
      <c r="BU1262" s="117">
        <v>0.76896699999999996</v>
      </c>
      <c r="BV1262" s="112">
        <v>0.51796600000000004</v>
      </c>
      <c r="BW1262" s="112">
        <v>0.28473300000000001</v>
      </c>
      <c r="BX1262" s="112">
        <v>0.50931499999999996</v>
      </c>
      <c r="BY1262" s="112">
        <v>0.24801000000000001</v>
      </c>
      <c r="BZ1262" s="112">
        <v>0.96575</v>
      </c>
      <c r="CA1262" s="112">
        <v>0.61910799999999999</v>
      </c>
      <c r="CB1262" s="112">
        <v>0.89852200000000004</v>
      </c>
      <c r="CC1262" s="112">
        <v>0.44973999999999997</v>
      </c>
      <c r="CD1262" s="117">
        <v>0.92546499999999998</v>
      </c>
      <c r="CE1262" s="105">
        <v>4.8083000000000001E-2</v>
      </c>
      <c r="CF1262" s="105">
        <v>-0.108751</v>
      </c>
      <c r="CG1262" s="105">
        <v>-8.0023399999999995E-2</v>
      </c>
      <c r="CH1262" s="105">
        <v>-0.33014399999999999</v>
      </c>
      <c r="CI1262" s="105">
        <v>-4.34367E-3</v>
      </c>
      <c r="CJ1262" s="105">
        <v>0.10248699999999999</v>
      </c>
      <c r="CK1262" s="105">
        <v>-2.7976999999999998E-2</v>
      </c>
      <c r="CL1262" s="105">
        <v>-0.11769</v>
      </c>
      <c r="CM1262" s="116">
        <v>-1.0899900000000001E-2</v>
      </c>
    </row>
    <row r="1263" spans="1:91">
      <c r="A1263" s="104" t="s">
        <v>3376</v>
      </c>
      <c r="B1263" s="104" t="s">
        <v>3377</v>
      </c>
      <c r="C1263" s="104" t="s">
        <v>832</v>
      </c>
      <c r="D1263" s="105">
        <v>38.9024</v>
      </c>
      <c r="E1263" s="108">
        <v>387200000000</v>
      </c>
      <c r="F1263" s="108">
        <v>451717000000</v>
      </c>
      <c r="G1263" s="108">
        <v>454089000000</v>
      </c>
      <c r="H1263" s="108">
        <v>439811000000</v>
      </c>
      <c r="I1263" s="108">
        <v>474477000000</v>
      </c>
      <c r="J1263" s="108">
        <v>564613000000</v>
      </c>
      <c r="K1263" s="108">
        <v>583992000000</v>
      </c>
      <c r="L1263" s="108">
        <v>944738000000</v>
      </c>
      <c r="M1263" s="108">
        <v>510879000000</v>
      </c>
      <c r="N1263" s="108">
        <v>553405000000</v>
      </c>
      <c r="O1263" s="108">
        <v>538360000000</v>
      </c>
      <c r="P1263" s="108">
        <v>467183000000</v>
      </c>
      <c r="Q1263" s="108">
        <v>387206000000</v>
      </c>
      <c r="R1263" s="108">
        <v>425525000000</v>
      </c>
      <c r="S1263" s="108">
        <v>299406000000</v>
      </c>
      <c r="T1263" s="108">
        <v>412935000000</v>
      </c>
      <c r="U1263" s="108">
        <v>402253000000</v>
      </c>
      <c r="V1263" s="108">
        <v>380742000000</v>
      </c>
      <c r="W1263" s="108">
        <v>405353000000</v>
      </c>
      <c r="X1263" s="108">
        <v>420239000000</v>
      </c>
      <c r="Y1263" s="108">
        <v>384026000000</v>
      </c>
      <c r="Z1263" s="108">
        <v>325588000000</v>
      </c>
      <c r="AA1263" s="108">
        <v>333520000000</v>
      </c>
      <c r="AB1263" s="108">
        <v>356931000000</v>
      </c>
      <c r="AC1263" s="108">
        <v>487402000000</v>
      </c>
      <c r="AD1263" s="108">
        <v>461320000000</v>
      </c>
      <c r="AE1263" s="108">
        <v>482997000000</v>
      </c>
      <c r="AF1263" s="108">
        <v>508409000000</v>
      </c>
      <c r="AG1263" s="108">
        <v>460112000000</v>
      </c>
      <c r="AH1263" s="115">
        <v>431763000000</v>
      </c>
      <c r="AI1263" s="105">
        <v>38.877800000000001</v>
      </c>
      <c r="AJ1263" s="105">
        <v>39.191800000000001</v>
      </c>
      <c r="AK1263" s="105">
        <v>39.191000000000003</v>
      </c>
      <c r="AL1263" s="105">
        <v>38.952500000000001</v>
      </c>
      <c r="AM1263" s="105">
        <v>39.079300000000003</v>
      </c>
      <c r="AN1263" s="105">
        <v>39.302599999999998</v>
      </c>
      <c r="AO1263" s="105">
        <v>39.311700000000002</v>
      </c>
      <c r="AP1263" s="105">
        <v>39.854900000000001</v>
      </c>
      <c r="AQ1263" s="105">
        <v>39.083300000000001</v>
      </c>
      <c r="AR1263" s="105">
        <v>39.401299999999999</v>
      </c>
      <c r="AS1263" s="105">
        <v>39.391100000000002</v>
      </c>
      <c r="AT1263" s="105">
        <v>39.369399999999999</v>
      </c>
      <c r="AU1263" s="105">
        <v>38.759300000000003</v>
      </c>
      <c r="AV1263" s="105">
        <v>38.920099999999998</v>
      </c>
      <c r="AW1263" s="105">
        <v>38.394599999999997</v>
      </c>
      <c r="AX1263" s="105">
        <v>38.9664</v>
      </c>
      <c r="AY1263" s="105">
        <v>38.884700000000002</v>
      </c>
      <c r="AZ1263" s="105">
        <v>38.771299999999997</v>
      </c>
      <c r="BA1263" s="105">
        <v>38.805300000000003</v>
      </c>
      <c r="BB1263" s="105">
        <v>38.9345</v>
      </c>
      <c r="BC1263" s="105">
        <v>38.676200000000001</v>
      </c>
      <c r="BD1263" s="105">
        <v>38.666600000000003</v>
      </c>
      <c r="BE1263" s="105">
        <v>38.686500000000002</v>
      </c>
      <c r="BF1263" s="105">
        <v>38.813400000000001</v>
      </c>
      <c r="BG1263" s="105">
        <v>38.884099999999997</v>
      </c>
      <c r="BH1263" s="105">
        <v>38.773600000000002</v>
      </c>
      <c r="BI1263" s="105">
        <v>38.827100000000002</v>
      </c>
      <c r="BJ1263" s="105">
        <v>38.9422</v>
      </c>
      <c r="BK1263" s="105">
        <v>38.738300000000002</v>
      </c>
      <c r="BL1263" s="116">
        <v>38.711300000000001</v>
      </c>
      <c r="BM1263" s="112">
        <v>8.5531800000000005E-2</v>
      </c>
      <c r="BN1263" s="112">
        <v>6.6730700000000004E-2</v>
      </c>
      <c r="BO1263" s="112">
        <v>6.1417699999999999E-2</v>
      </c>
      <c r="BP1263" s="112">
        <v>1.3073900000000001E-3</v>
      </c>
      <c r="BQ1263" s="112">
        <v>0.57065999999999995</v>
      </c>
      <c r="BR1263" s="112">
        <v>0.45183299999999998</v>
      </c>
      <c r="BS1263" s="112">
        <v>0.94206900000000005</v>
      </c>
      <c r="BT1263" s="112">
        <v>0.43277599999999999</v>
      </c>
      <c r="BU1263" s="117">
        <v>0.71689099999999994</v>
      </c>
      <c r="BV1263" s="112">
        <v>0.14566999999999999</v>
      </c>
      <c r="BW1263" s="112">
        <v>0.128112</v>
      </c>
      <c r="BX1263" s="112">
        <v>0.151255</v>
      </c>
      <c r="BY1263" s="112">
        <v>9.2364300000000003E-3</v>
      </c>
      <c r="BZ1263" s="112">
        <v>0.78315900000000005</v>
      </c>
      <c r="CA1263" s="112">
        <v>0.69969099999999995</v>
      </c>
      <c r="CB1263" s="112">
        <v>0.97121400000000002</v>
      </c>
      <c r="CC1263" s="112">
        <v>0.61696300000000004</v>
      </c>
      <c r="CD1263" s="117">
        <v>0.90688100000000005</v>
      </c>
      <c r="CE1263" s="105">
        <v>0.28956700000000002</v>
      </c>
      <c r="CF1263" s="105">
        <v>0.31415900000000002</v>
      </c>
      <c r="CG1263" s="105">
        <v>0.61934800000000001</v>
      </c>
      <c r="CH1263" s="105">
        <v>0.58998200000000001</v>
      </c>
      <c r="CI1263" s="105">
        <v>-0.105934</v>
      </c>
      <c r="CJ1263" s="105">
        <v>7.6849600000000004E-2</v>
      </c>
      <c r="CK1263" s="105">
        <v>8.0655399999999995E-3</v>
      </c>
      <c r="CL1263" s="105">
        <v>-7.5094900000000006E-2</v>
      </c>
      <c r="CM1263" s="116">
        <v>3.0977899999999999E-2</v>
      </c>
    </row>
    <row r="1264" spans="1:91">
      <c r="A1264" s="104" t="s">
        <v>3378</v>
      </c>
      <c r="B1264" s="104" t="s">
        <v>3379</v>
      </c>
      <c r="C1264" s="104" t="s">
        <v>832</v>
      </c>
      <c r="D1264" s="105">
        <v>31.873750000000001</v>
      </c>
      <c r="E1264" s="108">
        <v>2806383190</v>
      </c>
      <c r="F1264" s="108">
        <v>3326224904</v>
      </c>
      <c r="G1264" s="108">
        <v>3534760289</v>
      </c>
      <c r="H1264" s="108">
        <v>3118236563</v>
      </c>
      <c r="I1264" s="108">
        <v>3477838692</v>
      </c>
      <c r="J1264" s="108">
        <v>4463050127</v>
      </c>
      <c r="K1264" s="108">
        <v>4857399219</v>
      </c>
      <c r="L1264" s="108">
        <v>7912074975</v>
      </c>
      <c r="M1264" s="108">
        <v>3776709955</v>
      </c>
      <c r="N1264" s="108">
        <v>4390937212</v>
      </c>
      <c r="O1264" s="108">
        <v>3729984150</v>
      </c>
      <c r="P1264" s="108">
        <v>3803491453</v>
      </c>
      <c r="Q1264" s="108">
        <v>3279415624</v>
      </c>
      <c r="R1264" s="108">
        <v>3213064577</v>
      </c>
      <c r="S1264" s="108">
        <v>2385018922</v>
      </c>
      <c r="T1264" s="108">
        <v>3243165008</v>
      </c>
      <c r="U1264" s="108">
        <v>3114971146</v>
      </c>
      <c r="V1264" s="108">
        <v>2893997025</v>
      </c>
      <c r="W1264" s="108">
        <v>3311661283</v>
      </c>
      <c r="X1264" s="108">
        <v>3662980268</v>
      </c>
      <c r="Y1264" s="108">
        <v>2638526233</v>
      </c>
      <c r="Z1264" s="108">
        <v>2885863331</v>
      </c>
      <c r="AA1264" s="108">
        <v>2351584086</v>
      </c>
      <c r="AB1264" s="108">
        <v>2669752252</v>
      </c>
      <c r="AC1264" s="108">
        <v>4003840874</v>
      </c>
      <c r="AD1264" s="108">
        <v>3670106565</v>
      </c>
      <c r="AE1264" s="108">
        <v>4130334411</v>
      </c>
      <c r="AF1264" s="108">
        <v>3795013996</v>
      </c>
      <c r="AG1264" s="108">
        <v>3369761492</v>
      </c>
      <c r="AH1264" s="115">
        <v>3226181042</v>
      </c>
      <c r="AI1264" s="105">
        <v>31.769500000000001</v>
      </c>
      <c r="AJ1264" s="105">
        <v>32.173999999999999</v>
      </c>
      <c r="AK1264" s="105">
        <v>32.2545</v>
      </c>
      <c r="AL1264" s="105">
        <v>31.8125</v>
      </c>
      <c r="AM1264" s="105">
        <v>32.1126</v>
      </c>
      <c r="AN1264" s="105">
        <v>32.490900000000003</v>
      </c>
      <c r="AO1264" s="105">
        <v>32.442</v>
      </c>
      <c r="AP1264" s="105">
        <v>33.552399999999999</v>
      </c>
      <c r="AQ1264" s="105">
        <v>32.003599999999999</v>
      </c>
      <c r="AR1264" s="105">
        <v>32.457700000000003</v>
      </c>
      <c r="AS1264" s="105">
        <v>32.294600000000003</v>
      </c>
      <c r="AT1264" s="105">
        <v>32.428800000000003</v>
      </c>
      <c r="AU1264" s="105">
        <v>31.844100000000001</v>
      </c>
      <c r="AV1264" s="105">
        <v>31.870999999999999</v>
      </c>
      <c r="AW1264" s="105">
        <v>31.470199999999998</v>
      </c>
      <c r="AX1264" s="105">
        <v>31.9741</v>
      </c>
      <c r="AY1264" s="105">
        <v>31.8598</v>
      </c>
      <c r="AZ1264" s="105">
        <v>31.755400000000002</v>
      </c>
      <c r="BA1264" s="105">
        <v>31.869800000000001</v>
      </c>
      <c r="BB1264" s="105">
        <v>32.090699999999998</v>
      </c>
      <c r="BC1264" s="105">
        <v>31.480499999999999</v>
      </c>
      <c r="BD1264" s="105">
        <v>31.8307</v>
      </c>
      <c r="BE1264" s="105">
        <v>31.5335</v>
      </c>
      <c r="BF1264" s="105">
        <v>31.750599999999999</v>
      </c>
      <c r="BG1264" s="105">
        <v>31.9436</v>
      </c>
      <c r="BH1264" s="105">
        <v>31.7944</v>
      </c>
      <c r="BI1264" s="105">
        <v>31.9575</v>
      </c>
      <c r="BJ1264" s="105">
        <v>31.8765</v>
      </c>
      <c r="BK1264" s="105">
        <v>31.574200000000001</v>
      </c>
      <c r="BL1264" s="116">
        <v>31.578299999999999</v>
      </c>
      <c r="BM1264" s="112">
        <v>9.6826099999999998E-2</v>
      </c>
      <c r="BN1264" s="112">
        <v>0.103843</v>
      </c>
      <c r="BO1264" s="112">
        <v>0.10385800000000001</v>
      </c>
      <c r="BP1264" s="112">
        <v>3.05251E-3</v>
      </c>
      <c r="BQ1264" s="112">
        <v>0.76588000000000001</v>
      </c>
      <c r="BR1264" s="112">
        <v>0.189719</v>
      </c>
      <c r="BS1264" s="112">
        <v>0.53861000000000003</v>
      </c>
      <c r="BT1264" s="112">
        <v>0.84101000000000004</v>
      </c>
      <c r="BU1264" s="117">
        <v>0.12045599999999999</v>
      </c>
      <c r="BV1264" s="112">
        <v>0.158971</v>
      </c>
      <c r="BW1264" s="112">
        <v>0.17669799999999999</v>
      </c>
      <c r="BX1264" s="112">
        <v>0.197412</v>
      </c>
      <c r="BY1264" s="112">
        <v>1.41143E-2</v>
      </c>
      <c r="BZ1264" s="112">
        <v>0.88827299999999998</v>
      </c>
      <c r="CA1264" s="112">
        <v>0.448214</v>
      </c>
      <c r="CB1264" s="112">
        <v>0.72279800000000005</v>
      </c>
      <c r="CC1264" s="112">
        <v>0.91192700000000004</v>
      </c>
      <c r="CD1264" s="117">
        <v>0.64379200000000003</v>
      </c>
      <c r="CE1264" s="105">
        <v>0.38969300000000001</v>
      </c>
      <c r="CF1264" s="105">
        <v>0.46233099999999999</v>
      </c>
      <c r="CG1264" s="105">
        <v>0.98969099999999999</v>
      </c>
      <c r="CH1264" s="105">
        <v>0.71740000000000004</v>
      </c>
      <c r="CI1264" s="105">
        <v>5.2132900000000003E-2</v>
      </c>
      <c r="CJ1264" s="105">
        <v>0.18676799999999999</v>
      </c>
      <c r="CK1264" s="105">
        <v>0.13736899999999999</v>
      </c>
      <c r="CL1264" s="105">
        <v>2.86363E-2</v>
      </c>
      <c r="CM1264" s="116">
        <v>0.22218299999999999</v>
      </c>
    </row>
    <row r="1265" spans="1:91">
      <c r="A1265" s="104" t="s">
        <v>3380</v>
      </c>
      <c r="B1265" s="104" t="s">
        <v>3381</v>
      </c>
      <c r="C1265" s="104" t="s">
        <v>471</v>
      </c>
      <c r="D1265" s="105">
        <v>32.062049999999999</v>
      </c>
      <c r="E1265" s="108">
        <v>2686374008</v>
      </c>
      <c r="F1265" s="108">
        <v>5691168425</v>
      </c>
      <c r="G1265" s="108">
        <v>3198927540</v>
      </c>
      <c r="H1265" s="108">
        <v>4360614467</v>
      </c>
      <c r="I1265" s="108">
        <v>3869695179</v>
      </c>
      <c r="J1265" s="108">
        <v>3998210327</v>
      </c>
      <c r="K1265" s="108">
        <v>3988627745</v>
      </c>
      <c r="L1265" s="108">
        <v>2699231302</v>
      </c>
      <c r="M1265" s="108">
        <v>3512706886</v>
      </c>
      <c r="N1265" s="108">
        <v>1762951611</v>
      </c>
      <c r="O1265" s="108">
        <v>3849356872</v>
      </c>
      <c r="P1265" s="108">
        <v>3932040570</v>
      </c>
      <c r="Q1265" s="108">
        <v>3825092781</v>
      </c>
      <c r="R1265" s="108">
        <v>4505807902</v>
      </c>
      <c r="S1265" s="108">
        <v>2457341441</v>
      </c>
      <c r="T1265" s="108">
        <v>2014212598</v>
      </c>
      <c r="U1265" s="108">
        <v>2151197817</v>
      </c>
      <c r="V1265" s="108">
        <v>2369491171</v>
      </c>
      <c r="W1265" s="108">
        <v>4288736510</v>
      </c>
      <c r="X1265" s="108">
        <v>3580459837</v>
      </c>
      <c r="Y1265" s="108">
        <v>2219228829</v>
      </c>
      <c r="Z1265" s="108">
        <v>2201221344</v>
      </c>
      <c r="AA1265" s="108">
        <v>2603493318</v>
      </c>
      <c r="AB1265" s="108">
        <v>3617444731</v>
      </c>
      <c r="AC1265" s="108">
        <v>4824929525</v>
      </c>
      <c r="AD1265" s="108">
        <v>4808995710</v>
      </c>
      <c r="AE1265" s="108">
        <v>4150264125</v>
      </c>
      <c r="AF1265" s="108">
        <v>4716507833</v>
      </c>
      <c r="AG1265" s="108">
        <v>4495204611</v>
      </c>
      <c r="AH1265" s="115">
        <v>2540535720</v>
      </c>
      <c r="AI1265" s="105">
        <v>31.706499999999998</v>
      </c>
      <c r="AJ1265" s="105">
        <v>32.947400000000002</v>
      </c>
      <c r="AK1265" s="105">
        <v>32.109200000000001</v>
      </c>
      <c r="AL1265" s="105">
        <v>32.296300000000002</v>
      </c>
      <c r="AM1265" s="105">
        <v>32.267400000000002</v>
      </c>
      <c r="AN1265" s="105">
        <v>32.328899999999997</v>
      </c>
      <c r="AO1265" s="105">
        <v>32.154000000000003</v>
      </c>
      <c r="AP1265" s="105">
        <v>31.979900000000001</v>
      </c>
      <c r="AQ1265" s="105">
        <v>31.899000000000001</v>
      </c>
      <c r="AR1265" s="105">
        <v>31.127300000000002</v>
      </c>
      <c r="AS1265" s="105">
        <v>32.341299999999997</v>
      </c>
      <c r="AT1265" s="105">
        <v>32.476799999999997</v>
      </c>
      <c r="AU1265" s="105">
        <v>32.066699999999997</v>
      </c>
      <c r="AV1265" s="105">
        <v>32.358800000000002</v>
      </c>
      <c r="AW1265" s="105">
        <v>31.5093</v>
      </c>
      <c r="AX1265" s="105">
        <v>31.286899999999999</v>
      </c>
      <c r="AY1265" s="105">
        <v>31.325099999999999</v>
      </c>
      <c r="AZ1265" s="105">
        <v>31.476199999999999</v>
      </c>
      <c r="BA1265" s="105">
        <v>32.242800000000003</v>
      </c>
      <c r="BB1265" s="105">
        <v>32.057400000000001</v>
      </c>
      <c r="BC1265" s="105">
        <v>31.231000000000002</v>
      </c>
      <c r="BD1265" s="105">
        <v>31.440200000000001</v>
      </c>
      <c r="BE1265" s="105">
        <v>31.677</v>
      </c>
      <c r="BF1265" s="105">
        <v>32.188899999999997</v>
      </c>
      <c r="BG1265" s="105">
        <v>32.211199999999998</v>
      </c>
      <c r="BH1265" s="105">
        <v>32.181100000000001</v>
      </c>
      <c r="BI1265" s="105">
        <v>31.964400000000001</v>
      </c>
      <c r="BJ1265" s="105">
        <v>32.190100000000001</v>
      </c>
      <c r="BK1265" s="105">
        <v>31.993099999999998</v>
      </c>
      <c r="BL1265" s="116">
        <v>31.233699999999999</v>
      </c>
      <c r="BM1265" s="112">
        <v>0.39155000000000001</v>
      </c>
      <c r="BN1265" s="112">
        <v>0.16750399999999999</v>
      </c>
      <c r="BO1265" s="112">
        <v>0.53276500000000004</v>
      </c>
      <c r="BP1265" s="112">
        <v>0.75123399999999996</v>
      </c>
      <c r="BQ1265" s="112">
        <v>0.67593400000000003</v>
      </c>
      <c r="BR1265" s="112">
        <v>0.21048600000000001</v>
      </c>
      <c r="BS1265" s="112">
        <v>0.93304799999999999</v>
      </c>
      <c r="BT1265" s="112">
        <v>0.924427</v>
      </c>
      <c r="BU1265" s="117">
        <v>0.35785</v>
      </c>
      <c r="BV1265" s="112">
        <v>0.474217</v>
      </c>
      <c r="BW1265" s="112">
        <v>0.25250699999999998</v>
      </c>
      <c r="BX1265" s="112">
        <v>0.63245200000000001</v>
      </c>
      <c r="BY1265" s="112">
        <v>0.799647</v>
      </c>
      <c r="BZ1265" s="112">
        <v>0.84425700000000004</v>
      </c>
      <c r="CA1265" s="112">
        <v>0.47279199999999999</v>
      </c>
      <c r="CB1265" s="112">
        <v>0.96946200000000005</v>
      </c>
      <c r="CC1265" s="112">
        <v>0.95625599999999999</v>
      </c>
      <c r="CD1265" s="117">
        <v>0.74875599999999998</v>
      </c>
      <c r="CE1265" s="105">
        <v>0.44871699999999998</v>
      </c>
      <c r="CF1265" s="105">
        <v>0.49188700000000002</v>
      </c>
      <c r="CG1265" s="105">
        <v>0.20532700000000001</v>
      </c>
      <c r="CH1265" s="105">
        <v>0.176172</v>
      </c>
      <c r="CI1265" s="105">
        <v>0.172653</v>
      </c>
      <c r="CJ1265" s="105">
        <v>-0.44290499999999999</v>
      </c>
      <c r="CK1265" s="105">
        <v>3.8120300000000003E-2</v>
      </c>
      <c r="CL1265" s="105">
        <v>-3.6942200000000001E-2</v>
      </c>
      <c r="CM1265" s="116">
        <v>0.31326700000000002</v>
      </c>
    </row>
    <row r="1266" spans="1:91">
      <c r="A1266" s="104" t="s">
        <v>3382</v>
      </c>
      <c r="B1266" s="104" t="s">
        <v>3383</v>
      </c>
      <c r="C1266" s="104" t="s">
        <v>3384</v>
      </c>
      <c r="D1266" s="105">
        <v>30.415500000000002</v>
      </c>
      <c r="E1266" s="108">
        <v>1309262874</v>
      </c>
      <c r="F1266" s="108">
        <v>1371193501</v>
      </c>
      <c r="G1266" s="108">
        <v>1245983804</v>
      </c>
      <c r="H1266" s="108">
        <v>1407917680</v>
      </c>
      <c r="I1266" s="108">
        <v>1239231094</v>
      </c>
      <c r="J1266" s="108">
        <v>1584863729</v>
      </c>
      <c r="K1266" s="108">
        <v>1513073922</v>
      </c>
      <c r="L1266" s="108">
        <v>917241883</v>
      </c>
      <c r="M1266" s="108">
        <v>1302356707</v>
      </c>
      <c r="N1266" s="108">
        <v>1331106742</v>
      </c>
      <c r="O1266" s="108">
        <v>1590276031</v>
      </c>
      <c r="P1266" s="108">
        <v>1171114847</v>
      </c>
      <c r="Q1266" s="108">
        <v>1212776166</v>
      </c>
      <c r="R1266" s="108">
        <v>833515835</v>
      </c>
      <c r="S1266" s="108">
        <v>805397200.29999995</v>
      </c>
      <c r="T1266" s="108">
        <v>1050317549</v>
      </c>
      <c r="U1266" s="108">
        <v>1014415780</v>
      </c>
      <c r="V1266" s="108">
        <v>998859209.10000002</v>
      </c>
      <c r="W1266" s="108">
        <v>1045219382</v>
      </c>
      <c r="X1266" s="108">
        <v>1159136129</v>
      </c>
      <c r="Y1266" s="108">
        <v>1057459010</v>
      </c>
      <c r="Z1266" s="108">
        <v>958166524.5</v>
      </c>
      <c r="AA1266" s="108">
        <v>1047472853</v>
      </c>
      <c r="AB1266" s="108">
        <v>1060762408</v>
      </c>
      <c r="AC1266" s="108">
        <v>1370486346</v>
      </c>
      <c r="AD1266" s="108">
        <v>1322053761</v>
      </c>
      <c r="AE1266" s="108">
        <v>1375474704</v>
      </c>
      <c r="AF1266" s="108">
        <v>1403010980</v>
      </c>
      <c r="AG1266" s="108">
        <v>1395797010</v>
      </c>
      <c r="AH1266" s="115">
        <v>1368251482</v>
      </c>
      <c r="AI1266" s="105">
        <v>30.669599999999999</v>
      </c>
      <c r="AJ1266" s="105">
        <v>30.928699999999999</v>
      </c>
      <c r="AK1266" s="105">
        <v>30.789000000000001</v>
      </c>
      <c r="AL1266" s="105">
        <v>30.665299999999998</v>
      </c>
      <c r="AM1266" s="105">
        <v>30.642800000000001</v>
      </c>
      <c r="AN1266" s="105">
        <v>31.1221</v>
      </c>
      <c r="AO1266" s="105">
        <v>30.709099999999999</v>
      </c>
      <c r="AP1266" s="105">
        <v>30.533999999999999</v>
      </c>
      <c r="AQ1266" s="105">
        <v>30.467600000000001</v>
      </c>
      <c r="AR1266" s="105">
        <v>30.741900000000001</v>
      </c>
      <c r="AS1266" s="105">
        <v>31.0824</v>
      </c>
      <c r="AT1266" s="105">
        <v>30.729399999999998</v>
      </c>
      <c r="AU1266" s="105">
        <v>30.411999999999999</v>
      </c>
      <c r="AV1266" s="105">
        <v>29.924299999999999</v>
      </c>
      <c r="AW1266" s="105">
        <v>29.9495</v>
      </c>
      <c r="AX1266" s="105">
        <v>30.3475</v>
      </c>
      <c r="AY1266" s="105">
        <v>30.2424</v>
      </c>
      <c r="AZ1266" s="105">
        <v>30.223800000000001</v>
      </c>
      <c r="BA1266" s="105">
        <v>30.206099999999999</v>
      </c>
      <c r="BB1266" s="105">
        <v>30.4529</v>
      </c>
      <c r="BC1266" s="105">
        <v>30.1784</v>
      </c>
      <c r="BD1266" s="105">
        <v>30.236599999999999</v>
      </c>
      <c r="BE1266" s="105">
        <v>30.3979</v>
      </c>
      <c r="BF1266" s="105">
        <v>30.419</v>
      </c>
      <c r="BG1266" s="105">
        <v>30.393599999999999</v>
      </c>
      <c r="BH1266" s="105">
        <v>30.340199999999999</v>
      </c>
      <c r="BI1266" s="105">
        <v>30.371200000000002</v>
      </c>
      <c r="BJ1266" s="105">
        <v>30.440899999999999</v>
      </c>
      <c r="BK1266" s="105">
        <v>30.3246</v>
      </c>
      <c r="BL1266" s="116">
        <v>30.361499999999999</v>
      </c>
      <c r="BM1266" s="112">
        <v>6.9814600000000001E-3</v>
      </c>
      <c r="BN1266" s="112">
        <v>5.31446E-2</v>
      </c>
      <c r="BO1266" s="112">
        <v>7.1341299999999996E-2</v>
      </c>
      <c r="BP1266" s="112">
        <v>1.6928100000000001E-2</v>
      </c>
      <c r="BQ1266" s="112">
        <v>0.15890699999999999</v>
      </c>
      <c r="BR1266" s="112">
        <v>0.11294</v>
      </c>
      <c r="BS1266" s="112">
        <v>0.361344</v>
      </c>
      <c r="BT1266" s="112">
        <v>0.73360800000000004</v>
      </c>
      <c r="BU1266" s="117">
        <v>0.85438000000000003</v>
      </c>
      <c r="BV1266" s="112">
        <v>3.3122800000000001E-2</v>
      </c>
      <c r="BW1266" s="112">
        <v>0.109725</v>
      </c>
      <c r="BX1266" s="112">
        <v>0.16401299999999999</v>
      </c>
      <c r="BY1266" s="112">
        <v>3.9957699999999999E-2</v>
      </c>
      <c r="BZ1266" s="112">
        <v>0.53777600000000003</v>
      </c>
      <c r="CA1266" s="112">
        <v>0.34571800000000003</v>
      </c>
      <c r="CB1266" s="112">
        <v>0.59028899999999995</v>
      </c>
      <c r="CC1266" s="112">
        <v>0.84270199999999995</v>
      </c>
      <c r="CD1266" s="117">
        <v>0.95959799999999995</v>
      </c>
      <c r="CE1266" s="105">
        <v>0.42008099999999998</v>
      </c>
      <c r="CF1266" s="105">
        <v>0.434421</v>
      </c>
      <c r="CG1266" s="105">
        <v>0.19453999999999999</v>
      </c>
      <c r="CH1266" s="105">
        <v>0.47556599999999999</v>
      </c>
      <c r="CI1266" s="105">
        <v>-0.280391</v>
      </c>
      <c r="CJ1266" s="105">
        <v>-0.10442</v>
      </c>
      <c r="CK1266" s="105">
        <v>-9.6548700000000001E-2</v>
      </c>
      <c r="CL1266" s="105">
        <v>-2.44827E-2</v>
      </c>
      <c r="CM1266" s="116">
        <v>-7.3693600000000001E-3</v>
      </c>
    </row>
    <row r="1267" spans="1:91">
      <c r="A1267" s="104" t="s">
        <v>3385</v>
      </c>
      <c r="B1267" s="104" t="s">
        <v>3386</v>
      </c>
      <c r="C1267" s="104" t="s">
        <v>3387</v>
      </c>
      <c r="D1267" s="105">
        <v>28.325900000000001</v>
      </c>
      <c r="E1267" s="108">
        <v>201844568.5</v>
      </c>
      <c r="F1267" s="108">
        <v>196914268.30000001</v>
      </c>
      <c r="G1267" s="108">
        <v>198486815.5</v>
      </c>
      <c r="H1267" s="108">
        <v>237392805</v>
      </c>
      <c r="I1267" s="108">
        <v>259801649.5</v>
      </c>
      <c r="J1267" s="108">
        <v>288214874</v>
      </c>
      <c r="K1267" s="108">
        <v>216295788</v>
      </c>
      <c r="L1267" s="108">
        <v>139862976</v>
      </c>
      <c r="M1267" s="108">
        <v>266741450</v>
      </c>
      <c r="N1267" s="108">
        <v>211216385</v>
      </c>
      <c r="O1267" s="108">
        <v>223997140</v>
      </c>
      <c r="P1267" s="108">
        <v>219301349</v>
      </c>
      <c r="Q1267" s="108">
        <v>224188188</v>
      </c>
      <c r="R1267" s="108">
        <v>326980096</v>
      </c>
      <c r="S1267" s="108">
        <v>168003130.80000001</v>
      </c>
      <c r="T1267" s="108">
        <v>297202624</v>
      </c>
      <c r="U1267" s="108">
        <v>324979133.5</v>
      </c>
      <c r="V1267" s="108">
        <v>230837420.5</v>
      </c>
      <c r="W1267" s="108">
        <v>324681862.80000001</v>
      </c>
      <c r="X1267" s="108">
        <v>305389396</v>
      </c>
      <c r="Y1267" s="108">
        <v>272636766</v>
      </c>
      <c r="Z1267" s="108">
        <v>203020502</v>
      </c>
      <c r="AA1267" s="108">
        <v>241037314.5</v>
      </c>
      <c r="AB1267" s="108">
        <v>283651176</v>
      </c>
      <c r="AC1267" s="108">
        <v>388694614</v>
      </c>
      <c r="AD1267" s="108">
        <v>356527817.5</v>
      </c>
      <c r="AE1267" s="108">
        <v>414300104</v>
      </c>
      <c r="AF1267" s="108">
        <v>415513329.5</v>
      </c>
      <c r="AG1267" s="108">
        <v>351911443.5</v>
      </c>
      <c r="AH1267" s="115">
        <v>397348906</v>
      </c>
      <c r="AI1267" s="105">
        <v>27.972200000000001</v>
      </c>
      <c r="AJ1267" s="105">
        <v>28.235499999999998</v>
      </c>
      <c r="AK1267" s="105">
        <v>28.238299999999999</v>
      </c>
      <c r="AL1267" s="105">
        <v>28.097100000000001</v>
      </c>
      <c r="AM1267" s="105">
        <v>28.417100000000001</v>
      </c>
      <c r="AN1267" s="105">
        <v>28.612100000000002</v>
      </c>
      <c r="AO1267" s="105">
        <v>27.9513</v>
      </c>
      <c r="AP1267" s="105">
        <v>27.991599999999998</v>
      </c>
      <c r="AQ1267" s="105">
        <v>28.18</v>
      </c>
      <c r="AR1267" s="105">
        <v>28.108000000000001</v>
      </c>
      <c r="AS1267" s="105">
        <v>28.3581</v>
      </c>
      <c r="AT1267" s="105">
        <v>28.3125</v>
      </c>
      <c r="AU1267" s="105">
        <v>27.958400000000001</v>
      </c>
      <c r="AV1267" s="105">
        <v>28.574300000000001</v>
      </c>
      <c r="AW1267" s="105">
        <v>27.813199999999998</v>
      </c>
      <c r="AX1267" s="105">
        <v>28.526199999999999</v>
      </c>
      <c r="AY1267" s="105">
        <v>28.5943</v>
      </c>
      <c r="AZ1267" s="105">
        <v>28.164400000000001</v>
      </c>
      <c r="BA1267" s="105">
        <v>28.519400000000001</v>
      </c>
      <c r="BB1267" s="105">
        <v>28.5273</v>
      </c>
      <c r="BC1267" s="105">
        <v>28.241800000000001</v>
      </c>
      <c r="BD1267" s="105">
        <v>28.031400000000001</v>
      </c>
      <c r="BE1267" s="105">
        <v>28.294599999999999</v>
      </c>
      <c r="BF1267" s="105">
        <v>28.516100000000002</v>
      </c>
      <c r="BG1267" s="105">
        <v>28.585999999999999</v>
      </c>
      <c r="BH1267" s="105">
        <v>28.4495</v>
      </c>
      <c r="BI1267" s="105">
        <v>28.64</v>
      </c>
      <c r="BJ1267" s="105">
        <v>28.685400000000001</v>
      </c>
      <c r="BK1267" s="105">
        <v>28.339300000000001</v>
      </c>
      <c r="BL1267" s="116">
        <v>28.560199999999998</v>
      </c>
      <c r="BM1267" s="112">
        <v>4.7465399999999998E-2</v>
      </c>
      <c r="BN1267" s="112">
        <v>0.44608700000000001</v>
      </c>
      <c r="BO1267" s="112">
        <v>1.6785700000000001E-2</v>
      </c>
      <c r="BP1267" s="112">
        <v>0.10194499999999999</v>
      </c>
      <c r="BQ1267" s="112">
        <v>0.17970800000000001</v>
      </c>
      <c r="BR1267" s="112">
        <v>0.58262499999999995</v>
      </c>
      <c r="BS1267" s="112">
        <v>0.51380400000000004</v>
      </c>
      <c r="BT1267" s="112">
        <v>0.22525000000000001</v>
      </c>
      <c r="BU1267" s="117">
        <v>0.80729200000000001</v>
      </c>
      <c r="BV1267" s="112">
        <v>9.6338699999999999E-2</v>
      </c>
      <c r="BW1267" s="112">
        <v>0.53319000000000005</v>
      </c>
      <c r="BX1267" s="112">
        <v>7.6211899999999999E-2</v>
      </c>
      <c r="BY1267" s="112">
        <v>0.161827</v>
      </c>
      <c r="BZ1267" s="112">
        <v>0.54714600000000002</v>
      </c>
      <c r="CA1267" s="112">
        <v>0.79452599999999995</v>
      </c>
      <c r="CB1267" s="112">
        <v>0.70461499999999999</v>
      </c>
      <c r="CC1267" s="112">
        <v>0.42815399999999998</v>
      </c>
      <c r="CD1267" s="117">
        <v>0.94145500000000004</v>
      </c>
      <c r="CE1267" s="105">
        <v>-0.37961699999999998</v>
      </c>
      <c r="CF1267" s="105">
        <v>-0.152835</v>
      </c>
      <c r="CG1267" s="105">
        <v>-0.48730000000000001</v>
      </c>
      <c r="CH1267" s="105">
        <v>-0.26873599999999997</v>
      </c>
      <c r="CI1267" s="105">
        <v>-0.41298000000000001</v>
      </c>
      <c r="CJ1267" s="105">
        <v>-9.9977499999999997E-2</v>
      </c>
      <c r="CK1267" s="105">
        <v>-9.8755499999999996E-2</v>
      </c>
      <c r="CL1267" s="105">
        <v>-0.247586</v>
      </c>
      <c r="CM1267" s="116">
        <v>3.0218100000000001E-2</v>
      </c>
    </row>
    <row r="1268" spans="1:91">
      <c r="A1268" s="104" t="s">
        <v>3388</v>
      </c>
      <c r="B1268" s="104" t="s">
        <v>3389</v>
      </c>
      <c r="C1268" s="104" t="s">
        <v>3390</v>
      </c>
      <c r="D1268" s="105">
        <v>31.21415</v>
      </c>
      <c r="E1268" s="108">
        <v>1985797147</v>
      </c>
      <c r="F1268" s="108">
        <v>1843847462</v>
      </c>
      <c r="G1268" s="108">
        <v>1643294705</v>
      </c>
      <c r="H1268" s="108">
        <v>2115685509</v>
      </c>
      <c r="I1268" s="108">
        <v>2006027414</v>
      </c>
      <c r="J1268" s="108">
        <v>1791233630</v>
      </c>
      <c r="K1268" s="108">
        <v>2129920000</v>
      </c>
      <c r="L1268" s="108">
        <v>1067112645</v>
      </c>
      <c r="M1268" s="108">
        <v>2157827426</v>
      </c>
      <c r="N1268" s="108">
        <v>1753104482</v>
      </c>
      <c r="O1268" s="108">
        <v>1796813389</v>
      </c>
      <c r="P1268" s="108">
        <v>1499948488</v>
      </c>
      <c r="Q1268" s="108">
        <v>2301367224</v>
      </c>
      <c r="R1268" s="108">
        <v>1853580228</v>
      </c>
      <c r="S1268" s="108">
        <v>1605135503</v>
      </c>
      <c r="T1268" s="108">
        <v>2182584095</v>
      </c>
      <c r="U1268" s="108">
        <v>1802922789</v>
      </c>
      <c r="V1268" s="108">
        <v>1752579742</v>
      </c>
      <c r="W1268" s="108">
        <v>2179444758</v>
      </c>
      <c r="X1268" s="108">
        <v>2087105280</v>
      </c>
      <c r="Y1268" s="108">
        <v>2146510192</v>
      </c>
      <c r="Z1268" s="108">
        <v>2043217883</v>
      </c>
      <c r="AA1268" s="108">
        <v>1946163607</v>
      </c>
      <c r="AB1268" s="108">
        <v>2090476766</v>
      </c>
      <c r="AC1268" s="108">
        <v>1863921764</v>
      </c>
      <c r="AD1268" s="108">
        <v>2417268478</v>
      </c>
      <c r="AE1268" s="108">
        <v>2406984583</v>
      </c>
      <c r="AF1268" s="108">
        <v>1954111315</v>
      </c>
      <c r="AG1268" s="108">
        <v>2422504989</v>
      </c>
      <c r="AH1268" s="115">
        <v>2555217871</v>
      </c>
      <c r="AI1268" s="105">
        <v>31.270600000000002</v>
      </c>
      <c r="AJ1268" s="105">
        <v>31.340499999999999</v>
      </c>
      <c r="AK1268" s="105">
        <v>31.1694</v>
      </c>
      <c r="AL1268" s="105">
        <v>31.2529</v>
      </c>
      <c r="AM1268" s="105">
        <v>31.3293</v>
      </c>
      <c r="AN1268" s="105">
        <v>31.2638</v>
      </c>
      <c r="AO1268" s="105">
        <v>31.221800000000002</v>
      </c>
      <c r="AP1268" s="105">
        <v>30.701799999999999</v>
      </c>
      <c r="AQ1268" s="105">
        <v>31.196000000000002</v>
      </c>
      <c r="AR1268" s="105">
        <v>31.118500000000001</v>
      </c>
      <c r="AS1268" s="105">
        <v>31.225000000000001</v>
      </c>
      <c r="AT1268" s="105">
        <v>31.086400000000001</v>
      </c>
      <c r="AU1268" s="105">
        <v>31.334199999999999</v>
      </c>
      <c r="AV1268" s="105">
        <v>31.077400000000001</v>
      </c>
      <c r="AW1268" s="105">
        <v>30.909700000000001</v>
      </c>
      <c r="AX1268" s="105">
        <v>31.402699999999999</v>
      </c>
      <c r="AY1268" s="105">
        <v>31.0701</v>
      </c>
      <c r="AZ1268" s="105">
        <v>31.045500000000001</v>
      </c>
      <c r="BA1268" s="105">
        <v>31.266300000000001</v>
      </c>
      <c r="BB1268" s="105">
        <v>31.287400000000002</v>
      </c>
      <c r="BC1268" s="105">
        <v>31.1889</v>
      </c>
      <c r="BD1268" s="105">
        <v>31.330200000000001</v>
      </c>
      <c r="BE1268" s="105">
        <v>31.2682</v>
      </c>
      <c r="BF1268" s="105">
        <v>31.3978</v>
      </c>
      <c r="BG1268" s="105">
        <v>30.844000000000001</v>
      </c>
      <c r="BH1268" s="105">
        <v>31.206499999999998</v>
      </c>
      <c r="BI1268" s="105">
        <v>31.1785</v>
      </c>
      <c r="BJ1268" s="105">
        <v>30.918900000000001</v>
      </c>
      <c r="BK1268" s="105">
        <v>31.107399999999998</v>
      </c>
      <c r="BL1268" s="116">
        <v>31.252700000000001</v>
      </c>
      <c r="BM1268" s="112">
        <v>0.19877900000000001</v>
      </c>
      <c r="BN1268" s="112">
        <v>0.13035099999999999</v>
      </c>
      <c r="BO1268" s="112">
        <v>0.79857699999999998</v>
      </c>
      <c r="BP1268" s="112">
        <v>0.65778999999999999</v>
      </c>
      <c r="BQ1268" s="112">
        <v>0.93270299999999995</v>
      </c>
      <c r="BR1268" s="112">
        <v>0.62383599999999995</v>
      </c>
      <c r="BS1268" s="112">
        <v>0.201348</v>
      </c>
      <c r="BT1268" s="112">
        <v>8.2247500000000001E-2</v>
      </c>
      <c r="BU1268" s="117">
        <v>0.91740100000000002</v>
      </c>
      <c r="BV1268" s="112">
        <v>0.27820299999999998</v>
      </c>
      <c r="BW1268" s="112">
        <v>0.207092</v>
      </c>
      <c r="BX1268" s="112">
        <v>0.85288399999999998</v>
      </c>
      <c r="BY1268" s="112">
        <v>0.72142300000000004</v>
      </c>
      <c r="BZ1268" s="112">
        <v>0.96575</v>
      </c>
      <c r="CA1268" s="112">
        <v>0.81572500000000003</v>
      </c>
      <c r="CB1268" s="112">
        <v>0.42580899999999999</v>
      </c>
      <c r="CC1268" s="112">
        <v>0.24318000000000001</v>
      </c>
      <c r="CD1268" s="117">
        <v>0.97894899999999996</v>
      </c>
      <c r="CE1268" s="105">
        <v>0.16712399999999999</v>
      </c>
      <c r="CF1268" s="105">
        <v>0.18901299999999999</v>
      </c>
      <c r="CG1268" s="105">
        <v>-5.3138699999999997E-2</v>
      </c>
      <c r="CH1268" s="105">
        <v>5.0306999999999998E-2</v>
      </c>
      <c r="CI1268" s="105">
        <v>1.4089600000000001E-2</v>
      </c>
      <c r="CJ1268" s="105">
        <v>7.9761499999999999E-2</v>
      </c>
      <c r="CK1268" s="105">
        <v>0.15450800000000001</v>
      </c>
      <c r="CL1268" s="105">
        <v>0.23907300000000001</v>
      </c>
      <c r="CM1268" s="116">
        <v>-1.67058E-2</v>
      </c>
    </row>
    <row r="1269" spans="1:91">
      <c r="A1269" s="104" t="s">
        <v>5349</v>
      </c>
      <c r="B1269" s="104" t="s">
        <v>5350</v>
      </c>
      <c r="C1269" s="104" t="s">
        <v>5161</v>
      </c>
      <c r="D1269" s="105">
        <v>25.685949999999998</v>
      </c>
      <c r="E1269" s="108">
        <v>41178872</v>
      </c>
      <c r="F1269" s="108">
        <v>30414116</v>
      </c>
      <c r="G1269" s="108">
        <v>28198636</v>
      </c>
      <c r="H1269" s="108">
        <v>58339835</v>
      </c>
      <c r="I1269" s="108">
        <v>22015014.25</v>
      </c>
      <c r="J1269" s="108">
        <v>39351269</v>
      </c>
      <c r="K1269" s="108">
        <v>46139589</v>
      </c>
      <c r="L1269" s="108">
        <v>18890242</v>
      </c>
      <c r="M1269" s="108">
        <v>55275247</v>
      </c>
      <c r="N1269" s="108">
        <v>75180250</v>
      </c>
      <c r="O1269" s="108">
        <v>72237720</v>
      </c>
      <c r="P1269" s="108">
        <v>82379159.5</v>
      </c>
      <c r="Q1269" s="108">
        <v>44935320</v>
      </c>
      <c r="R1269" s="108">
        <v>37187288</v>
      </c>
      <c r="S1269" s="108">
        <v>4115283.5</v>
      </c>
      <c r="T1269" s="108">
        <v>38657954</v>
      </c>
      <c r="U1269" s="108">
        <v>46050146</v>
      </c>
      <c r="V1269" s="108">
        <v>49223085.5</v>
      </c>
      <c r="W1269" s="108">
        <v>79872365</v>
      </c>
      <c r="X1269" s="108">
        <v>90766570</v>
      </c>
      <c r="Y1269" s="108">
        <v>53269493.75</v>
      </c>
      <c r="Z1269" s="108">
        <v>48191685.5</v>
      </c>
      <c r="AA1269" s="108">
        <v>40001053</v>
      </c>
      <c r="AB1269" s="108">
        <v>67671876</v>
      </c>
      <c r="AC1269" s="108">
        <v>61770611</v>
      </c>
      <c r="AD1269" s="108">
        <v>35596020</v>
      </c>
      <c r="AE1269" s="108">
        <v>45713954</v>
      </c>
      <c r="AF1269" s="108">
        <v>49173970</v>
      </c>
      <c r="AG1269" s="108">
        <v>42473558</v>
      </c>
      <c r="AH1269" s="115">
        <v>33499158.25</v>
      </c>
      <c r="AI1269" s="105">
        <v>25.678899999999999</v>
      </c>
      <c r="AJ1269" s="105">
        <v>25.585699999999999</v>
      </c>
      <c r="AK1269" s="105">
        <v>25.415199999999999</v>
      </c>
      <c r="AL1269" s="105">
        <v>26.072399999999998</v>
      </c>
      <c r="AM1269" s="105">
        <v>24.910599999999999</v>
      </c>
      <c r="AN1269" s="105">
        <v>26.078199999999999</v>
      </c>
      <c r="AO1269" s="105">
        <v>25.693000000000001</v>
      </c>
      <c r="AP1269" s="105">
        <v>25.2956</v>
      </c>
      <c r="AQ1269" s="105">
        <v>25.909199999999998</v>
      </c>
      <c r="AR1269" s="105">
        <v>26.567299999999999</v>
      </c>
      <c r="AS1269" s="105">
        <v>26.764800000000001</v>
      </c>
      <c r="AT1269" s="105">
        <v>26.899899999999999</v>
      </c>
      <c r="AU1269" s="105">
        <v>25.6295</v>
      </c>
      <c r="AV1269" s="105">
        <v>25.437999999999999</v>
      </c>
      <c r="AW1269" s="105">
        <v>22.5868</v>
      </c>
      <c r="AX1269" s="105">
        <v>25.583600000000001</v>
      </c>
      <c r="AY1269" s="105">
        <v>25.7928</v>
      </c>
      <c r="AZ1269" s="105">
        <v>25.979099999999999</v>
      </c>
      <c r="BA1269" s="105">
        <v>26.496099999999998</v>
      </c>
      <c r="BB1269" s="105">
        <v>26.787099999999999</v>
      </c>
      <c r="BC1269" s="105">
        <v>25.844100000000001</v>
      </c>
      <c r="BD1269" s="105">
        <v>25.900099999999998</v>
      </c>
      <c r="BE1269" s="105">
        <v>25.669799999999999</v>
      </c>
      <c r="BF1269" s="105">
        <v>26.448599999999999</v>
      </c>
      <c r="BG1269" s="105">
        <v>25.908200000000001</v>
      </c>
      <c r="BH1269" s="105">
        <v>25.081800000000001</v>
      </c>
      <c r="BI1269" s="105">
        <v>25.46</v>
      </c>
      <c r="BJ1269" s="105">
        <v>25.606400000000001</v>
      </c>
      <c r="BK1269" s="105">
        <v>25.296099999999999</v>
      </c>
      <c r="BL1269" s="116">
        <v>25.022500000000001</v>
      </c>
      <c r="BM1269" s="112">
        <v>0.24654100000000001</v>
      </c>
      <c r="BN1269" s="112">
        <v>0.421514</v>
      </c>
      <c r="BO1269" s="112">
        <v>0.25860300000000003</v>
      </c>
      <c r="BP1269" s="112">
        <v>1.79203E-3</v>
      </c>
      <c r="BQ1269" s="112">
        <v>0.49053999999999998</v>
      </c>
      <c r="BR1269" s="112">
        <v>7.9337400000000002E-2</v>
      </c>
      <c r="BS1269" s="112">
        <v>3.0624499999999999E-2</v>
      </c>
      <c r="BT1269" s="112">
        <v>7.1227899999999997E-2</v>
      </c>
      <c r="BU1269" s="117">
        <v>0.58178700000000005</v>
      </c>
      <c r="BV1269" s="112">
        <v>0.32872099999999999</v>
      </c>
      <c r="BW1269" s="112">
        <v>0.50857799999999997</v>
      </c>
      <c r="BX1269" s="112">
        <v>0.37254300000000001</v>
      </c>
      <c r="BY1269" s="112">
        <v>1.0969700000000001E-2</v>
      </c>
      <c r="BZ1269" s="112">
        <v>0.74406700000000003</v>
      </c>
      <c r="CA1269" s="112">
        <v>0.286607</v>
      </c>
      <c r="CB1269" s="112">
        <v>0.169097</v>
      </c>
      <c r="CC1269" s="112">
        <v>0.22520200000000001</v>
      </c>
      <c r="CD1269" s="117">
        <v>0.85228800000000005</v>
      </c>
      <c r="CE1269" s="105">
        <v>0.25159599999999999</v>
      </c>
      <c r="CF1269" s="105">
        <v>0.37872800000000001</v>
      </c>
      <c r="CG1269" s="105">
        <v>0.32428099999999999</v>
      </c>
      <c r="CH1269" s="105">
        <v>1.4356800000000001</v>
      </c>
      <c r="CI1269" s="105">
        <v>-0.75687300000000002</v>
      </c>
      <c r="CJ1269" s="105">
        <v>0.47683999999999999</v>
      </c>
      <c r="CK1269" s="105">
        <v>1.0674399999999999</v>
      </c>
      <c r="CL1269" s="105">
        <v>0.69786000000000004</v>
      </c>
      <c r="CM1269" s="116">
        <v>0.17499500000000001</v>
      </c>
    </row>
    <row r="1270" spans="1:91">
      <c r="A1270" s="104" t="s">
        <v>3391</v>
      </c>
      <c r="B1270" s="104" t="s">
        <v>3392</v>
      </c>
      <c r="C1270" s="104" t="s">
        <v>1752</v>
      </c>
      <c r="D1270" s="105">
        <v>27.668150000000001</v>
      </c>
      <c r="E1270" s="108">
        <v>221131325</v>
      </c>
      <c r="F1270" s="108">
        <v>145846340</v>
      </c>
      <c r="G1270" s="108">
        <v>103068008</v>
      </c>
      <c r="H1270" s="108">
        <v>167883398</v>
      </c>
      <c r="I1270" s="108">
        <v>1097496797</v>
      </c>
      <c r="J1270" s="108">
        <v>37754916</v>
      </c>
      <c r="K1270" s="108">
        <v>161224853</v>
      </c>
      <c r="L1270" s="108">
        <v>667998117.5</v>
      </c>
      <c r="M1270" s="108">
        <v>74426816</v>
      </c>
      <c r="N1270" s="108">
        <v>176438878</v>
      </c>
      <c r="O1270" s="108">
        <v>196870449</v>
      </c>
      <c r="P1270" s="108">
        <v>125386504</v>
      </c>
      <c r="Q1270" s="108">
        <v>100692390.5</v>
      </c>
      <c r="R1270" s="108">
        <v>157565128.5</v>
      </c>
      <c r="S1270" s="108">
        <v>199833068.80000001</v>
      </c>
      <c r="T1270" s="108">
        <v>451803584</v>
      </c>
      <c r="U1270" s="108">
        <v>251133065</v>
      </c>
      <c r="V1270" s="108">
        <v>148782274</v>
      </c>
      <c r="W1270" s="108">
        <v>498603782</v>
      </c>
      <c r="X1270" s="108">
        <v>575203364.5</v>
      </c>
      <c r="Y1270" s="108">
        <v>119451583</v>
      </c>
      <c r="Z1270" s="108">
        <v>98743394</v>
      </c>
      <c r="AA1270" s="108">
        <v>186041832</v>
      </c>
      <c r="AB1270" s="108">
        <v>496205684</v>
      </c>
      <c r="AC1270" s="108">
        <v>136117226</v>
      </c>
      <c r="AD1270" s="108">
        <v>139622895</v>
      </c>
      <c r="AE1270" s="108">
        <v>221864120</v>
      </c>
      <c r="AF1270" s="108">
        <v>267828762</v>
      </c>
      <c r="AG1270" s="108">
        <v>174215652.5</v>
      </c>
      <c r="AH1270" s="115">
        <v>117065664.5</v>
      </c>
      <c r="AI1270" s="105">
        <v>28.1038</v>
      </c>
      <c r="AJ1270" s="105">
        <v>27.819800000000001</v>
      </c>
      <c r="AK1270" s="105">
        <v>27.311</v>
      </c>
      <c r="AL1270" s="105">
        <v>27.597300000000001</v>
      </c>
      <c r="AM1270" s="105">
        <v>30.484100000000002</v>
      </c>
      <c r="AN1270" s="105">
        <v>25.905899999999999</v>
      </c>
      <c r="AO1270" s="105">
        <v>27.535900000000002</v>
      </c>
      <c r="AP1270" s="105">
        <v>30.215599999999998</v>
      </c>
      <c r="AQ1270" s="105">
        <v>26.3384</v>
      </c>
      <c r="AR1270" s="105">
        <v>27.871300000000002</v>
      </c>
      <c r="AS1270" s="105">
        <v>28.195699999999999</v>
      </c>
      <c r="AT1270" s="105">
        <v>27.506</v>
      </c>
      <c r="AU1270" s="105">
        <v>26.806799999999999</v>
      </c>
      <c r="AV1270" s="105">
        <v>27.521100000000001</v>
      </c>
      <c r="AW1270" s="105">
        <v>28.048500000000001</v>
      </c>
      <c r="AX1270" s="105">
        <v>29.130400000000002</v>
      </c>
      <c r="AY1270" s="105">
        <v>28.227900000000002</v>
      </c>
      <c r="AZ1270" s="105">
        <v>27.5306</v>
      </c>
      <c r="BA1270" s="105">
        <v>29.138300000000001</v>
      </c>
      <c r="BB1270" s="105">
        <v>29.453700000000001</v>
      </c>
      <c r="BC1270" s="105">
        <v>27.0473</v>
      </c>
      <c r="BD1270" s="105">
        <v>26.992899999999999</v>
      </c>
      <c r="BE1270" s="105">
        <v>27.901599999999998</v>
      </c>
      <c r="BF1270" s="105">
        <v>29.322900000000001</v>
      </c>
      <c r="BG1270" s="105">
        <v>27.026700000000002</v>
      </c>
      <c r="BH1270" s="105">
        <v>27.077999999999999</v>
      </c>
      <c r="BI1270" s="105">
        <v>27.739000000000001</v>
      </c>
      <c r="BJ1270" s="105">
        <v>28.0518</v>
      </c>
      <c r="BK1270" s="105">
        <v>27.349900000000002</v>
      </c>
      <c r="BL1270" s="116">
        <v>26.8643</v>
      </c>
      <c r="BM1270" s="112">
        <v>0.480437</v>
      </c>
      <c r="BN1270" s="112">
        <v>0.69895300000000005</v>
      </c>
      <c r="BO1270" s="112">
        <v>0.63820600000000005</v>
      </c>
      <c r="BP1270" s="112">
        <v>0.335289</v>
      </c>
      <c r="BQ1270" s="112">
        <v>0.94462900000000005</v>
      </c>
      <c r="BR1270" s="112">
        <v>0.204462</v>
      </c>
      <c r="BS1270" s="112">
        <v>0.24696899999999999</v>
      </c>
      <c r="BT1270" s="112">
        <v>0.44064300000000001</v>
      </c>
      <c r="BU1270" s="117">
        <v>0.75093399999999999</v>
      </c>
      <c r="BV1270" s="112">
        <v>0.55890600000000001</v>
      </c>
      <c r="BW1270" s="112">
        <v>0.75961100000000004</v>
      </c>
      <c r="BX1270" s="112">
        <v>0.72232700000000005</v>
      </c>
      <c r="BY1270" s="112">
        <v>0.42097899999999999</v>
      </c>
      <c r="BZ1270" s="112">
        <v>0.97098099999999998</v>
      </c>
      <c r="CA1270" s="112">
        <v>0.46525899999999998</v>
      </c>
      <c r="CB1270" s="112">
        <v>0.48162100000000002</v>
      </c>
      <c r="CC1270" s="112">
        <v>0.62343099999999996</v>
      </c>
      <c r="CD1270" s="117">
        <v>0.91409799999999997</v>
      </c>
      <c r="CE1270" s="105">
        <v>0.32288800000000001</v>
      </c>
      <c r="CF1270" s="105">
        <v>0.57379999999999998</v>
      </c>
      <c r="CG1270" s="105">
        <v>0.60797900000000005</v>
      </c>
      <c r="CH1270" s="105">
        <v>0.435668</v>
      </c>
      <c r="CI1270" s="105">
        <v>3.6827100000000002E-2</v>
      </c>
      <c r="CJ1270" s="105">
        <v>0.87433399999999994</v>
      </c>
      <c r="CK1270" s="105">
        <v>1.1244499999999999</v>
      </c>
      <c r="CL1270" s="105">
        <v>0.65048099999999998</v>
      </c>
      <c r="CM1270" s="116">
        <v>-0.14078499999999999</v>
      </c>
    </row>
    <row r="1271" spans="1:91">
      <c r="A1271" s="104" t="s">
        <v>3393</v>
      </c>
      <c r="B1271" s="104" t="s">
        <v>3394</v>
      </c>
      <c r="C1271" s="104" t="s">
        <v>3395</v>
      </c>
      <c r="D1271" s="105">
        <v>27.196550000000002</v>
      </c>
      <c r="E1271" s="108">
        <v>99448456</v>
      </c>
      <c r="F1271" s="108">
        <v>93243736</v>
      </c>
      <c r="G1271" s="108">
        <v>82754304</v>
      </c>
      <c r="H1271" s="108">
        <v>77997968</v>
      </c>
      <c r="I1271" s="108">
        <v>76903736</v>
      </c>
      <c r="J1271" s="108">
        <v>83135552</v>
      </c>
      <c r="K1271" s="108">
        <v>9498633</v>
      </c>
      <c r="L1271" s="108"/>
      <c r="M1271" s="108">
        <v>4478991</v>
      </c>
      <c r="N1271" s="108">
        <v>121035016</v>
      </c>
      <c r="O1271" s="108">
        <v>117198552</v>
      </c>
      <c r="P1271" s="108">
        <v>108471576</v>
      </c>
      <c r="Q1271" s="108">
        <v>83827032</v>
      </c>
      <c r="R1271" s="108">
        <v>127041096</v>
      </c>
      <c r="S1271" s="108">
        <v>102859040</v>
      </c>
      <c r="T1271" s="108">
        <v>122049744</v>
      </c>
      <c r="U1271" s="108">
        <v>128466400</v>
      </c>
      <c r="V1271" s="108">
        <v>74417128</v>
      </c>
      <c r="W1271" s="108">
        <v>152583120</v>
      </c>
      <c r="X1271" s="108">
        <v>142382320</v>
      </c>
      <c r="Y1271" s="108">
        <v>140518032</v>
      </c>
      <c r="Z1271" s="108">
        <v>110401960</v>
      </c>
      <c r="AA1271" s="108">
        <v>138132128</v>
      </c>
      <c r="AB1271" s="108">
        <v>128769440</v>
      </c>
      <c r="AC1271" s="108">
        <v>158355040</v>
      </c>
      <c r="AD1271" s="108">
        <v>185696832</v>
      </c>
      <c r="AE1271" s="108">
        <v>166672576</v>
      </c>
      <c r="AF1271" s="108">
        <v>146635264</v>
      </c>
      <c r="AG1271" s="108">
        <v>183703648</v>
      </c>
      <c r="AH1271" s="115">
        <v>138695600</v>
      </c>
      <c r="AI1271" s="105">
        <v>26.950900000000001</v>
      </c>
      <c r="AJ1271" s="105">
        <v>27.172599999999999</v>
      </c>
      <c r="AK1271" s="105">
        <v>26.9664</v>
      </c>
      <c r="AL1271" s="105">
        <v>26.491299999999999</v>
      </c>
      <c r="AM1271" s="105">
        <v>26.688300000000002</v>
      </c>
      <c r="AN1271" s="105">
        <v>27.041399999999999</v>
      </c>
      <c r="AO1271" s="105">
        <v>23.5931</v>
      </c>
      <c r="AP1271" s="105">
        <v>21.379899999999999</v>
      </c>
      <c r="AQ1271" s="105">
        <v>22.283799999999999</v>
      </c>
      <c r="AR1271" s="105">
        <v>27.303699999999999</v>
      </c>
      <c r="AS1271" s="105">
        <v>27.456900000000001</v>
      </c>
      <c r="AT1271" s="105">
        <v>27.296900000000001</v>
      </c>
      <c r="AU1271" s="105">
        <v>26.539899999999999</v>
      </c>
      <c r="AV1271" s="105">
        <v>27.2104</v>
      </c>
      <c r="AW1271" s="105">
        <v>27.046199999999999</v>
      </c>
      <c r="AX1271" s="105">
        <v>27.2422</v>
      </c>
      <c r="AY1271" s="105">
        <v>27.269300000000001</v>
      </c>
      <c r="AZ1271" s="105">
        <v>26.5565</v>
      </c>
      <c r="BA1271" s="105">
        <v>27.43</v>
      </c>
      <c r="BB1271" s="105">
        <v>27.434200000000001</v>
      </c>
      <c r="BC1271" s="105">
        <v>27.254899999999999</v>
      </c>
      <c r="BD1271" s="105">
        <v>27.137599999999999</v>
      </c>
      <c r="BE1271" s="105">
        <v>27.503</v>
      </c>
      <c r="BF1271" s="105">
        <v>27.376799999999999</v>
      </c>
      <c r="BG1271" s="105">
        <v>27.244399999999999</v>
      </c>
      <c r="BH1271" s="105">
        <v>27.4894</v>
      </c>
      <c r="BI1271" s="105">
        <v>27.3263</v>
      </c>
      <c r="BJ1271" s="105">
        <v>27.182700000000001</v>
      </c>
      <c r="BK1271" s="105">
        <v>27.426600000000001</v>
      </c>
      <c r="BL1271" s="116">
        <v>27.112300000000001</v>
      </c>
      <c r="BM1271" s="112">
        <v>0.15170500000000001</v>
      </c>
      <c r="BN1271" s="112">
        <v>5.55007E-2</v>
      </c>
      <c r="BO1271" s="112">
        <v>1.75731E-3</v>
      </c>
      <c r="BP1271" s="112">
        <v>0.36077300000000001</v>
      </c>
      <c r="BQ1271" s="112">
        <v>0.23915400000000001</v>
      </c>
      <c r="BR1271" s="112">
        <v>0.43591600000000003</v>
      </c>
      <c r="BS1271" s="112">
        <v>0.302622</v>
      </c>
      <c r="BT1271" s="112">
        <v>0.52927999999999997</v>
      </c>
      <c r="BU1271" s="117">
        <v>0.39802399999999999</v>
      </c>
      <c r="BV1271" s="112">
        <v>0.223935</v>
      </c>
      <c r="BW1271" s="112">
        <v>0.11361</v>
      </c>
      <c r="BX1271" s="112">
        <v>2.35613E-2</v>
      </c>
      <c r="BY1271" s="112">
        <v>0.44542300000000001</v>
      </c>
      <c r="BZ1271" s="112">
        <v>0.59282699999999999</v>
      </c>
      <c r="CA1271" s="112">
        <v>0.69236900000000001</v>
      </c>
      <c r="CB1271" s="112">
        <v>0.53687300000000004</v>
      </c>
      <c r="CC1271" s="112">
        <v>0.69986199999999998</v>
      </c>
      <c r="CD1271" s="117">
        <v>0.76414199999999999</v>
      </c>
      <c r="CE1271" s="105">
        <v>-0.21054600000000001</v>
      </c>
      <c r="CF1271" s="105">
        <v>-0.500193</v>
      </c>
      <c r="CG1271" s="105">
        <v>-4.8215700000000004</v>
      </c>
      <c r="CH1271" s="105">
        <v>0.111982</v>
      </c>
      <c r="CI1271" s="105">
        <v>-0.30834600000000001</v>
      </c>
      <c r="CJ1271" s="105">
        <v>-0.21785299999999999</v>
      </c>
      <c r="CK1271" s="105">
        <v>0.13247100000000001</v>
      </c>
      <c r="CL1271" s="105">
        <v>9.8610600000000007E-2</v>
      </c>
      <c r="CM1271" s="116">
        <v>0.112843</v>
      </c>
    </row>
    <row r="1272" spans="1:91">
      <c r="A1272" s="104" t="s">
        <v>3396</v>
      </c>
      <c r="B1272" s="104" t="s">
        <v>3397</v>
      </c>
      <c r="C1272" s="104" t="s">
        <v>471</v>
      </c>
      <c r="D1272" s="105">
        <v>27.318550000000002</v>
      </c>
      <c r="E1272" s="108">
        <v>23498238</v>
      </c>
      <c r="F1272" s="108">
        <v>103459448</v>
      </c>
      <c r="G1272" s="108">
        <v>31015166</v>
      </c>
      <c r="H1272" s="108">
        <v>257530332</v>
      </c>
      <c r="I1272" s="108">
        <v>59271306</v>
      </c>
      <c r="J1272" s="108">
        <v>102196144</v>
      </c>
      <c r="K1272" s="108">
        <v>90994079.5</v>
      </c>
      <c r="L1272" s="108">
        <v>36774379</v>
      </c>
      <c r="M1272" s="108">
        <v>149968288</v>
      </c>
      <c r="N1272" s="108">
        <v>308144490.5</v>
      </c>
      <c r="O1272" s="108">
        <v>22387370</v>
      </c>
      <c r="P1272" s="108">
        <v>50556944.5</v>
      </c>
      <c r="Q1272" s="108">
        <v>141123760</v>
      </c>
      <c r="R1272" s="108">
        <v>215907818</v>
      </c>
      <c r="S1272" s="108">
        <v>92355155</v>
      </c>
      <c r="T1272" s="108">
        <v>175189562</v>
      </c>
      <c r="U1272" s="108">
        <v>183307416.30000001</v>
      </c>
      <c r="V1272" s="108">
        <v>136713835</v>
      </c>
      <c r="W1272" s="108">
        <v>113087822</v>
      </c>
      <c r="X1272" s="108">
        <v>188108716</v>
      </c>
      <c r="Y1272" s="108">
        <v>106176792</v>
      </c>
      <c r="Z1272" s="108">
        <v>103087296</v>
      </c>
      <c r="AA1272" s="108">
        <v>173792565.30000001</v>
      </c>
      <c r="AB1272" s="108">
        <v>162968948</v>
      </c>
      <c r="AC1272" s="108">
        <v>161488310.5</v>
      </c>
      <c r="AD1272" s="108">
        <v>264763569</v>
      </c>
      <c r="AE1272" s="108">
        <v>173336705</v>
      </c>
      <c r="AF1272" s="108">
        <v>188158741</v>
      </c>
      <c r="AG1272" s="108">
        <v>299028176</v>
      </c>
      <c r="AH1272" s="115">
        <v>101678184</v>
      </c>
      <c r="AI1272" s="105">
        <v>24.869499999999999</v>
      </c>
      <c r="AJ1272" s="105">
        <v>27.331099999999999</v>
      </c>
      <c r="AK1272" s="105">
        <v>25.565100000000001</v>
      </c>
      <c r="AL1272" s="105">
        <v>28.214600000000001</v>
      </c>
      <c r="AM1272" s="105">
        <v>26.274999999999999</v>
      </c>
      <c r="AN1272" s="105">
        <v>27.1706</v>
      </c>
      <c r="AO1272" s="105">
        <v>26.712</v>
      </c>
      <c r="AP1272" s="105">
        <v>26.252800000000001</v>
      </c>
      <c r="AQ1272" s="105">
        <v>27.3492</v>
      </c>
      <c r="AR1272" s="105">
        <v>28.662400000000002</v>
      </c>
      <c r="AS1272" s="105">
        <v>25.099499999999999</v>
      </c>
      <c r="AT1272" s="105">
        <v>26.195599999999999</v>
      </c>
      <c r="AU1272" s="105">
        <v>27.306000000000001</v>
      </c>
      <c r="AV1272" s="105">
        <v>27.9755</v>
      </c>
      <c r="AW1272" s="105">
        <v>26.910799999999998</v>
      </c>
      <c r="AX1272" s="105">
        <v>27.7637</v>
      </c>
      <c r="AY1272" s="105">
        <v>27.763999999999999</v>
      </c>
      <c r="AZ1272" s="105">
        <v>27.405799999999999</v>
      </c>
      <c r="BA1272" s="105">
        <v>26.997800000000002</v>
      </c>
      <c r="BB1272" s="105">
        <v>27.835999999999999</v>
      </c>
      <c r="BC1272" s="105">
        <v>26.8367</v>
      </c>
      <c r="BD1272" s="105">
        <v>27.042999999999999</v>
      </c>
      <c r="BE1272" s="105">
        <v>27.842400000000001</v>
      </c>
      <c r="BF1272" s="105">
        <v>27.7166</v>
      </c>
      <c r="BG1272" s="105">
        <v>27.2729</v>
      </c>
      <c r="BH1272" s="105">
        <v>28.006599999999999</v>
      </c>
      <c r="BI1272" s="105">
        <v>27.382899999999999</v>
      </c>
      <c r="BJ1272" s="105">
        <v>27.542400000000001</v>
      </c>
      <c r="BK1272" s="105">
        <v>28.126999999999999</v>
      </c>
      <c r="BL1272" s="116">
        <v>26.664200000000001</v>
      </c>
      <c r="BM1272" s="112">
        <v>0.14665400000000001</v>
      </c>
      <c r="BN1272" s="112">
        <v>0.765594</v>
      </c>
      <c r="BO1272" s="112">
        <v>0.27349600000000002</v>
      </c>
      <c r="BP1272" s="112">
        <v>0.52410599999999996</v>
      </c>
      <c r="BQ1272" s="112">
        <v>0.93305099999999996</v>
      </c>
      <c r="BR1272" s="112">
        <v>0.67410700000000001</v>
      </c>
      <c r="BS1272" s="112">
        <v>0.69595200000000002</v>
      </c>
      <c r="BT1272" s="112">
        <v>0.86459399999999997</v>
      </c>
      <c r="BU1272" s="117">
        <v>0.83150500000000005</v>
      </c>
      <c r="BV1272" s="112">
        <v>0.218669</v>
      </c>
      <c r="BW1272" s="112">
        <v>0.81267500000000004</v>
      </c>
      <c r="BX1272" s="112">
        <v>0.38902599999999998</v>
      </c>
      <c r="BY1272" s="112">
        <v>0.60456799999999999</v>
      </c>
      <c r="BZ1272" s="112">
        <v>0.96575</v>
      </c>
      <c r="CA1272" s="112">
        <v>0.84171700000000005</v>
      </c>
      <c r="CB1272" s="112">
        <v>0.83660699999999999</v>
      </c>
      <c r="CC1272" s="112">
        <v>0.92734899999999998</v>
      </c>
      <c r="CD1272" s="117">
        <v>0.94978200000000002</v>
      </c>
      <c r="CE1272" s="105">
        <v>-1.52261</v>
      </c>
      <c r="CF1272" s="105">
        <v>-0.22448799999999999</v>
      </c>
      <c r="CG1272" s="105">
        <v>-0.67320800000000003</v>
      </c>
      <c r="CH1272" s="105">
        <v>-0.79203599999999996</v>
      </c>
      <c r="CI1272" s="105">
        <v>-4.7082300000000001E-2</v>
      </c>
      <c r="CJ1272" s="105">
        <v>0.199964</v>
      </c>
      <c r="CK1272" s="105">
        <v>-0.221001</v>
      </c>
      <c r="CL1272" s="105">
        <v>8.9480699999999996E-2</v>
      </c>
      <c r="CM1272" s="116">
        <v>0.109581</v>
      </c>
    </row>
    <row r="1273" spans="1:91">
      <c r="A1273" s="104" t="s">
        <v>3398</v>
      </c>
      <c r="B1273" s="104" t="s">
        <v>3399</v>
      </c>
      <c r="C1273" s="104" t="s">
        <v>1752</v>
      </c>
      <c r="D1273" s="105">
        <v>28.5274</v>
      </c>
      <c r="E1273" s="108">
        <v>345868570.5</v>
      </c>
      <c r="F1273" s="108">
        <v>314092728</v>
      </c>
      <c r="G1273" s="108">
        <v>320722060</v>
      </c>
      <c r="H1273" s="108">
        <v>207586396</v>
      </c>
      <c r="I1273" s="108">
        <v>236499746</v>
      </c>
      <c r="J1273" s="108">
        <v>189040981</v>
      </c>
      <c r="K1273" s="108">
        <v>153267666</v>
      </c>
      <c r="L1273" s="108">
        <v>45354513</v>
      </c>
      <c r="M1273" s="108">
        <v>164027230</v>
      </c>
      <c r="N1273" s="108">
        <v>195648976</v>
      </c>
      <c r="O1273" s="108">
        <v>122882904</v>
      </c>
      <c r="P1273" s="108">
        <v>183331430</v>
      </c>
      <c r="Q1273" s="108">
        <v>314359439</v>
      </c>
      <c r="R1273" s="108">
        <v>212091184</v>
      </c>
      <c r="S1273" s="108">
        <v>73395392</v>
      </c>
      <c r="T1273" s="108">
        <v>299321215</v>
      </c>
      <c r="U1273" s="108">
        <v>271076941.80000001</v>
      </c>
      <c r="V1273" s="108">
        <v>356683970</v>
      </c>
      <c r="W1273" s="108">
        <v>388576576</v>
      </c>
      <c r="X1273" s="108">
        <v>408392052</v>
      </c>
      <c r="Y1273" s="108">
        <v>374934282</v>
      </c>
      <c r="Z1273" s="108">
        <v>454573307.5</v>
      </c>
      <c r="AA1273" s="108">
        <v>440369598</v>
      </c>
      <c r="AB1273" s="108">
        <v>513169748</v>
      </c>
      <c r="AC1273" s="108">
        <v>319186942</v>
      </c>
      <c r="AD1273" s="108">
        <v>454520140</v>
      </c>
      <c r="AE1273" s="108">
        <v>435538704</v>
      </c>
      <c r="AF1273" s="108">
        <v>370114416</v>
      </c>
      <c r="AG1273" s="108">
        <v>412392864</v>
      </c>
      <c r="AH1273" s="115">
        <v>408433424</v>
      </c>
      <c r="AI1273" s="105">
        <v>28.749099999999999</v>
      </c>
      <c r="AJ1273" s="105">
        <v>28.8126</v>
      </c>
      <c r="AK1273" s="105">
        <v>28.883400000000002</v>
      </c>
      <c r="AL1273" s="105">
        <v>27.903500000000001</v>
      </c>
      <c r="AM1273" s="105">
        <v>28.278400000000001</v>
      </c>
      <c r="AN1273" s="105">
        <v>28.0273</v>
      </c>
      <c r="AO1273" s="105">
        <v>27.461300000000001</v>
      </c>
      <c r="AP1273" s="105">
        <v>26.550899999999999</v>
      </c>
      <c r="AQ1273" s="105">
        <v>27.4785</v>
      </c>
      <c r="AR1273" s="105">
        <v>28.006499999999999</v>
      </c>
      <c r="AS1273" s="105">
        <v>27.5184</v>
      </c>
      <c r="AT1273" s="105">
        <v>28.053999999999998</v>
      </c>
      <c r="AU1273" s="105">
        <v>28.448599999999999</v>
      </c>
      <c r="AV1273" s="105">
        <v>27.9498</v>
      </c>
      <c r="AW1273" s="105">
        <v>26.563400000000001</v>
      </c>
      <c r="AX1273" s="105">
        <v>28.5364</v>
      </c>
      <c r="AY1273" s="105">
        <v>28.3262</v>
      </c>
      <c r="AZ1273" s="105">
        <v>28.795000000000002</v>
      </c>
      <c r="BA1273" s="105">
        <v>28.778600000000001</v>
      </c>
      <c r="BB1273" s="105">
        <v>28.952400000000001</v>
      </c>
      <c r="BC1273" s="105">
        <v>28.704000000000001</v>
      </c>
      <c r="BD1273" s="105">
        <v>29.143000000000001</v>
      </c>
      <c r="BE1273" s="105">
        <v>29.119499999999999</v>
      </c>
      <c r="BF1273" s="105">
        <v>29.371400000000001</v>
      </c>
      <c r="BG1273" s="105">
        <v>28.298300000000001</v>
      </c>
      <c r="BH1273" s="105">
        <v>28.8033</v>
      </c>
      <c r="BI1273" s="105">
        <v>28.7121</v>
      </c>
      <c r="BJ1273" s="105">
        <v>28.5184</v>
      </c>
      <c r="BK1273" s="105">
        <v>28.567399999999999</v>
      </c>
      <c r="BL1273" s="116">
        <v>28.602</v>
      </c>
      <c r="BM1273" s="112">
        <v>5.2628400000000004E-3</v>
      </c>
      <c r="BN1273" s="112">
        <v>1.2013899999999999E-2</v>
      </c>
      <c r="BO1273" s="112">
        <v>1.03955E-2</v>
      </c>
      <c r="BP1273" s="112">
        <v>1.5268199999999999E-2</v>
      </c>
      <c r="BQ1273" s="112">
        <v>0.182723</v>
      </c>
      <c r="BR1273" s="112">
        <v>0.94506500000000004</v>
      </c>
      <c r="BS1273" s="112">
        <v>3.2499500000000001E-2</v>
      </c>
      <c r="BT1273" s="112">
        <v>1.5091900000000001E-3</v>
      </c>
      <c r="BU1273" s="117">
        <v>0.80298400000000003</v>
      </c>
      <c r="BV1273" s="112">
        <v>2.9285800000000001E-2</v>
      </c>
      <c r="BW1273" s="112">
        <v>4.3207000000000002E-2</v>
      </c>
      <c r="BX1273" s="112">
        <v>6.0557300000000001E-2</v>
      </c>
      <c r="BY1273" s="112">
        <v>3.7409100000000001E-2</v>
      </c>
      <c r="BZ1273" s="112">
        <v>0.55007700000000004</v>
      </c>
      <c r="CA1273" s="112">
        <v>0.97594599999999998</v>
      </c>
      <c r="CB1273" s="112">
        <v>0.172426</v>
      </c>
      <c r="CC1273" s="112">
        <v>3.0196600000000001E-2</v>
      </c>
      <c r="CD1273" s="117">
        <v>0.94145500000000004</v>
      </c>
      <c r="CE1273" s="105">
        <v>0.25239499999999998</v>
      </c>
      <c r="CF1273" s="105">
        <v>-0.49287700000000001</v>
      </c>
      <c r="CG1273" s="105">
        <v>-1.3990800000000001</v>
      </c>
      <c r="CH1273" s="105">
        <v>-0.70300499999999999</v>
      </c>
      <c r="CI1273" s="105">
        <v>-0.90869299999999997</v>
      </c>
      <c r="CJ1273" s="105">
        <v>-1.00981E-2</v>
      </c>
      <c r="CK1273" s="105">
        <v>0.24901799999999999</v>
      </c>
      <c r="CL1273" s="105">
        <v>0.64868000000000003</v>
      </c>
      <c r="CM1273" s="116">
        <v>4.1919699999999997E-2</v>
      </c>
    </row>
    <row r="1274" spans="1:91">
      <c r="A1274" s="104" t="s">
        <v>3400</v>
      </c>
      <c r="B1274" s="104" t="s">
        <v>3401</v>
      </c>
      <c r="C1274" s="104" t="s">
        <v>471</v>
      </c>
      <c r="D1274" s="105">
        <v>27.042449999999999</v>
      </c>
      <c r="E1274" s="108">
        <v>70970474</v>
      </c>
      <c r="F1274" s="108">
        <v>81143368</v>
      </c>
      <c r="G1274" s="108">
        <v>60990768</v>
      </c>
      <c r="H1274" s="108">
        <v>124948912</v>
      </c>
      <c r="I1274" s="108">
        <v>129436023</v>
      </c>
      <c r="J1274" s="108">
        <v>88081016</v>
      </c>
      <c r="K1274" s="108">
        <v>104213612</v>
      </c>
      <c r="L1274" s="108">
        <v>132738054</v>
      </c>
      <c r="M1274" s="108">
        <v>126004320</v>
      </c>
      <c r="N1274" s="108">
        <v>93127581.379999995</v>
      </c>
      <c r="O1274" s="108">
        <v>86837519.5</v>
      </c>
      <c r="P1274" s="108">
        <v>66997168</v>
      </c>
      <c r="Q1274" s="108">
        <v>106633752</v>
      </c>
      <c r="R1274" s="108">
        <v>176161168</v>
      </c>
      <c r="S1274" s="108">
        <v>33048465</v>
      </c>
      <c r="T1274" s="108">
        <v>114252953</v>
      </c>
      <c r="U1274" s="108">
        <v>101861800</v>
      </c>
      <c r="V1274" s="108">
        <v>132472432</v>
      </c>
      <c r="W1274" s="108">
        <v>100680912</v>
      </c>
      <c r="X1274" s="108">
        <v>89502872</v>
      </c>
      <c r="Y1274" s="108">
        <v>123472058</v>
      </c>
      <c r="Z1274" s="108">
        <v>77955008</v>
      </c>
      <c r="AA1274" s="108">
        <v>97282506</v>
      </c>
      <c r="AB1274" s="108">
        <v>82690072</v>
      </c>
      <c r="AC1274" s="108">
        <v>233284856</v>
      </c>
      <c r="AD1274" s="108">
        <v>158697452</v>
      </c>
      <c r="AE1274" s="108">
        <v>152985354</v>
      </c>
      <c r="AF1274" s="108">
        <v>143641660</v>
      </c>
      <c r="AG1274" s="108">
        <v>154098272</v>
      </c>
      <c r="AH1274" s="115">
        <v>135446704</v>
      </c>
      <c r="AI1274" s="105">
        <v>26.464200000000002</v>
      </c>
      <c r="AJ1274" s="105">
        <v>26.972899999999999</v>
      </c>
      <c r="AK1274" s="105">
        <v>26.5154</v>
      </c>
      <c r="AL1274" s="105">
        <v>27.171199999999999</v>
      </c>
      <c r="AM1274" s="105">
        <v>27.4011</v>
      </c>
      <c r="AN1274" s="105">
        <v>27.054099999999998</v>
      </c>
      <c r="AO1274" s="105">
        <v>26.907299999999999</v>
      </c>
      <c r="AP1274" s="105">
        <v>28.0212</v>
      </c>
      <c r="AQ1274" s="105">
        <v>27.097999999999999</v>
      </c>
      <c r="AR1274" s="105">
        <v>26.8767</v>
      </c>
      <c r="AS1274" s="105">
        <v>27.030799999999999</v>
      </c>
      <c r="AT1274" s="105">
        <v>26.601800000000001</v>
      </c>
      <c r="AU1274" s="105">
        <v>26.892399999999999</v>
      </c>
      <c r="AV1274" s="105">
        <v>27.681999999999999</v>
      </c>
      <c r="AW1274" s="105">
        <v>25.454000000000001</v>
      </c>
      <c r="AX1274" s="105">
        <v>27.146999999999998</v>
      </c>
      <c r="AY1274" s="105">
        <v>26.9373</v>
      </c>
      <c r="AZ1274" s="105">
        <v>27.374700000000001</v>
      </c>
      <c r="BA1274" s="105">
        <v>26.830200000000001</v>
      </c>
      <c r="BB1274" s="105">
        <v>26.766200000000001</v>
      </c>
      <c r="BC1274" s="105">
        <v>27.055099999999999</v>
      </c>
      <c r="BD1274" s="105">
        <v>26.617799999999999</v>
      </c>
      <c r="BE1274" s="105">
        <v>26.9741</v>
      </c>
      <c r="BF1274" s="105">
        <v>26.7378</v>
      </c>
      <c r="BG1274" s="105">
        <v>27.805299999999999</v>
      </c>
      <c r="BH1274" s="105">
        <v>27.259499999999999</v>
      </c>
      <c r="BI1274" s="105">
        <v>27.2027</v>
      </c>
      <c r="BJ1274" s="105">
        <v>27.152899999999999</v>
      </c>
      <c r="BK1274" s="105">
        <v>27.172899999999998</v>
      </c>
      <c r="BL1274" s="116">
        <v>27.077999999999999</v>
      </c>
      <c r="BM1274" s="112">
        <v>4.21676E-2</v>
      </c>
      <c r="BN1274" s="112">
        <v>0.52251300000000001</v>
      </c>
      <c r="BO1274" s="112">
        <v>0.58003700000000002</v>
      </c>
      <c r="BP1274" s="112">
        <v>8.1489099999999995E-2</v>
      </c>
      <c r="BQ1274" s="112">
        <v>0.52121099999999998</v>
      </c>
      <c r="BR1274" s="112">
        <v>0.89409000000000005</v>
      </c>
      <c r="BS1274" s="112">
        <v>5.30809E-2</v>
      </c>
      <c r="BT1274" s="112">
        <v>2.9991799999999999E-2</v>
      </c>
      <c r="BU1274" s="117">
        <v>0.21249499999999999</v>
      </c>
      <c r="BV1274" s="112">
        <v>8.8686299999999996E-2</v>
      </c>
      <c r="BW1274" s="112">
        <v>0.60601300000000002</v>
      </c>
      <c r="BX1274" s="112">
        <v>0.67070099999999999</v>
      </c>
      <c r="BY1274" s="112">
        <v>0.13553200000000001</v>
      </c>
      <c r="BZ1274" s="112">
        <v>0.75597199999999998</v>
      </c>
      <c r="CA1274" s="112">
        <v>0.95211800000000002</v>
      </c>
      <c r="CB1274" s="112">
        <v>0.219337</v>
      </c>
      <c r="CC1274" s="112">
        <v>0.139291</v>
      </c>
      <c r="CD1274" s="117">
        <v>0.70063399999999998</v>
      </c>
      <c r="CE1274" s="105">
        <v>-0.48381099999999999</v>
      </c>
      <c r="CF1274" s="105">
        <v>7.4153899999999995E-2</v>
      </c>
      <c r="CG1274" s="105">
        <v>0.20754400000000001</v>
      </c>
      <c r="CH1274" s="105">
        <v>-0.29820400000000002</v>
      </c>
      <c r="CI1274" s="105">
        <v>-0.45848100000000003</v>
      </c>
      <c r="CJ1274" s="105">
        <v>1.83754E-2</v>
      </c>
      <c r="CK1274" s="105">
        <v>-0.25079299999999999</v>
      </c>
      <c r="CL1274" s="105">
        <v>-0.35806300000000002</v>
      </c>
      <c r="CM1274" s="116">
        <v>0.28786</v>
      </c>
    </row>
    <row r="1275" spans="1:91">
      <c r="A1275" s="104" t="s">
        <v>3402</v>
      </c>
      <c r="B1275" s="104" t="s">
        <v>3403</v>
      </c>
      <c r="C1275" s="104" t="s">
        <v>1760</v>
      </c>
      <c r="D1275" s="105">
        <v>27.917950000000001</v>
      </c>
      <c r="E1275" s="108">
        <v>56707232</v>
      </c>
      <c r="F1275" s="108">
        <v>102979181</v>
      </c>
      <c r="G1275" s="108">
        <v>15836468</v>
      </c>
      <c r="H1275" s="108">
        <v>106485316</v>
      </c>
      <c r="I1275" s="108">
        <v>135199844</v>
      </c>
      <c r="J1275" s="108">
        <v>97047926.75</v>
      </c>
      <c r="K1275" s="108">
        <v>117345896</v>
      </c>
      <c r="L1275" s="108">
        <v>1307086.125</v>
      </c>
      <c r="M1275" s="108">
        <v>65614032</v>
      </c>
      <c r="N1275" s="108">
        <v>50846200</v>
      </c>
      <c r="O1275" s="108">
        <v>13954544.5</v>
      </c>
      <c r="P1275" s="108">
        <v>94158224</v>
      </c>
      <c r="Q1275" s="108">
        <v>287729168</v>
      </c>
      <c r="R1275" s="108">
        <v>198973136</v>
      </c>
      <c r="S1275" s="108">
        <v>30472225.75</v>
      </c>
      <c r="T1275" s="108">
        <v>338314240</v>
      </c>
      <c r="U1275" s="108">
        <v>325470480</v>
      </c>
      <c r="V1275" s="108">
        <v>320372440</v>
      </c>
      <c r="W1275" s="108">
        <v>153654008</v>
      </c>
      <c r="X1275" s="108">
        <v>207831491.5</v>
      </c>
      <c r="Y1275" s="108">
        <v>353796528</v>
      </c>
      <c r="Z1275" s="108">
        <v>274463056</v>
      </c>
      <c r="AA1275" s="108">
        <v>329530312</v>
      </c>
      <c r="AB1275" s="108">
        <v>298501600</v>
      </c>
      <c r="AC1275" s="108">
        <v>381233568</v>
      </c>
      <c r="AD1275" s="108">
        <v>459731796</v>
      </c>
      <c r="AE1275" s="108">
        <v>384666384</v>
      </c>
      <c r="AF1275" s="108">
        <v>412740880</v>
      </c>
      <c r="AG1275" s="108">
        <v>430411104</v>
      </c>
      <c r="AH1275" s="115">
        <v>372386592</v>
      </c>
      <c r="AI1275" s="105">
        <v>26.140499999999999</v>
      </c>
      <c r="AJ1275" s="105">
        <v>27.316700000000001</v>
      </c>
      <c r="AK1275" s="105">
        <v>24.589300000000001</v>
      </c>
      <c r="AL1275" s="105">
        <v>26.9405</v>
      </c>
      <c r="AM1275" s="105">
        <v>27.465599999999998</v>
      </c>
      <c r="AN1275" s="105">
        <v>27.2011</v>
      </c>
      <c r="AO1275" s="105">
        <v>27.0715</v>
      </c>
      <c r="AP1275" s="105">
        <v>21.430599999999998</v>
      </c>
      <c r="AQ1275" s="105">
        <v>26.156600000000001</v>
      </c>
      <c r="AR1275" s="105">
        <v>25.981999999999999</v>
      </c>
      <c r="AS1275" s="105">
        <v>24.414899999999999</v>
      </c>
      <c r="AT1275" s="105">
        <v>27.0928</v>
      </c>
      <c r="AU1275" s="105">
        <v>28.325500000000002</v>
      </c>
      <c r="AV1275" s="105">
        <v>27.857700000000001</v>
      </c>
      <c r="AW1275" s="105">
        <v>25.334099999999999</v>
      </c>
      <c r="AX1275" s="105">
        <v>28.713100000000001</v>
      </c>
      <c r="AY1275" s="105">
        <v>28.601099999999999</v>
      </c>
      <c r="AZ1275" s="105">
        <v>28.639900000000001</v>
      </c>
      <c r="BA1275" s="105">
        <v>27.44</v>
      </c>
      <c r="BB1275" s="105">
        <v>27.978200000000001</v>
      </c>
      <c r="BC1275" s="105">
        <v>28.6128</v>
      </c>
      <c r="BD1275" s="105">
        <v>28.4542</v>
      </c>
      <c r="BE1275" s="105">
        <v>28.7225</v>
      </c>
      <c r="BF1275" s="105">
        <v>28.5898</v>
      </c>
      <c r="BG1275" s="105">
        <v>28.555900000000001</v>
      </c>
      <c r="BH1275" s="105">
        <v>28.8188</v>
      </c>
      <c r="BI1275" s="105">
        <v>28.532900000000001</v>
      </c>
      <c r="BJ1275" s="105">
        <v>28.675699999999999</v>
      </c>
      <c r="BK1275" s="105">
        <v>28.627099999999999</v>
      </c>
      <c r="BL1275" s="116">
        <v>28.468299999999999</v>
      </c>
      <c r="BM1275" s="112">
        <v>3.1378900000000001E-2</v>
      </c>
      <c r="BN1275" s="112">
        <v>1.0688200000000001E-3</v>
      </c>
      <c r="BO1275" s="112">
        <v>0.101586</v>
      </c>
      <c r="BP1275" s="112">
        <v>2.3963000000000002E-2</v>
      </c>
      <c r="BQ1275" s="112">
        <v>0.20247200000000001</v>
      </c>
      <c r="BR1275" s="112">
        <v>0.43680600000000003</v>
      </c>
      <c r="BS1275" s="112">
        <v>0.16770699999999999</v>
      </c>
      <c r="BT1275" s="112">
        <v>0.98827500000000001</v>
      </c>
      <c r="BU1275" s="117">
        <v>0.70303599999999999</v>
      </c>
      <c r="BV1275" s="112">
        <v>7.5740399999999999E-2</v>
      </c>
      <c r="BW1275" s="112">
        <v>1.43207E-2</v>
      </c>
      <c r="BX1275" s="112">
        <v>0.19522500000000001</v>
      </c>
      <c r="BY1275" s="112">
        <v>5.1762200000000001E-2</v>
      </c>
      <c r="BZ1275" s="112">
        <v>0.57049499999999997</v>
      </c>
      <c r="CA1275" s="112">
        <v>0.69264099999999995</v>
      </c>
      <c r="CB1275" s="112">
        <v>0.38828499999999999</v>
      </c>
      <c r="CC1275" s="112">
        <v>0.99596700000000005</v>
      </c>
      <c r="CD1275" s="117">
        <v>0.90479799999999999</v>
      </c>
      <c r="CE1275" s="105">
        <v>-2.5748600000000001</v>
      </c>
      <c r="CF1275" s="105">
        <v>-1.38798</v>
      </c>
      <c r="CG1275" s="105">
        <v>-3.7041499999999998</v>
      </c>
      <c r="CH1275" s="105">
        <v>-2.7605</v>
      </c>
      <c r="CI1275" s="105">
        <v>-1.41795</v>
      </c>
      <c r="CJ1275" s="105">
        <v>6.1023099999999997E-2</v>
      </c>
      <c r="CK1275" s="105">
        <v>-0.58000200000000002</v>
      </c>
      <c r="CL1275" s="105">
        <v>-1.55703E-3</v>
      </c>
      <c r="CM1275" s="116">
        <v>4.5492199999999997E-2</v>
      </c>
    </row>
    <row r="1276" spans="1:91">
      <c r="A1276" s="104" t="s">
        <v>3404</v>
      </c>
      <c r="B1276" s="104" t="s">
        <v>3405</v>
      </c>
      <c r="C1276" s="104" t="s">
        <v>3406</v>
      </c>
      <c r="D1276" s="105">
        <v>29.66255</v>
      </c>
      <c r="E1276" s="108">
        <v>610447473</v>
      </c>
      <c r="F1276" s="108">
        <v>587858684</v>
      </c>
      <c r="G1276" s="108">
        <v>579538649</v>
      </c>
      <c r="H1276" s="108">
        <v>787598280</v>
      </c>
      <c r="I1276" s="108">
        <v>658633644</v>
      </c>
      <c r="J1276" s="108">
        <v>685614164</v>
      </c>
      <c r="K1276" s="108">
        <v>665677820</v>
      </c>
      <c r="L1276" s="108">
        <v>485883578</v>
      </c>
      <c r="M1276" s="108">
        <v>654721092</v>
      </c>
      <c r="N1276" s="108">
        <v>755103958</v>
      </c>
      <c r="O1276" s="108">
        <v>817855034</v>
      </c>
      <c r="P1276" s="108">
        <v>615393030</v>
      </c>
      <c r="Q1276" s="108">
        <v>648611504</v>
      </c>
      <c r="R1276" s="108">
        <v>694693600.5</v>
      </c>
      <c r="S1276" s="108">
        <v>505767904.5</v>
      </c>
      <c r="T1276" s="108">
        <v>612412176</v>
      </c>
      <c r="U1276" s="108">
        <v>656545596</v>
      </c>
      <c r="V1276" s="108">
        <v>614821176</v>
      </c>
      <c r="W1276" s="108">
        <v>706136302</v>
      </c>
      <c r="X1276" s="108">
        <v>675313572</v>
      </c>
      <c r="Y1276" s="108">
        <v>745948238</v>
      </c>
      <c r="Z1276" s="108">
        <v>577361824</v>
      </c>
      <c r="AA1276" s="108">
        <v>598276939</v>
      </c>
      <c r="AB1276" s="108">
        <v>675138976</v>
      </c>
      <c r="AC1276" s="108">
        <v>931234917</v>
      </c>
      <c r="AD1276" s="108">
        <v>932420668</v>
      </c>
      <c r="AE1276" s="108">
        <v>764984648</v>
      </c>
      <c r="AF1276" s="108">
        <v>829735292</v>
      </c>
      <c r="AG1276" s="108">
        <v>833542054</v>
      </c>
      <c r="AH1276" s="115">
        <v>839787852</v>
      </c>
      <c r="AI1276" s="105">
        <v>29.5688</v>
      </c>
      <c r="AJ1276" s="105">
        <v>29.7182</v>
      </c>
      <c r="AK1276" s="105">
        <v>29.709700000000002</v>
      </c>
      <c r="AL1276" s="105">
        <v>29.827300000000001</v>
      </c>
      <c r="AM1276" s="105">
        <v>29.721800000000002</v>
      </c>
      <c r="AN1276" s="105">
        <v>29.885200000000001</v>
      </c>
      <c r="AO1276" s="105">
        <v>29.553699999999999</v>
      </c>
      <c r="AP1276" s="105">
        <v>29.663599999999999</v>
      </c>
      <c r="AQ1276" s="105">
        <v>29.4754</v>
      </c>
      <c r="AR1276" s="105">
        <v>29.9437</v>
      </c>
      <c r="AS1276" s="105">
        <v>30.1891</v>
      </c>
      <c r="AT1276" s="105">
        <v>29.801100000000002</v>
      </c>
      <c r="AU1276" s="105">
        <v>29.4758</v>
      </c>
      <c r="AV1276" s="105">
        <v>29.6615</v>
      </c>
      <c r="AW1276" s="105">
        <v>29.3017</v>
      </c>
      <c r="AX1276" s="105">
        <v>29.569199999999999</v>
      </c>
      <c r="AY1276" s="105">
        <v>29.617100000000001</v>
      </c>
      <c r="AZ1276" s="105">
        <v>29.505600000000001</v>
      </c>
      <c r="BA1276" s="105">
        <v>29.6403</v>
      </c>
      <c r="BB1276" s="105">
        <v>29.6831</v>
      </c>
      <c r="BC1276" s="105">
        <v>29.688400000000001</v>
      </c>
      <c r="BD1276" s="105">
        <v>29.488</v>
      </c>
      <c r="BE1276" s="105">
        <v>29.567699999999999</v>
      </c>
      <c r="BF1276" s="105">
        <v>29.767199999999999</v>
      </c>
      <c r="BG1276" s="105">
        <v>29.831399999999999</v>
      </c>
      <c r="BH1276" s="105">
        <v>29.831</v>
      </c>
      <c r="BI1276" s="105">
        <v>29.524699999999999</v>
      </c>
      <c r="BJ1276" s="105">
        <v>29.6831</v>
      </c>
      <c r="BK1276" s="105">
        <v>29.584</v>
      </c>
      <c r="BL1276" s="116">
        <v>29.650200000000002</v>
      </c>
      <c r="BM1276" s="112">
        <v>0.66413999999999995</v>
      </c>
      <c r="BN1276" s="112">
        <v>3.70814E-2</v>
      </c>
      <c r="BO1276" s="112">
        <v>0.29302400000000001</v>
      </c>
      <c r="BP1276" s="112">
        <v>4.4293300000000001E-2</v>
      </c>
      <c r="BQ1276" s="112">
        <v>0.21357899999999999</v>
      </c>
      <c r="BR1276" s="112">
        <v>0.15944800000000001</v>
      </c>
      <c r="BS1276" s="112">
        <v>0.39226</v>
      </c>
      <c r="BT1276" s="112">
        <v>0.73865599999999998</v>
      </c>
      <c r="BU1276" s="117">
        <v>0.44489299999999998</v>
      </c>
      <c r="BV1276" s="112">
        <v>0.72506700000000002</v>
      </c>
      <c r="BW1276" s="112">
        <v>8.6961999999999998E-2</v>
      </c>
      <c r="BX1276" s="112">
        <v>0.40654099999999999</v>
      </c>
      <c r="BY1276" s="112">
        <v>8.3835999999999994E-2</v>
      </c>
      <c r="BZ1276" s="112">
        <v>0.58578200000000002</v>
      </c>
      <c r="CA1276" s="112">
        <v>0.41185699999999997</v>
      </c>
      <c r="CB1276" s="112">
        <v>0.61857600000000001</v>
      </c>
      <c r="CC1276" s="112">
        <v>0.84609999999999996</v>
      </c>
      <c r="CD1276" s="117">
        <v>0.78158300000000003</v>
      </c>
      <c r="CE1276" s="105">
        <v>2.64689E-2</v>
      </c>
      <c r="CF1276" s="105">
        <v>0.17233999999999999</v>
      </c>
      <c r="CG1276" s="105">
        <v>-7.4867199999999995E-2</v>
      </c>
      <c r="CH1276" s="105">
        <v>0.33888400000000002</v>
      </c>
      <c r="CI1276" s="105">
        <v>-0.15943599999999999</v>
      </c>
      <c r="CJ1276" s="105">
        <v>-7.5091699999999997E-2</v>
      </c>
      <c r="CK1276" s="105">
        <v>3.1522799999999997E-2</v>
      </c>
      <c r="CL1276" s="105">
        <v>-3.1480800000000003E-2</v>
      </c>
      <c r="CM1276" s="116">
        <v>8.9935899999999999E-2</v>
      </c>
    </row>
    <row r="1277" spans="1:91">
      <c r="A1277" s="104" t="s">
        <v>3407</v>
      </c>
      <c r="B1277" s="104" t="s">
        <v>3408</v>
      </c>
      <c r="C1277" s="104" t="s">
        <v>1254</v>
      </c>
      <c r="D1277" s="105">
        <v>31.300699999999999</v>
      </c>
      <c r="E1277" s="108">
        <v>1729580019</v>
      </c>
      <c r="F1277" s="108">
        <v>2157636328</v>
      </c>
      <c r="G1277" s="108">
        <v>2145619483</v>
      </c>
      <c r="H1277" s="108">
        <v>2705574676</v>
      </c>
      <c r="I1277" s="108">
        <v>2364411269</v>
      </c>
      <c r="J1277" s="108">
        <v>2909749568</v>
      </c>
      <c r="K1277" s="108">
        <v>1799050506</v>
      </c>
      <c r="L1277" s="108">
        <v>1692302236</v>
      </c>
      <c r="M1277" s="108">
        <v>2679811654</v>
      </c>
      <c r="N1277" s="108">
        <v>2259596719</v>
      </c>
      <c r="O1277" s="108">
        <v>2663872051</v>
      </c>
      <c r="P1277" s="108">
        <v>2359628220</v>
      </c>
      <c r="Q1277" s="108">
        <v>2361117406</v>
      </c>
      <c r="R1277" s="108">
        <v>1930414822</v>
      </c>
      <c r="S1277" s="108">
        <v>1418647600</v>
      </c>
      <c r="T1277" s="108">
        <v>1933834258</v>
      </c>
      <c r="U1277" s="108">
        <v>1836021960</v>
      </c>
      <c r="V1277" s="108">
        <v>2082432936</v>
      </c>
      <c r="W1277" s="108">
        <v>2243254043</v>
      </c>
      <c r="X1277" s="108">
        <v>2247262222</v>
      </c>
      <c r="Y1277" s="108">
        <v>2516474715</v>
      </c>
      <c r="Z1277" s="108">
        <v>1682123348</v>
      </c>
      <c r="AA1277" s="108">
        <v>1819306201</v>
      </c>
      <c r="AB1277" s="108">
        <v>1799546436</v>
      </c>
      <c r="AC1277" s="108">
        <v>2127448759</v>
      </c>
      <c r="AD1277" s="108">
        <v>2628403620</v>
      </c>
      <c r="AE1277" s="108">
        <v>2547416880</v>
      </c>
      <c r="AF1277" s="108">
        <v>2371833670</v>
      </c>
      <c r="AG1277" s="108">
        <v>2549736027</v>
      </c>
      <c r="AH1277" s="115">
        <v>2620724173</v>
      </c>
      <c r="AI1277" s="105">
        <v>31.071300000000001</v>
      </c>
      <c r="AJ1277" s="105">
        <v>31.566700000000001</v>
      </c>
      <c r="AK1277" s="105">
        <v>31.549600000000002</v>
      </c>
      <c r="AL1277" s="105">
        <v>31.607700000000001</v>
      </c>
      <c r="AM1277" s="105">
        <v>31.5594</v>
      </c>
      <c r="AN1277" s="105">
        <v>31.8932</v>
      </c>
      <c r="AO1277" s="105">
        <v>30.979500000000002</v>
      </c>
      <c r="AP1277" s="105">
        <v>31.324100000000001</v>
      </c>
      <c r="AQ1277" s="105">
        <v>31.508600000000001</v>
      </c>
      <c r="AR1277" s="105">
        <v>31.483499999999999</v>
      </c>
      <c r="AS1277" s="105">
        <v>31.778400000000001</v>
      </c>
      <c r="AT1277" s="105">
        <v>31.740100000000002</v>
      </c>
      <c r="AU1277" s="105">
        <v>31.371200000000002</v>
      </c>
      <c r="AV1277" s="105">
        <v>31.135999999999999</v>
      </c>
      <c r="AW1277" s="105">
        <v>30.7316</v>
      </c>
      <c r="AX1277" s="105">
        <v>31.228100000000001</v>
      </c>
      <c r="AY1277" s="105">
        <v>31.096299999999999</v>
      </c>
      <c r="AZ1277" s="105">
        <v>31.293500000000002</v>
      </c>
      <c r="BA1277" s="105">
        <v>31.3079</v>
      </c>
      <c r="BB1277" s="105">
        <v>31.392700000000001</v>
      </c>
      <c r="BC1277" s="105">
        <v>31.415800000000001</v>
      </c>
      <c r="BD1277" s="105">
        <v>31.0487</v>
      </c>
      <c r="BE1277" s="105">
        <v>31.174600000000002</v>
      </c>
      <c r="BF1277" s="105">
        <v>31.1816</v>
      </c>
      <c r="BG1277" s="105">
        <v>31.036000000000001</v>
      </c>
      <c r="BH1277" s="105">
        <v>31.325299999999999</v>
      </c>
      <c r="BI1277" s="105">
        <v>31.260300000000001</v>
      </c>
      <c r="BJ1277" s="105">
        <v>31.198399999999999</v>
      </c>
      <c r="BK1277" s="105">
        <v>31.178599999999999</v>
      </c>
      <c r="BL1277" s="116">
        <v>31.286899999999999</v>
      </c>
      <c r="BM1277" s="112">
        <v>0.351719</v>
      </c>
      <c r="BN1277" s="112">
        <v>1.3094700000000001E-2</v>
      </c>
      <c r="BO1277" s="112">
        <v>0.77076699999999998</v>
      </c>
      <c r="BP1277" s="112">
        <v>1.05407E-2</v>
      </c>
      <c r="BQ1277" s="112">
        <v>0.49651099999999998</v>
      </c>
      <c r="BR1277" s="112">
        <v>0.82988899999999999</v>
      </c>
      <c r="BS1277" s="112">
        <v>3.2042599999999997E-2</v>
      </c>
      <c r="BT1277" s="112">
        <v>0.18824099999999999</v>
      </c>
      <c r="BU1277" s="117">
        <v>0.88734500000000005</v>
      </c>
      <c r="BV1277" s="112">
        <v>0.435614</v>
      </c>
      <c r="BW1277" s="112">
        <v>4.5369699999999999E-2</v>
      </c>
      <c r="BX1277" s="112">
        <v>0.82965699999999998</v>
      </c>
      <c r="BY1277" s="112">
        <v>2.87718E-2</v>
      </c>
      <c r="BZ1277" s="112">
        <v>0.74639100000000003</v>
      </c>
      <c r="CA1277" s="112">
        <v>0.92661300000000002</v>
      </c>
      <c r="CB1277" s="112">
        <v>0.171683</v>
      </c>
      <c r="CC1277" s="112">
        <v>0.38776100000000002</v>
      </c>
      <c r="CD1277" s="117">
        <v>0.967113</v>
      </c>
      <c r="CE1277" s="105">
        <v>0.174536</v>
      </c>
      <c r="CF1277" s="105">
        <v>0.46545199999999998</v>
      </c>
      <c r="CG1277" s="105">
        <v>4.9442899999999998E-2</v>
      </c>
      <c r="CH1277" s="105">
        <v>0.446052</v>
      </c>
      <c r="CI1277" s="105">
        <v>-0.14172799999999999</v>
      </c>
      <c r="CJ1277" s="105">
        <v>-1.5335100000000001E-2</v>
      </c>
      <c r="CK1277" s="105">
        <v>0.15084600000000001</v>
      </c>
      <c r="CL1277" s="105">
        <v>-8.6364099999999999E-2</v>
      </c>
      <c r="CM1277" s="116">
        <v>-1.4146799999999999E-2</v>
      </c>
    </row>
    <row r="1278" spans="1:91">
      <c r="A1278" s="104" t="s">
        <v>3409</v>
      </c>
      <c r="B1278" s="104" t="s">
        <v>3410</v>
      </c>
      <c r="C1278" s="104" t="s">
        <v>1752</v>
      </c>
      <c r="D1278" s="105">
        <v>30.305500000000002</v>
      </c>
      <c r="E1278" s="108">
        <v>605720398.79999995</v>
      </c>
      <c r="F1278" s="108">
        <v>375322634</v>
      </c>
      <c r="G1278" s="108">
        <v>289292026</v>
      </c>
      <c r="H1278" s="108">
        <v>565033207.79999995</v>
      </c>
      <c r="I1278" s="108">
        <v>494090145.5</v>
      </c>
      <c r="J1278" s="108">
        <v>4500598755</v>
      </c>
      <c r="K1278" s="108">
        <v>999646126</v>
      </c>
      <c r="L1278" s="108">
        <v>148621401.80000001</v>
      </c>
      <c r="M1278" s="108">
        <v>823765983.5</v>
      </c>
      <c r="N1278" s="108">
        <v>312403288.5</v>
      </c>
      <c r="O1278" s="108">
        <v>111401875.3</v>
      </c>
      <c r="P1278" s="108">
        <v>266628415.5</v>
      </c>
      <c r="Q1278" s="108">
        <v>1274585250</v>
      </c>
      <c r="R1278" s="108">
        <v>5063277922</v>
      </c>
      <c r="S1278" s="108">
        <v>726119069.29999995</v>
      </c>
      <c r="T1278" s="108">
        <v>1272616014</v>
      </c>
      <c r="U1278" s="108">
        <v>1056484727</v>
      </c>
      <c r="V1278" s="108">
        <v>1242379184</v>
      </c>
      <c r="W1278" s="108">
        <v>1022093734</v>
      </c>
      <c r="X1278" s="108">
        <v>1055572006</v>
      </c>
      <c r="Y1278" s="108">
        <v>2984265663</v>
      </c>
      <c r="Z1278" s="108">
        <v>5150489807</v>
      </c>
      <c r="AA1278" s="108">
        <v>1202981291</v>
      </c>
      <c r="AB1278" s="108">
        <v>1102801170</v>
      </c>
      <c r="AC1278" s="108">
        <v>1286550545</v>
      </c>
      <c r="AD1278" s="108">
        <v>1378091764</v>
      </c>
      <c r="AE1278" s="108">
        <v>7165927318</v>
      </c>
      <c r="AF1278" s="108">
        <v>1290730833</v>
      </c>
      <c r="AG1278" s="108">
        <v>1208396483</v>
      </c>
      <c r="AH1278" s="115">
        <v>1341602468</v>
      </c>
      <c r="AI1278" s="105">
        <v>29.557600000000001</v>
      </c>
      <c r="AJ1278" s="105">
        <v>29.059000000000001</v>
      </c>
      <c r="AK1278" s="105">
        <v>28.7193</v>
      </c>
      <c r="AL1278" s="105">
        <v>29.348099999999999</v>
      </c>
      <c r="AM1278" s="105">
        <v>29.321100000000001</v>
      </c>
      <c r="AN1278" s="105">
        <v>32.619900000000001</v>
      </c>
      <c r="AO1278" s="105">
        <v>30.120899999999999</v>
      </c>
      <c r="AP1278" s="105">
        <v>27.982199999999999</v>
      </c>
      <c r="AQ1278" s="105">
        <v>29.806799999999999</v>
      </c>
      <c r="AR1278" s="105">
        <v>28.645700000000001</v>
      </c>
      <c r="AS1278" s="105">
        <v>27.368099999999998</v>
      </c>
      <c r="AT1278" s="105">
        <v>28.5944</v>
      </c>
      <c r="AU1278" s="105">
        <v>30.4815</v>
      </c>
      <c r="AV1278" s="105">
        <v>32.527099999999997</v>
      </c>
      <c r="AW1278" s="105">
        <v>29.764299999999999</v>
      </c>
      <c r="AX1278" s="105">
        <v>30.624500000000001</v>
      </c>
      <c r="AY1278" s="105">
        <v>30.3018</v>
      </c>
      <c r="AZ1278" s="105">
        <v>30.5579</v>
      </c>
      <c r="BA1278" s="105">
        <v>30.1738</v>
      </c>
      <c r="BB1278" s="105">
        <v>30.3187</v>
      </c>
      <c r="BC1278" s="105">
        <v>31.667400000000001</v>
      </c>
      <c r="BD1278" s="105">
        <v>32.665100000000002</v>
      </c>
      <c r="BE1278" s="105">
        <v>30.5946</v>
      </c>
      <c r="BF1278" s="105">
        <v>30.475100000000001</v>
      </c>
      <c r="BG1278" s="105">
        <v>30.309200000000001</v>
      </c>
      <c r="BH1278" s="105">
        <v>30.386500000000002</v>
      </c>
      <c r="BI1278" s="105">
        <v>32.752400000000002</v>
      </c>
      <c r="BJ1278" s="105">
        <v>30.320599999999999</v>
      </c>
      <c r="BK1278" s="105">
        <v>30.121300000000002</v>
      </c>
      <c r="BL1278" s="116">
        <v>30.3354</v>
      </c>
      <c r="BM1278" s="112">
        <v>1.0549599999999999E-2</v>
      </c>
      <c r="BN1278" s="112">
        <v>0.88394200000000001</v>
      </c>
      <c r="BO1278" s="112">
        <v>0.227049</v>
      </c>
      <c r="BP1278" s="112">
        <v>8.2886399999999999E-3</v>
      </c>
      <c r="BQ1278" s="112">
        <v>0.46806199999999998</v>
      </c>
      <c r="BR1278" s="112">
        <v>0.121451</v>
      </c>
      <c r="BS1278" s="112">
        <v>0.39181100000000002</v>
      </c>
      <c r="BT1278" s="112">
        <v>0.23963100000000001</v>
      </c>
      <c r="BU1278" s="117">
        <v>0.33068799999999998</v>
      </c>
      <c r="BV1278" s="112">
        <v>4.1488900000000002E-2</v>
      </c>
      <c r="BW1278" s="112">
        <v>0.90617000000000003</v>
      </c>
      <c r="BX1278" s="112">
        <v>0.33959800000000001</v>
      </c>
      <c r="BY1278" s="112">
        <v>2.4394800000000001E-2</v>
      </c>
      <c r="BZ1278" s="112">
        <v>0.73600100000000002</v>
      </c>
      <c r="CA1278" s="112">
        <v>0.35829499999999997</v>
      </c>
      <c r="CB1278" s="112">
        <v>0.61837699999999995</v>
      </c>
      <c r="CC1278" s="112">
        <v>0.44264300000000001</v>
      </c>
      <c r="CD1278" s="117">
        <v>0.73983500000000002</v>
      </c>
      <c r="CE1278" s="105">
        <v>-1.14716</v>
      </c>
      <c r="CF1278" s="105">
        <v>0.170656</v>
      </c>
      <c r="CG1278" s="105">
        <v>-0.95579199999999997</v>
      </c>
      <c r="CH1278" s="105">
        <v>-2.0563500000000001</v>
      </c>
      <c r="CI1278" s="105">
        <v>0.66522099999999995</v>
      </c>
      <c r="CJ1278" s="105">
        <v>0.235625</v>
      </c>
      <c r="CK1278" s="105">
        <v>0.46088299999999999</v>
      </c>
      <c r="CL1278" s="105">
        <v>0.98587100000000005</v>
      </c>
      <c r="CM1278" s="116">
        <v>0.89026700000000003</v>
      </c>
    </row>
    <row r="1279" spans="1:91">
      <c r="A1279" s="104" t="s">
        <v>3411</v>
      </c>
      <c r="B1279" s="104" t="s">
        <v>3412</v>
      </c>
      <c r="C1279" s="104" t="s">
        <v>1752</v>
      </c>
      <c r="D1279" s="105">
        <v>28.29785</v>
      </c>
      <c r="E1279" s="108">
        <v>104660380</v>
      </c>
      <c r="F1279" s="108">
        <v>55893817.5</v>
      </c>
      <c r="G1279" s="108">
        <v>53496050.5</v>
      </c>
      <c r="H1279" s="108">
        <v>122190936</v>
      </c>
      <c r="I1279" s="108">
        <v>62903153.75</v>
      </c>
      <c r="J1279" s="108">
        <v>42258214</v>
      </c>
      <c r="K1279" s="108">
        <v>120056883.8</v>
      </c>
      <c r="L1279" s="108">
        <v>73327574.5</v>
      </c>
      <c r="M1279" s="108">
        <v>175259616</v>
      </c>
      <c r="N1279" s="108">
        <v>81455083</v>
      </c>
      <c r="O1279" s="108">
        <v>220639720</v>
      </c>
      <c r="P1279" s="108">
        <v>56533748</v>
      </c>
      <c r="Q1279" s="108">
        <v>360791380</v>
      </c>
      <c r="R1279" s="108">
        <v>408929407.60000002</v>
      </c>
      <c r="S1279" s="108">
        <v>243990291</v>
      </c>
      <c r="T1279" s="108">
        <v>379024936</v>
      </c>
      <c r="U1279" s="108">
        <v>379680401.30000001</v>
      </c>
      <c r="V1279" s="108">
        <v>232351044</v>
      </c>
      <c r="W1279" s="108">
        <v>360772464</v>
      </c>
      <c r="X1279" s="108">
        <v>332561898</v>
      </c>
      <c r="Y1279" s="108">
        <v>251348279</v>
      </c>
      <c r="Z1279" s="108">
        <v>452961561</v>
      </c>
      <c r="AA1279" s="108">
        <v>354921988</v>
      </c>
      <c r="AB1279" s="108">
        <v>342797808</v>
      </c>
      <c r="AC1279" s="108">
        <v>315009278</v>
      </c>
      <c r="AD1279" s="108">
        <v>508126280</v>
      </c>
      <c r="AE1279" s="108">
        <v>332644032.30000001</v>
      </c>
      <c r="AF1279" s="108">
        <v>378036370.80000001</v>
      </c>
      <c r="AG1279" s="108">
        <v>281688138.89999998</v>
      </c>
      <c r="AH1279" s="115">
        <v>382099678</v>
      </c>
      <c r="AI1279" s="105">
        <v>27.0246</v>
      </c>
      <c r="AJ1279" s="105">
        <v>26.435099999999998</v>
      </c>
      <c r="AK1279" s="105">
        <v>26.3307</v>
      </c>
      <c r="AL1279" s="105">
        <v>27.1389</v>
      </c>
      <c r="AM1279" s="105">
        <v>26.385300000000001</v>
      </c>
      <c r="AN1279" s="105">
        <v>26.098400000000002</v>
      </c>
      <c r="AO1279" s="105">
        <v>27.111000000000001</v>
      </c>
      <c r="AP1279" s="105">
        <v>27.201799999999999</v>
      </c>
      <c r="AQ1279" s="105">
        <v>27.574000000000002</v>
      </c>
      <c r="AR1279" s="105">
        <v>26.658799999999999</v>
      </c>
      <c r="AS1279" s="105">
        <v>28.369599999999998</v>
      </c>
      <c r="AT1279" s="105">
        <v>26.3568</v>
      </c>
      <c r="AU1279" s="105">
        <v>28.619700000000002</v>
      </c>
      <c r="AV1279" s="105">
        <v>28.896999999999998</v>
      </c>
      <c r="AW1279" s="105">
        <v>28.326499999999999</v>
      </c>
      <c r="AX1279" s="105">
        <v>28.876999999999999</v>
      </c>
      <c r="AY1279" s="105">
        <v>28.828900000000001</v>
      </c>
      <c r="AZ1279" s="105">
        <v>28.176200000000001</v>
      </c>
      <c r="BA1279" s="105">
        <v>28.671500000000002</v>
      </c>
      <c r="BB1279" s="105">
        <v>28.652699999999999</v>
      </c>
      <c r="BC1279" s="105">
        <v>28.124700000000001</v>
      </c>
      <c r="BD1279" s="105">
        <v>29.149000000000001</v>
      </c>
      <c r="BE1279" s="105">
        <v>28.820900000000002</v>
      </c>
      <c r="BF1279" s="105">
        <v>28.789400000000001</v>
      </c>
      <c r="BG1279" s="105">
        <v>28.272400000000001</v>
      </c>
      <c r="BH1279" s="105">
        <v>28.962599999999998</v>
      </c>
      <c r="BI1279" s="105">
        <v>28.3233</v>
      </c>
      <c r="BJ1279" s="105">
        <v>28.548999999999999</v>
      </c>
      <c r="BK1279" s="105">
        <v>28.023099999999999</v>
      </c>
      <c r="BL1279" s="116">
        <v>28.507100000000001</v>
      </c>
      <c r="BM1279" s="112">
        <v>3.0063799999999999E-3</v>
      </c>
      <c r="BN1279" s="112">
        <v>6.74677E-3</v>
      </c>
      <c r="BO1279" s="112">
        <v>8.4629600000000003E-3</v>
      </c>
      <c r="BP1279" s="112">
        <v>0.13066700000000001</v>
      </c>
      <c r="BQ1279" s="112">
        <v>0.34092699999999998</v>
      </c>
      <c r="BR1279" s="112">
        <v>0.39635599999999999</v>
      </c>
      <c r="BS1279" s="112">
        <v>0.64288900000000004</v>
      </c>
      <c r="BT1279" s="112">
        <v>5.1776999999999997E-2</v>
      </c>
      <c r="BU1279" s="117">
        <v>0.597603</v>
      </c>
      <c r="BV1279" s="112">
        <v>2.2326499999999999E-2</v>
      </c>
      <c r="BW1279" s="112">
        <v>3.0796E-2</v>
      </c>
      <c r="BX1279" s="112">
        <v>5.36371E-2</v>
      </c>
      <c r="BY1279" s="112">
        <v>0.195134</v>
      </c>
      <c r="BZ1279" s="112">
        <v>0.66518999999999995</v>
      </c>
      <c r="CA1279" s="112">
        <v>0.66151400000000005</v>
      </c>
      <c r="CB1279" s="112">
        <v>0.79366899999999996</v>
      </c>
      <c r="CC1279" s="112">
        <v>0.187613</v>
      </c>
      <c r="CD1279" s="117">
        <v>0.85873500000000003</v>
      </c>
      <c r="CE1279" s="105">
        <v>-1.7628999999999999</v>
      </c>
      <c r="CF1279" s="105">
        <v>-1.8188299999999999</v>
      </c>
      <c r="CG1279" s="105">
        <v>-1.06412</v>
      </c>
      <c r="CH1279" s="105">
        <v>-1.23133</v>
      </c>
      <c r="CI1279" s="105">
        <v>0.25466100000000003</v>
      </c>
      <c r="CJ1279" s="105">
        <v>0.267675</v>
      </c>
      <c r="CK1279" s="105">
        <v>0.12324499999999999</v>
      </c>
      <c r="CL1279" s="105">
        <v>0.56002600000000002</v>
      </c>
      <c r="CM1279" s="116">
        <v>0.15969900000000001</v>
      </c>
    </row>
    <row r="1280" spans="1:91">
      <c r="A1280" s="104" t="s">
        <v>3413</v>
      </c>
      <c r="B1280" s="104" t="s">
        <v>3414</v>
      </c>
      <c r="C1280" s="104" t="s">
        <v>3415</v>
      </c>
      <c r="D1280" s="105">
        <v>30.538499999999999</v>
      </c>
      <c r="E1280" s="108">
        <v>1007853773</v>
      </c>
      <c r="F1280" s="108">
        <v>1175498928</v>
      </c>
      <c r="G1280" s="108">
        <v>1176108056</v>
      </c>
      <c r="H1280" s="108">
        <v>1720598968</v>
      </c>
      <c r="I1280" s="108">
        <v>1380207944</v>
      </c>
      <c r="J1280" s="108">
        <v>1129919463</v>
      </c>
      <c r="K1280" s="108">
        <v>1274301421</v>
      </c>
      <c r="L1280" s="108">
        <v>787758593</v>
      </c>
      <c r="M1280" s="108">
        <v>1466620312</v>
      </c>
      <c r="N1280" s="108">
        <v>2609261755</v>
      </c>
      <c r="O1280" s="108">
        <v>676283214.5</v>
      </c>
      <c r="P1280" s="108">
        <v>1030100813</v>
      </c>
      <c r="Q1280" s="108">
        <v>1075199326</v>
      </c>
      <c r="R1280" s="108">
        <v>1383654454</v>
      </c>
      <c r="S1280" s="108">
        <v>1381356694</v>
      </c>
      <c r="T1280" s="108">
        <v>1138366751</v>
      </c>
      <c r="U1280" s="108">
        <v>1319900023</v>
      </c>
      <c r="V1280" s="108">
        <v>1620200871</v>
      </c>
      <c r="W1280" s="108">
        <v>1167481970</v>
      </c>
      <c r="X1280" s="108">
        <v>1265934245</v>
      </c>
      <c r="Y1280" s="108">
        <v>1086039563</v>
      </c>
      <c r="Z1280" s="108">
        <v>655108244</v>
      </c>
      <c r="AA1280" s="108">
        <v>573065498</v>
      </c>
      <c r="AB1280" s="108">
        <v>750515268.79999995</v>
      </c>
      <c r="AC1280" s="108">
        <v>1504893635</v>
      </c>
      <c r="AD1280" s="108">
        <v>1824236450</v>
      </c>
      <c r="AE1280" s="108">
        <v>1754091755</v>
      </c>
      <c r="AF1280" s="108">
        <v>1432290682</v>
      </c>
      <c r="AG1280" s="108">
        <v>1616258775</v>
      </c>
      <c r="AH1280" s="115">
        <v>1374281503</v>
      </c>
      <c r="AI1280" s="105">
        <v>30.292100000000001</v>
      </c>
      <c r="AJ1280" s="105">
        <v>30.715399999999999</v>
      </c>
      <c r="AK1280" s="105">
        <v>30.712700000000002</v>
      </c>
      <c r="AL1280" s="105">
        <v>30.954699999999999</v>
      </c>
      <c r="AM1280" s="105">
        <v>30.796399999999998</v>
      </c>
      <c r="AN1280" s="105">
        <v>30.641300000000001</v>
      </c>
      <c r="AO1280" s="105">
        <v>30.461099999999998</v>
      </c>
      <c r="AP1280" s="105">
        <v>30.317399999999999</v>
      </c>
      <c r="AQ1280" s="105">
        <v>30.6389</v>
      </c>
      <c r="AR1280" s="105">
        <v>31.691700000000001</v>
      </c>
      <c r="AS1280" s="105">
        <v>29.915400000000002</v>
      </c>
      <c r="AT1280" s="105">
        <v>30.5443</v>
      </c>
      <c r="AU1280" s="105">
        <v>30.2409</v>
      </c>
      <c r="AV1280" s="105">
        <v>30.6555</v>
      </c>
      <c r="AW1280" s="105">
        <v>30.6951</v>
      </c>
      <c r="AX1280" s="105">
        <v>30.4636</v>
      </c>
      <c r="AY1280" s="105">
        <v>30.623200000000001</v>
      </c>
      <c r="AZ1280" s="105">
        <v>30.941500000000001</v>
      </c>
      <c r="BA1280" s="105">
        <v>30.3657</v>
      </c>
      <c r="BB1280" s="105">
        <v>30.578399999999998</v>
      </c>
      <c r="BC1280" s="105">
        <v>30.215699999999998</v>
      </c>
      <c r="BD1280" s="105">
        <v>29.674099999999999</v>
      </c>
      <c r="BE1280" s="105">
        <v>29.506900000000002</v>
      </c>
      <c r="BF1280" s="105">
        <v>29.919899999999998</v>
      </c>
      <c r="BG1280" s="105">
        <v>30.530100000000001</v>
      </c>
      <c r="BH1280" s="105">
        <v>30.803799999999999</v>
      </c>
      <c r="BI1280" s="105">
        <v>30.722000000000001</v>
      </c>
      <c r="BJ1280" s="105">
        <v>30.470700000000001</v>
      </c>
      <c r="BK1280" s="105">
        <v>30.532699999999998</v>
      </c>
      <c r="BL1280" s="116">
        <v>30.3673</v>
      </c>
      <c r="BM1280" s="112">
        <v>0.47702800000000001</v>
      </c>
      <c r="BN1280" s="112">
        <v>2.9327099999999998E-2</v>
      </c>
      <c r="BO1280" s="112">
        <v>0.88883299999999998</v>
      </c>
      <c r="BP1280" s="112">
        <v>0.64439599999999997</v>
      </c>
      <c r="BQ1280" s="112">
        <v>0.65562900000000002</v>
      </c>
      <c r="BR1280" s="112">
        <v>0.213946</v>
      </c>
      <c r="BS1280" s="112">
        <v>0.57657700000000001</v>
      </c>
      <c r="BT1280" s="112">
        <v>4.2518900000000004E-3</v>
      </c>
      <c r="BU1280" s="117">
        <v>7.27212E-2</v>
      </c>
      <c r="BV1280" s="112">
        <v>0.55531600000000003</v>
      </c>
      <c r="BW1280" s="112">
        <v>7.4921000000000001E-2</v>
      </c>
      <c r="BX1280" s="112">
        <v>0.92398800000000003</v>
      </c>
      <c r="BY1280" s="112">
        <v>0.71039200000000002</v>
      </c>
      <c r="BZ1280" s="112">
        <v>0.83080600000000004</v>
      </c>
      <c r="CA1280" s="112">
        <v>0.47282400000000002</v>
      </c>
      <c r="CB1280" s="112">
        <v>0.74998799999999999</v>
      </c>
      <c r="CC1280" s="112">
        <v>5.1889400000000002E-2</v>
      </c>
      <c r="CD1280" s="117">
        <v>0.57575900000000002</v>
      </c>
      <c r="CE1280" s="105">
        <v>0.11652800000000001</v>
      </c>
      <c r="CF1280" s="105">
        <v>0.34055600000000003</v>
      </c>
      <c r="CG1280" s="105">
        <v>1.5598900000000001E-2</v>
      </c>
      <c r="CH1280" s="105">
        <v>0.26024900000000001</v>
      </c>
      <c r="CI1280" s="105">
        <v>7.3628100000000002E-2</v>
      </c>
      <c r="CJ1280" s="105">
        <v>0.219247</v>
      </c>
      <c r="CK1280" s="105">
        <v>-7.0271799999999995E-2</v>
      </c>
      <c r="CL1280" s="105">
        <v>-0.75656400000000001</v>
      </c>
      <c r="CM1280" s="116">
        <v>0.22839400000000001</v>
      </c>
    </row>
    <row r="1281" spans="1:91">
      <c r="A1281" s="104" t="s">
        <v>3416</v>
      </c>
      <c r="B1281" s="104" t="s">
        <v>3417</v>
      </c>
      <c r="C1281" s="104" t="s">
        <v>3418</v>
      </c>
      <c r="D1281" s="105">
        <v>29.380099999999999</v>
      </c>
      <c r="E1281" s="108">
        <v>230502096</v>
      </c>
      <c r="F1281" s="108">
        <v>225402403.5</v>
      </c>
      <c r="G1281" s="108">
        <v>177087032</v>
      </c>
      <c r="H1281" s="108">
        <v>669503609.5</v>
      </c>
      <c r="I1281" s="108">
        <v>217480984</v>
      </c>
      <c r="J1281" s="108">
        <v>202023337</v>
      </c>
      <c r="K1281" s="108">
        <v>355301499.80000001</v>
      </c>
      <c r="L1281" s="108">
        <v>134564439.5</v>
      </c>
      <c r="M1281" s="108">
        <v>530158523</v>
      </c>
      <c r="N1281" s="108">
        <v>534444944</v>
      </c>
      <c r="O1281" s="108">
        <v>533780912</v>
      </c>
      <c r="P1281" s="108">
        <v>355514170</v>
      </c>
      <c r="Q1281" s="108">
        <v>707742296</v>
      </c>
      <c r="R1281" s="108">
        <v>492805182.5</v>
      </c>
      <c r="S1281" s="108">
        <v>335011937</v>
      </c>
      <c r="T1281" s="108">
        <v>522788582</v>
      </c>
      <c r="U1281" s="108">
        <v>400648946</v>
      </c>
      <c r="V1281" s="108">
        <v>783655280</v>
      </c>
      <c r="W1281" s="108">
        <v>601875062.5</v>
      </c>
      <c r="X1281" s="108">
        <v>567108953</v>
      </c>
      <c r="Y1281" s="108">
        <v>784278236.29999995</v>
      </c>
      <c r="Z1281" s="108">
        <v>673669042</v>
      </c>
      <c r="AA1281" s="108">
        <v>716022053</v>
      </c>
      <c r="AB1281" s="108">
        <v>1123950240</v>
      </c>
      <c r="AC1281" s="108">
        <v>557436584</v>
      </c>
      <c r="AD1281" s="108">
        <v>756978416</v>
      </c>
      <c r="AE1281" s="108">
        <v>937610584</v>
      </c>
      <c r="AF1281" s="108">
        <v>658857709</v>
      </c>
      <c r="AG1281" s="108">
        <v>855932432</v>
      </c>
      <c r="AH1281" s="115">
        <v>798557681</v>
      </c>
      <c r="AI1281" s="105">
        <v>28.163699999999999</v>
      </c>
      <c r="AJ1281" s="105">
        <v>28.409400000000002</v>
      </c>
      <c r="AK1281" s="105">
        <v>28.072900000000001</v>
      </c>
      <c r="AL1281" s="105">
        <v>29.5929</v>
      </c>
      <c r="AM1281" s="105">
        <v>28.1571</v>
      </c>
      <c r="AN1281" s="105">
        <v>28.1187</v>
      </c>
      <c r="AO1281" s="105">
        <v>28.664200000000001</v>
      </c>
      <c r="AP1281" s="105">
        <v>27.8748</v>
      </c>
      <c r="AQ1281" s="105">
        <v>29.1709</v>
      </c>
      <c r="AR1281" s="105">
        <v>29.414400000000001</v>
      </c>
      <c r="AS1281" s="105">
        <v>29.5564</v>
      </c>
      <c r="AT1281" s="105">
        <v>29.009499999999999</v>
      </c>
      <c r="AU1281" s="105">
        <v>29.5931</v>
      </c>
      <c r="AV1281" s="105">
        <v>29.1661</v>
      </c>
      <c r="AW1281" s="105">
        <v>28.752600000000001</v>
      </c>
      <c r="AX1281" s="105">
        <v>29.341000000000001</v>
      </c>
      <c r="AY1281" s="105">
        <v>28.9131</v>
      </c>
      <c r="AZ1281" s="105">
        <v>29.851800000000001</v>
      </c>
      <c r="BA1281" s="105">
        <v>29.409800000000001</v>
      </c>
      <c r="BB1281" s="105">
        <v>29.4328</v>
      </c>
      <c r="BC1281" s="105">
        <v>29.7623</v>
      </c>
      <c r="BD1281" s="105">
        <v>29.726800000000001</v>
      </c>
      <c r="BE1281" s="105">
        <v>29.851199999999999</v>
      </c>
      <c r="BF1281" s="105">
        <v>30.502500000000001</v>
      </c>
      <c r="BG1281" s="105">
        <v>29.096499999999999</v>
      </c>
      <c r="BH1281" s="105">
        <v>29.5303</v>
      </c>
      <c r="BI1281" s="105">
        <v>29.818300000000001</v>
      </c>
      <c r="BJ1281" s="105">
        <v>29.3504</v>
      </c>
      <c r="BK1281" s="105">
        <v>29.619599999999998</v>
      </c>
      <c r="BL1281" s="116">
        <v>29.572800000000001</v>
      </c>
      <c r="BM1281" s="112">
        <v>5.7014000000000001E-4</v>
      </c>
      <c r="BN1281" s="112">
        <v>0.144367</v>
      </c>
      <c r="BO1281" s="112">
        <v>7.0796799999999993E-2</v>
      </c>
      <c r="BP1281" s="112">
        <v>0.36499100000000001</v>
      </c>
      <c r="BQ1281" s="112">
        <v>0.25128099999999998</v>
      </c>
      <c r="BR1281" s="112">
        <v>0.63477700000000004</v>
      </c>
      <c r="BS1281" s="112">
        <v>0.89021300000000003</v>
      </c>
      <c r="BT1281" s="112">
        <v>0.11422499999999999</v>
      </c>
      <c r="BU1281" s="117">
        <v>0.89208200000000004</v>
      </c>
      <c r="BV1281" s="112">
        <v>9.7534700000000002E-3</v>
      </c>
      <c r="BW1281" s="112">
        <v>0.224884</v>
      </c>
      <c r="BX1281" s="112">
        <v>0.16372999999999999</v>
      </c>
      <c r="BY1281" s="112">
        <v>0.44914700000000002</v>
      </c>
      <c r="BZ1281" s="112">
        <v>0.59753699999999998</v>
      </c>
      <c r="CA1281" s="112">
        <v>0.82116999999999996</v>
      </c>
      <c r="CB1281" s="112">
        <v>0.95099100000000003</v>
      </c>
      <c r="CC1281" s="112">
        <v>0.29258600000000001</v>
      </c>
      <c r="CD1281" s="117">
        <v>0.96894899999999995</v>
      </c>
      <c r="CE1281" s="105">
        <v>-1.2989599999999999</v>
      </c>
      <c r="CF1281" s="105">
        <v>-0.89139500000000005</v>
      </c>
      <c r="CG1281" s="105">
        <v>-0.94431100000000001</v>
      </c>
      <c r="CH1281" s="105">
        <v>-0.187524</v>
      </c>
      <c r="CI1281" s="105">
        <v>-0.34367700000000001</v>
      </c>
      <c r="CJ1281" s="105">
        <v>-0.14566000000000001</v>
      </c>
      <c r="CK1281" s="105">
        <v>2.0721400000000001E-2</v>
      </c>
      <c r="CL1281" s="105">
        <v>0.51257299999999995</v>
      </c>
      <c r="CM1281" s="116">
        <v>-3.2605500000000003E-2</v>
      </c>
    </row>
    <row r="1282" spans="1:91">
      <c r="A1282" s="104" t="s">
        <v>3419</v>
      </c>
      <c r="B1282" s="104" t="s">
        <v>3420</v>
      </c>
      <c r="C1282" s="104" t="s">
        <v>3421</v>
      </c>
      <c r="D1282" s="105">
        <v>30.288350000000001</v>
      </c>
      <c r="E1282" s="108">
        <v>981388274</v>
      </c>
      <c r="F1282" s="108">
        <v>337966924</v>
      </c>
      <c r="G1282" s="108">
        <v>806810233</v>
      </c>
      <c r="H1282" s="108">
        <v>917386720</v>
      </c>
      <c r="I1282" s="108">
        <v>967231757.29999995</v>
      </c>
      <c r="J1282" s="108">
        <v>749419853.29999995</v>
      </c>
      <c r="K1282" s="108">
        <v>1066260389</v>
      </c>
      <c r="L1282" s="108">
        <v>728436286.79999995</v>
      </c>
      <c r="M1282" s="108">
        <v>1074751807</v>
      </c>
      <c r="N1282" s="108">
        <v>963409316</v>
      </c>
      <c r="O1282" s="108">
        <v>860111913.60000002</v>
      </c>
      <c r="P1282" s="108">
        <v>834145601.29999995</v>
      </c>
      <c r="Q1282" s="108">
        <v>1174265695</v>
      </c>
      <c r="R1282" s="108">
        <v>850472783.5</v>
      </c>
      <c r="S1282" s="108">
        <v>717461656</v>
      </c>
      <c r="T1282" s="108">
        <v>1073548855</v>
      </c>
      <c r="U1282" s="108">
        <v>1142794501</v>
      </c>
      <c r="V1282" s="108">
        <v>1067246436</v>
      </c>
      <c r="W1282" s="108">
        <v>1249865619</v>
      </c>
      <c r="X1282" s="108">
        <v>1249232724</v>
      </c>
      <c r="Y1282" s="108">
        <v>1629556407</v>
      </c>
      <c r="Z1282" s="108">
        <v>1347811230</v>
      </c>
      <c r="AA1282" s="108">
        <v>959204185</v>
      </c>
      <c r="AB1282" s="108">
        <v>866518737.5</v>
      </c>
      <c r="AC1282" s="108">
        <v>1311905825</v>
      </c>
      <c r="AD1282" s="108">
        <v>1354538899</v>
      </c>
      <c r="AE1282" s="108">
        <v>1398815900</v>
      </c>
      <c r="AF1282" s="108">
        <v>1346829132</v>
      </c>
      <c r="AG1282" s="108">
        <v>1498523959</v>
      </c>
      <c r="AH1282" s="115">
        <v>1308507196</v>
      </c>
      <c r="AI1282" s="105">
        <v>30.253699999999998</v>
      </c>
      <c r="AJ1282" s="105">
        <v>28.918500000000002</v>
      </c>
      <c r="AK1282" s="105">
        <v>30.1752</v>
      </c>
      <c r="AL1282" s="105">
        <v>30.0473</v>
      </c>
      <c r="AM1282" s="105">
        <v>30.279399999999999</v>
      </c>
      <c r="AN1282" s="105">
        <v>30.0182</v>
      </c>
      <c r="AO1282" s="105">
        <v>30.2074</v>
      </c>
      <c r="AP1282" s="105">
        <v>30.242999999999999</v>
      </c>
      <c r="AQ1282" s="105">
        <v>30.1905</v>
      </c>
      <c r="AR1282" s="105">
        <v>30.2973</v>
      </c>
      <c r="AS1282" s="105">
        <v>30.261299999999999</v>
      </c>
      <c r="AT1282" s="105">
        <v>30.239899999999999</v>
      </c>
      <c r="AU1282" s="105">
        <v>30.365200000000002</v>
      </c>
      <c r="AV1282" s="105">
        <v>29.953399999999998</v>
      </c>
      <c r="AW1282" s="105">
        <v>29.7851</v>
      </c>
      <c r="AX1282" s="105">
        <v>30.379100000000001</v>
      </c>
      <c r="AY1282" s="105">
        <v>30.4148</v>
      </c>
      <c r="AZ1282" s="105">
        <v>30.324100000000001</v>
      </c>
      <c r="BA1282" s="105">
        <v>30.464099999999998</v>
      </c>
      <c r="BB1282" s="105">
        <v>30.558800000000002</v>
      </c>
      <c r="BC1282" s="105">
        <v>30.7974</v>
      </c>
      <c r="BD1282" s="105">
        <v>30.7286</v>
      </c>
      <c r="BE1282" s="105">
        <v>30.273199999999999</v>
      </c>
      <c r="BF1282" s="105">
        <v>30.127199999999998</v>
      </c>
      <c r="BG1282" s="105">
        <v>30.330400000000001</v>
      </c>
      <c r="BH1282" s="105">
        <v>30.3752</v>
      </c>
      <c r="BI1282" s="105">
        <v>30.395399999999999</v>
      </c>
      <c r="BJ1282" s="105">
        <v>30.382000000000001</v>
      </c>
      <c r="BK1282" s="105">
        <v>30.426400000000001</v>
      </c>
      <c r="BL1282" s="116">
        <v>30.298999999999999</v>
      </c>
      <c r="BM1282" s="112">
        <v>0.24801799999999999</v>
      </c>
      <c r="BN1282" s="112">
        <v>4.8693899999999998E-2</v>
      </c>
      <c r="BO1282" s="112">
        <v>1.8350000000000002E-2</v>
      </c>
      <c r="BP1282" s="112">
        <v>6.5618200000000002E-2</v>
      </c>
      <c r="BQ1282" s="112">
        <v>0.130605</v>
      </c>
      <c r="BR1282" s="112">
        <v>0.94206500000000004</v>
      </c>
      <c r="BS1282" s="112">
        <v>8.8369699999999995E-2</v>
      </c>
      <c r="BT1282" s="112">
        <v>0.970665</v>
      </c>
      <c r="BU1282" s="117">
        <v>0.96289899999999995</v>
      </c>
      <c r="BV1282" s="112">
        <v>0.33000099999999999</v>
      </c>
      <c r="BW1282" s="112">
        <v>0.103408</v>
      </c>
      <c r="BX1282" s="112">
        <v>7.95651E-2</v>
      </c>
      <c r="BY1282" s="112">
        <v>0.113984</v>
      </c>
      <c r="BZ1282" s="112">
        <v>0.51348199999999999</v>
      </c>
      <c r="CA1282" s="112">
        <v>0.97460500000000005</v>
      </c>
      <c r="CB1282" s="112">
        <v>0.279312</v>
      </c>
      <c r="CC1282" s="112">
        <v>0.98515299999999995</v>
      </c>
      <c r="CD1282" s="117">
        <v>0.98883100000000002</v>
      </c>
      <c r="CE1282" s="105">
        <v>-0.58663900000000002</v>
      </c>
      <c r="CF1282" s="105">
        <v>-0.25412899999999999</v>
      </c>
      <c r="CG1282" s="105">
        <v>-0.15547800000000001</v>
      </c>
      <c r="CH1282" s="105">
        <v>-0.102941</v>
      </c>
      <c r="CI1282" s="105">
        <v>-0.33455600000000002</v>
      </c>
      <c r="CJ1282" s="105">
        <v>3.5349499999999998E-3</v>
      </c>
      <c r="CK1282" s="105">
        <v>0.237649</v>
      </c>
      <c r="CL1282" s="105">
        <v>7.2339400000000003E-3</v>
      </c>
      <c r="CM1282" s="116">
        <v>-2.0777399999999998E-3</v>
      </c>
    </row>
    <row r="1283" spans="1:91">
      <c r="A1283" s="104" t="s">
        <v>3422</v>
      </c>
      <c r="B1283" s="104" t="s">
        <v>3423</v>
      </c>
      <c r="C1283" s="104" t="s">
        <v>3424</v>
      </c>
      <c r="D1283" s="105">
        <v>29.485749999999999</v>
      </c>
      <c r="E1283" s="108">
        <v>504098992</v>
      </c>
      <c r="F1283" s="108">
        <v>378576616</v>
      </c>
      <c r="G1283" s="108">
        <v>347273376</v>
      </c>
      <c r="H1283" s="108">
        <v>510546968</v>
      </c>
      <c r="I1283" s="108">
        <v>408995672</v>
      </c>
      <c r="J1283" s="108">
        <v>409127648</v>
      </c>
      <c r="K1283" s="108">
        <v>509572383</v>
      </c>
      <c r="L1283" s="108">
        <v>258279496</v>
      </c>
      <c r="M1283" s="108">
        <v>576177624</v>
      </c>
      <c r="N1283" s="108">
        <v>465409300</v>
      </c>
      <c r="O1283" s="108">
        <v>326396528</v>
      </c>
      <c r="P1283" s="108">
        <v>436385936</v>
      </c>
      <c r="Q1283" s="108">
        <v>712924928</v>
      </c>
      <c r="R1283" s="108">
        <v>602957296</v>
      </c>
      <c r="S1283" s="108">
        <v>374313952</v>
      </c>
      <c r="T1283" s="108">
        <v>639802088</v>
      </c>
      <c r="U1283" s="108">
        <v>679150384</v>
      </c>
      <c r="V1283" s="108">
        <v>670431752</v>
      </c>
      <c r="W1283" s="108">
        <v>641970624</v>
      </c>
      <c r="X1283" s="108">
        <v>718283152</v>
      </c>
      <c r="Y1283" s="108">
        <v>693554496</v>
      </c>
      <c r="Z1283" s="108">
        <v>629640216</v>
      </c>
      <c r="AA1283" s="108">
        <v>706036584</v>
      </c>
      <c r="AB1283" s="108">
        <v>705923512</v>
      </c>
      <c r="AC1283" s="108">
        <v>762279916</v>
      </c>
      <c r="AD1283" s="108">
        <v>818196336</v>
      </c>
      <c r="AE1283" s="108">
        <v>863899104</v>
      </c>
      <c r="AF1283" s="108">
        <v>847011648</v>
      </c>
      <c r="AG1283" s="108">
        <v>986574944</v>
      </c>
      <c r="AH1283" s="115">
        <v>741346384</v>
      </c>
      <c r="AI1283" s="105">
        <v>29.2926</v>
      </c>
      <c r="AJ1283" s="105">
        <v>29.0703</v>
      </c>
      <c r="AK1283" s="105">
        <v>28.982800000000001</v>
      </c>
      <c r="AL1283" s="105">
        <v>29.201899999999998</v>
      </c>
      <c r="AM1283" s="105">
        <v>29.0563</v>
      </c>
      <c r="AN1283" s="105">
        <v>29.157900000000001</v>
      </c>
      <c r="AO1283" s="105">
        <v>29.1798</v>
      </c>
      <c r="AP1283" s="105">
        <v>28.7666</v>
      </c>
      <c r="AQ1283" s="105">
        <v>29.291</v>
      </c>
      <c r="AR1283" s="105">
        <v>29.216699999999999</v>
      </c>
      <c r="AS1283" s="105">
        <v>28.852599999999999</v>
      </c>
      <c r="AT1283" s="105">
        <v>29.305199999999999</v>
      </c>
      <c r="AU1283" s="105">
        <v>29.610700000000001</v>
      </c>
      <c r="AV1283" s="105">
        <v>29.4572</v>
      </c>
      <c r="AW1283" s="105">
        <v>28.893999999999998</v>
      </c>
      <c r="AX1283" s="105">
        <v>29.632400000000001</v>
      </c>
      <c r="AY1283" s="105">
        <v>29.665400000000002</v>
      </c>
      <c r="AZ1283" s="105">
        <v>29.625699999999998</v>
      </c>
      <c r="BA1283" s="105">
        <v>29.5029</v>
      </c>
      <c r="BB1283" s="105">
        <v>29.772300000000001</v>
      </c>
      <c r="BC1283" s="105">
        <v>29.585599999999999</v>
      </c>
      <c r="BD1283" s="105">
        <v>29.6145</v>
      </c>
      <c r="BE1283" s="105">
        <v>29.813300000000002</v>
      </c>
      <c r="BF1283" s="105">
        <v>29.831499999999998</v>
      </c>
      <c r="BG1283" s="105">
        <v>29.542999999999999</v>
      </c>
      <c r="BH1283" s="105">
        <v>29.642399999999999</v>
      </c>
      <c r="BI1283" s="105">
        <v>29.700199999999999</v>
      </c>
      <c r="BJ1283" s="105">
        <v>29.712900000000001</v>
      </c>
      <c r="BK1283" s="105">
        <v>29.828700000000001</v>
      </c>
      <c r="BL1283" s="116">
        <v>29.468599999999999</v>
      </c>
      <c r="BM1283" s="112">
        <v>1.6872100000000001E-2</v>
      </c>
      <c r="BN1283" s="112">
        <v>9.7444599999999999E-3</v>
      </c>
      <c r="BO1283" s="112">
        <v>3.6791299999999999E-2</v>
      </c>
      <c r="BP1283" s="112">
        <v>3.5355999999999999E-2</v>
      </c>
      <c r="BQ1283" s="112">
        <v>0.22278500000000001</v>
      </c>
      <c r="BR1283" s="112">
        <v>0.80006900000000003</v>
      </c>
      <c r="BS1283" s="112">
        <v>0.72660599999999997</v>
      </c>
      <c r="BT1283" s="112">
        <v>0.54856300000000002</v>
      </c>
      <c r="BU1283" s="117">
        <v>0.73757099999999998</v>
      </c>
      <c r="BV1283" s="112">
        <v>5.37884E-2</v>
      </c>
      <c r="BW1283" s="112">
        <v>3.7898899999999999E-2</v>
      </c>
      <c r="BX1283" s="112">
        <v>0.114145</v>
      </c>
      <c r="BY1283" s="112">
        <v>6.9981600000000005E-2</v>
      </c>
      <c r="BZ1283" s="112">
        <v>0.59282699999999999</v>
      </c>
      <c r="CA1283" s="112">
        <v>0.91239199999999998</v>
      </c>
      <c r="CB1283" s="112">
        <v>0.86043099999999995</v>
      </c>
      <c r="CC1283" s="112">
        <v>0.71564799999999995</v>
      </c>
      <c r="CD1283" s="117">
        <v>0.912887</v>
      </c>
      <c r="CE1283" s="105">
        <v>-0.55483400000000005</v>
      </c>
      <c r="CF1283" s="105">
        <v>-0.53139499999999995</v>
      </c>
      <c r="CG1283" s="105">
        <v>-0.590947</v>
      </c>
      <c r="CH1283" s="105">
        <v>-0.54523500000000003</v>
      </c>
      <c r="CI1283" s="105">
        <v>-0.34943299999999999</v>
      </c>
      <c r="CJ1283" s="105">
        <v>-2.8916000000000001E-2</v>
      </c>
      <c r="CK1283" s="105">
        <v>-4.9788800000000001E-2</v>
      </c>
      <c r="CL1283" s="105">
        <v>8.3028199999999996E-2</v>
      </c>
      <c r="CM1283" s="116">
        <v>-4.1543999999999998E-2</v>
      </c>
    </row>
    <row r="1284" spans="1:91">
      <c r="A1284" s="104" t="s">
        <v>3425</v>
      </c>
      <c r="B1284" s="104" t="s">
        <v>3426</v>
      </c>
      <c r="C1284" s="104" t="s">
        <v>3427</v>
      </c>
      <c r="D1284" s="105">
        <v>27.069749999999999</v>
      </c>
      <c r="E1284" s="108">
        <v>145928348.5</v>
      </c>
      <c r="F1284" s="108">
        <v>115172548.8</v>
      </c>
      <c r="G1284" s="108">
        <v>104380008</v>
      </c>
      <c r="H1284" s="108">
        <v>147201733</v>
      </c>
      <c r="I1284" s="108">
        <v>86968536</v>
      </c>
      <c r="J1284" s="108">
        <v>135098397</v>
      </c>
      <c r="K1284" s="108">
        <v>149536787</v>
      </c>
      <c r="L1284" s="108">
        <v>96603759</v>
      </c>
      <c r="M1284" s="108">
        <v>120678192.8</v>
      </c>
      <c r="N1284" s="108">
        <v>120040532</v>
      </c>
      <c r="O1284" s="108">
        <v>168371624</v>
      </c>
      <c r="P1284" s="108">
        <v>110056394</v>
      </c>
      <c r="Q1284" s="108">
        <v>113528828</v>
      </c>
      <c r="R1284" s="108">
        <v>124700701.8</v>
      </c>
      <c r="S1284" s="108">
        <v>70051341</v>
      </c>
      <c r="T1284" s="108">
        <v>95848744</v>
      </c>
      <c r="U1284" s="108">
        <v>98605093.75</v>
      </c>
      <c r="V1284" s="108">
        <v>130853227</v>
      </c>
      <c r="W1284" s="108">
        <v>112913416</v>
      </c>
      <c r="X1284" s="108">
        <v>106365774</v>
      </c>
      <c r="Y1284" s="108">
        <v>95849315.5</v>
      </c>
      <c r="Z1284" s="108">
        <v>73595934</v>
      </c>
      <c r="AA1284" s="108">
        <v>63903088.25</v>
      </c>
      <c r="AB1284" s="108">
        <v>95332762</v>
      </c>
      <c r="AC1284" s="108">
        <v>221289662</v>
      </c>
      <c r="AD1284" s="108">
        <v>127539525.8</v>
      </c>
      <c r="AE1284" s="108">
        <v>215674602.5</v>
      </c>
      <c r="AF1284" s="108">
        <v>122906457</v>
      </c>
      <c r="AG1284" s="108">
        <v>119878686</v>
      </c>
      <c r="AH1284" s="115">
        <v>137982662.30000001</v>
      </c>
      <c r="AI1284" s="105">
        <v>27.504200000000001</v>
      </c>
      <c r="AJ1284" s="105">
        <v>27.490300000000001</v>
      </c>
      <c r="AK1284" s="105">
        <v>27.319099999999999</v>
      </c>
      <c r="AL1284" s="105">
        <v>27.407599999999999</v>
      </c>
      <c r="AM1284" s="105">
        <v>26.831499999999998</v>
      </c>
      <c r="AN1284" s="105">
        <v>27.599599999999999</v>
      </c>
      <c r="AO1284" s="105">
        <v>27.429099999999998</v>
      </c>
      <c r="AP1284" s="105">
        <v>27.611599999999999</v>
      </c>
      <c r="AQ1284" s="105">
        <v>27.035699999999999</v>
      </c>
      <c r="AR1284" s="105">
        <v>27.292200000000001</v>
      </c>
      <c r="AS1284" s="105">
        <v>27.9772</v>
      </c>
      <c r="AT1284" s="105">
        <v>27.317799999999998</v>
      </c>
      <c r="AU1284" s="105">
        <v>26.978899999999999</v>
      </c>
      <c r="AV1284" s="105">
        <v>27.183599999999998</v>
      </c>
      <c r="AW1284" s="105">
        <v>26.509599999999999</v>
      </c>
      <c r="AX1284" s="105">
        <v>26.893599999999999</v>
      </c>
      <c r="AY1284" s="105">
        <v>26.8916</v>
      </c>
      <c r="AZ1284" s="105">
        <v>27.361899999999999</v>
      </c>
      <c r="BA1284" s="105">
        <v>26.9956</v>
      </c>
      <c r="BB1284" s="105">
        <v>27.0152</v>
      </c>
      <c r="BC1284" s="105">
        <v>26.687100000000001</v>
      </c>
      <c r="BD1284" s="105">
        <v>26.536999999999999</v>
      </c>
      <c r="BE1284" s="105">
        <v>26.3584</v>
      </c>
      <c r="BF1284" s="105">
        <v>26.943100000000001</v>
      </c>
      <c r="BG1284" s="105">
        <v>27.732900000000001</v>
      </c>
      <c r="BH1284" s="105">
        <v>26.945699999999999</v>
      </c>
      <c r="BI1284" s="105">
        <v>27.6982</v>
      </c>
      <c r="BJ1284" s="105">
        <v>26.928000000000001</v>
      </c>
      <c r="BK1284" s="105">
        <v>26.810500000000001</v>
      </c>
      <c r="BL1284" s="116">
        <v>27.1038</v>
      </c>
      <c r="BM1284" s="112">
        <v>9.1856699999999999E-3</v>
      </c>
      <c r="BN1284" s="112">
        <v>0.248387</v>
      </c>
      <c r="BO1284" s="112">
        <v>9.6486600000000006E-2</v>
      </c>
      <c r="BP1284" s="112">
        <v>7.23747E-2</v>
      </c>
      <c r="BQ1284" s="112">
        <v>0.80651300000000004</v>
      </c>
      <c r="BR1284" s="112">
        <v>0.59904100000000005</v>
      </c>
      <c r="BS1284" s="112">
        <v>0.74146100000000004</v>
      </c>
      <c r="BT1284" s="112">
        <v>0.15767600000000001</v>
      </c>
      <c r="BU1284" s="117">
        <v>0.131715</v>
      </c>
      <c r="BV1284" s="112">
        <v>3.8177999999999997E-2</v>
      </c>
      <c r="BW1284" s="112">
        <v>0.33969300000000002</v>
      </c>
      <c r="BX1284" s="112">
        <v>0.189803</v>
      </c>
      <c r="BY1284" s="112">
        <v>0.123448</v>
      </c>
      <c r="BZ1284" s="112">
        <v>0.90738600000000003</v>
      </c>
      <c r="CA1284" s="112">
        <v>0.80263099999999998</v>
      </c>
      <c r="CB1284" s="112">
        <v>0.86889300000000003</v>
      </c>
      <c r="CC1284" s="112">
        <v>0.34805000000000003</v>
      </c>
      <c r="CD1284" s="117">
        <v>0.64875799999999995</v>
      </c>
      <c r="CE1284" s="105">
        <v>0.49040699999999998</v>
      </c>
      <c r="CF1284" s="105">
        <v>0.33210499999999998</v>
      </c>
      <c r="CG1284" s="105">
        <v>0.41132000000000002</v>
      </c>
      <c r="CH1284" s="105">
        <v>0.58162100000000005</v>
      </c>
      <c r="CI1284" s="105">
        <v>-5.6762100000000003E-2</v>
      </c>
      <c r="CJ1284" s="105">
        <v>0.10158499999999999</v>
      </c>
      <c r="CK1284" s="105">
        <v>-4.8164999999999999E-2</v>
      </c>
      <c r="CL1284" s="105">
        <v>-0.33466299999999999</v>
      </c>
      <c r="CM1284" s="116">
        <v>0.51146599999999998</v>
      </c>
    </row>
    <row r="1285" spans="1:91">
      <c r="A1285" s="104" t="s">
        <v>3430</v>
      </c>
      <c r="B1285" s="104" t="s">
        <v>3431</v>
      </c>
      <c r="C1285" s="104" t="s">
        <v>3418</v>
      </c>
      <c r="D1285" s="105">
        <v>22.54935</v>
      </c>
      <c r="E1285" s="108">
        <v>5895046.5</v>
      </c>
      <c r="F1285" s="108">
        <v>14812715</v>
      </c>
      <c r="G1285" s="108">
        <v>4298031.5</v>
      </c>
      <c r="H1285" s="108">
        <v>19899339.25</v>
      </c>
      <c r="I1285" s="108">
        <v>36751569.5</v>
      </c>
      <c r="J1285" s="108">
        <v>18844978</v>
      </c>
      <c r="K1285" s="108"/>
      <c r="L1285" s="108"/>
      <c r="M1285" s="108">
        <v>5438301.5</v>
      </c>
      <c r="N1285" s="108">
        <v>3041629.25</v>
      </c>
      <c r="O1285" s="108"/>
      <c r="P1285" s="108">
        <v>8432258</v>
      </c>
      <c r="Q1285" s="108">
        <v>3967802.75</v>
      </c>
      <c r="R1285" s="108">
        <v>4971216</v>
      </c>
      <c r="S1285" s="108">
        <v>20592990</v>
      </c>
      <c r="T1285" s="108"/>
      <c r="U1285" s="108">
        <v>13365490.5</v>
      </c>
      <c r="V1285" s="108"/>
      <c r="W1285" s="108"/>
      <c r="X1285" s="108">
        <v>5467294</v>
      </c>
      <c r="Y1285" s="108"/>
      <c r="Z1285" s="108">
        <v>6689877.5</v>
      </c>
      <c r="AA1285" s="108"/>
      <c r="AB1285" s="108">
        <v>3512095</v>
      </c>
      <c r="AC1285" s="108"/>
      <c r="AD1285" s="108"/>
      <c r="AE1285" s="108">
        <v>3801785</v>
      </c>
      <c r="AF1285" s="108"/>
      <c r="AG1285" s="108">
        <v>10431187.75</v>
      </c>
      <c r="AH1285" s="115">
        <v>4151218</v>
      </c>
      <c r="AI1285" s="105">
        <v>22.874600000000001</v>
      </c>
      <c r="AJ1285" s="105">
        <v>24.556999999999999</v>
      </c>
      <c r="AK1285" s="105">
        <v>22.871600000000001</v>
      </c>
      <c r="AL1285" s="105">
        <v>24.520600000000002</v>
      </c>
      <c r="AM1285" s="105">
        <v>25.634799999999998</v>
      </c>
      <c r="AN1285" s="105">
        <v>25.055299999999999</v>
      </c>
      <c r="AO1285" s="105">
        <v>20.868200000000002</v>
      </c>
      <c r="AP1285" s="105">
        <v>22.848700000000001</v>
      </c>
      <c r="AQ1285" s="105">
        <v>22.563800000000001</v>
      </c>
      <c r="AR1285" s="105">
        <v>21.5914</v>
      </c>
      <c r="AS1285" s="105">
        <v>22.209800000000001</v>
      </c>
      <c r="AT1285" s="105">
        <v>23.611699999999999</v>
      </c>
      <c r="AU1285" s="105">
        <v>22.057500000000001</v>
      </c>
      <c r="AV1285" s="105">
        <v>22.5349</v>
      </c>
      <c r="AW1285" s="105">
        <v>24.895800000000001</v>
      </c>
      <c r="AX1285" s="105">
        <v>21.5532</v>
      </c>
      <c r="AY1285" s="105">
        <v>24.031700000000001</v>
      </c>
      <c r="AZ1285" s="105">
        <v>22.314399999999999</v>
      </c>
      <c r="BA1285" s="105">
        <v>21.450600000000001</v>
      </c>
      <c r="BB1285" s="105">
        <v>23.010999999999999</v>
      </c>
      <c r="BC1285" s="105">
        <v>21.927299999999999</v>
      </c>
      <c r="BD1285" s="105">
        <v>22.881499999999999</v>
      </c>
      <c r="BE1285" s="105">
        <v>22.838999999999999</v>
      </c>
      <c r="BF1285" s="105">
        <v>22.180499999999999</v>
      </c>
      <c r="BG1285" s="105">
        <v>22.1845</v>
      </c>
      <c r="BH1285" s="105">
        <v>21.584499999999998</v>
      </c>
      <c r="BI1285" s="105">
        <v>21.8721</v>
      </c>
      <c r="BJ1285" s="105">
        <v>22.332699999999999</v>
      </c>
      <c r="BK1285" s="105">
        <v>23.221699999999998</v>
      </c>
      <c r="BL1285" s="116">
        <v>22.228999999999999</v>
      </c>
      <c r="BM1285" s="112">
        <v>0.261938</v>
      </c>
      <c r="BN1285" s="112">
        <v>5.33403E-3</v>
      </c>
      <c r="BO1285" s="112">
        <v>0.51027699999999998</v>
      </c>
      <c r="BP1285" s="112">
        <v>0.86383699999999997</v>
      </c>
      <c r="BQ1285" s="112">
        <v>0.57508000000000004</v>
      </c>
      <c r="BR1285" s="112">
        <v>0.96368100000000001</v>
      </c>
      <c r="BS1285" s="112">
        <v>0.45234600000000003</v>
      </c>
      <c r="BT1285" s="112">
        <v>0.92448200000000003</v>
      </c>
      <c r="BU1285" s="117">
        <v>0.117946</v>
      </c>
      <c r="BV1285" s="112">
        <v>0.34564299999999998</v>
      </c>
      <c r="BW1285" s="112">
        <v>2.7253300000000001E-2</v>
      </c>
      <c r="BX1285" s="112">
        <v>0.61335700000000004</v>
      </c>
      <c r="BY1285" s="112">
        <v>0.89128300000000005</v>
      </c>
      <c r="BZ1285" s="112">
        <v>0.78367900000000001</v>
      </c>
      <c r="CA1285" s="112">
        <v>0.98024100000000003</v>
      </c>
      <c r="CB1285" s="112">
        <v>0.66059000000000001</v>
      </c>
      <c r="CC1285" s="112">
        <v>0.95625599999999999</v>
      </c>
      <c r="CD1285" s="117">
        <v>0.64379200000000003</v>
      </c>
      <c r="CE1285" s="105">
        <v>0.83991800000000005</v>
      </c>
      <c r="CF1285" s="105">
        <v>2.4757600000000002</v>
      </c>
      <c r="CG1285" s="105">
        <v>-0.500892</v>
      </c>
      <c r="CH1285" s="105">
        <v>-0.123502</v>
      </c>
      <c r="CI1285" s="105">
        <v>0.568272</v>
      </c>
      <c r="CJ1285" s="105">
        <v>3.8653699999999999E-2</v>
      </c>
      <c r="CK1285" s="105">
        <v>-0.46482499999999999</v>
      </c>
      <c r="CL1285" s="105">
        <v>3.9174399999999998E-2</v>
      </c>
      <c r="CM1285" s="116">
        <v>-0.71411999999999998</v>
      </c>
    </row>
    <row r="1286" spans="1:91">
      <c r="A1286" s="104" t="s">
        <v>3432</v>
      </c>
      <c r="B1286" s="104" t="s">
        <v>3433</v>
      </c>
      <c r="C1286" s="104" t="s">
        <v>3424</v>
      </c>
      <c r="D1286" s="105">
        <v>30.084099999999999</v>
      </c>
      <c r="E1286" s="108">
        <v>745139008</v>
      </c>
      <c r="F1286" s="108">
        <v>573890808</v>
      </c>
      <c r="G1286" s="108">
        <v>533782664</v>
      </c>
      <c r="H1286" s="108">
        <v>747400184</v>
      </c>
      <c r="I1286" s="108">
        <v>611923792</v>
      </c>
      <c r="J1286" s="108">
        <v>545565328</v>
      </c>
      <c r="K1286" s="108">
        <v>699297143</v>
      </c>
      <c r="L1286" s="108">
        <v>298532713</v>
      </c>
      <c r="M1286" s="108">
        <v>807686548</v>
      </c>
      <c r="N1286" s="108">
        <v>635789732</v>
      </c>
      <c r="O1286" s="108">
        <v>326396528</v>
      </c>
      <c r="P1286" s="108">
        <v>436385936</v>
      </c>
      <c r="Q1286" s="108">
        <v>1053178432</v>
      </c>
      <c r="R1286" s="108">
        <v>958266040.5</v>
      </c>
      <c r="S1286" s="108">
        <v>585590101.79999995</v>
      </c>
      <c r="T1286" s="108">
        <v>961310846</v>
      </c>
      <c r="U1286" s="108">
        <v>1019838650</v>
      </c>
      <c r="V1286" s="108">
        <v>981284496</v>
      </c>
      <c r="W1286" s="108">
        <v>995899392</v>
      </c>
      <c r="X1286" s="108">
        <v>1068398004</v>
      </c>
      <c r="Y1286" s="108">
        <v>1022631680</v>
      </c>
      <c r="Z1286" s="108">
        <v>818868768</v>
      </c>
      <c r="AA1286" s="108">
        <v>991745108</v>
      </c>
      <c r="AB1286" s="108">
        <v>978222616</v>
      </c>
      <c r="AC1286" s="108">
        <v>1143807564</v>
      </c>
      <c r="AD1286" s="108">
        <v>1229249257</v>
      </c>
      <c r="AE1286" s="108">
        <v>1251309702</v>
      </c>
      <c r="AF1286" s="108">
        <v>1242904864</v>
      </c>
      <c r="AG1286" s="108">
        <v>1407374107</v>
      </c>
      <c r="AH1286" s="115">
        <v>1092899024</v>
      </c>
      <c r="AI1286" s="105">
        <v>29.856400000000001</v>
      </c>
      <c r="AJ1286" s="105">
        <v>29.689</v>
      </c>
      <c r="AK1286" s="105">
        <v>29.589700000000001</v>
      </c>
      <c r="AL1286" s="105">
        <v>29.7517</v>
      </c>
      <c r="AM1286" s="105">
        <v>29.615600000000001</v>
      </c>
      <c r="AN1286" s="105">
        <v>29.550699999999999</v>
      </c>
      <c r="AO1286" s="105">
        <v>29.617699999999999</v>
      </c>
      <c r="AP1286" s="105">
        <v>28.959700000000002</v>
      </c>
      <c r="AQ1286" s="105">
        <v>29.778300000000002</v>
      </c>
      <c r="AR1286" s="105">
        <v>29.680900000000001</v>
      </c>
      <c r="AS1286" s="105">
        <v>28.852599999999999</v>
      </c>
      <c r="AT1286" s="105">
        <v>29.305199999999999</v>
      </c>
      <c r="AU1286" s="105">
        <v>30.208400000000001</v>
      </c>
      <c r="AV1286" s="105">
        <v>30.125499999999999</v>
      </c>
      <c r="AW1286" s="105">
        <v>29.494199999999999</v>
      </c>
      <c r="AX1286" s="105">
        <v>30.2197</v>
      </c>
      <c r="AY1286" s="105">
        <v>30.25</v>
      </c>
      <c r="AZ1286" s="105">
        <v>30.1937</v>
      </c>
      <c r="BA1286" s="105">
        <v>30.136399999999998</v>
      </c>
      <c r="BB1286" s="105">
        <v>30.336200000000002</v>
      </c>
      <c r="BC1286" s="105">
        <v>30.130800000000001</v>
      </c>
      <c r="BD1286" s="105">
        <v>30.0091</v>
      </c>
      <c r="BE1286" s="105">
        <v>30.320900000000002</v>
      </c>
      <c r="BF1286" s="105">
        <v>30.302199999999999</v>
      </c>
      <c r="BG1286" s="105">
        <v>30.131699999999999</v>
      </c>
      <c r="BH1286" s="105">
        <v>30.2349</v>
      </c>
      <c r="BI1286" s="105">
        <v>30.2347</v>
      </c>
      <c r="BJ1286" s="105">
        <v>30.266100000000002</v>
      </c>
      <c r="BK1286" s="105">
        <v>30.338999999999999</v>
      </c>
      <c r="BL1286" s="116">
        <v>30.0427</v>
      </c>
      <c r="BM1286" s="112">
        <v>1.30446E-2</v>
      </c>
      <c r="BN1286" s="112">
        <v>5.7384999999999997E-3</v>
      </c>
      <c r="BO1286" s="112">
        <v>4.5275799999999998E-2</v>
      </c>
      <c r="BP1286" s="112">
        <v>2.1485299999999999E-2</v>
      </c>
      <c r="BQ1286" s="112">
        <v>0.32291399999999998</v>
      </c>
      <c r="BR1286" s="112">
        <v>0.95668200000000003</v>
      </c>
      <c r="BS1286" s="112">
        <v>0.90125699999999997</v>
      </c>
      <c r="BT1286" s="112">
        <v>0.97101099999999996</v>
      </c>
      <c r="BU1286" s="117">
        <v>0.87921400000000005</v>
      </c>
      <c r="BV1286" s="112">
        <v>4.6284199999999998E-2</v>
      </c>
      <c r="BW1286" s="112">
        <v>2.8374E-2</v>
      </c>
      <c r="BX1286" s="112">
        <v>0.126999</v>
      </c>
      <c r="BY1286" s="112">
        <v>4.7700800000000002E-2</v>
      </c>
      <c r="BZ1286" s="112">
        <v>0.65477700000000005</v>
      </c>
      <c r="CA1286" s="112">
        <v>0.97861699999999996</v>
      </c>
      <c r="CB1286" s="112">
        <v>0.956538</v>
      </c>
      <c r="CC1286" s="112">
        <v>0.98515299999999995</v>
      </c>
      <c r="CD1286" s="117">
        <v>0.967113</v>
      </c>
      <c r="CE1286" s="105">
        <v>-0.50423600000000002</v>
      </c>
      <c r="CF1286" s="105">
        <v>-0.57655800000000001</v>
      </c>
      <c r="CG1286" s="105">
        <v>-0.763992</v>
      </c>
      <c r="CH1286" s="105">
        <v>-0.93635699999999999</v>
      </c>
      <c r="CI1286" s="105">
        <v>-0.27320899999999998</v>
      </c>
      <c r="CJ1286" s="105">
        <v>5.2369399999999998E-3</v>
      </c>
      <c r="CK1286" s="105">
        <v>-1.478E-2</v>
      </c>
      <c r="CL1286" s="105">
        <v>-5.2070600000000003E-3</v>
      </c>
      <c r="CM1286" s="116">
        <v>-1.5468600000000001E-2</v>
      </c>
    </row>
    <row r="1287" spans="1:91">
      <c r="A1287" s="104" t="s">
        <v>5351</v>
      </c>
      <c r="B1287" s="104" t="s">
        <v>5352</v>
      </c>
      <c r="C1287" s="104" t="s">
        <v>3427</v>
      </c>
      <c r="D1287" s="105">
        <v>23.554950000000002</v>
      </c>
      <c r="E1287" s="108">
        <v>54572404.5</v>
      </c>
      <c r="F1287" s="108"/>
      <c r="G1287" s="108">
        <v>3497751.5</v>
      </c>
      <c r="H1287" s="108">
        <v>15350869</v>
      </c>
      <c r="I1287" s="108"/>
      <c r="J1287" s="108"/>
      <c r="K1287" s="108">
        <v>4865923</v>
      </c>
      <c r="L1287" s="108">
        <v>8616783</v>
      </c>
      <c r="M1287" s="108">
        <v>10378800.75</v>
      </c>
      <c r="N1287" s="108">
        <v>36312564</v>
      </c>
      <c r="O1287" s="108">
        <v>76441800</v>
      </c>
      <c r="P1287" s="108">
        <v>10286994</v>
      </c>
      <c r="Q1287" s="108"/>
      <c r="R1287" s="108">
        <v>24980445.75</v>
      </c>
      <c r="S1287" s="108">
        <v>16637001</v>
      </c>
      <c r="T1287" s="108">
        <v>7063144</v>
      </c>
      <c r="U1287" s="108">
        <v>7401787.5</v>
      </c>
      <c r="V1287" s="108">
        <v>6248407</v>
      </c>
      <c r="W1287" s="108"/>
      <c r="X1287" s="108">
        <v>8748934</v>
      </c>
      <c r="Y1287" s="108">
        <v>11727723.5</v>
      </c>
      <c r="Z1287" s="108">
        <v>13679514</v>
      </c>
      <c r="AA1287" s="108">
        <v>5638740.25</v>
      </c>
      <c r="AB1287" s="108">
        <v>14394586</v>
      </c>
      <c r="AC1287" s="108">
        <v>57479048</v>
      </c>
      <c r="AD1287" s="108">
        <v>13651943.5</v>
      </c>
      <c r="AE1287" s="108">
        <v>76742170.5</v>
      </c>
      <c r="AF1287" s="108">
        <v>9942945</v>
      </c>
      <c r="AG1287" s="108">
        <v>6068903</v>
      </c>
      <c r="AH1287" s="115">
        <v>4187014.25</v>
      </c>
      <c r="AI1287" s="105">
        <v>26.0852</v>
      </c>
      <c r="AJ1287" s="105">
        <v>20.575800000000001</v>
      </c>
      <c r="AK1287" s="105">
        <v>22.466100000000001</v>
      </c>
      <c r="AL1287" s="105">
        <v>24.1462</v>
      </c>
      <c r="AM1287" s="105">
        <v>20.504999999999999</v>
      </c>
      <c r="AN1287" s="105">
        <v>22.607199999999999</v>
      </c>
      <c r="AO1287" s="105">
        <v>22.604500000000002</v>
      </c>
      <c r="AP1287" s="105">
        <v>24.1525</v>
      </c>
      <c r="AQ1287" s="105">
        <v>23.496200000000002</v>
      </c>
      <c r="AR1287" s="105">
        <v>25.377199999999998</v>
      </c>
      <c r="AS1287" s="105">
        <v>26.881</v>
      </c>
      <c r="AT1287" s="105">
        <v>23.898499999999999</v>
      </c>
      <c r="AU1287" s="105">
        <v>20.552700000000002</v>
      </c>
      <c r="AV1287" s="105">
        <v>24.864000000000001</v>
      </c>
      <c r="AW1287" s="105">
        <v>24.610800000000001</v>
      </c>
      <c r="AX1287" s="105">
        <v>23.1312</v>
      </c>
      <c r="AY1287" s="105">
        <v>23.213200000000001</v>
      </c>
      <c r="AZ1287" s="105">
        <v>22.887699999999999</v>
      </c>
      <c r="BA1287" s="105">
        <v>21.966899999999999</v>
      </c>
      <c r="BB1287" s="105">
        <v>23.613700000000001</v>
      </c>
      <c r="BC1287" s="105">
        <v>23.890699999999999</v>
      </c>
      <c r="BD1287" s="105">
        <v>23.9693</v>
      </c>
      <c r="BE1287" s="105">
        <v>22.643799999999999</v>
      </c>
      <c r="BF1287" s="105">
        <v>24.215599999999998</v>
      </c>
      <c r="BG1287" s="105">
        <v>25.801500000000001</v>
      </c>
      <c r="BH1287" s="105">
        <v>23.700299999999999</v>
      </c>
      <c r="BI1287" s="105">
        <v>26.2074</v>
      </c>
      <c r="BJ1287" s="105">
        <v>23.3003</v>
      </c>
      <c r="BK1287" s="105">
        <v>22.4298</v>
      </c>
      <c r="BL1287" s="116">
        <v>22.163799999999998</v>
      </c>
      <c r="BM1287" s="112">
        <v>0.81577900000000003</v>
      </c>
      <c r="BN1287" s="112">
        <v>0.85791099999999998</v>
      </c>
      <c r="BO1287" s="112">
        <v>0.236204</v>
      </c>
      <c r="BP1287" s="112">
        <v>4.1080499999999999E-2</v>
      </c>
      <c r="BQ1287" s="112">
        <v>0.64691200000000004</v>
      </c>
      <c r="BR1287" s="112">
        <v>0.27942499999999998</v>
      </c>
      <c r="BS1287" s="112">
        <v>0.48946000000000001</v>
      </c>
      <c r="BT1287" s="112">
        <v>0.176451</v>
      </c>
      <c r="BU1287" s="117">
        <v>3.7397E-2</v>
      </c>
      <c r="BV1287" s="112">
        <v>0.85178900000000002</v>
      </c>
      <c r="BW1287" s="112">
        <v>0.88707899999999995</v>
      </c>
      <c r="BX1287" s="112">
        <v>0.34839599999999998</v>
      </c>
      <c r="BY1287" s="112">
        <v>7.9026399999999997E-2</v>
      </c>
      <c r="BZ1287" s="112">
        <v>0.82577199999999995</v>
      </c>
      <c r="CA1287" s="112">
        <v>0.55079999999999996</v>
      </c>
      <c r="CB1287" s="112">
        <v>0.68764599999999998</v>
      </c>
      <c r="CC1287" s="112">
        <v>0.37690099999999999</v>
      </c>
      <c r="CD1287" s="117">
        <v>0.45522800000000002</v>
      </c>
      <c r="CE1287" s="105">
        <v>0.41107399999999999</v>
      </c>
      <c r="CF1287" s="105">
        <v>-0.21183299999999999</v>
      </c>
      <c r="CG1287" s="105">
        <v>0.78645699999999996</v>
      </c>
      <c r="CH1287" s="105">
        <v>2.75427</v>
      </c>
      <c r="CI1287" s="105">
        <v>0.71120499999999998</v>
      </c>
      <c r="CJ1287" s="105">
        <v>0.44607200000000002</v>
      </c>
      <c r="CK1287" s="105">
        <v>0.52579299999999995</v>
      </c>
      <c r="CL1287" s="105">
        <v>0.97825499999999999</v>
      </c>
      <c r="CM1287" s="116">
        <v>2.6051099999999998</v>
      </c>
    </row>
    <row r="1288" spans="1:91">
      <c r="A1288" s="104" t="s">
        <v>3434</v>
      </c>
      <c r="B1288" s="104" t="s">
        <v>3435</v>
      </c>
      <c r="C1288" s="104" t="s">
        <v>471</v>
      </c>
      <c r="D1288" s="105">
        <v>27.881950000000003</v>
      </c>
      <c r="E1288" s="108">
        <v>238031613.80000001</v>
      </c>
      <c r="F1288" s="108">
        <v>213530527.59999999</v>
      </c>
      <c r="G1288" s="108">
        <v>218470238.5</v>
      </c>
      <c r="H1288" s="108">
        <v>197906342.90000001</v>
      </c>
      <c r="I1288" s="108">
        <v>195020815.90000001</v>
      </c>
      <c r="J1288" s="108">
        <v>231740482.09999999</v>
      </c>
      <c r="K1288" s="108">
        <v>241088478.30000001</v>
      </c>
      <c r="L1288" s="108">
        <v>230787930.30000001</v>
      </c>
      <c r="M1288" s="108">
        <v>291001827.80000001</v>
      </c>
      <c r="N1288" s="108">
        <v>259982189</v>
      </c>
      <c r="O1288" s="108">
        <v>264017100.40000001</v>
      </c>
      <c r="P1288" s="108">
        <v>351194505.5</v>
      </c>
      <c r="Q1288" s="108">
        <v>216055480.80000001</v>
      </c>
      <c r="R1288" s="108">
        <v>194915986.69999999</v>
      </c>
      <c r="S1288" s="108">
        <v>212081120</v>
      </c>
      <c r="T1288" s="108">
        <v>175127499.80000001</v>
      </c>
      <c r="U1288" s="108">
        <v>187254887.90000001</v>
      </c>
      <c r="V1288" s="108">
        <v>215123764.80000001</v>
      </c>
      <c r="W1288" s="108">
        <v>172931829.5</v>
      </c>
      <c r="X1288" s="108">
        <v>185932025.59999999</v>
      </c>
      <c r="Y1288" s="108">
        <v>171827798.80000001</v>
      </c>
      <c r="Z1288" s="108">
        <v>177910454.59999999</v>
      </c>
      <c r="AA1288" s="108">
        <v>173966559</v>
      </c>
      <c r="AB1288" s="108">
        <v>168053691.5</v>
      </c>
      <c r="AC1288" s="108">
        <v>177991141.09999999</v>
      </c>
      <c r="AD1288" s="108">
        <v>200143741.5</v>
      </c>
      <c r="AE1288" s="108">
        <v>211563705</v>
      </c>
      <c r="AF1288" s="108">
        <v>255747863.30000001</v>
      </c>
      <c r="AG1288" s="108">
        <v>232626110.90000001</v>
      </c>
      <c r="AH1288" s="115">
        <v>222181888.30000001</v>
      </c>
      <c r="AI1288" s="105">
        <v>28.210100000000001</v>
      </c>
      <c r="AJ1288" s="105">
        <v>28.332899999999999</v>
      </c>
      <c r="AK1288" s="105">
        <v>28.366599999999998</v>
      </c>
      <c r="AL1288" s="105">
        <v>27.834599999999998</v>
      </c>
      <c r="AM1288" s="105">
        <v>27.994399999999999</v>
      </c>
      <c r="AN1288" s="105">
        <v>28.310600000000001</v>
      </c>
      <c r="AO1288" s="105">
        <v>28.1068</v>
      </c>
      <c r="AP1288" s="105">
        <v>28.657399999999999</v>
      </c>
      <c r="AQ1288" s="105">
        <v>28.305499999999999</v>
      </c>
      <c r="AR1288" s="105">
        <v>28.378399999999999</v>
      </c>
      <c r="AS1288" s="105">
        <v>28.572700000000001</v>
      </c>
      <c r="AT1288" s="105">
        <v>28.991900000000001</v>
      </c>
      <c r="AU1288" s="105">
        <v>27.920100000000001</v>
      </c>
      <c r="AV1288" s="105">
        <v>27.827999999999999</v>
      </c>
      <c r="AW1288" s="105">
        <v>28.1431</v>
      </c>
      <c r="AX1288" s="105">
        <v>27.763100000000001</v>
      </c>
      <c r="AY1288" s="105">
        <v>27.794499999999999</v>
      </c>
      <c r="AZ1288" s="105">
        <v>28.055900000000001</v>
      </c>
      <c r="BA1288" s="105">
        <v>27.610600000000002</v>
      </c>
      <c r="BB1288" s="105">
        <v>27.817499999999999</v>
      </c>
      <c r="BC1288" s="105">
        <v>27.558399999999999</v>
      </c>
      <c r="BD1288" s="105">
        <v>27.840399999999999</v>
      </c>
      <c r="BE1288" s="105">
        <v>27.843800000000002</v>
      </c>
      <c r="BF1288" s="105">
        <v>27.760899999999999</v>
      </c>
      <c r="BG1288" s="105">
        <v>27.415500000000002</v>
      </c>
      <c r="BH1288" s="105">
        <v>27.601900000000001</v>
      </c>
      <c r="BI1288" s="105">
        <v>27.670400000000001</v>
      </c>
      <c r="BJ1288" s="105">
        <v>27.985199999999999</v>
      </c>
      <c r="BK1288" s="105">
        <v>27.763400000000001</v>
      </c>
      <c r="BL1288" s="116">
        <v>27.7746</v>
      </c>
      <c r="BM1288" s="112">
        <v>5.8923999999999999E-3</v>
      </c>
      <c r="BN1288" s="112">
        <v>0.26172000000000001</v>
      </c>
      <c r="BO1288" s="112">
        <v>4.3158599999999998E-2</v>
      </c>
      <c r="BP1288" s="112">
        <v>1.43847E-2</v>
      </c>
      <c r="BQ1288" s="112">
        <v>0.35785400000000001</v>
      </c>
      <c r="BR1288" s="112">
        <v>0.810585</v>
      </c>
      <c r="BS1288" s="112">
        <v>0.17005500000000001</v>
      </c>
      <c r="BT1288" s="112">
        <v>0.75239999999999996</v>
      </c>
      <c r="BU1288" s="117">
        <v>5.6692899999999997E-2</v>
      </c>
      <c r="BV1288" s="112">
        <v>3.09146E-2</v>
      </c>
      <c r="BW1288" s="112">
        <v>0.35313800000000001</v>
      </c>
      <c r="BX1288" s="112">
        <v>0.124912</v>
      </c>
      <c r="BY1288" s="112">
        <v>3.5516800000000001E-2</v>
      </c>
      <c r="BZ1288" s="112">
        <v>0.681558</v>
      </c>
      <c r="CA1288" s="112">
        <v>0.91681299999999999</v>
      </c>
      <c r="CB1288" s="112">
        <v>0.39020899999999997</v>
      </c>
      <c r="CC1288" s="112">
        <v>0.85722600000000004</v>
      </c>
      <c r="CD1288" s="117">
        <v>0.52857699999999996</v>
      </c>
      <c r="CE1288" s="105">
        <v>0.46209699999999998</v>
      </c>
      <c r="CF1288" s="105">
        <v>0.205455</v>
      </c>
      <c r="CG1288" s="105">
        <v>0.51549999999999996</v>
      </c>
      <c r="CH1288" s="105">
        <v>0.80656899999999998</v>
      </c>
      <c r="CI1288" s="105">
        <v>0.122632</v>
      </c>
      <c r="CJ1288" s="105">
        <v>3.0089100000000001E-2</v>
      </c>
      <c r="CK1288" s="105">
        <v>-0.17891099999999999</v>
      </c>
      <c r="CL1288" s="105">
        <v>-2.6035900000000001E-2</v>
      </c>
      <c r="CM1288" s="116">
        <v>-0.27846500000000002</v>
      </c>
    </row>
    <row r="1289" spans="1:91">
      <c r="A1289" s="104" t="s">
        <v>3436</v>
      </c>
      <c r="B1289" s="104" t="s">
        <v>3437</v>
      </c>
      <c r="C1289" s="104" t="s">
        <v>3438</v>
      </c>
      <c r="D1289" s="105">
        <v>28.3352</v>
      </c>
      <c r="E1289" s="108">
        <v>386368500</v>
      </c>
      <c r="F1289" s="108">
        <v>368734940</v>
      </c>
      <c r="G1289" s="108">
        <v>414543834</v>
      </c>
      <c r="H1289" s="108">
        <v>463934544</v>
      </c>
      <c r="I1289" s="108">
        <v>413345584</v>
      </c>
      <c r="J1289" s="108">
        <v>506563596</v>
      </c>
      <c r="K1289" s="108">
        <v>426788812</v>
      </c>
      <c r="L1289" s="108">
        <v>302178939</v>
      </c>
      <c r="M1289" s="108">
        <v>413476436</v>
      </c>
      <c r="N1289" s="108">
        <v>410532272</v>
      </c>
      <c r="O1289" s="108">
        <v>519373116</v>
      </c>
      <c r="P1289" s="108">
        <v>458504728</v>
      </c>
      <c r="Q1289" s="108">
        <v>225673880</v>
      </c>
      <c r="R1289" s="108">
        <v>239260584</v>
      </c>
      <c r="S1289" s="108">
        <v>409488536</v>
      </c>
      <c r="T1289" s="108">
        <v>226245998</v>
      </c>
      <c r="U1289" s="108">
        <v>261256104</v>
      </c>
      <c r="V1289" s="108">
        <v>246538104</v>
      </c>
      <c r="W1289" s="108">
        <v>293964612</v>
      </c>
      <c r="X1289" s="108">
        <v>276178890</v>
      </c>
      <c r="Y1289" s="108">
        <v>268367950</v>
      </c>
      <c r="Z1289" s="108">
        <v>225963006</v>
      </c>
      <c r="AA1289" s="108">
        <v>230348532</v>
      </c>
      <c r="AB1289" s="108">
        <v>243243444</v>
      </c>
      <c r="AC1289" s="108">
        <v>289760206</v>
      </c>
      <c r="AD1289" s="108">
        <v>232041832</v>
      </c>
      <c r="AE1289" s="108">
        <v>243986722</v>
      </c>
      <c r="AF1289" s="108">
        <v>270070126</v>
      </c>
      <c r="AG1289" s="108">
        <v>265827994</v>
      </c>
      <c r="AH1289" s="115">
        <v>244034564</v>
      </c>
      <c r="AI1289" s="105">
        <v>28.908899999999999</v>
      </c>
      <c r="AJ1289" s="105">
        <v>29.035399999999999</v>
      </c>
      <c r="AK1289" s="105">
        <v>29.241</v>
      </c>
      <c r="AL1289" s="105">
        <v>29.063700000000001</v>
      </c>
      <c r="AM1289" s="105">
        <v>29.074000000000002</v>
      </c>
      <c r="AN1289" s="105">
        <v>29.465</v>
      </c>
      <c r="AO1289" s="105">
        <v>28.929099999999998</v>
      </c>
      <c r="AP1289" s="105">
        <v>29.0045</v>
      </c>
      <c r="AQ1289" s="105">
        <v>28.8123</v>
      </c>
      <c r="AR1289" s="105">
        <v>29.0336</v>
      </c>
      <c r="AS1289" s="105">
        <v>29.518599999999999</v>
      </c>
      <c r="AT1289" s="105">
        <v>29.3765</v>
      </c>
      <c r="AU1289" s="105">
        <v>27.976800000000001</v>
      </c>
      <c r="AV1289" s="105">
        <v>28.123699999999999</v>
      </c>
      <c r="AW1289" s="105">
        <v>29.0749</v>
      </c>
      <c r="AX1289" s="105">
        <v>28.1326</v>
      </c>
      <c r="AY1289" s="105">
        <v>28.267700000000001</v>
      </c>
      <c r="AZ1289" s="105">
        <v>28.2592</v>
      </c>
      <c r="BA1289" s="105">
        <v>28.376000000000001</v>
      </c>
      <c r="BB1289" s="105">
        <v>28.380099999999999</v>
      </c>
      <c r="BC1289" s="105">
        <v>28.2181</v>
      </c>
      <c r="BD1289" s="105">
        <v>28.186399999999999</v>
      </c>
      <c r="BE1289" s="105">
        <v>28.2363</v>
      </c>
      <c r="BF1289" s="105">
        <v>28.2944</v>
      </c>
      <c r="BG1289" s="105">
        <v>28.136800000000001</v>
      </c>
      <c r="BH1289" s="105">
        <v>27.8185</v>
      </c>
      <c r="BI1289" s="105">
        <v>27.876100000000001</v>
      </c>
      <c r="BJ1289" s="105">
        <v>28.063800000000001</v>
      </c>
      <c r="BK1289" s="105">
        <v>27.950399999999998</v>
      </c>
      <c r="BL1289" s="116">
        <v>27.902000000000001</v>
      </c>
      <c r="BM1289" s="112">
        <v>5.4285900000000003E-4</v>
      </c>
      <c r="BN1289" s="112">
        <v>9.4215200000000003E-4</v>
      </c>
      <c r="BO1289" s="112">
        <v>2.1436799999999999E-4</v>
      </c>
      <c r="BP1289" s="112">
        <v>9.13436E-4</v>
      </c>
      <c r="BQ1289" s="112">
        <v>0.29363299999999998</v>
      </c>
      <c r="BR1289" s="112">
        <v>1.8776500000000002E-2</v>
      </c>
      <c r="BS1289" s="112">
        <v>7.9472699999999993E-3</v>
      </c>
      <c r="BT1289" s="112">
        <v>9.5491399999999994E-3</v>
      </c>
      <c r="BU1289" s="117">
        <v>0.80841300000000005</v>
      </c>
      <c r="BV1289" s="112">
        <v>9.4556199999999997E-3</v>
      </c>
      <c r="BW1289" s="112">
        <v>1.3417399999999999E-2</v>
      </c>
      <c r="BX1289" s="112">
        <v>1.00403E-2</v>
      </c>
      <c r="BY1289" s="112">
        <v>7.6238699999999996E-3</v>
      </c>
      <c r="BZ1289" s="112">
        <v>0.62862799999999996</v>
      </c>
      <c r="CA1289" s="112">
        <v>0.12823699999999999</v>
      </c>
      <c r="CB1289" s="112">
        <v>8.8126599999999999E-2</v>
      </c>
      <c r="CC1289" s="112">
        <v>7.6239199999999993E-2</v>
      </c>
      <c r="CD1289" s="117">
        <v>0.94145500000000004</v>
      </c>
      <c r="CE1289" s="105">
        <v>1.08971</v>
      </c>
      <c r="CF1289" s="105">
        <v>1.2288600000000001</v>
      </c>
      <c r="CG1289" s="105">
        <v>0.94325099999999995</v>
      </c>
      <c r="CH1289" s="105">
        <v>1.33752</v>
      </c>
      <c r="CI1289" s="105">
        <v>0.41972199999999998</v>
      </c>
      <c r="CJ1289" s="105">
        <v>0.24779000000000001</v>
      </c>
      <c r="CK1289" s="105">
        <v>0.35265800000000003</v>
      </c>
      <c r="CL1289" s="105">
        <v>0.26697799999999999</v>
      </c>
      <c r="CM1289" s="116">
        <v>-2.8243999999999998E-2</v>
      </c>
    </row>
    <row r="1290" spans="1:91">
      <c r="A1290" s="104" t="s">
        <v>3439</v>
      </c>
      <c r="B1290" s="104" t="s">
        <v>3440</v>
      </c>
      <c r="C1290" s="104" t="s">
        <v>832</v>
      </c>
      <c r="D1290" s="105">
        <v>33.404449999999997</v>
      </c>
      <c r="E1290" s="108">
        <v>8711713614</v>
      </c>
      <c r="F1290" s="108">
        <v>10702248191</v>
      </c>
      <c r="G1290" s="108">
        <v>11381920104</v>
      </c>
      <c r="H1290" s="108">
        <v>13088366878</v>
      </c>
      <c r="I1290" s="108">
        <v>14180495673</v>
      </c>
      <c r="J1290" s="108">
        <v>15605551238</v>
      </c>
      <c r="K1290" s="108">
        <v>13999165252</v>
      </c>
      <c r="L1290" s="108">
        <v>21138633877</v>
      </c>
      <c r="M1290" s="108">
        <v>11094688018</v>
      </c>
      <c r="N1290" s="108">
        <v>13613323961</v>
      </c>
      <c r="O1290" s="108">
        <v>13841035137</v>
      </c>
      <c r="P1290" s="108">
        <v>9709709457</v>
      </c>
      <c r="Q1290" s="108">
        <v>8939778247</v>
      </c>
      <c r="R1290" s="108">
        <v>9694753204</v>
      </c>
      <c r="S1290" s="108">
        <v>8962402797</v>
      </c>
      <c r="T1290" s="108">
        <v>8821373553</v>
      </c>
      <c r="U1290" s="108">
        <v>8155454535</v>
      </c>
      <c r="V1290" s="108">
        <v>7793644086</v>
      </c>
      <c r="W1290" s="108">
        <v>9449854715</v>
      </c>
      <c r="X1290" s="108">
        <v>9594251643</v>
      </c>
      <c r="Y1290" s="108">
        <v>9128690436</v>
      </c>
      <c r="Z1290" s="108">
        <v>8046549348</v>
      </c>
      <c r="AA1290" s="108">
        <v>6883582755</v>
      </c>
      <c r="AB1290" s="108">
        <v>7741629986</v>
      </c>
      <c r="AC1290" s="108">
        <v>9298598034</v>
      </c>
      <c r="AD1290" s="108">
        <v>9344629521</v>
      </c>
      <c r="AE1290" s="108">
        <v>9185940395</v>
      </c>
      <c r="AF1290" s="108">
        <v>10038755395</v>
      </c>
      <c r="AG1290" s="108">
        <v>8469292506</v>
      </c>
      <c r="AH1290" s="115">
        <v>8128603351</v>
      </c>
      <c r="AI1290" s="105">
        <v>33.403799999999997</v>
      </c>
      <c r="AJ1290" s="105">
        <v>33.854599999999998</v>
      </c>
      <c r="AK1290" s="105">
        <v>33.9465</v>
      </c>
      <c r="AL1290" s="105">
        <v>33.881999999999998</v>
      </c>
      <c r="AM1290" s="105">
        <v>34.145600000000002</v>
      </c>
      <c r="AN1290" s="105">
        <v>34.263300000000001</v>
      </c>
      <c r="AO1290" s="105">
        <v>33.966000000000001</v>
      </c>
      <c r="AP1290" s="105">
        <v>34.931800000000003</v>
      </c>
      <c r="AQ1290" s="105">
        <v>33.558199999999999</v>
      </c>
      <c r="AR1290" s="105">
        <v>34.122300000000003</v>
      </c>
      <c r="AS1290" s="105">
        <v>34.2057</v>
      </c>
      <c r="AT1290" s="105">
        <v>33.780900000000003</v>
      </c>
      <c r="AU1290" s="105">
        <v>33.274299999999997</v>
      </c>
      <c r="AV1290" s="105">
        <v>33.464300000000001</v>
      </c>
      <c r="AW1290" s="105">
        <v>33.405099999999997</v>
      </c>
      <c r="AX1290" s="105">
        <v>33.417700000000004</v>
      </c>
      <c r="AY1290" s="105">
        <v>33.2378</v>
      </c>
      <c r="AZ1290" s="105">
        <v>33.192900000000002</v>
      </c>
      <c r="BA1290" s="105">
        <v>33.382599999999996</v>
      </c>
      <c r="BB1290" s="105">
        <v>33.491900000000001</v>
      </c>
      <c r="BC1290" s="105">
        <v>33.298999999999999</v>
      </c>
      <c r="BD1290" s="105">
        <v>33.328000000000003</v>
      </c>
      <c r="BE1290" s="105">
        <v>33.087600000000002</v>
      </c>
      <c r="BF1290" s="105">
        <v>33.2866</v>
      </c>
      <c r="BG1290" s="105">
        <v>33.162399999999998</v>
      </c>
      <c r="BH1290" s="105">
        <v>33.137099999999997</v>
      </c>
      <c r="BI1290" s="105">
        <v>33.110700000000001</v>
      </c>
      <c r="BJ1290" s="105">
        <v>33.279899999999998</v>
      </c>
      <c r="BK1290" s="105">
        <v>32.906100000000002</v>
      </c>
      <c r="BL1290" s="116">
        <v>32.914499999999997</v>
      </c>
      <c r="BM1290" s="112">
        <v>2.80247E-2</v>
      </c>
      <c r="BN1290" s="112">
        <v>3.1197500000000001E-3</v>
      </c>
      <c r="BO1290" s="112">
        <v>5.8265400000000002E-2</v>
      </c>
      <c r="BP1290" s="112">
        <v>4.9927900000000004E-3</v>
      </c>
      <c r="BQ1290" s="112">
        <v>6.2121099999999999E-2</v>
      </c>
      <c r="BR1290" s="112">
        <v>0.15195400000000001</v>
      </c>
      <c r="BS1290" s="112">
        <v>5.7359800000000002E-2</v>
      </c>
      <c r="BT1290" s="112">
        <v>0.23566500000000001</v>
      </c>
      <c r="BU1290" s="117">
        <v>0.45235799999999998</v>
      </c>
      <c r="BV1290" s="112">
        <v>7.1240399999999995E-2</v>
      </c>
      <c r="BW1290" s="112">
        <v>2.13379E-2</v>
      </c>
      <c r="BX1290" s="112">
        <v>0.14727799999999999</v>
      </c>
      <c r="BY1290" s="112">
        <v>1.7814099999999999E-2</v>
      </c>
      <c r="BZ1290" s="112">
        <v>0.42715799999999998</v>
      </c>
      <c r="CA1290" s="112">
        <v>0.39937400000000001</v>
      </c>
      <c r="CB1290" s="112">
        <v>0.22801099999999999</v>
      </c>
      <c r="CC1290" s="112">
        <v>0.43795699999999999</v>
      </c>
      <c r="CD1290" s="117">
        <v>0.78158300000000003</v>
      </c>
      <c r="CE1290" s="105">
        <v>0.70147700000000002</v>
      </c>
      <c r="CF1290" s="105">
        <v>1.06345</v>
      </c>
      <c r="CG1290" s="105">
        <v>1.1185099999999999</v>
      </c>
      <c r="CH1290" s="105">
        <v>1.00284</v>
      </c>
      <c r="CI1290" s="105">
        <v>0.34771200000000002</v>
      </c>
      <c r="CJ1290" s="105">
        <v>0.24929799999999999</v>
      </c>
      <c r="CK1290" s="105">
        <v>0.357686</v>
      </c>
      <c r="CL1290" s="105">
        <v>0.20057700000000001</v>
      </c>
      <c r="CM1290" s="116">
        <v>0.103242</v>
      </c>
    </row>
    <row r="1291" spans="1:91">
      <c r="A1291" s="104" t="s">
        <v>3441</v>
      </c>
      <c r="B1291" s="104" t="s">
        <v>3442</v>
      </c>
      <c r="C1291" s="104" t="s">
        <v>791</v>
      </c>
      <c r="D1291" s="105">
        <v>29.065349999999999</v>
      </c>
      <c r="E1291" s="108">
        <v>299180858</v>
      </c>
      <c r="F1291" s="108">
        <v>324881068.10000002</v>
      </c>
      <c r="G1291" s="108">
        <v>258443652</v>
      </c>
      <c r="H1291" s="108">
        <v>237550404.30000001</v>
      </c>
      <c r="I1291" s="108">
        <v>308362219.5</v>
      </c>
      <c r="J1291" s="108">
        <v>231882057.5</v>
      </c>
      <c r="K1291" s="108">
        <v>383817811.80000001</v>
      </c>
      <c r="L1291" s="108">
        <v>115064827.8</v>
      </c>
      <c r="M1291" s="108">
        <v>345197713.5</v>
      </c>
      <c r="N1291" s="108">
        <v>288701258.30000001</v>
      </c>
      <c r="O1291" s="108">
        <v>80701541</v>
      </c>
      <c r="P1291" s="108">
        <v>152653882.5</v>
      </c>
      <c r="Q1291" s="108">
        <v>769868261.79999995</v>
      </c>
      <c r="R1291" s="108">
        <v>657851263.79999995</v>
      </c>
      <c r="S1291" s="108">
        <v>372472004</v>
      </c>
      <c r="T1291" s="108">
        <v>592073406.29999995</v>
      </c>
      <c r="U1291" s="108">
        <v>507571961.60000002</v>
      </c>
      <c r="V1291" s="108">
        <v>742038364.5</v>
      </c>
      <c r="W1291" s="108">
        <v>737222364.5</v>
      </c>
      <c r="X1291" s="108">
        <v>654665013.29999995</v>
      </c>
      <c r="Y1291" s="108">
        <v>406951564</v>
      </c>
      <c r="Z1291" s="108">
        <v>462337755.5</v>
      </c>
      <c r="AA1291" s="108">
        <v>394573465.5</v>
      </c>
      <c r="AB1291" s="108">
        <v>474413654.5</v>
      </c>
      <c r="AC1291" s="108">
        <v>760303591</v>
      </c>
      <c r="AD1291" s="108">
        <v>949006490.29999995</v>
      </c>
      <c r="AE1291" s="108">
        <v>737536243.5</v>
      </c>
      <c r="AF1291" s="108">
        <v>940261354</v>
      </c>
      <c r="AG1291" s="108">
        <v>1024994294</v>
      </c>
      <c r="AH1291" s="115">
        <v>729745458</v>
      </c>
      <c r="AI1291" s="105">
        <v>28.539899999999999</v>
      </c>
      <c r="AJ1291" s="105">
        <v>28.8689</v>
      </c>
      <c r="AK1291" s="105">
        <v>28.588699999999999</v>
      </c>
      <c r="AL1291" s="105">
        <v>28.097999999999999</v>
      </c>
      <c r="AM1291" s="105">
        <v>28.665400000000002</v>
      </c>
      <c r="AN1291" s="105">
        <v>28.302</v>
      </c>
      <c r="AO1291" s="105">
        <v>28.777899999999999</v>
      </c>
      <c r="AP1291" s="105">
        <v>27.702200000000001</v>
      </c>
      <c r="AQ1291" s="105">
        <v>28.5519</v>
      </c>
      <c r="AR1291" s="105">
        <v>28.560300000000002</v>
      </c>
      <c r="AS1291" s="105">
        <v>26.918600000000001</v>
      </c>
      <c r="AT1291" s="105">
        <v>27.789899999999999</v>
      </c>
      <c r="AU1291" s="105">
        <v>29.726500000000001</v>
      </c>
      <c r="AV1291" s="105">
        <v>29.582899999999999</v>
      </c>
      <c r="AW1291" s="105">
        <v>28.882200000000001</v>
      </c>
      <c r="AX1291" s="105">
        <v>29.520499999999998</v>
      </c>
      <c r="AY1291" s="105">
        <v>29.2515</v>
      </c>
      <c r="AZ1291" s="105">
        <v>29.771699999999999</v>
      </c>
      <c r="BA1291" s="105">
        <v>29.702500000000001</v>
      </c>
      <c r="BB1291" s="105">
        <v>29.638200000000001</v>
      </c>
      <c r="BC1291" s="105">
        <v>28.819700000000001</v>
      </c>
      <c r="BD1291" s="105">
        <v>29.168099999999999</v>
      </c>
      <c r="BE1291" s="105">
        <v>28.962599999999998</v>
      </c>
      <c r="BF1291" s="105">
        <v>29.258199999999999</v>
      </c>
      <c r="BG1291" s="105">
        <v>29.542300000000001</v>
      </c>
      <c r="BH1291" s="105">
        <v>29.856400000000001</v>
      </c>
      <c r="BI1291" s="105">
        <v>29.472000000000001</v>
      </c>
      <c r="BJ1291" s="105">
        <v>29.863499999999998</v>
      </c>
      <c r="BK1291" s="105">
        <v>29.885100000000001</v>
      </c>
      <c r="BL1291" s="116">
        <v>29.447299999999998</v>
      </c>
      <c r="BM1291" s="112">
        <v>3.7120199999999999E-3</v>
      </c>
      <c r="BN1291" s="112">
        <v>3.2525000000000002E-3</v>
      </c>
      <c r="BO1291" s="112">
        <v>1.7743100000000001E-2</v>
      </c>
      <c r="BP1291" s="112">
        <v>1.6264799999999999E-2</v>
      </c>
      <c r="BQ1291" s="112">
        <v>0.32294600000000001</v>
      </c>
      <c r="BR1291" s="112">
        <v>0.35297400000000001</v>
      </c>
      <c r="BS1291" s="112">
        <v>0.33858100000000002</v>
      </c>
      <c r="BT1291" s="112">
        <v>2.2698099999999999E-2</v>
      </c>
      <c r="BU1291" s="117">
        <v>0.58950100000000005</v>
      </c>
      <c r="BV1291" s="112">
        <v>2.4983399999999999E-2</v>
      </c>
      <c r="BW1291" s="112">
        <v>2.1563300000000001E-2</v>
      </c>
      <c r="BX1291" s="112">
        <v>7.8876399999999999E-2</v>
      </c>
      <c r="BY1291" s="112">
        <v>3.9003000000000003E-2</v>
      </c>
      <c r="BZ1291" s="112">
        <v>0.65477700000000005</v>
      </c>
      <c r="CA1291" s="112">
        <v>0.62102299999999999</v>
      </c>
      <c r="CB1291" s="112">
        <v>0.56905499999999998</v>
      </c>
      <c r="CC1291" s="112">
        <v>0.119477</v>
      </c>
      <c r="CD1291" s="117">
        <v>0.85345000000000004</v>
      </c>
      <c r="CE1291" s="105">
        <v>-1.0661099999999999</v>
      </c>
      <c r="CF1291" s="105">
        <v>-1.3768499999999999</v>
      </c>
      <c r="CG1291" s="105">
        <v>-1.3879600000000001</v>
      </c>
      <c r="CH1291" s="105">
        <v>-1.9757100000000001</v>
      </c>
      <c r="CI1291" s="105">
        <v>-0.33479300000000001</v>
      </c>
      <c r="CJ1291" s="105">
        <v>-0.217395</v>
      </c>
      <c r="CK1291" s="105">
        <v>-0.34519300000000003</v>
      </c>
      <c r="CL1291" s="105">
        <v>-0.60237600000000002</v>
      </c>
      <c r="CM1291" s="116">
        <v>-0.10842400000000001</v>
      </c>
    </row>
    <row r="1292" spans="1:91">
      <c r="A1292" s="104" t="s">
        <v>3443</v>
      </c>
      <c r="B1292" s="104" t="s">
        <v>3444</v>
      </c>
      <c r="C1292" s="104" t="s">
        <v>3445</v>
      </c>
      <c r="D1292" s="105">
        <v>27.6097</v>
      </c>
      <c r="E1292" s="108">
        <v>195958641.80000001</v>
      </c>
      <c r="F1292" s="108">
        <v>108146425.8</v>
      </c>
      <c r="G1292" s="108">
        <v>95767444</v>
      </c>
      <c r="H1292" s="108">
        <v>165484514.30000001</v>
      </c>
      <c r="I1292" s="108">
        <v>161975057.5</v>
      </c>
      <c r="J1292" s="108">
        <v>245541477</v>
      </c>
      <c r="K1292" s="108">
        <v>425440267</v>
      </c>
      <c r="L1292" s="108">
        <v>106470467.5</v>
      </c>
      <c r="M1292" s="108">
        <v>139298386.5</v>
      </c>
      <c r="N1292" s="108">
        <v>134232410</v>
      </c>
      <c r="O1292" s="108">
        <v>134096537</v>
      </c>
      <c r="P1292" s="108">
        <v>177126024</v>
      </c>
      <c r="Q1292" s="108">
        <v>125996854</v>
      </c>
      <c r="R1292" s="108">
        <v>173443980.5</v>
      </c>
      <c r="S1292" s="108">
        <v>30280741</v>
      </c>
      <c r="T1292" s="108">
        <v>117809980</v>
      </c>
      <c r="U1292" s="108">
        <v>156979271.5</v>
      </c>
      <c r="V1292" s="108">
        <v>96863027.75</v>
      </c>
      <c r="W1292" s="108">
        <v>193641919</v>
      </c>
      <c r="X1292" s="108">
        <v>235931674</v>
      </c>
      <c r="Y1292" s="108">
        <v>210766766.30000001</v>
      </c>
      <c r="Z1292" s="108">
        <v>321496614</v>
      </c>
      <c r="AA1292" s="108">
        <v>86429696</v>
      </c>
      <c r="AB1292" s="108">
        <v>142871112</v>
      </c>
      <c r="AC1292" s="108">
        <v>161411324</v>
      </c>
      <c r="AD1292" s="108">
        <v>300731328</v>
      </c>
      <c r="AE1292" s="108">
        <v>143078656</v>
      </c>
      <c r="AF1292" s="108">
        <v>184968932.5</v>
      </c>
      <c r="AG1292" s="108">
        <v>368216752</v>
      </c>
      <c r="AH1292" s="115">
        <v>261509774.5</v>
      </c>
      <c r="AI1292" s="105">
        <v>27.929500000000001</v>
      </c>
      <c r="AJ1292" s="105">
        <v>27.402999999999999</v>
      </c>
      <c r="AK1292" s="105">
        <v>27.201799999999999</v>
      </c>
      <c r="AL1292" s="105">
        <v>27.576499999999999</v>
      </c>
      <c r="AM1292" s="105">
        <v>27.722100000000001</v>
      </c>
      <c r="AN1292" s="105">
        <v>28.402100000000001</v>
      </c>
      <c r="AO1292" s="105">
        <v>28.927099999999999</v>
      </c>
      <c r="AP1292" s="105">
        <v>27.720199999999998</v>
      </c>
      <c r="AQ1292" s="105">
        <v>27.242699999999999</v>
      </c>
      <c r="AR1292" s="105">
        <v>27.476800000000001</v>
      </c>
      <c r="AS1292" s="105">
        <v>27.642900000000001</v>
      </c>
      <c r="AT1292" s="105">
        <v>28.0044</v>
      </c>
      <c r="AU1292" s="105">
        <v>27.136299999999999</v>
      </c>
      <c r="AV1292" s="105">
        <v>27.659600000000001</v>
      </c>
      <c r="AW1292" s="105">
        <v>25.334800000000001</v>
      </c>
      <c r="AX1292" s="105">
        <v>27.191199999999998</v>
      </c>
      <c r="AY1292" s="105">
        <v>27.554200000000002</v>
      </c>
      <c r="AZ1292" s="105">
        <v>26.930499999999999</v>
      </c>
      <c r="BA1292" s="105">
        <v>27.773800000000001</v>
      </c>
      <c r="BB1292" s="105">
        <v>28.157</v>
      </c>
      <c r="BC1292" s="105">
        <v>27.861599999999999</v>
      </c>
      <c r="BD1292" s="105">
        <v>28.696100000000001</v>
      </c>
      <c r="BE1292" s="105">
        <v>26.8155</v>
      </c>
      <c r="BF1292" s="105">
        <v>27.526700000000002</v>
      </c>
      <c r="BG1292" s="105">
        <v>27.271999999999998</v>
      </c>
      <c r="BH1292" s="105">
        <v>28.189599999999999</v>
      </c>
      <c r="BI1292" s="105">
        <v>27.106100000000001</v>
      </c>
      <c r="BJ1292" s="105">
        <v>27.517800000000001</v>
      </c>
      <c r="BK1292" s="105">
        <v>28.4222</v>
      </c>
      <c r="BL1292" s="116">
        <v>28.014600000000002</v>
      </c>
      <c r="BM1292" s="112">
        <v>0.235958</v>
      </c>
      <c r="BN1292" s="112">
        <v>0.82802100000000001</v>
      </c>
      <c r="BO1292" s="112">
        <v>0.971468</v>
      </c>
      <c r="BP1292" s="112">
        <v>0.41450999999999999</v>
      </c>
      <c r="BQ1292" s="112">
        <v>0.164936</v>
      </c>
      <c r="BR1292" s="112">
        <v>7.5252700000000006E-2</v>
      </c>
      <c r="BS1292" s="112">
        <v>0.85926899999999995</v>
      </c>
      <c r="BT1292" s="112">
        <v>0.64154100000000003</v>
      </c>
      <c r="BU1292" s="117">
        <v>0.33937600000000001</v>
      </c>
      <c r="BV1292" s="112">
        <v>0.31615100000000002</v>
      </c>
      <c r="BW1292" s="112">
        <v>0.86409999999999998</v>
      </c>
      <c r="BX1292" s="112">
        <v>0.97964799999999996</v>
      </c>
      <c r="BY1292" s="112">
        <v>0.49668600000000002</v>
      </c>
      <c r="BZ1292" s="112">
        <v>0.54135800000000001</v>
      </c>
      <c r="CA1292" s="112">
        <v>0.27919699999999997</v>
      </c>
      <c r="CB1292" s="112">
        <v>0.93472100000000002</v>
      </c>
      <c r="CC1292" s="112">
        <v>0.78242699999999998</v>
      </c>
      <c r="CD1292" s="117">
        <v>0.74290299999999998</v>
      </c>
      <c r="CE1292" s="105">
        <v>-0.47340500000000002</v>
      </c>
      <c r="CF1292" s="105">
        <v>-8.4597900000000004E-2</v>
      </c>
      <c r="CG1292" s="105">
        <v>-2.1513600000000001E-2</v>
      </c>
      <c r="CH1292" s="105">
        <v>-0.27683799999999997</v>
      </c>
      <c r="CI1292" s="105">
        <v>-1.2746</v>
      </c>
      <c r="CJ1292" s="105">
        <v>-0.75956500000000005</v>
      </c>
      <c r="CK1292" s="105">
        <v>-5.4070800000000002E-2</v>
      </c>
      <c r="CL1292" s="105">
        <v>-0.30538399999999999</v>
      </c>
      <c r="CM1292" s="116">
        <v>-0.46227499999999999</v>
      </c>
    </row>
    <row r="1293" spans="1:91">
      <c r="A1293" s="104" t="s">
        <v>3449</v>
      </c>
      <c r="B1293" s="104" t="s">
        <v>3450</v>
      </c>
      <c r="C1293" s="104" t="s">
        <v>3451</v>
      </c>
      <c r="D1293" s="105">
        <v>29.441099999999999</v>
      </c>
      <c r="E1293" s="108">
        <v>1001627868</v>
      </c>
      <c r="F1293" s="108">
        <v>889273585</v>
      </c>
      <c r="G1293" s="108">
        <v>550885206</v>
      </c>
      <c r="H1293" s="108">
        <v>360902314.5</v>
      </c>
      <c r="I1293" s="108">
        <v>792674138</v>
      </c>
      <c r="J1293" s="108">
        <v>1000570496</v>
      </c>
      <c r="K1293" s="108">
        <v>1192552080</v>
      </c>
      <c r="L1293" s="108">
        <v>912343076.5</v>
      </c>
      <c r="M1293" s="108">
        <v>1365509938</v>
      </c>
      <c r="N1293" s="108">
        <v>357160439</v>
      </c>
      <c r="O1293" s="108">
        <v>589813880</v>
      </c>
      <c r="P1293" s="108">
        <v>327818128</v>
      </c>
      <c r="Q1293" s="108">
        <v>249895618</v>
      </c>
      <c r="R1293" s="108">
        <v>787455912</v>
      </c>
      <c r="S1293" s="108">
        <v>1354586241</v>
      </c>
      <c r="T1293" s="108">
        <v>779378321</v>
      </c>
      <c r="U1293" s="108">
        <v>360766130.30000001</v>
      </c>
      <c r="V1293" s="108">
        <v>639507429</v>
      </c>
      <c r="W1293" s="108">
        <v>609991159</v>
      </c>
      <c r="X1293" s="108">
        <v>532164835.5</v>
      </c>
      <c r="Y1293" s="108">
        <v>632049636</v>
      </c>
      <c r="Z1293" s="108">
        <v>232881130.30000001</v>
      </c>
      <c r="AA1293" s="108">
        <v>120879526.3</v>
      </c>
      <c r="AB1293" s="108">
        <v>575177256</v>
      </c>
      <c r="AC1293" s="108">
        <v>572528691.5</v>
      </c>
      <c r="AD1293" s="108">
        <v>669724929</v>
      </c>
      <c r="AE1293" s="108">
        <v>707461188.5</v>
      </c>
      <c r="AF1293" s="108">
        <v>549565055.29999995</v>
      </c>
      <c r="AG1293" s="108">
        <v>272841444.5</v>
      </c>
      <c r="AH1293" s="115">
        <v>404521260</v>
      </c>
      <c r="AI1293" s="105">
        <v>30.283200000000001</v>
      </c>
      <c r="AJ1293" s="105">
        <v>30.322299999999998</v>
      </c>
      <c r="AK1293" s="105">
        <v>29.6309</v>
      </c>
      <c r="AL1293" s="105">
        <v>28.7014</v>
      </c>
      <c r="AM1293" s="105">
        <v>30.002199999999998</v>
      </c>
      <c r="AN1293" s="105">
        <v>30.427199999999999</v>
      </c>
      <c r="AO1293" s="105">
        <v>30.365600000000001</v>
      </c>
      <c r="AP1293" s="105">
        <v>30.5227</v>
      </c>
      <c r="AQ1293" s="105">
        <v>30.535900000000002</v>
      </c>
      <c r="AR1293" s="105">
        <v>28.833300000000001</v>
      </c>
      <c r="AS1293" s="105">
        <v>29.700399999999998</v>
      </c>
      <c r="AT1293" s="105">
        <v>28.892499999999998</v>
      </c>
      <c r="AU1293" s="105">
        <v>28.085999999999999</v>
      </c>
      <c r="AV1293" s="105">
        <v>29.842300000000002</v>
      </c>
      <c r="AW1293" s="105">
        <v>30.684699999999999</v>
      </c>
      <c r="AX1293" s="105">
        <v>29.917100000000001</v>
      </c>
      <c r="AY1293" s="105">
        <v>28.760300000000001</v>
      </c>
      <c r="AZ1293" s="105">
        <v>29.557500000000001</v>
      </c>
      <c r="BA1293" s="105">
        <v>29.429200000000002</v>
      </c>
      <c r="BB1293" s="105">
        <v>29.341200000000001</v>
      </c>
      <c r="BC1293" s="105">
        <v>29.452999999999999</v>
      </c>
      <c r="BD1293" s="105">
        <v>28.1951</v>
      </c>
      <c r="BE1293" s="105">
        <v>27.297999999999998</v>
      </c>
      <c r="BF1293" s="105">
        <v>29.536000000000001</v>
      </c>
      <c r="BG1293" s="105">
        <v>29.142199999999999</v>
      </c>
      <c r="BH1293" s="105">
        <v>29.3569</v>
      </c>
      <c r="BI1293" s="105">
        <v>29.411999999999999</v>
      </c>
      <c r="BJ1293" s="105">
        <v>29.088799999999999</v>
      </c>
      <c r="BK1293" s="105">
        <v>27.971699999999998</v>
      </c>
      <c r="BL1293" s="116">
        <v>28.581499999999998</v>
      </c>
      <c r="BM1293" s="112">
        <v>1.7607899999999999E-2</v>
      </c>
      <c r="BN1293" s="112">
        <v>0.12990599999999999</v>
      </c>
      <c r="BO1293" s="112">
        <v>4.1673600000000002E-3</v>
      </c>
      <c r="BP1293" s="112">
        <v>0.236264</v>
      </c>
      <c r="BQ1293" s="112">
        <v>0.29913800000000001</v>
      </c>
      <c r="BR1293" s="112">
        <v>0.139906</v>
      </c>
      <c r="BS1293" s="112">
        <v>5.6971000000000001E-2</v>
      </c>
      <c r="BT1293" s="112">
        <v>0.79236499999999999</v>
      </c>
      <c r="BU1293" s="117">
        <v>8.5752099999999998E-2</v>
      </c>
      <c r="BV1293" s="112">
        <v>5.5255400000000003E-2</v>
      </c>
      <c r="BW1293" s="112">
        <v>0.20669799999999999</v>
      </c>
      <c r="BX1293" s="112">
        <v>3.7731800000000003E-2</v>
      </c>
      <c r="BY1293" s="112">
        <v>0.31678299999999998</v>
      </c>
      <c r="BZ1293" s="112">
        <v>0.62983299999999998</v>
      </c>
      <c r="CA1293" s="112">
        <v>0.38468400000000003</v>
      </c>
      <c r="CB1293" s="112">
        <v>0.227884</v>
      </c>
      <c r="CC1293" s="112">
        <v>0.88317100000000004</v>
      </c>
      <c r="CD1293" s="117">
        <v>0.61135099999999998</v>
      </c>
      <c r="CE1293" s="105">
        <v>1.53146</v>
      </c>
      <c r="CF1293" s="105">
        <v>1.1629499999999999</v>
      </c>
      <c r="CG1293" s="105">
        <v>1.9274100000000001</v>
      </c>
      <c r="CH1293" s="105">
        <v>0.59474400000000005</v>
      </c>
      <c r="CI1293" s="105">
        <v>0.99034800000000001</v>
      </c>
      <c r="CJ1293" s="105">
        <v>0.86431199999999997</v>
      </c>
      <c r="CK1293" s="105">
        <v>0.86048999999999998</v>
      </c>
      <c r="CL1293" s="105">
        <v>-0.20430599999999999</v>
      </c>
      <c r="CM1293" s="116">
        <v>0.75634900000000005</v>
      </c>
    </row>
    <row r="1294" spans="1:91">
      <c r="A1294" s="104" t="s">
        <v>3452</v>
      </c>
      <c r="B1294" s="104" t="s">
        <v>3453</v>
      </c>
      <c r="C1294" s="104" t="s">
        <v>471</v>
      </c>
      <c r="D1294" s="105">
        <v>29.01005</v>
      </c>
      <c r="E1294" s="108">
        <v>428277471.80000001</v>
      </c>
      <c r="F1294" s="108">
        <v>300645148</v>
      </c>
      <c r="G1294" s="108">
        <v>352918176</v>
      </c>
      <c r="H1294" s="108">
        <v>427413129</v>
      </c>
      <c r="I1294" s="108">
        <v>343313754.30000001</v>
      </c>
      <c r="J1294" s="108">
        <v>279489289</v>
      </c>
      <c r="K1294" s="108">
        <v>966868126</v>
      </c>
      <c r="L1294" s="108">
        <v>150717557</v>
      </c>
      <c r="M1294" s="108">
        <v>394080863.5</v>
      </c>
      <c r="N1294" s="108">
        <v>1638575791</v>
      </c>
      <c r="O1294" s="108">
        <v>783128712</v>
      </c>
      <c r="P1294" s="108">
        <v>194579475.5</v>
      </c>
      <c r="Q1294" s="108">
        <v>432228626</v>
      </c>
      <c r="R1294" s="108">
        <v>442089988</v>
      </c>
      <c r="S1294" s="108">
        <v>789308618</v>
      </c>
      <c r="T1294" s="108">
        <v>454083074.80000001</v>
      </c>
      <c r="U1294" s="108">
        <v>420163441</v>
      </c>
      <c r="V1294" s="108">
        <v>300856348</v>
      </c>
      <c r="W1294" s="108">
        <v>534049387</v>
      </c>
      <c r="X1294" s="108">
        <v>455254178</v>
      </c>
      <c r="Y1294" s="108">
        <v>459551810</v>
      </c>
      <c r="Z1294" s="108">
        <v>422889201</v>
      </c>
      <c r="AA1294" s="108">
        <v>665013013.29999995</v>
      </c>
      <c r="AB1294" s="108">
        <v>406805115</v>
      </c>
      <c r="AC1294" s="108">
        <v>588096220</v>
      </c>
      <c r="AD1294" s="108">
        <v>529498976</v>
      </c>
      <c r="AE1294" s="108">
        <v>519637410</v>
      </c>
      <c r="AF1294" s="108">
        <v>548995406</v>
      </c>
      <c r="AG1294" s="108">
        <v>556577407</v>
      </c>
      <c r="AH1294" s="115">
        <v>529535874.39999998</v>
      </c>
      <c r="AI1294" s="105">
        <v>29.057500000000001</v>
      </c>
      <c r="AJ1294" s="105">
        <v>28.742999999999999</v>
      </c>
      <c r="AK1294" s="105">
        <v>29.0106</v>
      </c>
      <c r="AL1294" s="105">
        <v>28.945399999999999</v>
      </c>
      <c r="AM1294" s="105">
        <v>28.8154</v>
      </c>
      <c r="AN1294" s="105">
        <v>28.5823</v>
      </c>
      <c r="AO1294" s="105">
        <v>30.096599999999999</v>
      </c>
      <c r="AP1294" s="105">
        <v>28.052199999999999</v>
      </c>
      <c r="AQ1294" s="105">
        <v>28.742999999999999</v>
      </c>
      <c r="AR1294" s="105">
        <v>31.052399999999999</v>
      </c>
      <c r="AS1294" s="105">
        <v>30.112500000000001</v>
      </c>
      <c r="AT1294" s="105">
        <v>28.139900000000001</v>
      </c>
      <c r="AU1294" s="105">
        <v>28.876799999999999</v>
      </c>
      <c r="AV1294" s="105">
        <v>29.009499999999999</v>
      </c>
      <c r="AW1294" s="105">
        <v>29.944199999999999</v>
      </c>
      <c r="AX1294" s="105">
        <v>29.137699999999999</v>
      </c>
      <c r="AY1294" s="105">
        <v>28.980399999999999</v>
      </c>
      <c r="AZ1294" s="105">
        <v>28.5426</v>
      </c>
      <c r="BA1294" s="105">
        <v>29.237300000000001</v>
      </c>
      <c r="BB1294" s="105">
        <v>29.116099999999999</v>
      </c>
      <c r="BC1294" s="105">
        <v>28.996400000000001</v>
      </c>
      <c r="BD1294" s="105">
        <v>29.0457</v>
      </c>
      <c r="BE1294" s="105">
        <v>29.715199999999999</v>
      </c>
      <c r="BF1294" s="105">
        <v>29.036300000000001</v>
      </c>
      <c r="BG1294" s="105">
        <v>29.184200000000001</v>
      </c>
      <c r="BH1294" s="105">
        <v>29.0227</v>
      </c>
      <c r="BI1294" s="105">
        <v>28.966799999999999</v>
      </c>
      <c r="BJ1294" s="105">
        <v>29.087299999999999</v>
      </c>
      <c r="BK1294" s="105">
        <v>28.9924</v>
      </c>
      <c r="BL1294" s="116">
        <v>28.971699999999998</v>
      </c>
      <c r="BM1294" s="112">
        <v>0.48495899999999997</v>
      </c>
      <c r="BN1294" s="112">
        <v>0.102823</v>
      </c>
      <c r="BO1294" s="112">
        <v>0.93379599999999996</v>
      </c>
      <c r="BP1294" s="112">
        <v>0.43119499999999999</v>
      </c>
      <c r="BQ1294" s="112">
        <v>0.48486899999999999</v>
      </c>
      <c r="BR1294" s="112">
        <v>0.512907</v>
      </c>
      <c r="BS1294" s="112">
        <v>0.27191300000000002</v>
      </c>
      <c r="BT1294" s="112">
        <v>0.33591399999999999</v>
      </c>
      <c r="BU1294" s="117">
        <v>0.61204700000000001</v>
      </c>
      <c r="BV1294" s="112">
        <v>0.56382399999999999</v>
      </c>
      <c r="BW1294" s="112">
        <v>0.175432</v>
      </c>
      <c r="BX1294" s="112">
        <v>0.95433299999999999</v>
      </c>
      <c r="BY1294" s="112">
        <v>0.51423399999999997</v>
      </c>
      <c r="BZ1294" s="112">
        <v>0.74406700000000003</v>
      </c>
      <c r="CA1294" s="112">
        <v>0.75017</v>
      </c>
      <c r="CB1294" s="112">
        <v>0.50797700000000001</v>
      </c>
      <c r="CC1294" s="112">
        <v>0.53300000000000003</v>
      </c>
      <c r="CD1294" s="117">
        <v>0.86643400000000004</v>
      </c>
      <c r="CE1294" s="105">
        <v>-8.0105499999999996E-2</v>
      </c>
      <c r="CF1294" s="105">
        <v>-0.236071</v>
      </c>
      <c r="CG1294" s="105">
        <v>-5.3179400000000002E-2</v>
      </c>
      <c r="CH1294" s="105">
        <v>0.75116400000000005</v>
      </c>
      <c r="CI1294" s="105">
        <v>0.259683</v>
      </c>
      <c r="CJ1294" s="105">
        <v>-0.130217</v>
      </c>
      <c r="CK1294" s="105">
        <v>9.9471400000000001E-2</v>
      </c>
      <c r="CL1294" s="105">
        <v>0.248638</v>
      </c>
      <c r="CM1294" s="116">
        <v>4.0788699999999997E-2</v>
      </c>
    </row>
    <row r="1295" spans="1:91">
      <c r="A1295" s="104" t="s">
        <v>3454</v>
      </c>
      <c r="B1295" s="104" t="s">
        <v>3455</v>
      </c>
      <c r="C1295" s="104" t="s">
        <v>471</v>
      </c>
      <c r="D1295" s="105">
        <v>28.420650000000002</v>
      </c>
      <c r="E1295" s="108">
        <v>26338035.5</v>
      </c>
      <c r="F1295" s="108">
        <v>264278336</v>
      </c>
      <c r="G1295" s="108">
        <v>223834352</v>
      </c>
      <c r="H1295" s="108">
        <v>7307987.5</v>
      </c>
      <c r="I1295" s="108">
        <v>162485771.80000001</v>
      </c>
      <c r="J1295" s="108">
        <v>155788611</v>
      </c>
      <c r="K1295" s="108">
        <v>433617221</v>
      </c>
      <c r="L1295" s="108">
        <v>175409296</v>
      </c>
      <c r="M1295" s="108">
        <v>477063915</v>
      </c>
      <c r="N1295" s="108">
        <v>191310624</v>
      </c>
      <c r="O1295" s="108"/>
      <c r="P1295" s="108">
        <v>9336700</v>
      </c>
      <c r="Q1295" s="108">
        <v>63149672.5</v>
      </c>
      <c r="R1295" s="108">
        <v>891947435</v>
      </c>
      <c r="S1295" s="108">
        <v>111569799</v>
      </c>
      <c r="T1295" s="108">
        <v>22206868</v>
      </c>
      <c r="U1295" s="108">
        <v>702256660</v>
      </c>
      <c r="V1295" s="108">
        <v>273591001</v>
      </c>
      <c r="W1295" s="108">
        <v>652273056</v>
      </c>
      <c r="X1295" s="108">
        <v>437524514</v>
      </c>
      <c r="Y1295" s="108">
        <v>630954130</v>
      </c>
      <c r="Z1295" s="108">
        <v>502653897</v>
      </c>
      <c r="AA1295" s="108">
        <v>320962096</v>
      </c>
      <c r="AB1295" s="108">
        <v>57811253.5</v>
      </c>
      <c r="AC1295" s="108">
        <v>67348690.75</v>
      </c>
      <c r="AD1295" s="108">
        <v>482136102.30000001</v>
      </c>
      <c r="AE1295" s="108">
        <v>622576506.89999998</v>
      </c>
      <c r="AF1295" s="108">
        <v>456496812.5</v>
      </c>
      <c r="AG1295" s="108">
        <v>688417064.5</v>
      </c>
      <c r="AH1295" s="115">
        <v>69141914</v>
      </c>
      <c r="AI1295" s="105">
        <v>25.034099999999999</v>
      </c>
      <c r="AJ1295" s="105">
        <v>28.676600000000001</v>
      </c>
      <c r="AK1295" s="105">
        <v>28.396699999999999</v>
      </c>
      <c r="AL1295" s="105">
        <v>23.075399999999998</v>
      </c>
      <c r="AM1295" s="105">
        <v>27.793299999999999</v>
      </c>
      <c r="AN1295" s="105">
        <v>28.1021</v>
      </c>
      <c r="AO1295" s="105">
        <v>28.950900000000001</v>
      </c>
      <c r="AP1295" s="105">
        <v>28.246200000000002</v>
      </c>
      <c r="AQ1295" s="105">
        <v>29.018699999999999</v>
      </c>
      <c r="AR1295" s="105">
        <v>27.846900000000002</v>
      </c>
      <c r="AS1295" s="105">
        <v>21.481200000000001</v>
      </c>
      <c r="AT1295" s="105">
        <v>23.758600000000001</v>
      </c>
      <c r="AU1295" s="105">
        <v>26.138100000000001</v>
      </c>
      <c r="AV1295" s="105">
        <v>30.022099999999998</v>
      </c>
      <c r="AW1295" s="105">
        <v>27.197800000000001</v>
      </c>
      <c r="AX1295" s="105">
        <v>24.783799999999999</v>
      </c>
      <c r="AY1295" s="105">
        <v>29.72</v>
      </c>
      <c r="AZ1295" s="105">
        <v>28.444600000000001</v>
      </c>
      <c r="BA1295" s="105">
        <v>29.5258</v>
      </c>
      <c r="BB1295" s="105">
        <v>29.059000000000001</v>
      </c>
      <c r="BC1295" s="105">
        <v>29.45</v>
      </c>
      <c r="BD1295" s="105">
        <v>29.3385</v>
      </c>
      <c r="BE1295" s="105">
        <v>28.720600000000001</v>
      </c>
      <c r="BF1295" s="105">
        <v>26.221399999999999</v>
      </c>
      <c r="BG1295" s="105">
        <v>26.014800000000001</v>
      </c>
      <c r="BH1295" s="105">
        <v>28.886800000000001</v>
      </c>
      <c r="BI1295" s="105">
        <v>29.227599999999999</v>
      </c>
      <c r="BJ1295" s="105">
        <v>28.821100000000001</v>
      </c>
      <c r="BK1295" s="105">
        <v>29.2989</v>
      </c>
      <c r="BL1295" s="116">
        <v>26.104500000000002</v>
      </c>
      <c r="BM1295" s="112">
        <v>0.66975899999999999</v>
      </c>
      <c r="BN1295" s="112">
        <v>0.41032299999999999</v>
      </c>
      <c r="BO1295" s="112">
        <v>0.55252999999999997</v>
      </c>
      <c r="BP1295" s="112">
        <v>0.15349099999999999</v>
      </c>
      <c r="BQ1295" s="112">
        <v>0.85923000000000005</v>
      </c>
      <c r="BR1295" s="112">
        <v>0.823133</v>
      </c>
      <c r="BS1295" s="112">
        <v>0.275034</v>
      </c>
      <c r="BT1295" s="112">
        <v>0.98983399999999999</v>
      </c>
      <c r="BU1295" s="117">
        <v>0.98325700000000005</v>
      </c>
      <c r="BV1295" s="112">
        <v>0.72582400000000002</v>
      </c>
      <c r="BW1295" s="112">
        <v>0.49726700000000001</v>
      </c>
      <c r="BX1295" s="112">
        <v>0.64713500000000002</v>
      </c>
      <c r="BY1295" s="112">
        <v>0.223132</v>
      </c>
      <c r="BZ1295" s="112">
        <v>0.92790499999999998</v>
      </c>
      <c r="CA1295" s="112">
        <v>0.92391500000000004</v>
      </c>
      <c r="CB1295" s="112">
        <v>0.51211300000000004</v>
      </c>
      <c r="CC1295" s="112">
        <v>0.99596700000000005</v>
      </c>
      <c r="CD1295" s="117">
        <v>0.99573</v>
      </c>
      <c r="CE1295" s="105">
        <v>-0.70572199999999996</v>
      </c>
      <c r="CF1295" s="105">
        <v>-1.75125</v>
      </c>
      <c r="CG1295" s="105">
        <v>0.66378099999999995</v>
      </c>
      <c r="CH1295" s="105">
        <v>-3.7126000000000001</v>
      </c>
      <c r="CI1295" s="105">
        <v>-0.288827</v>
      </c>
      <c r="CJ1295" s="105">
        <v>-0.42537700000000001</v>
      </c>
      <c r="CK1295" s="105">
        <v>1.2701</v>
      </c>
      <c r="CL1295" s="105">
        <v>1.8671699999999999E-2</v>
      </c>
      <c r="CM1295" s="116">
        <v>-3.1791699999999999E-2</v>
      </c>
    </row>
    <row r="1296" spans="1:91">
      <c r="A1296" s="104" t="s">
        <v>3456</v>
      </c>
      <c r="B1296" s="104" t="s">
        <v>3457</v>
      </c>
      <c r="C1296" s="104" t="s">
        <v>3458</v>
      </c>
      <c r="D1296" s="105">
        <v>30.1418</v>
      </c>
      <c r="E1296" s="108">
        <v>1013478110</v>
      </c>
      <c r="F1296" s="108">
        <v>1169784878</v>
      </c>
      <c r="G1296" s="108">
        <v>809113292</v>
      </c>
      <c r="H1296" s="108">
        <v>1183551751</v>
      </c>
      <c r="I1296" s="108">
        <v>914627496.5</v>
      </c>
      <c r="J1296" s="108">
        <v>713213425</v>
      </c>
      <c r="K1296" s="108">
        <v>1135896629</v>
      </c>
      <c r="L1296" s="108">
        <v>592599111.79999995</v>
      </c>
      <c r="M1296" s="108">
        <v>898558754.5</v>
      </c>
      <c r="N1296" s="108">
        <v>651026401.79999995</v>
      </c>
      <c r="O1296" s="108">
        <v>629437934.5</v>
      </c>
      <c r="P1296" s="108">
        <v>667242293.5</v>
      </c>
      <c r="Q1296" s="108">
        <v>890892781.29999995</v>
      </c>
      <c r="R1296" s="108">
        <v>795609458.5</v>
      </c>
      <c r="S1296" s="108">
        <v>1351430176</v>
      </c>
      <c r="T1296" s="108">
        <v>817035673.79999995</v>
      </c>
      <c r="U1296" s="108">
        <v>903439837</v>
      </c>
      <c r="V1296" s="108">
        <v>1067468430</v>
      </c>
      <c r="W1296" s="108">
        <v>967068730.5</v>
      </c>
      <c r="X1296" s="108">
        <v>1180587892</v>
      </c>
      <c r="Y1296" s="108">
        <v>1050618271</v>
      </c>
      <c r="Z1296" s="108">
        <v>1737394072</v>
      </c>
      <c r="AA1296" s="108">
        <v>735556251.5</v>
      </c>
      <c r="AB1296" s="108">
        <v>897517886</v>
      </c>
      <c r="AC1296" s="108">
        <v>1187790314</v>
      </c>
      <c r="AD1296" s="108">
        <v>894845913.5</v>
      </c>
      <c r="AE1296" s="108">
        <v>1121317082</v>
      </c>
      <c r="AF1296" s="108">
        <v>1424430973</v>
      </c>
      <c r="AG1296" s="108">
        <v>1203694660</v>
      </c>
      <c r="AH1296" s="115">
        <v>1240903252</v>
      </c>
      <c r="AI1296" s="105">
        <v>30.3002</v>
      </c>
      <c r="AJ1296" s="105">
        <v>30.708400000000001</v>
      </c>
      <c r="AK1296" s="105">
        <v>30.178699999999999</v>
      </c>
      <c r="AL1296" s="105">
        <v>30.414899999999999</v>
      </c>
      <c r="AM1296" s="105">
        <v>30.200099999999999</v>
      </c>
      <c r="AN1296" s="105">
        <v>29.954799999999999</v>
      </c>
      <c r="AO1296" s="105">
        <v>30.3003</v>
      </c>
      <c r="AP1296" s="105">
        <v>29.962299999999999</v>
      </c>
      <c r="AQ1296" s="105">
        <v>29.932099999999998</v>
      </c>
      <c r="AR1296" s="105">
        <v>29.727900000000002</v>
      </c>
      <c r="AS1296" s="105">
        <v>29.8034</v>
      </c>
      <c r="AT1296" s="105">
        <v>29.9178</v>
      </c>
      <c r="AU1296" s="105">
        <v>29.9529</v>
      </c>
      <c r="AV1296" s="105">
        <v>29.857199999999999</v>
      </c>
      <c r="AW1296" s="105">
        <v>30.681000000000001</v>
      </c>
      <c r="AX1296" s="105">
        <v>29.985099999999999</v>
      </c>
      <c r="AY1296" s="105">
        <v>30.075600000000001</v>
      </c>
      <c r="AZ1296" s="105">
        <v>30.313400000000001</v>
      </c>
      <c r="BA1296" s="105">
        <v>30.094000000000001</v>
      </c>
      <c r="BB1296" s="105">
        <v>30.479800000000001</v>
      </c>
      <c r="BC1296" s="105">
        <v>30.169799999999999</v>
      </c>
      <c r="BD1296" s="105">
        <v>31.0945</v>
      </c>
      <c r="BE1296" s="105">
        <v>29.885000000000002</v>
      </c>
      <c r="BF1296" s="105">
        <v>30.178000000000001</v>
      </c>
      <c r="BG1296" s="105">
        <v>30.186</v>
      </c>
      <c r="BH1296" s="105">
        <v>29.774799999999999</v>
      </c>
      <c r="BI1296" s="105">
        <v>30.0764</v>
      </c>
      <c r="BJ1296" s="105">
        <v>30.462800000000001</v>
      </c>
      <c r="BK1296" s="105">
        <v>30.113800000000001</v>
      </c>
      <c r="BL1296" s="116">
        <v>30.2224</v>
      </c>
      <c r="BM1296" s="112">
        <v>0.53418900000000002</v>
      </c>
      <c r="BN1296" s="112">
        <v>0.67324700000000004</v>
      </c>
      <c r="BO1296" s="112">
        <v>0.26804600000000001</v>
      </c>
      <c r="BP1296" s="112">
        <v>1.8339000000000001E-2</v>
      </c>
      <c r="BQ1296" s="112">
        <v>0.73235799999999995</v>
      </c>
      <c r="BR1296" s="112">
        <v>0.37546299999999999</v>
      </c>
      <c r="BS1296" s="112">
        <v>0.91175799999999996</v>
      </c>
      <c r="BT1296" s="112">
        <v>0.768123</v>
      </c>
      <c r="BU1296" s="117">
        <v>0.18867500000000001</v>
      </c>
      <c r="BV1296" s="112">
        <v>0.60924100000000003</v>
      </c>
      <c r="BW1296" s="112">
        <v>0.74007000000000001</v>
      </c>
      <c r="BX1296" s="112">
        <v>0.382801</v>
      </c>
      <c r="BY1296" s="112">
        <v>4.2590799999999998E-2</v>
      </c>
      <c r="BZ1296" s="112">
        <v>0.87046999999999997</v>
      </c>
      <c r="CA1296" s="112">
        <v>0.64523200000000003</v>
      </c>
      <c r="CB1296" s="112">
        <v>0.95932300000000004</v>
      </c>
      <c r="CC1296" s="112">
        <v>0.865483</v>
      </c>
      <c r="CD1296" s="117">
        <v>0.69455</v>
      </c>
      <c r="CE1296" s="105">
        <v>0.12942000000000001</v>
      </c>
      <c r="CF1296" s="105">
        <v>-7.6394400000000001E-2</v>
      </c>
      <c r="CG1296" s="105">
        <v>-0.20143800000000001</v>
      </c>
      <c r="CH1296" s="105">
        <v>-0.44998700000000003</v>
      </c>
      <c r="CI1296" s="105">
        <v>-0.102633</v>
      </c>
      <c r="CJ1296" s="105">
        <v>-0.14164499999999999</v>
      </c>
      <c r="CK1296" s="105">
        <v>-1.84911E-2</v>
      </c>
      <c r="CL1296" s="105">
        <v>0.11946900000000001</v>
      </c>
      <c r="CM1296" s="116">
        <v>-0.25392900000000002</v>
      </c>
    </row>
    <row r="1297" spans="1:91">
      <c r="A1297" s="104" t="s">
        <v>3459</v>
      </c>
      <c r="B1297" s="104" t="s">
        <v>3460</v>
      </c>
      <c r="C1297" s="104" t="s">
        <v>3461</v>
      </c>
      <c r="D1297" s="105">
        <v>32.647350000000003</v>
      </c>
      <c r="E1297" s="108">
        <v>4449711354</v>
      </c>
      <c r="F1297" s="108">
        <v>2467754916</v>
      </c>
      <c r="G1297" s="108">
        <v>2854398464</v>
      </c>
      <c r="H1297" s="108">
        <v>4174178631</v>
      </c>
      <c r="I1297" s="108">
        <v>3784973583</v>
      </c>
      <c r="J1297" s="108">
        <v>2143987747</v>
      </c>
      <c r="K1297" s="108">
        <v>4466809674</v>
      </c>
      <c r="L1297" s="108">
        <v>1298407571</v>
      </c>
      <c r="M1297" s="108">
        <v>4048193882</v>
      </c>
      <c r="N1297" s="108">
        <v>3158817213</v>
      </c>
      <c r="O1297" s="108">
        <v>1943297649</v>
      </c>
      <c r="P1297" s="108">
        <v>2035692377</v>
      </c>
      <c r="Q1297" s="108">
        <v>5724099780</v>
      </c>
      <c r="R1297" s="108">
        <v>5397691448</v>
      </c>
      <c r="S1297" s="108">
        <v>6200586124</v>
      </c>
      <c r="T1297" s="108">
        <v>5640906524</v>
      </c>
      <c r="U1297" s="108">
        <v>5981270176</v>
      </c>
      <c r="V1297" s="108">
        <v>5367724892</v>
      </c>
      <c r="W1297" s="108">
        <v>6046323541</v>
      </c>
      <c r="X1297" s="108">
        <v>6954019998</v>
      </c>
      <c r="Y1297" s="108">
        <v>6413555754</v>
      </c>
      <c r="Z1297" s="108">
        <v>6764225273</v>
      </c>
      <c r="AA1297" s="108">
        <v>5884852249</v>
      </c>
      <c r="AB1297" s="108">
        <v>5868471037</v>
      </c>
      <c r="AC1297" s="108">
        <v>7579128218</v>
      </c>
      <c r="AD1297" s="108">
        <v>6520754648</v>
      </c>
      <c r="AE1297" s="108">
        <v>6909626350</v>
      </c>
      <c r="AF1297" s="108">
        <v>6811784644</v>
      </c>
      <c r="AG1297" s="108">
        <v>7776977053</v>
      </c>
      <c r="AH1297" s="115">
        <v>7037317636</v>
      </c>
      <c r="AI1297" s="105">
        <v>32.4345</v>
      </c>
      <c r="AJ1297" s="105">
        <v>31.7424</v>
      </c>
      <c r="AK1297" s="105">
        <v>31.948799999999999</v>
      </c>
      <c r="AL1297" s="105">
        <v>32.233199999999997</v>
      </c>
      <c r="AM1297" s="105">
        <v>32.235300000000002</v>
      </c>
      <c r="AN1297" s="105">
        <v>31.4468</v>
      </c>
      <c r="AO1297" s="105">
        <v>32.320900000000002</v>
      </c>
      <c r="AP1297" s="105">
        <v>30.934100000000001</v>
      </c>
      <c r="AQ1297" s="105">
        <v>32.103700000000003</v>
      </c>
      <c r="AR1297" s="105">
        <v>31.9682</v>
      </c>
      <c r="AS1297" s="105">
        <v>31.326699999999999</v>
      </c>
      <c r="AT1297" s="105">
        <v>31.527000000000001</v>
      </c>
      <c r="AU1297" s="105">
        <v>32.643900000000002</v>
      </c>
      <c r="AV1297" s="105">
        <v>32.619399999999999</v>
      </c>
      <c r="AW1297" s="105">
        <v>32.8506</v>
      </c>
      <c r="AX1297" s="105">
        <v>32.772599999999997</v>
      </c>
      <c r="AY1297" s="105">
        <v>32.795499999999997</v>
      </c>
      <c r="AZ1297" s="105">
        <v>32.650799999999997</v>
      </c>
      <c r="BA1297" s="105">
        <v>32.738300000000002</v>
      </c>
      <c r="BB1297" s="105">
        <v>33.020600000000002</v>
      </c>
      <c r="BC1297" s="105">
        <v>32.778100000000002</v>
      </c>
      <c r="BD1297" s="105">
        <v>33.074300000000001</v>
      </c>
      <c r="BE1297" s="105">
        <v>32.857700000000001</v>
      </c>
      <c r="BF1297" s="105">
        <v>32.886899999999997</v>
      </c>
      <c r="BG1297" s="105">
        <v>32.864600000000003</v>
      </c>
      <c r="BH1297" s="105">
        <v>32.616799999999998</v>
      </c>
      <c r="BI1297" s="105">
        <v>32.699800000000003</v>
      </c>
      <c r="BJ1297" s="105">
        <v>32.720399999999998</v>
      </c>
      <c r="BK1297" s="105">
        <v>32.784399999999998</v>
      </c>
      <c r="BL1297" s="116">
        <v>32.704900000000002</v>
      </c>
      <c r="BM1297" s="112">
        <v>2.8243999999999998E-2</v>
      </c>
      <c r="BN1297" s="112">
        <v>4.4072199999999999E-2</v>
      </c>
      <c r="BO1297" s="112">
        <v>9.2332899999999996E-2</v>
      </c>
      <c r="BP1297" s="112">
        <v>4.0991700000000001E-3</v>
      </c>
      <c r="BQ1297" s="112">
        <v>0.70069599999999999</v>
      </c>
      <c r="BR1297" s="112">
        <v>0.95496199999999998</v>
      </c>
      <c r="BS1297" s="112">
        <v>0.29884300000000003</v>
      </c>
      <c r="BT1297" s="112">
        <v>4.7945000000000002E-2</v>
      </c>
      <c r="BU1297" s="117">
        <v>0.90786199999999995</v>
      </c>
      <c r="BV1297" s="112">
        <v>7.1294800000000005E-2</v>
      </c>
      <c r="BW1297" s="112">
        <v>9.6624699999999994E-2</v>
      </c>
      <c r="BX1297" s="112">
        <v>0.18620900000000001</v>
      </c>
      <c r="BY1297" s="112">
        <v>1.5944900000000001E-2</v>
      </c>
      <c r="BZ1297" s="112">
        <v>0.85620799999999997</v>
      </c>
      <c r="CA1297" s="112">
        <v>0.97861699999999996</v>
      </c>
      <c r="CB1297" s="112">
        <v>0.53362799999999999</v>
      </c>
      <c r="CC1297" s="112">
        <v>0.179671</v>
      </c>
      <c r="CD1297" s="117">
        <v>0.975939</v>
      </c>
      <c r="CE1297" s="105">
        <v>-0.69461899999999999</v>
      </c>
      <c r="CF1297" s="105">
        <v>-0.76477099999999998</v>
      </c>
      <c r="CG1297" s="105">
        <v>-0.95031299999999996</v>
      </c>
      <c r="CH1297" s="105">
        <v>-1.1292500000000001</v>
      </c>
      <c r="CI1297" s="105">
        <v>-3.1916300000000002E-2</v>
      </c>
      <c r="CJ1297" s="105">
        <v>3.06829E-3</v>
      </c>
      <c r="CK1297" s="105">
        <v>0.10913</v>
      </c>
      <c r="CL1297" s="105">
        <v>0.20307900000000001</v>
      </c>
      <c r="CM1297" s="116">
        <v>-9.4629899999999992E-3</v>
      </c>
    </row>
    <row r="1298" spans="1:91">
      <c r="A1298" s="104" t="s">
        <v>5353</v>
      </c>
      <c r="B1298" s="104" t="s">
        <v>5354</v>
      </c>
      <c r="C1298" s="104" t="s">
        <v>471</v>
      </c>
      <c r="D1298" s="105">
        <v>25.048499999999997</v>
      </c>
      <c r="E1298" s="108">
        <v>26817094</v>
      </c>
      <c r="F1298" s="108">
        <v>16981237.25</v>
      </c>
      <c r="G1298" s="108"/>
      <c r="H1298" s="108">
        <v>51626343.5</v>
      </c>
      <c r="I1298" s="108">
        <v>46915855.75</v>
      </c>
      <c r="J1298" s="108">
        <v>18549492</v>
      </c>
      <c r="K1298" s="108">
        <v>50497102</v>
      </c>
      <c r="L1298" s="108">
        <v>24365950</v>
      </c>
      <c r="M1298" s="108">
        <v>51540449</v>
      </c>
      <c r="N1298" s="108"/>
      <c r="O1298" s="108"/>
      <c r="P1298" s="108"/>
      <c r="Q1298" s="108">
        <v>14201819.5</v>
      </c>
      <c r="R1298" s="108">
        <v>50158960.5</v>
      </c>
      <c r="S1298" s="108">
        <v>67526874</v>
      </c>
      <c r="T1298" s="108">
        <v>10959524</v>
      </c>
      <c r="U1298" s="108">
        <v>2267321</v>
      </c>
      <c r="V1298" s="108">
        <v>15166424</v>
      </c>
      <c r="W1298" s="108">
        <v>45894624</v>
      </c>
      <c r="X1298" s="108">
        <v>47700990</v>
      </c>
      <c r="Y1298" s="108">
        <v>40907155.5</v>
      </c>
      <c r="Z1298" s="108">
        <v>35302171.5</v>
      </c>
      <c r="AA1298" s="108">
        <v>13959229</v>
      </c>
      <c r="AB1298" s="108">
        <v>20381280.5</v>
      </c>
      <c r="AC1298" s="108">
        <v>65370939.5</v>
      </c>
      <c r="AD1298" s="108">
        <v>81003762</v>
      </c>
      <c r="AE1298" s="108">
        <v>22459742</v>
      </c>
      <c r="AF1298" s="108">
        <v>23958802</v>
      </c>
      <c r="AG1298" s="108">
        <v>87786723</v>
      </c>
      <c r="AH1298" s="115">
        <v>21403006.5</v>
      </c>
      <c r="AI1298" s="105">
        <v>25.060099999999998</v>
      </c>
      <c r="AJ1298" s="105">
        <v>24.765000000000001</v>
      </c>
      <c r="AK1298" s="105">
        <v>23.180900000000001</v>
      </c>
      <c r="AL1298" s="105">
        <v>25.896000000000001</v>
      </c>
      <c r="AM1298" s="105">
        <v>26.000499999999999</v>
      </c>
      <c r="AN1298" s="105">
        <v>25.036899999999999</v>
      </c>
      <c r="AO1298" s="105">
        <v>25.823899999999998</v>
      </c>
      <c r="AP1298" s="105">
        <v>25.662099999999999</v>
      </c>
      <c r="AQ1298" s="105">
        <v>25.808299999999999</v>
      </c>
      <c r="AR1298" s="105">
        <v>21.586099999999998</v>
      </c>
      <c r="AS1298" s="105">
        <v>20.871300000000002</v>
      </c>
      <c r="AT1298" s="105">
        <v>21.172999999999998</v>
      </c>
      <c r="AU1298" s="105">
        <v>23.956099999999999</v>
      </c>
      <c r="AV1298" s="105">
        <v>25.869700000000002</v>
      </c>
      <c r="AW1298" s="105">
        <v>26.521000000000001</v>
      </c>
      <c r="AX1298" s="105">
        <v>23.765000000000001</v>
      </c>
      <c r="AY1298" s="105">
        <v>21.534099999999999</v>
      </c>
      <c r="AZ1298" s="105">
        <v>24.244299999999999</v>
      </c>
      <c r="BA1298" s="105">
        <v>25.6968</v>
      </c>
      <c r="BB1298" s="105">
        <v>25.889299999999999</v>
      </c>
      <c r="BC1298" s="105">
        <v>25.498100000000001</v>
      </c>
      <c r="BD1298" s="105">
        <v>25.383199999999999</v>
      </c>
      <c r="BE1298" s="105">
        <v>24.1006</v>
      </c>
      <c r="BF1298" s="105">
        <v>24.717300000000002</v>
      </c>
      <c r="BG1298" s="105">
        <v>25.987200000000001</v>
      </c>
      <c r="BH1298" s="105">
        <v>26.268000000000001</v>
      </c>
      <c r="BI1298" s="105">
        <v>24.434699999999999</v>
      </c>
      <c r="BJ1298" s="105">
        <v>24.569099999999999</v>
      </c>
      <c r="BK1298" s="105">
        <v>26.343599999999999</v>
      </c>
      <c r="BL1298" s="116">
        <v>24.387899999999998</v>
      </c>
      <c r="BM1298" s="112">
        <v>0.42119400000000001</v>
      </c>
      <c r="BN1298" s="112">
        <v>0.47708499999999998</v>
      </c>
      <c r="BO1298" s="112">
        <v>0.348271</v>
      </c>
      <c r="BP1298" s="112">
        <v>4.0850399999999999E-3</v>
      </c>
      <c r="BQ1298" s="112">
        <v>0.74263100000000004</v>
      </c>
      <c r="BR1298" s="112">
        <v>0.139434</v>
      </c>
      <c r="BS1298" s="112">
        <v>0.40152100000000002</v>
      </c>
      <c r="BT1298" s="112">
        <v>0.64003100000000002</v>
      </c>
      <c r="BU1298" s="117">
        <v>0.61286099999999999</v>
      </c>
      <c r="BV1298" s="112">
        <v>0.50237799999999999</v>
      </c>
      <c r="BW1298" s="112">
        <v>0.56252000000000002</v>
      </c>
      <c r="BX1298" s="112">
        <v>0.46211099999999999</v>
      </c>
      <c r="BY1298" s="112">
        <v>1.5940800000000001E-2</v>
      </c>
      <c r="BZ1298" s="112">
        <v>0.87561900000000004</v>
      </c>
      <c r="CA1298" s="112">
        <v>0.38468400000000003</v>
      </c>
      <c r="CB1298" s="112">
        <v>0.62197199999999997</v>
      </c>
      <c r="CC1298" s="112">
        <v>0.78108299999999997</v>
      </c>
      <c r="CD1298" s="117">
        <v>0.86643400000000004</v>
      </c>
      <c r="CE1298" s="105">
        <v>-0.76487000000000005</v>
      </c>
      <c r="CF1298" s="105">
        <v>0.54427000000000003</v>
      </c>
      <c r="CG1298" s="105">
        <v>0.66458600000000001</v>
      </c>
      <c r="CH1298" s="105">
        <v>-3.8900800000000002</v>
      </c>
      <c r="CI1298" s="105">
        <v>0.34872900000000001</v>
      </c>
      <c r="CJ1298" s="105">
        <v>-1.9190799999999999</v>
      </c>
      <c r="CK1298" s="105">
        <v>0.59450099999999995</v>
      </c>
      <c r="CL1298" s="105">
        <v>-0.36649799999999999</v>
      </c>
      <c r="CM1298" s="116">
        <v>0.46311000000000002</v>
      </c>
    </row>
    <row r="1299" spans="1:91">
      <c r="A1299" s="104" t="s">
        <v>5355</v>
      </c>
      <c r="B1299" s="104" t="s">
        <v>5356</v>
      </c>
      <c r="C1299" s="104" t="s">
        <v>471</v>
      </c>
      <c r="D1299" s="105">
        <v>25.88325</v>
      </c>
      <c r="E1299" s="108">
        <v>12173075</v>
      </c>
      <c r="F1299" s="108">
        <v>27312978.5</v>
      </c>
      <c r="G1299" s="108">
        <v>54589021</v>
      </c>
      <c r="H1299" s="108">
        <v>61129895</v>
      </c>
      <c r="I1299" s="108">
        <v>38567482</v>
      </c>
      <c r="J1299" s="108">
        <v>25326487</v>
      </c>
      <c r="K1299" s="108">
        <v>53853354</v>
      </c>
      <c r="L1299" s="108">
        <v>27051747.5</v>
      </c>
      <c r="M1299" s="108">
        <v>46656588</v>
      </c>
      <c r="N1299" s="108">
        <v>33621864</v>
      </c>
      <c r="O1299" s="108">
        <v>47847816</v>
      </c>
      <c r="P1299" s="108">
        <v>39819153</v>
      </c>
      <c r="Q1299" s="108">
        <v>28029954.25</v>
      </c>
      <c r="R1299" s="108">
        <v>28322153.5</v>
      </c>
      <c r="S1299" s="108">
        <v>44561422</v>
      </c>
      <c r="T1299" s="108">
        <v>76557558.25</v>
      </c>
      <c r="U1299" s="108">
        <v>41911132.75</v>
      </c>
      <c r="V1299" s="108">
        <v>64649344</v>
      </c>
      <c r="W1299" s="108">
        <v>42452840</v>
      </c>
      <c r="X1299" s="108">
        <v>69317672</v>
      </c>
      <c r="Y1299" s="108">
        <v>100369369</v>
      </c>
      <c r="Z1299" s="108">
        <v>98070611</v>
      </c>
      <c r="AA1299" s="108">
        <v>70583154.25</v>
      </c>
      <c r="AB1299" s="108">
        <v>70876045</v>
      </c>
      <c r="AC1299" s="108">
        <v>35250600</v>
      </c>
      <c r="AD1299" s="108">
        <v>49062509</v>
      </c>
      <c r="AE1299" s="108">
        <v>94481229</v>
      </c>
      <c r="AF1299" s="108">
        <v>82520396</v>
      </c>
      <c r="AG1299" s="108">
        <v>58815496</v>
      </c>
      <c r="AH1299" s="115">
        <v>76281698</v>
      </c>
      <c r="AI1299" s="105">
        <v>23.9207</v>
      </c>
      <c r="AJ1299" s="105">
        <v>25.452400000000001</v>
      </c>
      <c r="AK1299" s="105">
        <v>26.383600000000001</v>
      </c>
      <c r="AL1299" s="105">
        <v>26.139800000000001</v>
      </c>
      <c r="AM1299" s="105">
        <v>25.7182</v>
      </c>
      <c r="AN1299" s="105">
        <v>25.467600000000001</v>
      </c>
      <c r="AO1299" s="105">
        <v>25.915400000000002</v>
      </c>
      <c r="AP1299" s="105">
        <v>25.812999999999999</v>
      </c>
      <c r="AQ1299" s="105">
        <v>25.6647</v>
      </c>
      <c r="AR1299" s="105">
        <v>25.3277</v>
      </c>
      <c r="AS1299" s="105">
        <v>26.1877</v>
      </c>
      <c r="AT1299" s="105">
        <v>25.851099999999999</v>
      </c>
      <c r="AU1299" s="105">
        <v>24.938600000000001</v>
      </c>
      <c r="AV1299" s="105">
        <v>25.045100000000001</v>
      </c>
      <c r="AW1299" s="105">
        <v>25.9954</v>
      </c>
      <c r="AX1299" s="105">
        <v>26.569400000000002</v>
      </c>
      <c r="AY1299" s="105">
        <v>25.658000000000001</v>
      </c>
      <c r="AZ1299" s="105">
        <v>26.3657</v>
      </c>
      <c r="BA1299" s="105">
        <v>25.584299999999999</v>
      </c>
      <c r="BB1299" s="105">
        <v>26.418500000000002</v>
      </c>
      <c r="BC1299" s="105">
        <v>26.757999999999999</v>
      </c>
      <c r="BD1299" s="105">
        <v>26.950900000000001</v>
      </c>
      <c r="BE1299" s="105">
        <v>26.496099999999998</v>
      </c>
      <c r="BF1299" s="105">
        <v>26.5154</v>
      </c>
      <c r="BG1299" s="105">
        <v>25.098199999999999</v>
      </c>
      <c r="BH1299" s="105">
        <v>25.551300000000001</v>
      </c>
      <c r="BI1299" s="105">
        <v>26.507400000000001</v>
      </c>
      <c r="BJ1299" s="105">
        <v>26.353300000000001</v>
      </c>
      <c r="BK1299" s="105">
        <v>25.777100000000001</v>
      </c>
      <c r="BL1299" s="116">
        <v>26.2334</v>
      </c>
      <c r="BM1299" s="112">
        <v>0.30491400000000002</v>
      </c>
      <c r="BN1299" s="112">
        <v>0.25889600000000002</v>
      </c>
      <c r="BO1299" s="112">
        <v>0.163858</v>
      </c>
      <c r="BP1299" s="112">
        <v>0.33796500000000002</v>
      </c>
      <c r="BQ1299" s="112">
        <v>0.10399799999999999</v>
      </c>
      <c r="BR1299" s="112">
        <v>0.82677900000000004</v>
      </c>
      <c r="BS1299" s="112">
        <v>0.75165400000000004</v>
      </c>
      <c r="BT1299" s="112">
        <v>8.1345700000000007E-2</v>
      </c>
      <c r="BU1299" s="117">
        <v>0.42272700000000002</v>
      </c>
      <c r="BV1299" s="112">
        <v>0.39025700000000002</v>
      </c>
      <c r="BW1299" s="112">
        <v>0.34982000000000002</v>
      </c>
      <c r="BX1299" s="112">
        <v>0.27184999999999998</v>
      </c>
      <c r="BY1299" s="112">
        <v>0.42378300000000002</v>
      </c>
      <c r="BZ1299" s="112">
        <v>0.48201699999999997</v>
      </c>
      <c r="CA1299" s="112">
        <v>0.92512700000000003</v>
      </c>
      <c r="CB1299" s="112">
        <v>0.87582499999999996</v>
      </c>
      <c r="CC1299" s="112">
        <v>0.242614</v>
      </c>
      <c r="CD1299" s="117">
        <v>0.77879299999999996</v>
      </c>
      <c r="CE1299" s="105">
        <v>-0.86901200000000001</v>
      </c>
      <c r="CF1299" s="105">
        <v>-0.34606100000000001</v>
      </c>
      <c r="CG1299" s="105">
        <v>-0.32354300000000003</v>
      </c>
      <c r="CH1299" s="105">
        <v>-0.33238400000000001</v>
      </c>
      <c r="CI1299" s="105">
        <v>-0.79486500000000004</v>
      </c>
      <c r="CJ1299" s="105">
        <v>7.6437000000000005E-2</v>
      </c>
      <c r="CK1299" s="105">
        <v>0.13234499999999999</v>
      </c>
      <c r="CL1299" s="105">
        <v>0.53289399999999998</v>
      </c>
      <c r="CM1299" s="116">
        <v>-0.40230399999999999</v>
      </c>
    </row>
    <row r="1300" spans="1:91">
      <c r="A1300" s="104" t="s">
        <v>3462</v>
      </c>
      <c r="B1300" s="104" t="s">
        <v>3463</v>
      </c>
      <c r="C1300" s="104" t="s">
        <v>3458</v>
      </c>
      <c r="D1300" s="105">
        <v>28.896450000000002</v>
      </c>
      <c r="E1300" s="108">
        <v>523144401</v>
      </c>
      <c r="F1300" s="108">
        <v>495856350.5</v>
      </c>
      <c r="G1300" s="108">
        <v>571838254</v>
      </c>
      <c r="H1300" s="108">
        <v>812232194.79999995</v>
      </c>
      <c r="I1300" s="108">
        <v>397918566</v>
      </c>
      <c r="J1300" s="108">
        <v>705966336</v>
      </c>
      <c r="K1300" s="108">
        <v>412438779.5</v>
      </c>
      <c r="L1300" s="108">
        <v>491292062.80000001</v>
      </c>
      <c r="M1300" s="108">
        <v>484033284</v>
      </c>
      <c r="N1300" s="108">
        <v>310833121.5</v>
      </c>
      <c r="O1300" s="108">
        <v>445962311</v>
      </c>
      <c r="P1300" s="108">
        <v>257285623</v>
      </c>
      <c r="Q1300" s="108">
        <v>169381769.5</v>
      </c>
      <c r="R1300" s="108">
        <v>377004601</v>
      </c>
      <c r="S1300" s="108">
        <v>424128680.5</v>
      </c>
      <c r="T1300" s="108">
        <v>407780151.5</v>
      </c>
      <c r="U1300" s="108">
        <v>360948464.30000001</v>
      </c>
      <c r="V1300" s="108">
        <v>223161740</v>
      </c>
      <c r="W1300" s="108">
        <v>327152469</v>
      </c>
      <c r="X1300" s="108">
        <v>389983490.80000001</v>
      </c>
      <c r="Y1300" s="108">
        <v>519773179</v>
      </c>
      <c r="Z1300" s="108">
        <v>400814726</v>
      </c>
      <c r="AA1300" s="108">
        <v>295566706.80000001</v>
      </c>
      <c r="AB1300" s="108">
        <v>372603634.5</v>
      </c>
      <c r="AC1300" s="108">
        <v>402462471</v>
      </c>
      <c r="AD1300" s="108">
        <v>426974245</v>
      </c>
      <c r="AE1300" s="108">
        <v>400909186.5</v>
      </c>
      <c r="AF1300" s="108">
        <v>383983481</v>
      </c>
      <c r="AG1300" s="108">
        <v>375005406.5</v>
      </c>
      <c r="AH1300" s="115">
        <v>577706726</v>
      </c>
      <c r="AI1300" s="105">
        <v>29.3461</v>
      </c>
      <c r="AJ1300" s="105">
        <v>29.464600000000001</v>
      </c>
      <c r="AK1300" s="105">
        <v>29.692399999999999</v>
      </c>
      <c r="AL1300" s="105">
        <v>29.871700000000001</v>
      </c>
      <c r="AM1300" s="105">
        <v>29.003299999999999</v>
      </c>
      <c r="AN1300" s="105">
        <v>29.928699999999999</v>
      </c>
      <c r="AO1300" s="105">
        <v>28.878900000000002</v>
      </c>
      <c r="AP1300" s="105">
        <v>29.6784</v>
      </c>
      <c r="AQ1300" s="105">
        <v>29.0396</v>
      </c>
      <c r="AR1300" s="105">
        <v>28.639800000000001</v>
      </c>
      <c r="AS1300" s="105">
        <v>29.315899999999999</v>
      </c>
      <c r="AT1300" s="105">
        <v>28.542999999999999</v>
      </c>
      <c r="AU1300" s="105">
        <v>27.557700000000001</v>
      </c>
      <c r="AV1300" s="105">
        <v>28.779699999999998</v>
      </c>
      <c r="AW1300" s="105">
        <v>29.094899999999999</v>
      </c>
      <c r="AX1300" s="105">
        <v>28.982500000000002</v>
      </c>
      <c r="AY1300" s="105">
        <v>28.756399999999999</v>
      </c>
      <c r="AZ1300" s="105">
        <v>28.118300000000001</v>
      </c>
      <c r="BA1300" s="105">
        <v>28.5303</v>
      </c>
      <c r="BB1300" s="105">
        <v>28.883199999999999</v>
      </c>
      <c r="BC1300" s="105">
        <v>29.1753</v>
      </c>
      <c r="BD1300" s="105">
        <v>28.9742</v>
      </c>
      <c r="BE1300" s="105">
        <v>28.56</v>
      </c>
      <c r="BF1300" s="105">
        <v>28.909700000000001</v>
      </c>
      <c r="BG1300" s="105">
        <v>28.636199999999999</v>
      </c>
      <c r="BH1300" s="105">
        <v>28.7117</v>
      </c>
      <c r="BI1300" s="105">
        <v>28.592600000000001</v>
      </c>
      <c r="BJ1300" s="105">
        <v>28.5715</v>
      </c>
      <c r="BK1300" s="105">
        <v>28.4312</v>
      </c>
      <c r="BL1300" s="116">
        <v>29.095600000000001</v>
      </c>
      <c r="BM1300" s="112">
        <v>2.3955199999999999E-2</v>
      </c>
      <c r="BN1300" s="112">
        <v>6.7055100000000006E-2</v>
      </c>
      <c r="BO1300" s="112">
        <v>0.19017400000000001</v>
      </c>
      <c r="BP1300" s="112">
        <v>0.69465900000000003</v>
      </c>
      <c r="BQ1300" s="112">
        <v>0.68612799999999996</v>
      </c>
      <c r="BR1300" s="112">
        <v>0.81870100000000001</v>
      </c>
      <c r="BS1300" s="112">
        <v>0.58416599999999996</v>
      </c>
      <c r="BT1300" s="112">
        <v>0.65592700000000004</v>
      </c>
      <c r="BU1300" s="117">
        <v>0.81038100000000002</v>
      </c>
      <c r="BV1300" s="112">
        <v>6.5196400000000002E-2</v>
      </c>
      <c r="BW1300" s="112">
        <v>0.128446</v>
      </c>
      <c r="BX1300" s="112">
        <v>0.29905900000000002</v>
      </c>
      <c r="BY1300" s="112">
        <v>0.75238400000000005</v>
      </c>
      <c r="BZ1300" s="112">
        <v>0.85033800000000004</v>
      </c>
      <c r="CA1300" s="112">
        <v>0.92001900000000003</v>
      </c>
      <c r="CB1300" s="112">
        <v>0.75625799999999999</v>
      </c>
      <c r="CC1300" s="112">
        <v>0.78892399999999996</v>
      </c>
      <c r="CD1300" s="117">
        <v>0.94145500000000004</v>
      </c>
      <c r="CE1300" s="105">
        <v>0.80161000000000004</v>
      </c>
      <c r="CF1300" s="105">
        <v>0.90179799999999999</v>
      </c>
      <c r="CG1300" s="105">
        <v>0.49956499999999998</v>
      </c>
      <c r="CH1300" s="105">
        <v>0.13345899999999999</v>
      </c>
      <c r="CI1300" s="105">
        <v>-0.22198200000000001</v>
      </c>
      <c r="CJ1300" s="105">
        <v>-8.0365500000000006E-2</v>
      </c>
      <c r="CK1300" s="105">
        <v>0.16351399999999999</v>
      </c>
      <c r="CL1300" s="105">
        <v>0.115166</v>
      </c>
      <c r="CM1300" s="116">
        <v>-5.2574799999999998E-2</v>
      </c>
    </row>
    <row r="1301" spans="1:91">
      <c r="A1301" s="104" t="s">
        <v>5357</v>
      </c>
      <c r="B1301" s="104" t="s">
        <v>5358</v>
      </c>
      <c r="C1301" s="104" t="s">
        <v>1587</v>
      </c>
      <c r="D1301" s="105">
        <v>24.56765</v>
      </c>
      <c r="E1301" s="108">
        <v>31474688</v>
      </c>
      <c r="F1301" s="108">
        <v>48939144</v>
      </c>
      <c r="G1301" s="108">
        <v>67417112</v>
      </c>
      <c r="H1301" s="108">
        <v>51071320</v>
      </c>
      <c r="I1301" s="108">
        <v>59146732</v>
      </c>
      <c r="J1301" s="108">
        <v>73447072</v>
      </c>
      <c r="K1301" s="108">
        <v>54582232</v>
      </c>
      <c r="L1301" s="108">
        <v>56125220</v>
      </c>
      <c r="M1301" s="108">
        <v>57787308</v>
      </c>
      <c r="N1301" s="108"/>
      <c r="O1301" s="108">
        <v>20018128</v>
      </c>
      <c r="P1301" s="108">
        <v>3588505.75</v>
      </c>
      <c r="Q1301" s="108"/>
      <c r="R1301" s="108">
        <v>17108148</v>
      </c>
      <c r="S1301" s="108">
        <v>19716362</v>
      </c>
      <c r="T1301" s="108">
        <v>25162046</v>
      </c>
      <c r="U1301" s="108">
        <v>20679932</v>
      </c>
      <c r="V1301" s="108">
        <v>29484788</v>
      </c>
      <c r="W1301" s="108">
        <v>12732957</v>
      </c>
      <c r="X1301" s="108"/>
      <c r="Y1301" s="108"/>
      <c r="Z1301" s="108"/>
      <c r="AA1301" s="108"/>
      <c r="AB1301" s="108"/>
      <c r="AC1301" s="108">
        <v>24339142</v>
      </c>
      <c r="AD1301" s="108">
        <v>36949484</v>
      </c>
      <c r="AE1301" s="108">
        <v>12109612</v>
      </c>
      <c r="AF1301" s="108">
        <v>15110003</v>
      </c>
      <c r="AG1301" s="108"/>
      <c r="AH1301" s="115">
        <v>17073038</v>
      </c>
      <c r="AI1301" s="105">
        <v>25.2912</v>
      </c>
      <c r="AJ1301" s="105">
        <v>26.2654</v>
      </c>
      <c r="AK1301" s="105">
        <v>26.6617</v>
      </c>
      <c r="AL1301" s="105">
        <v>25.880400000000002</v>
      </c>
      <c r="AM1301" s="105">
        <v>26.3309</v>
      </c>
      <c r="AN1301" s="105">
        <v>26.936800000000002</v>
      </c>
      <c r="AO1301" s="105">
        <v>25.9434</v>
      </c>
      <c r="AP1301" s="105">
        <v>26.861899999999999</v>
      </c>
      <c r="AQ1301" s="105">
        <v>25.973299999999998</v>
      </c>
      <c r="AR1301" s="105">
        <v>21.3567</v>
      </c>
      <c r="AS1301" s="105">
        <v>25.158000000000001</v>
      </c>
      <c r="AT1301" s="105">
        <v>22.379100000000001</v>
      </c>
      <c r="AU1301" s="105">
        <v>21.057099999999998</v>
      </c>
      <c r="AV1301" s="105">
        <v>24.317900000000002</v>
      </c>
      <c r="AW1301" s="105">
        <v>24.857199999999999</v>
      </c>
      <c r="AX1301" s="105">
        <v>24.964099999999998</v>
      </c>
      <c r="AY1301" s="105">
        <v>24.643899999999999</v>
      </c>
      <c r="AZ1301" s="105">
        <v>25.241599999999998</v>
      </c>
      <c r="BA1301" s="105">
        <v>23.847000000000001</v>
      </c>
      <c r="BB1301" s="105">
        <v>21.9589</v>
      </c>
      <c r="BC1301" s="105">
        <v>20.965599999999998</v>
      </c>
      <c r="BD1301" s="105">
        <v>22.1877</v>
      </c>
      <c r="BE1301" s="105">
        <v>21.4345</v>
      </c>
      <c r="BF1301" s="105">
        <v>22.7027</v>
      </c>
      <c r="BG1301" s="105">
        <v>24.491399999999999</v>
      </c>
      <c r="BH1301" s="105">
        <v>25.144300000000001</v>
      </c>
      <c r="BI1301" s="105">
        <v>23.543500000000002</v>
      </c>
      <c r="BJ1301" s="105">
        <v>23.904</v>
      </c>
      <c r="BK1301" s="105">
        <v>23.738900000000001</v>
      </c>
      <c r="BL1301" s="116">
        <v>24.083400000000001</v>
      </c>
      <c r="BM1301" s="112">
        <v>6.6864000000000003E-3</v>
      </c>
      <c r="BN1301" s="112">
        <v>1.5400500000000001E-3</v>
      </c>
      <c r="BO1301" s="112">
        <v>1.77078E-3</v>
      </c>
      <c r="BP1301" s="112">
        <v>0.454127</v>
      </c>
      <c r="BQ1301" s="112">
        <v>0.69732700000000003</v>
      </c>
      <c r="BR1301" s="112">
        <v>6.40867E-3</v>
      </c>
      <c r="BS1301" s="112">
        <v>0.124225</v>
      </c>
      <c r="BT1301" s="112">
        <v>9.1708199999999997E-3</v>
      </c>
      <c r="BU1301" s="117">
        <v>0.36581599999999997</v>
      </c>
      <c r="BV1301" s="112">
        <v>3.2765099999999998E-2</v>
      </c>
      <c r="BW1301" s="112">
        <v>1.7669000000000001E-2</v>
      </c>
      <c r="BX1301" s="112">
        <v>2.35613E-2</v>
      </c>
      <c r="BY1301" s="112">
        <v>0.53677200000000003</v>
      </c>
      <c r="BZ1301" s="112">
        <v>0.85572300000000001</v>
      </c>
      <c r="CA1301" s="112">
        <v>7.3969900000000005E-2</v>
      </c>
      <c r="CB1301" s="112">
        <v>0.33195999999999998</v>
      </c>
      <c r="CC1301" s="112">
        <v>7.54132E-2</v>
      </c>
      <c r="CD1301" s="117">
        <v>0.754471</v>
      </c>
      <c r="CE1301" s="105">
        <v>2.1639599999999999</v>
      </c>
      <c r="CF1301" s="105">
        <v>2.4738899999999999</v>
      </c>
      <c r="CG1301" s="105">
        <v>2.3507400000000001</v>
      </c>
      <c r="CH1301" s="105">
        <v>-0.94416500000000003</v>
      </c>
      <c r="CI1301" s="105">
        <v>-0.49808599999999997</v>
      </c>
      <c r="CJ1301" s="105">
        <v>1.0410600000000001</v>
      </c>
      <c r="CK1301" s="105">
        <v>-1.65161</v>
      </c>
      <c r="CL1301" s="105">
        <v>-1.8005199999999999</v>
      </c>
      <c r="CM1301" s="116">
        <v>0.48427799999999999</v>
      </c>
    </row>
    <row r="1302" spans="1:91">
      <c r="A1302" s="104" t="s">
        <v>3464</v>
      </c>
      <c r="B1302" s="104" t="s">
        <v>3465</v>
      </c>
      <c r="C1302" s="104" t="s">
        <v>3466</v>
      </c>
      <c r="D1302" s="105">
        <v>28.976500000000001</v>
      </c>
      <c r="E1302" s="108">
        <v>366872178.5</v>
      </c>
      <c r="F1302" s="108">
        <v>300661997.5</v>
      </c>
      <c r="G1302" s="108">
        <v>404849655.80000001</v>
      </c>
      <c r="H1302" s="108">
        <v>566154945.79999995</v>
      </c>
      <c r="I1302" s="108">
        <v>482646677</v>
      </c>
      <c r="J1302" s="108">
        <v>368343112</v>
      </c>
      <c r="K1302" s="108">
        <v>395899331</v>
      </c>
      <c r="L1302" s="108">
        <v>238239841</v>
      </c>
      <c r="M1302" s="108">
        <v>465279865</v>
      </c>
      <c r="N1302" s="108">
        <v>291892863.5</v>
      </c>
      <c r="O1302" s="108">
        <v>322088598</v>
      </c>
      <c r="P1302" s="108">
        <v>218953198</v>
      </c>
      <c r="Q1302" s="108">
        <v>474349367.30000001</v>
      </c>
      <c r="R1302" s="108">
        <v>478910127</v>
      </c>
      <c r="S1302" s="108">
        <v>553267816</v>
      </c>
      <c r="T1302" s="108">
        <v>337322500</v>
      </c>
      <c r="U1302" s="108">
        <v>400909863</v>
      </c>
      <c r="V1302" s="108">
        <v>427377695.5</v>
      </c>
      <c r="W1302" s="108">
        <v>443843434.80000001</v>
      </c>
      <c r="X1302" s="108">
        <v>404186274.5</v>
      </c>
      <c r="Y1302" s="108">
        <v>471150715</v>
      </c>
      <c r="Z1302" s="108">
        <v>482000753</v>
      </c>
      <c r="AA1302" s="108">
        <v>422254303.5</v>
      </c>
      <c r="AB1302" s="108">
        <v>346691738.5</v>
      </c>
      <c r="AC1302" s="108">
        <v>563962494</v>
      </c>
      <c r="AD1302" s="108">
        <v>429504600.80000001</v>
      </c>
      <c r="AE1302" s="108">
        <v>462666876.5</v>
      </c>
      <c r="AF1302" s="108">
        <v>478985850</v>
      </c>
      <c r="AG1302" s="108">
        <v>558061733</v>
      </c>
      <c r="AH1302" s="115">
        <v>580332879.89999998</v>
      </c>
      <c r="AI1302" s="105">
        <v>28.834199999999999</v>
      </c>
      <c r="AJ1302" s="105">
        <v>28.748799999999999</v>
      </c>
      <c r="AK1302" s="105">
        <v>29.209199999999999</v>
      </c>
      <c r="AL1302" s="105">
        <v>29.350999999999999</v>
      </c>
      <c r="AM1302" s="105">
        <v>29.2881</v>
      </c>
      <c r="AN1302" s="105">
        <v>29.006399999999999</v>
      </c>
      <c r="AO1302" s="105">
        <v>28.820399999999999</v>
      </c>
      <c r="AP1302" s="105">
        <v>28.669699999999999</v>
      </c>
      <c r="AQ1302" s="105">
        <v>28.982600000000001</v>
      </c>
      <c r="AR1302" s="105">
        <v>28.559699999999999</v>
      </c>
      <c r="AS1302" s="105">
        <v>28.869399999999999</v>
      </c>
      <c r="AT1302" s="105">
        <v>28.310199999999998</v>
      </c>
      <c r="AU1302" s="105">
        <v>29.009499999999999</v>
      </c>
      <c r="AV1302" s="105">
        <v>29.1249</v>
      </c>
      <c r="AW1302" s="105">
        <v>29.4483</v>
      </c>
      <c r="AX1302" s="105">
        <v>28.7089</v>
      </c>
      <c r="AY1302" s="105">
        <v>28.906199999999998</v>
      </c>
      <c r="AZ1302" s="105">
        <v>29.046399999999998</v>
      </c>
      <c r="BA1302" s="105">
        <v>28.970400000000001</v>
      </c>
      <c r="BB1302" s="105">
        <v>28.939800000000002</v>
      </c>
      <c r="BC1302" s="105">
        <v>29.033100000000001</v>
      </c>
      <c r="BD1302" s="105">
        <v>29.235600000000002</v>
      </c>
      <c r="BE1302" s="105">
        <v>29.065999999999999</v>
      </c>
      <c r="BF1302" s="105">
        <v>28.805700000000002</v>
      </c>
      <c r="BG1302" s="105">
        <v>29.125699999999998</v>
      </c>
      <c r="BH1302" s="105">
        <v>28.721599999999999</v>
      </c>
      <c r="BI1302" s="105">
        <v>28.799299999999999</v>
      </c>
      <c r="BJ1302" s="105">
        <v>28.890499999999999</v>
      </c>
      <c r="BK1302" s="105">
        <v>28.997499999999999</v>
      </c>
      <c r="BL1302" s="116">
        <v>29.103300000000001</v>
      </c>
      <c r="BM1302" s="112">
        <v>0.68917799999999996</v>
      </c>
      <c r="BN1302" s="112">
        <v>0.14957000000000001</v>
      </c>
      <c r="BO1302" s="112">
        <v>0.18887699999999999</v>
      </c>
      <c r="BP1302" s="112">
        <v>7.3402499999999996E-2</v>
      </c>
      <c r="BQ1302" s="112">
        <v>0.245507</v>
      </c>
      <c r="BR1302" s="112">
        <v>0.39557999999999999</v>
      </c>
      <c r="BS1302" s="112">
        <v>0.82451799999999997</v>
      </c>
      <c r="BT1302" s="112">
        <v>0.79488000000000003</v>
      </c>
      <c r="BU1302" s="117">
        <v>0.452623</v>
      </c>
      <c r="BV1302" s="112">
        <v>0.74170100000000005</v>
      </c>
      <c r="BW1302" s="112">
        <v>0.23110900000000001</v>
      </c>
      <c r="BX1302" s="112">
        <v>0.29760599999999998</v>
      </c>
      <c r="BY1302" s="112">
        <v>0.124902</v>
      </c>
      <c r="BZ1302" s="112">
        <v>0.59753699999999998</v>
      </c>
      <c r="CA1302" s="112">
        <v>0.66137100000000004</v>
      </c>
      <c r="CB1302" s="112">
        <v>0.92003599999999996</v>
      </c>
      <c r="CC1302" s="112">
        <v>0.88443099999999997</v>
      </c>
      <c r="CD1302" s="117">
        <v>0.78158300000000003</v>
      </c>
      <c r="CE1302" s="105">
        <v>-6.6340099999999999E-2</v>
      </c>
      <c r="CF1302" s="105">
        <v>0.21810099999999999</v>
      </c>
      <c r="CG1302" s="105">
        <v>-0.17280799999999999</v>
      </c>
      <c r="CH1302" s="105">
        <v>-0.41729500000000003</v>
      </c>
      <c r="CI1302" s="105">
        <v>0.19716500000000001</v>
      </c>
      <c r="CJ1302" s="105">
        <v>-0.109887</v>
      </c>
      <c r="CK1302" s="105">
        <v>-1.5928299999999999E-2</v>
      </c>
      <c r="CL1302" s="105">
        <v>3.8712200000000002E-2</v>
      </c>
      <c r="CM1302" s="116">
        <v>-0.11486399999999999</v>
      </c>
    </row>
    <row r="1303" spans="1:91">
      <c r="A1303" s="104" t="s">
        <v>5359</v>
      </c>
      <c r="B1303" s="104" t="s">
        <v>5360</v>
      </c>
      <c r="C1303" s="104" t="s">
        <v>471</v>
      </c>
      <c r="D1303" s="105">
        <v>25.510300000000001</v>
      </c>
      <c r="E1303" s="108">
        <v>35580665</v>
      </c>
      <c r="F1303" s="108">
        <v>28018630</v>
      </c>
      <c r="G1303" s="108">
        <v>23943780</v>
      </c>
      <c r="H1303" s="108">
        <v>51276445.5</v>
      </c>
      <c r="I1303" s="108">
        <v>45428197.130000003</v>
      </c>
      <c r="J1303" s="108">
        <v>26340476.5</v>
      </c>
      <c r="K1303" s="108">
        <v>37250001</v>
      </c>
      <c r="L1303" s="108">
        <v>16409316.75</v>
      </c>
      <c r="M1303" s="108">
        <v>40906672</v>
      </c>
      <c r="N1303" s="108"/>
      <c r="O1303" s="108"/>
      <c r="P1303" s="108"/>
      <c r="Q1303" s="108">
        <v>59539068</v>
      </c>
      <c r="R1303" s="108">
        <v>38542268</v>
      </c>
      <c r="S1303" s="108">
        <v>14884451</v>
      </c>
      <c r="T1303" s="108">
        <v>48041312.880000003</v>
      </c>
      <c r="U1303" s="108">
        <v>49502020</v>
      </c>
      <c r="V1303" s="108">
        <v>76670176</v>
      </c>
      <c r="W1303" s="108">
        <v>2967210.25</v>
      </c>
      <c r="X1303" s="108">
        <v>28675460</v>
      </c>
      <c r="Y1303" s="108">
        <v>69008380.75</v>
      </c>
      <c r="Z1303" s="108">
        <v>48310826</v>
      </c>
      <c r="AA1303" s="108">
        <v>58998589</v>
      </c>
      <c r="AB1303" s="108">
        <v>5224971</v>
      </c>
      <c r="AC1303" s="108">
        <v>34215532</v>
      </c>
      <c r="AD1303" s="108">
        <v>83929971</v>
      </c>
      <c r="AE1303" s="108">
        <v>52761460</v>
      </c>
      <c r="AF1303" s="108">
        <v>56498885</v>
      </c>
      <c r="AG1303" s="108">
        <v>53496112</v>
      </c>
      <c r="AH1303" s="115">
        <v>70062992</v>
      </c>
      <c r="AI1303" s="105">
        <v>25.4681</v>
      </c>
      <c r="AJ1303" s="105">
        <v>25.474</v>
      </c>
      <c r="AK1303" s="105">
        <v>25.187200000000001</v>
      </c>
      <c r="AL1303" s="105">
        <v>25.886199999999999</v>
      </c>
      <c r="AM1303" s="105">
        <v>25.954599999999999</v>
      </c>
      <c r="AN1303" s="105">
        <v>25.530999999999999</v>
      </c>
      <c r="AO1303" s="105">
        <v>25.3657</v>
      </c>
      <c r="AP1303" s="105">
        <v>25.0962</v>
      </c>
      <c r="AQ1303" s="105">
        <v>25.474900000000002</v>
      </c>
      <c r="AR1303" s="105">
        <v>20.962199999999999</v>
      </c>
      <c r="AS1303" s="105">
        <v>23.276800000000001</v>
      </c>
      <c r="AT1303" s="105">
        <v>21.065000000000001</v>
      </c>
      <c r="AU1303" s="105">
        <v>26.038699999999999</v>
      </c>
      <c r="AV1303" s="105">
        <v>25.489599999999999</v>
      </c>
      <c r="AW1303" s="105">
        <v>24.444800000000001</v>
      </c>
      <c r="AX1303" s="105">
        <v>25.897099999999998</v>
      </c>
      <c r="AY1303" s="105">
        <v>25.897500000000001</v>
      </c>
      <c r="AZ1303" s="105">
        <v>26.613600000000002</v>
      </c>
      <c r="BA1303" s="105">
        <v>21.7456</v>
      </c>
      <c r="BB1303" s="105">
        <v>25.3186</v>
      </c>
      <c r="BC1303" s="105">
        <v>26.413399999999999</v>
      </c>
      <c r="BD1303" s="105">
        <v>25.797699999999999</v>
      </c>
      <c r="BE1303" s="105">
        <v>26.1861</v>
      </c>
      <c r="BF1303" s="105">
        <v>22.753599999999999</v>
      </c>
      <c r="BG1303" s="105">
        <v>25.055299999999999</v>
      </c>
      <c r="BH1303" s="105">
        <v>26.325299999999999</v>
      </c>
      <c r="BI1303" s="105">
        <v>25.666899999999998</v>
      </c>
      <c r="BJ1303" s="105">
        <v>25.806799999999999</v>
      </c>
      <c r="BK1303" s="105">
        <v>25.634499999999999</v>
      </c>
      <c r="BL1303" s="116">
        <v>26.1006</v>
      </c>
      <c r="BM1303" s="112">
        <v>4.6828700000000001E-2</v>
      </c>
      <c r="BN1303" s="112">
        <v>0.77924700000000002</v>
      </c>
      <c r="BO1303" s="112">
        <v>3.8798100000000002E-2</v>
      </c>
      <c r="BP1303" s="112">
        <v>6.0152599999999997E-3</v>
      </c>
      <c r="BQ1303" s="112">
        <v>0.34332400000000002</v>
      </c>
      <c r="BR1303" s="112">
        <v>0.35263699999999998</v>
      </c>
      <c r="BS1303" s="112">
        <v>0.39285599999999998</v>
      </c>
      <c r="BT1303" s="112">
        <v>0.44089200000000001</v>
      </c>
      <c r="BU1303" s="117">
        <v>0.69522600000000001</v>
      </c>
      <c r="BV1303" s="112">
        <v>9.5349400000000001E-2</v>
      </c>
      <c r="BW1303" s="112">
        <v>0.824882</v>
      </c>
      <c r="BX1303" s="112">
        <v>0.117436</v>
      </c>
      <c r="BY1303" s="112">
        <v>1.99773E-2</v>
      </c>
      <c r="BZ1303" s="112">
        <v>0.66782600000000003</v>
      </c>
      <c r="CA1303" s="112">
        <v>0.621004</v>
      </c>
      <c r="CB1303" s="112">
        <v>0.61890199999999995</v>
      </c>
      <c r="CC1303" s="112">
        <v>0.62343099999999996</v>
      </c>
      <c r="CD1303" s="117">
        <v>0.90440399999999999</v>
      </c>
      <c r="CE1303" s="105">
        <v>-0.47086800000000001</v>
      </c>
      <c r="CF1303" s="105">
        <v>-5.6694700000000001E-2</v>
      </c>
      <c r="CG1303" s="105">
        <v>-0.53498000000000001</v>
      </c>
      <c r="CH1303" s="105">
        <v>-4.0792700000000002</v>
      </c>
      <c r="CI1303" s="105">
        <v>-0.522868</v>
      </c>
      <c r="CJ1303" s="105">
        <v>0.288794</v>
      </c>
      <c r="CK1303" s="105">
        <v>-1.35473</v>
      </c>
      <c r="CL1303" s="105">
        <v>-0.93481499999999995</v>
      </c>
      <c r="CM1303" s="116">
        <v>-0.16476199999999999</v>
      </c>
    </row>
    <row r="1304" spans="1:91">
      <c r="A1304" s="104" t="s">
        <v>3467</v>
      </c>
      <c r="B1304" s="104" t="s">
        <v>3468</v>
      </c>
      <c r="C1304" s="104" t="s">
        <v>510</v>
      </c>
      <c r="D1304" s="105">
        <v>31.7971</v>
      </c>
      <c r="E1304" s="108">
        <v>2642563211</v>
      </c>
      <c r="F1304" s="108">
        <v>2194480389</v>
      </c>
      <c r="G1304" s="108">
        <v>2093348297</v>
      </c>
      <c r="H1304" s="108">
        <v>2678695011</v>
      </c>
      <c r="I1304" s="108">
        <v>2355176872</v>
      </c>
      <c r="J1304" s="108">
        <v>1858288608</v>
      </c>
      <c r="K1304" s="108">
        <v>3141880034</v>
      </c>
      <c r="L1304" s="108">
        <v>1979904307</v>
      </c>
      <c r="M1304" s="108">
        <v>3080885453</v>
      </c>
      <c r="N1304" s="108">
        <v>2761401373</v>
      </c>
      <c r="O1304" s="108">
        <v>2447135500</v>
      </c>
      <c r="P1304" s="108">
        <v>1960955777</v>
      </c>
      <c r="Q1304" s="108">
        <v>3483775248</v>
      </c>
      <c r="R1304" s="108">
        <v>3386616060</v>
      </c>
      <c r="S1304" s="108">
        <v>2569925069</v>
      </c>
      <c r="T1304" s="108">
        <v>3055004680</v>
      </c>
      <c r="U1304" s="108">
        <v>3170587258</v>
      </c>
      <c r="V1304" s="108">
        <v>2840230257</v>
      </c>
      <c r="W1304" s="108">
        <v>3167168385</v>
      </c>
      <c r="X1304" s="108">
        <v>3291341178</v>
      </c>
      <c r="Y1304" s="108">
        <v>3098924712</v>
      </c>
      <c r="Z1304" s="108">
        <v>2806417800</v>
      </c>
      <c r="AA1304" s="108">
        <v>3183145998</v>
      </c>
      <c r="AB1304" s="108">
        <v>3088538935</v>
      </c>
      <c r="AC1304" s="108">
        <v>4175551852</v>
      </c>
      <c r="AD1304" s="108">
        <v>4331624730</v>
      </c>
      <c r="AE1304" s="108">
        <v>4064685015</v>
      </c>
      <c r="AF1304" s="108">
        <v>3931279232</v>
      </c>
      <c r="AG1304" s="108">
        <v>4343606322</v>
      </c>
      <c r="AH1304" s="115">
        <v>3958327555</v>
      </c>
      <c r="AI1304" s="105">
        <v>31.6828</v>
      </c>
      <c r="AJ1304" s="105">
        <v>31.580100000000002</v>
      </c>
      <c r="AK1304" s="105">
        <v>31.499600000000001</v>
      </c>
      <c r="AL1304" s="105">
        <v>31.593299999999999</v>
      </c>
      <c r="AM1304" s="105">
        <v>31.553899999999999</v>
      </c>
      <c r="AN1304" s="105">
        <v>31.285399999999999</v>
      </c>
      <c r="AO1304" s="105">
        <v>31.8032</v>
      </c>
      <c r="AP1304" s="105">
        <v>31.5367</v>
      </c>
      <c r="AQ1304" s="105">
        <v>31.709800000000001</v>
      </c>
      <c r="AR1304" s="105">
        <v>31.773</v>
      </c>
      <c r="AS1304" s="105">
        <v>31.656500000000001</v>
      </c>
      <c r="AT1304" s="105">
        <v>31.473099999999999</v>
      </c>
      <c r="AU1304" s="105">
        <v>31.9314</v>
      </c>
      <c r="AV1304" s="105">
        <v>31.946899999999999</v>
      </c>
      <c r="AW1304" s="105">
        <v>31.576699999999999</v>
      </c>
      <c r="AX1304" s="105">
        <v>31.887799999999999</v>
      </c>
      <c r="AY1304" s="105">
        <v>31.885400000000001</v>
      </c>
      <c r="AZ1304" s="105">
        <v>31.728200000000001</v>
      </c>
      <c r="BA1304" s="105">
        <v>31.805499999999999</v>
      </c>
      <c r="BB1304" s="105">
        <v>31.936800000000002</v>
      </c>
      <c r="BC1304" s="105">
        <v>31.712900000000001</v>
      </c>
      <c r="BD1304" s="105">
        <v>31.791</v>
      </c>
      <c r="BE1304" s="105">
        <v>31.966799999999999</v>
      </c>
      <c r="BF1304" s="105">
        <v>31.960899999999999</v>
      </c>
      <c r="BG1304" s="105">
        <v>32.003999999999998</v>
      </c>
      <c r="BH1304" s="105">
        <v>32.031700000000001</v>
      </c>
      <c r="BI1304" s="105">
        <v>31.9344</v>
      </c>
      <c r="BJ1304" s="105">
        <v>31.927399999999999</v>
      </c>
      <c r="BK1304" s="105">
        <v>31.9419</v>
      </c>
      <c r="BL1304" s="116">
        <v>31.872900000000001</v>
      </c>
      <c r="BM1304" s="112">
        <v>4.5969499999999998E-3</v>
      </c>
      <c r="BN1304" s="112">
        <v>1.1601800000000001E-2</v>
      </c>
      <c r="BO1304" s="112">
        <v>4.6159800000000001E-2</v>
      </c>
      <c r="BP1304" s="112">
        <v>3.5619600000000001E-2</v>
      </c>
      <c r="BQ1304" s="112">
        <v>0.47889799999999999</v>
      </c>
      <c r="BR1304" s="112">
        <v>0.230769</v>
      </c>
      <c r="BS1304" s="112">
        <v>0.233625</v>
      </c>
      <c r="BT1304" s="112">
        <v>0.90435399999999999</v>
      </c>
      <c r="BU1304" s="117">
        <v>0.100909</v>
      </c>
      <c r="BV1304" s="112">
        <v>2.7090199999999998E-2</v>
      </c>
      <c r="BW1304" s="112">
        <v>4.23218E-2</v>
      </c>
      <c r="BX1304" s="112">
        <v>0.12817700000000001</v>
      </c>
      <c r="BY1304" s="112">
        <v>7.0358000000000004E-2</v>
      </c>
      <c r="BZ1304" s="112">
        <v>0.74000900000000003</v>
      </c>
      <c r="CA1304" s="112">
        <v>0.491365</v>
      </c>
      <c r="CB1304" s="112">
        <v>0.46482299999999999</v>
      </c>
      <c r="CC1304" s="112">
        <v>0.94788899999999998</v>
      </c>
      <c r="CD1304" s="117">
        <v>0.61957799999999996</v>
      </c>
      <c r="CE1304" s="105">
        <v>-0.326571</v>
      </c>
      <c r="CF1304" s="105">
        <v>-0.43654300000000001</v>
      </c>
      <c r="CG1304" s="105">
        <v>-0.23085</v>
      </c>
      <c r="CH1304" s="105">
        <v>-0.27988499999999999</v>
      </c>
      <c r="CI1304" s="105">
        <v>-9.5744499999999996E-2</v>
      </c>
      <c r="CJ1304" s="105">
        <v>-8.0273300000000006E-2</v>
      </c>
      <c r="CK1304" s="105">
        <v>-9.5698699999999998E-2</v>
      </c>
      <c r="CL1304" s="105">
        <v>-7.8493799999999996E-3</v>
      </c>
      <c r="CM1304" s="116">
        <v>7.5939199999999998E-2</v>
      </c>
    </row>
    <row r="1305" spans="1:91">
      <c r="A1305" s="104" t="s">
        <v>3469</v>
      </c>
      <c r="B1305" s="104" t="s">
        <v>3470</v>
      </c>
      <c r="C1305" s="104" t="s">
        <v>2320</v>
      </c>
      <c r="D1305" s="105">
        <v>29.8644</v>
      </c>
      <c r="E1305" s="108">
        <v>443058263.80000001</v>
      </c>
      <c r="F1305" s="108">
        <v>1600961637</v>
      </c>
      <c r="G1305" s="108">
        <v>1053243966</v>
      </c>
      <c r="H1305" s="108">
        <v>2039563729</v>
      </c>
      <c r="I1305" s="108">
        <v>2473986482</v>
      </c>
      <c r="J1305" s="108">
        <v>2392418695</v>
      </c>
      <c r="K1305" s="108">
        <v>866990043.20000005</v>
      </c>
      <c r="L1305" s="108">
        <v>4338721102</v>
      </c>
      <c r="M1305" s="108">
        <v>2319267406</v>
      </c>
      <c r="N1305" s="108">
        <v>960355915.5</v>
      </c>
      <c r="O1305" s="108">
        <v>2387915004</v>
      </c>
      <c r="P1305" s="108">
        <v>2071172499</v>
      </c>
      <c r="Q1305" s="108">
        <v>717116769</v>
      </c>
      <c r="R1305" s="108">
        <v>944701671.5</v>
      </c>
      <c r="S1305" s="108">
        <v>676562626</v>
      </c>
      <c r="T1305" s="108">
        <v>636244805</v>
      </c>
      <c r="U1305" s="108">
        <v>757730409.70000005</v>
      </c>
      <c r="V1305" s="108">
        <v>991674107.20000005</v>
      </c>
      <c r="W1305" s="108">
        <v>576247059.60000002</v>
      </c>
      <c r="X1305" s="108">
        <v>578040154.10000002</v>
      </c>
      <c r="Y1305" s="108">
        <v>330967260.39999998</v>
      </c>
      <c r="Z1305" s="108">
        <v>244216672.40000001</v>
      </c>
      <c r="AA1305" s="108">
        <v>518663906.89999998</v>
      </c>
      <c r="AB1305" s="108">
        <v>755013207.39999998</v>
      </c>
      <c r="AC1305" s="108">
        <v>1006371724</v>
      </c>
      <c r="AD1305" s="108">
        <v>758800277.70000005</v>
      </c>
      <c r="AE1305" s="108">
        <v>805000176.39999998</v>
      </c>
      <c r="AF1305" s="108">
        <v>577400598.20000005</v>
      </c>
      <c r="AG1305" s="108">
        <v>740706308</v>
      </c>
      <c r="AH1305" s="115">
        <v>627794307.60000002</v>
      </c>
      <c r="AI1305" s="105">
        <v>29.106400000000001</v>
      </c>
      <c r="AJ1305" s="105">
        <v>31.1768</v>
      </c>
      <c r="AK1305" s="105">
        <v>30.568300000000001</v>
      </c>
      <c r="AL1305" s="105">
        <v>31.2</v>
      </c>
      <c r="AM1305" s="105">
        <v>31.628900000000002</v>
      </c>
      <c r="AN1305" s="105">
        <v>31.6523</v>
      </c>
      <c r="AO1305" s="105">
        <v>29.905799999999999</v>
      </c>
      <c r="AP1305" s="105">
        <v>32.665300000000002</v>
      </c>
      <c r="AQ1305" s="105">
        <v>31.3001</v>
      </c>
      <c r="AR1305" s="105">
        <v>30.2605</v>
      </c>
      <c r="AS1305" s="105">
        <v>31.620899999999999</v>
      </c>
      <c r="AT1305" s="105">
        <v>31.552</v>
      </c>
      <c r="AU1305" s="105">
        <v>29.637499999999999</v>
      </c>
      <c r="AV1305" s="105">
        <v>30.105</v>
      </c>
      <c r="AW1305" s="105">
        <v>29.699300000000001</v>
      </c>
      <c r="AX1305" s="105">
        <v>29.624300000000002</v>
      </c>
      <c r="AY1305" s="105">
        <v>29.823</v>
      </c>
      <c r="AZ1305" s="105">
        <v>30.196899999999999</v>
      </c>
      <c r="BA1305" s="105">
        <v>29.347100000000001</v>
      </c>
      <c r="BB1305" s="105">
        <v>29.4605</v>
      </c>
      <c r="BC1305" s="105">
        <v>28.523900000000001</v>
      </c>
      <c r="BD1305" s="105">
        <v>28.251100000000001</v>
      </c>
      <c r="BE1305" s="105">
        <v>29.3613</v>
      </c>
      <c r="BF1305" s="105">
        <v>29.9285</v>
      </c>
      <c r="BG1305" s="105">
        <v>29.9434</v>
      </c>
      <c r="BH1305" s="105">
        <v>29.533799999999999</v>
      </c>
      <c r="BI1305" s="105">
        <v>29.598299999999998</v>
      </c>
      <c r="BJ1305" s="105">
        <v>29.16</v>
      </c>
      <c r="BK1305" s="105">
        <v>29.405200000000001</v>
      </c>
      <c r="BL1305" s="116">
        <v>29.220099999999999</v>
      </c>
      <c r="BM1305" s="112">
        <v>0.17394100000000001</v>
      </c>
      <c r="BN1305" s="112">
        <v>1.7077600000000001E-4</v>
      </c>
      <c r="BO1305" s="112">
        <v>6.4275799999999994E-2</v>
      </c>
      <c r="BP1305" s="112">
        <v>1.37234E-2</v>
      </c>
      <c r="BQ1305" s="112">
        <v>2.82063E-2</v>
      </c>
      <c r="BR1305" s="112">
        <v>2.78044E-2</v>
      </c>
      <c r="BS1305" s="112">
        <v>0.64496299999999995</v>
      </c>
      <c r="BT1305" s="112">
        <v>0.877965</v>
      </c>
      <c r="BU1305" s="117">
        <v>4.3015600000000001E-2</v>
      </c>
      <c r="BV1305" s="112">
        <v>0.24926799999999999</v>
      </c>
      <c r="BW1305" s="112">
        <v>6.7454100000000003E-3</v>
      </c>
      <c r="BX1305" s="112">
        <v>0.15566199999999999</v>
      </c>
      <c r="BY1305" s="112">
        <v>3.4281699999999998E-2</v>
      </c>
      <c r="BZ1305" s="112">
        <v>0.33360099999999998</v>
      </c>
      <c r="CA1305" s="112">
        <v>0.153084</v>
      </c>
      <c r="CB1305" s="112">
        <v>0.79469400000000001</v>
      </c>
      <c r="CC1305" s="112">
        <v>0.93454499999999996</v>
      </c>
      <c r="CD1305" s="117">
        <v>0.48352699999999998</v>
      </c>
      <c r="CE1305" s="105">
        <v>1.02203</v>
      </c>
      <c r="CF1305" s="105">
        <v>2.2319300000000002</v>
      </c>
      <c r="CG1305" s="105">
        <v>2.0285899999999999</v>
      </c>
      <c r="CH1305" s="105">
        <v>1.88266</v>
      </c>
      <c r="CI1305" s="105">
        <v>0.55211200000000005</v>
      </c>
      <c r="CJ1305" s="105">
        <v>0.61961699999999997</v>
      </c>
      <c r="CK1305" s="105">
        <v>-0.15131600000000001</v>
      </c>
      <c r="CL1305" s="105">
        <v>-8.1498500000000001E-2</v>
      </c>
      <c r="CM1305" s="116">
        <v>0.43004599999999998</v>
      </c>
    </row>
    <row r="1306" spans="1:91">
      <c r="A1306" s="104" t="s">
        <v>3471</v>
      </c>
      <c r="B1306" s="104" t="s">
        <v>3472</v>
      </c>
      <c r="C1306" s="104" t="s">
        <v>471</v>
      </c>
      <c r="D1306" s="105">
        <v>29.092350000000003</v>
      </c>
      <c r="E1306" s="108">
        <v>427945712</v>
      </c>
      <c r="F1306" s="108">
        <v>394412864</v>
      </c>
      <c r="G1306" s="108">
        <v>944531328</v>
      </c>
      <c r="H1306" s="108">
        <v>534225056</v>
      </c>
      <c r="I1306" s="108">
        <v>457147824</v>
      </c>
      <c r="J1306" s="108">
        <v>432451296</v>
      </c>
      <c r="K1306" s="108">
        <v>480798032</v>
      </c>
      <c r="L1306" s="108">
        <v>351626448</v>
      </c>
      <c r="M1306" s="108">
        <v>580231280</v>
      </c>
      <c r="N1306" s="108">
        <v>436382176</v>
      </c>
      <c r="O1306" s="108">
        <v>424871064</v>
      </c>
      <c r="P1306" s="108">
        <v>354295072</v>
      </c>
      <c r="Q1306" s="108">
        <v>461002432</v>
      </c>
      <c r="R1306" s="108">
        <v>407218146.5</v>
      </c>
      <c r="S1306" s="108">
        <v>400168254.80000001</v>
      </c>
      <c r="T1306" s="108">
        <v>395654274.5</v>
      </c>
      <c r="U1306" s="108">
        <v>429937248</v>
      </c>
      <c r="V1306" s="108">
        <v>439316832</v>
      </c>
      <c r="W1306" s="108">
        <v>429301364</v>
      </c>
      <c r="X1306" s="108">
        <v>418046016</v>
      </c>
      <c r="Y1306" s="108">
        <v>423761040</v>
      </c>
      <c r="Z1306" s="108">
        <v>428182027.80000001</v>
      </c>
      <c r="AA1306" s="108">
        <v>460686996.30000001</v>
      </c>
      <c r="AB1306" s="108">
        <v>420299024</v>
      </c>
      <c r="AC1306" s="108">
        <v>587716204</v>
      </c>
      <c r="AD1306" s="108">
        <v>551608240</v>
      </c>
      <c r="AE1306" s="108">
        <v>565139776</v>
      </c>
      <c r="AF1306" s="108">
        <v>605620992</v>
      </c>
      <c r="AG1306" s="108">
        <v>625018871.79999995</v>
      </c>
      <c r="AH1306" s="115">
        <v>598108432</v>
      </c>
      <c r="AI1306" s="105">
        <v>29.0563</v>
      </c>
      <c r="AJ1306" s="105">
        <v>29.130600000000001</v>
      </c>
      <c r="AK1306" s="105">
        <v>30.412800000000001</v>
      </c>
      <c r="AL1306" s="105">
        <v>29.267299999999999</v>
      </c>
      <c r="AM1306" s="105">
        <v>29.2134</v>
      </c>
      <c r="AN1306" s="105">
        <v>29.237200000000001</v>
      </c>
      <c r="AO1306" s="105">
        <v>29.096800000000002</v>
      </c>
      <c r="AP1306" s="105">
        <v>29.197299999999998</v>
      </c>
      <c r="AQ1306" s="105">
        <v>29.301100000000002</v>
      </c>
      <c r="AR1306" s="105">
        <v>29.1206</v>
      </c>
      <c r="AS1306" s="105">
        <v>29.230699999999999</v>
      </c>
      <c r="AT1306" s="105">
        <v>29.0045</v>
      </c>
      <c r="AU1306" s="105">
        <v>28.97</v>
      </c>
      <c r="AV1306" s="105">
        <v>28.890899999999998</v>
      </c>
      <c r="AW1306" s="105">
        <v>29.009799999999998</v>
      </c>
      <c r="AX1306" s="105">
        <v>28.939</v>
      </c>
      <c r="AY1306" s="105">
        <v>29.011600000000001</v>
      </c>
      <c r="AZ1306" s="105">
        <v>29.075600000000001</v>
      </c>
      <c r="BA1306" s="105">
        <v>28.9224</v>
      </c>
      <c r="BB1306" s="105">
        <v>28.988499999999998</v>
      </c>
      <c r="BC1306" s="105">
        <v>28.880600000000001</v>
      </c>
      <c r="BD1306" s="105">
        <v>29.062000000000001</v>
      </c>
      <c r="BE1306" s="105">
        <v>29.185600000000001</v>
      </c>
      <c r="BF1306" s="105">
        <v>29.083400000000001</v>
      </c>
      <c r="BG1306" s="105">
        <v>29.182400000000001</v>
      </c>
      <c r="BH1306" s="105">
        <v>29.0807</v>
      </c>
      <c r="BI1306" s="105">
        <v>29.087900000000001</v>
      </c>
      <c r="BJ1306" s="105">
        <v>29.228899999999999</v>
      </c>
      <c r="BK1306" s="105">
        <v>29.158999999999999</v>
      </c>
      <c r="BL1306" s="116">
        <v>29.150200000000002</v>
      </c>
      <c r="BM1306" s="112">
        <v>0.46726699999999999</v>
      </c>
      <c r="BN1306" s="112">
        <v>0.110928</v>
      </c>
      <c r="BO1306" s="112">
        <v>0.781134</v>
      </c>
      <c r="BP1306" s="112">
        <v>0.43355399999999999</v>
      </c>
      <c r="BQ1306" s="112">
        <v>6.5759900000000003E-3</v>
      </c>
      <c r="BR1306" s="112">
        <v>2.16189E-2</v>
      </c>
      <c r="BS1306" s="112">
        <v>3.41932E-3</v>
      </c>
      <c r="BT1306" s="112">
        <v>0.20397799999999999</v>
      </c>
      <c r="BU1306" s="117">
        <v>0.20394599999999999</v>
      </c>
      <c r="BV1306" s="112">
        <v>0.54623699999999997</v>
      </c>
      <c r="BW1306" s="112">
        <v>0.18465400000000001</v>
      </c>
      <c r="BX1306" s="112">
        <v>0.83799100000000004</v>
      </c>
      <c r="BY1306" s="112">
        <v>0.516598</v>
      </c>
      <c r="BZ1306" s="112">
        <v>0.23836299999999999</v>
      </c>
      <c r="CA1306" s="112">
        <v>0.137158</v>
      </c>
      <c r="CB1306" s="112">
        <v>5.9678599999999998E-2</v>
      </c>
      <c r="CC1306" s="112">
        <v>0.40249499999999999</v>
      </c>
      <c r="CD1306" s="117">
        <v>0.70063399999999998</v>
      </c>
      <c r="CE1306" s="105">
        <v>0.35388199999999997</v>
      </c>
      <c r="CF1306" s="105">
        <v>5.9913599999999997E-2</v>
      </c>
      <c r="CG1306" s="105">
        <v>1.90303E-2</v>
      </c>
      <c r="CH1306" s="105">
        <v>-6.0768099999999999E-2</v>
      </c>
      <c r="CI1306" s="105">
        <v>-0.222471</v>
      </c>
      <c r="CJ1306" s="105">
        <v>-0.170653</v>
      </c>
      <c r="CK1306" s="105">
        <v>-0.248885</v>
      </c>
      <c r="CL1306" s="105">
        <v>-6.9037799999999996E-2</v>
      </c>
      <c r="CM1306" s="116">
        <v>-6.2376000000000001E-2</v>
      </c>
    </row>
    <row r="1307" spans="1:91">
      <c r="A1307" s="104" t="s">
        <v>5361</v>
      </c>
      <c r="B1307" s="104" t="s">
        <v>5362</v>
      </c>
      <c r="C1307" s="104" t="s">
        <v>5363</v>
      </c>
      <c r="D1307" s="105">
        <v>23.124099999999999</v>
      </c>
      <c r="E1307" s="108">
        <v>28012672</v>
      </c>
      <c r="F1307" s="108">
        <v>35760404</v>
      </c>
      <c r="G1307" s="108">
        <v>30352446</v>
      </c>
      <c r="H1307" s="108">
        <v>16519041</v>
      </c>
      <c r="I1307" s="108">
        <v>10861681</v>
      </c>
      <c r="J1307" s="108">
        <v>26468868</v>
      </c>
      <c r="K1307" s="108">
        <v>2001479.75</v>
      </c>
      <c r="L1307" s="108">
        <v>53858252</v>
      </c>
      <c r="M1307" s="108">
        <v>14038071.5</v>
      </c>
      <c r="N1307" s="108">
        <v>7183853</v>
      </c>
      <c r="O1307" s="108">
        <v>19560330</v>
      </c>
      <c r="P1307" s="108">
        <v>3951425.75</v>
      </c>
      <c r="Q1307" s="108"/>
      <c r="R1307" s="108"/>
      <c r="S1307" s="108"/>
      <c r="T1307" s="108">
        <v>9975429</v>
      </c>
      <c r="U1307" s="108">
        <v>4562594.125</v>
      </c>
      <c r="V1307" s="108">
        <v>16238272</v>
      </c>
      <c r="W1307" s="108"/>
      <c r="X1307" s="108"/>
      <c r="Y1307" s="108">
        <v>9439947.25</v>
      </c>
      <c r="Z1307" s="108"/>
      <c r="AA1307" s="108"/>
      <c r="AB1307" s="108"/>
      <c r="AC1307" s="108"/>
      <c r="AD1307" s="108"/>
      <c r="AE1307" s="108">
        <v>4046345.5</v>
      </c>
      <c r="AF1307" s="108"/>
      <c r="AG1307" s="108">
        <v>9974736</v>
      </c>
      <c r="AH1307" s="115">
        <v>7542424.5</v>
      </c>
      <c r="AI1307" s="105">
        <v>25.123100000000001</v>
      </c>
      <c r="AJ1307" s="105">
        <v>25.825800000000001</v>
      </c>
      <c r="AK1307" s="105">
        <v>25.529399999999999</v>
      </c>
      <c r="AL1307" s="105">
        <v>24.251999999999999</v>
      </c>
      <c r="AM1307" s="105">
        <v>23.794499999999999</v>
      </c>
      <c r="AN1307" s="105">
        <v>25.548999999999999</v>
      </c>
      <c r="AO1307" s="105">
        <v>21.408899999999999</v>
      </c>
      <c r="AP1307" s="105">
        <v>26.8095</v>
      </c>
      <c r="AQ1307" s="105">
        <v>23.931899999999999</v>
      </c>
      <c r="AR1307" s="105">
        <v>22.841100000000001</v>
      </c>
      <c r="AS1307" s="105">
        <v>25.114599999999999</v>
      </c>
      <c r="AT1307" s="105">
        <v>22.5181</v>
      </c>
      <c r="AU1307" s="105">
        <v>20.9312</v>
      </c>
      <c r="AV1307" s="105">
        <v>22.770600000000002</v>
      </c>
      <c r="AW1307" s="105">
        <v>22.094200000000001</v>
      </c>
      <c r="AX1307" s="105">
        <v>23.629300000000001</v>
      </c>
      <c r="AY1307" s="105">
        <v>22.5199</v>
      </c>
      <c r="AZ1307" s="105">
        <v>24.341699999999999</v>
      </c>
      <c r="BA1307" s="105">
        <v>25.038399999999999</v>
      </c>
      <c r="BB1307" s="105">
        <v>23.030200000000001</v>
      </c>
      <c r="BC1307" s="105">
        <v>23.6172</v>
      </c>
      <c r="BD1307" s="105">
        <v>20.648499999999999</v>
      </c>
      <c r="BE1307" s="105">
        <v>23.092700000000001</v>
      </c>
      <c r="BF1307" s="105">
        <v>20.514900000000001</v>
      </c>
      <c r="BG1307" s="105">
        <v>21.6738</v>
      </c>
      <c r="BH1307" s="105">
        <v>22.365600000000001</v>
      </c>
      <c r="BI1307" s="105">
        <v>21.9621</v>
      </c>
      <c r="BJ1307" s="105">
        <v>23.4377</v>
      </c>
      <c r="BK1307" s="105">
        <v>23.1555</v>
      </c>
      <c r="BL1307" s="116">
        <v>22.9893</v>
      </c>
      <c r="BM1307" s="112">
        <v>6.8706799999999999E-4</v>
      </c>
      <c r="BN1307" s="112">
        <v>6.8924600000000003E-2</v>
      </c>
      <c r="BO1307" s="112">
        <v>0.613653</v>
      </c>
      <c r="BP1307" s="112">
        <v>0.73771100000000001</v>
      </c>
      <c r="BQ1307" s="112">
        <v>8.4513000000000005E-2</v>
      </c>
      <c r="BR1307" s="112">
        <v>0.60872199999999999</v>
      </c>
      <c r="BS1307" s="112">
        <v>0.314722</v>
      </c>
      <c r="BT1307" s="112">
        <v>0.104397</v>
      </c>
      <c r="BU1307" s="117">
        <v>7.5819700000000004E-3</v>
      </c>
      <c r="BV1307" s="112">
        <v>1.08795E-2</v>
      </c>
      <c r="BW1307" s="112">
        <v>0.13062299999999999</v>
      </c>
      <c r="BX1307" s="112">
        <v>0.70236500000000002</v>
      </c>
      <c r="BY1307" s="112">
        <v>0.78916299999999995</v>
      </c>
      <c r="BZ1307" s="112">
        <v>0.46166600000000002</v>
      </c>
      <c r="CA1307" s="112">
        <v>0.80598800000000004</v>
      </c>
      <c r="CB1307" s="112">
        <v>0.54669699999999999</v>
      </c>
      <c r="CC1307" s="112">
        <v>0.27819899999999997</v>
      </c>
      <c r="CD1307" s="117">
        <v>0.37248900000000001</v>
      </c>
      <c r="CE1307" s="105">
        <v>2.2985600000000002</v>
      </c>
      <c r="CF1307" s="105">
        <v>1.3376399999999999</v>
      </c>
      <c r="CG1307" s="105">
        <v>0.85591600000000001</v>
      </c>
      <c r="CH1307" s="105">
        <v>0.29708699999999999</v>
      </c>
      <c r="CI1307" s="105">
        <v>-1.2621899999999999</v>
      </c>
      <c r="CJ1307" s="105">
        <v>0.30278300000000002</v>
      </c>
      <c r="CK1307" s="105">
        <v>0.70106999999999997</v>
      </c>
      <c r="CL1307" s="105">
        <v>-1.7754700000000001</v>
      </c>
      <c r="CM1307" s="116">
        <v>-1.19371</v>
      </c>
    </row>
    <row r="1308" spans="1:91">
      <c r="A1308" s="104" t="s">
        <v>3473</v>
      </c>
      <c r="B1308" s="104" t="s">
        <v>3474</v>
      </c>
      <c r="C1308" s="104" t="s">
        <v>895</v>
      </c>
      <c r="D1308" s="105">
        <v>27.743000000000002</v>
      </c>
      <c r="E1308" s="108">
        <v>46093481</v>
      </c>
      <c r="F1308" s="108">
        <v>288881116.5</v>
      </c>
      <c r="G1308" s="108">
        <v>51695210</v>
      </c>
      <c r="H1308" s="108">
        <v>79795336</v>
      </c>
      <c r="I1308" s="108">
        <v>23393569</v>
      </c>
      <c r="J1308" s="108">
        <v>18016447</v>
      </c>
      <c r="K1308" s="108">
        <v>219318090</v>
      </c>
      <c r="L1308" s="108">
        <v>43561090</v>
      </c>
      <c r="M1308" s="108">
        <v>289792748</v>
      </c>
      <c r="N1308" s="108">
        <v>13761435.75</v>
      </c>
      <c r="O1308" s="108">
        <v>36409588</v>
      </c>
      <c r="P1308" s="108">
        <v>8177636.5</v>
      </c>
      <c r="Q1308" s="108">
        <v>256668552</v>
      </c>
      <c r="R1308" s="108">
        <v>181991701</v>
      </c>
      <c r="S1308" s="108">
        <v>53244720</v>
      </c>
      <c r="T1308" s="108">
        <v>174385563.5</v>
      </c>
      <c r="U1308" s="108">
        <v>186213852</v>
      </c>
      <c r="V1308" s="108">
        <v>146771643.80000001</v>
      </c>
      <c r="W1308" s="108">
        <v>209315782</v>
      </c>
      <c r="X1308" s="108">
        <v>160228436</v>
      </c>
      <c r="Y1308" s="108">
        <v>148721690.30000001</v>
      </c>
      <c r="Z1308" s="108">
        <v>148587195</v>
      </c>
      <c r="AA1308" s="108">
        <v>183383494.5</v>
      </c>
      <c r="AB1308" s="108">
        <v>185834757.80000001</v>
      </c>
      <c r="AC1308" s="108">
        <v>622276720</v>
      </c>
      <c r="AD1308" s="108">
        <v>405358311</v>
      </c>
      <c r="AE1308" s="108">
        <v>415761651</v>
      </c>
      <c r="AF1308" s="108">
        <v>352337248</v>
      </c>
      <c r="AG1308" s="108">
        <v>587416481</v>
      </c>
      <c r="AH1308" s="115">
        <v>641147932</v>
      </c>
      <c r="AI1308" s="105">
        <v>25.8415</v>
      </c>
      <c r="AJ1308" s="105">
        <v>28.810600000000001</v>
      </c>
      <c r="AK1308" s="105">
        <v>26.277100000000001</v>
      </c>
      <c r="AL1308" s="105">
        <v>26.5242</v>
      </c>
      <c r="AM1308" s="105">
        <v>24.999199999999998</v>
      </c>
      <c r="AN1308" s="105">
        <v>24.98</v>
      </c>
      <c r="AO1308" s="105">
        <v>27.970800000000001</v>
      </c>
      <c r="AP1308" s="105">
        <v>26.4528</v>
      </c>
      <c r="AQ1308" s="105">
        <v>28.299499999999998</v>
      </c>
      <c r="AR1308" s="105">
        <v>23.896799999999999</v>
      </c>
      <c r="AS1308" s="105">
        <v>25.866800000000001</v>
      </c>
      <c r="AT1308" s="105">
        <v>23.567399999999999</v>
      </c>
      <c r="AU1308" s="105">
        <v>28.166399999999999</v>
      </c>
      <c r="AV1308" s="105">
        <v>27.728999999999999</v>
      </c>
      <c r="AW1308" s="105">
        <v>26.107600000000001</v>
      </c>
      <c r="AX1308" s="105">
        <v>27.757000000000001</v>
      </c>
      <c r="AY1308" s="105">
        <v>27.7866</v>
      </c>
      <c r="AZ1308" s="105">
        <v>27.506499999999999</v>
      </c>
      <c r="BA1308" s="105">
        <v>27.885999999999999</v>
      </c>
      <c r="BB1308" s="105">
        <v>27.602699999999999</v>
      </c>
      <c r="BC1308" s="105">
        <v>27.351700000000001</v>
      </c>
      <c r="BD1308" s="105">
        <v>27.579799999999999</v>
      </c>
      <c r="BE1308" s="105">
        <v>27.918700000000001</v>
      </c>
      <c r="BF1308" s="105">
        <v>27.905999999999999</v>
      </c>
      <c r="BG1308" s="105">
        <v>29.267700000000001</v>
      </c>
      <c r="BH1308" s="105">
        <v>28.636600000000001</v>
      </c>
      <c r="BI1308" s="105">
        <v>28.645099999999999</v>
      </c>
      <c r="BJ1308" s="105">
        <v>28.447399999999998</v>
      </c>
      <c r="BK1308" s="105">
        <v>29.074100000000001</v>
      </c>
      <c r="BL1308" s="116">
        <v>29.245799999999999</v>
      </c>
      <c r="BM1308" s="112">
        <v>0.111748</v>
      </c>
      <c r="BN1308" s="112">
        <v>3.78248E-3</v>
      </c>
      <c r="BO1308" s="112">
        <v>9.4732300000000005E-2</v>
      </c>
      <c r="BP1308" s="112">
        <v>4.1027299999999997E-3</v>
      </c>
      <c r="BQ1308" s="112">
        <v>7.7265299999999995E-2</v>
      </c>
      <c r="BR1308" s="112">
        <v>8.6762100000000002E-3</v>
      </c>
      <c r="BS1308" s="112">
        <v>1.04016E-2</v>
      </c>
      <c r="BT1308" s="112">
        <v>1.36759E-2</v>
      </c>
      <c r="BU1308" s="117">
        <v>0.83165100000000003</v>
      </c>
      <c r="BV1308" s="112">
        <v>0.17680399999999999</v>
      </c>
      <c r="BW1308" s="112">
        <v>2.2528200000000002E-2</v>
      </c>
      <c r="BX1308" s="112">
        <v>0.18814900000000001</v>
      </c>
      <c r="BY1308" s="112">
        <v>1.5944900000000001E-2</v>
      </c>
      <c r="BZ1308" s="112">
        <v>0.453401</v>
      </c>
      <c r="CA1308" s="112">
        <v>8.5175000000000001E-2</v>
      </c>
      <c r="CB1308" s="112">
        <v>0.10326100000000001</v>
      </c>
      <c r="CC1308" s="112">
        <v>9.2640600000000003E-2</v>
      </c>
      <c r="CD1308" s="117">
        <v>0.94978200000000002</v>
      </c>
      <c r="CE1308" s="105">
        <v>-1.9460500000000001</v>
      </c>
      <c r="CF1308" s="105">
        <v>-3.4212899999999999</v>
      </c>
      <c r="CG1308" s="105">
        <v>-1.34809</v>
      </c>
      <c r="CH1308" s="105">
        <v>-4.4787600000000003</v>
      </c>
      <c r="CI1308" s="105">
        <v>-1.5881099999999999</v>
      </c>
      <c r="CJ1308" s="105">
        <v>-1.23909</v>
      </c>
      <c r="CK1308" s="105">
        <v>-1.3089599999999999</v>
      </c>
      <c r="CL1308" s="105">
        <v>-1.12094</v>
      </c>
      <c r="CM1308" s="116">
        <v>-7.2647699999999996E-2</v>
      </c>
    </row>
    <row r="1309" spans="1:91">
      <c r="A1309" s="104" t="s">
        <v>3475</v>
      </c>
      <c r="B1309" s="104" t="s">
        <v>3476</v>
      </c>
      <c r="C1309" s="104" t="s">
        <v>3477</v>
      </c>
      <c r="D1309" s="105">
        <v>27.316099999999999</v>
      </c>
      <c r="E1309" s="108">
        <v>72178979.859999999</v>
      </c>
      <c r="F1309" s="108">
        <v>19053184.899999999</v>
      </c>
      <c r="G1309" s="108">
        <v>81127957.930000007</v>
      </c>
      <c r="H1309" s="108">
        <v>174358984.80000001</v>
      </c>
      <c r="I1309" s="108">
        <v>157534859.09999999</v>
      </c>
      <c r="J1309" s="108">
        <v>117469209</v>
      </c>
      <c r="K1309" s="108">
        <v>157436513</v>
      </c>
      <c r="L1309" s="108">
        <v>68807074.819999993</v>
      </c>
      <c r="M1309" s="108">
        <v>201733947.40000001</v>
      </c>
      <c r="N1309" s="108">
        <v>100320560</v>
      </c>
      <c r="O1309" s="108">
        <v>68007990.25</v>
      </c>
      <c r="P1309" s="108">
        <v>87087699.879999995</v>
      </c>
      <c r="Q1309" s="108">
        <v>169934579.69999999</v>
      </c>
      <c r="R1309" s="108">
        <v>128350804</v>
      </c>
      <c r="S1309" s="108">
        <v>116633299.09999999</v>
      </c>
      <c r="T1309" s="108">
        <v>127380809.2</v>
      </c>
      <c r="U1309" s="108">
        <v>111832356.5</v>
      </c>
      <c r="V1309" s="108">
        <v>112454868.2</v>
      </c>
      <c r="W1309" s="108">
        <v>149575320.40000001</v>
      </c>
      <c r="X1309" s="108">
        <v>132585769.2</v>
      </c>
      <c r="Y1309" s="108">
        <v>153433905.80000001</v>
      </c>
      <c r="Z1309" s="108">
        <v>109556359.7</v>
      </c>
      <c r="AA1309" s="108">
        <v>123263114.5</v>
      </c>
      <c r="AB1309" s="108">
        <v>102753173.90000001</v>
      </c>
      <c r="AC1309" s="108">
        <v>241097405</v>
      </c>
      <c r="AD1309" s="108">
        <v>218062284.80000001</v>
      </c>
      <c r="AE1309" s="108">
        <v>87265326.129999995</v>
      </c>
      <c r="AF1309" s="108">
        <v>226962233.90000001</v>
      </c>
      <c r="AG1309" s="108">
        <v>261475154.69999999</v>
      </c>
      <c r="AH1309" s="115">
        <v>250145559.30000001</v>
      </c>
      <c r="AI1309" s="105">
        <v>26.488600000000002</v>
      </c>
      <c r="AJ1309" s="105">
        <v>24.908000000000001</v>
      </c>
      <c r="AK1309" s="105">
        <v>26.932400000000001</v>
      </c>
      <c r="AL1309" s="105">
        <v>27.651900000000001</v>
      </c>
      <c r="AM1309" s="105">
        <v>27.681999999999999</v>
      </c>
      <c r="AN1309" s="105">
        <v>27.3947</v>
      </c>
      <c r="AO1309" s="105">
        <v>27.497399999999999</v>
      </c>
      <c r="AP1309" s="105">
        <v>27.099599999999999</v>
      </c>
      <c r="AQ1309" s="105">
        <v>27.777000000000001</v>
      </c>
      <c r="AR1309" s="105">
        <v>27.008400000000002</v>
      </c>
      <c r="AS1309" s="105">
        <v>26.677900000000001</v>
      </c>
      <c r="AT1309" s="105">
        <v>26.9801</v>
      </c>
      <c r="AU1309" s="105">
        <v>27.567799999999998</v>
      </c>
      <c r="AV1309" s="105">
        <v>27.225200000000001</v>
      </c>
      <c r="AW1309" s="105">
        <v>27.23</v>
      </c>
      <c r="AX1309" s="105">
        <v>27.303899999999999</v>
      </c>
      <c r="AY1309" s="105">
        <v>27.070699999999999</v>
      </c>
      <c r="AZ1309" s="105">
        <v>27.14</v>
      </c>
      <c r="BA1309" s="105">
        <v>27.401199999999999</v>
      </c>
      <c r="BB1309" s="105">
        <v>27.331600000000002</v>
      </c>
      <c r="BC1309" s="105">
        <v>27.384499999999999</v>
      </c>
      <c r="BD1309" s="105">
        <v>27.121300000000002</v>
      </c>
      <c r="BE1309" s="105">
        <v>27.328299999999999</v>
      </c>
      <c r="BF1309" s="105">
        <v>27.051200000000001</v>
      </c>
      <c r="BG1309" s="105">
        <v>27.851299999999998</v>
      </c>
      <c r="BH1309" s="105">
        <v>27.715699999999998</v>
      </c>
      <c r="BI1309" s="105">
        <v>26.392800000000001</v>
      </c>
      <c r="BJ1309" s="105">
        <v>27.812899999999999</v>
      </c>
      <c r="BK1309" s="105">
        <v>27.932200000000002</v>
      </c>
      <c r="BL1309" s="116">
        <v>27.945699999999999</v>
      </c>
      <c r="BM1309" s="112">
        <v>4.4006099999999999E-2</v>
      </c>
      <c r="BN1309" s="112">
        <v>3.3116300000000001E-2</v>
      </c>
      <c r="BO1309" s="112">
        <v>9.4349699999999995E-2</v>
      </c>
      <c r="BP1309" s="112">
        <v>8.99306E-4</v>
      </c>
      <c r="BQ1309" s="112">
        <v>1.00775E-2</v>
      </c>
      <c r="BR1309" s="112">
        <v>8.5977899999999997E-4</v>
      </c>
      <c r="BS1309" s="112">
        <v>3.7020299999999999E-4</v>
      </c>
      <c r="BT1309" s="112">
        <v>1.43943E-3</v>
      </c>
      <c r="BU1309" s="117">
        <v>0.284362</v>
      </c>
      <c r="BV1309" s="112">
        <v>9.1448600000000005E-2</v>
      </c>
      <c r="BW1309" s="112">
        <v>8.0932299999999999E-2</v>
      </c>
      <c r="BX1309" s="112">
        <v>0.18806200000000001</v>
      </c>
      <c r="BY1309" s="112">
        <v>7.6238699999999996E-3</v>
      </c>
      <c r="BZ1309" s="112">
        <v>0.25405800000000001</v>
      </c>
      <c r="CA1309" s="112">
        <v>3.1525499999999998E-2</v>
      </c>
      <c r="CB1309" s="112">
        <v>2.4476700000000001E-2</v>
      </c>
      <c r="CC1309" s="112">
        <v>2.93596E-2</v>
      </c>
      <c r="CD1309" s="117">
        <v>0.72864200000000001</v>
      </c>
      <c r="CE1309" s="105">
        <v>-1.7872600000000001</v>
      </c>
      <c r="CF1309" s="105">
        <v>-0.32074900000000001</v>
      </c>
      <c r="CG1309" s="105">
        <v>-0.43893799999999999</v>
      </c>
      <c r="CH1309" s="105">
        <v>-1.0081199999999999</v>
      </c>
      <c r="CI1309" s="105">
        <v>-0.55588800000000005</v>
      </c>
      <c r="CJ1309" s="105">
        <v>-0.72540199999999999</v>
      </c>
      <c r="CK1309" s="105">
        <v>-0.52446899999999996</v>
      </c>
      <c r="CL1309" s="105">
        <v>-0.72998600000000002</v>
      </c>
      <c r="CM1309" s="116">
        <v>-0.57698400000000005</v>
      </c>
    </row>
    <row r="1310" spans="1:91">
      <c r="A1310" s="104" t="s">
        <v>3478</v>
      </c>
      <c r="B1310" s="104" t="s">
        <v>3479</v>
      </c>
      <c r="C1310" s="104" t="s">
        <v>917</v>
      </c>
      <c r="D1310" s="105">
        <v>32.609549999999999</v>
      </c>
      <c r="E1310" s="108">
        <v>5744472451</v>
      </c>
      <c r="F1310" s="108">
        <v>6254554537</v>
      </c>
      <c r="G1310" s="108">
        <v>6728380487</v>
      </c>
      <c r="H1310" s="108">
        <v>6360890891</v>
      </c>
      <c r="I1310" s="108">
        <v>6199520913</v>
      </c>
      <c r="J1310" s="108">
        <v>6921665161</v>
      </c>
      <c r="K1310" s="108">
        <v>6690503930</v>
      </c>
      <c r="L1310" s="108">
        <v>5795757352</v>
      </c>
      <c r="M1310" s="108">
        <v>7123768460</v>
      </c>
      <c r="N1310" s="108">
        <v>5707499372</v>
      </c>
      <c r="O1310" s="108">
        <v>7427156026</v>
      </c>
      <c r="P1310" s="108">
        <v>5554148532</v>
      </c>
      <c r="Q1310" s="108">
        <v>5730715632</v>
      </c>
      <c r="R1310" s="108">
        <v>5138174901</v>
      </c>
      <c r="S1310" s="108">
        <v>4666310026</v>
      </c>
      <c r="T1310" s="108">
        <v>4668583713</v>
      </c>
      <c r="U1310" s="108">
        <v>4891771874</v>
      </c>
      <c r="V1310" s="108">
        <v>4566067529</v>
      </c>
      <c r="W1310" s="108">
        <v>5171646486</v>
      </c>
      <c r="X1310" s="108">
        <v>4934280330</v>
      </c>
      <c r="Y1310" s="108">
        <v>5285453713</v>
      </c>
      <c r="Z1310" s="108">
        <v>4654638271</v>
      </c>
      <c r="AA1310" s="108">
        <v>4419041336</v>
      </c>
      <c r="AB1310" s="108">
        <v>4820922888</v>
      </c>
      <c r="AC1310" s="108">
        <v>6533988940</v>
      </c>
      <c r="AD1310" s="108">
        <v>6516658746</v>
      </c>
      <c r="AE1310" s="108">
        <v>6313869498</v>
      </c>
      <c r="AF1310" s="108">
        <v>6094312779</v>
      </c>
      <c r="AG1310" s="108">
        <v>6846053379</v>
      </c>
      <c r="AH1310" s="115">
        <v>6347123370</v>
      </c>
      <c r="AI1310" s="105">
        <v>32.802999999999997</v>
      </c>
      <c r="AJ1310" s="105">
        <v>33.0899</v>
      </c>
      <c r="AK1310" s="105">
        <v>33.205100000000002</v>
      </c>
      <c r="AL1310" s="105">
        <v>32.841000000000001</v>
      </c>
      <c r="AM1310" s="105">
        <v>32.9512</v>
      </c>
      <c r="AN1310" s="105">
        <v>33.127000000000002</v>
      </c>
      <c r="AO1310" s="105">
        <v>32.904299999999999</v>
      </c>
      <c r="AP1310" s="105">
        <v>33.107300000000002</v>
      </c>
      <c r="AQ1310" s="105">
        <v>32.9191</v>
      </c>
      <c r="AR1310" s="105">
        <v>32.850999999999999</v>
      </c>
      <c r="AS1310" s="105">
        <v>33.314500000000002</v>
      </c>
      <c r="AT1310" s="105">
        <v>32.975099999999998</v>
      </c>
      <c r="AU1310" s="105">
        <v>32.6462</v>
      </c>
      <c r="AV1310" s="105">
        <v>32.548299999999998</v>
      </c>
      <c r="AW1310" s="105">
        <v>32.434100000000001</v>
      </c>
      <c r="AX1310" s="105">
        <v>32.499699999999997</v>
      </c>
      <c r="AY1310" s="105">
        <v>32.508099999999999</v>
      </c>
      <c r="AZ1310" s="105">
        <v>32.4161</v>
      </c>
      <c r="BA1310" s="105">
        <v>32.512900000000002</v>
      </c>
      <c r="BB1310" s="105">
        <v>32.5212</v>
      </c>
      <c r="BC1310" s="105">
        <v>32.492800000000003</v>
      </c>
      <c r="BD1310" s="105">
        <v>32.528399999999998</v>
      </c>
      <c r="BE1310" s="105">
        <v>32.440399999999997</v>
      </c>
      <c r="BF1310" s="105">
        <v>32.603200000000001</v>
      </c>
      <c r="BG1310" s="105">
        <v>32.6494</v>
      </c>
      <c r="BH1310" s="105">
        <v>32.615900000000003</v>
      </c>
      <c r="BI1310" s="105">
        <v>32.569800000000001</v>
      </c>
      <c r="BJ1310" s="105">
        <v>32.559899999999999</v>
      </c>
      <c r="BK1310" s="105">
        <v>32.600999999999999</v>
      </c>
      <c r="BL1310" s="116">
        <v>32.555500000000002</v>
      </c>
      <c r="BM1310" s="112">
        <v>1.87014E-2</v>
      </c>
      <c r="BN1310" s="112">
        <v>9.0215999999999994E-3</v>
      </c>
      <c r="BO1310" s="112">
        <v>3.7704800000000001E-3</v>
      </c>
      <c r="BP1310" s="112">
        <v>2.7057000000000001E-2</v>
      </c>
      <c r="BQ1310" s="112">
        <v>0.66647599999999996</v>
      </c>
      <c r="BR1310" s="112">
        <v>4.0822700000000003E-2</v>
      </c>
      <c r="BS1310" s="112">
        <v>1.9741100000000001E-2</v>
      </c>
      <c r="BT1310" s="112">
        <v>0.38424000000000003</v>
      </c>
      <c r="BU1310" s="117">
        <v>0.220163</v>
      </c>
      <c r="BV1310" s="112">
        <v>5.7330899999999997E-2</v>
      </c>
      <c r="BW1310" s="112">
        <v>3.6235200000000002E-2</v>
      </c>
      <c r="BX1310" s="112">
        <v>3.63027E-2</v>
      </c>
      <c r="BY1310" s="112">
        <v>5.6595100000000002E-2</v>
      </c>
      <c r="BZ1310" s="112">
        <v>0.83880299999999997</v>
      </c>
      <c r="CA1310" s="112">
        <v>0.19499</v>
      </c>
      <c r="CB1310" s="112">
        <v>0.132104</v>
      </c>
      <c r="CC1310" s="112">
        <v>0.57872500000000004</v>
      </c>
      <c r="CD1310" s="117">
        <v>0.70063399999999998</v>
      </c>
      <c r="CE1310" s="105">
        <v>0.46056200000000003</v>
      </c>
      <c r="CF1310" s="105">
        <v>0.40098400000000001</v>
      </c>
      <c r="CG1310" s="105">
        <v>0.40479799999999999</v>
      </c>
      <c r="CH1310" s="105">
        <v>0.47477000000000003</v>
      </c>
      <c r="CI1310" s="105">
        <v>-2.9244699999999998E-2</v>
      </c>
      <c r="CJ1310" s="105">
        <v>-9.7492200000000001E-2</v>
      </c>
      <c r="CK1310" s="105">
        <v>-6.3111600000000004E-2</v>
      </c>
      <c r="CL1310" s="105">
        <v>-4.8081699999999998E-2</v>
      </c>
      <c r="CM1310" s="116">
        <v>3.9565999999999997E-2</v>
      </c>
    </row>
    <row r="1311" spans="1:91">
      <c r="A1311" s="104" t="s">
        <v>3480</v>
      </c>
      <c r="B1311" s="104" t="s">
        <v>3481</v>
      </c>
      <c r="C1311" s="104" t="s">
        <v>3292</v>
      </c>
      <c r="D1311" s="105">
        <v>30.4221</v>
      </c>
      <c r="E1311" s="108">
        <v>958869084.79999995</v>
      </c>
      <c r="F1311" s="108">
        <v>1231793700</v>
      </c>
      <c r="G1311" s="108">
        <v>1400053714</v>
      </c>
      <c r="H1311" s="108">
        <v>1225938201</v>
      </c>
      <c r="I1311" s="108">
        <v>1165188722</v>
      </c>
      <c r="J1311" s="108">
        <v>2081538937</v>
      </c>
      <c r="K1311" s="108">
        <v>1218792946</v>
      </c>
      <c r="L1311" s="108">
        <v>1265481901</v>
      </c>
      <c r="M1311" s="108">
        <v>1842113484</v>
      </c>
      <c r="N1311" s="108">
        <v>1390562089</v>
      </c>
      <c r="O1311" s="108">
        <v>1955606921</v>
      </c>
      <c r="P1311" s="108">
        <v>1471706977</v>
      </c>
      <c r="Q1311" s="108">
        <v>1087396839</v>
      </c>
      <c r="R1311" s="108">
        <v>937081884</v>
      </c>
      <c r="S1311" s="108">
        <v>924235096.5</v>
      </c>
      <c r="T1311" s="108">
        <v>1054775773</v>
      </c>
      <c r="U1311" s="108">
        <v>1416920164</v>
      </c>
      <c r="V1311" s="108">
        <v>1165947101</v>
      </c>
      <c r="W1311" s="108">
        <v>908933537</v>
      </c>
      <c r="X1311" s="108">
        <v>964334600</v>
      </c>
      <c r="Y1311" s="108">
        <v>864119908.79999995</v>
      </c>
      <c r="Z1311" s="108">
        <v>1343382797</v>
      </c>
      <c r="AA1311" s="108">
        <v>892309280.5</v>
      </c>
      <c r="AB1311" s="108">
        <v>898555571.5</v>
      </c>
      <c r="AC1311" s="108">
        <v>1159123649</v>
      </c>
      <c r="AD1311" s="108">
        <v>1182229192</v>
      </c>
      <c r="AE1311" s="108">
        <v>1051155362</v>
      </c>
      <c r="AF1311" s="108">
        <v>1503464026</v>
      </c>
      <c r="AG1311" s="108">
        <v>1521840096</v>
      </c>
      <c r="AH1311" s="115">
        <v>1347125240</v>
      </c>
      <c r="AI1311" s="105">
        <v>30.220199999999998</v>
      </c>
      <c r="AJ1311" s="105">
        <v>30.783000000000001</v>
      </c>
      <c r="AK1311" s="105">
        <v>30.9618</v>
      </c>
      <c r="AL1311" s="105">
        <v>30.465599999999998</v>
      </c>
      <c r="AM1311" s="105">
        <v>30.552700000000002</v>
      </c>
      <c r="AN1311" s="105">
        <v>31.507200000000001</v>
      </c>
      <c r="AO1311" s="105">
        <v>30.398199999999999</v>
      </c>
      <c r="AP1311" s="105">
        <v>30.9468</v>
      </c>
      <c r="AQ1311" s="105">
        <v>30.9678</v>
      </c>
      <c r="AR1311" s="105">
        <v>30.793299999999999</v>
      </c>
      <c r="AS1311" s="105">
        <v>31.3443</v>
      </c>
      <c r="AT1311" s="105">
        <v>31.059000000000001</v>
      </c>
      <c r="AU1311" s="105">
        <v>30.2547</v>
      </c>
      <c r="AV1311" s="105">
        <v>30.093299999999999</v>
      </c>
      <c r="AW1311" s="105">
        <v>30.140899999999998</v>
      </c>
      <c r="AX1311" s="105">
        <v>30.3536</v>
      </c>
      <c r="AY1311" s="105">
        <v>30.7255</v>
      </c>
      <c r="AZ1311" s="105">
        <v>30.4557</v>
      </c>
      <c r="BA1311" s="105">
        <v>30.0045</v>
      </c>
      <c r="BB1311" s="105">
        <v>30.189800000000002</v>
      </c>
      <c r="BC1311" s="105">
        <v>29.891999999999999</v>
      </c>
      <c r="BD1311" s="105">
        <v>30.723700000000001</v>
      </c>
      <c r="BE1311" s="105">
        <v>30.168700000000001</v>
      </c>
      <c r="BF1311" s="105">
        <v>30.179600000000001</v>
      </c>
      <c r="BG1311" s="105">
        <v>30.150400000000001</v>
      </c>
      <c r="BH1311" s="105">
        <v>30.1783</v>
      </c>
      <c r="BI1311" s="105">
        <v>29.9832</v>
      </c>
      <c r="BJ1311" s="105">
        <v>30.540700000000001</v>
      </c>
      <c r="BK1311" s="105">
        <v>30.446000000000002</v>
      </c>
      <c r="BL1311" s="116">
        <v>30.337800000000001</v>
      </c>
      <c r="BM1311" s="112">
        <v>0.40765099999999999</v>
      </c>
      <c r="BN1311" s="112">
        <v>0.30272100000000002</v>
      </c>
      <c r="BO1311" s="112">
        <v>0.16719100000000001</v>
      </c>
      <c r="BP1311" s="112">
        <v>2.1195100000000001E-2</v>
      </c>
      <c r="BQ1311" s="112">
        <v>2.1177000000000001E-2</v>
      </c>
      <c r="BR1311" s="112">
        <v>0.60617799999999999</v>
      </c>
      <c r="BS1311" s="112">
        <v>1.69564E-2</v>
      </c>
      <c r="BT1311" s="112">
        <v>0.68425800000000003</v>
      </c>
      <c r="BU1311" s="117">
        <v>1.6206000000000002E-2</v>
      </c>
      <c r="BV1311" s="112">
        <v>0.48907899999999999</v>
      </c>
      <c r="BW1311" s="112">
        <v>0.39618399999999998</v>
      </c>
      <c r="BX1311" s="112">
        <v>0.27615299999999998</v>
      </c>
      <c r="BY1311" s="112">
        <v>4.7275600000000001E-2</v>
      </c>
      <c r="BZ1311" s="112">
        <v>0.29402299999999998</v>
      </c>
      <c r="CA1311" s="112">
        <v>0.80571300000000001</v>
      </c>
      <c r="CB1311" s="112">
        <v>0.124596</v>
      </c>
      <c r="CC1311" s="112">
        <v>0.80679199999999995</v>
      </c>
      <c r="CD1311" s="117">
        <v>0.415302</v>
      </c>
      <c r="CE1311" s="105">
        <v>0.213504</v>
      </c>
      <c r="CF1311" s="105">
        <v>0.40034799999999998</v>
      </c>
      <c r="CG1311" s="105">
        <v>0.32940900000000001</v>
      </c>
      <c r="CH1311" s="105">
        <v>0.62401700000000004</v>
      </c>
      <c r="CI1311" s="105">
        <v>-0.278582</v>
      </c>
      <c r="CJ1311" s="105">
        <v>7.0098900000000006E-2</v>
      </c>
      <c r="CK1311" s="105">
        <v>-0.41272700000000001</v>
      </c>
      <c r="CL1311" s="105">
        <v>-8.41808E-2</v>
      </c>
      <c r="CM1311" s="116">
        <v>-0.337586</v>
      </c>
    </row>
    <row r="1312" spans="1:91">
      <c r="A1312" s="104" t="s">
        <v>3482</v>
      </c>
      <c r="B1312" s="104" t="s">
        <v>3483</v>
      </c>
      <c r="C1312" s="104" t="s">
        <v>3484</v>
      </c>
      <c r="D1312" s="105">
        <v>30.07245</v>
      </c>
      <c r="E1312" s="108">
        <v>1076002073</v>
      </c>
      <c r="F1312" s="108">
        <v>1784561219</v>
      </c>
      <c r="G1312" s="108">
        <v>1991271614</v>
      </c>
      <c r="H1312" s="108">
        <v>1578768342</v>
      </c>
      <c r="I1312" s="108">
        <v>1513782759</v>
      </c>
      <c r="J1312" s="108">
        <v>1901522375</v>
      </c>
      <c r="K1312" s="108">
        <v>2611458439</v>
      </c>
      <c r="L1312" s="108">
        <v>4729470100</v>
      </c>
      <c r="M1312" s="108">
        <v>2184536193</v>
      </c>
      <c r="N1312" s="108">
        <v>1817998084</v>
      </c>
      <c r="O1312" s="108">
        <v>1945716386</v>
      </c>
      <c r="P1312" s="108">
        <v>1637017631</v>
      </c>
      <c r="Q1312" s="108">
        <v>787895904.29999995</v>
      </c>
      <c r="R1312" s="108">
        <v>707549190.5</v>
      </c>
      <c r="S1312" s="108">
        <v>911566128</v>
      </c>
      <c r="T1312" s="108">
        <v>641913727.29999995</v>
      </c>
      <c r="U1312" s="108">
        <v>989099737.29999995</v>
      </c>
      <c r="V1312" s="108">
        <v>383133765.5</v>
      </c>
      <c r="W1312" s="108">
        <v>726707130.79999995</v>
      </c>
      <c r="X1312" s="108">
        <v>558179922</v>
      </c>
      <c r="Y1312" s="108">
        <v>611671998.29999995</v>
      </c>
      <c r="Z1312" s="108">
        <v>688362731.79999995</v>
      </c>
      <c r="AA1312" s="108">
        <v>311856105.5</v>
      </c>
      <c r="AB1312" s="108">
        <v>637796768</v>
      </c>
      <c r="AC1312" s="108">
        <v>916157779</v>
      </c>
      <c r="AD1312" s="108">
        <v>351792794</v>
      </c>
      <c r="AE1312" s="108">
        <v>1178127018</v>
      </c>
      <c r="AF1312" s="108">
        <v>1044878029</v>
      </c>
      <c r="AG1312" s="108">
        <v>1085526947</v>
      </c>
      <c r="AH1312" s="115">
        <v>1012428685</v>
      </c>
      <c r="AI1312" s="105">
        <v>30.386500000000002</v>
      </c>
      <c r="AJ1312" s="105">
        <v>31.307300000000001</v>
      </c>
      <c r="AK1312" s="105">
        <v>31.4575</v>
      </c>
      <c r="AL1312" s="105">
        <v>30.830500000000001</v>
      </c>
      <c r="AM1312" s="105">
        <v>30.929600000000001</v>
      </c>
      <c r="AN1312" s="105">
        <v>31.366800000000001</v>
      </c>
      <c r="AO1312" s="105">
        <v>31.522200000000002</v>
      </c>
      <c r="AP1312" s="105">
        <v>32.79</v>
      </c>
      <c r="AQ1312" s="105">
        <v>31.213799999999999</v>
      </c>
      <c r="AR1312" s="105">
        <v>31.168900000000001</v>
      </c>
      <c r="AS1312" s="105">
        <v>31.3338</v>
      </c>
      <c r="AT1312" s="105">
        <v>31.212599999999998</v>
      </c>
      <c r="AU1312" s="105">
        <v>29.7636</v>
      </c>
      <c r="AV1312" s="105">
        <v>29.687899999999999</v>
      </c>
      <c r="AW1312" s="105">
        <v>30.129200000000001</v>
      </c>
      <c r="AX1312" s="105">
        <v>29.6371</v>
      </c>
      <c r="AY1312" s="105">
        <v>30.206600000000002</v>
      </c>
      <c r="AZ1312" s="105">
        <v>28.859400000000001</v>
      </c>
      <c r="BA1312" s="105">
        <v>29.681699999999999</v>
      </c>
      <c r="BB1312" s="105">
        <v>29.409099999999999</v>
      </c>
      <c r="BC1312" s="105">
        <v>29.404399999999999</v>
      </c>
      <c r="BD1312" s="105">
        <v>29.742899999999999</v>
      </c>
      <c r="BE1312" s="105">
        <v>28.622299999999999</v>
      </c>
      <c r="BF1312" s="105">
        <v>29.685099999999998</v>
      </c>
      <c r="BG1312" s="105">
        <v>29.810099999999998</v>
      </c>
      <c r="BH1312" s="105">
        <v>28.4298</v>
      </c>
      <c r="BI1312" s="105">
        <v>30.1477</v>
      </c>
      <c r="BJ1312" s="105">
        <v>30.015699999999999</v>
      </c>
      <c r="BK1312" s="105">
        <v>29.968800000000002</v>
      </c>
      <c r="BL1312" s="116">
        <v>29.9297</v>
      </c>
      <c r="BM1312" s="112">
        <v>3.2456699999999998E-2</v>
      </c>
      <c r="BN1312" s="112">
        <v>3.0127399999999999E-3</v>
      </c>
      <c r="BO1312" s="112">
        <v>1.7940899999999999E-2</v>
      </c>
      <c r="BP1312" s="112">
        <v>2.1422600000000001E-5</v>
      </c>
      <c r="BQ1312" s="112">
        <v>0.46715600000000002</v>
      </c>
      <c r="BR1312" s="112">
        <v>0.36048400000000003</v>
      </c>
      <c r="BS1312" s="112">
        <v>7.6008400000000002E-3</v>
      </c>
      <c r="BT1312" s="112">
        <v>0.16405400000000001</v>
      </c>
      <c r="BU1312" s="117">
        <v>0.38818999999999998</v>
      </c>
      <c r="BV1312" s="112">
        <v>7.7346999999999999E-2</v>
      </c>
      <c r="BW1312" s="112">
        <v>2.13379E-2</v>
      </c>
      <c r="BX1312" s="112">
        <v>7.93402E-2</v>
      </c>
      <c r="BY1312" s="112">
        <v>2.0522800000000001E-3</v>
      </c>
      <c r="BZ1312" s="112">
        <v>0.73547300000000004</v>
      </c>
      <c r="CA1312" s="112">
        <v>0.63019000000000003</v>
      </c>
      <c r="CB1312" s="112">
        <v>8.6404800000000004E-2</v>
      </c>
      <c r="CC1312" s="112">
        <v>0.35678399999999999</v>
      </c>
      <c r="CD1312" s="117">
        <v>0.75863000000000003</v>
      </c>
      <c r="CE1312" s="105">
        <v>1.07908</v>
      </c>
      <c r="CF1312" s="105">
        <v>1.0709299999999999</v>
      </c>
      <c r="CG1312" s="105">
        <v>1.8706100000000001</v>
      </c>
      <c r="CH1312" s="105">
        <v>1.26705</v>
      </c>
      <c r="CI1312" s="105">
        <v>-0.111149</v>
      </c>
      <c r="CJ1312" s="105">
        <v>-0.40365699999999999</v>
      </c>
      <c r="CK1312" s="105">
        <v>-0.47295999999999999</v>
      </c>
      <c r="CL1312" s="105">
        <v>-0.62127399999999999</v>
      </c>
      <c r="CM1312" s="116">
        <v>-0.50883699999999998</v>
      </c>
    </row>
    <row r="1313" spans="1:91">
      <c r="A1313" s="104" t="s">
        <v>3485</v>
      </c>
      <c r="B1313" s="104" t="s">
        <v>3486</v>
      </c>
      <c r="C1313" s="104" t="s">
        <v>3487</v>
      </c>
      <c r="D1313" s="105">
        <v>30.497</v>
      </c>
      <c r="E1313" s="108">
        <v>1761454607</v>
      </c>
      <c r="F1313" s="108">
        <v>1260100365</v>
      </c>
      <c r="G1313" s="108">
        <v>1296044182</v>
      </c>
      <c r="H1313" s="108">
        <v>1189773500</v>
      </c>
      <c r="I1313" s="108">
        <v>1073699063</v>
      </c>
      <c r="J1313" s="108">
        <v>455384102</v>
      </c>
      <c r="K1313" s="108">
        <v>1445468784</v>
      </c>
      <c r="L1313" s="108">
        <v>733853794</v>
      </c>
      <c r="M1313" s="108">
        <v>1159432675</v>
      </c>
      <c r="N1313" s="108">
        <v>1310897488</v>
      </c>
      <c r="O1313" s="108">
        <v>1107066822</v>
      </c>
      <c r="P1313" s="108">
        <v>1050394824</v>
      </c>
      <c r="Q1313" s="108">
        <v>891463088</v>
      </c>
      <c r="R1313" s="108">
        <v>1360627309</v>
      </c>
      <c r="S1313" s="108">
        <v>1676591538</v>
      </c>
      <c r="T1313" s="108">
        <v>726648195.79999995</v>
      </c>
      <c r="U1313" s="108">
        <v>728051725</v>
      </c>
      <c r="V1313" s="108">
        <v>649197076.29999995</v>
      </c>
      <c r="W1313" s="108">
        <v>1329665318</v>
      </c>
      <c r="X1313" s="108">
        <v>910358184</v>
      </c>
      <c r="Y1313" s="108">
        <v>1379103022</v>
      </c>
      <c r="Z1313" s="108">
        <v>1636079644</v>
      </c>
      <c r="AA1313" s="108">
        <v>1434162961</v>
      </c>
      <c r="AB1313" s="108">
        <v>2075483660</v>
      </c>
      <c r="AC1313" s="108">
        <v>1863396064</v>
      </c>
      <c r="AD1313" s="108">
        <v>1201028170</v>
      </c>
      <c r="AE1313" s="108">
        <v>1115297307</v>
      </c>
      <c r="AF1313" s="108">
        <v>1390001422</v>
      </c>
      <c r="AG1313" s="108">
        <v>1058826669</v>
      </c>
      <c r="AH1313" s="115">
        <v>1446408510</v>
      </c>
      <c r="AI1313" s="105">
        <v>31.0976</v>
      </c>
      <c r="AJ1313" s="105">
        <v>30.802099999999999</v>
      </c>
      <c r="AK1313" s="105">
        <v>30.836099999999998</v>
      </c>
      <c r="AL1313" s="105">
        <v>30.4224</v>
      </c>
      <c r="AM1313" s="105">
        <v>30.433499999999999</v>
      </c>
      <c r="AN1313" s="105">
        <v>29.295000000000002</v>
      </c>
      <c r="AO1313" s="105">
        <v>30.643000000000001</v>
      </c>
      <c r="AP1313" s="105">
        <v>30.245799999999999</v>
      </c>
      <c r="AQ1313" s="105">
        <v>30.299900000000001</v>
      </c>
      <c r="AR1313" s="105">
        <v>30.723600000000001</v>
      </c>
      <c r="AS1313" s="105">
        <v>30.600300000000001</v>
      </c>
      <c r="AT1313" s="105">
        <v>30.572500000000002</v>
      </c>
      <c r="AU1313" s="105">
        <v>29.97</v>
      </c>
      <c r="AV1313" s="105">
        <v>30.6313</v>
      </c>
      <c r="AW1313" s="105">
        <v>30.973099999999999</v>
      </c>
      <c r="AX1313" s="105">
        <v>29.815999999999999</v>
      </c>
      <c r="AY1313" s="105">
        <v>29.765000000000001</v>
      </c>
      <c r="AZ1313" s="105">
        <v>29.578700000000001</v>
      </c>
      <c r="BA1313" s="105">
        <v>30.5534</v>
      </c>
      <c r="BB1313" s="105">
        <v>30.104399999999998</v>
      </c>
      <c r="BC1313" s="105">
        <v>30.557600000000001</v>
      </c>
      <c r="BD1313" s="105">
        <v>31.008900000000001</v>
      </c>
      <c r="BE1313" s="105">
        <v>30.833100000000002</v>
      </c>
      <c r="BF1313" s="105">
        <v>31.3874</v>
      </c>
      <c r="BG1313" s="105">
        <v>30.837199999999999</v>
      </c>
      <c r="BH1313" s="105">
        <v>30.2012</v>
      </c>
      <c r="BI1313" s="105">
        <v>30.0687</v>
      </c>
      <c r="BJ1313" s="105">
        <v>30.427499999999998</v>
      </c>
      <c r="BK1313" s="105">
        <v>29.9315</v>
      </c>
      <c r="BL1313" s="116">
        <v>30.4406</v>
      </c>
      <c r="BM1313" s="112">
        <v>2.81724E-2</v>
      </c>
      <c r="BN1313" s="112">
        <v>0.62838000000000005</v>
      </c>
      <c r="BO1313" s="112">
        <v>0.56791700000000001</v>
      </c>
      <c r="BP1313" s="112">
        <v>0.103342</v>
      </c>
      <c r="BQ1313" s="112">
        <v>0.488292</v>
      </c>
      <c r="BR1313" s="112">
        <v>4.0073200000000003E-2</v>
      </c>
      <c r="BS1313" s="112">
        <v>0.57151399999999997</v>
      </c>
      <c r="BT1313" s="112">
        <v>2.5834699999999999E-2</v>
      </c>
      <c r="BU1313" s="117">
        <v>0.74197800000000003</v>
      </c>
      <c r="BV1313" s="112">
        <v>7.1294800000000005E-2</v>
      </c>
      <c r="BW1313" s="112">
        <v>0.69975900000000002</v>
      </c>
      <c r="BX1313" s="112">
        <v>0.65827599999999997</v>
      </c>
      <c r="BY1313" s="112">
        <v>0.16336899999999999</v>
      </c>
      <c r="BZ1313" s="112">
        <v>0.74406700000000003</v>
      </c>
      <c r="CA1313" s="112">
        <v>0.19195100000000001</v>
      </c>
      <c r="CB1313" s="112">
        <v>0.74632799999999999</v>
      </c>
      <c r="CC1313" s="112">
        <v>0.127419</v>
      </c>
      <c r="CD1313" s="117">
        <v>0.912887</v>
      </c>
      <c r="CE1313" s="105">
        <v>0.64540900000000001</v>
      </c>
      <c r="CF1313" s="105">
        <v>-0.21623100000000001</v>
      </c>
      <c r="CG1313" s="105">
        <v>0.12968299999999999</v>
      </c>
      <c r="CH1313" s="105">
        <v>0.36557200000000001</v>
      </c>
      <c r="CI1313" s="105">
        <v>0.25826399999999999</v>
      </c>
      <c r="CJ1313" s="105">
        <v>-0.54661700000000002</v>
      </c>
      <c r="CK1313" s="105">
        <v>0.138575</v>
      </c>
      <c r="CL1313" s="105">
        <v>0.80992399999999998</v>
      </c>
      <c r="CM1313" s="116">
        <v>0.10248699999999999</v>
      </c>
    </row>
    <row r="1314" spans="1:91">
      <c r="A1314" s="104" t="s">
        <v>3488</v>
      </c>
      <c r="B1314" s="104" t="s">
        <v>3489</v>
      </c>
      <c r="C1314" s="104" t="s">
        <v>3490</v>
      </c>
      <c r="D1314" s="105">
        <v>34.425350000000002</v>
      </c>
      <c r="E1314" s="108">
        <v>17629774151</v>
      </c>
      <c r="F1314" s="108">
        <v>13352202790</v>
      </c>
      <c r="G1314" s="108">
        <v>14700921005</v>
      </c>
      <c r="H1314" s="108">
        <v>20721169978</v>
      </c>
      <c r="I1314" s="108">
        <v>17302949858</v>
      </c>
      <c r="J1314" s="108">
        <v>13686267095</v>
      </c>
      <c r="K1314" s="108">
        <v>20046175369</v>
      </c>
      <c r="L1314" s="108">
        <v>10970978102</v>
      </c>
      <c r="M1314" s="108">
        <v>19256583150</v>
      </c>
      <c r="N1314" s="108">
        <v>15091606191</v>
      </c>
      <c r="O1314" s="108">
        <v>11765266259</v>
      </c>
      <c r="P1314" s="108">
        <v>12881353712</v>
      </c>
      <c r="Q1314" s="108">
        <v>18823224071</v>
      </c>
      <c r="R1314" s="108">
        <v>16963056433</v>
      </c>
      <c r="S1314" s="108">
        <v>23056762793</v>
      </c>
      <c r="T1314" s="108">
        <v>16642435363</v>
      </c>
      <c r="U1314" s="108">
        <v>17124247800</v>
      </c>
      <c r="V1314" s="108">
        <v>20112314907</v>
      </c>
      <c r="W1314" s="108">
        <v>20358210500</v>
      </c>
      <c r="X1314" s="108">
        <v>19123323802</v>
      </c>
      <c r="Y1314" s="108">
        <v>19680114058</v>
      </c>
      <c r="Z1314" s="108">
        <v>18062273348</v>
      </c>
      <c r="AA1314" s="108">
        <v>16071980124</v>
      </c>
      <c r="AB1314" s="108">
        <v>17404021304</v>
      </c>
      <c r="AC1314" s="108">
        <v>25309894986</v>
      </c>
      <c r="AD1314" s="108">
        <v>23286154123</v>
      </c>
      <c r="AE1314" s="108">
        <v>24493479292</v>
      </c>
      <c r="AF1314" s="108">
        <v>25266084656</v>
      </c>
      <c r="AG1314" s="108">
        <v>27761783128</v>
      </c>
      <c r="AH1314" s="115">
        <v>25049194725</v>
      </c>
      <c r="AI1314" s="105">
        <v>34.4208</v>
      </c>
      <c r="AJ1314" s="105">
        <v>34.153799999999997</v>
      </c>
      <c r="AK1314" s="105">
        <v>34.286999999999999</v>
      </c>
      <c r="AL1314" s="105">
        <v>34.544800000000002</v>
      </c>
      <c r="AM1314" s="105">
        <v>34.429900000000004</v>
      </c>
      <c r="AN1314" s="105">
        <v>34.065800000000003</v>
      </c>
      <c r="AO1314" s="105">
        <v>34.477899999999998</v>
      </c>
      <c r="AP1314" s="105">
        <v>33.988999999999997</v>
      </c>
      <c r="AQ1314" s="105">
        <v>34.353700000000003</v>
      </c>
      <c r="AR1314" s="105">
        <v>34.272500000000001</v>
      </c>
      <c r="AS1314" s="105">
        <v>33.969299999999997</v>
      </c>
      <c r="AT1314" s="105">
        <v>34.188699999999997</v>
      </c>
      <c r="AU1314" s="105">
        <v>34.336599999999997</v>
      </c>
      <c r="AV1314" s="105">
        <v>34.2714</v>
      </c>
      <c r="AW1314" s="105">
        <v>34.803199999999997</v>
      </c>
      <c r="AX1314" s="105">
        <v>34.333500000000001</v>
      </c>
      <c r="AY1314" s="105">
        <v>34.300800000000002</v>
      </c>
      <c r="AZ1314" s="105">
        <v>34.563099999999999</v>
      </c>
      <c r="BA1314" s="105">
        <v>34.489800000000002</v>
      </c>
      <c r="BB1314" s="105">
        <v>34.497100000000003</v>
      </c>
      <c r="BC1314" s="105">
        <v>34.416400000000003</v>
      </c>
      <c r="BD1314" s="105">
        <v>34.4985</v>
      </c>
      <c r="BE1314" s="105">
        <v>34.320099999999996</v>
      </c>
      <c r="BF1314" s="105">
        <v>34.455300000000001</v>
      </c>
      <c r="BG1314" s="105">
        <v>34.6265</v>
      </c>
      <c r="BH1314" s="105">
        <v>34.463700000000003</v>
      </c>
      <c r="BI1314" s="105">
        <v>34.525599999999997</v>
      </c>
      <c r="BJ1314" s="105">
        <v>34.611499999999999</v>
      </c>
      <c r="BK1314" s="105">
        <v>34.617899999999999</v>
      </c>
      <c r="BL1314" s="116">
        <v>34.546700000000001</v>
      </c>
      <c r="BM1314" s="112">
        <v>1.92014E-2</v>
      </c>
      <c r="BN1314" s="112">
        <v>0.16872300000000001</v>
      </c>
      <c r="BO1314" s="112">
        <v>9.8496E-2</v>
      </c>
      <c r="BP1314" s="112">
        <v>8.57021E-3</v>
      </c>
      <c r="BQ1314" s="112">
        <v>0.51155799999999996</v>
      </c>
      <c r="BR1314" s="112">
        <v>8.7312799999999996E-2</v>
      </c>
      <c r="BS1314" s="112">
        <v>2.2452099999999999E-2</v>
      </c>
      <c r="BT1314" s="112">
        <v>4.5498700000000003E-2</v>
      </c>
      <c r="BU1314" s="117">
        <v>0.367176</v>
      </c>
      <c r="BV1314" s="112">
        <v>5.7698699999999999E-2</v>
      </c>
      <c r="BW1314" s="112">
        <v>0.25354700000000002</v>
      </c>
      <c r="BX1314" s="112">
        <v>0.19217200000000001</v>
      </c>
      <c r="BY1314" s="112">
        <v>2.5024000000000001E-2</v>
      </c>
      <c r="BZ1314" s="112">
        <v>0.75206799999999996</v>
      </c>
      <c r="CA1314" s="112">
        <v>0.30251600000000001</v>
      </c>
      <c r="CB1314" s="112">
        <v>0.14339399999999999</v>
      </c>
      <c r="CC1314" s="112">
        <v>0.17211399999999999</v>
      </c>
      <c r="CD1314" s="117">
        <v>0.75453099999999995</v>
      </c>
      <c r="CE1314" s="105">
        <v>-0.304817</v>
      </c>
      <c r="CF1314" s="105">
        <v>-0.24521599999999999</v>
      </c>
      <c r="CG1314" s="105">
        <v>-0.318492</v>
      </c>
      <c r="CH1314" s="105">
        <v>-0.448517</v>
      </c>
      <c r="CI1314" s="105">
        <v>-0.12163</v>
      </c>
      <c r="CJ1314" s="105">
        <v>-0.19292200000000001</v>
      </c>
      <c r="CK1314" s="105">
        <v>-0.124251</v>
      </c>
      <c r="CL1314" s="105">
        <v>-0.167408</v>
      </c>
      <c r="CM1314" s="116">
        <v>-5.34426E-2</v>
      </c>
    </row>
    <row r="1315" spans="1:91">
      <c r="A1315" s="104" t="s">
        <v>3491</v>
      </c>
      <c r="B1315" s="104" t="s">
        <v>3492</v>
      </c>
      <c r="C1315" s="104" t="s">
        <v>3493</v>
      </c>
      <c r="D1315" s="105">
        <v>30.513750000000002</v>
      </c>
      <c r="E1315" s="108">
        <v>1418617829</v>
      </c>
      <c r="F1315" s="108">
        <v>1579670495</v>
      </c>
      <c r="G1315" s="108">
        <v>2149419152</v>
      </c>
      <c r="H1315" s="108">
        <v>1737845506</v>
      </c>
      <c r="I1315" s="108">
        <v>1853368235</v>
      </c>
      <c r="J1315" s="108">
        <v>1846358236</v>
      </c>
      <c r="K1315" s="108">
        <v>1605005505</v>
      </c>
      <c r="L1315" s="108">
        <v>1527810084</v>
      </c>
      <c r="M1315" s="108">
        <v>1609528624</v>
      </c>
      <c r="N1315" s="108">
        <v>1705623502</v>
      </c>
      <c r="O1315" s="108">
        <v>2008629632</v>
      </c>
      <c r="P1315" s="108">
        <v>1736130692</v>
      </c>
      <c r="Q1315" s="108">
        <v>925526550</v>
      </c>
      <c r="R1315" s="108">
        <v>1059925318</v>
      </c>
      <c r="S1315" s="108">
        <v>1249028617</v>
      </c>
      <c r="T1315" s="108">
        <v>1124771604</v>
      </c>
      <c r="U1315" s="108">
        <v>1079537797</v>
      </c>
      <c r="V1315" s="108">
        <v>1134785443</v>
      </c>
      <c r="W1315" s="108">
        <v>1253244407</v>
      </c>
      <c r="X1315" s="108">
        <v>1284976015</v>
      </c>
      <c r="Y1315" s="108">
        <v>1069107937</v>
      </c>
      <c r="Z1315" s="108">
        <v>1214875376</v>
      </c>
      <c r="AA1315" s="108">
        <v>1067730770</v>
      </c>
      <c r="AB1315" s="108">
        <v>1095084784</v>
      </c>
      <c r="AC1315" s="108">
        <v>1169814405</v>
      </c>
      <c r="AD1315" s="108">
        <v>1405042172</v>
      </c>
      <c r="AE1315" s="108">
        <v>1224975845</v>
      </c>
      <c r="AF1315" s="108">
        <v>1256635915</v>
      </c>
      <c r="AG1315" s="108">
        <v>1265896142</v>
      </c>
      <c r="AH1315" s="115">
        <v>1218842105</v>
      </c>
      <c r="AI1315" s="105">
        <v>30.785299999999999</v>
      </c>
      <c r="AJ1315" s="105">
        <v>31.128</v>
      </c>
      <c r="AK1315" s="105">
        <v>31.558599999999998</v>
      </c>
      <c r="AL1315" s="105">
        <v>30.969000000000001</v>
      </c>
      <c r="AM1315" s="105">
        <v>31.2182</v>
      </c>
      <c r="AN1315" s="105">
        <v>31.320599999999999</v>
      </c>
      <c r="AO1315" s="105">
        <v>30.798300000000001</v>
      </c>
      <c r="AP1315" s="105">
        <v>31.214500000000001</v>
      </c>
      <c r="AQ1315" s="105">
        <v>30.773099999999999</v>
      </c>
      <c r="AR1315" s="105">
        <v>31.076899999999998</v>
      </c>
      <c r="AS1315" s="105">
        <v>31.377300000000002</v>
      </c>
      <c r="AT1315" s="105">
        <v>31.2974</v>
      </c>
      <c r="AU1315" s="105">
        <v>30.0214</v>
      </c>
      <c r="AV1315" s="105">
        <v>30.271000000000001</v>
      </c>
      <c r="AW1315" s="105">
        <v>30.5595</v>
      </c>
      <c r="AX1315" s="105">
        <v>30.446300000000001</v>
      </c>
      <c r="AY1315" s="105">
        <v>30.332599999999999</v>
      </c>
      <c r="AZ1315" s="105">
        <v>30.418700000000001</v>
      </c>
      <c r="BA1315" s="105">
        <v>30.468</v>
      </c>
      <c r="BB1315" s="105">
        <v>30.5992</v>
      </c>
      <c r="BC1315" s="105">
        <v>30.192599999999999</v>
      </c>
      <c r="BD1315" s="105">
        <v>30.578399999999998</v>
      </c>
      <c r="BE1315" s="105">
        <v>30.424700000000001</v>
      </c>
      <c r="BF1315" s="105">
        <v>30.465</v>
      </c>
      <c r="BG1315" s="105">
        <v>30.164200000000001</v>
      </c>
      <c r="BH1315" s="105">
        <v>30.427900000000001</v>
      </c>
      <c r="BI1315" s="105">
        <v>30.204000000000001</v>
      </c>
      <c r="BJ1315" s="105">
        <v>30.282</v>
      </c>
      <c r="BK1315" s="105">
        <v>30.187999999999999</v>
      </c>
      <c r="BL1315" s="116">
        <v>30.199100000000001</v>
      </c>
      <c r="BM1315" s="112">
        <v>1.4376699999999999E-2</v>
      </c>
      <c r="BN1315" s="112">
        <v>9.5293600000000004E-4</v>
      </c>
      <c r="BO1315" s="112">
        <v>8.4783199999999993E-3</v>
      </c>
      <c r="BP1315" s="112">
        <v>4.0753700000000003E-4</v>
      </c>
      <c r="BQ1315" s="112">
        <v>0.71978600000000004</v>
      </c>
      <c r="BR1315" s="112">
        <v>1.7697299999999999E-2</v>
      </c>
      <c r="BS1315" s="112">
        <v>0.18579000000000001</v>
      </c>
      <c r="BT1315" s="112">
        <v>8.2435500000000005E-3</v>
      </c>
      <c r="BU1315" s="117">
        <v>0.65292300000000003</v>
      </c>
      <c r="BV1315" s="112">
        <v>4.9013800000000003E-2</v>
      </c>
      <c r="BW1315" s="112">
        <v>1.3417399999999999E-2</v>
      </c>
      <c r="BX1315" s="112">
        <v>5.36371E-2</v>
      </c>
      <c r="BY1315" s="112">
        <v>5.3369699999999999E-3</v>
      </c>
      <c r="BZ1315" s="112">
        <v>0.86601600000000001</v>
      </c>
      <c r="CA1315" s="112">
        <v>0.126997</v>
      </c>
      <c r="CB1315" s="112">
        <v>0.40834999999999999</v>
      </c>
      <c r="CC1315" s="112">
        <v>7.1688500000000002E-2</v>
      </c>
      <c r="CD1315" s="117">
        <v>0.887235</v>
      </c>
      <c r="CE1315" s="105">
        <v>0.93429399999999996</v>
      </c>
      <c r="CF1315" s="105">
        <v>0.94627099999999997</v>
      </c>
      <c r="CG1315" s="105">
        <v>0.705596</v>
      </c>
      <c r="CH1315" s="105">
        <v>1.0275000000000001</v>
      </c>
      <c r="CI1315" s="105">
        <v>6.0944199999999997E-2</v>
      </c>
      <c r="CJ1315" s="105">
        <v>0.176177</v>
      </c>
      <c r="CK1315" s="105">
        <v>0.196907</v>
      </c>
      <c r="CL1315" s="105">
        <v>0.26635999999999999</v>
      </c>
      <c r="CM1315" s="116">
        <v>4.2348200000000003E-2</v>
      </c>
    </row>
    <row r="1316" spans="1:91">
      <c r="A1316" s="104" t="s">
        <v>3494</v>
      </c>
      <c r="B1316" s="104" t="s">
        <v>3495</v>
      </c>
      <c r="C1316" s="104" t="s">
        <v>2259</v>
      </c>
      <c r="D1316" s="105">
        <v>26.489699999999999</v>
      </c>
      <c r="E1316" s="108">
        <v>75581118</v>
      </c>
      <c r="F1316" s="108">
        <v>51898154</v>
      </c>
      <c r="G1316" s="108">
        <v>57793861.5</v>
      </c>
      <c r="H1316" s="108">
        <v>151261219.5</v>
      </c>
      <c r="I1316" s="108">
        <v>91583979.5</v>
      </c>
      <c r="J1316" s="108">
        <v>168000442</v>
      </c>
      <c r="K1316" s="108">
        <v>92491200</v>
      </c>
      <c r="L1316" s="108">
        <v>54197764</v>
      </c>
      <c r="M1316" s="108">
        <v>45529860</v>
      </c>
      <c r="N1316" s="108">
        <v>99757191</v>
      </c>
      <c r="O1316" s="108">
        <v>50124969.5</v>
      </c>
      <c r="P1316" s="108">
        <v>50729228.25</v>
      </c>
      <c r="Q1316" s="108">
        <v>106610482.8</v>
      </c>
      <c r="R1316" s="108">
        <v>58777438</v>
      </c>
      <c r="S1316" s="108">
        <v>36981809</v>
      </c>
      <c r="T1316" s="108">
        <v>76138649.5</v>
      </c>
      <c r="U1316" s="108">
        <v>59093403</v>
      </c>
      <c r="V1316" s="108">
        <v>49038518.5</v>
      </c>
      <c r="W1316" s="108">
        <v>59307731.25</v>
      </c>
      <c r="X1316" s="108">
        <v>64842912</v>
      </c>
      <c r="Y1316" s="108">
        <v>110213591.5</v>
      </c>
      <c r="Z1316" s="108">
        <v>193170532</v>
      </c>
      <c r="AA1316" s="108">
        <v>143869984</v>
      </c>
      <c r="AB1316" s="108">
        <v>74205602.25</v>
      </c>
      <c r="AC1316" s="108">
        <v>57701700</v>
      </c>
      <c r="AD1316" s="108">
        <v>86281559.5</v>
      </c>
      <c r="AE1316" s="108">
        <v>76177268.25</v>
      </c>
      <c r="AF1316" s="108">
        <v>119585048.09999999</v>
      </c>
      <c r="AG1316" s="108">
        <v>76112553.5</v>
      </c>
      <c r="AH1316" s="115">
        <v>93831876</v>
      </c>
      <c r="AI1316" s="105">
        <v>26.555</v>
      </c>
      <c r="AJ1316" s="105">
        <v>26.328199999999999</v>
      </c>
      <c r="AK1316" s="105">
        <v>26.437799999999999</v>
      </c>
      <c r="AL1316" s="105">
        <v>27.446899999999999</v>
      </c>
      <c r="AM1316" s="105">
        <v>26.904399999999999</v>
      </c>
      <c r="AN1316" s="105">
        <v>27.8904</v>
      </c>
      <c r="AO1316" s="105">
        <v>26.714099999999998</v>
      </c>
      <c r="AP1316" s="105">
        <v>26.813099999999999</v>
      </c>
      <c r="AQ1316" s="105">
        <v>25.6294</v>
      </c>
      <c r="AR1316" s="105">
        <v>26.9587</v>
      </c>
      <c r="AS1316" s="105">
        <v>26.2514</v>
      </c>
      <c r="AT1316" s="105">
        <v>26.200500000000002</v>
      </c>
      <c r="AU1316" s="105">
        <v>26.8843</v>
      </c>
      <c r="AV1316" s="105">
        <v>26.098500000000001</v>
      </c>
      <c r="AW1316" s="105">
        <v>25.687100000000001</v>
      </c>
      <c r="AX1316" s="105">
        <v>26.561399999999999</v>
      </c>
      <c r="AY1316" s="105">
        <v>26.154299999999999</v>
      </c>
      <c r="AZ1316" s="105">
        <v>25.968800000000002</v>
      </c>
      <c r="BA1316" s="105">
        <v>26.066700000000001</v>
      </c>
      <c r="BB1316" s="105">
        <v>26.3141</v>
      </c>
      <c r="BC1316" s="105">
        <v>26.884399999999999</v>
      </c>
      <c r="BD1316" s="105">
        <v>27.945</v>
      </c>
      <c r="BE1316" s="105">
        <v>27.5472</v>
      </c>
      <c r="BF1316" s="105">
        <v>26.581600000000002</v>
      </c>
      <c r="BG1316" s="105">
        <v>25.807099999999998</v>
      </c>
      <c r="BH1316" s="105">
        <v>26.369599999999998</v>
      </c>
      <c r="BI1316" s="105">
        <v>26.1967</v>
      </c>
      <c r="BJ1316" s="105">
        <v>26.888500000000001</v>
      </c>
      <c r="BK1316" s="105">
        <v>26.153700000000001</v>
      </c>
      <c r="BL1316" s="116">
        <v>26.541599999999999</v>
      </c>
      <c r="BM1316" s="112">
        <v>0.71339300000000005</v>
      </c>
      <c r="BN1316" s="112">
        <v>6.7295999999999995E-2</v>
      </c>
      <c r="BO1316" s="112">
        <v>0.759548</v>
      </c>
      <c r="BP1316" s="112">
        <v>0.86717100000000003</v>
      </c>
      <c r="BQ1316" s="112">
        <v>0.49908799999999998</v>
      </c>
      <c r="BR1316" s="112">
        <v>0.33712199999999998</v>
      </c>
      <c r="BS1316" s="112">
        <v>0.75802499999999995</v>
      </c>
      <c r="BT1316" s="112">
        <v>0.14354500000000001</v>
      </c>
      <c r="BU1316" s="117">
        <v>0.20894299999999999</v>
      </c>
      <c r="BV1316" s="112">
        <v>0.76209499999999997</v>
      </c>
      <c r="BW1316" s="112">
        <v>0.128554</v>
      </c>
      <c r="BX1316" s="112">
        <v>0.82116999999999996</v>
      </c>
      <c r="BY1316" s="112">
        <v>0.89424000000000003</v>
      </c>
      <c r="BZ1316" s="112">
        <v>0.74639100000000003</v>
      </c>
      <c r="CA1316" s="112">
        <v>0.60536699999999999</v>
      </c>
      <c r="CB1316" s="112">
        <v>0.879162</v>
      </c>
      <c r="CC1316" s="112">
        <v>0.32938000000000001</v>
      </c>
      <c r="CD1316" s="117">
        <v>0.70063399999999998</v>
      </c>
      <c r="CE1316" s="105">
        <v>-8.76083E-2</v>
      </c>
      <c r="CF1316" s="105">
        <v>0.88594300000000004</v>
      </c>
      <c r="CG1316" s="105">
        <v>-0.142403</v>
      </c>
      <c r="CH1316" s="105">
        <v>-5.77463E-2</v>
      </c>
      <c r="CI1316" s="105">
        <v>-0.30463000000000001</v>
      </c>
      <c r="CJ1316" s="105">
        <v>-0.29976000000000003</v>
      </c>
      <c r="CK1316" s="105">
        <v>-0.10621999999999999</v>
      </c>
      <c r="CL1316" s="105">
        <v>0.83000099999999999</v>
      </c>
      <c r="CM1316" s="116">
        <v>-0.40345399999999998</v>
      </c>
    </row>
    <row r="1317" spans="1:91">
      <c r="A1317" s="104" t="s">
        <v>3496</v>
      </c>
      <c r="B1317" s="104" t="s">
        <v>3497</v>
      </c>
      <c r="C1317" s="104" t="s">
        <v>564</v>
      </c>
      <c r="D1317" s="105">
        <v>26.4758</v>
      </c>
      <c r="E1317" s="108">
        <v>62567098.5</v>
      </c>
      <c r="F1317" s="108">
        <v>67301050</v>
      </c>
      <c r="G1317" s="108">
        <v>50477156.590000004</v>
      </c>
      <c r="H1317" s="108">
        <v>78456348</v>
      </c>
      <c r="I1317" s="108">
        <v>65322085.5</v>
      </c>
      <c r="J1317" s="108">
        <v>348560792</v>
      </c>
      <c r="K1317" s="108">
        <v>851950590.79999995</v>
      </c>
      <c r="L1317" s="108">
        <v>166842151</v>
      </c>
      <c r="M1317" s="108">
        <v>93550345</v>
      </c>
      <c r="N1317" s="108">
        <v>32661362.75</v>
      </c>
      <c r="O1317" s="108">
        <v>48987594</v>
      </c>
      <c r="P1317" s="108">
        <v>54015976</v>
      </c>
      <c r="Q1317" s="108">
        <v>75379851.75</v>
      </c>
      <c r="R1317" s="108">
        <v>80230335.25</v>
      </c>
      <c r="S1317" s="108">
        <v>92131289.629999995</v>
      </c>
      <c r="T1317" s="108">
        <v>72534350.25</v>
      </c>
      <c r="U1317" s="108">
        <v>71398386</v>
      </c>
      <c r="V1317" s="108">
        <v>80043278</v>
      </c>
      <c r="W1317" s="108">
        <v>82459910.439999998</v>
      </c>
      <c r="X1317" s="108">
        <v>137451639.80000001</v>
      </c>
      <c r="Y1317" s="108">
        <v>48600397</v>
      </c>
      <c r="Z1317" s="108">
        <v>58865178.310000002</v>
      </c>
      <c r="AA1317" s="108">
        <v>67587286.5</v>
      </c>
      <c r="AB1317" s="108">
        <v>144863466.19999999</v>
      </c>
      <c r="AC1317" s="108">
        <v>88616586.530000001</v>
      </c>
      <c r="AD1317" s="108">
        <v>73493636.689999998</v>
      </c>
      <c r="AE1317" s="108">
        <v>96541124</v>
      </c>
      <c r="AF1317" s="108">
        <v>83866229</v>
      </c>
      <c r="AG1317" s="108">
        <v>104045057.3</v>
      </c>
      <c r="AH1317" s="115">
        <v>42238553.810000002</v>
      </c>
      <c r="AI1317" s="105">
        <v>26.282399999999999</v>
      </c>
      <c r="AJ1317" s="105">
        <v>26.7029</v>
      </c>
      <c r="AK1317" s="105">
        <v>26.240100000000002</v>
      </c>
      <c r="AL1317" s="105">
        <v>26.4998</v>
      </c>
      <c r="AM1317" s="105">
        <v>26.460100000000001</v>
      </c>
      <c r="AN1317" s="105">
        <v>28.937799999999999</v>
      </c>
      <c r="AO1317" s="105">
        <v>29.927700000000002</v>
      </c>
      <c r="AP1317" s="105">
        <v>28.360900000000001</v>
      </c>
      <c r="AQ1317" s="105">
        <v>26.668299999999999</v>
      </c>
      <c r="AR1317" s="105">
        <v>25.296199999999999</v>
      </c>
      <c r="AS1317" s="105">
        <v>26.2178</v>
      </c>
      <c r="AT1317" s="105">
        <v>26.291</v>
      </c>
      <c r="AU1317" s="105">
        <v>26.3841</v>
      </c>
      <c r="AV1317" s="105">
        <v>26.5473</v>
      </c>
      <c r="AW1317" s="105">
        <v>26.9162</v>
      </c>
      <c r="AX1317" s="105">
        <v>26.491499999999998</v>
      </c>
      <c r="AY1317" s="105">
        <v>26.427399999999999</v>
      </c>
      <c r="AZ1317" s="105">
        <v>26.6721</v>
      </c>
      <c r="BA1317" s="105">
        <v>26.542100000000001</v>
      </c>
      <c r="BB1317" s="105">
        <v>27.385100000000001</v>
      </c>
      <c r="BC1317" s="105">
        <v>25.7135</v>
      </c>
      <c r="BD1317" s="105">
        <v>26.2194</v>
      </c>
      <c r="BE1317" s="105">
        <v>26.454899999999999</v>
      </c>
      <c r="BF1317" s="105">
        <v>27.546700000000001</v>
      </c>
      <c r="BG1317" s="105">
        <v>26.4208</v>
      </c>
      <c r="BH1317" s="105">
        <v>26.138999999999999</v>
      </c>
      <c r="BI1317" s="105">
        <v>26.538499999999999</v>
      </c>
      <c r="BJ1317" s="105">
        <v>26.3766</v>
      </c>
      <c r="BK1317" s="105">
        <v>26.604500000000002</v>
      </c>
      <c r="BL1317" s="116">
        <v>25.367999999999999</v>
      </c>
      <c r="BM1317" s="112">
        <v>0.51327100000000003</v>
      </c>
      <c r="BN1317" s="112">
        <v>0.260463</v>
      </c>
      <c r="BO1317" s="112">
        <v>9.57842E-2</v>
      </c>
      <c r="BP1317" s="112">
        <v>0.733518</v>
      </c>
      <c r="BQ1317" s="112">
        <v>0.29129300000000002</v>
      </c>
      <c r="BR1317" s="112">
        <v>0.344947</v>
      </c>
      <c r="BS1317" s="112">
        <v>0.52192899999999998</v>
      </c>
      <c r="BT1317" s="112">
        <v>0.32621099999999997</v>
      </c>
      <c r="BU1317" s="117">
        <v>0.56438200000000005</v>
      </c>
      <c r="BV1317" s="112">
        <v>0.59029200000000004</v>
      </c>
      <c r="BW1317" s="112">
        <v>0.35168899999999997</v>
      </c>
      <c r="BX1317" s="112">
        <v>0.188809</v>
      </c>
      <c r="BY1317" s="112">
        <v>0.78559000000000001</v>
      </c>
      <c r="BZ1317" s="112">
        <v>0.62838799999999995</v>
      </c>
      <c r="CA1317" s="112">
        <v>0.61366699999999996</v>
      </c>
      <c r="CB1317" s="112">
        <v>0.70945800000000003</v>
      </c>
      <c r="CC1317" s="112">
        <v>0.52387499999999998</v>
      </c>
      <c r="CD1317" s="117">
        <v>0.84867300000000001</v>
      </c>
      <c r="CE1317" s="105">
        <v>0.29207699999999998</v>
      </c>
      <c r="CF1317" s="105">
        <v>1.1828399999999999</v>
      </c>
      <c r="CG1317" s="105">
        <v>2.2025999999999999</v>
      </c>
      <c r="CH1317" s="105">
        <v>-0.18138599999999999</v>
      </c>
      <c r="CI1317" s="105">
        <v>0.499496</v>
      </c>
      <c r="CJ1317" s="105">
        <v>0.41394999999999998</v>
      </c>
      <c r="CK1317" s="105">
        <v>0.43054100000000001</v>
      </c>
      <c r="CL1317" s="105">
        <v>0.62395500000000004</v>
      </c>
      <c r="CM1317" s="116">
        <v>0.249725</v>
      </c>
    </row>
    <row r="1318" spans="1:91">
      <c r="A1318" s="104" t="s">
        <v>3498</v>
      </c>
      <c r="B1318" s="104" t="s">
        <v>3499</v>
      </c>
      <c r="C1318" s="104" t="s">
        <v>3199</v>
      </c>
      <c r="D1318" s="105">
        <v>31.090450000000001</v>
      </c>
      <c r="E1318" s="108">
        <v>2143343236</v>
      </c>
      <c r="F1318" s="108">
        <v>2285818553</v>
      </c>
      <c r="G1318" s="108">
        <v>2694247751</v>
      </c>
      <c r="H1318" s="108">
        <v>2881833564</v>
      </c>
      <c r="I1318" s="108">
        <v>2860190674</v>
      </c>
      <c r="J1318" s="108">
        <v>3629334600</v>
      </c>
      <c r="K1318" s="108">
        <v>2793874135</v>
      </c>
      <c r="L1318" s="108">
        <v>5238192509</v>
      </c>
      <c r="M1318" s="108">
        <v>2868926633</v>
      </c>
      <c r="N1318" s="108">
        <v>2736306600</v>
      </c>
      <c r="O1318" s="108">
        <v>3742428388</v>
      </c>
      <c r="P1318" s="108">
        <v>2457055991</v>
      </c>
      <c r="Q1318" s="108">
        <v>1249095596</v>
      </c>
      <c r="R1318" s="108">
        <v>1456074083</v>
      </c>
      <c r="S1318" s="108">
        <v>1376857222</v>
      </c>
      <c r="T1318" s="108">
        <v>1758386241</v>
      </c>
      <c r="U1318" s="108">
        <v>1500806094</v>
      </c>
      <c r="V1318" s="108">
        <v>1554817403</v>
      </c>
      <c r="W1318" s="108">
        <v>1936989120</v>
      </c>
      <c r="X1318" s="108">
        <v>1816732908</v>
      </c>
      <c r="Y1318" s="108">
        <v>1811015129</v>
      </c>
      <c r="Z1318" s="108">
        <v>1485683877</v>
      </c>
      <c r="AA1318" s="108">
        <v>1218054964</v>
      </c>
      <c r="AB1318" s="108">
        <v>1537472078</v>
      </c>
      <c r="AC1318" s="108">
        <v>2259164686</v>
      </c>
      <c r="AD1318" s="108">
        <v>1681997307</v>
      </c>
      <c r="AE1318" s="108">
        <v>1898350468</v>
      </c>
      <c r="AF1318" s="108">
        <v>1743146594</v>
      </c>
      <c r="AG1318" s="108">
        <v>1383773480</v>
      </c>
      <c r="AH1318" s="115">
        <v>1525939712</v>
      </c>
      <c r="AI1318" s="105">
        <v>31.380700000000001</v>
      </c>
      <c r="AJ1318" s="105">
        <v>31.642800000000001</v>
      </c>
      <c r="AK1318" s="105">
        <v>31.8628</v>
      </c>
      <c r="AL1318" s="105">
        <v>31.698699999999999</v>
      </c>
      <c r="AM1318" s="105">
        <v>31.831199999999999</v>
      </c>
      <c r="AN1318" s="105">
        <v>32.200299999999999</v>
      </c>
      <c r="AO1318" s="105">
        <v>31.629899999999999</v>
      </c>
      <c r="AP1318" s="105">
        <v>32.942500000000003</v>
      </c>
      <c r="AQ1318" s="105">
        <v>31.606999999999999</v>
      </c>
      <c r="AR1318" s="105">
        <v>31.761299999999999</v>
      </c>
      <c r="AS1318" s="105">
        <v>32.281999999999996</v>
      </c>
      <c r="AT1318" s="105">
        <v>31.798400000000001</v>
      </c>
      <c r="AU1318" s="105">
        <v>30.4572</v>
      </c>
      <c r="AV1318" s="105">
        <v>30.729099999999999</v>
      </c>
      <c r="AW1318" s="105">
        <v>30.689800000000002</v>
      </c>
      <c r="AX1318" s="105">
        <v>31.090900000000001</v>
      </c>
      <c r="AY1318" s="105">
        <v>30.8065</v>
      </c>
      <c r="AZ1318" s="105">
        <v>30.876799999999999</v>
      </c>
      <c r="BA1318" s="105">
        <v>31.0961</v>
      </c>
      <c r="BB1318" s="105">
        <v>31.09</v>
      </c>
      <c r="BC1318" s="105">
        <v>30.946000000000002</v>
      </c>
      <c r="BD1318" s="105">
        <v>30.869299999999999</v>
      </c>
      <c r="BE1318" s="105">
        <v>30.607600000000001</v>
      </c>
      <c r="BF1318" s="105">
        <v>30.954499999999999</v>
      </c>
      <c r="BG1318" s="105">
        <v>31.120999999999999</v>
      </c>
      <c r="BH1318" s="105">
        <v>30.686699999999998</v>
      </c>
      <c r="BI1318" s="105">
        <v>30.835999999999999</v>
      </c>
      <c r="BJ1318" s="105">
        <v>30.754100000000001</v>
      </c>
      <c r="BK1318" s="105">
        <v>30.3079</v>
      </c>
      <c r="BL1318" s="116">
        <v>30.5136</v>
      </c>
      <c r="BM1318" s="112">
        <v>4.35901E-3</v>
      </c>
      <c r="BN1318" s="112">
        <v>2.1923699999999999E-3</v>
      </c>
      <c r="BO1318" s="112">
        <v>2.8911200000000001E-2</v>
      </c>
      <c r="BP1318" s="112">
        <v>2.5504799999999999E-3</v>
      </c>
      <c r="BQ1318" s="112">
        <v>0.55169400000000002</v>
      </c>
      <c r="BR1318" s="112">
        <v>6.1185999999999997E-2</v>
      </c>
      <c r="BS1318" s="112">
        <v>1.97577E-2</v>
      </c>
      <c r="BT1318" s="112">
        <v>0.16062699999999999</v>
      </c>
      <c r="BU1318" s="117">
        <v>0.120985</v>
      </c>
      <c r="BV1318" s="112">
        <v>2.6936700000000001E-2</v>
      </c>
      <c r="BW1318" s="112">
        <v>1.9230400000000002E-2</v>
      </c>
      <c r="BX1318" s="112">
        <v>0.100716</v>
      </c>
      <c r="BY1318" s="112">
        <v>1.27925E-2</v>
      </c>
      <c r="BZ1318" s="112">
        <v>0.77297499999999997</v>
      </c>
      <c r="CA1318" s="112">
        <v>0.24576999999999999</v>
      </c>
      <c r="CB1318" s="112">
        <v>0.132104</v>
      </c>
      <c r="CC1318" s="112">
        <v>0.35172599999999998</v>
      </c>
      <c r="CD1318" s="117">
        <v>0.64379200000000003</v>
      </c>
      <c r="CE1318" s="105">
        <v>1.10358</v>
      </c>
      <c r="CF1318" s="105">
        <v>1.38486</v>
      </c>
      <c r="CG1318" s="105">
        <v>1.5345800000000001</v>
      </c>
      <c r="CH1318" s="105">
        <v>1.42205</v>
      </c>
      <c r="CI1318" s="105">
        <v>0.100188</v>
      </c>
      <c r="CJ1318" s="105">
        <v>0.39954200000000001</v>
      </c>
      <c r="CK1318" s="105">
        <v>0.51883400000000002</v>
      </c>
      <c r="CL1318" s="105">
        <v>0.28526000000000001</v>
      </c>
      <c r="CM1318" s="116">
        <v>0.35600900000000002</v>
      </c>
    </row>
    <row r="1319" spans="1:91">
      <c r="A1319" s="104" t="s">
        <v>3500</v>
      </c>
      <c r="B1319" s="104" t="s">
        <v>3501</v>
      </c>
      <c r="C1319" s="104" t="s">
        <v>1939</v>
      </c>
      <c r="D1319" s="105">
        <v>27.913699999999999</v>
      </c>
      <c r="E1319" s="108">
        <v>57658982.5</v>
      </c>
      <c r="F1319" s="108">
        <v>91802913.75</v>
      </c>
      <c r="G1319" s="108">
        <v>89489188</v>
      </c>
      <c r="H1319" s="108">
        <v>441156328</v>
      </c>
      <c r="I1319" s="108">
        <v>135333934</v>
      </c>
      <c r="J1319" s="108">
        <v>100309080</v>
      </c>
      <c r="K1319" s="108"/>
      <c r="L1319" s="108">
        <v>18722113.5</v>
      </c>
      <c r="M1319" s="108">
        <v>160244080</v>
      </c>
      <c r="N1319" s="108">
        <v>82830156</v>
      </c>
      <c r="O1319" s="108">
        <v>111392613</v>
      </c>
      <c r="P1319" s="108">
        <v>82717125</v>
      </c>
      <c r="Q1319" s="108">
        <v>263658528</v>
      </c>
      <c r="R1319" s="108">
        <v>267885646</v>
      </c>
      <c r="S1319" s="108"/>
      <c r="T1319" s="108">
        <v>355383296</v>
      </c>
      <c r="U1319" s="108">
        <v>363111894</v>
      </c>
      <c r="V1319" s="108">
        <v>118167208</v>
      </c>
      <c r="W1319" s="108">
        <v>224990116</v>
      </c>
      <c r="X1319" s="108">
        <v>215506860</v>
      </c>
      <c r="Y1319" s="108">
        <v>177108864</v>
      </c>
      <c r="Z1319" s="108">
        <v>211698288</v>
      </c>
      <c r="AA1319" s="108">
        <v>203591600</v>
      </c>
      <c r="AB1319" s="108">
        <v>182660444</v>
      </c>
      <c r="AC1319" s="108">
        <v>357730455.5</v>
      </c>
      <c r="AD1319" s="108">
        <v>307357472</v>
      </c>
      <c r="AE1319" s="108">
        <v>414569676</v>
      </c>
      <c r="AF1319" s="108">
        <v>319499620</v>
      </c>
      <c r="AG1319" s="108">
        <v>266048756</v>
      </c>
      <c r="AH1319" s="115">
        <v>417086468</v>
      </c>
      <c r="AI1319" s="105">
        <v>26.1645</v>
      </c>
      <c r="AJ1319" s="105">
        <v>27.1508</v>
      </c>
      <c r="AK1319" s="105">
        <v>27.0715</v>
      </c>
      <c r="AL1319" s="105">
        <v>28.991099999999999</v>
      </c>
      <c r="AM1319" s="105">
        <v>27.475999999999999</v>
      </c>
      <c r="AN1319" s="105">
        <v>27.104800000000001</v>
      </c>
      <c r="AO1319" s="105">
        <v>23.0413</v>
      </c>
      <c r="AP1319" s="105">
        <v>25.278199999999998</v>
      </c>
      <c r="AQ1319" s="105">
        <v>27.444800000000001</v>
      </c>
      <c r="AR1319" s="105">
        <v>26.7151</v>
      </c>
      <c r="AS1319" s="105">
        <v>27.383900000000001</v>
      </c>
      <c r="AT1319" s="105">
        <v>26.905799999999999</v>
      </c>
      <c r="AU1319" s="105">
        <v>28.193300000000001</v>
      </c>
      <c r="AV1319" s="105">
        <v>28.2867</v>
      </c>
      <c r="AW1319" s="105">
        <v>21.429400000000001</v>
      </c>
      <c r="AX1319" s="105">
        <v>28.784099999999999</v>
      </c>
      <c r="AY1319" s="105">
        <v>28.762599999999999</v>
      </c>
      <c r="AZ1319" s="105">
        <v>27.1936</v>
      </c>
      <c r="BA1319" s="105">
        <v>27.990200000000002</v>
      </c>
      <c r="BB1319" s="105">
        <v>28.025300000000001</v>
      </c>
      <c r="BC1319" s="105">
        <v>27.610199999999999</v>
      </c>
      <c r="BD1319" s="105">
        <v>28.093</v>
      </c>
      <c r="BE1319" s="105">
        <v>28.068200000000001</v>
      </c>
      <c r="BF1319" s="105">
        <v>27.8812</v>
      </c>
      <c r="BG1319" s="105">
        <v>28.464300000000001</v>
      </c>
      <c r="BH1319" s="105">
        <v>28.2331</v>
      </c>
      <c r="BI1319" s="105">
        <v>28.640899999999998</v>
      </c>
      <c r="BJ1319" s="105">
        <v>28.3063</v>
      </c>
      <c r="BK1319" s="105">
        <v>27.946200000000001</v>
      </c>
      <c r="BL1319" s="116">
        <v>28.635899999999999</v>
      </c>
      <c r="BM1319" s="112">
        <v>1.59451E-2</v>
      </c>
      <c r="BN1319" s="112">
        <v>0.51194600000000001</v>
      </c>
      <c r="BO1319" s="112">
        <v>7.7357499999999996E-2</v>
      </c>
      <c r="BP1319" s="112">
        <v>1.0037900000000001E-2</v>
      </c>
      <c r="BQ1319" s="112">
        <v>0.36509599999999998</v>
      </c>
      <c r="BR1319" s="112">
        <v>0.93438200000000005</v>
      </c>
      <c r="BS1319" s="112">
        <v>0.15362500000000001</v>
      </c>
      <c r="BT1319" s="112">
        <v>0.25062400000000001</v>
      </c>
      <c r="BU1319" s="117">
        <v>0.55233299999999996</v>
      </c>
      <c r="BV1319" s="112">
        <v>5.2006200000000002E-2</v>
      </c>
      <c r="BW1319" s="112">
        <v>0.59556100000000001</v>
      </c>
      <c r="BX1319" s="112">
        <v>0.17008200000000001</v>
      </c>
      <c r="BY1319" s="112">
        <v>2.8041E-2</v>
      </c>
      <c r="BZ1319" s="112">
        <v>0.68580700000000006</v>
      </c>
      <c r="CA1319" s="112">
        <v>0.97095600000000004</v>
      </c>
      <c r="CB1319" s="112">
        <v>0.36817499999999997</v>
      </c>
      <c r="CC1319" s="112">
        <v>0.45559300000000003</v>
      </c>
      <c r="CD1319" s="117">
        <v>0.83884099999999995</v>
      </c>
      <c r="CE1319" s="105">
        <v>-1.50051</v>
      </c>
      <c r="CF1319" s="105">
        <v>-0.43878699999999998</v>
      </c>
      <c r="CG1319" s="105">
        <v>-3.04135</v>
      </c>
      <c r="CH1319" s="105">
        <v>-1.2944800000000001</v>
      </c>
      <c r="CI1319" s="105">
        <v>-2.3263199999999999</v>
      </c>
      <c r="CJ1319" s="105">
        <v>-4.9338699999999999E-2</v>
      </c>
      <c r="CK1319" s="105">
        <v>-0.42087400000000003</v>
      </c>
      <c r="CL1319" s="105">
        <v>-0.28198699999999999</v>
      </c>
      <c r="CM1319" s="116">
        <v>0.15001700000000001</v>
      </c>
    </row>
    <row r="1320" spans="1:91">
      <c r="A1320" s="104" t="s">
        <v>3502</v>
      </c>
      <c r="B1320" s="104" t="s">
        <v>3503</v>
      </c>
      <c r="C1320" s="104" t="s">
        <v>1018</v>
      </c>
      <c r="D1320" s="105">
        <v>28.8002</v>
      </c>
      <c r="E1320" s="108">
        <v>323979921</v>
      </c>
      <c r="F1320" s="108">
        <v>178664628.30000001</v>
      </c>
      <c r="G1320" s="108">
        <v>141644916</v>
      </c>
      <c r="H1320" s="108">
        <v>163878656.5</v>
      </c>
      <c r="I1320" s="108">
        <v>337639813.30000001</v>
      </c>
      <c r="J1320" s="108">
        <v>227396133</v>
      </c>
      <c r="K1320" s="108">
        <v>258523491</v>
      </c>
      <c r="L1320" s="108">
        <v>88012917</v>
      </c>
      <c r="M1320" s="108">
        <v>241979216.5</v>
      </c>
      <c r="N1320" s="108">
        <v>269193547.80000001</v>
      </c>
      <c r="O1320" s="108">
        <v>214159869</v>
      </c>
      <c r="P1320" s="108">
        <v>148096394</v>
      </c>
      <c r="Q1320" s="108">
        <v>487677862</v>
      </c>
      <c r="R1320" s="108">
        <v>499195010</v>
      </c>
      <c r="S1320" s="108">
        <v>148590489</v>
      </c>
      <c r="T1320" s="108">
        <v>383924141</v>
      </c>
      <c r="U1320" s="108">
        <v>475830856.5</v>
      </c>
      <c r="V1320" s="108">
        <v>173026485.30000001</v>
      </c>
      <c r="W1320" s="108">
        <v>456909284</v>
      </c>
      <c r="X1320" s="108">
        <v>488825160.80000001</v>
      </c>
      <c r="Y1320" s="108">
        <v>565291597</v>
      </c>
      <c r="Z1320" s="108">
        <v>434574774.30000001</v>
      </c>
      <c r="AA1320" s="108">
        <v>227201560</v>
      </c>
      <c r="AB1320" s="108">
        <v>491752541</v>
      </c>
      <c r="AC1320" s="108">
        <v>451782175</v>
      </c>
      <c r="AD1320" s="108">
        <v>572525716</v>
      </c>
      <c r="AE1320" s="108">
        <v>551185511.5</v>
      </c>
      <c r="AF1320" s="108">
        <v>539564834.29999995</v>
      </c>
      <c r="AG1320" s="108">
        <v>532813314.39999998</v>
      </c>
      <c r="AH1320" s="115">
        <v>500597396.5</v>
      </c>
      <c r="AI1320" s="105">
        <v>28.654800000000002</v>
      </c>
      <c r="AJ1320" s="105">
        <v>28.064800000000002</v>
      </c>
      <c r="AK1320" s="105">
        <v>27.745899999999999</v>
      </c>
      <c r="AL1320" s="105">
        <v>27.5624</v>
      </c>
      <c r="AM1320" s="105">
        <v>28.7942</v>
      </c>
      <c r="AN1320" s="105">
        <v>28.297699999999999</v>
      </c>
      <c r="AO1320" s="105">
        <v>28.208100000000002</v>
      </c>
      <c r="AP1320" s="105">
        <v>27.3962</v>
      </c>
      <c r="AQ1320" s="105">
        <v>28.039400000000001</v>
      </c>
      <c r="AR1320" s="105">
        <v>28.462599999999998</v>
      </c>
      <c r="AS1320" s="105">
        <v>28.308700000000002</v>
      </c>
      <c r="AT1320" s="105">
        <v>27.746099999999998</v>
      </c>
      <c r="AU1320" s="105">
        <v>29.049299999999999</v>
      </c>
      <c r="AV1320" s="105">
        <v>29.184699999999999</v>
      </c>
      <c r="AW1320" s="105">
        <v>27.6312</v>
      </c>
      <c r="AX1320" s="105">
        <v>28.895600000000002</v>
      </c>
      <c r="AY1320" s="105">
        <v>29.159199999999998</v>
      </c>
      <c r="AZ1320" s="105">
        <v>27.7483</v>
      </c>
      <c r="BA1320" s="105">
        <v>29.0123</v>
      </c>
      <c r="BB1320" s="105">
        <v>29.2179</v>
      </c>
      <c r="BC1320" s="105">
        <v>29.294799999999999</v>
      </c>
      <c r="BD1320" s="105">
        <v>29.0791</v>
      </c>
      <c r="BE1320" s="105">
        <v>28.1799</v>
      </c>
      <c r="BF1320" s="105">
        <v>29.309899999999999</v>
      </c>
      <c r="BG1320" s="105">
        <v>28.8062</v>
      </c>
      <c r="BH1320" s="105">
        <v>29.1343</v>
      </c>
      <c r="BI1320" s="105">
        <v>29.0518</v>
      </c>
      <c r="BJ1320" s="105">
        <v>29.0623</v>
      </c>
      <c r="BK1320" s="105">
        <v>28.93</v>
      </c>
      <c r="BL1320" s="116">
        <v>28.889700000000001</v>
      </c>
      <c r="BM1320" s="112">
        <v>4.1184999999999999E-2</v>
      </c>
      <c r="BN1320" s="112">
        <v>0.109246</v>
      </c>
      <c r="BO1320" s="112">
        <v>1.2950100000000001E-2</v>
      </c>
      <c r="BP1320" s="112">
        <v>2.4443699999999999E-2</v>
      </c>
      <c r="BQ1320" s="112">
        <v>0.534721</v>
      </c>
      <c r="BR1320" s="112">
        <v>0.45604499999999998</v>
      </c>
      <c r="BS1320" s="112">
        <v>9.6668699999999996E-2</v>
      </c>
      <c r="BT1320" s="112">
        <v>0.77964100000000003</v>
      </c>
      <c r="BU1320" s="117">
        <v>0.75791399999999998</v>
      </c>
      <c r="BV1320" s="112">
        <v>8.7529099999999999E-2</v>
      </c>
      <c r="BW1320" s="112">
        <v>0.182648</v>
      </c>
      <c r="BX1320" s="112">
        <v>6.7287E-2</v>
      </c>
      <c r="BY1320" s="112">
        <v>5.2352099999999999E-2</v>
      </c>
      <c r="BZ1320" s="112">
        <v>0.76743499999999998</v>
      </c>
      <c r="CA1320" s="112">
        <v>0.70218800000000003</v>
      </c>
      <c r="CB1320" s="112">
        <v>0.29283399999999998</v>
      </c>
      <c r="CC1320" s="112">
        <v>0.87356299999999998</v>
      </c>
      <c r="CD1320" s="117">
        <v>0.91850900000000002</v>
      </c>
      <c r="CE1320" s="105">
        <v>-0.80548399999999998</v>
      </c>
      <c r="CF1320" s="105">
        <v>-0.742533</v>
      </c>
      <c r="CG1320" s="105">
        <v>-1.0793999999999999</v>
      </c>
      <c r="CH1320" s="105">
        <v>-0.78818299999999997</v>
      </c>
      <c r="CI1320" s="105">
        <v>-0.33891100000000002</v>
      </c>
      <c r="CJ1320" s="105">
        <v>-0.35961199999999999</v>
      </c>
      <c r="CK1320" s="105">
        <v>0.214364</v>
      </c>
      <c r="CL1320" s="105">
        <v>-0.10432900000000001</v>
      </c>
      <c r="CM1320" s="116">
        <v>3.6798499999999998E-2</v>
      </c>
    </row>
    <row r="1321" spans="1:91">
      <c r="A1321" s="104" t="s">
        <v>3504</v>
      </c>
      <c r="B1321" s="104" t="s">
        <v>3505</v>
      </c>
      <c r="C1321" s="104" t="s">
        <v>3506</v>
      </c>
      <c r="D1321" s="105">
        <v>31.750700000000002</v>
      </c>
      <c r="E1321" s="108">
        <v>3414572713</v>
      </c>
      <c r="F1321" s="108">
        <v>3597543717</v>
      </c>
      <c r="G1321" s="108">
        <v>3745218169</v>
      </c>
      <c r="H1321" s="108">
        <v>4311755396</v>
      </c>
      <c r="I1321" s="108">
        <v>3865371639</v>
      </c>
      <c r="J1321" s="108">
        <v>4709526372</v>
      </c>
      <c r="K1321" s="108">
        <v>3650384502</v>
      </c>
      <c r="L1321" s="108">
        <v>2795914180</v>
      </c>
      <c r="M1321" s="108">
        <v>3961403623</v>
      </c>
      <c r="N1321" s="108">
        <v>2779384071</v>
      </c>
      <c r="O1321" s="108">
        <v>3387948257</v>
      </c>
      <c r="P1321" s="108">
        <v>3200817982</v>
      </c>
      <c r="Q1321" s="108">
        <v>3018742131</v>
      </c>
      <c r="R1321" s="108">
        <v>2486373496</v>
      </c>
      <c r="S1321" s="108">
        <v>1935214194</v>
      </c>
      <c r="T1321" s="108">
        <v>2487508961</v>
      </c>
      <c r="U1321" s="108">
        <v>2862113239</v>
      </c>
      <c r="V1321" s="108">
        <v>3295145626</v>
      </c>
      <c r="W1321" s="108">
        <v>2199971923</v>
      </c>
      <c r="X1321" s="108">
        <v>2174252707</v>
      </c>
      <c r="Y1321" s="108">
        <v>3018504429</v>
      </c>
      <c r="Z1321" s="108">
        <v>2755774769</v>
      </c>
      <c r="AA1321" s="108">
        <v>2673246875</v>
      </c>
      <c r="AB1321" s="108">
        <v>2328032769</v>
      </c>
      <c r="AC1321" s="108">
        <v>2375244696</v>
      </c>
      <c r="AD1321" s="108">
        <v>3058618018</v>
      </c>
      <c r="AE1321" s="108">
        <v>2926306510</v>
      </c>
      <c r="AF1321" s="108">
        <v>2916611745</v>
      </c>
      <c r="AG1321" s="108">
        <v>3092851933</v>
      </c>
      <c r="AH1321" s="115">
        <v>3778317523</v>
      </c>
      <c r="AI1321" s="105">
        <v>32.052500000000002</v>
      </c>
      <c r="AJ1321" s="105">
        <v>32.285899999999998</v>
      </c>
      <c r="AK1321" s="105">
        <v>32.340800000000002</v>
      </c>
      <c r="AL1321" s="105">
        <v>32.28</v>
      </c>
      <c r="AM1321" s="105">
        <v>32.265799999999999</v>
      </c>
      <c r="AN1321" s="105">
        <v>32.564700000000002</v>
      </c>
      <c r="AO1321" s="105">
        <v>32.026600000000002</v>
      </c>
      <c r="AP1321" s="105">
        <v>32.032600000000002</v>
      </c>
      <c r="AQ1321" s="105">
        <v>32.072499999999998</v>
      </c>
      <c r="AR1321" s="105">
        <v>31.787299999999998</v>
      </c>
      <c r="AS1321" s="105">
        <v>32.146599999999999</v>
      </c>
      <c r="AT1321" s="105">
        <v>32.18</v>
      </c>
      <c r="AU1321" s="105">
        <v>31.725200000000001</v>
      </c>
      <c r="AV1321" s="105">
        <v>31.501100000000001</v>
      </c>
      <c r="AW1321" s="105">
        <v>31.174900000000001</v>
      </c>
      <c r="AX1321" s="105">
        <v>31.5914</v>
      </c>
      <c r="AY1321" s="105">
        <v>31.738</v>
      </c>
      <c r="AZ1321" s="105">
        <v>31.942499999999999</v>
      </c>
      <c r="BA1321" s="105">
        <v>31.279800000000002</v>
      </c>
      <c r="BB1321" s="105">
        <v>31.345800000000001</v>
      </c>
      <c r="BC1321" s="105">
        <v>31.676200000000001</v>
      </c>
      <c r="BD1321" s="105">
        <v>31.763400000000001</v>
      </c>
      <c r="BE1321" s="105">
        <v>31.718599999999999</v>
      </c>
      <c r="BF1321" s="105">
        <v>31.553100000000001</v>
      </c>
      <c r="BG1321" s="105">
        <v>31.194800000000001</v>
      </c>
      <c r="BH1321" s="105">
        <v>31.538499999999999</v>
      </c>
      <c r="BI1321" s="105">
        <v>31.4603</v>
      </c>
      <c r="BJ1321" s="105">
        <v>31.496700000000001</v>
      </c>
      <c r="BK1321" s="105">
        <v>31.452400000000001</v>
      </c>
      <c r="BL1321" s="116">
        <v>31.806799999999999</v>
      </c>
      <c r="BM1321" s="112">
        <v>1.07692E-2</v>
      </c>
      <c r="BN1321" s="112">
        <v>6.0778500000000001E-3</v>
      </c>
      <c r="BO1321" s="112">
        <v>1.51071E-2</v>
      </c>
      <c r="BP1321" s="112">
        <v>5.4421299999999999E-2</v>
      </c>
      <c r="BQ1321" s="112">
        <v>0.57672800000000002</v>
      </c>
      <c r="BR1321" s="112">
        <v>0.318243</v>
      </c>
      <c r="BS1321" s="112">
        <v>0.41271799999999997</v>
      </c>
      <c r="BT1321" s="112">
        <v>0.50929400000000002</v>
      </c>
      <c r="BU1321" s="117">
        <v>0.28628199999999998</v>
      </c>
      <c r="BV1321" s="112">
        <v>4.1600499999999999E-2</v>
      </c>
      <c r="BW1321" s="112">
        <v>2.9142100000000001E-2</v>
      </c>
      <c r="BX1321" s="112">
        <v>7.3173299999999997E-2</v>
      </c>
      <c r="BY1321" s="112">
        <v>9.8183900000000005E-2</v>
      </c>
      <c r="BZ1321" s="112">
        <v>0.78407199999999999</v>
      </c>
      <c r="CA1321" s="112">
        <v>0.58970400000000001</v>
      </c>
      <c r="CB1321" s="112">
        <v>0.63182700000000003</v>
      </c>
      <c r="CC1321" s="112">
        <v>0.68431900000000001</v>
      </c>
      <c r="CD1321" s="117">
        <v>0.72864200000000001</v>
      </c>
      <c r="CE1321" s="105">
        <v>0.64108600000000004</v>
      </c>
      <c r="CF1321" s="105">
        <v>0.78486599999999995</v>
      </c>
      <c r="CG1321" s="105">
        <v>0.45857900000000001</v>
      </c>
      <c r="CH1321" s="105">
        <v>0.45264700000000002</v>
      </c>
      <c r="CI1321" s="105">
        <v>-0.11822299999999999</v>
      </c>
      <c r="CJ1321" s="105">
        <v>0.171989</v>
      </c>
      <c r="CK1321" s="105">
        <v>-0.15138299999999999</v>
      </c>
      <c r="CL1321" s="105">
        <v>9.3025200000000002E-2</v>
      </c>
      <c r="CM1321" s="116">
        <v>-0.187442</v>
      </c>
    </row>
    <row r="1322" spans="1:91">
      <c r="A1322" s="104" t="s">
        <v>3507</v>
      </c>
      <c r="B1322" s="104" t="s">
        <v>3508</v>
      </c>
      <c r="C1322" s="104" t="s">
        <v>3509</v>
      </c>
      <c r="D1322" s="105">
        <v>29.485550000000003</v>
      </c>
      <c r="E1322" s="108">
        <v>646890951</v>
      </c>
      <c r="F1322" s="108">
        <v>401556600.5</v>
      </c>
      <c r="G1322" s="108">
        <v>393575180.80000001</v>
      </c>
      <c r="H1322" s="108">
        <v>519078634.30000001</v>
      </c>
      <c r="I1322" s="108">
        <v>564282132</v>
      </c>
      <c r="J1322" s="108">
        <v>276223317</v>
      </c>
      <c r="K1322" s="108">
        <v>671766533</v>
      </c>
      <c r="L1322" s="108">
        <v>263898345.30000001</v>
      </c>
      <c r="M1322" s="108">
        <v>1282404476</v>
      </c>
      <c r="N1322" s="108">
        <v>443609276</v>
      </c>
      <c r="O1322" s="108">
        <v>282186918</v>
      </c>
      <c r="P1322" s="108">
        <v>1514520832</v>
      </c>
      <c r="Q1322" s="108">
        <v>697981252.5</v>
      </c>
      <c r="R1322" s="108">
        <v>581842240.5</v>
      </c>
      <c r="S1322" s="108">
        <v>760972778</v>
      </c>
      <c r="T1322" s="108">
        <v>576461878</v>
      </c>
      <c r="U1322" s="108">
        <v>598893025</v>
      </c>
      <c r="V1322" s="108">
        <v>588376995.5</v>
      </c>
      <c r="W1322" s="108">
        <v>736556776</v>
      </c>
      <c r="X1322" s="108">
        <v>951179972</v>
      </c>
      <c r="Y1322" s="108">
        <v>515152770.30000001</v>
      </c>
      <c r="Z1322" s="108">
        <v>576030916.29999995</v>
      </c>
      <c r="AA1322" s="108">
        <v>658985483.5</v>
      </c>
      <c r="AB1322" s="108">
        <v>510292425.5</v>
      </c>
      <c r="AC1322" s="108">
        <v>738618810</v>
      </c>
      <c r="AD1322" s="108">
        <v>2488553049</v>
      </c>
      <c r="AE1322" s="108">
        <v>1026988952</v>
      </c>
      <c r="AF1322" s="108">
        <v>515032846</v>
      </c>
      <c r="AG1322" s="108">
        <v>723948814</v>
      </c>
      <c r="AH1322" s="115">
        <v>820696092</v>
      </c>
      <c r="AI1322" s="105">
        <v>29.6524</v>
      </c>
      <c r="AJ1322" s="105">
        <v>29.160299999999999</v>
      </c>
      <c r="AK1322" s="105">
        <v>29.1554</v>
      </c>
      <c r="AL1322" s="105">
        <v>29.2258</v>
      </c>
      <c r="AM1322" s="105">
        <v>29.510999999999999</v>
      </c>
      <c r="AN1322" s="105">
        <v>28.5731</v>
      </c>
      <c r="AO1322" s="105">
        <v>29.546199999999999</v>
      </c>
      <c r="AP1322" s="105">
        <v>28.782599999999999</v>
      </c>
      <c r="AQ1322" s="105">
        <v>30.4453</v>
      </c>
      <c r="AR1322" s="105">
        <v>29.181799999999999</v>
      </c>
      <c r="AS1322" s="105">
        <v>28.646699999999999</v>
      </c>
      <c r="AT1322" s="105">
        <v>31.1004</v>
      </c>
      <c r="AU1322" s="105">
        <v>29.578199999999999</v>
      </c>
      <c r="AV1322" s="105">
        <v>29.4057</v>
      </c>
      <c r="AW1322" s="105">
        <v>29.8797</v>
      </c>
      <c r="AX1322" s="105">
        <v>29.481999999999999</v>
      </c>
      <c r="AY1322" s="105">
        <v>29.487100000000002</v>
      </c>
      <c r="AZ1322" s="105">
        <v>29.4499</v>
      </c>
      <c r="BA1322" s="105">
        <v>29.7012</v>
      </c>
      <c r="BB1322" s="105">
        <v>30.172699999999999</v>
      </c>
      <c r="BC1322" s="105">
        <v>29.158100000000001</v>
      </c>
      <c r="BD1322" s="105">
        <v>29.484000000000002</v>
      </c>
      <c r="BE1322" s="105">
        <v>29.704899999999999</v>
      </c>
      <c r="BF1322" s="105">
        <v>29.363299999999999</v>
      </c>
      <c r="BG1322" s="105">
        <v>29.497</v>
      </c>
      <c r="BH1322" s="105">
        <v>31.252500000000001</v>
      </c>
      <c r="BI1322" s="105">
        <v>29.9496</v>
      </c>
      <c r="BJ1322" s="105">
        <v>28.995100000000001</v>
      </c>
      <c r="BK1322" s="105">
        <v>29.370899999999999</v>
      </c>
      <c r="BL1322" s="116">
        <v>29.6082</v>
      </c>
      <c r="BM1322" s="112">
        <v>0.99376100000000001</v>
      </c>
      <c r="BN1322" s="112">
        <v>0.53893000000000002</v>
      </c>
      <c r="BO1322" s="112">
        <v>0.63041999999999998</v>
      </c>
      <c r="BP1322" s="112">
        <v>0.699129</v>
      </c>
      <c r="BQ1322" s="112">
        <v>0.25961899999999999</v>
      </c>
      <c r="BR1322" s="112">
        <v>0.45380199999999998</v>
      </c>
      <c r="BS1322" s="112">
        <v>0.362313</v>
      </c>
      <c r="BT1322" s="112">
        <v>0.399671</v>
      </c>
      <c r="BU1322" s="117">
        <v>0.177458</v>
      </c>
      <c r="BV1322" s="112">
        <v>0.99595599999999995</v>
      </c>
      <c r="BW1322" s="112">
        <v>0.622417</v>
      </c>
      <c r="BX1322" s="112">
        <v>0.71472500000000005</v>
      </c>
      <c r="BY1322" s="112">
        <v>0.75679799999999997</v>
      </c>
      <c r="BZ1322" s="112">
        <v>0.59931199999999996</v>
      </c>
      <c r="CA1322" s="112">
        <v>0.70046900000000001</v>
      </c>
      <c r="CB1322" s="112">
        <v>0.59101300000000001</v>
      </c>
      <c r="CC1322" s="112">
        <v>0.59087199999999995</v>
      </c>
      <c r="CD1322" s="117">
        <v>0.686805</v>
      </c>
      <c r="CE1322" s="105">
        <v>-2.0211500000000002E-3</v>
      </c>
      <c r="CF1322" s="105">
        <v>-0.22145200000000001</v>
      </c>
      <c r="CG1322" s="105">
        <v>0.26661600000000002</v>
      </c>
      <c r="CH1322" s="105">
        <v>0.31822699999999998</v>
      </c>
      <c r="CI1322" s="105">
        <v>0.296487</v>
      </c>
      <c r="CJ1322" s="105">
        <v>0.148232</v>
      </c>
      <c r="CK1322" s="105">
        <v>0.35256599999999999</v>
      </c>
      <c r="CL1322" s="105">
        <v>0.19264500000000001</v>
      </c>
      <c r="CM1322" s="116">
        <v>0.90829499999999996</v>
      </c>
    </row>
    <row r="1323" spans="1:91">
      <c r="A1323" s="104" t="s">
        <v>3510</v>
      </c>
      <c r="B1323" s="104" t="s">
        <v>3511</v>
      </c>
      <c r="C1323" s="104" t="s">
        <v>2416</v>
      </c>
      <c r="D1323" s="105">
        <v>30.5474</v>
      </c>
      <c r="E1323" s="108">
        <v>947115214</v>
      </c>
      <c r="F1323" s="108">
        <v>586291448</v>
      </c>
      <c r="G1323" s="108">
        <v>594461035.5</v>
      </c>
      <c r="H1323" s="108">
        <v>1375101862</v>
      </c>
      <c r="I1323" s="108">
        <v>1193203190</v>
      </c>
      <c r="J1323" s="108">
        <v>1252152448</v>
      </c>
      <c r="K1323" s="108">
        <v>950976313.29999995</v>
      </c>
      <c r="L1323" s="108">
        <v>853945979</v>
      </c>
      <c r="M1323" s="108">
        <v>1623763547</v>
      </c>
      <c r="N1323" s="108">
        <v>929169112</v>
      </c>
      <c r="O1323" s="108">
        <v>436766560.80000001</v>
      </c>
      <c r="P1323" s="108">
        <v>704056088.5</v>
      </c>
      <c r="Q1323" s="108">
        <v>1293517748</v>
      </c>
      <c r="R1323" s="108">
        <v>895196330</v>
      </c>
      <c r="S1323" s="108">
        <v>749873384.5</v>
      </c>
      <c r="T1323" s="108">
        <v>1136368415</v>
      </c>
      <c r="U1323" s="108">
        <v>1310500423</v>
      </c>
      <c r="V1323" s="108">
        <v>971593103.5</v>
      </c>
      <c r="W1323" s="108">
        <v>1788257055</v>
      </c>
      <c r="X1323" s="108">
        <v>1689725530</v>
      </c>
      <c r="Y1323" s="108">
        <v>1283003986</v>
      </c>
      <c r="Z1323" s="108">
        <v>2144889258</v>
      </c>
      <c r="AA1323" s="108">
        <v>1800567123</v>
      </c>
      <c r="AB1323" s="108">
        <v>1453745538</v>
      </c>
      <c r="AC1323" s="108">
        <v>1992279803</v>
      </c>
      <c r="AD1323" s="108">
        <v>1637676419</v>
      </c>
      <c r="AE1323" s="108">
        <v>2035460671</v>
      </c>
      <c r="AF1323" s="108">
        <v>1788133410</v>
      </c>
      <c r="AG1323" s="108">
        <v>1492807540</v>
      </c>
      <c r="AH1323" s="115">
        <v>2469505237</v>
      </c>
      <c r="AI1323" s="105">
        <v>30.202400000000001</v>
      </c>
      <c r="AJ1323" s="105">
        <v>29.728300000000001</v>
      </c>
      <c r="AK1323" s="105">
        <v>29.740400000000001</v>
      </c>
      <c r="AL1323" s="105">
        <v>30.6313</v>
      </c>
      <c r="AM1323" s="105">
        <v>30.588100000000001</v>
      </c>
      <c r="AN1323" s="105">
        <v>30.7942</v>
      </c>
      <c r="AO1323" s="105">
        <v>30.039300000000001</v>
      </c>
      <c r="AP1323" s="105">
        <v>30.419699999999999</v>
      </c>
      <c r="AQ1323" s="105">
        <v>30.785799999999998</v>
      </c>
      <c r="AR1323" s="105">
        <v>30.2486</v>
      </c>
      <c r="AS1323" s="105">
        <v>29.271100000000001</v>
      </c>
      <c r="AT1323" s="105">
        <v>29.9953</v>
      </c>
      <c r="AU1323" s="105">
        <v>30.506699999999999</v>
      </c>
      <c r="AV1323" s="105">
        <v>30.0273</v>
      </c>
      <c r="AW1323" s="105">
        <v>29.846499999999999</v>
      </c>
      <c r="AX1323" s="105">
        <v>30.461099999999998</v>
      </c>
      <c r="AY1323" s="105">
        <v>30.6129</v>
      </c>
      <c r="AZ1323" s="105">
        <v>30.186599999999999</v>
      </c>
      <c r="BA1323" s="105">
        <v>30.980799999999999</v>
      </c>
      <c r="BB1323" s="105">
        <v>30.987100000000002</v>
      </c>
      <c r="BC1323" s="105">
        <v>30.4514</v>
      </c>
      <c r="BD1323" s="105">
        <v>31.3994</v>
      </c>
      <c r="BE1323" s="105">
        <v>31.164100000000001</v>
      </c>
      <c r="BF1323" s="105">
        <v>30.873699999999999</v>
      </c>
      <c r="BG1323" s="105">
        <v>30.939</v>
      </c>
      <c r="BH1323" s="105">
        <v>30.648</v>
      </c>
      <c r="BI1323" s="105">
        <v>30.936599999999999</v>
      </c>
      <c r="BJ1323" s="105">
        <v>30.790900000000001</v>
      </c>
      <c r="BK1323" s="105">
        <v>30.416</v>
      </c>
      <c r="BL1323" s="116">
        <v>31.2044</v>
      </c>
      <c r="BM1323" s="112">
        <v>2.9692799999999998E-2</v>
      </c>
      <c r="BN1323" s="112">
        <v>0.60458999999999996</v>
      </c>
      <c r="BO1323" s="112">
        <v>0.28268799999999999</v>
      </c>
      <c r="BP1323" s="112">
        <v>5.99033E-2</v>
      </c>
      <c r="BQ1323" s="112">
        <v>8.7820200000000001E-2</v>
      </c>
      <c r="BR1323" s="112">
        <v>0.21366099999999999</v>
      </c>
      <c r="BS1323" s="112">
        <v>0.99303799999999998</v>
      </c>
      <c r="BT1323" s="112">
        <v>0.27976899999999999</v>
      </c>
      <c r="BU1323" s="117">
        <v>0.88704499999999997</v>
      </c>
      <c r="BV1323" s="112">
        <v>7.3502999999999999E-2</v>
      </c>
      <c r="BW1323" s="112">
        <v>0.68060799999999999</v>
      </c>
      <c r="BX1323" s="112">
        <v>0.39709</v>
      </c>
      <c r="BY1323" s="112">
        <v>0.105881</v>
      </c>
      <c r="BZ1323" s="112">
        <v>0.46226299999999998</v>
      </c>
      <c r="CA1323" s="112">
        <v>0.47282400000000002</v>
      </c>
      <c r="CB1323" s="112">
        <v>0.99511499999999997</v>
      </c>
      <c r="CC1323" s="112">
        <v>0.48204900000000001</v>
      </c>
      <c r="CD1323" s="117">
        <v>0.967113</v>
      </c>
      <c r="CE1323" s="105">
        <v>-0.91338600000000003</v>
      </c>
      <c r="CF1323" s="105">
        <v>-0.13256200000000001</v>
      </c>
      <c r="CG1323" s="105">
        <v>-0.38882800000000001</v>
      </c>
      <c r="CH1323" s="105">
        <v>-0.96540599999999999</v>
      </c>
      <c r="CI1323" s="105">
        <v>-0.67690899999999998</v>
      </c>
      <c r="CJ1323" s="105">
        <v>-0.38356800000000002</v>
      </c>
      <c r="CK1323" s="105">
        <v>2.68046E-3</v>
      </c>
      <c r="CL1323" s="105">
        <v>0.34196199999999999</v>
      </c>
      <c r="CM1323" s="116">
        <v>3.7429799999999999E-2</v>
      </c>
    </row>
    <row r="1324" spans="1:91">
      <c r="A1324" s="104" t="s">
        <v>3512</v>
      </c>
      <c r="B1324" s="104" t="s">
        <v>3513</v>
      </c>
      <c r="C1324" s="104" t="s">
        <v>3514</v>
      </c>
      <c r="D1324" s="105">
        <v>33.102050000000006</v>
      </c>
      <c r="E1324" s="108">
        <v>7146623418</v>
      </c>
      <c r="F1324" s="108">
        <v>5999294286</v>
      </c>
      <c r="G1324" s="108">
        <v>6173116002</v>
      </c>
      <c r="H1324" s="108">
        <v>10916631651</v>
      </c>
      <c r="I1324" s="108">
        <v>7740507016</v>
      </c>
      <c r="J1324" s="108">
        <v>7834902475</v>
      </c>
      <c r="K1324" s="108">
        <v>9586221693</v>
      </c>
      <c r="L1324" s="108">
        <v>4551399661</v>
      </c>
      <c r="M1324" s="108">
        <v>10085034222</v>
      </c>
      <c r="N1324" s="108">
        <v>6569753035</v>
      </c>
      <c r="O1324" s="108">
        <v>5472188677</v>
      </c>
      <c r="P1324" s="108">
        <v>6393545813</v>
      </c>
      <c r="Q1324" s="108">
        <v>7788911687</v>
      </c>
      <c r="R1324" s="108">
        <v>7246139254</v>
      </c>
      <c r="S1324" s="108">
        <v>6919888248</v>
      </c>
      <c r="T1324" s="108">
        <v>6989507578</v>
      </c>
      <c r="U1324" s="108">
        <v>7137634017</v>
      </c>
      <c r="V1324" s="108">
        <v>7586735384</v>
      </c>
      <c r="W1324" s="108">
        <v>6965232532</v>
      </c>
      <c r="X1324" s="108">
        <v>7037462459</v>
      </c>
      <c r="Y1324" s="108">
        <v>7238411788</v>
      </c>
      <c r="Z1324" s="108">
        <v>7019571262</v>
      </c>
      <c r="AA1324" s="108">
        <v>7320193684</v>
      </c>
      <c r="AB1324" s="108">
        <v>6629037465</v>
      </c>
      <c r="AC1324" s="108">
        <v>9042190443</v>
      </c>
      <c r="AD1324" s="108">
        <v>9622766211</v>
      </c>
      <c r="AE1324" s="108">
        <v>9137338916</v>
      </c>
      <c r="AF1324" s="108">
        <v>9284172071</v>
      </c>
      <c r="AG1324" s="108">
        <v>9695912798</v>
      </c>
      <c r="AH1324" s="115">
        <v>10565046797</v>
      </c>
      <c r="AI1324" s="105">
        <v>33.118099999999998</v>
      </c>
      <c r="AJ1324" s="105">
        <v>33.030099999999997</v>
      </c>
      <c r="AK1324" s="105">
        <v>33.081000000000003</v>
      </c>
      <c r="AL1324" s="105">
        <v>33.620199999999997</v>
      </c>
      <c r="AM1324" s="105">
        <v>33.2729</v>
      </c>
      <c r="AN1324" s="105">
        <v>33.292099999999998</v>
      </c>
      <c r="AO1324" s="105">
        <v>33.421399999999998</v>
      </c>
      <c r="AP1324" s="105">
        <v>32.758000000000003</v>
      </c>
      <c r="AQ1324" s="105">
        <v>33.4206</v>
      </c>
      <c r="AR1324" s="105">
        <v>33.060099999999998</v>
      </c>
      <c r="AS1324" s="105">
        <v>32.870899999999999</v>
      </c>
      <c r="AT1324" s="105">
        <v>33.178100000000001</v>
      </c>
      <c r="AU1324" s="105">
        <v>33.080199999999998</v>
      </c>
      <c r="AV1324" s="105">
        <v>33.0443</v>
      </c>
      <c r="AW1324" s="105">
        <v>33.018599999999999</v>
      </c>
      <c r="AX1324" s="105">
        <v>33.081899999999997</v>
      </c>
      <c r="AY1324" s="105">
        <v>33.047699999999999</v>
      </c>
      <c r="AZ1324" s="105">
        <v>33.152999999999999</v>
      </c>
      <c r="BA1324" s="105">
        <v>32.942500000000003</v>
      </c>
      <c r="BB1324" s="105">
        <v>33.039299999999997</v>
      </c>
      <c r="BC1324" s="105">
        <v>32.9574</v>
      </c>
      <c r="BD1324" s="105">
        <v>33.129199999999997</v>
      </c>
      <c r="BE1324" s="105">
        <v>33.175600000000003</v>
      </c>
      <c r="BF1324" s="105">
        <v>33.0627</v>
      </c>
      <c r="BG1324" s="105">
        <v>33.121899999999997</v>
      </c>
      <c r="BH1324" s="105">
        <v>33.179499999999997</v>
      </c>
      <c r="BI1324" s="105">
        <v>33.103000000000002</v>
      </c>
      <c r="BJ1324" s="105">
        <v>33.167200000000001</v>
      </c>
      <c r="BK1324" s="105">
        <v>33.101100000000002</v>
      </c>
      <c r="BL1324" s="116">
        <v>33.293199999999999</v>
      </c>
      <c r="BM1324" s="112">
        <v>0.14790700000000001</v>
      </c>
      <c r="BN1324" s="112">
        <v>0.174293</v>
      </c>
      <c r="BO1324" s="112">
        <v>0.95789599999999997</v>
      </c>
      <c r="BP1324" s="112">
        <v>0.227053</v>
      </c>
      <c r="BQ1324" s="112">
        <v>7.7765399999999998E-2</v>
      </c>
      <c r="BR1324" s="112">
        <v>0.221967</v>
      </c>
      <c r="BS1324" s="112">
        <v>3.1488799999999997E-2</v>
      </c>
      <c r="BT1324" s="112">
        <v>0.37758000000000003</v>
      </c>
      <c r="BU1324" s="117">
        <v>0.43808000000000002</v>
      </c>
      <c r="BV1324" s="112">
        <v>0.220194</v>
      </c>
      <c r="BW1324" s="112">
        <v>0.25935000000000002</v>
      </c>
      <c r="BX1324" s="112">
        <v>0.97004699999999999</v>
      </c>
      <c r="BY1324" s="112">
        <v>0.30679400000000001</v>
      </c>
      <c r="BZ1324" s="112">
        <v>0.45360499999999998</v>
      </c>
      <c r="CA1324" s="112">
        <v>0.48218699999999998</v>
      </c>
      <c r="CB1324" s="112">
        <v>0.171683</v>
      </c>
      <c r="CC1324" s="112">
        <v>0.57247599999999998</v>
      </c>
      <c r="CD1324" s="117">
        <v>0.78158300000000003</v>
      </c>
      <c r="CE1324" s="105">
        <v>-0.110739</v>
      </c>
      <c r="CF1324" s="105">
        <v>0.20790500000000001</v>
      </c>
      <c r="CG1324" s="105">
        <v>1.28123E-2</v>
      </c>
      <c r="CH1324" s="105">
        <v>-0.15079899999999999</v>
      </c>
      <c r="CI1324" s="105">
        <v>-0.139455</v>
      </c>
      <c r="CJ1324" s="105">
        <v>-9.2973100000000003E-2</v>
      </c>
      <c r="CK1324" s="105">
        <v>-0.20743400000000001</v>
      </c>
      <c r="CL1324" s="105">
        <v>-6.4633700000000002E-2</v>
      </c>
      <c r="CM1324" s="116">
        <v>-5.2372000000000002E-2</v>
      </c>
    </row>
    <row r="1325" spans="1:91">
      <c r="A1325" s="104" t="s">
        <v>3515</v>
      </c>
      <c r="B1325" s="104" t="s">
        <v>3516</v>
      </c>
      <c r="C1325" s="104" t="s">
        <v>3517</v>
      </c>
      <c r="D1325" s="105">
        <v>29.601849999999999</v>
      </c>
      <c r="E1325" s="108">
        <v>532300437.30000001</v>
      </c>
      <c r="F1325" s="108">
        <v>867777500</v>
      </c>
      <c r="G1325" s="108">
        <v>690414402</v>
      </c>
      <c r="H1325" s="108">
        <v>620042155.29999995</v>
      </c>
      <c r="I1325" s="108">
        <v>720347976.5</v>
      </c>
      <c r="J1325" s="108">
        <v>296027898.30000001</v>
      </c>
      <c r="K1325" s="108">
        <v>667608890.29999995</v>
      </c>
      <c r="L1325" s="108">
        <v>221108106</v>
      </c>
      <c r="M1325" s="108">
        <v>548421138.5</v>
      </c>
      <c r="N1325" s="108">
        <v>429001844.30000001</v>
      </c>
      <c r="O1325" s="108">
        <v>208816806</v>
      </c>
      <c r="P1325" s="108">
        <v>362271790</v>
      </c>
      <c r="Q1325" s="108">
        <v>880189376.5</v>
      </c>
      <c r="R1325" s="108">
        <v>1022993008</v>
      </c>
      <c r="S1325" s="108">
        <v>765654793.5</v>
      </c>
      <c r="T1325" s="108">
        <v>700546258.5</v>
      </c>
      <c r="U1325" s="108">
        <v>632076410</v>
      </c>
      <c r="V1325" s="108">
        <v>586600294</v>
      </c>
      <c r="W1325" s="108">
        <v>977810180</v>
      </c>
      <c r="X1325" s="108">
        <v>618999964</v>
      </c>
      <c r="Y1325" s="108">
        <v>724542623.79999995</v>
      </c>
      <c r="Z1325" s="108">
        <v>508364113</v>
      </c>
      <c r="AA1325" s="108">
        <v>525454952.30000001</v>
      </c>
      <c r="AB1325" s="108">
        <v>539019863.5</v>
      </c>
      <c r="AC1325" s="108">
        <v>1300199782</v>
      </c>
      <c r="AD1325" s="108">
        <v>1225233912</v>
      </c>
      <c r="AE1325" s="108">
        <v>1133892100</v>
      </c>
      <c r="AF1325" s="108">
        <v>1177614463</v>
      </c>
      <c r="AG1325" s="108">
        <v>1386560586</v>
      </c>
      <c r="AH1325" s="115">
        <v>1339695344</v>
      </c>
      <c r="AI1325" s="105">
        <v>29.371099999999998</v>
      </c>
      <c r="AJ1325" s="105">
        <v>30.288399999999999</v>
      </c>
      <c r="AK1325" s="105">
        <v>29.9618</v>
      </c>
      <c r="AL1325" s="105">
        <v>29.482199999999999</v>
      </c>
      <c r="AM1325" s="105">
        <v>29.851099999999999</v>
      </c>
      <c r="AN1325" s="105">
        <v>28.687200000000001</v>
      </c>
      <c r="AO1325" s="105">
        <v>29.563600000000001</v>
      </c>
      <c r="AP1325" s="105">
        <v>28.555900000000001</v>
      </c>
      <c r="AQ1325" s="105">
        <v>29.219799999999999</v>
      </c>
      <c r="AR1325" s="105">
        <v>29.096</v>
      </c>
      <c r="AS1325" s="105">
        <v>28.241800000000001</v>
      </c>
      <c r="AT1325" s="105">
        <v>29.0367</v>
      </c>
      <c r="AU1325" s="105">
        <v>29.946400000000001</v>
      </c>
      <c r="AV1325" s="105">
        <v>30.219799999999999</v>
      </c>
      <c r="AW1325" s="105">
        <v>29.872499999999999</v>
      </c>
      <c r="AX1325" s="105">
        <v>29.763200000000001</v>
      </c>
      <c r="AY1325" s="105">
        <v>29.561699999999998</v>
      </c>
      <c r="AZ1325" s="105">
        <v>29.433900000000001</v>
      </c>
      <c r="BA1325" s="105">
        <v>30.1099</v>
      </c>
      <c r="BB1325" s="105">
        <v>29.5549</v>
      </c>
      <c r="BC1325" s="105">
        <v>29.6401</v>
      </c>
      <c r="BD1325" s="105">
        <v>29.303699999999999</v>
      </c>
      <c r="BE1325" s="105">
        <v>29.375900000000001</v>
      </c>
      <c r="BF1325" s="105">
        <v>29.442299999999999</v>
      </c>
      <c r="BG1325" s="105">
        <v>30.316700000000001</v>
      </c>
      <c r="BH1325" s="105">
        <v>30.23</v>
      </c>
      <c r="BI1325" s="105">
        <v>30.092500000000001</v>
      </c>
      <c r="BJ1325" s="105">
        <v>30.188300000000002</v>
      </c>
      <c r="BK1325" s="105">
        <v>30.318899999999999</v>
      </c>
      <c r="BL1325" s="116">
        <v>30.335100000000001</v>
      </c>
      <c r="BM1325" s="112">
        <v>0.20952200000000001</v>
      </c>
      <c r="BN1325" s="112">
        <v>5.3315800000000003E-2</v>
      </c>
      <c r="BO1325" s="112">
        <v>1.7536599999999999E-2</v>
      </c>
      <c r="BP1325" s="112">
        <v>5.9531999999999996E-3</v>
      </c>
      <c r="BQ1325" s="112">
        <v>8.1093999999999999E-2</v>
      </c>
      <c r="BR1325" s="112">
        <v>2.8594800000000002E-3</v>
      </c>
      <c r="BS1325" s="112">
        <v>4.5594599999999999E-2</v>
      </c>
      <c r="BT1325" s="112">
        <v>1.21923E-4</v>
      </c>
      <c r="BU1325" s="117">
        <v>0.44605800000000001</v>
      </c>
      <c r="BV1325" s="112">
        <v>0.28943400000000002</v>
      </c>
      <c r="BW1325" s="112">
        <v>0.10996</v>
      </c>
      <c r="BX1325" s="112">
        <v>7.81805E-2</v>
      </c>
      <c r="BY1325" s="112">
        <v>1.99411E-2</v>
      </c>
      <c r="BZ1325" s="112">
        <v>0.45749499999999999</v>
      </c>
      <c r="CA1325" s="112">
        <v>5.3253799999999997E-2</v>
      </c>
      <c r="CB1325" s="112">
        <v>0.20127600000000001</v>
      </c>
      <c r="CC1325" s="112">
        <v>1.01224E-2</v>
      </c>
      <c r="CD1325" s="117">
        <v>0.78158300000000003</v>
      </c>
      <c r="CE1325" s="105">
        <v>-0.406945</v>
      </c>
      <c r="CF1325" s="105">
        <v>-0.94057400000000002</v>
      </c>
      <c r="CG1325" s="105">
        <v>-1.1676200000000001</v>
      </c>
      <c r="CH1325" s="105">
        <v>-1.48925</v>
      </c>
      <c r="CI1325" s="105">
        <v>-0.26781700000000003</v>
      </c>
      <c r="CJ1325" s="105">
        <v>-0.69445999999999997</v>
      </c>
      <c r="CK1325" s="105">
        <v>-0.51241499999999995</v>
      </c>
      <c r="CL1325" s="105">
        <v>-0.90675399999999995</v>
      </c>
      <c r="CM1325" s="116">
        <v>-6.7645999999999998E-2</v>
      </c>
    </row>
    <row r="1326" spans="1:91">
      <c r="A1326" s="104" t="s">
        <v>3518</v>
      </c>
      <c r="B1326" s="104" t="s">
        <v>3519</v>
      </c>
      <c r="C1326" s="104" t="s">
        <v>471</v>
      </c>
      <c r="D1326" s="105">
        <v>30.7163</v>
      </c>
      <c r="E1326" s="108">
        <v>1298347098</v>
      </c>
      <c r="F1326" s="108">
        <v>913213484</v>
      </c>
      <c r="G1326" s="108">
        <v>830934248.29999995</v>
      </c>
      <c r="H1326" s="108">
        <v>1367509997</v>
      </c>
      <c r="I1326" s="108">
        <v>1153808200</v>
      </c>
      <c r="J1326" s="108">
        <v>782718034</v>
      </c>
      <c r="K1326" s="108">
        <v>1387852894</v>
      </c>
      <c r="L1326" s="108">
        <v>663079870.5</v>
      </c>
      <c r="M1326" s="108">
        <v>1317126170</v>
      </c>
      <c r="N1326" s="108">
        <v>1137954286</v>
      </c>
      <c r="O1326" s="108">
        <v>812229410</v>
      </c>
      <c r="P1326" s="108">
        <v>855064537.79999995</v>
      </c>
      <c r="Q1326" s="108">
        <v>1740820839</v>
      </c>
      <c r="R1326" s="108">
        <v>1406981317</v>
      </c>
      <c r="S1326" s="108">
        <v>1400235581</v>
      </c>
      <c r="T1326" s="108">
        <v>1374835010</v>
      </c>
      <c r="U1326" s="108">
        <v>1473496924</v>
      </c>
      <c r="V1326" s="108">
        <v>1505618475</v>
      </c>
      <c r="W1326" s="108">
        <v>1648658739</v>
      </c>
      <c r="X1326" s="108">
        <v>1594263348</v>
      </c>
      <c r="Y1326" s="108">
        <v>1664642775</v>
      </c>
      <c r="Z1326" s="108">
        <v>1433619934</v>
      </c>
      <c r="AA1326" s="108">
        <v>1593135582</v>
      </c>
      <c r="AB1326" s="108">
        <v>1342530456</v>
      </c>
      <c r="AC1326" s="108">
        <v>1805220277</v>
      </c>
      <c r="AD1326" s="108">
        <v>1702613365</v>
      </c>
      <c r="AE1326" s="108">
        <v>1749666656</v>
      </c>
      <c r="AF1326" s="108">
        <v>1848987150</v>
      </c>
      <c r="AG1326" s="108">
        <v>2005467134</v>
      </c>
      <c r="AH1326" s="115">
        <v>2053126409</v>
      </c>
      <c r="AI1326" s="105">
        <v>30.657499999999999</v>
      </c>
      <c r="AJ1326" s="105">
        <v>30.351199999999999</v>
      </c>
      <c r="AK1326" s="105">
        <v>30.213000000000001</v>
      </c>
      <c r="AL1326" s="105">
        <v>30.6233</v>
      </c>
      <c r="AM1326" s="105">
        <v>30.539400000000001</v>
      </c>
      <c r="AN1326" s="105">
        <v>30.105</v>
      </c>
      <c r="AO1326" s="105">
        <v>30.584199999999999</v>
      </c>
      <c r="AP1326" s="105">
        <v>30.096900000000002</v>
      </c>
      <c r="AQ1326" s="105">
        <v>30.483799999999999</v>
      </c>
      <c r="AR1326" s="105">
        <v>30.530899999999999</v>
      </c>
      <c r="AS1326" s="105">
        <v>30.1798</v>
      </c>
      <c r="AT1326" s="105">
        <v>30.275600000000001</v>
      </c>
      <c r="AU1326" s="105">
        <v>30.9359</v>
      </c>
      <c r="AV1326" s="105">
        <v>30.679600000000001</v>
      </c>
      <c r="AW1326" s="105">
        <v>30.714300000000001</v>
      </c>
      <c r="AX1326" s="105">
        <v>30.735900000000001</v>
      </c>
      <c r="AY1326" s="105">
        <v>30.781500000000001</v>
      </c>
      <c r="AZ1326" s="105">
        <v>30.834800000000001</v>
      </c>
      <c r="BA1326" s="105">
        <v>30.863600000000002</v>
      </c>
      <c r="BB1326" s="105">
        <v>30.904800000000002</v>
      </c>
      <c r="BC1326" s="105">
        <v>30.825800000000001</v>
      </c>
      <c r="BD1326" s="105">
        <v>30.817699999999999</v>
      </c>
      <c r="BE1326" s="105">
        <v>30.992100000000001</v>
      </c>
      <c r="BF1326" s="105">
        <v>30.758900000000001</v>
      </c>
      <c r="BG1326" s="105">
        <v>30.793900000000001</v>
      </c>
      <c r="BH1326" s="105">
        <v>30.7044</v>
      </c>
      <c r="BI1326" s="105">
        <v>30.718299999999999</v>
      </c>
      <c r="BJ1326" s="105">
        <v>30.839099999999998</v>
      </c>
      <c r="BK1326" s="105">
        <v>30.837900000000001</v>
      </c>
      <c r="BL1326" s="116">
        <v>30.9392</v>
      </c>
      <c r="BM1326" s="112">
        <v>2.6556400000000001E-2</v>
      </c>
      <c r="BN1326" s="112">
        <v>5.1936799999999998E-2</v>
      </c>
      <c r="BO1326" s="112">
        <v>3.3647299999999998E-2</v>
      </c>
      <c r="BP1326" s="112">
        <v>7.8304700000000008E-3</v>
      </c>
      <c r="BQ1326" s="112">
        <v>0.33427299999999999</v>
      </c>
      <c r="BR1326" s="112">
        <v>0.116574</v>
      </c>
      <c r="BS1326" s="112">
        <v>0.86499599999999999</v>
      </c>
      <c r="BT1326" s="112">
        <v>0.84808700000000004</v>
      </c>
      <c r="BU1326" s="117">
        <v>3.77773E-2</v>
      </c>
      <c r="BV1326" s="112">
        <v>6.9039299999999998E-2</v>
      </c>
      <c r="BW1326" s="112">
        <v>0.1084</v>
      </c>
      <c r="BX1326" s="112">
        <v>0.109197</v>
      </c>
      <c r="BY1326" s="112">
        <v>2.3664299999999999E-2</v>
      </c>
      <c r="BZ1326" s="112">
        <v>0.66027499999999995</v>
      </c>
      <c r="CA1326" s="112">
        <v>0.35098600000000002</v>
      </c>
      <c r="CB1326" s="112">
        <v>0.93687500000000001</v>
      </c>
      <c r="CC1326" s="112">
        <v>0.916489</v>
      </c>
      <c r="CD1326" s="117">
        <v>0.45522800000000002</v>
      </c>
      <c r="CE1326" s="105">
        <v>-0.464841</v>
      </c>
      <c r="CF1326" s="105">
        <v>-0.44950000000000001</v>
      </c>
      <c r="CG1326" s="105">
        <v>-0.48375400000000002</v>
      </c>
      <c r="CH1326" s="105">
        <v>-0.54329700000000003</v>
      </c>
      <c r="CI1326" s="105">
        <v>-9.5439300000000005E-2</v>
      </c>
      <c r="CJ1326" s="105">
        <v>-8.7984699999999999E-2</v>
      </c>
      <c r="CK1326" s="105">
        <v>-7.3521899999999998E-3</v>
      </c>
      <c r="CL1326" s="105">
        <v>-1.5864099999999999E-2</v>
      </c>
      <c r="CM1326" s="116">
        <v>-0.133191</v>
      </c>
    </row>
    <row r="1327" spans="1:91">
      <c r="A1327" s="104" t="s">
        <v>3520</v>
      </c>
      <c r="B1327" s="104" t="s">
        <v>3521</v>
      </c>
      <c r="C1327" s="104" t="s">
        <v>3522</v>
      </c>
      <c r="D1327" s="105">
        <v>34.543750000000003</v>
      </c>
      <c r="E1327" s="108">
        <v>8075540098</v>
      </c>
      <c r="F1327" s="108">
        <v>5633699650</v>
      </c>
      <c r="G1327" s="108">
        <v>4033043088</v>
      </c>
      <c r="H1327" s="108">
        <v>8858591558</v>
      </c>
      <c r="I1327" s="108">
        <v>8368738081</v>
      </c>
      <c r="J1327" s="108">
        <v>4669920477</v>
      </c>
      <c r="K1327" s="108">
        <v>10231069748</v>
      </c>
      <c r="L1327" s="108">
        <v>3506315806</v>
      </c>
      <c r="M1327" s="108">
        <v>10621705507</v>
      </c>
      <c r="N1327" s="108">
        <v>5202678628</v>
      </c>
      <c r="O1327" s="108">
        <v>3281627048</v>
      </c>
      <c r="P1327" s="108">
        <v>3978192872</v>
      </c>
      <c r="Q1327" s="108">
        <v>21307466732</v>
      </c>
      <c r="R1327" s="108">
        <v>20934412231</v>
      </c>
      <c r="S1327" s="108">
        <v>17814573927</v>
      </c>
      <c r="T1327" s="108">
        <v>21678885080</v>
      </c>
      <c r="U1327" s="108">
        <v>23281015342</v>
      </c>
      <c r="V1327" s="108">
        <v>21037970811</v>
      </c>
      <c r="W1327" s="108">
        <v>21615586403</v>
      </c>
      <c r="X1327" s="108">
        <v>22551921631</v>
      </c>
      <c r="Y1327" s="108">
        <v>20891804998</v>
      </c>
      <c r="Z1327" s="108">
        <v>22250143275</v>
      </c>
      <c r="AA1327" s="108">
        <v>20389677576</v>
      </c>
      <c r="AB1327" s="108">
        <v>18883414842</v>
      </c>
      <c r="AC1327" s="108">
        <v>28901956644</v>
      </c>
      <c r="AD1327" s="108">
        <v>28950779486</v>
      </c>
      <c r="AE1327" s="108">
        <v>31034354986</v>
      </c>
      <c r="AF1327" s="108">
        <v>33144232505</v>
      </c>
      <c r="AG1327" s="108">
        <v>33868528363</v>
      </c>
      <c r="AH1327" s="115">
        <v>31507172034</v>
      </c>
      <c r="AI1327" s="105">
        <v>33.294400000000003</v>
      </c>
      <c r="AJ1327" s="105">
        <v>32.939300000000003</v>
      </c>
      <c r="AK1327" s="105">
        <v>32.464799999999997</v>
      </c>
      <c r="AL1327" s="105">
        <v>33.318800000000003</v>
      </c>
      <c r="AM1327" s="105">
        <v>33.3855</v>
      </c>
      <c r="AN1327" s="105">
        <v>32.5593</v>
      </c>
      <c r="AO1327" s="105">
        <v>33.515000000000001</v>
      </c>
      <c r="AP1327" s="105">
        <v>32.381799999999998</v>
      </c>
      <c r="AQ1327" s="105">
        <v>33.495399999999997</v>
      </c>
      <c r="AR1327" s="105">
        <v>32.707000000000001</v>
      </c>
      <c r="AS1327" s="105">
        <v>32.107900000000001</v>
      </c>
      <c r="AT1327" s="105">
        <v>32.493600000000001</v>
      </c>
      <c r="AU1327" s="105">
        <v>34.514499999999998</v>
      </c>
      <c r="AV1327" s="105">
        <v>34.5749</v>
      </c>
      <c r="AW1327" s="105">
        <v>34.430799999999998</v>
      </c>
      <c r="AX1327" s="105">
        <v>34.7149</v>
      </c>
      <c r="AY1327" s="105">
        <v>34.743000000000002</v>
      </c>
      <c r="AZ1327" s="105">
        <v>34.625900000000001</v>
      </c>
      <c r="BA1327" s="105">
        <v>34.576300000000003</v>
      </c>
      <c r="BB1327" s="105">
        <v>34.734900000000003</v>
      </c>
      <c r="BC1327" s="105">
        <v>34.501899999999999</v>
      </c>
      <c r="BD1327" s="105">
        <v>34.799300000000002</v>
      </c>
      <c r="BE1327" s="105">
        <v>34.663499999999999</v>
      </c>
      <c r="BF1327" s="105">
        <v>34.573</v>
      </c>
      <c r="BG1327" s="105">
        <v>34.820900000000002</v>
      </c>
      <c r="BH1327" s="105">
        <v>34.778199999999998</v>
      </c>
      <c r="BI1327" s="105">
        <v>34.866999999999997</v>
      </c>
      <c r="BJ1327" s="105">
        <v>35.003100000000003</v>
      </c>
      <c r="BK1327" s="105">
        <v>34.906399999999998</v>
      </c>
      <c r="BL1327" s="116">
        <v>34.880800000000001</v>
      </c>
      <c r="BM1327" s="112">
        <v>1.12466E-3</v>
      </c>
      <c r="BN1327" s="112">
        <v>2.333E-3</v>
      </c>
      <c r="BO1327" s="112">
        <v>8.7686900000000009E-3</v>
      </c>
      <c r="BP1327" s="112">
        <v>1.5467899999999999E-4</v>
      </c>
      <c r="BQ1327" s="112">
        <v>1.6364999999999999E-3</v>
      </c>
      <c r="BR1327" s="112">
        <v>1.01072E-2</v>
      </c>
      <c r="BS1327" s="112">
        <v>1.40462E-2</v>
      </c>
      <c r="BT1327" s="112">
        <v>2.9193799999999999E-2</v>
      </c>
      <c r="BU1327" s="117">
        <v>7.5217599999999996E-2</v>
      </c>
      <c r="BV1327" s="112">
        <v>1.3220000000000001E-2</v>
      </c>
      <c r="BW1327" s="112">
        <v>1.9379199999999999E-2</v>
      </c>
      <c r="BX1327" s="112">
        <v>5.4904599999999998E-2</v>
      </c>
      <c r="BY1327" s="112">
        <v>3.6774400000000001E-3</v>
      </c>
      <c r="BZ1327" s="112">
        <v>0.14594399999999999</v>
      </c>
      <c r="CA1327" s="112">
        <v>9.2683100000000004E-2</v>
      </c>
      <c r="CB1327" s="112">
        <v>0.113443</v>
      </c>
      <c r="CC1327" s="112">
        <v>0.137096</v>
      </c>
      <c r="CD1327" s="117">
        <v>0.58111699999999999</v>
      </c>
      <c r="CE1327" s="105">
        <v>-2.0306000000000002</v>
      </c>
      <c r="CF1327" s="105">
        <v>-1.8421799999999999</v>
      </c>
      <c r="CG1327" s="105">
        <v>-1.7993399999999999</v>
      </c>
      <c r="CH1327" s="105">
        <v>-2.4939</v>
      </c>
      <c r="CI1327" s="105">
        <v>-0.42339500000000002</v>
      </c>
      <c r="CJ1327" s="105">
        <v>-0.23547699999999999</v>
      </c>
      <c r="CK1327" s="105">
        <v>-0.32573099999999999</v>
      </c>
      <c r="CL1327" s="105">
        <v>-0.25147000000000003</v>
      </c>
      <c r="CM1327" s="116">
        <v>-0.10805099999999999</v>
      </c>
    </row>
    <row r="1328" spans="1:91">
      <c r="A1328" s="104" t="s">
        <v>3523</v>
      </c>
      <c r="B1328" s="104" t="s">
        <v>3524</v>
      </c>
      <c r="C1328" s="104" t="s">
        <v>3525</v>
      </c>
      <c r="D1328" s="105">
        <v>27.936799999999998</v>
      </c>
      <c r="E1328" s="108">
        <v>80603609</v>
      </c>
      <c r="F1328" s="108">
        <v>81101215.5</v>
      </c>
      <c r="G1328" s="108">
        <v>172554255.5</v>
      </c>
      <c r="H1328" s="108">
        <v>203422280</v>
      </c>
      <c r="I1328" s="108">
        <v>289029436</v>
      </c>
      <c r="J1328" s="108">
        <v>307773120</v>
      </c>
      <c r="K1328" s="108">
        <v>141647848.5</v>
      </c>
      <c r="L1328" s="108">
        <v>52031568</v>
      </c>
      <c r="M1328" s="108">
        <v>226945688</v>
      </c>
      <c r="N1328" s="108">
        <v>270999944.80000001</v>
      </c>
      <c r="O1328" s="108">
        <v>675088152</v>
      </c>
      <c r="P1328" s="108">
        <v>811430632</v>
      </c>
      <c r="Q1328" s="108">
        <v>191763540</v>
      </c>
      <c r="R1328" s="108">
        <v>154160724</v>
      </c>
      <c r="S1328" s="108">
        <v>30447930</v>
      </c>
      <c r="T1328" s="108">
        <v>170044338</v>
      </c>
      <c r="U1328" s="108">
        <v>236567932</v>
      </c>
      <c r="V1328" s="108">
        <v>42178024</v>
      </c>
      <c r="W1328" s="108">
        <v>230244192</v>
      </c>
      <c r="X1328" s="108">
        <v>218985172</v>
      </c>
      <c r="Y1328" s="108">
        <v>1218381968</v>
      </c>
      <c r="Z1328" s="108">
        <v>180129648</v>
      </c>
      <c r="AA1328" s="108">
        <v>200879416</v>
      </c>
      <c r="AB1328" s="108">
        <v>202760132</v>
      </c>
      <c r="AC1328" s="108">
        <v>201307720</v>
      </c>
      <c r="AD1328" s="108">
        <v>249305508</v>
      </c>
      <c r="AE1328" s="108">
        <v>245701016</v>
      </c>
      <c r="AF1328" s="108">
        <v>278762708</v>
      </c>
      <c r="AG1328" s="108">
        <v>261583613</v>
      </c>
      <c r="AH1328" s="115">
        <v>1688194012</v>
      </c>
      <c r="AI1328" s="105">
        <v>26.6478</v>
      </c>
      <c r="AJ1328" s="105">
        <v>26.972300000000001</v>
      </c>
      <c r="AK1328" s="105">
        <v>28.040800000000001</v>
      </c>
      <c r="AL1328" s="105">
        <v>27.874300000000002</v>
      </c>
      <c r="AM1328" s="105">
        <v>28.570599999999999</v>
      </c>
      <c r="AN1328" s="105">
        <v>28.706700000000001</v>
      </c>
      <c r="AO1328" s="105">
        <v>27.344799999999999</v>
      </c>
      <c r="AP1328" s="105">
        <v>26.717400000000001</v>
      </c>
      <c r="AQ1328" s="105">
        <v>27.946899999999999</v>
      </c>
      <c r="AR1328" s="105">
        <v>28.439499999999999</v>
      </c>
      <c r="AS1328" s="105">
        <v>29.915099999999999</v>
      </c>
      <c r="AT1328" s="105">
        <v>30.200099999999999</v>
      </c>
      <c r="AU1328" s="105">
        <v>27.748000000000001</v>
      </c>
      <c r="AV1328" s="105">
        <v>27.489599999999999</v>
      </c>
      <c r="AW1328" s="105">
        <v>25.349699999999999</v>
      </c>
      <c r="AX1328" s="105">
        <v>27.720700000000001</v>
      </c>
      <c r="AY1328" s="105">
        <v>28.128499999999999</v>
      </c>
      <c r="AZ1328" s="105">
        <v>25.743600000000001</v>
      </c>
      <c r="BA1328" s="105">
        <v>28.023499999999999</v>
      </c>
      <c r="BB1328" s="105">
        <v>28.047799999999999</v>
      </c>
      <c r="BC1328" s="105">
        <v>30.402200000000001</v>
      </c>
      <c r="BD1328" s="105">
        <v>27.8598</v>
      </c>
      <c r="BE1328" s="105">
        <v>28.047000000000001</v>
      </c>
      <c r="BF1328" s="105">
        <v>28.0318</v>
      </c>
      <c r="BG1328" s="105">
        <v>27.597200000000001</v>
      </c>
      <c r="BH1328" s="105">
        <v>27.922899999999998</v>
      </c>
      <c r="BI1328" s="105">
        <v>27.886199999999999</v>
      </c>
      <c r="BJ1328" s="105">
        <v>28.109500000000001</v>
      </c>
      <c r="BK1328" s="105">
        <v>27.9267</v>
      </c>
      <c r="BL1328" s="116">
        <v>30.650600000000001</v>
      </c>
      <c r="BM1328" s="112">
        <v>0.160749</v>
      </c>
      <c r="BN1328" s="112">
        <v>0.60623300000000002</v>
      </c>
      <c r="BO1328" s="112">
        <v>0.175373</v>
      </c>
      <c r="BP1328" s="112">
        <v>0.57976499999999997</v>
      </c>
      <c r="BQ1328" s="112">
        <v>0.155088</v>
      </c>
      <c r="BR1328" s="112">
        <v>0.212811</v>
      </c>
      <c r="BS1328" s="112">
        <v>0.95489000000000002</v>
      </c>
      <c r="BT1328" s="112">
        <v>0.35721399999999998</v>
      </c>
      <c r="BU1328" s="117">
        <v>0.284271</v>
      </c>
      <c r="BV1328" s="112">
        <v>0.23494699999999999</v>
      </c>
      <c r="BW1328" s="112">
        <v>0.68165600000000004</v>
      </c>
      <c r="BX1328" s="112">
        <v>0.28596899999999997</v>
      </c>
      <c r="BY1328" s="112">
        <v>0.65227900000000005</v>
      </c>
      <c r="BZ1328" s="112">
        <v>0.53422400000000003</v>
      </c>
      <c r="CA1328" s="112">
        <v>0.47282400000000002</v>
      </c>
      <c r="CB1328" s="112">
        <v>0.97549600000000003</v>
      </c>
      <c r="CC1328" s="112">
        <v>0.55620599999999998</v>
      </c>
      <c r="CD1328" s="117">
        <v>0.72864200000000001</v>
      </c>
      <c r="CE1328" s="105">
        <v>-1.6752800000000001</v>
      </c>
      <c r="CF1328" s="105">
        <v>-0.51172099999999998</v>
      </c>
      <c r="CG1328" s="105">
        <v>-1.55924</v>
      </c>
      <c r="CH1328" s="105">
        <v>0.62261599999999995</v>
      </c>
      <c r="CI1328" s="105">
        <v>-2.03315</v>
      </c>
      <c r="CJ1328" s="105">
        <v>-1.698</v>
      </c>
      <c r="CK1328" s="105">
        <v>-7.1094500000000005E-2</v>
      </c>
      <c r="CL1328" s="105">
        <v>-0.91605800000000004</v>
      </c>
      <c r="CM1328" s="116">
        <v>-1.0934600000000001</v>
      </c>
    </row>
    <row r="1329" spans="1:91">
      <c r="A1329" s="104" t="s">
        <v>5364</v>
      </c>
      <c r="B1329" s="104" t="s">
        <v>5365</v>
      </c>
      <c r="C1329" s="104" t="s">
        <v>5366</v>
      </c>
      <c r="D1329" s="105">
        <v>28.694600000000001</v>
      </c>
      <c r="E1329" s="108">
        <v>320053384</v>
      </c>
      <c r="F1329" s="108">
        <v>310360876</v>
      </c>
      <c r="G1329" s="108">
        <v>246772144</v>
      </c>
      <c r="H1329" s="108">
        <v>338878064</v>
      </c>
      <c r="I1329" s="108">
        <v>252367148</v>
      </c>
      <c r="J1329" s="108">
        <v>310937712</v>
      </c>
      <c r="K1329" s="108">
        <v>561772140</v>
      </c>
      <c r="L1329" s="108">
        <v>432894028</v>
      </c>
      <c r="M1329" s="108">
        <v>608290286</v>
      </c>
      <c r="N1329" s="108">
        <v>327075352</v>
      </c>
      <c r="O1329" s="108">
        <v>255768552</v>
      </c>
      <c r="P1329" s="108">
        <v>449615032</v>
      </c>
      <c r="Q1329" s="108">
        <v>319791388</v>
      </c>
      <c r="R1329" s="108">
        <v>288492712</v>
      </c>
      <c r="S1329" s="108">
        <v>214512254</v>
      </c>
      <c r="T1329" s="108">
        <v>341632607.5</v>
      </c>
      <c r="U1329" s="108">
        <v>354210832</v>
      </c>
      <c r="V1329" s="108">
        <v>413882811.30000001</v>
      </c>
      <c r="W1329" s="108">
        <v>320638932</v>
      </c>
      <c r="X1329" s="108">
        <v>323734204</v>
      </c>
      <c r="Y1329" s="108">
        <v>295628438</v>
      </c>
      <c r="Z1329" s="108">
        <v>273409746</v>
      </c>
      <c r="AA1329" s="108">
        <v>310265340</v>
      </c>
      <c r="AB1329" s="108">
        <v>283823842</v>
      </c>
      <c r="AC1329" s="108">
        <v>459360608</v>
      </c>
      <c r="AD1329" s="108">
        <v>494339783.5</v>
      </c>
      <c r="AE1329" s="108">
        <v>501000341</v>
      </c>
      <c r="AF1329" s="108">
        <v>445492648</v>
      </c>
      <c r="AG1329" s="108">
        <v>491300856</v>
      </c>
      <c r="AH1329" s="115">
        <v>434022448</v>
      </c>
      <c r="AI1329" s="105">
        <v>28.6372</v>
      </c>
      <c r="AJ1329" s="105">
        <v>28.801200000000001</v>
      </c>
      <c r="AK1329" s="105">
        <v>28.520900000000001</v>
      </c>
      <c r="AL1329" s="105">
        <v>28.610600000000002</v>
      </c>
      <c r="AM1329" s="105">
        <v>28.377300000000002</v>
      </c>
      <c r="AN1329" s="105">
        <v>28.7349</v>
      </c>
      <c r="AO1329" s="105">
        <v>29.316700000000001</v>
      </c>
      <c r="AP1329" s="105">
        <v>29.496300000000002</v>
      </c>
      <c r="AQ1329" s="105">
        <v>29.369299999999999</v>
      </c>
      <c r="AR1329" s="105">
        <v>28.704699999999999</v>
      </c>
      <c r="AS1329" s="105">
        <v>28.5136</v>
      </c>
      <c r="AT1329" s="105">
        <v>29.348299999999998</v>
      </c>
      <c r="AU1329" s="105">
        <v>28.462700000000002</v>
      </c>
      <c r="AV1329" s="105">
        <v>28.393699999999999</v>
      </c>
      <c r="AW1329" s="105">
        <v>28.165800000000001</v>
      </c>
      <c r="AX1329" s="105">
        <v>28.7272</v>
      </c>
      <c r="AY1329" s="105">
        <v>28.7257</v>
      </c>
      <c r="AZ1329" s="105">
        <v>29.001100000000001</v>
      </c>
      <c r="BA1329" s="105">
        <v>28.501300000000001</v>
      </c>
      <c r="BB1329" s="105">
        <v>28.612100000000002</v>
      </c>
      <c r="BC1329" s="105">
        <v>28.359100000000002</v>
      </c>
      <c r="BD1329" s="105">
        <v>28.451499999999999</v>
      </c>
      <c r="BE1329" s="105">
        <v>28.642600000000002</v>
      </c>
      <c r="BF1329" s="105">
        <v>28.516999999999999</v>
      </c>
      <c r="BG1329" s="105">
        <v>28.8307</v>
      </c>
      <c r="BH1329" s="105">
        <v>28.924299999999999</v>
      </c>
      <c r="BI1329" s="105">
        <v>28.914100000000001</v>
      </c>
      <c r="BJ1329" s="105">
        <v>28.785900000000002</v>
      </c>
      <c r="BK1329" s="105">
        <v>28.815799999999999</v>
      </c>
      <c r="BL1329" s="116">
        <v>28.6845</v>
      </c>
      <c r="BM1329" s="112">
        <v>0.29488799999999998</v>
      </c>
      <c r="BN1329" s="112">
        <v>0.16917299999999999</v>
      </c>
      <c r="BO1329" s="112">
        <v>6.8244499999999995E-4</v>
      </c>
      <c r="BP1329" s="112">
        <v>0.73305600000000004</v>
      </c>
      <c r="BQ1329" s="112">
        <v>1.2688400000000001E-2</v>
      </c>
      <c r="BR1329" s="112">
        <v>0.60504400000000003</v>
      </c>
      <c r="BS1329" s="112">
        <v>3.1168600000000001E-2</v>
      </c>
      <c r="BT1329" s="112">
        <v>3.0624999999999999E-2</v>
      </c>
      <c r="BU1329" s="117">
        <v>6.1600099999999998E-2</v>
      </c>
      <c r="BV1329" s="112">
        <v>0.37945299999999998</v>
      </c>
      <c r="BW1329" s="112">
        <v>0.25402400000000003</v>
      </c>
      <c r="BX1329" s="112">
        <v>1.6686099999999999E-2</v>
      </c>
      <c r="BY1329" s="112">
        <v>0.78553399999999995</v>
      </c>
      <c r="BZ1329" s="112">
        <v>0.26298199999999999</v>
      </c>
      <c r="CA1329" s="112">
        <v>0.80535000000000001</v>
      </c>
      <c r="CB1329" s="112">
        <v>0.17160700000000001</v>
      </c>
      <c r="CC1329" s="112">
        <v>0.14139099999999999</v>
      </c>
      <c r="CD1329" s="117">
        <v>0.54148499999999999</v>
      </c>
      <c r="CE1329" s="105">
        <v>-0.10895299999999999</v>
      </c>
      <c r="CF1329" s="105">
        <v>-0.187777</v>
      </c>
      <c r="CG1329" s="105">
        <v>0.63202700000000001</v>
      </c>
      <c r="CH1329" s="105">
        <v>9.3482300000000004E-2</v>
      </c>
      <c r="CI1329" s="105">
        <v>-0.42134899999999997</v>
      </c>
      <c r="CJ1329" s="105">
        <v>5.5932999999999997E-2</v>
      </c>
      <c r="CK1329" s="105">
        <v>-0.27121699999999999</v>
      </c>
      <c r="CL1329" s="105">
        <v>-0.225046</v>
      </c>
      <c r="CM1329" s="116">
        <v>0.12764</v>
      </c>
    </row>
    <row r="1330" spans="1:91">
      <c r="A1330" s="104" t="s">
        <v>3526</v>
      </c>
      <c r="B1330" s="104" t="s">
        <v>3527</v>
      </c>
      <c r="C1330" s="104" t="s">
        <v>3528</v>
      </c>
      <c r="D1330" s="105">
        <v>33.782849999999996</v>
      </c>
      <c r="E1330" s="108">
        <v>11148268917</v>
      </c>
      <c r="F1330" s="108">
        <v>10406921629</v>
      </c>
      <c r="G1330" s="108">
        <v>9937815643</v>
      </c>
      <c r="H1330" s="108">
        <v>10811929722</v>
      </c>
      <c r="I1330" s="108">
        <v>11741677021</v>
      </c>
      <c r="J1330" s="108">
        <v>9422208935</v>
      </c>
      <c r="K1330" s="108">
        <v>11189872374</v>
      </c>
      <c r="L1330" s="108">
        <v>5423207787</v>
      </c>
      <c r="M1330" s="108">
        <v>10560590520</v>
      </c>
      <c r="N1330" s="108">
        <v>8622234904</v>
      </c>
      <c r="O1330" s="108">
        <v>9173396205</v>
      </c>
      <c r="P1330" s="108">
        <v>7076500850</v>
      </c>
      <c r="Q1330" s="108">
        <v>14128696871</v>
      </c>
      <c r="R1330" s="108">
        <v>13116916626</v>
      </c>
      <c r="S1330" s="108">
        <v>8826143530</v>
      </c>
      <c r="T1330" s="108">
        <v>11826917255</v>
      </c>
      <c r="U1330" s="108">
        <v>12756873917</v>
      </c>
      <c r="V1330" s="108">
        <v>12101270360</v>
      </c>
      <c r="W1330" s="108">
        <v>12281667612</v>
      </c>
      <c r="X1330" s="108">
        <v>15545085333</v>
      </c>
      <c r="Y1330" s="108">
        <v>13180440145</v>
      </c>
      <c r="Z1330" s="108">
        <v>11519511472</v>
      </c>
      <c r="AA1330" s="108">
        <v>11950426790</v>
      </c>
      <c r="AB1330" s="108">
        <v>11140887753</v>
      </c>
      <c r="AC1330" s="108">
        <v>13186470553</v>
      </c>
      <c r="AD1330" s="108">
        <v>14693608507</v>
      </c>
      <c r="AE1330" s="108">
        <v>15609875483</v>
      </c>
      <c r="AF1330" s="108">
        <v>14655227529</v>
      </c>
      <c r="AG1330" s="108">
        <v>15003722286</v>
      </c>
      <c r="AH1330" s="115">
        <v>14681966754</v>
      </c>
      <c r="AI1330" s="105">
        <v>33.759599999999999</v>
      </c>
      <c r="AJ1330" s="105">
        <v>33.809600000000003</v>
      </c>
      <c r="AK1330" s="105">
        <v>33.747500000000002</v>
      </c>
      <c r="AL1330" s="105">
        <v>33.606299999999997</v>
      </c>
      <c r="AM1330" s="105">
        <v>33.873899999999999</v>
      </c>
      <c r="AN1330" s="105">
        <v>33.553600000000003</v>
      </c>
      <c r="AO1330" s="105">
        <v>33.643999999999998</v>
      </c>
      <c r="AP1330" s="105">
        <v>33.006799999999998</v>
      </c>
      <c r="AQ1330" s="105">
        <v>33.487099999999998</v>
      </c>
      <c r="AR1330" s="105">
        <v>33.457299999999996</v>
      </c>
      <c r="AS1330" s="105">
        <v>33.6203</v>
      </c>
      <c r="AT1330" s="105">
        <v>33.324599999999997</v>
      </c>
      <c r="AU1330" s="105">
        <v>33.9268</v>
      </c>
      <c r="AV1330" s="105">
        <v>33.900399999999998</v>
      </c>
      <c r="AW1330" s="105">
        <v>33.391100000000002</v>
      </c>
      <c r="AX1330" s="105">
        <v>33.840699999999998</v>
      </c>
      <c r="AY1330" s="105">
        <v>33.878900000000002</v>
      </c>
      <c r="AZ1330" s="105">
        <v>33.830399999999997</v>
      </c>
      <c r="BA1330" s="105">
        <v>33.7607</v>
      </c>
      <c r="BB1330" s="105">
        <v>34.194800000000001</v>
      </c>
      <c r="BC1330" s="105">
        <v>33.835299999999997</v>
      </c>
      <c r="BD1330" s="105">
        <v>33.848199999999999</v>
      </c>
      <c r="BE1330" s="105">
        <v>33.889200000000002</v>
      </c>
      <c r="BF1330" s="105">
        <v>33.811700000000002</v>
      </c>
      <c r="BG1330" s="105">
        <v>33.673900000000003</v>
      </c>
      <c r="BH1330" s="105">
        <v>33.795099999999998</v>
      </c>
      <c r="BI1330" s="105">
        <v>33.875599999999999</v>
      </c>
      <c r="BJ1330" s="105">
        <v>33.825699999999998</v>
      </c>
      <c r="BK1330" s="105">
        <v>33.729399999999998</v>
      </c>
      <c r="BL1330" s="116">
        <v>33.770600000000002</v>
      </c>
      <c r="BM1330" s="112">
        <v>0.93330900000000006</v>
      </c>
      <c r="BN1330" s="112">
        <v>0.39834199999999997</v>
      </c>
      <c r="BO1330" s="112">
        <v>0.110403</v>
      </c>
      <c r="BP1330" s="112">
        <v>2.6743400000000001E-2</v>
      </c>
      <c r="BQ1330" s="112">
        <v>0.84914299999999998</v>
      </c>
      <c r="BR1330" s="112">
        <v>7.69701E-2</v>
      </c>
      <c r="BS1330" s="112">
        <v>0.32060899999999998</v>
      </c>
      <c r="BT1330" s="112">
        <v>0.105772</v>
      </c>
      <c r="BU1330" s="117">
        <v>0.92760900000000002</v>
      </c>
      <c r="BV1330" s="112">
        <v>0.94964199999999999</v>
      </c>
      <c r="BW1330" s="112">
        <v>0.486738</v>
      </c>
      <c r="BX1330" s="112">
        <v>0.20471600000000001</v>
      </c>
      <c r="BY1330" s="112">
        <v>5.6184699999999997E-2</v>
      </c>
      <c r="BZ1330" s="112">
        <v>0.92747000000000002</v>
      </c>
      <c r="CA1330" s="112">
        <v>0.28037000000000001</v>
      </c>
      <c r="CB1330" s="112">
        <v>0.55310300000000001</v>
      </c>
      <c r="CC1330" s="112">
        <v>0.27991700000000003</v>
      </c>
      <c r="CD1330" s="117">
        <v>0.98062800000000006</v>
      </c>
      <c r="CE1330" s="105">
        <v>-3.0085200000000002E-3</v>
      </c>
      <c r="CF1330" s="105">
        <v>-9.7293900000000003E-2</v>
      </c>
      <c r="CG1330" s="105">
        <v>-0.39594400000000002</v>
      </c>
      <c r="CH1330" s="105">
        <v>-0.30784</v>
      </c>
      <c r="CI1330" s="105">
        <v>-3.5814899999999997E-2</v>
      </c>
      <c r="CJ1330" s="105">
        <v>7.4764300000000006E-2</v>
      </c>
      <c r="CK1330" s="105">
        <v>0.15504999999999999</v>
      </c>
      <c r="CL1330" s="105">
        <v>7.4474299999999993E-2</v>
      </c>
      <c r="CM1330" s="116">
        <v>6.2802600000000002E-3</v>
      </c>
    </row>
    <row r="1331" spans="1:91">
      <c r="A1331" s="104" t="s">
        <v>3529</v>
      </c>
      <c r="B1331" s="104" t="s">
        <v>3530</v>
      </c>
      <c r="C1331" s="104" t="s">
        <v>3531</v>
      </c>
      <c r="D1331" s="105">
        <v>31.876200000000001</v>
      </c>
      <c r="E1331" s="108">
        <v>2849946713</v>
      </c>
      <c r="F1331" s="108">
        <v>2554322665</v>
      </c>
      <c r="G1331" s="108">
        <v>2391350695</v>
      </c>
      <c r="H1331" s="108">
        <v>3439515426</v>
      </c>
      <c r="I1331" s="108">
        <v>2964606160</v>
      </c>
      <c r="J1331" s="108">
        <v>2948909306</v>
      </c>
      <c r="K1331" s="108">
        <v>2858962253</v>
      </c>
      <c r="L1331" s="108">
        <v>2105345146</v>
      </c>
      <c r="M1331" s="108">
        <v>3368972736</v>
      </c>
      <c r="N1331" s="108">
        <v>2803371402</v>
      </c>
      <c r="O1331" s="108">
        <v>2988746866</v>
      </c>
      <c r="P1331" s="108">
        <v>2053064505</v>
      </c>
      <c r="Q1331" s="108">
        <v>3718725677</v>
      </c>
      <c r="R1331" s="108">
        <v>3955557546</v>
      </c>
      <c r="S1331" s="108">
        <v>2667601326</v>
      </c>
      <c r="T1331" s="108">
        <v>3285364452</v>
      </c>
      <c r="U1331" s="108">
        <v>2968338907</v>
      </c>
      <c r="V1331" s="108">
        <v>3090713265</v>
      </c>
      <c r="W1331" s="108">
        <v>3795906479</v>
      </c>
      <c r="X1331" s="108">
        <v>3543547391</v>
      </c>
      <c r="Y1331" s="108">
        <v>3242001479</v>
      </c>
      <c r="Z1331" s="108">
        <v>3278023745</v>
      </c>
      <c r="AA1331" s="108">
        <v>2531126153</v>
      </c>
      <c r="AB1331" s="108">
        <v>3264216051</v>
      </c>
      <c r="AC1331" s="108">
        <v>3912817882</v>
      </c>
      <c r="AD1331" s="108">
        <v>4305750978</v>
      </c>
      <c r="AE1331" s="108">
        <v>4596226239</v>
      </c>
      <c r="AF1331" s="108">
        <v>4152011594</v>
      </c>
      <c r="AG1331" s="108">
        <v>4007012953</v>
      </c>
      <c r="AH1331" s="115">
        <v>3950604356</v>
      </c>
      <c r="AI1331" s="105">
        <v>31.791799999999999</v>
      </c>
      <c r="AJ1331" s="105">
        <v>31.795500000000001</v>
      </c>
      <c r="AK1331" s="105">
        <v>31.6891</v>
      </c>
      <c r="AL1331" s="105">
        <v>31.953900000000001</v>
      </c>
      <c r="AM1331" s="105">
        <v>31.882300000000001</v>
      </c>
      <c r="AN1331" s="105">
        <v>31.901800000000001</v>
      </c>
      <c r="AO1331" s="105">
        <v>31.667000000000002</v>
      </c>
      <c r="AP1331" s="105">
        <v>31.621700000000001</v>
      </c>
      <c r="AQ1331" s="105">
        <v>31.838799999999999</v>
      </c>
      <c r="AR1331" s="105">
        <v>31.795200000000001</v>
      </c>
      <c r="AS1331" s="105">
        <v>31.944299999999998</v>
      </c>
      <c r="AT1331" s="105">
        <v>31.539300000000001</v>
      </c>
      <c r="AU1331" s="105">
        <v>32.026000000000003</v>
      </c>
      <c r="AV1331" s="105">
        <v>32.170900000000003</v>
      </c>
      <c r="AW1331" s="105">
        <v>31.628299999999999</v>
      </c>
      <c r="AX1331" s="105">
        <v>31.992699999999999</v>
      </c>
      <c r="AY1331" s="105">
        <v>31.790299999999998</v>
      </c>
      <c r="AZ1331" s="105">
        <v>31.8505</v>
      </c>
      <c r="BA1331" s="105">
        <v>32.066699999999997</v>
      </c>
      <c r="BB1331" s="105">
        <v>32.0426</v>
      </c>
      <c r="BC1331" s="105">
        <v>31.7791</v>
      </c>
      <c r="BD1331" s="105">
        <v>32.016199999999998</v>
      </c>
      <c r="BE1331" s="105">
        <v>31.6371</v>
      </c>
      <c r="BF1331" s="105">
        <v>32.040700000000001</v>
      </c>
      <c r="BG1331" s="105">
        <v>31.909700000000001</v>
      </c>
      <c r="BH1331" s="105">
        <v>32.021700000000003</v>
      </c>
      <c r="BI1331" s="105">
        <v>32.111699999999999</v>
      </c>
      <c r="BJ1331" s="105">
        <v>32.0062</v>
      </c>
      <c r="BK1331" s="105">
        <v>31.825299999999999</v>
      </c>
      <c r="BL1331" s="116">
        <v>31.870100000000001</v>
      </c>
      <c r="BM1331" s="112">
        <v>9.3258400000000005E-2</v>
      </c>
      <c r="BN1331" s="112">
        <v>0.84601000000000004</v>
      </c>
      <c r="BO1331" s="112">
        <v>8.9014899999999994E-2</v>
      </c>
      <c r="BP1331" s="112">
        <v>0.33979999999999999</v>
      </c>
      <c r="BQ1331" s="112">
        <v>0.82162999999999997</v>
      </c>
      <c r="BR1331" s="112">
        <v>0.79297499999999999</v>
      </c>
      <c r="BS1331" s="112">
        <v>0.59183300000000005</v>
      </c>
      <c r="BT1331" s="112">
        <v>0.98633700000000002</v>
      </c>
      <c r="BU1331" s="117">
        <v>0.22700400000000001</v>
      </c>
      <c r="BV1331" s="112">
        <v>0.15537699999999999</v>
      </c>
      <c r="BW1331" s="112">
        <v>0.87761599999999995</v>
      </c>
      <c r="BX1331" s="112">
        <v>0.18398300000000001</v>
      </c>
      <c r="BY1331" s="112">
        <v>0.42525000000000002</v>
      </c>
      <c r="BZ1331" s="112">
        <v>0.91385300000000003</v>
      </c>
      <c r="CA1331" s="112">
        <v>0.91056000000000004</v>
      </c>
      <c r="CB1331" s="112">
        <v>0.76327500000000004</v>
      </c>
      <c r="CC1331" s="112">
        <v>0.99516700000000002</v>
      </c>
      <c r="CD1331" s="117">
        <v>0.70607299999999995</v>
      </c>
      <c r="CE1331" s="105">
        <v>-0.14177200000000001</v>
      </c>
      <c r="CF1331" s="105">
        <v>1.21066E-2</v>
      </c>
      <c r="CG1331" s="105">
        <v>-0.19139900000000001</v>
      </c>
      <c r="CH1331" s="105">
        <v>-0.14095299999999999</v>
      </c>
      <c r="CI1331" s="105">
        <v>4.1177100000000001E-2</v>
      </c>
      <c r="CJ1331" s="105">
        <v>-2.2721000000000002E-2</v>
      </c>
      <c r="CK1331" s="105">
        <v>6.22546E-2</v>
      </c>
      <c r="CL1331" s="105">
        <v>-2.5780999999999998E-3</v>
      </c>
      <c r="CM1331" s="116">
        <v>0.113811</v>
      </c>
    </row>
    <row r="1332" spans="1:91">
      <c r="A1332" s="104" t="s">
        <v>3532</v>
      </c>
      <c r="B1332" s="104" t="s">
        <v>3533</v>
      </c>
      <c r="C1332" s="104" t="s">
        <v>1018</v>
      </c>
      <c r="D1332" s="105">
        <v>26.621549999999999</v>
      </c>
      <c r="E1332" s="108">
        <v>32504114</v>
      </c>
      <c r="F1332" s="108">
        <v>798942888</v>
      </c>
      <c r="G1332" s="108">
        <v>703525208</v>
      </c>
      <c r="H1332" s="108">
        <v>33211842</v>
      </c>
      <c r="I1332" s="108">
        <v>27929811</v>
      </c>
      <c r="J1332" s="108">
        <v>26991556</v>
      </c>
      <c r="K1332" s="108">
        <v>784189231</v>
      </c>
      <c r="L1332" s="108">
        <v>45978464</v>
      </c>
      <c r="M1332" s="108">
        <v>25093708</v>
      </c>
      <c r="N1332" s="108">
        <v>8572356</v>
      </c>
      <c r="O1332" s="108">
        <v>61343999</v>
      </c>
      <c r="P1332" s="108">
        <v>97053916</v>
      </c>
      <c r="Q1332" s="108">
        <v>108714950</v>
      </c>
      <c r="R1332" s="108">
        <v>51379548</v>
      </c>
      <c r="S1332" s="108">
        <v>73483779.5</v>
      </c>
      <c r="T1332" s="108">
        <v>82849559</v>
      </c>
      <c r="U1332" s="108">
        <v>62960338</v>
      </c>
      <c r="V1332" s="108">
        <v>78243045.25</v>
      </c>
      <c r="W1332" s="108">
        <v>116767006</v>
      </c>
      <c r="X1332" s="108">
        <v>90243212</v>
      </c>
      <c r="Y1332" s="108">
        <v>103911636.5</v>
      </c>
      <c r="Z1332" s="108">
        <v>46415436</v>
      </c>
      <c r="AA1332" s="108">
        <v>52018154.5</v>
      </c>
      <c r="AB1332" s="108">
        <v>46243502.25</v>
      </c>
      <c r="AC1332" s="108">
        <v>108110292</v>
      </c>
      <c r="AD1332" s="108">
        <v>85765512.5</v>
      </c>
      <c r="AE1332" s="108">
        <v>115557411</v>
      </c>
      <c r="AF1332" s="108">
        <v>98451298.5</v>
      </c>
      <c r="AG1332" s="108">
        <v>126214870.5</v>
      </c>
      <c r="AH1332" s="115">
        <v>146841978</v>
      </c>
      <c r="AI1332" s="105">
        <v>25.337599999999998</v>
      </c>
      <c r="AJ1332" s="105">
        <v>30.285599999999999</v>
      </c>
      <c r="AK1332" s="105">
        <v>30.082000000000001</v>
      </c>
      <c r="AL1332" s="105">
        <v>25.259599999999999</v>
      </c>
      <c r="AM1332" s="105">
        <v>25.247</v>
      </c>
      <c r="AN1332" s="105">
        <v>25.5794</v>
      </c>
      <c r="AO1332" s="105">
        <v>29.819199999999999</v>
      </c>
      <c r="AP1332" s="105">
        <v>26.578499999999998</v>
      </c>
      <c r="AQ1332" s="105">
        <v>24.7699</v>
      </c>
      <c r="AR1332" s="105">
        <v>23.336400000000001</v>
      </c>
      <c r="AS1332" s="105">
        <v>26.529</v>
      </c>
      <c r="AT1332" s="105">
        <v>27.136399999999998</v>
      </c>
      <c r="AU1332" s="105">
        <v>26.912099999999999</v>
      </c>
      <c r="AV1332" s="105">
        <v>25.904399999999999</v>
      </c>
      <c r="AW1332" s="105">
        <v>26.635100000000001</v>
      </c>
      <c r="AX1332" s="105">
        <v>26.683299999999999</v>
      </c>
      <c r="AY1332" s="105">
        <v>26.245899999999999</v>
      </c>
      <c r="AZ1332" s="105">
        <v>26.6373</v>
      </c>
      <c r="BA1332" s="105">
        <v>27.044</v>
      </c>
      <c r="BB1332" s="105">
        <v>26.778099999999998</v>
      </c>
      <c r="BC1332" s="105">
        <v>26.805800000000001</v>
      </c>
      <c r="BD1332" s="105">
        <v>25.827100000000002</v>
      </c>
      <c r="BE1332" s="105">
        <v>26.048400000000001</v>
      </c>
      <c r="BF1332" s="105">
        <v>25.8993</v>
      </c>
      <c r="BG1332" s="105">
        <v>26.701899999999998</v>
      </c>
      <c r="BH1332" s="105">
        <v>26.364999999999998</v>
      </c>
      <c r="BI1332" s="105">
        <v>26.797899999999998</v>
      </c>
      <c r="BJ1332" s="105">
        <v>26.608000000000001</v>
      </c>
      <c r="BK1332" s="105">
        <v>26.884499999999999</v>
      </c>
      <c r="BL1332" s="116">
        <v>27.191800000000001</v>
      </c>
      <c r="BM1332" s="112">
        <v>0.36129600000000001</v>
      </c>
      <c r="BN1332" s="112">
        <v>1.5772500000000001E-3</v>
      </c>
      <c r="BO1332" s="112">
        <v>0.91890400000000005</v>
      </c>
      <c r="BP1332" s="112">
        <v>0.36080200000000001</v>
      </c>
      <c r="BQ1332" s="112">
        <v>0.29907699999999998</v>
      </c>
      <c r="BR1332" s="112">
        <v>0.16320299999999999</v>
      </c>
      <c r="BS1332" s="112">
        <v>0.92549499999999996</v>
      </c>
      <c r="BT1332" s="112">
        <v>5.8256699999999998E-3</v>
      </c>
      <c r="BU1332" s="117">
        <v>0.27033299999999999</v>
      </c>
      <c r="BV1332" s="112">
        <v>0.44545899999999999</v>
      </c>
      <c r="BW1332" s="112">
        <v>1.7672500000000001E-2</v>
      </c>
      <c r="BX1332" s="112">
        <v>0.94504600000000005</v>
      </c>
      <c r="BY1332" s="112">
        <v>0.44542300000000001</v>
      </c>
      <c r="BZ1332" s="112">
        <v>0.62983299999999998</v>
      </c>
      <c r="CA1332" s="112">
        <v>0.41637400000000002</v>
      </c>
      <c r="CB1332" s="112">
        <v>0.96529500000000001</v>
      </c>
      <c r="CC1332" s="112">
        <v>6.00657E-2</v>
      </c>
      <c r="CD1332" s="117">
        <v>0.72864200000000001</v>
      </c>
      <c r="CE1332" s="105">
        <v>1.6736800000000001</v>
      </c>
      <c r="CF1332" s="105">
        <v>-1.5327299999999999</v>
      </c>
      <c r="CG1332" s="105">
        <v>0.161136</v>
      </c>
      <c r="CH1332" s="105">
        <v>-1.22746</v>
      </c>
      <c r="CI1332" s="105">
        <v>-0.41087200000000001</v>
      </c>
      <c r="CJ1332" s="105">
        <v>-0.37254700000000002</v>
      </c>
      <c r="CK1332" s="105">
        <v>-1.8769600000000001E-2</v>
      </c>
      <c r="CL1332" s="105">
        <v>-0.96979700000000002</v>
      </c>
      <c r="CM1332" s="116">
        <v>-0.27311299999999999</v>
      </c>
    </row>
    <row r="1333" spans="1:91">
      <c r="A1333" s="104" t="s">
        <v>3534</v>
      </c>
      <c r="B1333" s="104" t="s">
        <v>3535</v>
      </c>
      <c r="C1333" s="104" t="s">
        <v>3536</v>
      </c>
      <c r="D1333" s="105">
        <v>30.553350000000002</v>
      </c>
      <c r="E1333" s="108">
        <v>1432242923</v>
      </c>
      <c r="F1333" s="108">
        <v>1561928217</v>
      </c>
      <c r="G1333" s="108">
        <v>1644694273</v>
      </c>
      <c r="H1333" s="108">
        <v>1642969784</v>
      </c>
      <c r="I1333" s="108">
        <v>1552050268</v>
      </c>
      <c r="J1333" s="108">
        <v>1912177295</v>
      </c>
      <c r="K1333" s="108">
        <v>1482837264</v>
      </c>
      <c r="L1333" s="108">
        <v>1127825242</v>
      </c>
      <c r="M1333" s="108">
        <v>1660295791</v>
      </c>
      <c r="N1333" s="108">
        <v>1095854271</v>
      </c>
      <c r="O1333" s="108">
        <v>1068859697</v>
      </c>
      <c r="P1333" s="108">
        <v>1284673566</v>
      </c>
      <c r="Q1333" s="108">
        <v>1338589944</v>
      </c>
      <c r="R1333" s="108">
        <v>1229872680</v>
      </c>
      <c r="S1333" s="108">
        <v>1228214021</v>
      </c>
      <c r="T1333" s="108">
        <v>1117847536</v>
      </c>
      <c r="U1333" s="108">
        <v>1167761100</v>
      </c>
      <c r="V1333" s="108">
        <v>1330221387</v>
      </c>
      <c r="W1333" s="108">
        <v>1288261640</v>
      </c>
      <c r="X1333" s="108">
        <v>1211324635</v>
      </c>
      <c r="Y1333" s="108">
        <v>1239466485</v>
      </c>
      <c r="Z1333" s="108">
        <v>1125101920</v>
      </c>
      <c r="AA1333" s="108">
        <v>1241133289</v>
      </c>
      <c r="AB1333" s="108">
        <v>1144154511</v>
      </c>
      <c r="AC1333" s="108">
        <v>1526393324</v>
      </c>
      <c r="AD1333" s="108">
        <v>1439878071</v>
      </c>
      <c r="AE1333" s="108">
        <v>1441986078</v>
      </c>
      <c r="AF1333" s="108">
        <v>1549592694</v>
      </c>
      <c r="AG1333" s="108">
        <v>1682853269</v>
      </c>
      <c r="AH1333" s="115">
        <v>1498164376</v>
      </c>
      <c r="AI1333" s="105">
        <v>30.799099999999999</v>
      </c>
      <c r="AJ1333" s="105">
        <v>31.111699999999999</v>
      </c>
      <c r="AK1333" s="105">
        <v>31.178899999999999</v>
      </c>
      <c r="AL1333" s="105">
        <v>30.888000000000002</v>
      </c>
      <c r="AM1333" s="105">
        <v>30.9649</v>
      </c>
      <c r="AN1333" s="105">
        <v>31.372299999999999</v>
      </c>
      <c r="AO1333" s="105">
        <v>30.6829</v>
      </c>
      <c r="AP1333" s="105">
        <v>30.798400000000001</v>
      </c>
      <c r="AQ1333" s="105">
        <v>30.817900000000002</v>
      </c>
      <c r="AR1333" s="105">
        <v>30.464500000000001</v>
      </c>
      <c r="AS1333" s="105">
        <v>30.539400000000001</v>
      </c>
      <c r="AT1333" s="105">
        <v>30.8629</v>
      </c>
      <c r="AU1333" s="105">
        <v>30.556999999999999</v>
      </c>
      <c r="AV1333" s="105">
        <v>30.485600000000002</v>
      </c>
      <c r="AW1333" s="105">
        <v>30.530899999999999</v>
      </c>
      <c r="AX1333" s="105">
        <v>30.4374</v>
      </c>
      <c r="AY1333" s="105">
        <v>30.446200000000001</v>
      </c>
      <c r="AZ1333" s="105">
        <v>30.654900000000001</v>
      </c>
      <c r="BA1333" s="105">
        <v>30.5077</v>
      </c>
      <c r="BB1333" s="105">
        <v>30.514299999999999</v>
      </c>
      <c r="BC1333" s="105">
        <v>30.404699999999998</v>
      </c>
      <c r="BD1333" s="105">
        <v>30.467700000000001</v>
      </c>
      <c r="BE1333" s="105">
        <v>30.6386</v>
      </c>
      <c r="BF1333" s="105">
        <v>30.528199999999998</v>
      </c>
      <c r="BG1333" s="105">
        <v>30.549700000000001</v>
      </c>
      <c r="BH1333" s="105">
        <v>30.4634</v>
      </c>
      <c r="BI1333" s="105">
        <v>30.439299999999999</v>
      </c>
      <c r="BJ1333" s="105">
        <v>30.584299999999999</v>
      </c>
      <c r="BK1333" s="105">
        <v>30.589099999999998</v>
      </c>
      <c r="BL1333" s="116">
        <v>30.488499999999998</v>
      </c>
      <c r="BM1333" s="112">
        <v>1.7297900000000001E-2</v>
      </c>
      <c r="BN1333" s="112">
        <v>2.75648E-2</v>
      </c>
      <c r="BO1333" s="112">
        <v>1.6402099999999999E-2</v>
      </c>
      <c r="BP1333" s="112">
        <v>0.61795599999999995</v>
      </c>
      <c r="BQ1333" s="112">
        <v>0.48984699999999998</v>
      </c>
      <c r="BR1333" s="112">
        <v>0.62682899999999997</v>
      </c>
      <c r="BS1333" s="112">
        <v>0.179952</v>
      </c>
      <c r="BT1333" s="112">
        <v>0.88633799999999996</v>
      </c>
      <c r="BU1333" s="117">
        <v>0.21049799999999999</v>
      </c>
      <c r="BV1333" s="112">
        <v>5.4600999999999997E-2</v>
      </c>
      <c r="BW1333" s="112">
        <v>7.1680099999999997E-2</v>
      </c>
      <c r="BX1333" s="112">
        <v>7.5182700000000005E-2</v>
      </c>
      <c r="BY1333" s="112">
        <v>0.684396</v>
      </c>
      <c r="BZ1333" s="112">
        <v>0.74406700000000003</v>
      </c>
      <c r="CA1333" s="112">
        <v>0.81701000000000001</v>
      </c>
      <c r="CB1333" s="112">
        <v>0.40044999999999997</v>
      </c>
      <c r="CC1333" s="112">
        <v>0.93980300000000006</v>
      </c>
      <c r="CD1333" s="117">
        <v>0.70063399999999998</v>
      </c>
      <c r="CE1333" s="105">
        <v>0.47596500000000003</v>
      </c>
      <c r="CF1333" s="105">
        <v>0.52112099999999995</v>
      </c>
      <c r="CG1333" s="105">
        <v>0.21243500000000001</v>
      </c>
      <c r="CH1333" s="105">
        <v>6.8322499999999994E-2</v>
      </c>
      <c r="CI1333" s="105">
        <v>-2.94997E-2</v>
      </c>
      <c r="CJ1333" s="105">
        <v>-4.1150399999999997E-2</v>
      </c>
      <c r="CK1333" s="105">
        <v>-7.8385700000000003E-2</v>
      </c>
      <c r="CL1333" s="105">
        <v>-9.1050499999999999E-3</v>
      </c>
      <c r="CM1333" s="116">
        <v>-6.9831799999999999E-2</v>
      </c>
    </row>
    <row r="1334" spans="1:91">
      <c r="A1334" s="104" t="s">
        <v>3537</v>
      </c>
      <c r="B1334" s="104" t="s">
        <v>3538</v>
      </c>
      <c r="C1334" s="104" t="s">
        <v>3539</v>
      </c>
      <c r="D1334" s="105">
        <v>28.175049999999999</v>
      </c>
      <c r="E1334" s="108">
        <v>563975120</v>
      </c>
      <c r="F1334" s="108">
        <v>152692158</v>
      </c>
      <c r="G1334" s="108">
        <v>165836556.5</v>
      </c>
      <c r="H1334" s="108">
        <v>195356107</v>
      </c>
      <c r="I1334" s="108">
        <v>201313772</v>
      </c>
      <c r="J1334" s="108">
        <v>136841704</v>
      </c>
      <c r="K1334" s="108">
        <v>306896739</v>
      </c>
      <c r="L1334" s="108">
        <v>45483759</v>
      </c>
      <c r="M1334" s="108">
        <v>145182599</v>
      </c>
      <c r="N1334" s="108">
        <v>195670442</v>
      </c>
      <c r="O1334" s="108">
        <v>194888240.30000001</v>
      </c>
      <c r="P1334" s="108">
        <v>123340908</v>
      </c>
      <c r="Q1334" s="108">
        <v>300069567</v>
      </c>
      <c r="R1334" s="108">
        <v>365130114</v>
      </c>
      <c r="S1334" s="108">
        <v>216112699.80000001</v>
      </c>
      <c r="T1334" s="108">
        <v>304518340.5</v>
      </c>
      <c r="U1334" s="108">
        <v>201784490</v>
      </c>
      <c r="V1334" s="108">
        <v>396266965</v>
      </c>
      <c r="W1334" s="108">
        <v>360738102.5</v>
      </c>
      <c r="X1334" s="108">
        <v>271246287</v>
      </c>
      <c r="Y1334" s="108">
        <v>326361987</v>
      </c>
      <c r="Z1334" s="108">
        <v>267857129.5</v>
      </c>
      <c r="AA1334" s="108">
        <v>225945693.80000001</v>
      </c>
      <c r="AB1334" s="108">
        <v>299219731.5</v>
      </c>
      <c r="AC1334" s="108">
        <v>274150394.5</v>
      </c>
      <c r="AD1334" s="108">
        <v>409779930</v>
      </c>
      <c r="AE1334" s="108">
        <v>397032697.5</v>
      </c>
      <c r="AF1334" s="108">
        <v>270456636</v>
      </c>
      <c r="AG1334" s="108">
        <v>205679106</v>
      </c>
      <c r="AH1334" s="115">
        <v>220108796</v>
      </c>
      <c r="AI1334" s="105">
        <v>29.454499999999999</v>
      </c>
      <c r="AJ1334" s="105">
        <v>27.791599999999999</v>
      </c>
      <c r="AK1334" s="105">
        <v>27.9389</v>
      </c>
      <c r="AL1334" s="105">
        <v>27.815899999999999</v>
      </c>
      <c r="AM1334" s="105">
        <v>28.040600000000001</v>
      </c>
      <c r="AN1334" s="105">
        <v>27.590599999999998</v>
      </c>
      <c r="AO1334" s="105">
        <v>28.457899999999999</v>
      </c>
      <c r="AP1334" s="105">
        <v>26.557600000000001</v>
      </c>
      <c r="AQ1334" s="105">
        <v>27.302399999999999</v>
      </c>
      <c r="AR1334" s="105">
        <v>28.020299999999999</v>
      </c>
      <c r="AS1334" s="105">
        <v>28.181899999999999</v>
      </c>
      <c r="AT1334" s="105">
        <v>27.482199999999999</v>
      </c>
      <c r="AU1334" s="105">
        <v>28.363099999999999</v>
      </c>
      <c r="AV1334" s="105">
        <v>28.733499999999999</v>
      </c>
      <c r="AW1334" s="105">
        <v>28.168199999999999</v>
      </c>
      <c r="AX1334" s="105">
        <v>28.561299999999999</v>
      </c>
      <c r="AY1334" s="105">
        <v>27.895</v>
      </c>
      <c r="AZ1334" s="105">
        <v>28.944700000000001</v>
      </c>
      <c r="BA1334" s="105">
        <v>28.671299999999999</v>
      </c>
      <c r="BB1334" s="105">
        <v>28.356100000000001</v>
      </c>
      <c r="BC1334" s="105">
        <v>28.503</v>
      </c>
      <c r="BD1334" s="105">
        <v>28.420200000000001</v>
      </c>
      <c r="BE1334" s="105">
        <v>28.201899999999998</v>
      </c>
      <c r="BF1334" s="105">
        <v>28.5932</v>
      </c>
      <c r="BG1334" s="105">
        <v>28.072800000000001</v>
      </c>
      <c r="BH1334" s="105">
        <v>28.651800000000001</v>
      </c>
      <c r="BI1334" s="105">
        <v>28.578600000000002</v>
      </c>
      <c r="BJ1334" s="105">
        <v>28.065899999999999</v>
      </c>
      <c r="BK1334" s="105">
        <v>27.587299999999999</v>
      </c>
      <c r="BL1334" s="116">
        <v>27.758900000000001</v>
      </c>
      <c r="BM1334" s="112">
        <v>0.34277200000000002</v>
      </c>
      <c r="BN1334" s="112">
        <v>0.954237</v>
      </c>
      <c r="BO1334" s="112">
        <v>0.55723</v>
      </c>
      <c r="BP1334" s="112">
        <v>0.73850199999999999</v>
      </c>
      <c r="BQ1334" s="112">
        <v>4.6577100000000003E-2</v>
      </c>
      <c r="BR1334" s="112">
        <v>0.120632</v>
      </c>
      <c r="BS1334" s="112">
        <v>1.3388600000000001E-2</v>
      </c>
      <c r="BT1334" s="112">
        <v>2.8876800000000001E-2</v>
      </c>
      <c r="BU1334" s="117">
        <v>5.1636799999999997E-2</v>
      </c>
      <c r="BV1334" s="112">
        <v>0.42618600000000001</v>
      </c>
      <c r="BW1334" s="112">
        <v>0.96176600000000001</v>
      </c>
      <c r="BX1334" s="112">
        <v>0.64981900000000004</v>
      </c>
      <c r="BY1334" s="112">
        <v>0.78916299999999995</v>
      </c>
      <c r="BZ1334" s="112">
        <v>0.386328</v>
      </c>
      <c r="CA1334" s="112">
        <v>0.35792800000000002</v>
      </c>
      <c r="CB1334" s="112">
        <v>0.112122</v>
      </c>
      <c r="CC1334" s="112">
        <v>0.136236</v>
      </c>
      <c r="CD1334" s="117">
        <v>0.50825799999999999</v>
      </c>
      <c r="CE1334" s="105">
        <v>0.59097900000000003</v>
      </c>
      <c r="CF1334" s="105">
        <v>1.1662199999999999E-2</v>
      </c>
      <c r="CG1334" s="105">
        <v>-0.36473100000000003</v>
      </c>
      <c r="CH1334" s="105">
        <v>9.0771400000000002E-2</v>
      </c>
      <c r="CI1334" s="105">
        <v>0.61757200000000001</v>
      </c>
      <c r="CJ1334" s="105">
        <v>0.66293599999999997</v>
      </c>
      <c r="CK1334" s="105">
        <v>0.70609599999999995</v>
      </c>
      <c r="CL1334" s="105">
        <v>0.60105600000000003</v>
      </c>
      <c r="CM1334" s="116">
        <v>0.630332</v>
      </c>
    </row>
    <row r="1335" spans="1:91">
      <c r="A1335" s="104" t="s">
        <v>3540</v>
      </c>
      <c r="B1335" s="104" t="s">
        <v>3541</v>
      </c>
      <c r="C1335" s="104" t="s">
        <v>3542</v>
      </c>
      <c r="D1335" s="105">
        <v>28.628250000000001</v>
      </c>
      <c r="E1335" s="108">
        <v>151402763.80000001</v>
      </c>
      <c r="F1335" s="108">
        <v>92278639.25</v>
      </c>
      <c r="G1335" s="108">
        <v>144333776</v>
      </c>
      <c r="H1335" s="108">
        <v>342110952.5</v>
      </c>
      <c r="I1335" s="108">
        <v>105551576.3</v>
      </c>
      <c r="J1335" s="108">
        <v>253277766</v>
      </c>
      <c r="K1335" s="108">
        <v>190695372.59999999</v>
      </c>
      <c r="L1335" s="108">
        <v>159678266</v>
      </c>
      <c r="M1335" s="108">
        <v>231531540</v>
      </c>
      <c r="N1335" s="108">
        <v>180231447</v>
      </c>
      <c r="O1335" s="108">
        <v>194393645.5</v>
      </c>
      <c r="P1335" s="108">
        <v>178196272</v>
      </c>
      <c r="Q1335" s="108">
        <v>391895660</v>
      </c>
      <c r="R1335" s="108">
        <v>371182797</v>
      </c>
      <c r="S1335" s="108">
        <v>180494738.30000001</v>
      </c>
      <c r="T1335" s="108">
        <v>410618495</v>
      </c>
      <c r="U1335" s="108">
        <v>442040180</v>
      </c>
      <c r="V1335" s="108">
        <v>452076594</v>
      </c>
      <c r="W1335" s="108">
        <v>482595086</v>
      </c>
      <c r="X1335" s="108">
        <v>417285472.5</v>
      </c>
      <c r="Y1335" s="108">
        <v>445427699.5</v>
      </c>
      <c r="Z1335" s="108">
        <v>302629113.5</v>
      </c>
      <c r="AA1335" s="108">
        <v>258060761.5</v>
      </c>
      <c r="AB1335" s="108">
        <v>307415669</v>
      </c>
      <c r="AC1335" s="108">
        <v>415409266</v>
      </c>
      <c r="AD1335" s="108">
        <v>456668734</v>
      </c>
      <c r="AE1335" s="108">
        <v>460749687</v>
      </c>
      <c r="AF1335" s="108">
        <v>528716569.5</v>
      </c>
      <c r="AG1335" s="108">
        <v>532802411.5</v>
      </c>
      <c r="AH1335" s="115">
        <v>451171087.30000001</v>
      </c>
      <c r="AI1335" s="105">
        <v>27.557300000000001</v>
      </c>
      <c r="AJ1335" s="105">
        <v>27.165500000000002</v>
      </c>
      <c r="AK1335" s="105">
        <v>27.796500000000002</v>
      </c>
      <c r="AL1335" s="105">
        <v>28.624300000000002</v>
      </c>
      <c r="AM1335" s="105">
        <v>27.107199999999999</v>
      </c>
      <c r="AN1335" s="105">
        <v>28.4331</v>
      </c>
      <c r="AO1335" s="105">
        <v>27.7715</v>
      </c>
      <c r="AP1335" s="105">
        <v>28.183900000000001</v>
      </c>
      <c r="AQ1335" s="105">
        <v>27.9757</v>
      </c>
      <c r="AR1335" s="105">
        <v>27.892900000000001</v>
      </c>
      <c r="AS1335" s="105">
        <v>28.165900000000001</v>
      </c>
      <c r="AT1335" s="105">
        <v>28.013100000000001</v>
      </c>
      <c r="AU1335" s="105">
        <v>28.7392</v>
      </c>
      <c r="AV1335" s="105">
        <v>28.757200000000001</v>
      </c>
      <c r="AW1335" s="105">
        <v>27.915500000000002</v>
      </c>
      <c r="AX1335" s="105">
        <v>28.9925</v>
      </c>
      <c r="AY1335" s="105">
        <v>29.052800000000001</v>
      </c>
      <c r="AZ1335" s="105">
        <v>29.113099999999999</v>
      </c>
      <c r="BA1335" s="105">
        <v>29.091200000000001</v>
      </c>
      <c r="BB1335" s="105">
        <v>28.988099999999999</v>
      </c>
      <c r="BC1335" s="105">
        <v>28.952000000000002</v>
      </c>
      <c r="BD1335" s="105">
        <v>28.588200000000001</v>
      </c>
      <c r="BE1335" s="105">
        <v>28.383900000000001</v>
      </c>
      <c r="BF1335" s="105">
        <v>28.632200000000001</v>
      </c>
      <c r="BG1335" s="105">
        <v>28.684799999999999</v>
      </c>
      <c r="BH1335" s="105">
        <v>28.810300000000002</v>
      </c>
      <c r="BI1335" s="105">
        <v>28.793299999999999</v>
      </c>
      <c r="BJ1335" s="105">
        <v>29.033000000000001</v>
      </c>
      <c r="BK1335" s="105">
        <v>28.930099999999999</v>
      </c>
      <c r="BL1335" s="116">
        <v>28.738800000000001</v>
      </c>
      <c r="BM1335" s="112">
        <v>2.3582999999999998E-3</v>
      </c>
      <c r="BN1335" s="112">
        <v>0.155971</v>
      </c>
      <c r="BO1335" s="112">
        <v>3.27553E-3</v>
      </c>
      <c r="BP1335" s="112">
        <v>1.6914E-3</v>
      </c>
      <c r="BQ1335" s="112">
        <v>0.21315200000000001</v>
      </c>
      <c r="BR1335" s="112">
        <v>0.17688999999999999</v>
      </c>
      <c r="BS1335" s="112">
        <v>0.31542900000000001</v>
      </c>
      <c r="BT1335" s="112">
        <v>3.3697400000000002E-2</v>
      </c>
      <c r="BU1335" s="117">
        <v>0.219279</v>
      </c>
      <c r="BV1335" s="112">
        <v>1.9905300000000001E-2</v>
      </c>
      <c r="BW1335" s="112">
        <v>0.239264</v>
      </c>
      <c r="BX1335" s="112">
        <v>3.4401899999999999E-2</v>
      </c>
      <c r="BY1335" s="112">
        <v>1.0730200000000001E-2</v>
      </c>
      <c r="BZ1335" s="112">
        <v>0.58578200000000002</v>
      </c>
      <c r="CA1335" s="112">
        <v>0.43563200000000002</v>
      </c>
      <c r="CB1335" s="112">
        <v>0.546933</v>
      </c>
      <c r="CC1335" s="112">
        <v>0.15120400000000001</v>
      </c>
      <c r="CD1335" s="117">
        <v>0.70063399999999998</v>
      </c>
      <c r="CE1335" s="105">
        <v>-1.3942099999999999</v>
      </c>
      <c r="CF1335" s="105">
        <v>-0.84579499999999996</v>
      </c>
      <c r="CG1335" s="105">
        <v>-0.92359899999999995</v>
      </c>
      <c r="CH1335" s="105">
        <v>-0.87672000000000005</v>
      </c>
      <c r="CI1335" s="105">
        <v>-0.430004</v>
      </c>
      <c r="CJ1335" s="105">
        <v>0.152173</v>
      </c>
      <c r="CK1335" s="105">
        <v>0.109781</v>
      </c>
      <c r="CL1335" s="105">
        <v>-0.36587999999999998</v>
      </c>
      <c r="CM1335" s="116">
        <v>-0.13783500000000001</v>
      </c>
    </row>
    <row r="1336" spans="1:91">
      <c r="A1336" s="104" t="s">
        <v>3543</v>
      </c>
      <c r="B1336" s="104" t="s">
        <v>3544</v>
      </c>
      <c r="C1336" s="104" t="s">
        <v>1130</v>
      </c>
      <c r="D1336" s="105">
        <v>23.78105</v>
      </c>
      <c r="E1336" s="108">
        <v>8779980</v>
      </c>
      <c r="F1336" s="108"/>
      <c r="G1336" s="108">
        <v>12880264</v>
      </c>
      <c r="H1336" s="108">
        <v>11512028</v>
      </c>
      <c r="I1336" s="108">
        <v>11346029</v>
      </c>
      <c r="J1336" s="108">
        <v>18822796</v>
      </c>
      <c r="K1336" s="108">
        <v>5276919.5</v>
      </c>
      <c r="L1336" s="108"/>
      <c r="M1336" s="108">
        <v>17414946</v>
      </c>
      <c r="N1336" s="108">
        <v>20631122</v>
      </c>
      <c r="O1336" s="108">
        <v>25948498.25</v>
      </c>
      <c r="P1336" s="108">
        <v>19748533.129999999</v>
      </c>
      <c r="Q1336" s="108"/>
      <c r="R1336" s="108"/>
      <c r="S1336" s="108"/>
      <c r="T1336" s="108"/>
      <c r="U1336" s="108">
        <v>15200577</v>
      </c>
      <c r="V1336" s="108">
        <v>12829518.5</v>
      </c>
      <c r="W1336" s="108"/>
      <c r="X1336" s="108">
        <v>11226341</v>
      </c>
      <c r="Y1336" s="108">
        <v>14877379</v>
      </c>
      <c r="Z1336" s="108">
        <v>25616386.75</v>
      </c>
      <c r="AA1336" s="108">
        <v>4347360.5</v>
      </c>
      <c r="AB1336" s="108">
        <v>11967320.5</v>
      </c>
      <c r="AC1336" s="108"/>
      <c r="AD1336" s="108">
        <v>10716448</v>
      </c>
      <c r="AE1336" s="108">
        <v>16186419</v>
      </c>
      <c r="AF1336" s="108">
        <v>11208437</v>
      </c>
      <c r="AG1336" s="108">
        <v>8729385</v>
      </c>
      <c r="AH1336" s="115">
        <v>11163678</v>
      </c>
      <c r="AI1336" s="105">
        <v>23.449300000000001</v>
      </c>
      <c r="AJ1336" s="105">
        <v>21.0274</v>
      </c>
      <c r="AK1336" s="105">
        <v>24.370899999999999</v>
      </c>
      <c r="AL1336" s="105">
        <v>23.731000000000002</v>
      </c>
      <c r="AM1336" s="105">
        <v>23.831099999999999</v>
      </c>
      <c r="AN1336" s="105">
        <v>25.0321</v>
      </c>
      <c r="AO1336" s="105">
        <v>22.649799999999999</v>
      </c>
      <c r="AP1336" s="105">
        <v>24.038399999999999</v>
      </c>
      <c r="AQ1336" s="105">
        <v>24.242899999999999</v>
      </c>
      <c r="AR1336" s="105">
        <v>24.566600000000001</v>
      </c>
      <c r="AS1336" s="105">
        <v>25.341899999999999</v>
      </c>
      <c r="AT1336" s="105">
        <v>24.839400000000001</v>
      </c>
      <c r="AU1336" s="105">
        <v>22.7423</v>
      </c>
      <c r="AV1336" s="105">
        <v>23.403500000000001</v>
      </c>
      <c r="AW1336" s="105">
        <v>22.2898</v>
      </c>
      <c r="AX1336" s="105">
        <v>22.614599999999999</v>
      </c>
      <c r="AY1336" s="105">
        <v>24.2121</v>
      </c>
      <c r="AZ1336" s="105">
        <v>24.002500000000001</v>
      </c>
      <c r="BA1336" s="105">
        <v>21.664899999999999</v>
      </c>
      <c r="BB1336" s="105">
        <v>23.938400000000001</v>
      </c>
      <c r="BC1336" s="105">
        <v>24.193300000000001</v>
      </c>
      <c r="BD1336" s="105">
        <v>24.8889</v>
      </c>
      <c r="BE1336" s="105">
        <v>22.1921</v>
      </c>
      <c r="BF1336" s="105">
        <v>23.949200000000001</v>
      </c>
      <c r="BG1336" s="105">
        <v>22.173100000000002</v>
      </c>
      <c r="BH1336" s="105">
        <v>23.3751</v>
      </c>
      <c r="BI1336" s="105">
        <v>23.962199999999999</v>
      </c>
      <c r="BJ1336" s="105">
        <v>23.473099999999999</v>
      </c>
      <c r="BK1336" s="105">
        <v>22.962800000000001</v>
      </c>
      <c r="BL1336" s="116">
        <v>23.5047</v>
      </c>
      <c r="BM1336" s="112">
        <v>0.73710500000000001</v>
      </c>
      <c r="BN1336" s="112">
        <v>0.12282800000000001</v>
      </c>
      <c r="BO1336" s="112">
        <v>0.56737800000000005</v>
      </c>
      <c r="BP1336" s="112">
        <v>5.04938E-3</v>
      </c>
      <c r="BQ1336" s="112">
        <v>0.24445800000000001</v>
      </c>
      <c r="BR1336" s="112">
        <v>0.60683100000000001</v>
      </c>
      <c r="BS1336" s="112">
        <v>0.95624900000000002</v>
      </c>
      <c r="BT1336" s="112">
        <v>0.67697300000000005</v>
      </c>
      <c r="BU1336" s="117">
        <v>0.80883300000000002</v>
      </c>
      <c r="BV1336" s="112">
        <v>0.78417199999999998</v>
      </c>
      <c r="BW1336" s="112">
        <v>0.19895499999999999</v>
      </c>
      <c r="BX1336" s="112">
        <v>0.658049</v>
      </c>
      <c r="BY1336" s="112">
        <v>1.7982499999999998E-2</v>
      </c>
      <c r="BZ1336" s="112">
        <v>0.59666399999999997</v>
      </c>
      <c r="CA1336" s="112">
        <v>0.80571300000000001</v>
      </c>
      <c r="CB1336" s="112">
        <v>0.97611800000000004</v>
      </c>
      <c r="CC1336" s="112">
        <v>0.80264800000000003</v>
      </c>
      <c r="CD1336" s="117">
        <v>0.94145500000000004</v>
      </c>
      <c r="CE1336" s="105">
        <v>-0.36437900000000001</v>
      </c>
      <c r="CF1336" s="105">
        <v>0.88450200000000001</v>
      </c>
      <c r="CG1336" s="105">
        <v>0.33012000000000002</v>
      </c>
      <c r="CH1336" s="105">
        <v>1.60239</v>
      </c>
      <c r="CI1336" s="105">
        <v>-0.50168900000000005</v>
      </c>
      <c r="CJ1336" s="105">
        <v>0.296153</v>
      </c>
      <c r="CK1336" s="105">
        <v>-4.8022000000000002E-2</v>
      </c>
      <c r="CL1336" s="105">
        <v>0.36316500000000002</v>
      </c>
      <c r="CM1336" s="116">
        <v>-0.14343600000000001</v>
      </c>
    </row>
    <row r="1337" spans="1:91">
      <c r="A1337" s="104" t="s">
        <v>3545</v>
      </c>
      <c r="B1337" s="104" t="s">
        <v>3546</v>
      </c>
      <c r="C1337" s="104" t="s">
        <v>791</v>
      </c>
      <c r="D1337" s="105">
        <v>29.943100000000001</v>
      </c>
      <c r="E1337" s="108">
        <v>1119120145</v>
      </c>
      <c r="F1337" s="108">
        <v>1477259568</v>
      </c>
      <c r="G1337" s="108">
        <v>1514980493</v>
      </c>
      <c r="H1337" s="108">
        <v>1044596304</v>
      </c>
      <c r="I1337" s="108">
        <v>1295068003</v>
      </c>
      <c r="J1337" s="108">
        <v>1639514209</v>
      </c>
      <c r="K1337" s="108">
        <v>1597714975</v>
      </c>
      <c r="L1337" s="108">
        <v>1007459207</v>
      </c>
      <c r="M1337" s="108">
        <v>1374484101</v>
      </c>
      <c r="N1337" s="108">
        <v>867957514.29999995</v>
      </c>
      <c r="O1337" s="108">
        <v>1049677913</v>
      </c>
      <c r="P1337" s="108">
        <v>1164074019</v>
      </c>
      <c r="Q1337" s="108">
        <v>588016527.29999995</v>
      </c>
      <c r="R1337" s="108">
        <v>755011424.29999995</v>
      </c>
      <c r="S1337" s="108">
        <v>681916950</v>
      </c>
      <c r="T1337" s="108">
        <v>757712404</v>
      </c>
      <c r="U1337" s="108">
        <v>799893230</v>
      </c>
      <c r="V1337" s="108">
        <v>545431933.29999995</v>
      </c>
      <c r="W1337" s="108">
        <v>976031275.79999995</v>
      </c>
      <c r="X1337" s="108">
        <v>844000371</v>
      </c>
      <c r="Y1337" s="108">
        <v>785429286.5</v>
      </c>
      <c r="Z1337" s="108">
        <v>781438184</v>
      </c>
      <c r="AA1337" s="108">
        <v>752848823.5</v>
      </c>
      <c r="AB1337" s="108">
        <v>720263242</v>
      </c>
      <c r="AC1337" s="108">
        <v>1013217975</v>
      </c>
      <c r="AD1337" s="108">
        <v>719641879.5</v>
      </c>
      <c r="AE1337" s="108">
        <v>663755568</v>
      </c>
      <c r="AF1337" s="108">
        <v>684001795.5</v>
      </c>
      <c r="AG1337" s="108">
        <v>656604718.5</v>
      </c>
      <c r="AH1337" s="115">
        <v>575709212.5</v>
      </c>
      <c r="AI1337" s="105">
        <v>30.443200000000001</v>
      </c>
      <c r="AJ1337" s="105">
        <v>31.038</v>
      </c>
      <c r="AK1337" s="105">
        <v>31.069900000000001</v>
      </c>
      <c r="AL1337" s="105">
        <v>30.2347</v>
      </c>
      <c r="AM1337" s="105">
        <v>30.704599999999999</v>
      </c>
      <c r="AN1337" s="105">
        <v>31.183199999999999</v>
      </c>
      <c r="AO1337" s="105">
        <v>30.788499999999999</v>
      </c>
      <c r="AP1337" s="105">
        <v>30.658300000000001</v>
      </c>
      <c r="AQ1337" s="105">
        <v>30.545300000000001</v>
      </c>
      <c r="AR1337" s="105">
        <v>30.1387</v>
      </c>
      <c r="AS1337" s="105">
        <v>30.520700000000001</v>
      </c>
      <c r="AT1337" s="105">
        <v>30.720700000000001</v>
      </c>
      <c r="AU1337" s="105">
        <v>29.3338</v>
      </c>
      <c r="AV1337" s="105">
        <v>29.781600000000001</v>
      </c>
      <c r="AW1337" s="105">
        <v>29.7163</v>
      </c>
      <c r="AX1337" s="105">
        <v>29.8764</v>
      </c>
      <c r="AY1337" s="105">
        <v>29.900400000000001</v>
      </c>
      <c r="AZ1337" s="105">
        <v>29.328700000000001</v>
      </c>
      <c r="BA1337" s="105">
        <v>30.107299999999999</v>
      </c>
      <c r="BB1337" s="105">
        <v>29.998200000000001</v>
      </c>
      <c r="BC1337" s="105">
        <v>29.754799999999999</v>
      </c>
      <c r="BD1337" s="105">
        <v>29.9328</v>
      </c>
      <c r="BE1337" s="105">
        <v>29.909700000000001</v>
      </c>
      <c r="BF1337" s="105">
        <v>29.860499999999998</v>
      </c>
      <c r="BG1337" s="105">
        <v>29.953399999999998</v>
      </c>
      <c r="BH1337" s="105">
        <v>29.4605</v>
      </c>
      <c r="BI1337" s="105">
        <v>29.32</v>
      </c>
      <c r="BJ1337" s="105">
        <v>29.404499999999999</v>
      </c>
      <c r="BK1337" s="105">
        <v>29.232199999999999</v>
      </c>
      <c r="BL1337" s="116">
        <v>29.095800000000001</v>
      </c>
      <c r="BM1337" s="112">
        <v>1.95261E-3</v>
      </c>
      <c r="BN1337" s="112">
        <v>7.0772300000000003E-3</v>
      </c>
      <c r="BO1337" s="112">
        <v>2.3581000000000001E-4</v>
      </c>
      <c r="BP1337" s="112">
        <v>3.2232799999999998E-3</v>
      </c>
      <c r="BQ1337" s="112">
        <v>9.1565900000000006E-2</v>
      </c>
      <c r="BR1337" s="112">
        <v>9.1463000000000003E-2</v>
      </c>
      <c r="BS1337" s="112">
        <v>6.6575899999999997E-3</v>
      </c>
      <c r="BT1337" s="112">
        <v>2.01921E-3</v>
      </c>
      <c r="BU1337" s="117">
        <v>0.19017500000000001</v>
      </c>
      <c r="BV1337" s="112">
        <v>1.8350999999999999E-2</v>
      </c>
      <c r="BW1337" s="112">
        <v>3.1388800000000001E-2</v>
      </c>
      <c r="BX1337" s="112">
        <v>1.00403E-2</v>
      </c>
      <c r="BY1337" s="112">
        <v>1.4329E-2</v>
      </c>
      <c r="BZ1337" s="112">
        <v>0.46725499999999998</v>
      </c>
      <c r="CA1337" s="112">
        <v>0.309921</v>
      </c>
      <c r="CB1337" s="112">
        <v>8.2296499999999995E-2</v>
      </c>
      <c r="CC1337" s="112">
        <v>3.3641699999999997E-2</v>
      </c>
      <c r="CD1337" s="117">
        <v>0.69455</v>
      </c>
      <c r="CE1337" s="105">
        <v>1.60619</v>
      </c>
      <c r="CF1337" s="105">
        <v>1.4633400000000001</v>
      </c>
      <c r="CG1337" s="105">
        <v>1.41988</v>
      </c>
      <c r="CH1337" s="105">
        <v>1.21587</v>
      </c>
      <c r="CI1337" s="105">
        <v>0.36642400000000003</v>
      </c>
      <c r="CJ1337" s="105">
        <v>0.45767999999999998</v>
      </c>
      <c r="CK1337" s="105">
        <v>0.70924799999999999</v>
      </c>
      <c r="CL1337" s="105">
        <v>0.65685099999999996</v>
      </c>
      <c r="CM1337" s="116">
        <v>0.33376099999999997</v>
      </c>
    </row>
    <row r="1338" spans="1:91">
      <c r="A1338" s="104" t="s">
        <v>3547</v>
      </c>
      <c r="B1338" s="104" t="s">
        <v>3548</v>
      </c>
      <c r="C1338" s="104" t="s">
        <v>3549</v>
      </c>
      <c r="D1338" s="105">
        <v>29.031199999999998</v>
      </c>
      <c r="E1338" s="108">
        <v>317499088</v>
      </c>
      <c r="F1338" s="108">
        <v>352031364</v>
      </c>
      <c r="G1338" s="108">
        <v>318094232</v>
      </c>
      <c r="H1338" s="108">
        <v>458804360</v>
      </c>
      <c r="I1338" s="108">
        <v>433397160</v>
      </c>
      <c r="J1338" s="108">
        <v>323182980</v>
      </c>
      <c r="K1338" s="108">
        <v>409604341.80000001</v>
      </c>
      <c r="L1338" s="108">
        <v>221601246</v>
      </c>
      <c r="M1338" s="108">
        <v>487079122.5</v>
      </c>
      <c r="N1338" s="108">
        <v>304760949.30000001</v>
      </c>
      <c r="O1338" s="108">
        <v>228369291</v>
      </c>
      <c r="P1338" s="108">
        <v>346170968</v>
      </c>
      <c r="Q1338" s="108">
        <v>463606998</v>
      </c>
      <c r="R1338" s="108">
        <v>450853824</v>
      </c>
      <c r="S1338" s="108">
        <v>418206622</v>
      </c>
      <c r="T1338" s="108">
        <v>495182238</v>
      </c>
      <c r="U1338" s="108">
        <v>441509469</v>
      </c>
      <c r="V1338" s="108">
        <v>643395801.29999995</v>
      </c>
      <c r="W1338" s="108">
        <v>474331880</v>
      </c>
      <c r="X1338" s="108">
        <v>505307140</v>
      </c>
      <c r="Y1338" s="108">
        <v>468470486</v>
      </c>
      <c r="Z1338" s="108">
        <v>398763825.5</v>
      </c>
      <c r="AA1338" s="108">
        <v>478699871.5</v>
      </c>
      <c r="AB1338" s="108">
        <v>458929978.5</v>
      </c>
      <c r="AC1338" s="108">
        <v>489705510.80000001</v>
      </c>
      <c r="AD1338" s="108">
        <v>588005158.5</v>
      </c>
      <c r="AE1338" s="108">
        <v>515521417</v>
      </c>
      <c r="AF1338" s="108">
        <v>519347117</v>
      </c>
      <c r="AG1338" s="108">
        <v>596970700</v>
      </c>
      <c r="AH1338" s="115">
        <v>572583766.5</v>
      </c>
      <c r="AI1338" s="105">
        <v>28.625699999999998</v>
      </c>
      <c r="AJ1338" s="105">
        <v>28.9757</v>
      </c>
      <c r="AK1338" s="105">
        <v>28.8752</v>
      </c>
      <c r="AL1338" s="105">
        <v>29.047699999999999</v>
      </c>
      <c r="AM1338" s="105">
        <v>29.141200000000001</v>
      </c>
      <c r="AN1338" s="105">
        <v>28.801600000000001</v>
      </c>
      <c r="AO1338" s="105">
        <v>28.869</v>
      </c>
      <c r="AP1338" s="105">
        <v>28.5671</v>
      </c>
      <c r="AQ1338" s="105">
        <v>29.0487</v>
      </c>
      <c r="AR1338" s="105">
        <v>28.605699999999999</v>
      </c>
      <c r="AS1338" s="105">
        <v>28.369499999999999</v>
      </c>
      <c r="AT1338" s="105">
        <v>28.9711</v>
      </c>
      <c r="AU1338" s="105">
        <v>28.977</v>
      </c>
      <c r="AV1338" s="105">
        <v>29.037800000000001</v>
      </c>
      <c r="AW1338" s="105">
        <v>29.0641</v>
      </c>
      <c r="AX1338" s="105">
        <v>29.262699999999999</v>
      </c>
      <c r="AY1338" s="105">
        <v>29.053599999999999</v>
      </c>
      <c r="AZ1338" s="105">
        <v>29.584399999999999</v>
      </c>
      <c r="BA1338" s="105">
        <v>29.066299999999998</v>
      </c>
      <c r="BB1338" s="105">
        <v>29.266500000000001</v>
      </c>
      <c r="BC1338" s="105">
        <v>29.0246</v>
      </c>
      <c r="BD1338" s="105">
        <v>28.9587</v>
      </c>
      <c r="BE1338" s="105">
        <v>29.239899999999999</v>
      </c>
      <c r="BF1338" s="105">
        <v>29.2103</v>
      </c>
      <c r="BG1338" s="105">
        <v>28.9223</v>
      </c>
      <c r="BH1338" s="105">
        <v>29.173100000000002</v>
      </c>
      <c r="BI1338" s="105">
        <v>28.955300000000001</v>
      </c>
      <c r="BJ1338" s="105">
        <v>29.007200000000001</v>
      </c>
      <c r="BK1338" s="105">
        <v>29.093399999999999</v>
      </c>
      <c r="BL1338" s="116">
        <v>29.084800000000001</v>
      </c>
      <c r="BM1338" s="112">
        <v>9.3118699999999999E-2</v>
      </c>
      <c r="BN1338" s="112">
        <v>0.56958399999999998</v>
      </c>
      <c r="BO1338" s="112">
        <v>0.178179</v>
      </c>
      <c r="BP1338" s="112">
        <v>8.0087199999999997E-2</v>
      </c>
      <c r="BQ1338" s="112">
        <v>0.39933999999999997</v>
      </c>
      <c r="BR1338" s="112">
        <v>0.20297799999999999</v>
      </c>
      <c r="BS1338" s="112">
        <v>0.51068999999999998</v>
      </c>
      <c r="BT1338" s="112">
        <v>0.46913500000000002</v>
      </c>
      <c r="BU1338" s="117">
        <v>0.61900999999999995</v>
      </c>
      <c r="BV1338" s="112">
        <v>0.155279</v>
      </c>
      <c r="BW1338" s="112">
        <v>0.64786600000000005</v>
      </c>
      <c r="BX1338" s="112">
        <v>0.28906999999999999</v>
      </c>
      <c r="BY1338" s="112">
        <v>0.13378100000000001</v>
      </c>
      <c r="BZ1338" s="112">
        <v>0.70454499999999998</v>
      </c>
      <c r="CA1338" s="112">
        <v>0.46243200000000001</v>
      </c>
      <c r="CB1338" s="112">
        <v>0.702932</v>
      </c>
      <c r="CC1338" s="112">
        <v>0.65087799999999996</v>
      </c>
      <c r="CD1338" s="117">
        <v>0.86860300000000001</v>
      </c>
      <c r="CE1338" s="105">
        <v>-0.23624700000000001</v>
      </c>
      <c r="CF1338" s="105">
        <v>-6.4920400000000003E-2</v>
      </c>
      <c r="CG1338" s="105">
        <v>-0.23353399999999999</v>
      </c>
      <c r="CH1338" s="105">
        <v>-0.413026</v>
      </c>
      <c r="CI1338" s="105">
        <v>-3.54837E-2</v>
      </c>
      <c r="CJ1338" s="105">
        <v>0.23844299999999999</v>
      </c>
      <c r="CK1338" s="105">
        <v>5.7350199999999997E-2</v>
      </c>
      <c r="CL1338" s="105">
        <v>7.4545500000000001E-2</v>
      </c>
      <c r="CM1338" s="116">
        <v>-4.4839200000000003E-2</v>
      </c>
    </row>
    <row r="1339" spans="1:91">
      <c r="A1339" s="104" t="s">
        <v>3550</v>
      </c>
      <c r="B1339" s="104" t="s">
        <v>3551</v>
      </c>
      <c r="C1339" s="104" t="s">
        <v>3552</v>
      </c>
      <c r="D1339" s="105">
        <v>30.543900000000001</v>
      </c>
      <c r="E1339" s="108">
        <v>901052919.5</v>
      </c>
      <c r="F1339" s="108">
        <v>545610594.5</v>
      </c>
      <c r="G1339" s="108">
        <v>560142807.79999995</v>
      </c>
      <c r="H1339" s="108">
        <v>620178104.60000002</v>
      </c>
      <c r="I1339" s="108">
        <v>474915652.30000001</v>
      </c>
      <c r="J1339" s="108">
        <v>421889419.39999998</v>
      </c>
      <c r="K1339" s="108">
        <v>660353177</v>
      </c>
      <c r="L1339" s="108">
        <v>375211934.80000001</v>
      </c>
      <c r="M1339" s="108">
        <v>548922668.20000005</v>
      </c>
      <c r="N1339" s="108">
        <v>603801207.29999995</v>
      </c>
      <c r="O1339" s="108">
        <v>534184829.80000001</v>
      </c>
      <c r="P1339" s="108">
        <v>367963347.60000002</v>
      </c>
      <c r="Q1339" s="108">
        <v>1585048892</v>
      </c>
      <c r="R1339" s="108">
        <v>1739556008</v>
      </c>
      <c r="S1339" s="108">
        <v>1637782296</v>
      </c>
      <c r="T1339" s="108">
        <v>1554161988</v>
      </c>
      <c r="U1339" s="108">
        <v>1533962465</v>
      </c>
      <c r="V1339" s="108">
        <v>1218181687</v>
      </c>
      <c r="W1339" s="108">
        <v>1650956979</v>
      </c>
      <c r="X1339" s="108">
        <v>1706524939</v>
      </c>
      <c r="Y1339" s="108">
        <v>1544561069</v>
      </c>
      <c r="Z1339" s="108">
        <v>1611954935</v>
      </c>
      <c r="AA1339" s="108">
        <v>1480714314</v>
      </c>
      <c r="AB1339" s="108">
        <v>1637539232</v>
      </c>
      <c r="AC1339" s="108">
        <v>1403036271</v>
      </c>
      <c r="AD1339" s="108">
        <v>1825966759</v>
      </c>
      <c r="AE1339" s="108">
        <v>1565424581</v>
      </c>
      <c r="AF1339" s="108">
        <v>1585844303</v>
      </c>
      <c r="AG1339" s="108">
        <v>1731072041</v>
      </c>
      <c r="AH1339" s="115">
        <v>1290667982</v>
      </c>
      <c r="AI1339" s="105">
        <v>30.130500000000001</v>
      </c>
      <c r="AJ1339" s="105">
        <v>29.621200000000002</v>
      </c>
      <c r="AK1339" s="105">
        <v>29.656300000000002</v>
      </c>
      <c r="AL1339" s="105">
        <v>29.482500000000002</v>
      </c>
      <c r="AM1339" s="105">
        <v>29.262</v>
      </c>
      <c r="AN1339" s="105">
        <v>29.196999999999999</v>
      </c>
      <c r="AO1339" s="105">
        <v>29.548100000000002</v>
      </c>
      <c r="AP1339" s="105">
        <v>29.290800000000001</v>
      </c>
      <c r="AQ1339" s="105">
        <v>29.2211</v>
      </c>
      <c r="AR1339" s="105">
        <v>29.595700000000001</v>
      </c>
      <c r="AS1339" s="105">
        <v>29.557500000000001</v>
      </c>
      <c r="AT1339" s="105">
        <v>29.059200000000001</v>
      </c>
      <c r="AU1339" s="105">
        <v>30.799700000000001</v>
      </c>
      <c r="AV1339" s="105">
        <v>30.985800000000001</v>
      </c>
      <c r="AW1339" s="105">
        <v>30.938800000000001</v>
      </c>
      <c r="AX1339" s="105">
        <v>30.912800000000001</v>
      </c>
      <c r="AY1339" s="105">
        <v>30.8386</v>
      </c>
      <c r="AZ1339" s="105">
        <v>30.53</v>
      </c>
      <c r="BA1339" s="105">
        <v>30.865600000000001</v>
      </c>
      <c r="BB1339" s="105">
        <v>31.002099999999999</v>
      </c>
      <c r="BC1339" s="105">
        <v>30.718299999999999</v>
      </c>
      <c r="BD1339" s="105">
        <v>30.987100000000002</v>
      </c>
      <c r="BE1339" s="105">
        <v>30.883600000000001</v>
      </c>
      <c r="BF1339" s="105">
        <v>31.045500000000001</v>
      </c>
      <c r="BG1339" s="105">
        <v>30.428100000000001</v>
      </c>
      <c r="BH1339" s="105">
        <v>30.805499999999999</v>
      </c>
      <c r="BI1339" s="105">
        <v>30.5578</v>
      </c>
      <c r="BJ1339" s="105">
        <v>30.617699999999999</v>
      </c>
      <c r="BK1339" s="105">
        <v>30.629300000000001</v>
      </c>
      <c r="BL1339" s="116">
        <v>30.2758</v>
      </c>
      <c r="BM1339" s="112">
        <v>2.4747999999999999E-2</v>
      </c>
      <c r="BN1339" s="112">
        <v>1.1736100000000001E-3</v>
      </c>
      <c r="BO1339" s="112">
        <v>1.6432300000000001E-3</v>
      </c>
      <c r="BP1339" s="112">
        <v>6.0777399999999999E-3</v>
      </c>
      <c r="BQ1339" s="112">
        <v>3.5798000000000003E-2</v>
      </c>
      <c r="BR1339" s="112">
        <v>0.199854</v>
      </c>
      <c r="BS1339" s="112">
        <v>6.70351E-2</v>
      </c>
      <c r="BT1339" s="112">
        <v>2.0663000000000001E-2</v>
      </c>
      <c r="BU1339" s="117">
        <v>0.60626199999999997</v>
      </c>
      <c r="BV1339" s="112">
        <v>6.6225000000000006E-2</v>
      </c>
      <c r="BW1339" s="112">
        <v>1.49909E-2</v>
      </c>
      <c r="BX1339" s="112">
        <v>2.35613E-2</v>
      </c>
      <c r="BY1339" s="112">
        <v>2.0042999999999998E-2</v>
      </c>
      <c r="BZ1339" s="112">
        <v>0.35445500000000002</v>
      </c>
      <c r="CA1339" s="112">
        <v>0.458588</v>
      </c>
      <c r="CB1339" s="112">
        <v>0.24652499999999999</v>
      </c>
      <c r="CC1339" s="112">
        <v>0.114091</v>
      </c>
      <c r="CD1339" s="117">
        <v>0.86439100000000002</v>
      </c>
      <c r="CE1339" s="105">
        <v>-0.70493899999999998</v>
      </c>
      <c r="CF1339" s="105">
        <v>-1.1937500000000001</v>
      </c>
      <c r="CG1339" s="105">
        <v>-1.15425</v>
      </c>
      <c r="CH1339" s="105">
        <v>-1.10348</v>
      </c>
      <c r="CI1339" s="105">
        <v>0.40048600000000001</v>
      </c>
      <c r="CJ1339" s="105">
        <v>0.25287100000000001</v>
      </c>
      <c r="CK1339" s="105">
        <v>0.35440300000000002</v>
      </c>
      <c r="CL1339" s="105">
        <v>0.46445799999999998</v>
      </c>
      <c r="CM1339" s="116">
        <v>8.9528399999999994E-2</v>
      </c>
    </row>
    <row r="1340" spans="1:91">
      <c r="A1340" s="104" t="s">
        <v>3553</v>
      </c>
      <c r="B1340" s="104" t="s">
        <v>3554</v>
      </c>
      <c r="C1340" s="104" t="s">
        <v>3555</v>
      </c>
      <c r="D1340" s="105">
        <v>32.996749999999999</v>
      </c>
      <c r="E1340" s="108">
        <v>4958998424</v>
      </c>
      <c r="F1340" s="108">
        <v>3527709724</v>
      </c>
      <c r="G1340" s="108">
        <v>3571158523</v>
      </c>
      <c r="H1340" s="108">
        <v>5262727171</v>
      </c>
      <c r="I1340" s="108">
        <v>4437630296</v>
      </c>
      <c r="J1340" s="108">
        <v>3282665527</v>
      </c>
      <c r="K1340" s="108">
        <v>5736490503</v>
      </c>
      <c r="L1340" s="108">
        <v>3000489946</v>
      </c>
      <c r="M1340" s="108">
        <v>6089890150</v>
      </c>
      <c r="N1340" s="108">
        <v>4258914171</v>
      </c>
      <c r="O1340" s="108">
        <v>3010787545</v>
      </c>
      <c r="P1340" s="108">
        <v>4341156893</v>
      </c>
      <c r="Q1340" s="108">
        <v>8519604653</v>
      </c>
      <c r="R1340" s="108">
        <v>6986440530</v>
      </c>
      <c r="S1340" s="108">
        <v>6869408280</v>
      </c>
      <c r="T1340" s="108">
        <v>7197851113</v>
      </c>
      <c r="U1340" s="108">
        <v>7390354542</v>
      </c>
      <c r="V1340" s="108">
        <v>8995652383</v>
      </c>
      <c r="W1340" s="108">
        <v>7257961818</v>
      </c>
      <c r="X1340" s="108">
        <v>7858854755</v>
      </c>
      <c r="Y1340" s="108">
        <v>7796785258</v>
      </c>
      <c r="Z1340" s="108">
        <v>7662360715</v>
      </c>
      <c r="AA1340" s="108">
        <v>7590796408</v>
      </c>
      <c r="AB1340" s="108">
        <v>7438828963</v>
      </c>
      <c r="AC1340" s="108">
        <v>7749847989</v>
      </c>
      <c r="AD1340" s="108">
        <v>7746313986</v>
      </c>
      <c r="AE1340" s="108">
        <v>8691720527</v>
      </c>
      <c r="AF1340" s="108">
        <v>8846655830</v>
      </c>
      <c r="AG1340" s="108">
        <v>10067352311</v>
      </c>
      <c r="AH1340" s="115">
        <v>9713690262</v>
      </c>
      <c r="AI1340" s="105">
        <v>32.590899999999998</v>
      </c>
      <c r="AJ1340" s="105">
        <v>32.257899999999999</v>
      </c>
      <c r="AK1340" s="105">
        <v>32.276400000000002</v>
      </c>
      <c r="AL1340" s="105">
        <v>32.567599999999999</v>
      </c>
      <c r="AM1340" s="105">
        <v>32.465899999999998</v>
      </c>
      <c r="AN1340" s="105">
        <v>32.044499999999999</v>
      </c>
      <c r="AO1340" s="105">
        <v>32.683700000000002</v>
      </c>
      <c r="AP1340" s="105">
        <v>32.141500000000001</v>
      </c>
      <c r="AQ1340" s="105">
        <v>32.692900000000002</v>
      </c>
      <c r="AR1340" s="105">
        <v>32.415700000000001</v>
      </c>
      <c r="AS1340" s="105">
        <v>31.983699999999999</v>
      </c>
      <c r="AT1340" s="105">
        <v>32.619599999999998</v>
      </c>
      <c r="AU1340" s="105">
        <v>33.2089</v>
      </c>
      <c r="AV1340" s="105">
        <v>32.991599999999998</v>
      </c>
      <c r="AW1340" s="105">
        <v>33.006999999999998</v>
      </c>
      <c r="AX1340" s="105">
        <v>33.124200000000002</v>
      </c>
      <c r="AY1340" s="105">
        <v>33.0974</v>
      </c>
      <c r="AZ1340" s="105">
        <v>33.3996</v>
      </c>
      <c r="BA1340" s="105">
        <v>33.001899999999999</v>
      </c>
      <c r="BB1340" s="105">
        <v>33.200099999999999</v>
      </c>
      <c r="BC1340" s="105">
        <v>33.066499999999998</v>
      </c>
      <c r="BD1340" s="105">
        <v>33.256999999999998</v>
      </c>
      <c r="BE1340" s="105">
        <v>33.229100000000003</v>
      </c>
      <c r="BF1340" s="105">
        <v>33.228999999999999</v>
      </c>
      <c r="BG1340" s="105">
        <v>32.898200000000003</v>
      </c>
      <c r="BH1340" s="105">
        <v>32.865900000000003</v>
      </c>
      <c r="BI1340" s="105">
        <v>33.030900000000003</v>
      </c>
      <c r="BJ1340" s="105">
        <v>33.097499999999997</v>
      </c>
      <c r="BK1340" s="105">
        <v>33.155299999999997</v>
      </c>
      <c r="BL1340" s="116">
        <v>33.171599999999998</v>
      </c>
      <c r="BM1340" s="112">
        <v>2.2577000000000001E-3</v>
      </c>
      <c r="BN1340" s="112">
        <v>8.4146199999999994E-3</v>
      </c>
      <c r="BO1340" s="112">
        <v>2.5820099999999999E-2</v>
      </c>
      <c r="BP1340" s="112">
        <v>1.31932E-2</v>
      </c>
      <c r="BQ1340" s="112">
        <v>0.380969</v>
      </c>
      <c r="BR1340" s="112">
        <v>0.54442000000000002</v>
      </c>
      <c r="BS1340" s="112">
        <v>0.452318</v>
      </c>
      <c r="BT1340" s="112">
        <v>1.6408699999999998E-2</v>
      </c>
      <c r="BU1340" s="117">
        <v>1.91471E-2</v>
      </c>
      <c r="BV1340" s="112">
        <v>1.9520599999999999E-2</v>
      </c>
      <c r="BW1340" s="112">
        <v>3.51314E-2</v>
      </c>
      <c r="BX1340" s="112">
        <v>9.4368499999999994E-2</v>
      </c>
      <c r="BY1340" s="112">
        <v>3.3392699999999997E-2</v>
      </c>
      <c r="BZ1340" s="112">
        <v>0.69689299999999998</v>
      </c>
      <c r="CA1340" s="112">
        <v>0.76755499999999999</v>
      </c>
      <c r="CB1340" s="112">
        <v>0.66059000000000001</v>
      </c>
      <c r="CC1340" s="112">
        <v>0.101745</v>
      </c>
      <c r="CD1340" s="117">
        <v>0.43498900000000001</v>
      </c>
      <c r="CE1340" s="105">
        <v>-0.76643499999999998</v>
      </c>
      <c r="CF1340" s="105">
        <v>-0.78219000000000005</v>
      </c>
      <c r="CG1340" s="105">
        <v>-0.63549</v>
      </c>
      <c r="CH1340" s="105">
        <v>-0.80184100000000003</v>
      </c>
      <c r="CI1340" s="105">
        <v>-7.2329199999999996E-2</v>
      </c>
      <c r="CJ1340" s="105">
        <v>6.5601300000000001E-2</v>
      </c>
      <c r="CK1340" s="105">
        <v>-5.2029899999999997E-2</v>
      </c>
      <c r="CL1340" s="105">
        <v>9.6861500000000003E-2</v>
      </c>
      <c r="CM1340" s="116">
        <v>-0.20985799999999999</v>
      </c>
    </row>
    <row r="1341" spans="1:91">
      <c r="A1341" s="104" t="s">
        <v>3556</v>
      </c>
      <c r="B1341" s="104" t="s">
        <v>3557</v>
      </c>
      <c r="C1341" s="104" t="s">
        <v>3558</v>
      </c>
      <c r="D1341" s="105">
        <v>35.160249999999998</v>
      </c>
      <c r="E1341" s="108">
        <v>29925836729</v>
      </c>
      <c r="F1341" s="108">
        <v>37127214321</v>
      </c>
      <c r="G1341" s="108">
        <v>39791076836</v>
      </c>
      <c r="H1341" s="108">
        <v>3608686773</v>
      </c>
      <c r="I1341" s="108">
        <v>43721057397</v>
      </c>
      <c r="J1341" s="108">
        <v>44122409762</v>
      </c>
      <c r="K1341" s="108">
        <v>44702250182</v>
      </c>
      <c r="L1341" s="108">
        <v>61751973894</v>
      </c>
      <c r="M1341" s="108">
        <v>38268727335</v>
      </c>
      <c r="N1341" s="108">
        <v>42341025130</v>
      </c>
      <c r="O1341" s="108">
        <v>40414264330</v>
      </c>
      <c r="P1341" s="108">
        <v>31176447084</v>
      </c>
      <c r="Q1341" s="108">
        <v>14971105413</v>
      </c>
      <c r="R1341" s="108">
        <v>33526109463</v>
      </c>
      <c r="S1341" s="108">
        <v>26701792955</v>
      </c>
      <c r="T1341" s="108">
        <v>19490120814</v>
      </c>
      <c r="U1341" s="108">
        <v>31348981640</v>
      </c>
      <c r="V1341" s="108">
        <v>29150307942</v>
      </c>
      <c r="W1341" s="108">
        <v>33808470106</v>
      </c>
      <c r="X1341" s="108">
        <v>30064954239</v>
      </c>
      <c r="Y1341" s="108">
        <v>16043414301</v>
      </c>
      <c r="Z1341" s="108">
        <v>13915900728</v>
      </c>
      <c r="AA1341" s="108">
        <v>27167429791</v>
      </c>
      <c r="AB1341" s="108">
        <v>29355123355</v>
      </c>
      <c r="AC1341" s="108">
        <v>34289671885</v>
      </c>
      <c r="AD1341" s="108">
        <v>33601907240</v>
      </c>
      <c r="AE1341" s="108">
        <v>23243230719</v>
      </c>
      <c r="AF1341" s="108">
        <v>27737950434</v>
      </c>
      <c r="AG1341" s="108">
        <v>30652407617</v>
      </c>
      <c r="AH1341" s="115">
        <v>21897377956</v>
      </c>
      <c r="AI1341" s="105">
        <v>35.184199999999997</v>
      </c>
      <c r="AJ1341" s="105">
        <v>35.608699999999999</v>
      </c>
      <c r="AK1341" s="105">
        <v>35.698</v>
      </c>
      <c r="AL1341" s="105">
        <v>32.023200000000003</v>
      </c>
      <c r="AM1341" s="105">
        <v>35.770299999999999</v>
      </c>
      <c r="AN1341" s="105">
        <v>35.769199999999998</v>
      </c>
      <c r="AO1341" s="105">
        <v>35.624299999999998</v>
      </c>
      <c r="AP1341" s="105">
        <v>36.3765</v>
      </c>
      <c r="AQ1341" s="105">
        <v>35.344499999999996</v>
      </c>
      <c r="AR1341" s="105">
        <v>35.753100000000003</v>
      </c>
      <c r="AS1341" s="105">
        <v>35.711100000000002</v>
      </c>
      <c r="AT1341" s="105">
        <v>35.463900000000002</v>
      </c>
      <c r="AU1341" s="105">
        <v>34.005299999999998</v>
      </c>
      <c r="AV1341" s="105">
        <v>35.254300000000001</v>
      </c>
      <c r="AW1341" s="105">
        <v>35.017099999999999</v>
      </c>
      <c r="AX1341" s="105">
        <v>34.561300000000003</v>
      </c>
      <c r="AY1341" s="105">
        <v>35.172199999999997</v>
      </c>
      <c r="AZ1341" s="105">
        <v>35.094799999999999</v>
      </c>
      <c r="BA1341" s="105">
        <v>35.221600000000002</v>
      </c>
      <c r="BB1341" s="105">
        <v>35.148299999999999</v>
      </c>
      <c r="BC1341" s="105">
        <v>34.119900000000001</v>
      </c>
      <c r="BD1341" s="105">
        <v>34.122300000000003</v>
      </c>
      <c r="BE1341" s="105">
        <v>35.076900000000002</v>
      </c>
      <c r="BF1341" s="105">
        <v>35.209499999999998</v>
      </c>
      <c r="BG1341" s="105">
        <v>35.066600000000001</v>
      </c>
      <c r="BH1341" s="105">
        <v>34.993000000000002</v>
      </c>
      <c r="BI1341" s="105">
        <v>34.450000000000003</v>
      </c>
      <c r="BJ1341" s="105">
        <v>34.746200000000002</v>
      </c>
      <c r="BK1341" s="105">
        <v>34.761400000000002</v>
      </c>
      <c r="BL1341" s="116">
        <v>34.352499999999999</v>
      </c>
      <c r="BM1341" s="112">
        <v>1.3401100000000001E-2</v>
      </c>
      <c r="BN1341" s="112">
        <v>0.940909</v>
      </c>
      <c r="BO1341" s="112">
        <v>2.58578E-2</v>
      </c>
      <c r="BP1341" s="112">
        <v>3.1768199999999999E-3</v>
      </c>
      <c r="BQ1341" s="112">
        <v>0.74934500000000004</v>
      </c>
      <c r="BR1341" s="112">
        <v>0.239979</v>
      </c>
      <c r="BS1341" s="112">
        <v>0.61007</v>
      </c>
      <c r="BT1341" s="112">
        <v>0.64501799999999998</v>
      </c>
      <c r="BU1341" s="117">
        <v>0.41089399999999998</v>
      </c>
      <c r="BV1341" s="112">
        <v>4.7124199999999998E-2</v>
      </c>
      <c r="BW1341" s="112">
        <v>0.95233900000000005</v>
      </c>
      <c r="BX1341" s="112">
        <v>9.4368499999999994E-2</v>
      </c>
      <c r="BY1341" s="112">
        <v>1.4288199999999999E-2</v>
      </c>
      <c r="BZ1341" s="112">
        <v>0.87995400000000001</v>
      </c>
      <c r="CA1341" s="112">
        <v>0.50087000000000004</v>
      </c>
      <c r="CB1341" s="112">
        <v>0.77154800000000001</v>
      </c>
      <c r="CC1341" s="112">
        <v>0.78367500000000001</v>
      </c>
      <c r="CD1341" s="117">
        <v>0.77446499999999996</v>
      </c>
      <c r="CE1341" s="105">
        <v>0.87697599999999998</v>
      </c>
      <c r="CF1341" s="105">
        <v>-9.9086800000000003E-2</v>
      </c>
      <c r="CG1341" s="105">
        <v>1.16178</v>
      </c>
      <c r="CH1341" s="105">
        <v>1.02271</v>
      </c>
      <c r="CI1341" s="105">
        <v>0.138873</v>
      </c>
      <c r="CJ1341" s="105">
        <v>0.32278200000000001</v>
      </c>
      <c r="CK1341" s="105">
        <v>0.209927</v>
      </c>
      <c r="CL1341" s="105">
        <v>0.18287700000000001</v>
      </c>
      <c r="CM1341" s="116">
        <v>0.216534</v>
      </c>
    </row>
    <row r="1342" spans="1:91">
      <c r="A1342" s="104" t="s">
        <v>3559</v>
      </c>
      <c r="B1342" s="104" t="s">
        <v>3560</v>
      </c>
      <c r="C1342" s="104" t="s">
        <v>3561</v>
      </c>
      <c r="D1342" s="105">
        <v>32.590249999999997</v>
      </c>
      <c r="E1342" s="108">
        <v>3414599944</v>
      </c>
      <c r="F1342" s="108">
        <v>3895509939</v>
      </c>
      <c r="G1342" s="108">
        <v>3665159531</v>
      </c>
      <c r="H1342" s="108">
        <v>5136758729</v>
      </c>
      <c r="I1342" s="108">
        <v>4816710210</v>
      </c>
      <c r="J1342" s="108">
        <v>6409603359</v>
      </c>
      <c r="K1342" s="108">
        <v>7528166189</v>
      </c>
      <c r="L1342" s="108">
        <v>7310546529</v>
      </c>
      <c r="M1342" s="108">
        <v>9350158304</v>
      </c>
      <c r="N1342" s="108">
        <v>4342121659</v>
      </c>
      <c r="O1342" s="108">
        <v>4460507916</v>
      </c>
      <c r="P1342" s="108">
        <v>4787731381</v>
      </c>
      <c r="Q1342" s="108">
        <v>4795442820</v>
      </c>
      <c r="R1342" s="108">
        <v>3094246948</v>
      </c>
      <c r="S1342" s="108">
        <v>2157851606</v>
      </c>
      <c r="T1342" s="108">
        <v>5653955525</v>
      </c>
      <c r="U1342" s="108">
        <v>4719309947</v>
      </c>
      <c r="V1342" s="108">
        <v>3866246056</v>
      </c>
      <c r="W1342" s="108">
        <v>4606822924</v>
      </c>
      <c r="X1342" s="108">
        <v>2962476801</v>
      </c>
      <c r="Y1342" s="108">
        <v>3534679959</v>
      </c>
      <c r="Z1342" s="108">
        <v>4893911161</v>
      </c>
      <c r="AA1342" s="108">
        <v>7009198547</v>
      </c>
      <c r="AB1342" s="108">
        <v>4797020583</v>
      </c>
      <c r="AC1342" s="108">
        <v>23743197365</v>
      </c>
      <c r="AD1342" s="108">
        <v>11854041895</v>
      </c>
      <c r="AE1342" s="108">
        <v>22486985335</v>
      </c>
      <c r="AF1342" s="108">
        <v>15773596448</v>
      </c>
      <c r="AG1342" s="108">
        <v>37112041689</v>
      </c>
      <c r="AH1342" s="115">
        <v>62760291569</v>
      </c>
      <c r="AI1342" s="105">
        <v>32.052599999999998</v>
      </c>
      <c r="AJ1342" s="105">
        <v>32.400500000000001</v>
      </c>
      <c r="AK1342" s="105">
        <v>32.309399999999997</v>
      </c>
      <c r="AL1342" s="105">
        <v>32.532600000000002</v>
      </c>
      <c r="AM1342" s="105">
        <v>32.584400000000002</v>
      </c>
      <c r="AN1342" s="105">
        <v>33.014499999999998</v>
      </c>
      <c r="AO1342" s="105">
        <v>33.073</v>
      </c>
      <c r="AP1342" s="105">
        <v>33.433999999999997</v>
      </c>
      <c r="AQ1342" s="105">
        <v>33.311399999999999</v>
      </c>
      <c r="AR1342" s="105">
        <v>32.446300000000001</v>
      </c>
      <c r="AS1342" s="105">
        <v>32.562800000000003</v>
      </c>
      <c r="AT1342" s="105">
        <v>32.760899999999999</v>
      </c>
      <c r="AU1342" s="105">
        <v>32.392800000000001</v>
      </c>
      <c r="AV1342" s="105">
        <v>31.816600000000001</v>
      </c>
      <c r="AW1342" s="105">
        <v>31.327400000000001</v>
      </c>
      <c r="AX1342" s="105">
        <v>32.7759</v>
      </c>
      <c r="AY1342" s="105">
        <v>32.455199999999998</v>
      </c>
      <c r="AZ1342" s="105">
        <v>32.176099999999998</v>
      </c>
      <c r="BA1342" s="105">
        <v>32.3461</v>
      </c>
      <c r="BB1342" s="105">
        <v>31.784199999999998</v>
      </c>
      <c r="BC1342" s="105">
        <v>31.905999999999999</v>
      </c>
      <c r="BD1342" s="105">
        <v>32.601300000000002</v>
      </c>
      <c r="BE1342" s="105">
        <v>33.109699999999997</v>
      </c>
      <c r="BF1342" s="105">
        <v>32.5961</v>
      </c>
      <c r="BG1342" s="105">
        <v>34.533000000000001</v>
      </c>
      <c r="BH1342" s="105">
        <v>33.4863</v>
      </c>
      <c r="BI1342" s="105">
        <v>34.402200000000001</v>
      </c>
      <c r="BJ1342" s="105">
        <v>33.931800000000003</v>
      </c>
      <c r="BK1342" s="105">
        <v>35.036200000000001</v>
      </c>
      <c r="BL1342" s="116">
        <v>35.874600000000001</v>
      </c>
      <c r="BM1342" s="112">
        <v>9.2562900000000004E-3</v>
      </c>
      <c r="BN1342" s="112">
        <v>1.8499100000000001E-2</v>
      </c>
      <c r="BO1342" s="112">
        <v>4.3010600000000003E-2</v>
      </c>
      <c r="BP1342" s="112">
        <v>1.44245E-2</v>
      </c>
      <c r="BQ1342" s="112">
        <v>8.4201399999999996E-3</v>
      </c>
      <c r="BR1342" s="112">
        <v>1.3583E-2</v>
      </c>
      <c r="BS1342" s="112">
        <v>7.5266300000000003E-3</v>
      </c>
      <c r="BT1342" s="112">
        <v>2.07222E-2</v>
      </c>
      <c r="BU1342" s="117">
        <v>0.28338799999999997</v>
      </c>
      <c r="BV1342" s="112">
        <v>3.8304699999999997E-2</v>
      </c>
      <c r="BW1342" s="112">
        <v>5.5381699999999999E-2</v>
      </c>
      <c r="BX1342" s="112">
        <v>0.12467200000000001</v>
      </c>
      <c r="BY1342" s="112">
        <v>3.5569200000000002E-2</v>
      </c>
      <c r="BZ1342" s="112">
        <v>0.241062</v>
      </c>
      <c r="CA1342" s="112">
        <v>0.11225499999999999</v>
      </c>
      <c r="CB1342" s="112">
        <v>8.6404800000000004E-2</v>
      </c>
      <c r="CC1342" s="112">
        <v>0.114091</v>
      </c>
      <c r="CD1342" s="117">
        <v>0.72864200000000001</v>
      </c>
      <c r="CE1342" s="105">
        <v>-2.6934100000000001</v>
      </c>
      <c r="CF1342" s="105">
        <v>-2.2370399999999999</v>
      </c>
      <c r="CG1342" s="105">
        <v>-1.67472</v>
      </c>
      <c r="CH1342" s="105">
        <v>-2.3575699999999999</v>
      </c>
      <c r="CI1342" s="105">
        <v>-3.1019100000000002</v>
      </c>
      <c r="CJ1342" s="105">
        <v>-2.47844</v>
      </c>
      <c r="CK1342" s="105">
        <v>-2.93546</v>
      </c>
      <c r="CL1342" s="105">
        <v>-2.1785299999999999</v>
      </c>
      <c r="CM1342" s="116">
        <v>-0.80705000000000005</v>
      </c>
    </row>
    <row r="1343" spans="1:91">
      <c r="A1343" s="104" t="s">
        <v>3562</v>
      </c>
      <c r="B1343" s="104" t="s">
        <v>3563</v>
      </c>
      <c r="C1343" s="104" t="s">
        <v>3564</v>
      </c>
      <c r="D1343" s="105">
        <v>29.543849999999999</v>
      </c>
      <c r="E1343" s="108">
        <v>323055300</v>
      </c>
      <c r="F1343" s="108">
        <v>113257256.09999999</v>
      </c>
      <c r="G1343" s="108">
        <v>114761358.8</v>
      </c>
      <c r="H1343" s="108">
        <v>1758620647</v>
      </c>
      <c r="I1343" s="108">
        <v>1487361954</v>
      </c>
      <c r="J1343" s="108">
        <v>537062915.29999995</v>
      </c>
      <c r="K1343" s="108">
        <v>541706084.70000005</v>
      </c>
      <c r="L1343" s="108">
        <v>113471544.5</v>
      </c>
      <c r="M1343" s="108">
        <v>601802852.70000005</v>
      </c>
      <c r="N1343" s="108">
        <v>215529498.80000001</v>
      </c>
      <c r="O1343" s="108">
        <v>62176429.140000001</v>
      </c>
      <c r="P1343" s="108">
        <v>186991126</v>
      </c>
      <c r="Q1343" s="108">
        <v>636415131.5</v>
      </c>
      <c r="R1343" s="108">
        <v>572096249.5</v>
      </c>
      <c r="S1343" s="108">
        <v>956804498</v>
      </c>
      <c r="T1343" s="108">
        <v>642291620</v>
      </c>
      <c r="U1343" s="108">
        <v>655645348.5</v>
      </c>
      <c r="V1343" s="108">
        <v>661109027.5</v>
      </c>
      <c r="W1343" s="108">
        <v>812125293</v>
      </c>
      <c r="X1343" s="108">
        <v>609488438</v>
      </c>
      <c r="Y1343" s="108">
        <v>619348447</v>
      </c>
      <c r="Z1343" s="108">
        <v>495071675</v>
      </c>
      <c r="AA1343" s="108">
        <v>485671579.30000001</v>
      </c>
      <c r="AB1343" s="108">
        <v>649110884.5</v>
      </c>
      <c r="AC1343" s="108">
        <v>1170452218</v>
      </c>
      <c r="AD1343" s="108">
        <v>1159873485</v>
      </c>
      <c r="AE1343" s="108">
        <v>1103353106</v>
      </c>
      <c r="AF1343" s="108">
        <v>970169851.79999995</v>
      </c>
      <c r="AG1343" s="108">
        <v>1226183445</v>
      </c>
      <c r="AH1343" s="115">
        <v>1265204701</v>
      </c>
      <c r="AI1343" s="105">
        <v>28.650700000000001</v>
      </c>
      <c r="AJ1343" s="105">
        <v>27.444700000000001</v>
      </c>
      <c r="AK1343" s="105">
        <v>27.451499999999999</v>
      </c>
      <c r="AL1343" s="105">
        <v>30.9862</v>
      </c>
      <c r="AM1343" s="105">
        <v>30.903199999999998</v>
      </c>
      <c r="AN1343" s="105">
        <v>29.552900000000001</v>
      </c>
      <c r="AO1343" s="105">
        <v>29.265599999999999</v>
      </c>
      <c r="AP1343" s="105">
        <v>27.632000000000001</v>
      </c>
      <c r="AQ1343" s="105">
        <v>29.3538</v>
      </c>
      <c r="AR1343" s="105">
        <v>28.141400000000001</v>
      </c>
      <c r="AS1343" s="105">
        <v>26.542300000000001</v>
      </c>
      <c r="AT1343" s="105">
        <v>28.082599999999999</v>
      </c>
      <c r="AU1343" s="105">
        <v>29.441299999999998</v>
      </c>
      <c r="AV1343" s="105">
        <v>29.381399999999999</v>
      </c>
      <c r="AW1343" s="105">
        <v>30.203199999999999</v>
      </c>
      <c r="AX1343" s="105">
        <v>29.638000000000002</v>
      </c>
      <c r="AY1343" s="105">
        <v>29.614799999999999</v>
      </c>
      <c r="AZ1343" s="105">
        <v>29.605599999999999</v>
      </c>
      <c r="BA1343" s="105">
        <v>29.842099999999999</v>
      </c>
      <c r="BB1343" s="105">
        <v>29.534800000000001</v>
      </c>
      <c r="BC1343" s="105">
        <v>29.4209</v>
      </c>
      <c r="BD1343" s="105">
        <v>29.265699999999999</v>
      </c>
      <c r="BE1343" s="105">
        <v>29.2637</v>
      </c>
      <c r="BF1343" s="105">
        <v>29.7105</v>
      </c>
      <c r="BG1343" s="105">
        <v>30.1647</v>
      </c>
      <c r="BH1343" s="105">
        <v>30.1508</v>
      </c>
      <c r="BI1343" s="105">
        <v>30.053100000000001</v>
      </c>
      <c r="BJ1343" s="105">
        <v>29.9087</v>
      </c>
      <c r="BK1343" s="105">
        <v>30.144600000000001</v>
      </c>
      <c r="BL1343" s="116">
        <v>30.253399999999999</v>
      </c>
      <c r="BM1343" s="112">
        <v>5.5125599999999997E-3</v>
      </c>
      <c r="BN1343" s="112">
        <v>0.470634</v>
      </c>
      <c r="BO1343" s="112">
        <v>7.6339199999999996E-2</v>
      </c>
      <c r="BP1343" s="112">
        <v>9.2179800000000006E-3</v>
      </c>
      <c r="BQ1343" s="112">
        <v>0.20641000000000001</v>
      </c>
      <c r="BR1343" s="112">
        <v>9.1435400000000003E-3</v>
      </c>
      <c r="BS1343" s="112">
        <v>3.5903499999999998E-2</v>
      </c>
      <c r="BT1343" s="112">
        <v>1.8687700000000002E-2</v>
      </c>
      <c r="BU1343" s="117">
        <v>0.85740000000000005</v>
      </c>
      <c r="BV1343" s="112">
        <v>2.9892599999999998E-2</v>
      </c>
      <c r="BW1343" s="112">
        <v>0.55628299999999997</v>
      </c>
      <c r="BX1343" s="112">
        <v>0.168653</v>
      </c>
      <c r="BY1343" s="112">
        <v>2.6439600000000001E-2</v>
      </c>
      <c r="BZ1343" s="112">
        <v>0.57650400000000002</v>
      </c>
      <c r="CA1343" s="112">
        <v>8.6075700000000005E-2</v>
      </c>
      <c r="CB1343" s="112">
        <v>0.18013000000000001</v>
      </c>
      <c r="CC1343" s="112">
        <v>0.10831300000000001</v>
      </c>
      <c r="CD1343" s="117">
        <v>0.96125099999999997</v>
      </c>
      <c r="CE1343" s="105">
        <v>-2.2532700000000001</v>
      </c>
      <c r="CF1343" s="105">
        <v>0.37851299999999999</v>
      </c>
      <c r="CG1343" s="105">
        <v>-1.3517999999999999</v>
      </c>
      <c r="CH1343" s="105">
        <v>-2.5134799999999999</v>
      </c>
      <c r="CI1343" s="105">
        <v>-0.42696600000000001</v>
      </c>
      <c r="CJ1343" s="105">
        <v>-0.48279300000000003</v>
      </c>
      <c r="CK1343" s="105">
        <v>-0.50298399999999999</v>
      </c>
      <c r="CL1343" s="105">
        <v>-0.68896299999999999</v>
      </c>
      <c r="CM1343" s="116">
        <v>2.0619700000000001E-2</v>
      </c>
    </row>
    <row r="1344" spans="1:91">
      <c r="A1344" s="104" t="s">
        <v>3565</v>
      </c>
      <c r="B1344" s="104" t="s">
        <v>3566</v>
      </c>
      <c r="C1344" s="104" t="s">
        <v>471</v>
      </c>
      <c r="D1344" s="105">
        <v>30.3491</v>
      </c>
      <c r="E1344" s="108">
        <v>1043389364</v>
      </c>
      <c r="F1344" s="108">
        <v>947952308</v>
      </c>
      <c r="G1344" s="108">
        <v>1081120016</v>
      </c>
      <c r="H1344" s="108">
        <v>1206793381</v>
      </c>
      <c r="I1344" s="108">
        <v>1161129909</v>
      </c>
      <c r="J1344" s="108">
        <v>1412159083</v>
      </c>
      <c r="K1344" s="108">
        <v>1312573653</v>
      </c>
      <c r="L1344" s="108">
        <v>897354782.5</v>
      </c>
      <c r="M1344" s="108">
        <v>1205445952</v>
      </c>
      <c r="N1344" s="108">
        <v>736336623</v>
      </c>
      <c r="O1344" s="108">
        <v>912242860</v>
      </c>
      <c r="P1344" s="108">
        <v>647406270</v>
      </c>
      <c r="Q1344" s="108">
        <v>1144267182</v>
      </c>
      <c r="R1344" s="108">
        <v>994033264</v>
      </c>
      <c r="S1344" s="108">
        <v>971314816</v>
      </c>
      <c r="T1344" s="108">
        <v>924423946</v>
      </c>
      <c r="U1344" s="108">
        <v>1134490701</v>
      </c>
      <c r="V1344" s="108">
        <v>941630833.79999995</v>
      </c>
      <c r="W1344" s="108">
        <v>970118907</v>
      </c>
      <c r="X1344" s="108">
        <v>1009519010</v>
      </c>
      <c r="Y1344" s="108">
        <v>1190404112</v>
      </c>
      <c r="Z1344" s="108">
        <v>970194688</v>
      </c>
      <c r="AA1344" s="108">
        <v>927268228.29999995</v>
      </c>
      <c r="AB1344" s="108">
        <v>938070960</v>
      </c>
      <c r="AC1344" s="108">
        <v>1375626864</v>
      </c>
      <c r="AD1344" s="108">
        <v>1310769683</v>
      </c>
      <c r="AE1344" s="108">
        <v>1370686324</v>
      </c>
      <c r="AF1344" s="108">
        <v>1436302883</v>
      </c>
      <c r="AG1344" s="108">
        <v>1491302458</v>
      </c>
      <c r="AH1344" s="115">
        <v>1357160896</v>
      </c>
      <c r="AI1344" s="105">
        <v>30.342099999999999</v>
      </c>
      <c r="AJ1344" s="105">
        <v>30.410900000000002</v>
      </c>
      <c r="AK1344" s="105">
        <v>30.591999999999999</v>
      </c>
      <c r="AL1344" s="105">
        <v>30.442900000000002</v>
      </c>
      <c r="AM1344" s="105">
        <v>30.547499999999999</v>
      </c>
      <c r="AN1344" s="105">
        <v>30.968</v>
      </c>
      <c r="AO1344" s="105">
        <v>30.504000000000001</v>
      </c>
      <c r="AP1344" s="105">
        <v>30.511600000000001</v>
      </c>
      <c r="AQ1344" s="105">
        <v>30.356000000000002</v>
      </c>
      <c r="AR1344" s="105">
        <v>29.908100000000001</v>
      </c>
      <c r="AS1344" s="105">
        <v>30.3504</v>
      </c>
      <c r="AT1344" s="105">
        <v>29.874300000000002</v>
      </c>
      <c r="AU1344" s="105">
        <v>30.329699999999999</v>
      </c>
      <c r="AV1344" s="105">
        <v>30.1784</v>
      </c>
      <c r="AW1344" s="105">
        <v>30.2087</v>
      </c>
      <c r="AX1344" s="105">
        <v>30.1633</v>
      </c>
      <c r="AY1344" s="105">
        <v>30.4038</v>
      </c>
      <c r="AZ1344" s="105">
        <v>30.132400000000001</v>
      </c>
      <c r="BA1344" s="105">
        <v>30.098500000000001</v>
      </c>
      <c r="BB1344" s="105">
        <v>30.255099999999999</v>
      </c>
      <c r="BC1344" s="105">
        <v>30.348800000000001</v>
      </c>
      <c r="BD1344" s="105">
        <v>30.2545</v>
      </c>
      <c r="BE1344" s="105">
        <v>30.224399999999999</v>
      </c>
      <c r="BF1344" s="105">
        <v>30.241700000000002</v>
      </c>
      <c r="BG1344" s="105">
        <v>30.399000000000001</v>
      </c>
      <c r="BH1344" s="105">
        <v>30.3278</v>
      </c>
      <c r="BI1344" s="105">
        <v>30.366099999999999</v>
      </c>
      <c r="BJ1344" s="105">
        <v>30.474799999999998</v>
      </c>
      <c r="BK1344" s="105">
        <v>30.418099999999999</v>
      </c>
      <c r="BL1344" s="116">
        <v>30.349399999999999</v>
      </c>
      <c r="BM1344" s="112">
        <v>0.70056700000000005</v>
      </c>
      <c r="BN1344" s="112">
        <v>0.22036900000000001</v>
      </c>
      <c r="BO1344" s="112">
        <v>0.52670099999999997</v>
      </c>
      <c r="BP1344" s="112">
        <v>7.8814400000000007E-2</v>
      </c>
      <c r="BQ1344" s="112">
        <v>4.06392E-2</v>
      </c>
      <c r="BR1344" s="112">
        <v>0.123959</v>
      </c>
      <c r="BS1344" s="112">
        <v>9.1861899999999996E-2</v>
      </c>
      <c r="BT1344" s="112">
        <v>9.5498000000000006E-3</v>
      </c>
      <c r="BU1344" s="117">
        <v>0.29806199999999999</v>
      </c>
      <c r="BV1344" s="112">
        <v>0.751139</v>
      </c>
      <c r="BW1344" s="112">
        <v>0.31129299999999999</v>
      </c>
      <c r="BX1344" s="112">
        <v>0.62758599999999998</v>
      </c>
      <c r="BY1344" s="112">
        <v>0.13223099999999999</v>
      </c>
      <c r="BZ1344" s="112">
        <v>0.365006</v>
      </c>
      <c r="CA1344" s="112">
        <v>0.36371300000000001</v>
      </c>
      <c r="CB1344" s="112">
        <v>0.28676800000000002</v>
      </c>
      <c r="CC1344" s="112">
        <v>7.6239199999999993E-2</v>
      </c>
      <c r="CD1344" s="117">
        <v>0.72995900000000002</v>
      </c>
      <c r="CE1344" s="105">
        <v>3.4256000000000002E-2</v>
      </c>
      <c r="CF1344" s="105">
        <v>0.23872199999999999</v>
      </c>
      <c r="CG1344" s="105">
        <v>4.3134100000000002E-2</v>
      </c>
      <c r="CH1344" s="105">
        <v>-0.36984099999999998</v>
      </c>
      <c r="CI1344" s="105">
        <v>-0.175173</v>
      </c>
      <c r="CJ1344" s="105">
        <v>-0.18094099999999999</v>
      </c>
      <c r="CK1344" s="105">
        <v>-0.179953</v>
      </c>
      <c r="CL1344" s="105">
        <v>-0.17388500000000001</v>
      </c>
      <c r="CM1344" s="116">
        <v>-4.9799000000000003E-2</v>
      </c>
    </row>
    <row r="1345" spans="1:91">
      <c r="A1345" s="104" t="s">
        <v>3567</v>
      </c>
      <c r="B1345" s="104" t="s">
        <v>3568</v>
      </c>
      <c r="C1345" s="104" t="s">
        <v>1112</v>
      </c>
      <c r="D1345" s="105">
        <v>34.594799999999999</v>
      </c>
      <c r="E1345" s="108">
        <v>28525575329</v>
      </c>
      <c r="F1345" s="108">
        <v>30077985186</v>
      </c>
      <c r="G1345" s="108">
        <v>31162524487</v>
      </c>
      <c r="H1345" s="108">
        <v>31549885516</v>
      </c>
      <c r="I1345" s="108">
        <v>29014130346</v>
      </c>
      <c r="J1345" s="108">
        <v>34745964769</v>
      </c>
      <c r="K1345" s="108">
        <v>30353024181</v>
      </c>
      <c r="L1345" s="108">
        <v>25145391312</v>
      </c>
      <c r="M1345" s="108">
        <v>31118934810</v>
      </c>
      <c r="N1345" s="108">
        <v>30080567468</v>
      </c>
      <c r="O1345" s="108">
        <v>40122773603</v>
      </c>
      <c r="P1345" s="108">
        <v>29281014880</v>
      </c>
      <c r="Q1345" s="108">
        <v>20731932093</v>
      </c>
      <c r="R1345" s="108">
        <v>21467397924</v>
      </c>
      <c r="S1345" s="108">
        <v>23058532478</v>
      </c>
      <c r="T1345" s="108">
        <v>19723581547</v>
      </c>
      <c r="U1345" s="108">
        <v>20176668358</v>
      </c>
      <c r="V1345" s="108">
        <v>20055287370</v>
      </c>
      <c r="W1345" s="108">
        <v>20039979568</v>
      </c>
      <c r="X1345" s="108">
        <v>20810488560</v>
      </c>
      <c r="Y1345" s="108">
        <v>19991126601</v>
      </c>
      <c r="Z1345" s="108">
        <v>18809452612</v>
      </c>
      <c r="AA1345" s="108">
        <v>18785896839</v>
      </c>
      <c r="AB1345" s="108">
        <v>18868973906</v>
      </c>
      <c r="AC1345" s="108">
        <v>23566048762</v>
      </c>
      <c r="AD1345" s="108">
        <v>24790200253</v>
      </c>
      <c r="AE1345" s="108">
        <v>24049141809</v>
      </c>
      <c r="AF1345" s="108">
        <v>23051591784</v>
      </c>
      <c r="AG1345" s="108">
        <v>23387029633</v>
      </c>
      <c r="AH1345" s="115">
        <v>21867599881</v>
      </c>
      <c r="AI1345" s="105">
        <v>35.115000000000002</v>
      </c>
      <c r="AJ1345" s="105">
        <v>35.307600000000001</v>
      </c>
      <c r="AK1345" s="105">
        <v>35.349200000000003</v>
      </c>
      <c r="AL1345" s="105">
        <v>35.151299999999999</v>
      </c>
      <c r="AM1345" s="105">
        <v>35.167900000000003</v>
      </c>
      <c r="AN1345" s="105">
        <v>35.380499999999998</v>
      </c>
      <c r="AO1345" s="105">
        <v>35.069699999999997</v>
      </c>
      <c r="AP1345" s="105">
        <v>35.135300000000001</v>
      </c>
      <c r="AQ1345" s="105">
        <v>35.046199999999999</v>
      </c>
      <c r="AR1345" s="105">
        <v>35.262599999999999</v>
      </c>
      <c r="AS1345" s="105">
        <v>35.701799999999999</v>
      </c>
      <c r="AT1345" s="105">
        <v>35.373399999999997</v>
      </c>
      <c r="AU1345" s="105">
        <v>34.474899999999998</v>
      </c>
      <c r="AV1345" s="105">
        <v>34.6111</v>
      </c>
      <c r="AW1345" s="105">
        <v>34.804600000000001</v>
      </c>
      <c r="AX1345" s="105">
        <v>34.578499999999998</v>
      </c>
      <c r="AY1345" s="105">
        <v>34.536700000000003</v>
      </c>
      <c r="AZ1345" s="105">
        <v>34.558</v>
      </c>
      <c r="BA1345" s="105">
        <v>34.467100000000002</v>
      </c>
      <c r="BB1345" s="105">
        <v>34.619100000000003</v>
      </c>
      <c r="BC1345" s="105">
        <v>34.439</v>
      </c>
      <c r="BD1345" s="105">
        <v>34.557000000000002</v>
      </c>
      <c r="BE1345" s="105">
        <v>34.545400000000001</v>
      </c>
      <c r="BF1345" s="105">
        <v>34.571899999999999</v>
      </c>
      <c r="BG1345" s="105">
        <v>34.5227</v>
      </c>
      <c r="BH1345" s="105">
        <v>34.554000000000002</v>
      </c>
      <c r="BI1345" s="105">
        <v>34.499099999999999</v>
      </c>
      <c r="BJ1345" s="105">
        <v>34.479199999999999</v>
      </c>
      <c r="BK1345" s="105">
        <v>34.369900000000001</v>
      </c>
      <c r="BL1345" s="116">
        <v>34.349400000000003</v>
      </c>
      <c r="BM1345" s="112">
        <v>4.8586799999999998E-4</v>
      </c>
      <c r="BN1345" s="112">
        <v>5.8049299999999996E-4</v>
      </c>
      <c r="BO1345" s="112">
        <v>1.44246E-4</v>
      </c>
      <c r="BP1345" s="112">
        <v>1.6173299999999999E-3</v>
      </c>
      <c r="BQ1345" s="112">
        <v>9.0286900000000003E-2</v>
      </c>
      <c r="BR1345" s="112">
        <v>1.9732699999999999E-2</v>
      </c>
      <c r="BS1345" s="112">
        <v>0.18925500000000001</v>
      </c>
      <c r="BT1345" s="112">
        <v>1.8035800000000001E-2</v>
      </c>
      <c r="BU1345" s="117">
        <v>4.39009E-2</v>
      </c>
      <c r="BV1345" s="112">
        <v>9.3963199999999997E-3</v>
      </c>
      <c r="BW1345" s="112">
        <v>1.1466199999999999E-2</v>
      </c>
      <c r="BX1345" s="112">
        <v>8.3750300000000003E-3</v>
      </c>
      <c r="BY1345" s="112">
        <v>1.05761E-2</v>
      </c>
      <c r="BZ1345" s="112">
        <v>0.46627999999999997</v>
      </c>
      <c r="CA1345" s="112">
        <v>0.13107199999999999</v>
      </c>
      <c r="CB1345" s="112">
        <v>0.41252899999999998</v>
      </c>
      <c r="CC1345" s="112">
        <v>0.10632800000000001</v>
      </c>
      <c r="CD1345" s="117">
        <v>0.48352699999999998</v>
      </c>
      <c r="CE1345" s="105">
        <v>0.85777999999999999</v>
      </c>
      <c r="CF1345" s="105">
        <v>0.833731</v>
      </c>
      <c r="CG1345" s="105">
        <v>0.68424200000000002</v>
      </c>
      <c r="CH1345" s="105">
        <v>1.04643</v>
      </c>
      <c r="CI1345" s="105">
        <v>0.23074</v>
      </c>
      <c r="CJ1345" s="105">
        <v>0.15823599999999999</v>
      </c>
      <c r="CK1345" s="105">
        <v>0.108917</v>
      </c>
      <c r="CL1345" s="105">
        <v>0.15859100000000001</v>
      </c>
      <c r="CM1345" s="116">
        <v>0.12581000000000001</v>
      </c>
    </row>
    <row r="1346" spans="1:91">
      <c r="A1346" s="104" t="s">
        <v>3569</v>
      </c>
      <c r="B1346" s="104" t="s">
        <v>3570</v>
      </c>
      <c r="C1346" s="104" t="s">
        <v>3571</v>
      </c>
      <c r="D1346" s="105">
        <v>30.674849999999999</v>
      </c>
      <c r="E1346" s="108">
        <v>1364437596</v>
      </c>
      <c r="F1346" s="108">
        <v>1537305951</v>
      </c>
      <c r="G1346" s="108">
        <v>1380824109</v>
      </c>
      <c r="H1346" s="108">
        <v>1419070002</v>
      </c>
      <c r="I1346" s="108">
        <v>1394209299</v>
      </c>
      <c r="J1346" s="108">
        <v>1612692766</v>
      </c>
      <c r="K1346" s="108">
        <v>1519587637</v>
      </c>
      <c r="L1346" s="108">
        <v>1195907647</v>
      </c>
      <c r="M1346" s="108">
        <v>1445530170</v>
      </c>
      <c r="N1346" s="108">
        <v>1211915161</v>
      </c>
      <c r="O1346" s="108">
        <v>1492004168</v>
      </c>
      <c r="P1346" s="108">
        <v>1189612425</v>
      </c>
      <c r="Q1346" s="108">
        <v>1197906101</v>
      </c>
      <c r="R1346" s="108">
        <v>1294872461</v>
      </c>
      <c r="S1346" s="108">
        <v>2266650031</v>
      </c>
      <c r="T1346" s="108">
        <v>1176616383</v>
      </c>
      <c r="U1346" s="108">
        <v>1246305218</v>
      </c>
      <c r="V1346" s="108">
        <v>1492379489</v>
      </c>
      <c r="W1346" s="108">
        <v>1302379320</v>
      </c>
      <c r="X1346" s="108">
        <v>1225789060</v>
      </c>
      <c r="Y1346" s="108">
        <v>1604616564</v>
      </c>
      <c r="Z1346" s="108">
        <v>1271887727</v>
      </c>
      <c r="AA1346" s="108">
        <v>1325439281</v>
      </c>
      <c r="AB1346" s="108">
        <v>1138098402</v>
      </c>
      <c r="AC1346" s="108">
        <v>1683993099</v>
      </c>
      <c r="AD1346" s="108">
        <v>1665515963</v>
      </c>
      <c r="AE1346" s="108">
        <v>1617876446</v>
      </c>
      <c r="AF1346" s="108">
        <v>1423838067</v>
      </c>
      <c r="AG1346" s="108">
        <v>1713892191</v>
      </c>
      <c r="AH1346" s="115">
        <v>1370576005</v>
      </c>
      <c r="AI1346" s="105">
        <v>30.729099999999999</v>
      </c>
      <c r="AJ1346" s="105">
        <v>31.090199999999999</v>
      </c>
      <c r="AK1346" s="105">
        <v>30.9331</v>
      </c>
      <c r="AL1346" s="105">
        <v>30.6767</v>
      </c>
      <c r="AM1346" s="105">
        <v>30.8125</v>
      </c>
      <c r="AN1346" s="105">
        <v>31.145800000000001</v>
      </c>
      <c r="AO1346" s="105">
        <v>30.716100000000001</v>
      </c>
      <c r="AP1346" s="105">
        <v>30.889500000000002</v>
      </c>
      <c r="AQ1346" s="105">
        <v>30.617999999999999</v>
      </c>
      <c r="AR1346" s="105">
        <v>30.609100000000002</v>
      </c>
      <c r="AS1346" s="105">
        <v>30.995699999999999</v>
      </c>
      <c r="AT1346" s="105">
        <v>30.751999999999999</v>
      </c>
      <c r="AU1346" s="105">
        <v>30.396799999999999</v>
      </c>
      <c r="AV1346" s="105">
        <v>30.559899999999999</v>
      </c>
      <c r="AW1346" s="105">
        <v>31.407599999999999</v>
      </c>
      <c r="AX1346" s="105">
        <v>30.511299999999999</v>
      </c>
      <c r="AY1346" s="105">
        <v>30.540400000000002</v>
      </c>
      <c r="AZ1346" s="105">
        <v>30.8231</v>
      </c>
      <c r="BA1346" s="105">
        <v>30.523399999999999</v>
      </c>
      <c r="BB1346" s="105">
        <v>30.531199999999998</v>
      </c>
      <c r="BC1346" s="105">
        <v>30.774899999999999</v>
      </c>
      <c r="BD1346" s="105">
        <v>30.644500000000001</v>
      </c>
      <c r="BE1346" s="105">
        <v>30.732600000000001</v>
      </c>
      <c r="BF1346" s="105">
        <v>30.520600000000002</v>
      </c>
      <c r="BG1346" s="105">
        <v>30.692499999999999</v>
      </c>
      <c r="BH1346" s="105">
        <v>30.672999999999998</v>
      </c>
      <c r="BI1346" s="105">
        <v>30.6053</v>
      </c>
      <c r="BJ1346" s="105">
        <v>30.462199999999999</v>
      </c>
      <c r="BK1346" s="105">
        <v>30.616399999999999</v>
      </c>
      <c r="BL1346" s="116">
        <v>30.363600000000002</v>
      </c>
      <c r="BM1346" s="112">
        <v>2.6847900000000001E-2</v>
      </c>
      <c r="BN1346" s="112">
        <v>6.5139900000000001E-2</v>
      </c>
      <c r="BO1346" s="112">
        <v>7.3754899999999998E-2</v>
      </c>
      <c r="BP1346" s="112">
        <v>8.6369299999999996E-2</v>
      </c>
      <c r="BQ1346" s="112">
        <v>0.39363700000000001</v>
      </c>
      <c r="BR1346" s="112">
        <v>0.30838300000000002</v>
      </c>
      <c r="BS1346" s="112">
        <v>0.30770399999999998</v>
      </c>
      <c r="BT1346" s="112">
        <v>0.188467</v>
      </c>
      <c r="BU1346" s="117">
        <v>8.7196099999999999E-2</v>
      </c>
      <c r="BV1346" s="112">
        <v>6.9346900000000003E-2</v>
      </c>
      <c r="BW1346" s="112">
        <v>0.125942</v>
      </c>
      <c r="BX1346" s="112">
        <v>0.16625200000000001</v>
      </c>
      <c r="BY1346" s="112">
        <v>0.14194200000000001</v>
      </c>
      <c r="BZ1346" s="112">
        <v>0.70341900000000002</v>
      </c>
      <c r="CA1346" s="112">
        <v>0.57996999999999999</v>
      </c>
      <c r="CB1346" s="112">
        <v>0.54050299999999996</v>
      </c>
      <c r="CC1346" s="112">
        <v>0.38776100000000002</v>
      </c>
      <c r="CD1346" s="117">
        <v>0.61135099999999998</v>
      </c>
      <c r="CE1346" s="105">
        <v>0.43678699999999998</v>
      </c>
      <c r="CF1346" s="105">
        <v>0.39758599999999999</v>
      </c>
      <c r="CG1346" s="105">
        <v>0.260517</v>
      </c>
      <c r="CH1346" s="105">
        <v>0.30487799999999998</v>
      </c>
      <c r="CI1346" s="105">
        <v>0.30736200000000002</v>
      </c>
      <c r="CJ1346" s="105">
        <v>0.14421800000000001</v>
      </c>
      <c r="CK1346" s="105">
        <v>0.12914999999999999</v>
      </c>
      <c r="CL1346" s="105">
        <v>0.15184400000000001</v>
      </c>
      <c r="CM1346" s="116">
        <v>0.176229</v>
      </c>
    </row>
    <row r="1347" spans="1:91">
      <c r="A1347" s="104" t="s">
        <v>3572</v>
      </c>
      <c r="B1347" s="104" t="s">
        <v>3573</v>
      </c>
      <c r="C1347" s="104" t="s">
        <v>3574</v>
      </c>
      <c r="D1347" s="105">
        <v>30.474899999999998</v>
      </c>
      <c r="E1347" s="108">
        <v>1681229664</v>
      </c>
      <c r="F1347" s="108">
        <v>2115391071</v>
      </c>
      <c r="G1347" s="108">
        <v>2129869143</v>
      </c>
      <c r="H1347" s="108">
        <v>2541765582</v>
      </c>
      <c r="I1347" s="108">
        <v>2371334855</v>
      </c>
      <c r="J1347" s="108">
        <v>2380318989</v>
      </c>
      <c r="K1347" s="108">
        <v>2435571876</v>
      </c>
      <c r="L1347" s="108">
        <v>1815629092</v>
      </c>
      <c r="M1347" s="108">
        <v>2434886153</v>
      </c>
      <c r="N1347" s="108">
        <v>821578598.5</v>
      </c>
      <c r="O1347" s="108">
        <v>1785351671</v>
      </c>
      <c r="P1347" s="108">
        <v>2166924301</v>
      </c>
      <c r="Q1347" s="108">
        <v>856778778</v>
      </c>
      <c r="R1347" s="108">
        <v>664915928</v>
      </c>
      <c r="S1347" s="108">
        <v>624874464</v>
      </c>
      <c r="T1347" s="108">
        <v>569462695</v>
      </c>
      <c r="U1347" s="108">
        <v>625244454</v>
      </c>
      <c r="V1347" s="108">
        <v>531827895</v>
      </c>
      <c r="W1347" s="108">
        <v>1309710180</v>
      </c>
      <c r="X1347" s="108">
        <v>1249371328</v>
      </c>
      <c r="Y1347" s="108">
        <v>826435828</v>
      </c>
      <c r="Z1347" s="108">
        <v>1139308222</v>
      </c>
      <c r="AA1347" s="108">
        <v>926927093.5</v>
      </c>
      <c r="AB1347" s="108">
        <v>1275217156</v>
      </c>
      <c r="AC1347" s="108">
        <v>1442532444</v>
      </c>
      <c r="AD1347" s="108">
        <v>737877144</v>
      </c>
      <c r="AE1347" s="108">
        <v>671740728</v>
      </c>
      <c r="AF1347" s="108">
        <v>1157182813</v>
      </c>
      <c r="AG1347" s="108">
        <v>681580478.5</v>
      </c>
      <c r="AH1347" s="115">
        <v>645798988</v>
      </c>
      <c r="AI1347" s="105">
        <v>31.0304</v>
      </c>
      <c r="AJ1347" s="105">
        <v>31.539400000000001</v>
      </c>
      <c r="AK1347" s="105">
        <v>31.540299999999998</v>
      </c>
      <c r="AL1347" s="105">
        <v>31.517600000000002</v>
      </c>
      <c r="AM1347" s="105">
        <v>31.564599999999999</v>
      </c>
      <c r="AN1347" s="105">
        <v>31.620899999999999</v>
      </c>
      <c r="AO1347" s="105">
        <v>31.422799999999999</v>
      </c>
      <c r="AP1347" s="105">
        <v>31.427099999999999</v>
      </c>
      <c r="AQ1347" s="105">
        <v>31.3703</v>
      </c>
      <c r="AR1347" s="105">
        <v>30.040299999999998</v>
      </c>
      <c r="AS1347" s="105">
        <v>31.204899999999999</v>
      </c>
      <c r="AT1347" s="105">
        <v>31.6172</v>
      </c>
      <c r="AU1347" s="105">
        <v>29.8855</v>
      </c>
      <c r="AV1347" s="105">
        <v>29.598299999999998</v>
      </c>
      <c r="AW1347" s="105">
        <v>29.598099999999999</v>
      </c>
      <c r="AX1347" s="105">
        <v>29.464300000000001</v>
      </c>
      <c r="AY1347" s="105">
        <v>29.5486</v>
      </c>
      <c r="AZ1347" s="105">
        <v>29.314399999999999</v>
      </c>
      <c r="BA1347" s="105">
        <v>30.531500000000001</v>
      </c>
      <c r="BB1347" s="105">
        <v>30.558499999999999</v>
      </c>
      <c r="BC1347" s="105">
        <v>29.822900000000001</v>
      </c>
      <c r="BD1347" s="105">
        <v>30.485700000000001</v>
      </c>
      <c r="BE1347" s="105">
        <v>30.220500000000001</v>
      </c>
      <c r="BF1347" s="105">
        <v>30.684699999999999</v>
      </c>
      <c r="BG1347" s="105">
        <v>30.464099999999998</v>
      </c>
      <c r="BH1347" s="105">
        <v>29.495999999999999</v>
      </c>
      <c r="BI1347" s="105">
        <v>29.337199999999999</v>
      </c>
      <c r="BJ1347" s="105">
        <v>30.163</v>
      </c>
      <c r="BK1347" s="105">
        <v>29.294699999999999</v>
      </c>
      <c r="BL1347" s="116">
        <v>29.2728</v>
      </c>
      <c r="BM1347" s="112">
        <v>6.1173699999999996E-3</v>
      </c>
      <c r="BN1347" s="112">
        <v>2.5033E-3</v>
      </c>
      <c r="BO1347" s="112">
        <v>3.3814000000000001E-3</v>
      </c>
      <c r="BP1347" s="112">
        <v>6.8341600000000002E-2</v>
      </c>
      <c r="BQ1347" s="112">
        <v>0.72335700000000003</v>
      </c>
      <c r="BR1347" s="112">
        <v>0.67844599999999999</v>
      </c>
      <c r="BS1347" s="112">
        <v>0.127637</v>
      </c>
      <c r="BT1347" s="112">
        <v>5.1396600000000001E-2</v>
      </c>
      <c r="BU1347" s="117">
        <v>0.70121599999999995</v>
      </c>
      <c r="BV1347" s="112">
        <v>3.1033399999999999E-2</v>
      </c>
      <c r="BW1347" s="112">
        <v>1.9706499999999998E-2</v>
      </c>
      <c r="BX1347" s="112">
        <v>3.5020299999999997E-2</v>
      </c>
      <c r="BY1347" s="112">
        <v>0.11786000000000001</v>
      </c>
      <c r="BZ1347" s="112">
        <v>0.86839100000000002</v>
      </c>
      <c r="CA1347" s="112">
        <v>0.84354499999999999</v>
      </c>
      <c r="CB1347" s="112">
        <v>0.33778000000000002</v>
      </c>
      <c r="CC1347" s="112">
        <v>0.18757299999999999</v>
      </c>
      <c r="CD1347" s="117">
        <v>0.90473400000000004</v>
      </c>
      <c r="CE1347" s="105">
        <v>1.7931999999999999</v>
      </c>
      <c r="CF1347" s="105">
        <v>1.9908600000000001</v>
      </c>
      <c r="CG1347" s="105">
        <v>1.8299399999999999</v>
      </c>
      <c r="CH1347" s="105">
        <v>1.3773</v>
      </c>
      <c r="CI1347" s="105">
        <v>0.11715299999999999</v>
      </c>
      <c r="CJ1347" s="105">
        <v>-0.134377</v>
      </c>
      <c r="CK1347" s="105">
        <v>0.72749799999999998</v>
      </c>
      <c r="CL1347" s="105">
        <v>0.88681100000000002</v>
      </c>
      <c r="CM1347" s="116">
        <v>0.18895000000000001</v>
      </c>
    </row>
    <row r="1348" spans="1:91">
      <c r="A1348" s="104" t="s">
        <v>3575</v>
      </c>
      <c r="B1348" s="104" t="s">
        <v>3576</v>
      </c>
      <c r="C1348" s="104" t="s">
        <v>3577</v>
      </c>
      <c r="D1348" s="105">
        <v>34.855000000000004</v>
      </c>
      <c r="E1348" s="108">
        <v>23843429351</v>
      </c>
      <c r="F1348" s="108">
        <v>23094323539</v>
      </c>
      <c r="G1348" s="108">
        <v>23039115103</v>
      </c>
      <c r="H1348" s="108">
        <v>33386625023</v>
      </c>
      <c r="I1348" s="108">
        <v>29081712777</v>
      </c>
      <c r="J1348" s="108">
        <v>32854300439</v>
      </c>
      <c r="K1348" s="108">
        <v>26586065431</v>
      </c>
      <c r="L1348" s="108">
        <v>20578870682</v>
      </c>
      <c r="M1348" s="108">
        <v>32086572902</v>
      </c>
      <c r="N1348" s="108">
        <v>23334896400</v>
      </c>
      <c r="O1348" s="108">
        <v>29844971655</v>
      </c>
      <c r="P1348" s="108">
        <v>24852108847</v>
      </c>
      <c r="Q1348" s="108">
        <v>24045006791</v>
      </c>
      <c r="R1348" s="108">
        <v>25270277746</v>
      </c>
      <c r="S1348" s="108">
        <v>24931354641</v>
      </c>
      <c r="T1348" s="108">
        <v>22954031310</v>
      </c>
      <c r="U1348" s="108">
        <v>24895754807</v>
      </c>
      <c r="V1348" s="108">
        <v>22765976142</v>
      </c>
      <c r="W1348" s="108">
        <v>23525614988</v>
      </c>
      <c r="X1348" s="108">
        <v>25260091967</v>
      </c>
      <c r="Y1348" s="108">
        <v>23483670257</v>
      </c>
      <c r="Z1348" s="108">
        <v>21009232692</v>
      </c>
      <c r="AA1348" s="108">
        <v>22853969649</v>
      </c>
      <c r="AB1348" s="108">
        <v>22094826610</v>
      </c>
      <c r="AC1348" s="108">
        <v>29562598880</v>
      </c>
      <c r="AD1348" s="108">
        <v>28982423791</v>
      </c>
      <c r="AE1348" s="108">
        <v>29697799725</v>
      </c>
      <c r="AF1348" s="108">
        <v>31212509517</v>
      </c>
      <c r="AG1348" s="108">
        <v>33654602283</v>
      </c>
      <c r="AH1348" s="115">
        <v>30122657538</v>
      </c>
      <c r="AI1348" s="105">
        <v>34.856400000000001</v>
      </c>
      <c r="AJ1348" s="105">
        <v>34.9315</v>
      </c>
      <c r="AK1348" s="105">
        <v>34.920400000000001</v>
      </c>
      <c r="AL1348" s="105">
        <v>35.232900000000001</v>
      </c>
      <c r="AM1348" s="105">
        <v>35.1706</v>
      </c>
      <c r="AN1348" s="105">
        <v>35.299700000000001</v>
      </c>
      <c r="AO1348" s="105">
        <v>34.879300000000001</v>
      </c>
      <c r="AP1348" s="105">
        <v>34.8536</v>
      </c>
      <c r="AQ1348" s="105">
        <v>35.090299999999999</v>
      </c>
      <c r="AR1348" s="105">
        <v>34.898600000000002</v>
      </c>
      <c r="AS1348" s="105">
        <v>35.282600000000002</v>
      </c>
      <c r="AT1348" s="105">
        <v>35.136800000000001</v>
      </c>
      <c r="AU1348" s="105">
        <v>34.688899999999997</v>
      </c>
      <c r="AV1348" s="105">
        <v>34.846400000000003</v>
      </c>
      <c r="AW1348" s="105">
        <v>34.917999999999999</v>
      </c>
      <c r="AX1348" s="105">
        <v>34.7973</v>
      </c>
      <c r="AY1348" s="105">
        <v>34.839700000000001</v>
      </c>
      <c r="AZ1348" s="105">
        <v>34.738799999999998</v>
      </c>
      <c r="BA1348" s="105">
        <v>34.698500000000003</v>
      </c>
      <c r="BB1348" s="105">
        <v>34.898099999999999</v>
      </c>
      <c r="BC1348" s="105">
        <v>34.669400000000003</v>
      </c>
      <c r="BD1348" s="105">
        <v>34.716500000000003</v>
      </c>
      <c r="BE1348" s="105">
        <v>34.8279</v>
      </c>
      <c r="BF1348" s="105">
        <v>34.799599999999998</v>
      </c>
      <c r="BG1348" s="105">
        <v>34.853299999999997</v>
      </c>
      <c r="BH1348" s="105">
        <v>34.779699999999998</v>
      </c>
      <c r="BI1348" s="105">
        <v>34.8035</v>
      </c>
      <c r="BJ1348" s="105">
        <v>34.916499999999999</v>
      </c>
      <c r="BK1348" s="105">
        <v>34.896900000000002</v>
      </c>
      <c r="BL1348" s="116">
        <v>34.815300000000001</v>
      </c>
      <c r="BM1348" s="112">
        <v>0.53192200000000001</v>
      </c>
      <c r="BN1348" s="112">
        <v>1.78886E-3</v>
      </c>
      <c r="BO1348" s="112">
        <v>0.46905999999999998</v>
      </c>
      <c r="BP1348" s="112">
        <v>0.11896900000000001</v>
      </c>
      <c r="BQ1348" s="112">
        <v>0.47629899999999997</v>
      </c>
      <c r="BR1348" s="112">
        <v>0.119157</v>
      </c>
      <c r="BS1348" s="112">
        <v>0.19742000000000001</v>
      </c>
      <c r="BT1348" s="112">
        <v>0.10574799999999999</v>
      </c>
      <c r="BU1348" s="117">
        <v>0.16576199999999999</v>
      </c>
      <c r="BV1348" s="112">
        <v>0.608456</v>
      </c>
      <c r="BW1348" s="112">
        <v>1.85268E-2</v>
      </c>
      <c r="BX1348" s="112">
        <v>0.57488799999999995</v>
      </c>
      <c r="BY1348" s="112">
        <v>0.181918</v>
      </c>
      <c r="BZ1348" s="112">
        <v>0.739537</v>
      </c>
      <c r="CA1348" s="112">
        <v>0.35562199999999999</v>
      </c>
      <c r="CB1348" s="112">
        <v>0.42169099999999998</v>
      </c>
      <c r="CC1348" s="112">
        <v>0.27991700000000003</v>
      </c>
      <c r="CD1348" s="117">
        <v>0.68399600000000005</v>
      </c>
      <c r="CE1348" s="105">
        <v>2.6546500000000001E-2</v>
      </c>
      <c r="CF1348" s="105">
        <v>0.35820099999999999</v>
      </c>
      <c r="CG1348" s="105">
        <v>6.4843499999999998E-2</v>
      </c>
      <c r="CH1348" s="105">
        <v>0.22978199999999999</v>
      </c>
      <c r="CI1348" s="105">
        <v>-5.8427199999999999E-2</v>
      </c>
      <c r="CJ1348" s="105">
        <v>-8.4276799999999999E-2</v>
      </c>
      <c r="CK1348" s="105">
        <v>-0.12088</v>
      </c>
      <c r="CL1348" s="105">
        <v>-9.4889299999999996E-2</v>
      </c>
      <c r="CM1348" s="116">
        <v>-6.4029699999999995E-2</v>
      </c>
    </row>
    <row r="1349" spans="1:91">
      <c r="A1349" s="104" t="s">
        <v>3578</v>
      </c>
      <c r="B1349" s="104" t="s">
        <v>3579</v>
      </c>
      <c r="C1349" s="104" t="s">
        <v>3580</v>
      </c>
      <c r="D1349" s="105">
        <v>33.241900000000001</v>
      </c>
      <c r="E1349" s="108">
        <v>6328770658</v>
      </c>
      <c r="F1349" s="108">
        <v>5131160425</v>
      </c>
      <c r="G1349" s="108">
        <v>4546407439</v>
      </c>
      <c r="H1349" s="108">
        <v>6525780300</v>
      </c>
      <c r="I1349" s="108">
        <v>6036513285</v>
      </c>
      <c r="J1349" s="108">
        <v>4441589589</v>
      </c>
      <c r="K1349" s="108">
        <v>7333019269</v>
      </c>
      <c r="L1349" s="108">
        <v>4120878065</v>
      </c>
      <c r="M1349" s="108">
        <v>7387106147</v>
      </c>
      <c r="N1349" s="108">
        <v>4759971590</v>
      </c>
      <c r="O1349" s="108">
        <v>4821616830</v>
      </c>
      <c r="P1349" s="108">
        <v>4837983419</v>
      </c>
      <c r="Q1349" s="108">
        <v>8834828799</v>
      </c>
      <c r="R1349" s="108">
        <v>9641554526</v>
      </c>
      <c r="S1349" s="108">
        <v>9879095816</v>
      </c>
      <c r="T1349" s="108">
        <v>8374507680</v>
      </c>
      <c r="U1349" s="108">
        <v>8905881721</v>
      </c>
      <c r="V1349" s="108">
        <v>8177636646</v>
      </c>
      <c r="W1349" s="108">
        <v>8856883771</v>
      </c>
      <c r="X1349" s="108">
        <v>8479717798</v>
      </c>
      <c r="Y1349" s="108">
        <v>9150075804</v>
      </c>
      <c r="Z1349" s="108">
        <v>7500654330</v>
      </c>
      <c r="AA1349" s="108">
        <v>8181454652</v>
      </c>
      <c r="AB1349" s="108">
        <v>7840698118</v>
      </c>
      <c r="AC1349" s="108">
        <v>10295206731</v>
      </c>
      <c r="AD1349" s="108">
        <v>9806587100</v>
      </c>
      <c r="AE1349" s="108">
        <v>10283763458</v>
      </c>
      <c r="AF1349" s="108">
        <v>10390828486</v>
      </c>
      <c r="AG1349" s="108">
        <v>11493270830</v>
      </c>
      <c r="AH1349" s="115">
        <v>10036410850</v>
      </c>
      <c r="AI1349" s="105">
        <v>32.942799999999998</v>
      </c>
      <c r="AJ1349" s="105">
        <v>32.803699999999999</v>
      </c>
      <c r="AK1349" s="105">
        <v>32.635399999999997</v>
      </c>
      <c r="AL1349" s="105">
        <v>32.877899999999997</v>
      </c>
      <c r="AM1349" s="105">
        <v>32.912799999999997</v>
      </c>
      <c r="AN1349" s="105">
        <v>32.483699999999999</v>
      </c>
      <c r="AO1349" s="105">
        <v>33.036000000000001</v>
      </c>
      <c r="AP1349" s="105">
        <v>32.611699999999999</v>
      </c>
      <c r="AQ1349" s="105">
        <v>32.971499999999999</v>
      </c>
      <c r="AR1349" s="105">
        <v>32.581299999999999</v>
      </c>
      <c r="AS1349" s="105">
        <v>32.677700000000002</v>
      </c>
      <c r="AT1349" s="105">
        <v>32.7759</v>
      </c>
      <c r="AU1349" s="105">
        <v>33.257399999999997</v>
      </c>
      <c r="AV1349" s="105">
        <v>33.456299999999999</v>
      </c>
      <c r="AW1349" s="105">
        <v>33.548099999999998</v>
      </c>
      <c r="AX1349" s="105">
        <v>33.342700000000001</v>
      </c>
      <c r="AY1349" s="105">
        <v>33.364600000000003</v>
      </c>
      <c r="AZ1349" s="105">
        <v>33.262300000000003</v>
      </c>
      <c r="BA1349" s="105">
        <v>33.289099999999998</v>
      </c>
      <c r="BB1349" s="105">
        <v>33.312199999999997</v>
      </c>
      <c r="BC1349" s="105">
        <v>33.301699999999997</v>
      </c>
      <c r="BD1349" s="105">
        <v>33.226399999999998</v>
      </c>
      <c r="BE1349" s="105">
        <v>33.337899999999998</v>
      </c>
      <c r="BF1349" s="105">
        <v>33.304900000000004</v>
      </c>
      <c r="BG1349" s="105">
        <v>33.310600000000001</v>
      </c>
      <c r="BH1349" s="105">
        <v>33.207099999999997</v>
      </c>
      <c r="BI1349" s="105">
        <v>33.273499999999999</v>
      </c>
      <c r="BJ1349" s="105">
        <v>33.329599999999999</v>
      </c>
      <c r="BK1349" s="105">
        <v>33.345799999999997</v>
      </c>
      <c r="BL1349" s="116">
        <v>33.219299999999997</v>
      </c>
      <c r="BM1349" s="112">
        <v>6.6023699999999998E-3</v>
      </c>
      <c r="BN1349" s="112">
        <v>1.95713E-2</v>
      </c>
      <c r="BO1349" s="112">
        <v>3.6759899999999998E-2</v>
      </c>
      <c r="BP1349" s="112">
        <v>8.4109899999999999E-4</v>
      </c>
      <c r="BQ1349" s="112">
        <v>0.26534000000000002</v>
      </c>
      <c r="BR1349" s="112">
        <v>0.64757399999999998</v>
      </c>
      <c r="BS1349" s="112">
        <v>0.94942700000000002</v>
      </c>
      <c r="BT1349" s="112">
        <v>0.87668100000000004</v>
      </c>
      <c r="BU1349" s="117">
        <v>0.52754299999999998</v>
      </c>
      <c r="BV1349" s="112">
        <v>3.2593999999999998E-2</v>
      </c>
      <c r="BW1349" s="112">
        <v>5.6988799999999999E-2</v>
      </c>
      <c r="BX1349" s="112">
        <v>0.114145</v>
      </c>
      <c r="BY1349" s="112">
        <v>7.6159799999999996E-3</v>
      </c>
      <c r="BZ1349" s="112">
        <v>0.60614800000000002</v>
      </c>
      <c r="CA1349" s="112">
        <v>0.83034200000000002</v>
      </c>
      <c r="CB1349" s="112">
        <v>0.97434500000000002</v>
      </c>
      <c r="CC1349" s="112">
        <v>0.93449300000000002</v>
      </c>
      <c r="CD1349" s="117">
        <v>0.82494100000000004</v>
      </c>
      <c r="CE1349" s="105">
        <v>-0.504328</v>
      </c>
      <c r="CF1349" s="105">
        <v>-0.54014099999999998</v>
      </c>
      <c r="CG1349" s="105">
        <v>-0.42521799999999998</v>
      </c>
      <c r="CH1349" s="105">
        <v>-0.61999499999999996</v>
      </c>
      <c r="CI1349" s="105">
        <v>0.122335</v>
      </c>
      <c r="CJ1349" s="105">
        <v>2.4897300000000001E-2</v>
      </c>
      <c r="CK1349" s="105">
        <v>2.71988E-3</v>
      </c>
      <c r="CL1349" s="105">
        <v>-8.5487400000000009E-3</v>
      </c>
      <c r="CM1349" s="116">
        <v>-3.4525599999999997E-2</v>
      </c>
    </row>
    <row r="1350" spans="1:91">
      <c r="A1350" s="104" t="s">
        <v>3581</v>
      </c>
      <c r="B1350" s="104" t="s">
        <v>3582</v>
      </c>
      <c r="C1350" s="104" t="s">
        <v>3270</v>
      </c>
      <c r="D1350" s="105">
        <v>31.038699999999999</v>
      </c>
      <c r="E1350" s="108">
        <v>1655746662</v>
      </c>
      <c r="F1350" s="108">
        <v>1685032752</v>
      </c>
      <c r="G1350" s="108">
        <v>1835876140</v>
      </c>
      <c r="H1350" s="108">
        <v>1849347451</v>
      </c>
      <c r="I1350" s="108">
        <v>1946468335</v>
      </c>
      <c r="J1350" s="108">
        <v>1524507690</v>
      </c>
      <c r="K1350" s="108">
        <v>1882662953</v>
      </c>
      <c r="L1350" s="108">
        <v>1252525979</v>
      </c>
      <c r="M1350" s="108">
        <v>1955719098</v>
      </c>
      <c r="N1350" s="108">
        <v>1561964761</v>
      </c>
      <c r="O1350" s="108">
        <v>1251486752</v>
      </c>
      <c r="P1350" s="108">
        <v>1555180218</v>
      </c>
      <c r="Q1350" s="108">
        <v>1840023563</v>
      </c>
      <c r="R1350" s="108">
        <v>1804528203</v>
      </c>
      <c r="S1350" s="108">
        <v>2026598507</v>
      </c>
      <c r="T1350" s="108">
        <v>1667541493</v>
      </c>
      <c r="U1350" s="108">
        <v>1795876121</v>
      </c>
      <c r="V1350" s="108">
        <v>1891318382</v>
      </c>
      <c r="W1350" s="108">
        <v>1796905634</v>
      </c>
      <c r="X1350" s="108">
        <v>1908399574</v>
      </c>
      <c r="Y1350" s="108">
        <v>1980322730</v>
      </c>
      <c r="Z1350" s="108">
        <v>1628983567</v>
      </c>
      <c r="AA1350" s="108">
        <v>1664558236</v>
      </c>
      <c r="AB1350" s="108">
        <v>1666254768</v>
      </c>
      <c r="AC1350" s="108">
        <v>1890366979</v>
      </c>
      <c r="AD1350" s="108">
        <v>1825632555</v>
      </c>
      <c r="AE1350" s="108">
        <v>1828660469</v>
      </c>
      <c r="AF1350" s="108">
        <v>1945867042</v>
      </c>
      <c r="AG1350" s="108">
        <v>1975390157</v>
      </c>
      <c r="AH1350" s="115">
        <v>1788486632</v>
      </c>
      <c r="AI1350" s="105">
        <v>31.008299999999998</v>
      </c>
      <c r="AJ1350" s="105">
        <v>31.2165</v>
      </c>
      <c r="AK1350" s="105">
        <v>31.331199999999999</v>
      </c>
      <c r="AL1350" s="105">
        <v>31.058800000000002</v>
      </c>
      <c r="AM1350" s="105">
        <v>31.2879</v>
      </c>
      <c r="AN1350" s="105">
        <v>31.0518</v>
      </c>
      <c r="AO1350" s="105">
        <v>31.038699999999999</v>
      </c>
      <c r="AP1350" s="105">
        <v>30.9282</v>
      </c>
      <c r="AQ1350" s="105">
        <v>31.054099999999998</v>
      </c>
      <c r="AR1350" s="105">
        <v>30.9542</v>
      </c>
      <c r="AS1350" s="105">
        <v>30.731999999999999</v>
      </c>
      <c r="AT1350" s="105">
        <v>31.1386</v>
      </c>
      <c r="AU1350" s="105">
        <v>31.012899999999998</v>
      </c>
      <c r="AV1350" s="105">
        <v>31.038699999999999</v>
      </c>
      <c r="AW1350" s="105">
        <v>31.245100000000001</v>
      </c>
      <c r="AX1350" s="105">
        <v>31.014399999999998</v>
      </c>
      <c r="AY1350" s="105">
        <v>31.064800000000002</v>
      </c>
      <c r="AZ1350" s="105">
        <v>31.1572</v>
      </c>
      <c r="BA1350" s="105">
        <v>30.9878</v>
      </c>
      <c r="BB1350" s="105">
        <v>31.161300000000001</v>
      </c>
      <c r="BC1350" s="105">
        <v>31.0748</v>
      </c>
      <c r="BD1350" s="105">
        <v>31.002199999999998</v>
      </c>
      <c r="BE1350" s="105">
        <v>31.049499999999998</v>
      </c>
      <c r="BF1350" s="105">
        <v>31.070499999999999</v>
      </c>
      <c r="BG1350" s="105">
        <v>30.8614</v>
      </c>
      <c r="BH1350" s="105">
        <v>30.8047</v>
      </c>
      <c r="BI1350" s="105">
        <v>30.782</v>
      </c>
      <c r="BJ1350" s="105">
        <v>30.912800000000001</v>
      </c>
      <c r="BK1350" s="105">
        <v>30.8157</v>
      </c>
      <c r="BL1350" s="116">
        <v>30.7407</v>
      </c>
      <c r="BM1350" s="112">
        <v>2.7503300000000001E-2</v>
      </c>
      <c r="BN1350" s="112">
        <v>2.83097E-2</v>
      </c>
      <c r="BO1350" s="112">
        <v>4.4630099999999999E-2</v>
      </c>
      <c r="BP1350" s="112">
        <v>0.405781</v>
      </c>
      <c r="BQ1350" s="112">
        <v>3.5968899999999998E-2</v>
      </c>
      <c r="BR1350" s="112">
        <v>1.7081499999999999E-2</v>
      </c>
      <c r="BS1350" s="112">
        <v>2.3549799999999999E-2</v>
      </c>
      <c r="BT1350" s="112">
        <v>1.54789E-2</v>
      </c>
      <c r="BU1350" s="117">
        <v>0.90471400000000002</v>
      </c>
      <c r="BV1350" s="112">
        <v>7.0543999999999996E-2</v>
      </c>
      <c r="BW1350" s="112">
        <v>7.3003100000000001E-2</v>
      </c>
      <c r="BX1350" s="112">
        <v>0.126029</v>
      </c>
      <c r="BY1350" s="112">
        <v>0.488979</v>
      </c>
      <c r="BZ1350" s="112">
        <v>0.35445500000000002</v>
      </c>
      <c r="CA1350" s="112">
        <v>0.126364</v>
      </c>
      <c r="CB1350" s="112">
        <v>0.14793899999999999</v>
      </c>
      <c r="CC1350" s="112">
        <v>9.9064600000000003E-2</v>
      </c>
      <c r="CD1350" s="117">
        <v>0.97560000000000002</v>
      </c>
      <c r="CE1350" s="105">
        <v>0.362294</v>
      </c>
      <c r="CF1350" s="105">
        <v>0.30973499999999998</v>
      </c>
      <c r="CG1350" s="105">
        <v>0.183947</v>
      </c>
      <c r="CH1350" s="105">
        <v>0.11852600000000001</v>
      </c>
      <c r="CI1350" s="105">
        <v>0.27585100000000001</v>
      </c>
      <c r="CJ1350" s="105">
        <v>0.25574200000000002</v>
      </c>
      <c r="CK1350" s="105">
        <v>0.25157299999999999</v>
      </c>
      <c r="CL1350" s="105">
        <v>0.217691</v>
      </c>
      <c r="CM1350" s="116">
        <v>-7.0266699999999996E-3</v>
      </c>
    </row>
    <row r="1351" spans="1:91">
      <c r="A1351" s="104" t="s">
        <v>3583</v>
      </c>
      <c r="B1351" s="104" t="s">
        <v>3584</v>
      </c>
      <c r="C1351" s="104" t="s">
        <v>3585</v>
      </c>
      <c r="D1351" s="105">
        <v>32.079149999999998</v>
      </c>
      <c r="E1351" s="108">
        <v>3156304571</v>
      </c>
      <c r="F1351" s="108">
        <v>2755788612</v>
      </c>
      <c r="G1351" s="108">
        <v>2740291616</v>
      </c>
      <c r="H1351" s="108">
        <v>4514074658</v>
      </c>
      <c r="I1351" s="108">
        <v>3388038763</v>
      </c>
      <c r="J1351" s="108">
        <v>2946621853</v>
      </c>
      <c r="K1351" s="108">
        <v>4093788290</v>
      </c>
      <c r="L1351" s="108">
        <v>2271641340</v>
      </c>
      <c r="M1351" s="108">
        <v>4130113827</v>
      </c>
      <c r="N1351" s="108">
        <v>2874786298</v>
      </c>
      <c r="O1351" s="108">
        <v>2946248649</v>
      </c>
      <c r="P1351" s="108">
        <v>2652400709</v>
      </c>
      <c r="Q1351" s="108">
        <v>4059914769</v>
      </c>
      <c r="R1351" s="108">
        <v>3868551282</v>
      </c>
      <c r="S1351" s="108">
        <v>2288634168</v>
      </c>
      <c r="T1351" s="108">
        <v>3772530775</v>
      </c>
      <c r="U1351" s="108">
        <v>3993878200</v>
      </c>
      <c r="V1351" s="108">
        <v>4136179744</v>
      </c>
      <c r="W1351" s="108">
        <v>4274617749</v>
      </c>
      <c r="X1351" s="108">
        <v>4462835231</v>
      </c>
      <c r="Y1351" s="108">
        <v>5467664673</v>
      </c>
      <c r="Z1351" s="108">
        <v>4067508658</v>
      </c>
      <c r="AA1351" s="108">
        <v>3873155362</v>
      </c>
      <c r="AB1351" s="108">
        <v>3879114749</v>
      </c>
      <c r="AC1351" s="108">
        <v>4249578236</v>
      </c>
      <c r="AD1351" s="108">
        <v>4491988076</v>
      </c>
      <c r="AE1351" s="108">
        <v>4353170293</v>
      </c>
      <c r="AF1351" s="108">
        <v>3783886591</v>
      </c>
      <c r="AG1351" s="108">
        <v>4614229510</v>
      </c>
      <c r="AH1351" s="115">
        <v>4116104711</v>
      </c>
      <c r="AI1351" s="105">
        <v>31.9391</v>
      </c>
      <c r="AJ1351" s="105">
        <v>31.903199999999998</v>
      </c>
      <c r="AK1351" s="105">
        <v>31.885999999999999</v>
      </c>
      <c r="AL1351" s="105">
        <v>32.346200000000003</v>
      </c>
      <c r="AM1351" s="105">
        <v>32.075400000000002</v>
      </c>
      <c r="AN1351" s="105">
        <v>31.892900000000001</v>
      </c>
      <c r="AO1351" s="105">
        <v>32.194299999999998</v>
      </c>
      <c r="AP1351" s="105">
        <v>31.731000000000002</v>
      </c>
      <c r="AQ1351" s="105">
        <v>32.132599999999996</v>
      </c>
      <c r="AR1351" s="105">
        <v>31.8338</v>
      </c>
      <c r="AS1351" s="105">
        <v>31.929400000000001</v>
      </c>
      <c r="AT1351" s="105">
        <v>31.908799999999999</v>
      </c>
      <c r="AU1351" s="105">
        <v>32.152700000000003</v>
      </c>
      <c r="AV1351" s="105">
        <v>32.138800000000003</v>
      </c>
      <c r="AW1351" s="105">
        <v>31.409199999999998</v>
      </c>
      <c r="AX1351" s="105">
        <v>32.1922</v>
      </c>
      <c r="AY1351" s="105">
        <v>32.217599999999997</v>
      </c>
      <c r="AZ1351" s="105">
        <v>32.273000000000003</v>
      </c>
      <c r="BA1351" s="105">
        <v>32.238100000000003</v>
      </c>
      <c r="BB1351" s="105">
        <v>32.375300000000003</v>
      </c>
      <c r="BC1351" s="105">
        <v>32.539299999999997</v>
      </c>
      <c r="BD1351" s="105">
        <v>32.330300000000001</v>
      </c>
      <c r="BE1351" s="105">
        <v>32.249099999999999</v>
      </c>
      <c r="BF1351" s="105">
        <v>32.289700000000003</v>
      </c>
      <c r="BG1351" s="105">
        <v>32.028599999999997</v>
      </c>
      <c r="BH1351" s="105">
        <v>32.082900000000002</v>
      </c>
      <c r="BI1351" s="105">
        <v>32.033299999999997</v>
      </c>
      <c r="BJ1351" s="105">
        <v>31.872299999999999</v>
      </c>
      <c r="BK1351" s="105">
        <v>32.029299999999999</v>
      </c>
      <c r="BL1351" s="116">
        <v>31.929300000000001</v>
      </c>
      <c r="BM1351" s="112">
        <v>0.51921899999999999</v>
      </c>
      <c r="BN1351" s="112">
        <v>0.312025</v>
      </c>
      <c r="BO1351" s="112">
        <v>0.64532500000000004</v>
      </c>
      <c r="BP1351" s="112">
        <v>0.384793</v>
      </c>
      <c r="BQ1351" s="112">
        <v>0.87062200000000001</v>
      </c>
      <c r="BR1351" s="112">
        <v>5.3570299999999996E-3</v>
      </c>
      <c r="BS1351" s="112">
        <v>1.1017000000000001E-2</v>
      </c>
      <c r="BT1351" s="112">
        <v>2.55909E-3</v>
      </c>
      <c r="BU1351" s="117">
        <v>9.9842799999999995E-2</v>
      </c>
      <c r="BV1351" s="112">
        <v>0.59534600000000004</v>
      </c>
      <c r="BW1351" s="112">
        <v>0.40531499999999998</v>
      </c>
      <c r="BX1351" s="112">
        <v>0.72774799999999995</v>
      </c>
      <c r="BY1351" s="112">
        <v>0.46840100000000001</v>
      </c>
      <c r="BZ1351" s="112">
        <v>0.93535199999999996</v>
      </c>
      <c r="CA1351" s="112">
        <v>6.9669499999999995E-2</v>
      </c>
      <c r="CB1351" s="112">
        <v>0.104736</v>
      </c>
      <c r="CC1351" s="112">
        <v>3.9091300000000002E-2</v>
      </c>
      <c r="CD1351" s="117">
        <v>0.61957799999999996</v>
      </c>
      <c r="CE1351" s="105">
        <v>-3.42166E-2</v>
      </c>
      <c r="CF1351" s="105">
        <v>0.16119800000000001</v>
      </c>
      <c r="CG1351" s="105">
        <v>7.5688000000000005E-2</v>
      </c>
      <c r="CH1351" s="105">
        <v>-5.2951199999999997E-2</v>
      </c>
      <c r="CI1351" s="105">
        <v>-4.33604E-2</v>
      </c>
      <c r="CJ1351" s="105">
        <v>0.28396500000000002</v>
      </c>
      <c r="CK1351" s="105">
        <v>0.44060500000000002</v>
      </c>
      <c r="CL1351" s="105">
        <v>0.34604099999999999</v>
      </c>
      <c r="CM1351" s="116">
        <v>0.10466</v>
      </c>
    </row>
    <row r="1352" spans="1:91">
      <c r="A1352" s="104" t="s">
        <v>3586</v>
      </c>
      <c r="B1352" s="104" t="s">
        <v>3587</v>
      </c>
      <c r="C1352" s="104" t="s">
        <v>3588</v>
      </c>
      <c r="D1352" s="105">
        <v>28.68385</v>
      </c>
      <c r="E1352" s="108">
        <v>454999828</v>
      </c>
      <c r="F1352" s="108">
        <v>293376836</v>
      </c>
      <c r="G1352" s="108">
        <v>75000159</v>
      </c>
      <c r="H1352" s="108">
        <v>292055296</v>
      </c>
      <c r="I1352" s="108">
        <v>131183861</v>
      </c>
      <c r="J1352" s="108">
        <v>244098572</v>
      </c>
      <c r="K1352" s="108">
        <v>117349464</v>
      </c>
      <c r="L1352" s="108">
        <v>19853704</v>
      </c>
      <c r="M1352" s="108">
        <v>8119893.5</v>
      </c>
      <c r="N1352" s="108">
        <v>103174914</v>
      </c>
      <c r="O1352" s="108">
        <v>73338380.25</v>
      </c>
      <c r="P1352" s="108">
        <v>55041193</v>
      </c>
      <c r="Q1352" s="108">
        <v>818071296</v>
      </c>
      <c r="R1352" s="108">
        <v>493203510</v>
      </c>
      <c r="S1352" s="108">
        <v>13573463</v>
      </c>
      <c r="T1352" s="108">
        <v>442369032</v>
      </c>
      <c r="U1352" s="108">
        <v>365642546</v>
      </c>
      <c r="V1352" s="108">
        <v>311518532</v>
      </c>
      <c r="W1352" s="108">
        <v>424811872</v>
      </c>
      <c r="X1352" s="108">
        <v>591019948</v>
      </c>
      <c r="Y1352" s="108">
        <v>533707958</v>
      </c>
      <c r="Z1352" s="108">
        <v>37208212</v>
      </c>
      <c r="AA1352" s="108">
        <v>309625056</v>
      </c>
      <c r="AB1352" s="108">
        <v>195423176</v>
      </c>
      <c r="AC1352" s="108">
        <v>500265940</v>
      </c>
      <c r="AD1352" s="108">
        <v>693565760</v>
      </c>
      <c r="AE1352" s="108">
        <v>591368664</v>
      </c>
      <c r="AF1352" s="108">
        <v>776498384</v>
      </c>
      <c r="AG1352" s="108">
        <v>533047548</v>
      </c>
      <c r="AH1352" s="115">
        <v>535100782</v>
      </c>
      <c r="AI1352" s="105">
        <v>29.1448</v>
      </c>
      <c r="AJ1352" s="105">
        <v>28.706800000000001</v>
      </c>
      <c r="AK1352" s="105">
        <v>26.841799999999999</v>
      </c>
      <c r="AL1352" s="105">
        <v>28.396100000000001</v>
      </c>
      <c r="AM1352" s="105">
        <v>27.4221</v>
      </c>
      <c r="AN1352" s="105">
        <v>28.373200000000001</v>
      </c>
      <c r="AO1352" s="105">
        <v>27.0108</v>
      </c>
      <c r="AP1352" s="105">
        <v>25.3689</v>
      </c>
      <c r="AQ1352" s="105">
        <v>23.142099999999999</v>
      </c>
      <c r="AR1352" s="105">
        <v>27.0168</v>
      </c>
      <c r="AS1352" s="105">
        <v>26.793199999999999</v>
      </c>
      <c r="AT1352" s="105">
        <v>26.318200000000001</v>
      </c>
      <c r="AU1352" s="105">
        <v>29.807099999999998</v>
      </c>
      <c r="AV1352" s="105">
        <v>29.167300000000001</v>
      </c>
      <c r="AW1352" s="105">
        <v>24.160299999999999</v>
      </c>
      <c r="AX1352" s="105">
        <v>29.1</v>
      </c>
      <c r="AY1352" s="105">
        <v>28.776900000000001</v>
      </c>
      <c r="AZ1352" s="105">
        <v>28.592400000000001</v>
      </c>
      <c r="BA1352" s="105">
        <v>28.9072</v>
      </c>
      <c r="BB1352" s="105">
        <v>29.492699999999999</v>
      </c>
      <c r="BC1352" s="105">
        <v>29.212599999999998</v>
      </c>
      <c r="BD1352" s="105">
        <v>25.553899999999999</v>
      </c>
      <c r="BE1352" s="105">
        <v>28.660900000000002</v>
      </c>
      <c r="BF1352" s="105">
        <v>27.9786</v>
      </c>
      <c r="BG1352" s="105">
        <v>28.9513</v>
      </c>
      <c r="BH1352" s="105">
        <v>29.409300000000002</v>
      </c>
      <c r="BI1352" s="105">
        <v>29.153400000000001</v>
      </c>
      <c r="BJ1352" s="105">
        <v>29.587499999999999</v>
      </c>
      <c r="BK1352" s="105">
        <v>28.930099999999999</v>
      </c>
      <c r="BL1352" s="116">
        <v>28.9909</v>
      </c>
      <c r="BM1352" s="112">
        <v>0.27166899999999999</v>
      </c>
      <c r="BN1352" s="112">
        <v>4.4819199999999997E-2</v>
      </c>
      <c r="BO1352" s="112">
        <v>2.4819600000000001E-2</v>
      </c>
      <c r="BP1352" s="112">
        <v>1.1148900000000001E-3</v>
      </c>
      <c r="BQ1352" s="112">
        <v>0.462812</v>
      </c>
      <c r="BR1352" s="112">
        <v>0.24881</v>
      </c>
      <c r="BS1352" s="112">
        <v>0.90370499999999998</v>
      </c>
      <c r="BT1352" s="112">
        <v>0.14050299999999999</v>
      </c>
      <c r="BU1352" s="117">
        <v>0.99452799999999997</v>
      </c>
      <c r="BV1352" s="112">
        <v>0.35603099999999999</v>
      </c>
      <c r="BW1352" s="112">
        <v>9.7805900000000001E-2</v>
      </c>
      <c r="BX1352" s="112">
        <v>9.2518100000000006E-2</v>
      </c>
      <c r="BY1352" s="112">
        <v>8.5104699999999991E-3</v>
      </c>
      <c r="BZ1352" s="112">
        <v>0.731931</v>
      </c>
      <c r="CA1352" s="112">
        <v>0.51066</v>
      </c>
      <c r="CB1352" s="112">
        <v>0.95821800000000001</v>
      </c>
      <c r="CC1352" s="112">
        <v>0.32557999999999998</v>
      </c>
      <c r="CD1352" s="117">
        <v>0.99859100000000001</v>
      </c>
      <c r="CE1352" s="105">
        <v>-0.93836299999999995</v>
      </c>
      <c r="CF1352" s="105">
        <v>-1.1056900000000001</v>
      </c>
      <c r="CG1352" s="105">
        <v>-3.9955500000000002</v>
      </c>
      <c r="CH1352" s="105">
        <v>-2.4600900000000001</v>
      </c>
      <c r="CI1352" s="105">
        <v>-1.4579299999999999</v>
      </c>
      <c r="CJ1352" s="105">
        <v>-0.34638200000000002</v>
      </c>
      <c r="CK1352" s="105">
        <v>3.4708000000000003E-2</v>
      </c>
      <c r="CL1352" s="105">
        <v>-1.7717000000000001</v>
      </c>
      <c r="CM1352" s="116">
        <v>1.81007E-3</v>
      </c>
    </row>
    <row r="1353" spans="1:91">
      <c r="A1353" s="104" t="s">
        <v>3589</v>
      </c>
      <c r="B1353" s="104" t="s">
        <v>3590</v>
      </c>
      <c r="C1353" s="104" t="s">
        <v>1021</v>
      </c>
      <c r="D1353" s="105">
        <v>32.631999999999998</v>
      </c>
      <c r="E1353" s="108">
        <v>3625635393</v>
      </c>
      <c r="F1353" s="108">
        <v>3032569566</v>
      </c>
      <c r="G1353" s="108">
        <v>2494588822</v>
      </c>
      <c r="H1353" s="108">
        <v>4468710956</v>
      </c>
      <c r="I1353" s="108">
        <v>4073822247</v>
      </c>
      <c r="J1353" s="108">
        <v>3046787073</v>
      </c>
      <c r="K1353" s="108">
        <v>3011246626</v>
      </c>
      <c r="L1353" s="108">
        <v>1774766583</v>
      </c>
      <c r="M1353" s="108">
        <v>3441106539</v>
      </c>
      <c r="N1353" s="108">
        <v>2673714536</v>
      </c>
      <c r="O1353" s="108">
        <v>2235394150</v>
      </c>
      <c r="P1353" s="108">
        <v>2456058429</v>
      </c>
      <c r="Q1353" s="108">
        <v>7290783847</v>
      </c>
      <c r="R1353" s="108">
        <v>6834850592</v>
      </c>
      <c r="S1353" s="108">
        <v>5602177497</v>
      </c>
      <c r="T1353" s="108">
        <v>6267592126</v>
      </c>
      <c r="U1353" s="108">
        <v>6407304224</v>
      </c>
      <c r="V1353" s="108">
        <v>7195244916</v>
      </c>
      <c r="W1353" s="108">
        <v>6365086455</v>
      </c>
      <c r="X1353" s="108">
        <v>6343115026</v>
      </c>
      <c r="Y1353" s="108">
        <v>7207960701</v>
      </c>
      <c r="Z1353" s="108">
        <v>5494557550</v>
      </c>
      <c r="AA1353" s="108">
        <v>6030138444</v>
      </c>
      <c r="AB1353" s="108">
        <v>5467934145</v>
      </c>
      <c r="AC1353" s="108">
        <v>6252740608</v>
      </c>
      <c r="AD1353" s="108">
        <v>7122669463</v>
      </c>
      <c r="AE1353" s="108">
        <v>6462579507</v>
      </c>
      <c r="AF1353" s="108">
        <v>6535551703</v>
      </c>
      <c r="AG1353" s="108">
        <v>6799349014</v>
      </c>
      <c r="AH1353" s="115">
        <v>7375323866</v>
      </c>
      <c r="AI1353" s="105">
        <v>32.139099999999999</v>
      </c>
      <c r="AJ1353" s="105">
        <v>32.039700000000003</v>
      </c>
      <c r="AK1353" s="105">
        <v>31.750800000000002</v>
      </c>
      <c r="AL1353" s="105">
        <v>32.331600000000002</v>
      </c>
      <c r="AM1353" s="105">
        <v>32.341700000000003</v>
      </c>
      <c r="AN1353" s="105">
        <v>31.9406</v>
      </c>
      <c r="AO1353" s="105">
        <v>31.743200000000002</v>
      </c>
      <c r="AP1353" s="105">
        <v>31.378799999999998</v>
      </c>
      <c r="AQ1353" s="105">
        <v>31.869299999999999</v>
      </c>
      <c r="AR1353" s="105">
        <v>31.727699999999999</v>
      </c>
      <c r="AS1353" s="105">
        <v>31.525200000000002</v>
      </c>
      <c r="AT1353" s="105">
        <v>31.797899999999998</v>
      </c>
      <c r="AU1353" s="105">
        <v>32.986499999999999</v>
      </c>
      <c r="AV1353" s="105">
        <v>32.96</v>
      </c>
      <c r="AW1353" s="105">
        <v>32.707299999999996</v>
      </c>
      <c r="AX1353" s="105">
        <v>32.924599999999998</v>
      </c>
      <c r="AY1353" s="105">
        <v>32.893500000000003</v>
      </c>
      <c r="AZ1353" s="105">
        <v>33.075699999999998</v>
      </c>
      <c r="BA1353" s="105">
        <v>32.8125</v>
      </c>
      <c r="BB1353" s="105">
        <v>32.887500000000003</v>
      </c>
      <c r="BC1353" s="105">
        <v>32.9497</v>
      </c>
      <c r="BD1353" s="105">
        <v>32.7712</v>
      </c>
      <c r="BE1353" s="105">
        <v>32.892400000000002</v>
      </c>
      <c r="BF1353" s="105">
        <v>32.7849</v>
      </c>
      <c r="BG1353" s="105">
        <v>32.585799999999999</v>
      </c>
      <c r="BH1353" s="105">
        <v>32.744199999999999</v>
      </c>
      <c r="BI1353" s="105">
        <v>32.603299999999997</v>
      </c>
      <c r="BJ1353" s="105">
        <v>32.660699999999999</v>
      </c>
      <c r="BK1353" s="105">
        <v>32.591000000000001</v>
      </c>
      <c r="BL1353" s="116">
        <v>32.772599999999997</v>
      </c>
      <c r="BM1353" s="112">
        <v>5.4749899999999999E-3</v>
      </c>
      <c r="BN1353" s="112">
        <v>2.9796400000000001E-2</v>
      </c>
      <c r="BO1353" s="112">
        <v>2.9412399999999999E-3</v>
      </c>
      <c r="BP1353" s="112">
        <v>5.2477000000000003E-4</v>
      </c>
      <c r="BQ1353" s="112">
        <v>0.112551</v>
      </c>
      <c r="BR1353" s="112">
        <v>1.99071E-2</v>
      </c>
      <c r="BS1353" s="112">
        <v>3.4403700000000002E-2</v>
      </c>
      <c r="BT1353" s="112">
        <v>9.62615E-2</v>
      </c>
      <c r="BU1353" s="117">
        <v>0.698797</v>
      </c>
      <c r="BV1353" s="112">
        <v>2.98549E-2</v>
      </c>
      <c r="BW1353" s="112">
        <v>7.5615799999999997E-2</v>
      </c>
      <c r="BX1353" s="112">
        <v>3.1659699999999999E-2</v>
      </c>
      <c r="BY1353" s="112">
        <v>5.9848699999999998E-3</v>
      </c>
      <c r="BZ1353" s="112">
        <v>0.48839500000000002</v>
      </c>
      <c r="CA1353" s="112">
        <v>0.13107199999999999</v>
      </c>
      <c r="CB1353" s="112">
        <v>0.177675</v>
      </c>
      <c r="CC1353" s="112">
        <v>0.26807700000000001</v>
      </c>
      <c r="CD1353" s="117">
        <v>0.90440399999999999</v>
      </c>
      <c r="CE1353" s="105">
        <v>-0.69821699999999998</v>
      </c>
      <c r="CF1353" s="105">
        <v>-0.47012100000000001</v>
      </c>
      <c r="CG1353" s="105">
        <v>-1.01098</v>
      </c>
      <c r="CH1353" s="105">
        <v>-0.99116400000000004</v>
      </c>
      <c r="CI1353" s="105">
        <v>0.20985300000000001</v>
      </c>
      <c r="CJ1353" s="105">
        <v>0.28984799999999999</v>
      </c>
      <c r="CK1353" s="105">
        <v>0.20846400000000001</v>
      </c>
      <c r="CL1353" s="105">
        <v>0.141457</v>
      </c>
      <c r="CM1353" s="116">
        <v>-3.0311600000000001E-2</v>
      </c>
    </row>
    <row r="1354" spans="1:91">
      <c r="A1354" s="104" t="s">
        <v>3594</v>
      </c>
      <c r="B1354" s="104" t="s">
        <v>3595</v>
      </c>
      <c r="C1354" s="104" t="s">
        <v>1138</v>
      </c>
      <c r="D1354" s="105">
        <v>27.145949999999999</v>
      </c>
      <c r="E1354" s="108">
        <v>67473944</v>
      </c>
      <c r="F1354" s="108">
        <v>102958767.90000001</v>
      </c>
      <c r="G1354" s="108">
        <v>410660958</v>
      </c>
      <c r="H1354" s="108">
        <v>179839016</v>
      </c>
      <c r="I1354" s="108">
        <v>142277944.80000001</v>
      </c>
      <c r="J1354" s="108">
        <v>318899373.5</v>
      </c>
      <c r="K1354" s="108">
        <v>307782819</v>
      </c>
      <c r="L1354" s="108">
        <v>610367921</v>
      </c>
      <c r="M1354" s="108">
        <v>227501305.80000001</v>
      </c>
      <c r="N1354" s="108">
        <v>128879280.3</v>
      </c>
      <c r="O1354" s="108">
        <v>130018966.5</v>
      </c>
      <c r="P1354" s="108">
        <v>82653208</v>
      </c>
      <c r="Q1354" s="108">
        <v>145490222.5</v>
      </c>
      <c r="R1354" s="108">
        <v>130578500</v>
      </c>
      <c r="S1354" s="108">
        <v>33433798</v>
      </c>
      <c r="T1354" s="108">
        <v>117457407.8</v>
      </c>
      <c r="U1354" s="108">
        <v>105558379.59999999</v>
      </c>
      <c r="V1354" s="108">
        <v>95944896</v>
      </c>
      <c r="W1354" s="108">
        <v>90390152.5</v>
      </c>
      <c r="X1354" s="108">
        <v>120258649.3</v>
      </c>
      <c r="Y1354" s="108">
        <v>127939648</v>
      </c>
      <c r="Z1354" s="108">
        <v>75693129.5</v>
      </c>
      <c r="AA1354" s="108">
        <v>51039760.25</v>
      </c>
      <c r="AB1354" s="108">
        <v>71898478.5</v>
      </c>
      <c r="AC1354" s="108">
        <v>126115884</v>
      </c>
      <c r="AD1354" s="108">
        <v>81991658</v>
      </c>
      <c r="AE1354" s="108">
        <v>141263679.5</v>
      </c>
      <c r="AF1354" s="108">
        <v>149147054</v>
      </c>
      <c r="AG1354" s="108">
        <v>74128321.25</v>
      </c>
      <c r="AH1354" s="115">
        <v>76182778.5</v>
      </c>
      <c r="AI1354" s="105">
        <v>26.391300000000001</v>
      </c>
      <c r="AJ1354" s="105">
        <v>27.316600000000001</v>
      </c>
      <c r="AK1354" s="105">
        <v>29.302900000000001</v>
      </c>
      <c r="AL1354" s="105">
        <v>27.6965</v>
      </c>
      <c r="AM1354" s="105">
        <v>27.5351</v>
      </c>
      <c r="AN1354" s="105">
        <v>28.760200000000001</v>
      </c>
      <c r="AO1354" s="105">
        <v>28.459099999999999</v>
      </c>
      <c r="AP1354" s="105">
        <v>30.011700000000001</v>
      </c>
      <c r="AQ1354" s="105">
        <v>27.950399999999998</v>
      </c>
      <c r="AR1354" s="105">
        <v>27.381</v>
      </c>
      <c r="AS1354" s="105">
        <v>27.6066</v>
      </c>
      <c r="AT1354" s="105">
        <v>26.904699999999998</v>
      </c>
      <c r="AU1354" s="105">
        <v>27.340900000000001</v>
      </c>
      <c r="AV1354" s="105">
        <v>27.25</v>
      </c>
      <c r="AW1354" s="105">
        <v>25.4892</v>
      </c>
      <c r="AX1354" s="105">
        <v>27.186900000000001</v>
      </c>
      <c r="AY1354" s="105">
        <v>26.988299999999999</v>
      </c>
      <c r="AZ1354" s="105">
        <v>26.917000000000002</v>
      </c>
      <c r="BA1354" s="105">
        <v>26.674600000000002</v>
      </c>
      <c r="BB1354" s="105">
        <v>27.192299999999999</v>
      </c>
      <c r="BC1354" s="105">
        <v>27.105</v>
      </c>
      <c r="BD1354" s="105">
        <v>26.570499999999999</v>
      </c>
      <c r="BE1354" s="105">
        <v>26.023299999999999</v>
      </c>
      <c r="BF1354" s="105">
        <v>26.536000000000001</v>
      </c>
      <c r="BG1354" s="105">
        <v>26.918199999999999</v>
      </c>
      <c r="BH1354" s="105">
        <v>26.301200000000001</v>
      </c>
      <c r="BI1354" s="105">
        <v>27.087700000000002</v>
      </c>
      <c r="BJ1354" s="105">
        <v>27.2072</v>
      </c>
      <c r="BK1354" s="105">
        <v>26.116299999999999</v>
      </c>
      <c r="BL1354" s="116">
        <v>26.241199999999999</v>
      </c>
      <c r="BM1354" s="112">
        <v>0.28236699999999998</v>
      </c>
      <c r="BN1354" s="112">
        <v>4.59964E-2</v>
      </c>
      <c r="BO1354" s="112">
        <v>3.2221E-2</v>
      </c>
      <c r="BP1354" s="112">
        <v>0.12583</v>
      </c>
      <c r="BQ1354" s="112">
        <v>0.816778</v>
      </c>
      <c r="BR1354" s="112">
        <v>0.22377</v>
      </c>
      <c r="BS1354" s="112">
        <v>0.284667</v>
      </c>
      <c r="BT1354" s="112">
        <v>0.72725499999999998</v>
      </c>
      <c r="BU1354" s="117">
        <v>0.58693600000000001</v>
      </c>
      <c r="BV1354" s="112">
        <v>0.36703799999999998</v>
      </c>
      <c r="BW1354" s="112">
        <v>9.9693500000000004E-2</v>
      </c>
      <c r="BX1354" s="112">
        <v>0.106075</v>
      </c>
      <c r="BY1354" s="112">
        <v>0.18953600000000001</v>
      </c>
      <c r="BZ1354" s="112">
        <v>0.91356999999999999</v>
      </c>
      <c r="CA1354" s="112">
        <v>0.48456900000000003</v>
      </c>
      <c r="CB1354" s="112">
        <v>0.52143499999999998</v>
      </c>
      <c r="CC1354" s="112">
        <v>0.83940999999999999</v>
      </c>
      <c r="CD1354" s="117">
        <v>0.85345000000000004</v>
      </c>
      <c r="CE1354" s="105">
        <v>1.1486700000000001</v>
      </c>
      <c r="CF1354" s="105">
        <v>1.47567</v>
      </c>
      <c r="CG1354" s="105">
        <v>2.2854800000000002</v>
      </c>
      <c r="CH1354" s="105">
        <v>0.77583599999999997</v>
      </c>
      <c r="CI1354" s="105">
        <v>0.171764</v>
      </c>
      <c r="CJ1354" s="105">
        <v>0.50915100000000002</v>
      </c>
      <c r="CK1354" s="105">
        <v>0.46905000000000002</v>
      </c>
      <c r="CL1354" s="105">
        <v>-0.144981</v>
      </c>
      <c r="CM1354" s="116">
        <v>0.24745</v>
      </c>
    </row>
    <row r="1355" spans="1:91">
      <c r="A1355" s="104" t="s">
        <v>3596</v>
      </c>
      <c r="B1355" s="104" t="s">
        <v>3597</v>
      </c>
      <c r="C1355" s="104" t="s">
        <v>1752</v>
      </c>
      <c r="D1355" s="105">
        <v>29.390599999999999</v>
      </c>
      <c r="E1355" s="108">
        <v>1077730749</v>
      </c>
      <c r="F1355" s="108">
        <v>807415371.5</v>
      </c>
      <c r="G1355" s="108">
        <v>778604770.29999995</v>
      </c>
      <c r="H1355" s="108">
        <v>1678916942</v>
      </c>
      <c r="I1355" s="108">
        <v>1305557210</v>
      </c>
      <c r="J1355" s="108">
        <v>1225241969</v>
      </c>
      <c r="K1355" s="108">
        <v>1129709205</v>
      </c>
      <c r="L1355" s="108">
        <v>470232110.5</v>
      </c>
      <c r="M1355" s="108">
        <v>1626283317</v>
      </c>
      <c r="N1355" s="108">
        <v>1006273991</v>
      </c>
      <c r="O1355" s="108">
        <v>1487280192</v>
      </c>
      <c r="P1355" s="108">
        <v>1259054343</v>
      </c>
      <c r="Q1355" s="108">
        <v>598044633.5</v>
      </c>
      <c r="R1355" s="108">
        <v>512409312</v>
      </c>
      <c r="S1355" s="108">
        <v>624579488</v>
      </c>
      <c r="T1355" s="108">
        <v>500288063.80000001</v>
      </c>
      <c r="U1355" s="108">
        <v>526007632.30000001</v>
      </c>
      <c r="V1355" s="108">
        <v>534584813.5</v>
      </c>
      <c r="W1355" s="108">
        <v>388831337.5</v>
      </c>
      <c r="X1355" s="108">
        <v>510998276.5</v>
      </c>
      <c r="Y1355" s="108">
        <v>374566291.80000001</v>
      </c>
      <c r="Z1355" s="108">
        <v>556480354.29999995</v>
      </c>
      <c r="AA1355" s="108">
        <v>559436467</v>
      </c>
      <c r="AB1355" s="108">
        <v>422213825.80000001</v>
      </c>
      <c r="AC1355" s="108">
        <v>551426205.29999995</v>
      </c>
      <c r="AD1355" s="108">
        <v>495861969.5</v>
      </c>
      <c r="AE1355" s="108">
        <v>591872740.29999995</v>
      </c>
      <c r="AF1355" s="108">
        <v>654763414.5</v>
      </c>
      <c r="AG1355" s="108">
        <v>483624461.30000001</v>
      </c>
      <c r="AH1355" s="115">
        <v>606508680.5</v>
      </c>
      <c r="AI1355" s="105">
        <v>30.3888</v>
      </c>
      <c r="AJ1355" s="105">
        <v>30.183700000000002</v>
      </c>
      <c r="AK1355" s="105">
        <v>30.123000000000001</v>
      </c>
      <c r="AL1355" s="105">
        <v>30.9193</v>
      </c>
      <c r="AM1355" s="105">
        <v>30.716899999999999</v>
      </c>
      <c r="AN1355" s="105">
        <v>30.755299999999998</v>
      </c>
      <c r="AO1355" s="105">
        <v>30.287299999999998</v>
      </c>
      <c r="AP1355" s="105">
        <v>29.613700000000001</v>
      </c>
      <c r="AQ1355" s="105">
        <v>30.788</v>
      </c>
      <c r="AR1355" s="105">
        <v>30.344100000000001</v>
      </c>
      <c r="AS1355" s="105">
        <v>30.985199999999999</v>
      </c>
      <c r="AT1355" s="105">
        <v>30.8339</v>
      </c>
      <c r="AU1355" s="105">
        <v>29.346399999999999</v>
      </c>
      <c r="AV1355" s="105">
        <v>29.2224</v>
      </c>
      <c r="AW1355" s="105">
        <v>29.611599999999999</v>
      </c>
      <c r="AX1355" s="105">
        <v>29.2775</v>
      </c>
      <c r="AY1355" s="105">
        <v>29.305399999999999</v>
      </c>
      <c r="AZ1355" s="105">
        <v>29.333300000000001</v>
      </c>
      <c r="BA1355" s="105">
        <v>28.779499999999999</v>
      </c>
      <c r="BB1355" s="105">
        <v>29.280100000000001</v>
      </c>
      <c r="BC1355" s="105">
        <v>28.702500000000001</v>
      </c>
      <c r="BD1355" s="105">
        <v>29.434799999999999</v>
      </c>
      <c r="BE1355" s="105">
        <v>29.4648</v>
      </c>
      <c r="BF1355" s="105">
        <v>29.09</v>
      </c>
      <c r="BG1355" s="105">
        <v>29.090599999999998</v>
      </c>
      <c r="BH1355" s="105">
        <v>28.927499999999998</v>
      </c>
      <c r="BI1355" s="105">
        <v>29.154599999999999</v>
      </c>
      <c r="BJ1355" s="105">
        <v>29.3414</v>
      </c>
      <c r="BK1355" s="105">
        <v>28.7895</v>
      </c>
      <c r="BL1355" s="116">
        <v>29.171099999999999</v>
      </c>
      <c r="BM1355" s="112">
        <v>3.4061500000000001E-3</v>
      </c>
      <c r="BN1355" s="112">
        <v>6.2787200000000002E-4</v>
      </c>
      <c r="BO1355" s="112">
        <v>4.0258299999999997E-2</v>
      </c>
      <c r="BP1355" s="112">
        <v>3.0571800000000001E-3</v>
      </c>
      <c r="BQ1355" s="112">
        <v>0.21614</v>
      </c>
      <c r="BR1355" s="112">
        <v>0.27990199999999998</v>
      </c>
      <c r="BS1355" s="112">
        <v>0.50131199999999998</v>
      </c>
      <c r="BT1355" s="112">
        <v>0.32140800000000003</v>
      </c>
      <c r="BU1355" s="117">
        <v>0.81917799999999996</v>
      </c>
      <c r="BV1355" s="112">
        <v>2.4068900000000001E-2</v>
      </c>
      <c r="BW1355" s="112">
        <v>1.1531E-2</v>
      </c>
      <c r="BX1355" s="112">
        <v>0.119701</v>
      </c>
      <c r="BY1355" s="112">
        <v>1.41143E-2</v>
      </c>
      <c r="BZ1355" s="112">
        <v>0.59023800000000004</v>
      </c>
      <c r="CA1355" s="112">
        <v>0.55117400000000005</v>
      </c>
      <c r="CB1355" s="112">
        <v>0.69618599999999997</v>
      </c>
      <c r="CC1355" s="112">
        <v>0.52043200000000001</v>
      </c>
      <c r="CD1355" s="117">
        <v>0.94494</v>
      </c>
      <c r="CE1355" s="105">
        <v>1.13117</v>
      </c>
      <c r="CF1355" s="105">
        <v>1.69651</v>
      </c>
      <c r="CG1355" s="105">
        <v>1.129</v>
      </c>
      <c r="CH1355" s="105">
        <v>1.62039</v>
      </c>
      <c r="CI1355" s="105">
        <v>0.29278900000000002</v>
      </c>
      <c r="CJ1355" s="105">
        <v>0.20474600000000001</v>
      </c>
      <c r="CK1355" s="105">
        <v>-0.179956</v>
      </c>
      <c r="CL1355" s="105">
        <v>0.229188</v>
      </c>
      <c r="CM1355" s="116">
        <v>-4.3112400000000002E-2</v>
      </c>
    </row>
    <row r="1356" spans="1:91">
      <c r="A1356" s="104" t="s">
        <v>3598</v>
      </c>
      <c r="B1356" s="104" t="s">
        <v>3599</v>
      </c>
      <c r="C1356" s="104" t="s">
        <v>3600</v>
      </c>
      <c r="D1356" s="105">
        <v>33.0505</v>
      </c>
      <c r="E1356" s="108">
        <v>5094305379</v>
      </c>
      <c r="F1356" s="108">
        <v>2596324979</v>
      </c>
      <c r="G1356" s="108">
        <v>2338761646</v>
      </c>
      <c r="H1356" s="108">
        <v>4884047343</v>
      </c>
      <c r="I1356" s="108">
        <v>4414465127</v>
      </c>
      <c r="J1356" s="108">
        <v>1926948973</v>
      </c>
      <c r="K1356" s="108">
        <v>6008821051</v>
      </c>
      <c r="L1356" s="108">
        <v>1788815152</v>
      </c>
      <c r="M1356" s="108">
        <v>5173036688</v>
      </c>
      <c r="N1356" s="108">
        <v>3446186631</v>
      </c>
      <c r="O1356" s="108">
        <v>2044117307</v>
      </c>
      <c r="P1356" s="108">
        <v>2585722667</v>
      </c>
      <c r="Q1356" s="108">
        <v>8719550767</v>
      </c>
      <c r="R1356" s="108">
        <v>8537114227</v>
      </c>
      <c r="S1356" s="108">
        <v>7206703367</v>
      </c>
      <c r="T1356" s="108">
        <v>7021284989</v>
      </c>
      <c r="U1356" s="108">
        <v>7559573333</v>
      </c>
      <c r="V1356" s="108">
        <v>7543332646</v>
      </c>
      <c r="W1356" s="108">
        <v>6736000708</v>
      </c>
      <c r="X1356" s="108">
        <v>7056017116</v>
      </c>
      <c r="Y1356" s="108">
        <v>6565170927</v>
      </c>
      <c r="Z1356" s="108">
        <v>7100253648</v>
      </c>
      <c r="AA1356" s="108">
        <v>7149923106</v>
      </c>
      <c r="AB1356" s="108">
        <v>6608101161</v>
      </c>
      <c r="AC1356" s="108">
        <v>9570639309</v>
      </c>
      <c r="AD1356" s="108">
        <v>9775324668</v>
      </c>
      <c r="AE1356" s="108">
        <v>9670347227</v>
      </c>
      <c r="AF1356" s="108">
        <v>9612964368</v>
      </c>
      <c r="AG1356" s="108">
        <v>10307098178</v>
      </c>
      <c r="AH1356" s="115">
        <v>10888594380</v>
      </c>
      <c r="AI1356" s="105">
        <v>32.6297</v>
      </c>
      <c r="AJ1356" s="105">
        <v>31.815200000000001</v>
      </c>
      <c r="AK1356" s="105">
        <v>31.660699999999999</v>
      </c>
      <c r="AL1356" s="105">
        <v>32.459800000000001</v>
      </c>
      <c r="AM1356" s="105">
        <v>32.457999999999998</v>
      </c>
      <c r="AN1356" s="105">
        <v>31.290800000000001</v>
      </c>
      <c r="AO1356" s="105">
        <v>32.750900000000001</v>
      </c>
      <c r="AP1356" s="105">
        <v>31.386199999999999</v>
      </c>
      <c r="AQ1356" s="105">
        <v>32.457500000000003</v>
      </c>
      <c r="AR1356" s="105">
        <v>32.0976</v>
      </c>
      <c r="AS1356" s="105">
        <v>31.3962</v>
      </c>
      <c r="AT1356" s="105">
        <v>31.8721</v>
      </c>
      <c r="AU1356" s="105">
        <v>33.239800000000002</v>
      </c>
      <c r="AV1356" s="105">
        <v>33.280799999999999</v>
      </c>
      <c r="AW1356" s="105">
        <v>33.082000000000001</v>
      </c>
      <c r="AX1356" s="105">
        <v>33.0884</v>
      </c>
      <c r="AY1356" s="105">
        <v>33.130099999999999</v>
      </c>
      <c r="AZ1356" s="105">
        <v>33.144799999999996</v>
      </c>
      <c r="BA1356" s="105">
        <v>32.894199999999998</v>
      </c>
      <c r="BB1356" s="105">
        <v>33.0428</v>
      </c>
      <c r="BC1356" s="105">
        <v>32.8142</v>
      </c>
      <c r="BD1356" s="105">
        <v>33.145800000000001</v>
      </c>
      <c r="BE1356" s="105">
        <v>33.141500000000001</v>
      </c>
      <c r="BF1356" s="105">
        <v>33.058199999999999</v>
      </c>
      <c r="BG1356" s="105">
        <v>33.204500000000003</v>
      </c>
      <c r="BH1356" s="105">
        <v>33.202300000000001</v>
      </c>
      <c r="BI1356" s="105">
        <v>33.184800000000003</v>
      </c>
      <c r="BJ1356" s="105">
        <v>33.217399999999998</v>
      </c>
      <c r="BK1356" s="105">
        <v>33.189100000000003</v>
      </c>
      <c r="BL1356" s="116">
        <v>33.3369</v>
      </c>
      <c r="BM1356" s="112">
        <v>1.6279499999999999E-2</v>
      </c>
      <c r="BN1356" s="112">
        <v>3.9718999999999997E-2</v>
      </c>
      <c r="BO1356" s="112">
        <v>6.5656199999999998E-2</v>
      </c>
      <c r="BP1356" s="112">
        <v>2.32001E-3</v>
      </c>
      <c r="BQ1356" s="112">
        <v>0.56884199999999996</v>
      </c>
      <c r="BR1356" s="112">
        <v>5.8791999999999997E-2</v>
      </c>
      <c r="BS1356" s="112">
        <v>1.4977799999999999E-2</v>
      </c>
      <c r="BT1356" s="112">
        <v>6.8373400000000001E-2</v>
      </c>
      <c r="BU1356" s="117">
        <v>0.33091799999999999</v>
      </c>
      <c r="BV1356" s="112">
        <v>5.2599399999999998E-2</v>
      </c>
      <c r="BW1356" s="112">
        <v>9.0167800000000006E-2</v>
      </c>
      <c r="BX1356" s="112">
        <v>0.15705</v>
      </c>
      <c r="BY1356" s="112">
        <v>1.2316300000000001E-2</v>
      </c>
      <c r="BZ1356" s="112">
        <v>0.78241300000000003</v>
      </c>
      <c r="CA1356" s="112">
        <v>0.24069499999999999</v>
      </c>
      <c r="CB1356" s="112">
        <v>0.117794</v>
      </c>
      <c r="CC1356" s="112">
        <v>0.221664</v>
      </c>
      <c r="CD1356" s="117">
        <v>0.73983500000000002</v>
      </c>
      <c r="CE1356" s="105">
        <v>-1.2125999999999999</v>
      </c>
      <c r="CF1356" s="105">
        <v>-1.1782600000000001</v>
      </c>
      <c r="CG1356" s="105">
        <v>-1.0496099999999999</v>
      </c>
      <c r="CH1356" s="105">
        <v>-1.45916</v>
      </c>
      <c r="CI1356" s="105">
        <v>-4.6909300000000001E-2</v>
      </c>
      <c r="CJ1356" s="105">
        <v>-0.12669900000000001</v>
      </c>
      <c r="CK1356" s="105">
        <v>-0.33070500000000003</v>
      </c>
      <c r="CL1356" s="105">
        <v>-0.13265099999999999</v>
      </c>
      <c r="CM1356" s="116">
        <v>-5.0572699999999998E-2</v>
      </c>
    </row>
    <row r="1357" spans="1:91">
      <c r="A1357" s="104" t="s">
        <v>3601</v>
      </c>
      <c r="B1357" s="104" t="s">
        <v>3602</v>
      </c>
      <c r="C1357" s="104" t="s">
        <v>1760</v>
      </c>
      <c r="D1357" s="105">
        <v>28.728899999999999</v>
      </c>
      <c r="E1357" s="108">
        <v>367651555</v>
      </c>
      <c r="F1357" s="108">
        <v>322423700</v>
      </c>
      <c r="G1357" s="108">
        <v>355821048.30000001</v>
      </c>
      <c r="H1357" s="108">
        <v>405418702</v>
      </c>
      <c r="I1357" s="108">
        <v>232676549.5</v>
      </c>
      <c r="J1357" s="108">
        <v>304866550.5</v>
      </c>
      <c r="K1357" s="108">
        <v>259513912</v>
      </c>
      <c r="L1357" s="108">
        <v>175070682</v>
      </c>
      <c r="M1357" s="108">
        <v>420815890</v>
      </c>
      <c r="N1357" s="108">
        <v>295372644.5</v>
      </c>
      <c r="O1357" s="108">
        <v>273636124</v>
      </c>
      <c r="P1357" s="108">
        <v>282104937.30000001</v>
      </c>
      <c r="Q1357" s="108">
        <v>482194511</v>
      </c>
      <c r="R1357" s="108">
        <v>403955951</v>
      </c>
      <c r="S1357" s="108">
        <v>325247795.5</v>
      </c>
      <c r="T1357" s="108">
        <v>451440253</v>
      </c>
      <c r="U1357" s="108">
        <v>418131146.5</v>
      </c>
      <c r="V1357" s="108">
        <v>302733452</v>
      </c>
      <c r="W1357" s="108">
        <v>418719006</v>
      </c>
      <c r="X1357" s="108">
        <v>298414800</v>
      </c>
      <c r="Y1357" s="108">
        <v>382653246</v>
      </c>
      <c r="Z1357" s="108">
        <v>284904364.80000001</v>
      </c>
      <c r="AA1357" s="108">
        <v>359222694</v>
      </c>
      <c r="AB1357" s="108">
        <v>290098122</v>
      </c>
      <c r="AC1357" s="108">
        <v>433170795.5</v>
      </c>
      <c r="AD1357" s="108">
        <v>525565432</v>
      </c>
      <c r="AE1357" s="108">
        <v>494146480</v>
      </c>
      <c r="AF1357" s="108">
        <v>394059601.5</v>
      </c>
      <c r="AG1357" s="108">
        <v>432323440</v>
      </c>
      <c r="AH1357" s="115">
        <v>335988818</v>
      </c>
      <c r="AI1357" s="105">
        <v>28.837199999999999</v>
      </c>
      <c r="AJ1357" s="105">
        <v>28.846499999999999</v>
      </c>
      <c r="AK1357" s="105">
        <v>29.027200000000001</v>
      </c>
      <c r="AL1357" s="105">
        <v>28.869199999999999</v>
      </c>
      <c r="AM1357" s="105">
        <v>28.2605</v>
      </c>
      <c r="AN1357" s="105">
        <v>28.708600000000001</v>
      </c>
      <c r="AO1357" s="105">
        <v>28.2134</v>
      </c>
      <c r="AP1357" s="105">
        <v>28.252099999999999</v>
      </c>
      <c r="AQ1357" s="105">
        <v>28.837700000000002</v>
      </c>
      <c r="AR1357" s="105">
        <v>28.564800000000002</v>
      </c>
      <c r="AS1357" s="105">
        <v>28.6312</v>
      </c>
      <c r="AT1357" s="105">
        <v>28.675799999999999</v>
      </c>
      <c r="AU1357" s="105">
        <v>29.034400000000002</v>
      </c>
      <c r="AV1357" s="105">
        <v>28.879300000000001</v>
      </c>
      <c r="AW1357" s="105">
        <v>28.724299999999999</v>
      </c>
      <c r="AX1357" s="105">
        <v>29.129300000000001</v>
      </c>
      <c r="AY1357" s="105">
        <v>28.973299999999998</v>
      </c>
      <c r="AZ1357" s="105">
        <v>28.551500000000001</v>
      </c>
      <c r="BA1357" s="105">
        <v>28.886299999999999</v>
      </c>
      <c r="BB1357" s="105">
        <v>28.4969</v>
      </c>
      <c r="BC1357" s="105">
        <v>28.733499999999999</v>
      </c>
      <c r="BD1357" s="105">
        <v>28.5076</v>
      </c>
      <c r="BE1357" s="105">
        <v>28.843800000000002</v>
      </c>
      <c r="BF1357" s="105">
        <v>28.5486</v>
      </c>
      <c r="BG1357" s="105">
        <v>28.746099999999998</v>
      </c>
      <c r="BH1357" s="105">
        <v>29.0124</v>
      </c>
      <c r="BI1357" s="105">
        <v>28.894200000000001</v>
      </c>
      <c r="BJ1357" s="105">
        <v>28.608899999999998</v>
      </c>
      <c r="BK1357" s="105">
        <v>28.634</v>
      </c>
      <c r="BL1357" s="116">
        <v>28.324100000000001</v>
      </c>
      <c r="BM1357" s="112">
        <v>3.1147600000000001E-2</v>
      </c>
      <c r="BN1357" s="112">
        <v>0.68537899999999996</v>
      </c>
      <c r="BO1357" s="112">
        <v>0.71597</v>
      </c>
      <c r="BP1357" s="112">
        <v>0.38589099999999998</v>
      </c>
      <c r="BQ1357" s="112">
        <v>5.5850799999999999E-2</v>
      </c>
      <c r="BR1357" s="112">
        <v>0.14292199999999999</v>
      </c>
      <c r="BS1357" s="112">
        <v>0.29089999999999999</v>
      </c>
      <c r="BT1357" s="112">
        <v>0.48732700000000001</v>
      </c>
      <c r="BU1357" s="117">
        <v>4.50949E-2</v>
      </c>
      <c r="BV1357" s="112">
        <v>7.5542700000000004E-2</v>
      </c>
      <c r="BW1357" s="112">
        <v>0.74825399999999997</v>
      </c>
      <c r="BX1357" s="112">
        <v>0.78613100000000002</v>
      </c>
      <c r="BY1357" s="112">
        <v>0.469142</v>
      </c>
      <c r="BZ1357" s="112">
        <v>0.41691600000000001</v>
      </c>
      <c r="CA1357" s="112">
        <v>0.38860499999999998</v>
      </c>
      <c r="CB1357" s="112">
        <v>0.52910500000000005</v>
      </c>
      <c r="CC1357" s="112">
        <v>0.66504200000000002</v>
      </c>
      <c r="CD1357" s="117">
        <v>0.48352699999999998</v>
      </c>
      <c r="CE1357" s="105">
        <v>0.38130599999999998</v>
      </c>
      <c r="CF1357" s="105">
        <v>9.0443899999999994E-2</v>
      </c>
      <c r="CG1357" s="105">
        <v>-8.7928800000000001E-2</v>
      </c>
      <c r="CH1357" s="105">
        <v>0.10159899999999999</v>
      </c>
      <c r="CI1357" s="105">
        <v>0.35699500000000001</v>
      </c>
      <c r="CJ1357" s="105">
        <v>0.36235899999999999</v>
      </c>
      <c r="CK1357" s="105">
        <v>0.183228</v>
      </c>
      <c r="CL1357" s="105">
        <v>0.110987</v>
      </c>
      <c r="CM1357" s="116">
        <v>0.36189100000000002</v>
      </c>
    </row>
    <row r="1358" spans="1:91">
      <c r="A1358" s="104" t="s">
        <v>3603</v>
      </c>
      <c r="B1358" s="104" t="s">
        <v>3604</v>
      </c>
      <c r="C1358" s="104" t="s">
        <v>471</v>
      </c>
      <c r="D1358" s="105">
        <v>26.220649999999999</v>
      </c>
      <c r="E1358" s="108">
        <v>62917812.810000002</v>
      </c>
      <c r="F1358" s="108">
        <v>64731797.5</v>
      </c>
      <c r="G1358" s="108">
        <v>95346348</v>
      </c>
      <c r="H1358" s="108">
        <v>40399005.5</v>
      </c>
      <c r="I1358" s="108">
        <v>31155039</v>
      </c>
      <c r="J1358" s="108">
        <v>46389633.5</v>
      </c>
      <c r="K1358" s="108">
        <v>43157278.630000003</v>
      </c>
      <c r="L1358" s="108">
        <v>59346165.5</v>
      </c>
      <c r="M1358" s="108">
        <v>63670296</v>
      </c>
      <c r="N1358" s="108">
        <v>58723495</v>
      </c>
      <c r="O1358" s="108">
        <v>127514025</v>
      </c>
      <c r="P1358" s="108">
        <v>48197692</v>
      </c>
      <c r="Q1358" s="108">
        <v>129216001</v>
      </c>
      <c r="R1358" s="108">
        <v>40164844</v>
      </c>
      <c r="S1358" s="108">
        <v>38950912</v>
      </c>
      <c r="T1358" s="108">
        <v>66184806</v>
      </c>
      <c r="U1358" s="108">
        <v>72037428</v>
      </c>
      <c r="V1358" s="108">
        <v>46276115.880000003</v>
      </c>
      <c r="W1358" s="108">
        <v>42153696</v>
      </c>
      <c r="X1358" s="108">
        <v>53779204</v>
      </c>
      <c r="Y1358" s="108">
        <v>104059050</v>
      </c>
      <c r="Z1358" s="108">
        <v>19883479</v>
      </c>
      <c r="AA1358" s="108">
        <v>65305222</v>
      </c>
      <c r="AB1358" s="108">
        <v>37949906</v>
      </c>
      <c r="AC1358" s="108">
        <v>62473820</v>
      </c>
      <c r="AD1358" s="108">
        <v>125005753</v>
      </c>
      <c r="AE1358" s="108">
        <v>52040681</v>
      </c>
      <c r="AF1358" s="108">
        <v>78529288.5</v>
      </c>
      <c r="AG1358" s="108">
        <v>124211223</v>
      </c>
      <c r="AH1358" s="115">
        <v>111418598</v>
      </c>
      <c r="AI1358" s="105">
        <v>26.290400000000002</v>
      </c>
      <c r="AJ1358" s="105">
        <v>26.646799999999999</v>
      </c>
      <c r="AK1358" s="105">
        <v>27.165800000000001</v>
      </c>
      <c r="AL1358" s="105">
        <v>25.542200000000001</v>
      </c>
      <c r="AM1358" s="105">
        <v>25.411300000000001</v>
      </c>
      <c r="AN1358" s="105">
        <v>26.329499999999999</v>
      </c>
      <c r="AO1358" s="105">
        <v>25.599399999999999</v>
      </c>
      <c r="AP1358" s="105">
        <v>26.942599999999999</v>
      </c>
      <c r="AQ1358" s="105">
        <v>26.113199999999999</v>
      </c>
      <c r="AR1358" s="105">
        <v>26.159500000000001</v>
      </c>
      <c r="AS1358" s="105">
        <v>27.584099999999999</v>
      </c>
      <c r="AT1358" s="105">
        <v>26.1266</v>
      </c>
      <c r="AU1358" s="105">
        <v>27.161100000000001</v>
      </c>
      <c r="AV1358" s="105">
        <v>25.549099999999999</v>
      </c>
      <c r="AW1358" s="105">
        <v>25.786999999999999</v>
      </c>
      <c r="AX1358" s="105">
        <v>26.359300000000001</v>
      </c>
      <c r="AY1358" s="105">
        <v>26.440100000000001</v>
      </c>
      <c r="AZ1358" s="105">
        <v>25.886600000000001</v>
      </c>
      <c r="BA1358" s="105">
        <v>25.574100000000001</v>
      </c>
      <c r="BB1358" s="105">
        <v>26.0611</v>
      </c>
      <c r="BC1358" s="105">
        <v>26.809200000000001</v>
      </c>
      <c r="BD1358" s="105">
        <v>24.556899999999999</v>
      </c>
      <c r="BE1358" s="105">
        <v>26.3766</v>
      </c>
      <c r="BF1358" s="105">
        <v>25.6142</v>
      </c>
      <c r="BG1358" s="105">
        <v>25.9239</v>
      </c>
      <c r="BH1358" s="105">
        <v>26.904299999999999</v>
      </c>
      <c r="BI1358" s="105">
        <v>25.646999999999998</v>
      </c>
      <c r="BJ1358" s="105">
        <v>26.2818</v>
      </c>
      <c r="BK1358" s="105">
        <v>26.860600000000002</v>
      </c>
      <c r="BL1358" s="116">
        <v>26.785299999999999</v>
      </c>
      <c r="BM1358" s="112">
        <v>0.86061100000000001</v>
      </c>
      <c r="BN1358" s="112">
        <v>6.0247299999999997E-2</v>
      </c>
      <c r="BO1358" s="112">
        <v>0.38120999999999999</v>
      </c>
      <c r="BP1358" s="112">
        <v>0.97211899999999996</v>
      </c>
      <c r="BQ1358" s="112">
        <v>0.42258200000000001</v>
      </c>
      <c r="BR1358" s="112">
        <v>0.174015</v>
      </c>
      <c r="BS1358" s="112">
        <v>0.28669600000000001</v>
      </c>
      <c r="BT1358" s="112">
        <v>0.113624</v>
      </c>
      <c r="BU1358" s="117">
        <v>0.315747</v>
      </c>
      <c r="BV1358" s="112">
        <v>0.890926</v>
      </c>
      <c r="BW1358" s="112">
        <v>0.119869</v>
      </c>
      <c r="BX1358" s="112">
        <v>0.49152000000000001</v>
      </c>
      <c r="BY1358" s="112">
        <v>0.97773200000000005</v>
      </c>
      <c r="BZ1358" s="112">
        <v>0.71475</v>
      </c>
      <c r="CA1358" s="112">
        <v>0.43387100000000001</v>
      </c>
      <c r="CB1358" s="112">
        <v>0.52386100000000002</v>
      </c>
      <c r="CC1358" s="112">
        <v>0.29221999999999998</v>
      </c>
      <c r="CD1358" s="117">
        <v>0.73703799999999997</v>
      </c>
      <c r="CE1358" s="105">
        <v>5.8484399999999999E-2</v>
      </c>
      <c r="CF1358" s="105">
        <v>-0.88152200000000003</v>
      </c>
      <c r="CG1358" s="105">
        <v>-0.42413099999999998</v>
      </c>
      <c r="CH1358" s="105">
        <v>-1.9100200000000001E-2</v>
      </c>
      <c r="CI1358" s="105">
        <v>-0.47678500000000001</v>
      </c>
      <c r="CJ1358" s="105">
        <v>-0.41386200000000001</v>
      </c>
      <c r="CK1358" s="105">
        <v>-0.49439699999999998</v>
      </c>
      <c r="CL1358" s="105">
        <v>-1.1266099999999999</v>
      </c>
      <c r="CM1358" s="116">
        <v>-0.48411500000000002</v>
      </c>
    </row>
    <row r="1359" spans="1:91">
      <c r="A1359" s="104" t="s">
        <v>3608</v>
      </c>
      <c r="B1359" s="104" t="s">
        <v>3609</v>
      </c>
      <c r="C1359" s="104" t="s">
        <v>3610</v>
      </c>
      <c r="D1359" s="105">
        <v>29.027999999999999</v>
      </c>
      <c r="E1359" s="108">
        <v>336702080</v>
      </c>
      <c r="F1359" s="108">
        <v>368025632</v>
      </c>
      <c r="G1359" s="108">
        <v>360299112.5</v>
      </c>
      <c r="H1359" s="108">
        <v>344009568</v>
      </c>
      <c r="I1359" s="108">
        <v>295901184</v>
      </c>
      <c r="J1359" s="108">
        <v>417991328</v>
      </c>
      <c r="K1359" s="108">
        <v>368172128</v>
      </c>
      <c r="L1359" s="108">
        <v>325625248</v>
      </c>
      <c r="M1359" s="108">
        <v>389840224</v>
      </c>
      <c r="N1359" s="108">
        <v>397593152</v>
      </c>
      <c r="O1359" s="108">
        <v>475132960</v>
      </c>
      <c r="P1359" s="108">
        <v>400460032</v>
      </c>
      <c r="Q1359" s="108">
        <v>512212144</v>
      </c>
      <c r="R1359" s="108">
        <v>286807040</v>
      </c>
      <c r="S1359" s="108">
        <v>184914816</v>
      </c>
      <c r="T1359" s="108">
        <v>462546386.5</v>
      </c>
      <c r="U1359" s="108">
        <v>350181696</v>
      </c>
      <c r="V1359" s="108">
        <v>451906880</v>
      </c>
      <c r="W1359" s="108">
        <v>296599894</v>
      </c>
      <c r="X1359" s="108">
        <v>409630764</v>
      </c>
      <c r="Y1359" s="108">
        <v>443995392</v>
      </c>
      <c r="Z1359" s="108">
        <v>413000464</v>
      </c>
      <c r="AA1359" s="108">
        <v>438074533</v>
      </c>
      <c r="AB1359" s="108">
        <v>337191814.5</v>
      </c>
      <c r="AC1359" s="108">
        <v>391607072</v>
      </c>
      <c r="AD1359" s="108">
        <v>722917152</v>
      </c>
      <c r="AE1359" s="108">
        <v>657729248</v>
      </c>
      <c r="AF1359" s="108">
        <v>600372352</v>
      </c>
      <c r="AG1359" s="108">
        <v>660926211.5</v>
      </c>
      <c r="AH1359" s="115">
        <v>630254016</v>
      </c>
      <c r="AI1359" s="105">
        <v>28.7104</v>
      </c>
      <c r="AJ1359" s="105">
        <v>29.035799999999998</v>
      </c>
      <c r="AK1359" s="105">
        <v>29.047899999999998</v>
      </c>
      <c r="AL1359" s="105">
        <v>28.632300000000001</v>
      </c>
      <c r="AM1359" s="105">
        <v>28.607399999999998</v>
      </c>
      <c r="AN1359" s="105">
        <v>29.1709</v>
      </c>
      <c r="AO1359" s="105">
        <v>28.717400000000001</v>
      </c>
      <c r="AP1359" s="105">
        <v>29.1113</v>
      </c>
      <c r="AQ1359" s="105">
        <v>28.727399999999999</v>
      </c>
      <c r="AR1359" s="105">
        <v>28.9863</v>
      </c>
      <c r="AS1359" s="105">
        <v>29.388400000000001</v>
      </c>
      <c r="AT1359" s="105">
        <v>29.1812</v>
      </c>
      <c r="AU1359" s="105">
        <v>29.125299999999999</v>
      </c>
      <c r="AV1359" s="105">
        <v>28.385200000000001</v>
      </c>
      <c r="AW1359" s="105">
        <v>27.9512</v>
      </c>
      <c r="AX1359" s="105">
        <v>29.164300000000001</v>
      </c>
      <c r="AY1359" s="105">
        <v>28.714600000000001</v>
      </c>
      <c r="AZ1359" s="105">
        <v>29.106100000000001</v>
      </c>
      <c r="BA1359" s="105">
        <v>28.3889</v>
      </c>
      <c r="BB1359" s="105">
        <v>28.953600000000002</v>
      </c>
      <c r="BC1359" s="105">
        <v>28.947500000000002</v>
      </c>
      <c r="BD1359" s="105">
        <v>29.020199999999999</v>
      </c>
      <c r="BE1359" s="105">
        <v>29.1188</v>
      </c>
      <c r="BF1359" s="105">
        <v>28.765599999999999</v>
      </c>
      <c r="BG1359" s="105">
        <v>28.599599999999999</v>
      </c>
      <c r="BH1359" s="105">
        <v>29.467099999999999</v>
      </c>
      <c r="BI1359" s="105">
        <v>29.306799999999999</v>
      </c>
      <c r="BJ1359" s="105">
        <v>29.2163</v>
      </c>
      <c r="BK1359" s="105">
        <v>29.239899999999999</v>
      </c>
      <c r="BL1359" s="116">
        <v>29.226099999999999</v>
      </c>
      <c r="BM1359" s="112">
        <v>5.56327E-2</v>
      </c>
      <c r="BN1359" s="112">
        <v>8.2561700000000002E-2</v>
      </c>
      <c r="BO1359" s="112">
        <v>4.4498599999999999E-2</v>
      </c>
      <c r="BP1359" s="112">
        <v>0.73559699999999995</v>
      </c>
      <c r="BQ1359" s="112">
        <v>9.6976599999999996E-2</v>
      </c>
      <c r="BR1359" s="112">
        <v>0.17553099999999999</v>
      </c>
      <c r="BS1359" s="112">
        <v>6.8415000000000004E-2</v>
      </c>
      <c r="BT1359" s="112">
        <v>6.9820800000000002E-2</v>
      </c>
      <c r="BU1359" s="117">
        <v>0.71906499999999995</v>
      </c>
      <c r="BV1359" s="112">
        <v>0.106779</v>
      </c>
      <c r="BW1359" s="112">
        <v>0.149093</v>
      </c>
      <c r="BX1359" s="112">
        <v>0.126029</v>
      </c>
      <c r="BY1359" s="112">
        <v>0.78737599999999996</v>
      </c>
      <c r="BZ1359" s="112">
        <v>0.47939599999999999</v>
      </c>
      <c r="CA1359" s="112">
        <v>0.43467299999999998</v>
      </c>
      <c r="CB1359" s="112">
        <v>0.24779399999999999</v>
      </c>
      <c r="CC1359" s="112">
        <v>0.223333</v>
      </c>
      <c r="CD1359" s="117">
        <v>0.90819300000000003</v>
      </c>
      <c r="CE1359" s="105">
        <v>-0.296066</v>
      </c>
      <c r="CF1359" s="105">
        <v>-0.42391800000000002</v>
      </c>
      <c r="CG1359" s="105">
        <v>-0.37543199999999999</v>
      </c>
      <c r="CH1359" s="105">
        <v>-4.2118700000000002E-2</v>
      </c>
      <c r="CI1359" s="105">
        <v>-0.74021300000000001</v>
      </c>
      <c r="CJ1359" s="105">
        <v>-0.23242599999999999</v>
      </c>
      <c r="CK1359" s="105">
        <v>-0.464115</v>
      </c>
      <c r="CL1359" s="105">
        <v>-0.25924199999999997</v>
      </c>
      <c r="CM1359" s="116">
        <v>-0.10292999999999999</v>
      </c>
    </row>
    <row r="1360" spans="1:91">
      <c r="A1360" s="104" t="s">
        <v>3611</v>
      </c>
      <c r="B1360" s="104" t="s">
        <v>3612</v>
      </c>
      <c r="C1360" s="104" t="s">
        <v>3613</v>
      </c>
      <c r="D1360" s="105">
        <v>31.001449999999998</v>
      </c>
      <c r="E1360" s="108">
        <v>1144149159</v>
      </c>
      <c r="F1360" s="108">
        <v>726107660</v>
      </c>
      <c r="G1360" s="108">
        <v>798492326.79999995</v>
      </c>
      <c r="H1360" s="108">
        <v>1771423665</v>
      </c>
      <c r="I1360" s="108">
        <v>1547359018</v>
      </c>
      <c r="J1360" s="108">
        <v>910835210.5</v>
      </c>
      <c r="K1360" s="108">
        <v>1491075383</v>
      </c>
      <c r="L1360" s="108">
        <v>610645628.5</v>
      </c>
      <c r="M1360" s="108">
        <v>2127750383</v>
      </c>
      <c r="N1360" s="108">
        <v>734883260.5</v>
      </c>
      <c r="O1360" s="108">
        <v>577696879.5</v>
      </c>
      <c r="P1360" s="108">
        <v>1113293971</v>
      </c>
      <c r="Q1360" s="108">
        <v>2148943795</v>
      </c>
      <c r="R1360" s="108">
        <v>1776377452</v>
      </c>
      <c r="S1360" s="108">
        <v>1574803157</v>
      </c>
      <c r="T1360" s="108">
        <v>1658257321</v>
      </c>
      <c r="U1360" s="108">
        <v>1874824407</v>
      </c>
      <c r="V1360" s="108">
        <v>2444165045</v>
      </c>
      <c r="W1360" s="108">
        <v>1837006651</v>
      </c>
      <c r="X1360" s="108">
        <v>1959630975</v>
      </c>
      <c r="Y1360" s="108">
        <v>2133396322</v>
      </c>
      <c r="Z1360" s="108">
        <v>1508877359</v>
      </c>
      <c r="AA1360" s="108">
        <v>1526623127</v>
      </c>
      <c r="AB1360" s="108">
        <v>1599453324</v>
      </c>
      <c r="AC1360" s="108">
        <v>2195769339</v>
      </c>
      <c r="AD1360" s="108">
        <v>2079500643</v>
      </c>
      <c r="AE1360" s="108">
        <v>2156207539</v>
      </c>
      <c r="AF1360" s="108">
        <v>2083301807</v>
      </c>
      <c r="AG1360" s="108">
        <v>2448954488</v>
      </c>
      <c r="AH1360" s="115">
        <v>2482403330</v>
      </c>
      <c r="AI1360" s="105">
        <v>30.475100000000001</v>
      </c>
      <c r="AJ1360" s="105">
        <v>30.0321</v>
      </c>
      <c r="AK1360" s="105">
        <v>30.158100000000001</v>
      </c>
      <c r="AL1360" s="105">
        <v>30.996600000000001</v>
      </c>
      <c r="AM1360" s="105">
        <v>30.959700000000002</v>
      </c>
      <c r="AN1360" s="105">
        <v>30.3367</v>
      </c>
      <c r="AO1360" s="105">
        <v>30.698</v>
      </c>
      <c r="AP1360" s="105">
        <v>29.940300000000001</v>
      </c>
      <c r="AQ1360" s="105">
        <v>31.175799999999999</v>
      </c>
      <c r="AR1360" s="105">
        <v>29.906099999999999</v>
      </c>
      <c r="AS1360" s="105">
        <v>29.690300000000001</v>
      </c>
      <c r="AT1360" s="105">
        <v>30.656400000000001</v>
      </c>
      <c r="AU1360" s="105">
        <v>31.235700000000001</v>
      </c>
      <c r="AV1360" s="105">
        <v>31.015999999999998</v>
      </c>
      <c r="AW1360" s="105">
        <v>30.882300000000001</v>
      </c>
      <c r="AX1360" s="105">
        <v>31.0063</v>
      </c>
      <c r="AY1360" s="105">
        <v>31.1267</v>
      </c>
      <c r="AZ1360" s="105">
        <v>31.5245</v>
      </c>
      <c r="BA1360" s="105">
        <v>31.019600000000001</v>
      </c>
      <c r="BB1360" s="105">
        <v>31.199000000000002</v>
      </c>
      <c r="BC1360" s="105">
        <v>31.181699999999999</v>
      </c>
      <c r="BD1360" s="105">
        <v>30.8917</v>
      </c>
      <c r="BE1360" s="105">
        <v>30.927499999999998</v>
      </c>
      <c r="BF1360" s="105">
        <v>31.011500000000002</v>
      </c>
      <c r="BG1360" s="105">
        <v>31.0808</v>
      </c>
      <c r="BH1360" s="105">
        <v>30.991299999999999</v>
      </c>
      <c r="BI1360" s="105">
        <v>31.0197</v>
      </c>
      <c r="BJ1360" s="105">
        <v>31.011299999999999</v>
      </c>
      <c r="BK1360" s="105">
        <v>31.122199999999999</v>
      </c>
      <c r="BL1360" s="116">
        <v>31.210599999999999</v>
      </c>
      <c r="BM1360" s="112">
        <v>3.4275400000000002E-3</v>
      </c>
      <c r="BN1360" s="112">
        <v>0.189217</v>
      </c>
      <c r="BO1360" s="112">
        <v>0.23408699999999999</v>
      </c>
      <c r="BP1360" s="112">
        <v>2.59717E-2</v>
      </c>
      <c r="BQ1360" s="112">
        <v>0.58484400000000003</v>
      </c>
      <c r="BR1360" s="112">
        <v>0.56522499999999998</v>
      </c>
      <c r="BS1360" s="112">
        <v>0.82897699999999996</v>
      </c>
      <c r="BT1360" s="112">
        <v>6.4894999999999994E-2</v>
      </c>
      <c r="BU1360" s="117">
        <v>0.25561899999999999</v>
      </c>
      <c r="BV1360" s="112">
        <v>2.4068900000000001E-2</v>
      </c>
      <c r="BW1360" s="112">
        <v>0.277808</v>
      </c>
      <c r="BX1360" s="112">
        <v>0.34702499999999997</v>
      </c>
      <c r="BY1360" s="112">
        <v>5.4803699999999997E-2</v>
      </c>
      <c r="BZ1360" s="112">
        <v>0.78968400000000005</v>
      </c>
      <c r="CA1360" s="112">
        <v>0.78136499999999998</v>
      </c>
      <c r="CB1360" s="112">
        <v>0.92129899999999998</v>
      </c>
      <c r="CC1360" s="112">
        <v>0.21474799999999999</v>
      </c>
      <c r="CD1360" s="117">
        <v>0.71893099999999999</v>
      </c>
      <c r="CE1360" s="105">
        <v>-0.89295500000000005</v>
      </c>
      <c r="CF1360" s="105">
        <v>-0.35036800000000001</v>
      </c>
      <c r="CG1360" s="105">
        <v>-0.51003799999999999</v>
      </c>
      <c r="CH1360" s="105">
        <v>-1.0304599999999999</v>
      </c>
      <c r="CI1360" s="105">
        <v>-7.0067699999999997E-2</v>
      </c>
      <c r="CJ1360" s="105">
        <v>0.10445699999999999</v>
      </c>
      <c r="CK1360" s="105">
        <v>1.8713E-2</v>
      </c>
      <c r="CL1360" s="105">
        <v>-0.17114799999999999</v>
      </c>
      <c r="CM1360" s="116">
        <v>-8.4086099999999997E-2</v>
      </c>
    </row>
    <row r="1361" spans="1:91">
      <c r="A1361" s="104" t="s">
        <v>3614</v>
      </c>
      <c r="B1361" s="104" t="s">
        <v>3615</v>
      </c>
      <c r="C1361" s="104" t="s">
        <v>3616</v>
      </c>
      <c r="D1361" s="105">
        <v>32.740650000000002</v>
      </c>
      <c r="E1361" s="108">
        <v>7009925709</v>
      </c>
      <c r="F1361" s="108">
        <v>7069458081</v>
      </c>
      <c r="G1361" s="108">
        <v>7287264439</v>
      </c>
      <c r="H1361" s="108">
        <v>8334282641</v>
      </c>
      <c r="I1361" s="108">
        <v>7447851020</v>
      </c>
      <c r="J1361" s="108">
        <v>9497417122</v>
      </c>
      <c r="K1361" s="108">
        <v>8175620197</v>
      </c>
      <c r="L1361" s="108">
        <v>7001186996</v>
      </c>
      <c r="M1361" s="108">
        <v>8593657998</v>
      </c>
      <c r="N1361" s="108">
        <v>8097596664</v>
      </c>
      <c r="O1361" s="108">
        <v>10220879401</v>
      </c>
      <c r="P1361" s="108">
        <v>7550266557</v>
      </c>
      <c r="Q1361" s="108">
        <v>5721540365</v>
      </c>
      <c r="R1361" s="108">
        <v>5573422319</v>
      </c>
      <c r="S1361" s="108">
        <v>5718062724</v>
      </c>
      <c r="T1361" s="108">
        <v>5640928295</v>
      </c>
      <c r="U1361" s="108">
        <v>5610592694</v>
      </c>
      <c r="V1361" s="108">
        <v>4564197405</v>
      </c>
      <c r="W1361" s="108">
        <v>5951610914</v>
      </c>
      <c r="X1361" s="108">
        <v>5877026440</v>
      </c>
      <c r="Y1361" s="108">
        <v>5252631446</v>
      </c>
      <c r="Z1361" s="108">
        <v>4766637972</v>
      </c>
      <c r="AA1361" s="108">
        <v>5335719471</v>
      </c>
      <c r="AB1361" s="108">
        <v>5332338250</v>
      </c>
      <c r="AC1361" s="108">
        <v>6777885411</v>
      </c>
      <c r="AD1361" s="108">
        <v>6124964843</v>
      </c>
      <c r="AE1361" s="108">
        <v>5848471718</v>
      </c>
      <c r="AF1361" s="108">
        <v>6282378331</v>
      </c>
      <c r="AG1361" s="108">
        <v>6815400744</v>
      </c>
      <c r="AH1361" s="115">
        <v>6636970902</v>
      </c>
      <c r="AI1361" s="105">
        <v>33.090200000000003</v>
      </c>
      <c r="AJ1361" s="105">
        <v>33.266399999999997</v>
      </c>
      <c r="AK1361" s="105">
        <v>33.319000000000003</v>
      </c>
      <c r="AL1361" s="105">
        <v>33.230800000000002</v>
      </c>
      <c r="AM1361" s="105">
        <v>33.217399999999998</v>
      </c>
      <c r="AN1361" s="105">
        <v>33.5717</v>
      </c>
      <c r="AO1361" s="105">
        <v>33.192100000000003</v>
      </c>
      <c r="AP1361" s="105">
        <v>33.374299999999998</v>
      </c>
      <c r="AQ1361" s="105">
        <v>33.189700000000002</v>
      </c>
      <c r="AR1361" s="105">
        <v>33.366799999999998</v>
      </c>
      <c r="AS1361" s="105">
        <v>33.775199999999998</v>
      </c>
      <c r="AT1361" s="105">
        <v>33.417999999999999</v>
      </c>
      <c r="AU1361" s="105">
        <v>32.642899999999997</v>
      </c>
      <c r="AV1361" s="105">
        <v>32.665599999999998</v>
      </c>
      <c r="AW1361" s="105">
        <v>32.732599999999998</v>
      </c>
      <c r="AX1361" s="105">
        <v>32.772599999999997</v>
      </c>
      <c r="AY1361" s="105">
        <v>32.703600000000002</v>
      </c>
      <c r="AZ1361" s="105">
        <v>32.4161</v>
      </c>
      <c r="BA1361" s="105">
        <v>32.715600000000002</v>
      </c>
      <c r="BB1361" s="105">
        <v>32.776000000000003</v>
      </c>
      <c r="BC1361" s="105">
        <v>32.4861</v>
      </c>
      <c r="BD1361" s="105">
        <v>32.5642</v>
      </c>
      <c r="BE1361" s="105">
        <v>32.714599999999997</v>
      </c>
      <c r="BF1361" s="105">
        <v>32.748699999999999</v>
      </c>
      <c r="BG1361" s="105">
        <v>32.701999999999998</v>
      </c>
      <c r="BH1361" s="105">
        <v>32.526600000000002</v>
      </c>
      <c r="BI1361" s="105">
        <v>32.459299999999999</v>
      </c>
      <c r="BJ1361" s="105">
        <v>32.603700000000003</v>
      </c>
      <c r="BK1361" s="105">
        <v>32.594499999999996</v>
      </c>
      <c r="BL1361" s="116">
        <v>32.619999999999997</v>
      </c>
      <c r="BM1361" s="112">
        <v>8.8107400000000003E-4</v>
      </c>
      <c r="BN1361" s="112">
        <v>3.21135E-3</v>
      </c>
      <c r="BO1361" s="112">
        <v>4.6732700000000002E-4</v>
      </c>
      <c r="BP1361" s="112">
        <v>2.0752499999999998E-3</v>
      </c>
      <c r="BQ1361" s="112">
        <v>5.6523499999999997E-2</v>
      </c>
      <c r="BR1361" s="112">
        <v>0.83236900000000003</v>
      </c>
      <c r="BS1361" s="112">
        <v>0.580874</v>
      </c>
      <c r="BT1361" s="112">
        <v>0.289331</v>
      </c>
      <c r="BU1361" s="117">
        <v>0.58263299999999996</v>
      </c>
      <c r="BV1361" s="112">
        <v>1.21449E-2</v>
      </c>
      <c r="BW1361" s="112">
        <v>2.14389E-2</v>
      </c>
      <c r="BX1361" s="112">
        <v>1.34433E-2</v>
      </c>
      <c r="BY1361" s="112">
        <v>1.16656E-2</v>
      </c>
      <c r="BZ1361" s="112">
        <v>0.41691600000000001</v>
      </c>
      <c r="CA1361" s="112">
        <v>0.92723</v>
      </c>
      <c r="CB1361" s="112">
        <v>0.75403399999999998</v>
      </c>
      <c r="CC1361" s="112">
        <v>0.49408000000000002</v>
      </c>
      <c r="CD1361" s="117">
        <v>0.85228800000000005</v>
      </c>
      <c r="CE1361" s="105">
        <v>0.61912800000000001</v>
      </c>
      <c r="CF1361" s="105">
        <v>0.73388799999999998</v>
      </c>
      <c r="CG1361" s="105">
        <v>0.64596299999999995</v>
      </c>
      <c r="CH1361" s="105">
        <v>0.91393400000000002</v>
      </c>
      <c r="CI1361" s="105">
        <v>7.4316699999999999E-2</v>
      </c>
      <c r="CJ1361" s="105">
        <v>2.4715399999999998E-2</v>
      </c>
      <c r="CK1361" s="105">
        <v>5.3164200000000002E-2</v>
      </c>
      <c r="CL1361" s="105">
        <v>6.9760600000000006E-2</v>
      </c>
      <c r="CM1361" s="116">
        <v>-4.3431600000000001E-2</v>
      </c>
    </row>
    <row r="1362" spans="1:91">
      <c r="A1362" s="104" t="s">
        <v>5367</v>
      </c>
      <c r="B1362" s="104" t="s">
        <v>5368</v>
      </c>
      <c r="C1362" s="104" t="s">
        <v>2328</v>
      </c>
      <c r="D1362" s="105">
        <v>23.6219</v>
      </c>
      <c r="E1362" s="108">
        <v>11039273</v>
      </c>
      <c r="F1362" s="108">
        <v>22620826</v>
      </c>
      <c r="G1362" s="108">
        <v>20395685</v>
      </c>
      <c r="H1362" s="108">
        <v>3405618.25</v>
      </c>
      <c r="I1362" s="108">
        <v>33251159.5</v>
      </c>
      <c r="J1362" s="108">
        <v>25786151.5</v>
      </c>
      <c r="K1362" s="108">
        <v>16523922.25</v>
      </c>
      <c r="L1362" s="108">
        <v>12045007</v>
      </c>
      <c r="M1362" s="108">
        <v>40563769</v>
      </c>
      <c r="N1362" s="108">
        <v>57299822.5</v>
      </c>
      <c r="O1362" s="108">
        <v>78155985</v>
      </c>
      <c r="P1362" s="108">
        <v>41410516.5</v>
      </c>
      <c r="Q1362" s="108"/>
      <c r="R1362" s="108">
        <v>10636678</v>
      </c>
      <c r="S1362" s="108">
        <v>8488416.25</v>
      </c>
      <c r="T1362" s="108">
        <v>24587593.25</v>
      </c>
      <c r="U1362" s="108">
        <v>10366931</v>
      </c>
      <c r="V1362" s="108">
        <v>6251640.5</v>
      </c>
      <c r="W1362" s="108">
        <v>6883200</v>
      </c>
      <c r="X1362" s="108">
        <v>4646522</v>
      </c>
      <c r="Y1362" s="108">
        <v>4447512</v>
      </c>
      <c r="Z1362" s="108">
        <v>4977740</v>
      </c>
      <c r="AA1362" s="108">
        <v>7770315.5</v>
      </c>
      <c r="AB1362" s="108">
        <v>16133968.75</v>
      </c>
      <c r="AC1362" s="108">
        <v>5155316.75</v>
      </c>
      <c r="AD1362" s="108">
        <v>2674314</v>
      </c>
      <c r="AE1362" s="108">
        <v>10075389.75</v>
      </c>
      <c r="AF1362" s="108">
        <v>4286469.5</v>
      </c>
      <c r="AG1362" s="108">
        <v>2330534</v>
      </c>
      <c r="AH1362" s="115">
        <v>10732347.5</v>
      </c>
      <c r="AI1362" s="105">
        <v>23.779599999999999</v>
      </c>
      <c r="AJ1362" s="105">
        <v>25.180499999999999</v>
      </c>
      <c r="AK1362" s="105">
        <v>25.0029</v>
      </c>
      <c r="AL1362" s="105">
        <v>21.9739</v>
      </c>
      <c r="AM1362" s="105">
        <v>25.369499999999999</v>
      </c>
      <c r="AN1362" s="105">
        <v>25.420500000000001</v>
      </c>
      <c r="AO1362" s="105">
        <v>24.181999999999999</v>
      </c>
      <c r="AP1362" s="105">
        <v>24.653099999999998</v>
      </c>
      <c r="AQ1362" s="105">
        <v>25.462800000000001</v>
      </c>
      <c r="AR1362" s="105">
        <v>26.117799999999999</v>
      </c>
      <c r="AS1362" s="105">
        <v>26.8887</v>
      </c>
      <c r="AT1362" s="105">
        <v>25.907699999999998</v>
      </c>
      <c r="AU1362" s="105">
        <v>21.8202</v>
      </c>
      <c r="AV1362" s="105">
        <v>23.632200000000001</v>
      </c>
      <c r="AW1362" s="105">
        <v>23.611599999999999</v>
      </c>
      <c r="AX1362" s="105">
        <v>24.930700000000002</v>
      </c>
      <c r="AY1362" s="105">
        <v>23.658100000000001</v>
      </c>
      <c r="AZ1362" s="105">
        <v>22.962299999999999</v>
      </c>
      <c r="BA1362" s="105">
        <v>22.959599999999998</v>
      </c>
      <c r="BB1362" s="105">
        <v>22.770399999999999</v>
      </c>
      <c r="BC1362" s="105">
        <v>22.6401</v>
      </c>
      <c r="BD1362" s="105">
        <v>22.4846</v>
      </c>
      <c r="BE1362" s="105">
        <v>23.1693</v>
      </c>
      <c r="BF1362" s="105">
        <v>24.380199999999999</v>
      </c>
      <c r="BG1362" s="105">
        <v>22.076599999999999</v>
      </c>
      <c r="BH1362" s="105">
        <v>21.429200000000002</v>
      </c>
      <c r="BI1362" s="105">
        <v>23.278199999999998</v>
      </c>
      <c r="BJ1362" s="105">
        <v>22.086400000000001</v>
      </c>
      <c r="BK1362" s="105">
        <v>21.015000000000001</v>
      </c>
      <c r="BL1362" s="116">
        <v>23.513999999999999</v>
      </c>
      <c r="BM1362" s="112">
        <v>4.453E-2</v>
      </c>
      <c r="BN1362" s="112">
        <v>0.20379800000000001</v>
      </c>
      <c r="BO1362" s="112">
        <v>3.4744200000000003E-2</v>
      </c>
      <c r="BP1362" s="112">
        <v>6.3549499999999998E-3</v>
      </c>
      <c r="BQ1362" s="112">
        <v>0.434448</v>
      </c>
      <c r="BR1362" s="112">
        <v>0.150004</v>
      </c>
      <c r="BS1362" s="112">
        <v>0.46772900000000001</v>
      </c>
      <c r="BT1362" s="112">
        <v>0.27942800000000001</v>
      </c>
      <c r="BU1362" s="117">
        <v>0.95340800000000003</v>
      </c>
      <c r="BV1362" s="112">
        <v>9.2137800000000006E-2</v>
      </c>
      <c r="BW1362" s="112">
        <v>0.29332200000000003</v>
      </c>
      <c r="BX1362" s="112">
        <v>0.111181</v>
      </c>
      <c r="BY1362" s="112">
        <v>2.0532999999999999E-2</v>
      </c>
      <c r="BZ1362" s="112">
        <v>0.71915799999999996</v>
      </c>
      <c r="CA1362" s="112">
        <v>0.39862300000000001</v>
      </c>
      <c r="CB1362" s="112">
        <v>0.67533399999999999</v>
      </c>
      <c r="CC1362" s="112">
        <v>0.48204900000000001</v>
      </c>
      <c r="CD1362" s="117">
        <v>0.98742099999999999</v>
      </c>
      <c r="CE1362" s="105">
        <v>2.4492099999999999</v>
      </c>
      <c r="CF1362" s="105">
        <v>2.0495299999999999</v>
      </c>
      <c r="CG1362" s="105">
        <v>2.5608599999999999</v>
      </c>
      <c r="CH1362" s="105">
        <v>4.0995799999999996</v>
      </c>
      <c r="CI1362" s="105">
        <v>0.81625400000000004</v>
      </c>
      <c r="CJ1362" s="105">
        <v>1.6452599999999999</v>
      </c>
      <c r="CK1362" s="105">
        <v>0.58493399999999995</v>
      </c>
      <c r="CL1362" s="105">
        <v>1.13958</v>
      </c>
      <c r="CM1362" s="116">
        <v>5.6210200000000002E-2</v>
      </c>
    </row>
    <row r="1363" spans="1:91">
      <c r="A1363" s="104" t="s">
        <v>3617</v>
      </c>
      <c r="B1363" s="104" t="s">
        <v>3618</v>
      </c>
      <c r="C1363" s="104" t="s">
        <v>471</v>
      </c>
      <c r="D1363" s="105">
        <v>28.461300000000001</v>
      </c>
      <c r="E1363" s="108">
        <v>269332754.30000001</v>
      </c>
      <c r="F1363" s="108">
        <v>244553934</v>
      </c>
      <c r="G1363" s="108">
        <v>222849832</v>
      </c>
      <c r="H1363" s="108">
        <v>234807703</v>
      </c>
      <c r="I1363" s="108">
        <v>225028340</v>
      </c>
      <c r="J1363" s="108">
        <v>275618447</v>
      </c>
      <c r="K1363" s="108">
        <v>333474348</v>
      </c>
      <c r="L1363" s="108">
        <v>217531715.5</v>
      </c>
      <c r="M1363" s="108">
        <v>301881536</v>
      </c>
      <c r="N1363" s="108">
        <v>221570743</v>
      </c>
      <c r="O1363" s="108">
        <v>194417473</v>
      </c>
      <c r="P1363" s="108">
        <v>264721026</v>
      </c>
      <c r="Q1363" s="108">
        <v>248423000</v>
      </c>
      <c r="R1363" s="108">
        <v>348144176</v>
      </c>
      <c r="S1363" s="108">
        <v>364982860</v>
      </c>
      <c r="T1363" s="108">
        <v>285441144</v>
      </c>
      <c r="U1363" s="108">
        <v>296024624</v>
      </c>
      <c r="V1363" s="108">
        <v>257847290</v>
      </c>
      <c r="W1363" s="108">
        <v>355855232</v>
      </c>
      <c r="X1363" s="108">
        <v>360900592</v>
      </c>
      <c r="Y1363" s="108">
        <v>279277050</v>
      </c>
      <c r="Z1363" s="108">
        <v>259202312</v>
      </c>
      <c r="AA1363" s="108">
        <v>224954000</v>
      </c>
      <c r="AB1363" s="108">
        <v>274520256</v>
      </c>
      <c r="AC1363" s="108">
        <v>471800436</v>
      </c>
      <c r="AD1363" s="108">
        <v>425037470</v>
      </c>
      <c r="AE1363" s="108">
        <v>407140768</v>
      </c>
      <c r="AF1363" s="108">
        <v>447189984</v>
      </c>
      <c r="AG1363" s="108">
        <v>377337208</v>
      </c>
      <c r="AH1363" s="115">
        <v>335882752</v>
      </c>
      <c r="AI1363" s="105">
        <v>28.388300000000001</v>
      </c>
      <c r="AJ1363" s="105">
        <v>28.503399999999999</v>
      </c>
      <c r="AK1363" s="105">
        <v>28.3886</v>
      </c>
      <c r="AL1363" s="105">
        <v>28.081299999999999</v>
      </c>
      <c r="AM1363" s="105">
        <v>28.208100000000002</v>
      </c>
      <c r="AN1363" s="105">
        <v>28.5473</v>
      </c>
      <c r="AO1363" s="105">
        <v>28.574999999999999</v>
      </c>
      <c r="AP1363" s="105">
        <v>28.573799999999999</v>
      </c>
      <c r="AQ1363" s="105">
        <v>28.358499999999999</v>
      </c>
      <c r="AR1363" s="105">
        <v>28.166499999999999</v>
      </c>
      <c r="AS1363" s="105">
        <v>28.152100000000001</v>
      </c>
      <c r="AT1363" s="105">
        <v>28.584099999999999</v>
      </c>
      <c r="AU1363" s="105">
        <v>28.101099999999999</v>
      </c>
      <c r="AV1363" s="105">
        <v>28.6648</v>
      </c>
      <c r="AW1363" s="105">
        <v>28.892499999999998</v>
      </c>
      <c r="AX1363" s="105">
        <v>28.4679</v>
      </c>
      <c r="AY1363" s="105">
        <v>28.454699999999999</v>
      </c>
      <c r="AZ1363" s="105">
        <v>28.3245</v>
      </c>
      <c r="BA1363" s="105">
        <v>28.651700000000002</v>
      </c>
      <c r="BB1363" s="105">
        <v>28.7714</v>
      </c>
      <c r="BC1363" s="105">
        <v>28.2774</v>
      </c>
      <c r="BD1363" s="105">
        <v>28.378399999999999</v>
      </c>
      <c r="BE1363" s="105">
        <v>28.199400000000001</v>
      </c>
      <c r="BF1363" s="105">
        <v>28.468900000000001</v>
      </c>
      <c r="BG1363" s="105">
        <v>28.868500000000001</v>
      </c>
      <c r="BH1363" s="105">
        <v>28.705300000000001</v>
      </c>
      <c r="BI1363" s="105">
        <v>28.614799999999999</v>
      </c>
      <c r="BJ1363" s="105">
        <v>28.791399999999999</v>
      </c>
      <c r="BK1363" s="105">
        <v>28.437899999999999</v>
      </c>
      <c r="BL1363" s="116">
        <v>28.3201</v>
      </c>
      <c r="BM1363" s="112">
        <v>0.57406599999999997</v>
      </c>
      <c r="BN1363" s="112">
        <v>0.29752099999999998</v>
      </c>
      <c r="BO1363" s="112">
        <v>0.93391100000000005</v>
      </c>
      <c r="BP1363" s="112">
        <v>0.34245399999999998</v>
      </c>
      <c r="BQ1363" s="112">
        <v>0.90104200000000001</v>
      </c>
      <c r="BR1363" s="112">
        <v>0.53564500000000004</v>
      </c>
      <c r="BS1363" s="112">
        <v>0.81830499999999995</v>
      </c>
      <c r="BT1363" s="112">
        <v>0.36017700000000002</v>
      </c>
      <c r="BU1363" s="117">
        <v>0.25338699999999997</v>
      </c>
      <c r="BV1363" s="112">
        <v>0.64473100000000005</v>
      </c>
      <c r="BW1363" s="112">
        <v>0.39017800000000002</v>
      </c>
      <c r="BX1363" s="112">
        <v>0.95433299999999999</v>
      </c>
      <c r="BY1363" s="112">
        <v>0.42801099999999997</v>
      </c>
      <c r="BZ1363" s="112">
        <v>0.95384800000000003</v>
      </c>
      <c r="CA1363" s="112">
        <v>0.76503699999999997</v>
      </c>
      <c r="CB1363" s="112">
        <v>0.91704200000000002</v>
      </c>
      <c r="CC1363" s="112">
        <v>0.55969199999999997</v>
      </c>
      <c r="CD1363" s="117">
        <v>0.71893099999999999</v>
      </c>
      <c r="CE1363" s="105">
        <v>-8.9668899999999996E-2</v>
      </c>
      <c r="CF1363" s="105">
        <v>-0.23753099999999999</v>
      </c>
      <c r="CG1363" s="105">
        <v>-1.40196E-2</v>
      </c>
      <c r="CH1363" s="105">
        <v>-0.21553600000000001</v>
      </c>
      <c r="CI1363" s="105">
        <v>3.63611E-2</v>
      </c>
      <c r="CJ1363" s="105">
        <v>-0.100719</v>
      </c>
      <c r="CK1363" s="105">
        <v>5.0385800000000001E-2</v>
      </c>
      <c r="CL1363" s="105">
        <v>-0.16752800000000001</v>
      </c>
      <c r="CM1363" s="116">
        <v>0.21312999999999999</v>
      </c>
    </row>
    <row r="1364" spans="1:91">
      <c r="A1364" s="104" t="s">
        <v>3619</v>
      </c>
      <c r="B1364" s="104" t="s">
        <v>3620</v>
      </c>
      <c r="C1364" s="104" t="s">
        <v>3621</v>
      </c>
      <c r="D1364" s="105">
        <v>28.214750000000002</v>
      </c>
      <c r="E1364" s="108">
        <v>156392249.5</v>
      </c>
      <c r="F1364" s="108">
        <v>48072260</v>
      </c>
      <c r="G1364" s="108">
        <v>59798314</v>
      </c>
      <c r="H1364" s="108">
        <v>257047673</v>
      </c>
      <c r="I1364" s="108">
        <v>275510652</v>
      </c>
      <c r="J1364" s="108">
        <v>191109366.80000001</v>
      </c>
      <c r="K1364" s="108">
        <v>243931720.5</v>
      </c>
      <c r="L1364" s="108">
        <v>166665020.5</v>
      </c>
      <c r="M1364" s="108">
        <v>227566350.80000001</v>
      </c>
      <c r="N1364" s="108">
        <v>39454382.5</v>
      </c>
      <c r="O1364" s="108">
        <v>12744015</v>
      </c>
      <c r="P1364" s="108">
        <v>47474623.380000003</v>
      </c>
      <c r="Q1364" s="108">
        <v>267329020.5</v>
      </c>
      <c r="R1364" s="108">
        <v>226142558</v>
      </c>
      <c r="S1364" s="108">
        <v>233314514</v>
      </c>
      <c r="T1364" s="108">
        <v>228265991</v>
      </c>
      <c r="U1364" s="108">
        <v>258848861</v>
      </c>
      <c r="V1364" s="108">
        <v>316091018.30000001</v>
      </c>
      <c r="W1364" s="108">
        <v>298346897.5</v>
      </c>
      <c r="X1364" s="108">
        <v>337987075</v>
      </c>
      <c r="Y1364" s="108">
        <v>257672390</v>
      </c>
      <c r="Z1364" s="108">
        <v>343702322</v>
      </c>
      <c r="AA1364" s="108">
        <v>259690402</v>
      </c>
      <c r="AB1364" s="108">
        <v>232648298</v>
      </c>
      <c r="AC1364" s="108">
        <v>360042693.5</v>
      </c>
      <c r="AD1364" s="108">
        <v>294072352.30000001</v>
      </c>
      <c r="AE1364" s="108">
        <v>306050642</v>
      </c>
      <c r="AF1364" s="108">
        <v>320564521</v>
      </c>
      <c r="AG1364" s="108">
        <v>389432714</v>
      </c>
      <c r="AH1364" s="115">
        <v>329997394.30000001</v>
      </c>
      <c r="AI1364" s="105">
        <v>27.604099999999999</v>
      </c>
      <c r="AJ1364" s="105">
        <v>26.217700000000001</v>
      </c>
      <c r="AK1364" s="105">
        <v>26.499099999999999</v>
      </c>
      <c r="AL1364" s="105">
        <v>28.2118</v>
      </c>
      <c r="AM1364" s="105">
        <v>28.502600000000001</v>
      </c>
      <c r="AN1364" s="105">
        <v>28.028500000000001</v>
      </c>
      <c r="AO1364" s="105">
        <v>28.1251</v>
      </c>
      <c r="AP1364" s="105">
        <v>28.2424</v>
      </c>
      <c r="AQ1364" s="105">
        <v>27.950800000000001</v>
      </c>
      <c r="AR1364" s="105">
        <v>25.570900000000002</v>
      </c>
      <c r="AS1364" s="105">
        <v>24.307500000000001</v>
      </c>
      <c r="AT1364" s="105">
        <v>26.104800000000001</v>
      </c>
      <c r="AU1364" s="105">
        <v>28.217700000000001</v>
      </c>
      <c r="AV1364" s="105">
        <v>28.042400000000001</v>
      </c>
      <c r="AW1364" s="105">
        <v>28.2865</v>
      </c>
      <c r="AX1364" s="105">
        <v>28.145499999999998</v>
      </c>
      <c r="AY1364" s="105">
        <v>28.254300000000001</v>
      </c>
      <c r="AZ1364" s="105">
        <v>28.618200000000002</v>
      </c>
      <c r="BA1364" s="105">
        <v>28.397400000000001</v>
      </c>
      <c r="BB1364" s="105">
        <v>28.6738</v>
      </c>
      <c r="BC1364" s="105">
        <v>28.159099999999999</v>
      </c>
      <c r="BD1364" s="105">
        <v>28.78</v>
      </c>
      <c r="BE1364" s="105">
        <v>28.4072</v>
      </c>
      <c r="BF1364" s="105">
        <v>28.2302</v>
      </c>
      <c r="BG1364" s="105">
        <v>28.4663</v>
      </c>
      <c r="BH1364" s="105">
        <v>28.165600000000001</v>
      </c>
      <c r="BI1364" s="105">
        <v>28.203099999999999</v>
      </c>
      <c r="BJ1364" s="105">
        <v>28.3111</v>
      </c>
      <c r="BK1364" s="105">
        <v>28.4879</v>
      </c>
      <c r="BL1364" s="116">
        <v>28.306000000000001</v>
      </c>
      <c r="BM1364" s="112">
        <v>2.0261700000000001E-2</v>
      </c>
      <c r="BN1364" s="112">
        <v>0.46737699999999999</v>
      </c>
      <c r="BO1364" s="112">
        <v>6.4755199999999999E-2</v>
      </c>
      <c r="BP1364" s="112">
        <v>4.7719700000000004E-3</v>
      </c>
      <c r="BQ1364" s="112">
        <v>0.119162</v>
      </c>
      <c r="BR1364" s="112">
        <v>0.86068800000000001</v>
      </c>
      <c r="BS1364" s="112">
        <v>0.80714699999999995</v>
      </c>
      <c r="BT1364" s="112">
        <v>0.57906999999999997</v>
      </c>
      <c r="BU1364" s="117">
        <v>0.466331</v>
      </c>
      <c r="BV1364" s="112">
        <v>5.8971799999999998E-2</v>
      </c>
      <c r="BW1364" s="112">
        <v>0.55448600000000003</v>
      </c>
      <c r="BX1364" s="112">
        <v>0.15588299999999999</v>
      </c>
      <c r="BY1364" s="112">
        <v>1.7316499999999999E-2</v>
      </c>
      <c r="BZ1364" s="112">
        <v>0.49329000000000001</v>
      </c>
      <c r="CA1364" s="112">
        <v>0.94071700000000003</v>
      </c>
      <c r="CB1364" s="112">
        <v>0.90962699999999996</v>
      </c>
      <c r="CC1364" s="112">
        <v>0.73769799999999996</v>
      </c>
      <c r="CD1364" s="117">
        <v>0.78791</v>
      </c>
      <c r="CE1364" s="105">
        <v>-1.5946800000000001</v>
      </c>
      <c r="CF1364" s="105">
        <v>-0.120667</v>
      </c>
      <c r="CG1364" s="105">
        <v>-0.262208</v>
      </c>
      <c r="CH1364" s="105">
        <v>-3.0405700000000002</v>
      </c>
      <c r="CI1364" s="105">
        <v>-0.186113</v>
      </c>
      <c r="CJ1364" s="105">
        <v>-2.89879E-2</v>
      </c>
      <c r="CK1364" s="105">
        <v>4.1797000000000001E-2</v>
      </c>
      <c r="CL1364" s="105">
        <v>0.104146</v>
      </c>
      <c r="CM1364" s="116">
        <v>-9.0000200000000002E-2</v>
      </c>
    </row>
    <row r="1365" spans="1:91">
      <c r="A1365" s="104" t="s">
        <v>3622</v>
      </c>
      <c r="B1365" s="104" t="s">
        <v>3623</v>
      </c>
      <c r="C1365" s="104" t="s">
        <v>3624</v>
      </c>
      <c r="D1365" s="105">
        <v>30.13475</v>
      </c>
      <c r="E1365" s="108">
        <v>811946959.29999995</v>
      </c>
      <c r="F1365" s="108">
        <v>181544788</v>
      </c>
      <c r="G1365" s="108">
        <v>133729985</v>
      </c>
      <c r="H1365" s="108">
        <v>877106885.79999995</v>
      </c>
      <c r="I1365" s="108">
        <v>149257354.59999999</v>
      </c>
      <c r="J1365" s="108">
        <v>130369835.8</v>
      </c>
      <c r="K1365" s="108">
        <v>713658016</v>
      </c>
      <c r="L1365" s="108">
        <v>37568078.25</v>
      </c>
      <c r="M1365" s="108">
        <v>360319754</v>
      </c>
      <c r="N1365" s="108">
        <v>17414422</v>
      </c>
      <c r="O1365" s="108">
        <v>68938681</v>
      </c>
      <c r="P1365" s="108">
        <v>115580760</v>
      </c>
      <c r="Q1365" s="108">
        <v>817246321.29999995</v>
      </c>
      <c r="R1365" s="108">
        <v>1954077390</v>
      </c>
      <c r="S1365" s="108">
        <v>1519201753</v>
      </c>
      <c r="T1365" s="108">
        <v>1086741760</v>
      </c>
      <c r="U1365" s="108">
        <v>1217437635</v>
      </c>
      <c r="V1365" s="108">
        <v>1250910347</v>
      </c>
      <c r="W1365" s="108">
        <v>983040254.79999995</v>
      </c>
      <c r="X1365" s="108">
        <v>1371958375</v>
      </c>
      <c r="Y1365" s="108">
        <v>1305646113</v>
      </c>
      <c r="Z1365" s="108">
        <v>1532016304</v>
      </c>
      <c r="AA1365" s="108">
        <v>1293038376</v>
      </c>
      <c r="AB1365" s="108">
        <v>1241682689</v>
      </c>
      <c r="AC1365" s="108">
        <v>1052594053</v>
      </c>
      <c r="AD1365" s="108">
        <v>1452288510</v>
      </c>
      <c r="AE1365" s="108">
        <v>1346113817</v>
      </c>
      <c r="AF1365" s="108">
        <v>1207774545</v>
      </c>
      <c r="AG1365" s="108">
        <v>1402360202</v>
      </c>
      <c r="AH1365" s="115">
        <v>1179008395</v>
      </c>
      <c r="AI1365" s="105">
        <v>29.9803</v>
      </c>
      <c r="AJ1365" s="105">
        <v>28.012699999999999</v>
      </c>
      <c r="AK1365" s="105">
        <v>27.622199999999999</v>
      </c>
      <c r="AL1365" s="105">
        <v>29.982600000000001</v>
      </c>
      <c r="AM1365" s="105">
        <v>27.617000000000001</v>
      </c>
      <c r="AN1365" s="105">
        <v>27.481400000000001</v>
      </c>
      <c r="AO1365" s="105">
        <v>29.6677</v>
      </c>
      <c r="AP1365" s="105">
        <v>26.23</v>
      </c>
      <c r="AQ1365" s="105">
        <v>28.613800000000001</v>
      </c>
      <c r="AR1365" s="105">
        <v>24.393599999999999</v>
      </c>
      <c r="AS1365" s="105">
        <v>26.693000000000001</v>
      </c>
      <c r="AT1365" s="105">
        <v>27.388500000000001</v>
      </c>
      <c r="AU1365" s="105">
        <v>29.845099999999999</v>
      </c>
      <c r="AV1365" s="105">
        <v>31.153500000000001</v>
      </c>
      <c r="AW1365" s="105">
        <v>30.830300000000001</v>
      </c>
      <c r="AX1365" s="105">
        <v>30.396699999999999</v>
      </c>
      <c r="AY1365" s="105">
        <v>30.5063</v>
      </c>
      <c r="AZ1365" s="105">
        <v>30.5625</v>
      </c>
      <c r="BA1365" s="105">
        <v>30.117599999999999</v>
      </c>
      <c r="BB1365" s="105">
        <v>30.6952</v>
      </c>
      <c r="BC1365" s="105">
        <v>30.481300000000001</v>
      </c>
      <c r="BD1365" s="105">
        <v>30.913399999999999</v>
      </c>
      <c r="BE1365" s="105">
        <v>30.696200000000001</v>
      </c>
      <c r="BF1365" s="105">
        <v>30.6462</v>
      </c>
      <c r="BG1365" s="105">
        <v>30.011800000000001</v>
      </c>
      <c r="BH1365" s="105">
        <v>30.4758</v>
      </c>
      <c r="BI1365" s="105">
        <v>30.34</v>
      </c>
      <c r="BJ1365" s="105">
        <v>30.224799999999998</v>
      </c>
      <c r="BK1365" s="105">
        <v>30.334499999999998</v>
      </c>
      <c r="BL1365" s="116">
        <v>30.151900000000001</v>
      </c>
      <c r="BM1365" s="112">
        <v>8.0983600000000003E-2</v>
      </c>
      <c r="BN1365" s="112">
        <v>8.2380999999999996E-2</v>
      </c>
      <c r="BO1365" s="112">
        <v>0.112263</v>
      </c>
      <c r="BP1365" s="112">
        <v>1.0827E-2</v>
      </c>
      <c r="BQ1365" s="112">
        <v>0.40116200000000002</v>
      </c>
      <c r="BR1365" s="112">
        <v>2.5085799999999998E-2</v>
      </c>
      <c r="BS1365" s="112">
        <v>0.33327299999999999</v>
      </c>
      <c r="BT1365" s="112">
        <v>6.2052299999999999E-3</v>
      </c>
      <c r="BU1365" s="117">
        <v>0.80549000000000004</v>
      </c>
      <c r="BV1365" s="112">
        <v>0.140232</v>
      </c>
      <c r="BW1365" s="112">
        <v>0.14890700000000001</v>
      </c>
      <c r="BX1365" s="112">
        <v>0.20566999999999999</v>
      </c>
      <c r="BY1365" s="112">
        <v>2.9309000000000002E-2</v>
      </c>
      <c r="BZ1365" s="112">
        <v>0.70454499999999998</v>
      </c>
      <c r="CA1365" s="112">
        <v>0.14746899999999999</v>
      </c>
      <c r="CB1365" s="112">
        <v>0.56585799999999997</v>
      </c>
      <c r="CC1365" s="112">
        <v>6.1400000000000003E-2</v>
      </c>
      <c r="CD1365" s="117">
        <v>0.94145500000000004</v>
      </c>
      <c r="CE1365" s="105">
        <v>-1.69865</v>
      </c>
      <c r="CF1365" s="105">
        <v>-1.8767100000000001</v>
      </c>
      <c r="CG1365" s="105">
        <v>-2.06656</v>
      </c>
      <c r="CH1365" s="105">
        <v>-4.0786899999999999</v>
      </c>
      <c r="CI1365" s="105">
        <v>0.37260399999999999</v>
      </c>
      <c r="CJ1365" s="105">
        <v>0.25145299999999998</v>
      </c>
      <c r="CK1365" s="105">
        <v>0.19434599999999999</v>
      </c>
      <c r="CL1365" s="105">
        <v>0.51490999999999998</v>
      </c>
      <c r="CM1365" s="116">
        <v>3.8825999999999999E-2</v>
      </c>
    </row>
    <row r="1366" spans="1:91">
      <c r="A1366" s="104" t="s">
        <v>3625</v>
      </c>
      <c r="B1366" s="104" t="s">
        <v>3626</v>
      </c>
      <c r="C1366" s="104" t="s">
        <v>3627</v>
      </c>
      <c r="D1366" s="105">
        <v>36.049250000000001</v>
      </c>
      <c r="E1366" s="108">
        <v>31785968156</v>
      </c>
      <c r="F1366" s="108">
        <v>14432299350</v>
      </c>
      <c r="G1366" s="108">
        <v>13302628222</v>
      </c>
      <c r="H1366" s="108">
        <v>43589596764</v>
      </c>
      <c r="I1366" s="108">
        <v>29543194725</v>
      </c>
      <c r="J1366" s="108">
        <v>12879125724</v>
      </c>
      <c r="K1366" s="108">
        <v>41785251917</v>
      </c>
      <c r="L1366" s="108">
        <v>12106689623</v>
      </c>
      <c r="M1366" s="108">
        <v>35058050688</v>
      </c>
      <c r="N1366" s="108">
        <v>19031622857</v>
      </c>
      <c r="O1366" s="108">
        <v>9597162962</v>
      </c>
      <c r="P1366" s="108">
        <v>12436301495</v>
      </c>
      <c r="Q1366" s="108">
        <v>70097139341</v>
      </c>
      <c r="R1366" s="108">
        <v>89992008513</v>
      </c>
      <c r="S1366" s="108">
        <v>68227786379</v>
      </c>
      <c r="T1366" s="108">
        <v>72880746999</v>
      </c>
      <c r="U1366" s="108">
        <v>61908956684</v>
      </c>
      <c r="V1366" s="108">
        <v>78785104018</v>
      </c>
      <c r="W1366" s="108">
        <v>58954996176</v>
      </c>
      <c r="X1366" s="108">
        <v>80599683415</v>
      </c>
      <c r="Y1366" s="108">
        <v>78537341186</v>
      </c>
      <c r="Z1366" s="108">
        <v>67251099691</v>
      </c>
      <c r="AA1366" s="108">
        <v>71775040140</v>
      </c>
      <c r="AB1366" s="108">
        <v>53473021556</v>
      </c>
      <c r="AC1366" s="108">
        <v>64693582097</v>
      </c>
      <c r="AD1366" s="108">
        <v>80946579912</v>
      </c>
      <c r="AE1366" s="108">
        <v>75458971395</v>
      </c>
      <c r="AF1366" s="108">
        <v>79881809064</v>
      </c>
      <c r="AG1366" s="108">
        <v>70760993792</v>
      </c>
      <c r="AH1366" s="115">
        <v>74696164558</v>
      </c>
      <c r="AI1366" s="105">
        <v>35.2712</v>
      </c>
      <c r="AJ1366" s="105">
        <v>34.255499999999998</v>
      </c>
      <c r="AK1366" s="105">
        <v>34.132300000000001</v>
      </c>
      <c r="AL1366" s="105">
        <v>35.617699999999999</v>
      </c>
      <c r="AM1366" s="105">
        <v>35.190199999999997</v>
      </c>
      <c r="AN1366" s="105">
        <v>33.962699999999998</v>
      </c>
      <c r="AO1366" s="105">
        <v>35.527999999999999</v>
      </c>
      <c r="AP1366" s="105">
        <v>34.106200000000001</v>
      </c>
      <c r="AQ1366" s="105">
        <v>35.2181</v>
      </c>
      <c r="AR1366" s="105">
        <v>34.607399999999998</v>
      </c>
      <c r="AS1366" s="105">
        <v>33.679299999999998</v>
      </c>
      <c r="AT1366" s="105">
        <v>34.137999999999998</v>
      </c>
      <c r="AU1366" s="105">
        <v>36.2453</v>
      </c>
      <c r="AV1366" s="105">
        <v>36.678800000000003</v>
      </c>
      <c r="AW1366" s="105">
        <v>36.351300000000002</v>
      </c>
      <c r="AX1366" s="105">
        <v>36.464100000000002</v>
      </c>
      <c r="AY1366" s="105">
        <v>36.157600000000002</v>
      </c>
      <c r="AZ1366" s="105">
        <v>36.513100000000001</v>
      </c>
      <c r="BA1366" s="105">
        <v>36.023800000000001</v>
      </c>
      <c r="BB1366" s="105">
        <v>36.566899999999997</v>
      </c>
      <c r="BC1366" s="105">
        <v>36.399900000000002</v>
      </c>
      <c r="BD1366" s="105">
        <v>36.394599999999997</v>
      </c>
      <c r="BE1366" s="105">
        <v>36.476599999999998</v>
      </c>
      <c r="BF1366" s="105">
        <v>36.0747</v>
      </c>
      <c r="BG1366" s="105">
        <v>35.990200000000002</v>
      </c>
      <c r="BH1366" s="105">
        <v>36.2624</v>
      </c>
      <c r="BI1366" s="105">
        <v>36.148800000000001</v>
      </c>
      <c r="BJ1366" s="105">
        <v>36.272199999999998</v>
      </c>
      <c r="BK1366" s="105">
        <v>35.9803</v>
      </c>
      <c r="BL1366" s="116">
        <v>36.139800000000001</v>
      </c>
      <c r="BM1366" s="112">
        <v>1.30781E-2</v>
      </c>
      <c r="BN1366" s="112">
        <v>7.4399699999999999E-2</v>
      </c>
      <c r="BO1366" s="112">
        <v>5.5058500000000003E-2</v>
      </c>
      <c r="BP1366" s="112">
        <v>2.0991199999999999E-3</v>
      </c>
      <c r="BQ1366" s="112">
        <v>0.131073</v>
      </c>
      <c r="BR1366" s="112">
        <v>0.15098700000000001</v>
      </c>
      <c r="BS1366" s="112">
        <v>0.33332600000000001</v>
      </c>
      <c r="BT1366" s="112">
        <v>0.28280699999999998</v>
      </c>
      <c r="BU1366" s="117">
        <v>0.980213</v>
      </c>
      <c r="BV1366" s="112">
        <v>4.6317400000000002E-2</v>
      </c>
      <c r="BW1366" s="112">
        <v>0.13799600000000001</v>
      </c>
      <c r="BX1366" s="112">
        <v>0.14235500000000001</v>
      </c>
      <c r="BY1366" s="112">
        <v>1.16703E-2</v>
      </c>
      <c r="BZ1366" s="112">
        <v>0.51348199999999999</v>
      </c>
      <c r="CA1366" s="112">
        <v>0.39937400000000001</v>
      </c>
      <c r="CB1366" s="112">
        <v>0.56585799999999997</v>
      </c>
      <c r="CC1366" s="112">
        <v>0.48597200000000002</v>
      </c>
      <c r="CD1366" s="117">
        <v>0.99504300000000001</v>
      </c>
      <c r="CE1366" s="105">
        <v>-1.57775</v>
      </c>
      <c r="CF1366" s="105">
        <v>-1.2072499999999999</v>
      </c>
      <c r="CG1366" s="105">
        <v>-1.1799900000000001</v>
      </c>
      <c r="CH1366" s="105">
        <v>-1.98919</v>
      </c>
      <c r="CI1366" s="105">
        <v>0.29436099999999998</v>
      </c>
      <c r="CJ1366" s="105">
        <v>0.247503</v>
      </c>
      <c r="CK1366" s="105">
        <v>0.19943</v>
      </c>
      <c r="CL1366" s="105">
        <v>0.18454599999999999</v>
      </c>
      <c r="CM1366" s="116">
        <v>3.0492100000000001E-3</v>
      </c>
    </row>
    <row r="1367" spans="1:91">
      <c r="A1367" s="104" t="s">
        <v>3628</v>
      </c>
      <c r="B1367" s="104" t="s">
        <v>3629</v>
      </c>
      <c r="C1367" s="104" t="s">
        <v>528</v>
      </c>
      <c r="D1367" s="105">
        <v>30.488199999999999</v>
      </c>
      <c r="E1367" s="108">
        <v>1205414412</v>
      </c>
      <c r="F1367" s="108">
        <v>1156654844</v>
      </c>
      <c r="G1367" s="108">
        <v>1023755093</v>
      </c>
      <c r="H1367" s="108">
        <v>1312248266</v>
      </c>
      <c r="I1367" s="108">
        <v>1096087217</v>
      </c>
      <c r="J1367" s="108">
        <v>802986775.29999995</v>
      </c>
      <c r="K1367" s="108">
        <v>959312260</v>
      </c>
      <c r="L1367" s="108">
        <v>584444417.5</v>
      </c>
      <c r="M1367" s="108">
        <v>1059480370</v>
      </c>
      <c r="N1367" s="108">
        <v>1052939364</v>
      </c>
      <c r="O1367" s="108">
        <v>750710728</v>
      </c>
      <c r="P1367" s="108">
        <v>804046668</v>
      </c>
      <c r="Q1367" s="108">
        <v>1576722750</v>
      </c>
      <c r="R1367" s="108">
        <v>1346410079</v>
      </c>
      <c r="S1367" s="108">
        <v>919057710</v>
      </c>
      <c r="T1367" s="108">
        <v>1270616233</v>
      </c>
      <c r="U1367" s="108">
        <v>1257900562</v>
      </c>
      <c r="V1367" s="108">
        <v>1376239884</v>
      </c>
      <c r="W1367" s="108">
        <v>1223494223</v>
      </c>
      <c r="X1367" s="108">
        <v>1308946225</v>
      </c>
      <c r="Y1367" s="108">
        <v>1280604984</v>
      </c>
      <c r="Z1367" s="108">
        <v>1264189824</v>
      </c>
      <c r="AA1367" s="108">
        <v>1338110972</v>
      </c>
      <c r="AB1367" s="108">
        <v>1152805184</v>
      </c>
      <c r="AC1367" s="108">
        <v>1429619817</v>
      </c>
      <c r="AD1367" s="108">
        <v>1306183313</v>
      </c>
      <c r="AE1367" s="108">
        <v>1571076011</v>
      </c>
      <c r="AF1367" s="108">
        <v>1588059460</v>
      </c>
      <c r="AG1367" s="108">
        <v>1516487086</v>
      </c>
      <c r="AH1367" s="115">
        <v>1270237098</v>
      </c>
      <c r="AI1367" s="105">
        <v>30.5504</v>
      </c>
      <c r="AJ1367" s="105">
        <v>30.688400000000001</v>
      </c>
      <c r="AK1367" s="105">
        <v>30.511800000000001</v>
      </c>
      <c r="AL1367" s="105">
        <v>30.563800000000001</v>
      </c>
      <c r="AM1367" s="105">
        <v>30.464600000000001</v>
      </c>
      <c r="AN1367" s="105">
        <v>30.140799999999999</v>
      </c>
      <c r="AO1367" s="105">
        <v>30.0566</v>
      </c>
      <c r="AP1367" s="105">
        <v>29.941400000000002</v>
      </c>
      <c r="AQ1367" s="105">
        <v>30.169799999999999</v>
      </c>
      <c r="AR1367" s="105">
        <v>30.4239</v>
      </c>
      <c r="AS1367" s="105">
        <v>30.069199999999999</v>
      </c>
      <c r="AT1367" s="105">
        <v>30.186900000000001</v>
      </c>
      <c r="AU1367" s="105">
        <v>30.793600000000001</v>
      </c>
      <c r="AV1367" s="105">
        <v>30.616199999999999</v>
      </c>
      <c r="AW1367" s="105">
        <v>30.119399999999999</v>
      </c>
      <c r="AX1367" s="105">
        <v>30.622199999999999</v>
      </c>
      <c r="AY1367" s="105">
        <v>30.553899999999999</v>
      </c>
      <c r="AZ1367" s="105">
        <v>30.706199999999999</v>
      </c>
      <c r="BA1367" s="105">
        <v>30.433299999999999</v>
      </c>
      <c r="BB1367" s="105">
        <v>30.625900000000001</v>
      </c>
      <c r="BC1367" s="105">
        <v>30.451899999999998</v>
      </c>
      <c r="BD1367" s="105">
        <v>30.6357</v>
      </c>
      <c r="BE1367" s="105">
        <v>30.746099999999998</v>
      </c>
      <c r="BF1367" s="105">
        <v>30.539100000000001</v>
      </c>
      <c r="BG1367" s="105">
        <v>30.455300000000001</v>
      </c>
      <c r="BH1367" s="105">
        <v>30.322800000000001</v>
      </c>
      <c r="BI1367" s="105">
        <v>30.562999999999999</v>
      </c>
      <c r="BJ1367" s="105">
        <v>30.619700000000002</v>
      </c>
      <c r="BK1367" s="105">
        <v>30.440100000000001</v>
      </c>
      <c r="BL1367" s="116">
        <v>30.2531</v>
      </c>
      <c r="BM1367" s="112">
        <v>0.28604600000000002</v>
      </c>
      <c r="BN1367" s="112">
        <v>0.78715199999999996</v>
      </c>
      <c r="BO1367" s="112">
        <v>3.76055E-2</v>
      </c>
      <c r="BP1367" s="112">
        <v>0.228661</v>
      </c>
      <c r="BQ1367" s="112">
        <v>0.767513</v>
      </c>
      <c r="BR1367" s="112">
        <v>0.173045</v>
      </c>
      <c r="BS1367" s="112">
        <v>0.61761500000000003</v>
      </c>
      <c r="BT1367" s="112">
        <v>0.17071700000000001</v>
      </c>
      <c r="BU1367" s="117">
        <v>0.94430000000000003</v>
      </c>
      <c r="BV1367" s="112">
        <v>0.37081399999999998</v>
      </c>
      <c r="BW1367" s="112">
        <v>0.83162999999999998</v>
      </c>
      <c r="BX1367" s="112">
        <v>0.114733</v>
      </c>
      <c r="BY1367" s="112">
        <v>0.30853199999999997</v>
      </c>
      <c r="BZ1367" s="112">
        <v>0.88962799999999997</v>
      </c>
      <c r="CA1367" s="112">
        <v>0.43283899999999997</v>
      </c>
      <c r="CB1367" s="112">
        <v>0.77764800000000001</v>
      </c>
      <c r="CC1367" s="112">
        <v>0.36873099999999998</v>
      </c>
      <c r="CD1367" s="117">
        <v>0.98494499999999996</v>
      </c>
      <c r="CE1367" s="105">
        <v>0.14591000000000001</v>
      </c>
      <c r="CF1367" s="105">
        <v>-4.7880800000000001E-2</v>
      </c>
      <c r="CG1367" s="105">
        <v>-0.38166299999999997</v>
      </c>
      <c r="CH1367" s="105">
        <v>-0.21096100000000001</v>
      </c>
      <c r="CI1367" s="105">
        <v>7.2089500000000001E-2</v>
      </c>
      <c r="CJ1367" s="105">
        <v>0.189807</v>
      </c>
      <c r="CK1367" s="105">
        <v>6.6088400000000005E-2</v>
      </c>
      <c r="CL1367" s="105">
        <v>0.20268800000000001</v>
      </c>
      <c r="CM1367" s="116">
        <v>9.4108600000000001E-3</v>
      </c>
    </row>
    <row r="1368" spans="1:91">
      <c r="A1368" s="104" t="s">
        <v>3630</v>
      </c>
      <c r="B1368" s="104" t="s">
        <v>3631</v>
      </c>
      <c r="C1368" s="104" t="s">
        <v>3632</v>
      </c>
      <c r="D1368" s="105">
        <v>28.837150000000001</v>
      </c>
      <c r="E1368" s="108">
        <v>304942123.80000001</v>
      </c>
      <c r="F1368" s="108">
        <v>282620442.5</v>
      </c>
      <c r="G1368" s="108">
        <v>282116789.5</v>
      </c>
      <c r="H1368" s="108">
        <v>503650680</v>
      </c>
      <c r="I1368" s="108">
        <v>416672240</v>
      </c>
      <c r="J1368" s="108">
        <v>389987466</v>
      </c>
      <c r="K1368" s="108">
        <v>322897556</v>
      </c>
      <c r="L1368" s="108">
        <v>235390949.5</v>
      </c>
      <c r="M1368" s="108">
        <v>522931998</v>
      </c>
      <c r="N1368" s="108">
        <v>253682632.30000001</v>
      </c>
      <c r="O1368" s="108">
        <v>320784140.30000001</v>
      </c>
      <c r="P1368" s="108">
        <v>345373670</v>
      </c>
      <c r="Q1368" s="108">
        <v>503200254</v>
      </c>
      <c r="R1368" s="108">
        <v>433361796.5</v>
      </c>
      <c r="S1368" s="108">
        <v>417139339</v>
      </c>
      <c r="T1368" s="108">
        <v>376233299.30000001</v>
      </c>
      <c r="U1368" s="108">
        <v>393274336</v>
      </c>
      <c r="V1368" s="108">
        <v>493647858</v>
      </c>
      <c r="W1368" s="108">
        <v>330404831.5</v>
      </c>
      <c r="X1368" s="108">
        <v>416153633.30000001</v>
      </c>
      <c r="Y1368" s="108">
        <v>512168616.5</v>
      </c>
      <c r="Z1368" s="108">
        <v>325628767</v>
      </c>
      <c r="AA1368" s="108">
        <v>340669592</v>
      </c>
      <c r="AB1368" s="108">
        <v>352933530</v>
      </c>
      <c r="AC1368" s="108">
        <v>412142578</v>
      </c>
      <c r="AD1368" s="108">
        <v>417839238</v>
      </c>
      <c r="AE1368" s="108">
        <v>415438983</v>
      </c>
      <c r="AF1368" s="108">
        <v>403520696.80000001</v>
      </c>
      <c r="AG1368" s="108">
        <v>412176806</v>
      </c>
      <c r="AH1368" s="115">
        <v>546523682</v>
      </c>
      <c r="AI1368" s="105">
        <v>28.567399999999999</v>
      </c>
      <c r="AJ1368" s="105">
        <v>28.6798</v>
      </c>
      <c r="AK1368" s="105">
        <v>28.709499999999998</v>
      </c>
      <c r="AL1368" s="105">
        <v>29.182200000000002</v>
      </c>
      <c r="AM1368" s="105">
        <v>29.082999999999998</v>
      </c>
      <c r="AN1368" s="105">
        <v>29.087499999999999</v>
      </c>
      <c r="AO1368" s="105">
        <v>28.526900000000001</v>
      </c>
      <c r="AP1368" s="105">
        <v>28.645199999999999</v>
      </c>
      <c r="AQ1368" s="105">
        <v>29.1511</v>
      </c>
      <c r="AR1368" s="105">
        <v>28.343900000000001</v>
      </c>
      <c r="AS1368" s="105">
        <v>28.8429</v>
      </c>
      <c r="AT1368" s="105">
        <v>28.967700000000001</v>
      </c>
      <c r="AU1368" s="105">
        <v>29.094899999999999</v>
      </c>
      <c r="AV1368" s="105">
        <v>28.980699999999999</v>
      </c>
      <c r="AW1368" s="105">
        <v>29.063099999999999</v>
      </c>
      <c r="AX1368" s="105">
        <v>28.866399999999999</v>
      </c>
      <c r="AY1368" s="105">
        <v>28.880199999999999</v>
      </c>
      <c r="AZ1368" s="105">
        <v>29.239899999999999</v>
      </c>
      <c r="BA1368" s="105">
        <v>28.544599999999999</v>
      </c>
      <c r="BB1368" s="105">
        <v>28.977599999999999</v>
      </c>
      <c r="BC1368" s="105">
        <v>29.1541</v>
      </c>
      <c r="BD1368" s="105">
        <v>28.683599999999998</v>
      </c>
      <c r="BE1368" s="105">
        <v>28.7621</v>
      </c>
      <c r="BF1368" s="105">
        <v>28.831399999999999</v>
      </c>
      <c r="BG1368" s="105">
        <v>28.671700000000001</v>
      </c>
      <c r="BH1368" s="105">
        <v>28.680700000000002</v>
      </c>
      <c r="BI1368" s="105">
        <v>28.643899999999999</v>
      </c>
      <c r="BJ1368" s="105">
        <v>28.6431</v>
      </c>
      <c r="BK1368" s="105">
        <v>28.5655</v>
      </c>
      <c r="BL1368" s="116">
        <v>29.015599999999999</v>
      </c>
      <c r="BM1368" s="112">
        <v>0.57317600000000002</v>
      </c>
      <c r="BN1368" s="112">
        <v>5.774E-2</v>
      </c>
      <c r="BO1368" s="112">
        <v>0.89566699999999999</v>
      </c>
      <c r="BP1368" s="112">
        <v>0.92630500000000005</v>
      </c>
      <c r="BQ1368" s="112">
        <v>0.100048</v>
      </c>
      <c r="BR1368" s="112">
        <v>0.241651</v>
      </c>
      <c r="BS1368" s="112">
        <v>0.54512099999999997</v>
      </c>
      <c r="BT1368" s="112">
        <v>0.90914099999999998</v>
      </c>
      <c r="BU1368" s="117">
        <v>0.61479499999999998</v>
      </c>
      <c r="BV1368" s="112">
        <v>0.64447500000000002</v>
      </c>
      <c r="BW1368" s="112">
        <v>0.11608599999999999</v>
      </c>
      <c r="BX1368" s="112">
        <v>0.92862500000000003</v>
      </c>
      <c r="BY1368" s="112">
        <v>0.93904799999999999</v>
      </c>
      <c r="BZ1368" s="112">
        <v>0.47994500000000001</v>
      </c>
      <c r="CA1368" s="112">
        <v>0.50217299999999998</v>
      </c>
      <c r="CB1368" s="112">
        <v>0.72581799999999996</v>
      </c>
      <c r="CC1368" s="112">
        <v>0.94993499999999997</v>
      </c>
      <c r="CD1368" s="117">
        <v>0.867421</v>
      </c>
      <c r="CE1368" s="105">
        <v>-8.9145699999999994E-2</v>
      </c>
      <c r="CF1368" s="105">
        <v>0.37616500000000003</v>
      </c>
      <c r="CG1368" s="105">
        <v>3.30359E-2</v>
      </c>
      <c r="CH1368" s="105">
        <v>-2.32201E-2</v>
      </c>
      <c r="CI1368" s="105">
        <v>0.30482500000000001</v>
      </c>
      <c r="CJ1368" s="105">
        <v>0.25412200000000001</v>
      </c>
      <c r="CK1368" s="105">
        <v>0.15069399999999999</v>
      </c>
      <c r="CL1368" s="105">
        <v>1.7658900000000002E-2</v>
      </c>
      <c r="CM1368" s="116">
        <v>-7.5927700000000001E-2</v>
      </c>
    </row>
    <row r="1369" spans="1:91">
      <c r="A1369" s="104" t="s">
        <v>3633</v>
      </c>
      <c r="B1369" s="104" t="s">
        <v>3634</v>
      </c>
      <c r="C1369" s="104" t="s">
        <v>3635</v>
      </c>
      <c r="D1369" s="105">
        <v>30.658850000000001</v>
      </c>
      <c r="E1369" s="108">
        <v>1305360376</v>
      </c>
      <c r="F1369" s="108">
        <v>1084701318</v>
      </c>
      <c r="G1369" s="108">
        <v>1022392474</v>
      </c>
      <c r="H1369" s="108">
        <v>1258728696</v>
      </c>
      <c r="I1369" s="108">
        <v>1391911793</v>
      </c>
      <c r="J1369" s="108">
        <v>1275330981</v>
      </c>
      <c r="K1369" s="108">
        <v>1174385426</v>
      </c>
      <c r="L1369" s="108">
        <v>617446749.5</v>
      </c>
      <c r="M1369" s="108">
        <v>1248035902</v>
      </c>
      <c r="N1369" s="108">
        <v>1107445263</v>
      </c>
      <c r="O1369" s="108">
        <v>961084687.29999995</v>
      </c>
      <c r="P1369" s="108">
        <v>905859995</v>
      </c>
      <c r="Q1369" s="108">
        <v>1764485442</v>
      </c>
      <c r="R1369" s="108">
        <v>1711401227</v>
      </c>
      <c r="S1369" s="108">
        <v>1999180980</v>
      </c>
      <c r="T1369" s="108">
        <v>1570559523</v>
      </c>
      <c r="U1369" s="108">
        <v>1481291915</v>
      </c>
      <c r="V1369" s="108">
        <v>1644768871</v>
      </c>
      <c r="W1369" s="108">
        <v>1540325715</v>
      </c>
      <c r="X1369" s="108">
        <v>1682442220</v>
      </c>
      <c r="Y1369" s="108">
        <v>1474720722</v>
      </c>
      <c r="Z1369" s="108">
        <v>1231377020</v>
      </c>
      <c r="AA1369" s="108">
        <v>1418643848</v>
      </c>
      <c r="AB1369" s="108">
        <v>1520639650</v>
      </c>
      <c r="AC1369" s="108">
        <v>1694147438</v>
      </c>
      <c r="AD1369" s="108">
        <v>1543608745</v>
      </c>
      <c r="AE1369" s="108">
        <v>1783007655</v>
      </c>
      <c r="AF1369" s="108">
        <v>1544904462</v>
      </c>
      <c r="AG1369" s="108">
        <v>1554846455</v>
      </c>
      <c r="AH1369" s="115">
        <v>1673268014</v>
      </c>
      <c r="AI1369" s="105">
        <v>30.665299999999998</v>
      </c>
      <c r="AJ1369" s="105">
        <v>30.595400000000001</v>
      </c>
      <c r="AK1369" s="105">
        <v>30.508400000000002</v>
      </c>
      <c r="AL1369" s="105">
        <v>30.503699999999998</v>
      </c>
      <c r="AM1369" s="105">
        <v>30.810500000000001</v>
      </c>
      <c r="AN1369" s="105">
        <v>30.822399999999998</v>
      </c>
      <c r="AO1369" s="105">
        <v>30.344000000000001</v>
      </c>
      <c r="AP1369" s="105">
        <v>30.006</v>
      </c>
      <c r="AQ1369" s="105">
        <v>30.406099999999999</v>
      </c>
      <c r="AR1369" s="105">
        <v>30.490600000000001</v>
      </c>
      <c r="AS1369" s="105">
        <v>30.412800000000001</v>
      </c>
      <c r="AT1369" s="105">
        <v>30.358899999999998</v>
      </c>
      <c r="AU1369" s="105">
        <v>30.953499999999998</v>
      </c>
      <c r="AV1369" s="105">
        <v>30.962199999999999</v>
      </c>
      <c r="AW1369" s="105">
        <v>31.225899999999999</v>
      </c>
      <c r="AX1369" s="105">
        <v>30.927900000000001</v>
      </c>
      <c r="AY1369" s="105">
        <v>30.788399999999999</v>
      </c>
      <c r="AZ1369" s="105">
        <v>30.9589</v>
      </c>
      <c r="BA1369" s="105">
        <v>30.765499999999999</v>
      </c>
      <c r="BB1369" s="105">
        <v>30.982600000000001</v>
      </c>
      <c r="BC1369" s="105">
        <v>30.6524</v>
      </c>
      <c r="BD1369" s="105">
        <v>30.598199999999999</v>
      </c>
      <c r="BE1369" s="105">
        <v>30.8245</v>
      </c>
      <c r="BF1369" s="105">
        <v>30.938600000000001</v>
      </c>
      <c r="BG1369" s="105">
        <v>30.701899999999998</v>
      </c>
      <c r="BH1369" s="105">
        <v>30.563300000000002</v>
      </c>
      <c r="BI1369" s="105">
        <v>30.7455</v>
      </c>
      <c r="BJ1369" s="105">
        <v>30.579899999999999</v>
      </c>
      <c r="BK1369" s="105">
        <v>30.476099999999999</v>
      </c>
      <c r="BL1369" s="116">
        <v>30.646699999999999</v>
      </c>
      <c r="BM1369" s="112">
        <v>0.75874200000000003</v>
      </c>
      <c r="BN1369" s="112">
        <v>0.27885700000000002</v>
      </c>
      <c r="BO1369" s="112">
        <v>7.7906900000000001E-2</v>
      </c>
      <c r="BP1369" s="112">
        <v>7.90188E-2</v>
      </c>
      <c r="BQ1369" s="112">
        <v>9.3764599999999997E-3</v>
      </c>
      <c r="BR1369" s="112">
        <v>1.09169E-2</v>
      </c>
      <c r="BS1369" s="112">
        <v>9.9488300000000002E-2</v>
      </c>
      <c r="BT1369" s="112">
        <v>0.120723</v>
      </c>
      <c r="BU1369" s="117">
        <v>0.23804</v>
      </c>
      <c r="BV1369" s="112">
        <v>0.80008299999999999</v>
      </c>
      <c r="BW1369" s="112">
        <v>0.371035</v>
      </c>
      <c r="BX1369" s="112">
        <v>0.170594</v>
      </c>
      <c r="BY1369" s="112">
        <v>0.13238800000000001</v>
      </c>
      <c r="BZ1369" s="112">
        <v>0.24337</v>
      </c>
      <c r="CA1369" s="112">
        <v>9.6231800000000006E-2</v>
      </c>
      <c r="CB1369" s="112">
        <v>0.29774</v>
      </c>
      <c r="CC1369" s="112">
        <v>0.29884500000000003</v>
      </c>
      <c r="CD1369" s="117">
        <v>0.70930599999999999</v>
      </c>
      <c r="CE1369" s="105">
        <v>2.2117600000000001E-2</v>
      </c>
      <c r="CF1369" s="105">
        <v>0.14458799999999999</v>
      </c>
      <c r="CG1369" s="105">
        <v>-0.31556600000000001</v>
      </c>
      <c r="CH1369" s="105">
        <v>-0.14685300000000001</v>
      </c>
      <c r="CI1369" s="105">
        <v>0.47960999999999998</v>
      </c>
      <c r="CJ1369" s="105">
        <v>0.32414399999999999</v>
      </c>
      <c r="CK1369" s="105">
        <v>0.232576</v>
      </c>
      <c r="CL1369" s="105">
        <v>0.219531</v>
      </c>
      <c r="CM1369" s="116">
        <v>0.102626</v>
      </c>
    </row>
    <row r="1370" spans="1:91">
      <c r="A1370" s="104" t="s">
        <v>3636</v>
      </c>
      <c r="B1370" s="104" t="s">
        <v>3637</v>
      </c>
      <c r="C1370" s="104" t="s">
        <v>3638</v>
      </c>
      <c r="D1370" s="105">
        <v>35.933999999999997</v>
      </c>
      <c r="E1370" s="108">
        <v>57328187291</v>
      </c>
      <c r="F1370" s="108">
        <v>53817347420</v>
      </c>
      <c r="G1370" s="108">
        <v>53479277114</v>
      </c>
      <c r="H1370" s="108">
        <v>113328000000</v>
      </c>
      <c r="I1370" s="108">
        <v>89237520269</v>
      </c>
      <c r="J1370" s="108">
        <v>97098116271</v>
      </c>
      <c r="K1370" s="108">
        <v>46963570393</v>
      </c>
      <c r="L1370" s="108">
        <v>44457660209</v>
      </c>
      <c r="M1370" s="108">
        <v>70504059736</v>
      </c>
      <c r="N1370" s="108">
        <v>43745658386</v>
      </c>
      <c r="O1370" s="108">
        <v>64472756555</v>
      </c>
      <c r="P1370" s="108">
        <v>56779109942</v>
      </c>
      <c r="Q1370" s="108">
        <v>52420010414</v>
      </c>
      <c r="R1370" s="108">
        <v>63960468711</v>
      </c>
      <c r="S1370" s="108">
        <v>39471658407</v>
      </c>
      <c r="T1370" s="108">
        <v>55982256663</v>
      </c>
      <c r="U1370" s="108">
        <v>57953749686</v>
      </c>
      <c r="V1370" s="108">
        <v>61562342220</v>
      </c>
      <c r="W1370" s="108">
        <v>51577419074</v>
      </c>
      <c r="X1370" s="108">
        <v>57754867842</v>
      </c>
      <c r="Y1370" s="108">
        <v>52811701438</v>
      </c>
      <c r="Z1370" s="108">
        <v>44705264384</v>
      </c>
      <c r="AA1370" s="108">
        <v>48198653694</v>
      </c>
      <c r="AB1370" s="108">
        <v>49567092139</v>
      </c>
      <c r="AC1370" s="108">
        <v>54620204044</v>
      </c>
      <c r="AD1370" s="108">
        <v>57467665850</v>
      </c>
      <c r="AE1370" s="108">
        <v>53516224563</v>
      </c>
      <c r="AF1370" s="108">
        <v>54362230611</v>
      </c>
      <c r="AG1370" s="108">
        <v>50821069050</v>
      </c>
      <c r="AH1370" s="115">
        <v>52079719905</v>
      </c>
      <c r="AI1370" s="105">
        <v>36.122</v>
      </c>
      <c r="AJ1370" s="105">
        <v>36.135599999999997</v>
      </c>
      <c r="AK1370" s="105">
        <v>36.114800000000002</v>
      </c>
      <c r="AL1370" s="105">
        <v>36.996099999999998</v>
      </c>
      <c r="AM1370" s="105">
        <v>36.7517</v>
      </c>
      <c r="AN1370" s="105">
        <v>36.819499999999998</v>
      </c>
      <c r="AO1370" s="105">
        <v>35.691600000000001</v>
      </c>
      <c r="AP1370" s="105">
        <v>35.886400000000002</v>
      </c>
      <c r="AQ1370" s="105">
        <v>36.226100000000002</v>
      </c>
      <c r="AR1370" s="105">
        <v>35.795499999999997</v>
      </c>
      <c r="AS1370" s="105">
        <v>36.369100000000003</v>
      </c>
      <c r="AT1370" s="105">
        <v>36.328800000000001</v>
      </c>
      <c r="AU1370" s="105">
        <v>35.820599999999999</v>
      </c>
      <c r="AV1370" s="105">
        <v>36.186199999999999</v>
      </c>
      <c r="AW1370" s="105">
        <v>35.5747</v>
      </c>
      <c r="AX1370" s="105">
        <v>36.083599999999997</v>
      </c>
      <c r="AY1370" s="105">
        <v>36.061199999999999</v>
      </c>
      <c r="AZ1370" s="105">
        <v>36.160499999999999</v>
      </c>
      <c r="BA1370" s="105">
        <v>35.831000000000003</v>
      </c>
      <c r="BB1370" s="105">
        <v>36.087499999999999</v>
      </c>
      <c r="BC1370" s="105">
        <v>35.829900000000002</v>
      </c>
      <c r="BD1370" s="105">
        <v>35.805700000000002</v>
      </c>
      <c r="BE1370" s="105">
        <v>35.902799999999999</v>
      </c>
      <c r="BF1370" s="105">
        <v>35.965200000000003</v>
      </c>
      <c r="BG1370" s="105">
        <v>35.744999999999997</v>
      </c>
      <c r="BH1370" s="105">
        <v>35.768000000000001</v>
      </c>
      <c r="BI1370" s="105">
        <v>35.653100000000002</v>
      </c>
      <c r="BJ1370" s="105">
        <v>35.716900000000003</v>
      </c>
      <c r="BK1370" s="105">
        <v>35.496899999999997</v>
      </c>
      <c r="BL1370" s="116">
        <v>35.613100000000003</v>
      </c>
      <c r="BM1370" s="112">
        <v>1.2806499999999999E-3</v>
      </c>
      <c r="BN1370" s="112">
        <v>2.08335E-4</v>
      </c>
      <c r="BO1370" s="112">
        <v>0.12557199999999999</v>
      </c>
      <c r="BP1370" s="112">
        <v>4.6798699999999999E-2</v>
      </c>
      <c r="BQ1370" s="112">
        <v>0.25340299999999999</v>
      </c>
      <c r="BR1370" s="112">
        <v>2.1812699999999999E-3</v>
      </c>
      <c r="BS1370" s="112">
        <v>4.5040400000000001E-2</v>
      </c>
      <c r="BT1370" s="112">
        <v>2.30374E-2</v>
      </c>
      <c r="BU1370" s="117">
        <v>0.19439400000000001</v>
      </c>
      <c r="BV1370" s="112">
        <v>1.4349300000000001E-2</v>
      </c>
      <c r="BW1370" s="112">
        <v>6.7690600000000004E-3</v>
      </c>
      <c r="BX1370" s="112">
        <v>0.22298100000000001</v>
      </c>
      <c r="BY1370" s="112">
        <v>8.7308999999999998E-2</v>
      </c>
      <c r="BZ1370" s="112">
        <v>0.59753699999999998</v>
      </c>
      <c r="CA1370" s="112">
        <v>4.8693899999999998E-2</v>
      </c>
      <c r="CB1370" s="112">
        <v>0.199763</v>
      </c>
      <c r="CC1370" s="112">
        <v>0.120209</v>
      </c>
      <c r="CD1370" s="117">
        <v>0.69455</v>
      </c>
      <c r="CE1370" s="105">
        <v>0.51514300000000002</v>
      </c>
      <c r="CF1370" s="105">
        <v>1.24678</v>
      </c>
      <c r="CG1370" s="105">
        <v>0.32569399999999998</v>
      </c>
      <c r="CH1370" s="105">
        <v>0.55546200000000001</v>
      </c>
      <c r="CI1370" s="105">
        <v>0.25148100000000001</v>
      </c>
      <c r="CJ1370" s="105">
        <v>0.49274800000000002</v>
      </c>
      <c r="CK1370" s="105">
        <v>0.30711899999999998</v>
      </c>
      <c r="CL1370" s="105">
        <v>0.28222999999999998</v>
      </c>
      <c r="CM1370" s="116">
        <v>0.113036</v>
      </c>
    </row>
    <row r="1371" spans="1:91">
      <c r="A1371" s="104" t="s">
        <v>3639</v>
      </c>
      <c r="B1371" s="104" t="s">
        <v>3640</v>
      </c>
      <c r="C1371" s="104" t="s">
        <v>3641</v>
      </c>
      <c r="D1371" s="105">
        <v>37.688600000000001</v>
      </c>
      <c r="E1371" s="108">
        <v>105571000000</v>
      </c>
      <c r="F1371" s="108">
        <v>43632981164</v>
      </c>
      <c r="G1371" s="108">
        <v>37428875193</v>
      </c>
      <c r="H1371" s="108">
        <v>88844032938</v>
      </c>
      <c r="I1371" s="108">
        <v>77427455572</v>
      </c>
      <c r="J1371" s="108">
        <v>34691243099</v>
      </c>
      <c r="K1371" s="108">
        <v>92314355798</v>
      </c>
      <c r="L1371" s="108">
        <v>27156610655</v>
      </c>
      <c r="M1371" s="108">
        <v>81992852943</v>
      </c>
      <c r="N1371" s="108">
        <v>57422141205</v>
      </c>
      <c r="O1371" s="108">
        <v>28164689939</v>
      </c>
      <c r="P1371" s="108">
        <v>37416230588</v>
      </c>
      <c r="Q1371" s="108">
        <v>220997000000</v>
      </c>
      <c r="R1371" s="108">
        <v>251059000000</v>
      </c>
      <c r="S1371" s="108">
        <v>184724000000</v>
      </c>
      <c r="T1371" s="108">
        <v>214120000000</v>
      </c>
      <c r="U1371" s="108">
        <v>224276000000</v>
      </c>
      <c r="V1371" s="108">
        <v>245700000000</v>
      </c>
      <c r="W1371" s="108">
        <v>187752000000</v>
      </c>
      <c r="X1371" s="108">
        <v>214729000000</v>
      </c>
      <c r="Y1371" s="108">
        <v>218361000000</v>
      </c>
      <c r="Z1371" s="108">
        <v>179497000000</v>
      </c>
      <c r="AA1371" s="108">
        <v>194575000000</v>
      </c>
      <c r="AB1371" s="108">
        <v>179330000000</v>
      </c>
      <c r="AC1371" s="108">
        <v>202332000000</v>
      </c>
      <c r="AD1371" s="108">
        <v>233811000000</v>
      </c>
      <c r="AE1371" s="108">
        <v>226845000000</v>
      </c>
      <c r="AF1371" s="108">
        <v>224046000000</v>
      </c>
      <c r="AG1371" s="108">
        <v>225776000000</v>
      </c>
      <c r="AH1371" s="115">
        <v>193221000000</v>
      </c>
      <c r="AI1371" s="105">
        <v>37.002899999999997</v>
      </c>
      <c r="AJ1371" s="105">
        <v>35.830199999999998</v>
      </c>
      <c r="AK1371" s="105">
        <v>35.597999999999999</v>
      </c>
      <c r="AL1371" s="105">
        <v>36.6449</v>
      </c>
      <c r="AM1371" s="105">
        <v>36.554600000000001</v>
      </c>
      <c r="AN1371" s="105">
        <v>35.357999999999997</v>
      </c>
      <c r="AO1371" s="105">
        <v>36.662300000000002</v>
      </c>
      <c r="AP1371" s="105">
        <v>35.194600000000001</v>
      </c>
      <c r="AQ1371" s="105">
        <v>36.443899999999999</v>
      </c>
      <c r="AR1371" s="105">
        <v>36.189100000000003</v>
      </c>
      <c r="AS1371" s="105">
        <v>35.192999999999998</v>
      </c>
      <c r="AT1371" s="105">
        <v>35.7271</v>
      </c>
      <c r="AU1371" s="105">
        <v>37.930500000000002</v>
      </c>
      <c r="AV1371" s="105">
        <v>38.158900000000003</v>
      </c>
      <c r="AW1371" s="105">
        <v>37.735399999999998</v>
      </c>
      <c r="AX1371" s="105">
        <v>38.018900000000002</v>
      </c>
      <c r="AY1371" s="105">
        <v>38.029299999999999</v>
      </c>
      <c r="AZ1371" s="105">
        <v>38.142600000000002</v>
      </c>
      <c r="BA1371" s="105">
        <v>37.695</v>
      </c>
      <c r="BB1371" s="105">
        <v>37.972499999999997</v>
      </c>
      <c r="BC1371" s="105">
        <v>37.866</v>
      </c>
      <c r="BD1371" s="105">
        <v>37.8093</v>
      </c>
      <c r="BE1371" s="105">
        <v>37.911700000000003</v>
      </c>
      <c r="BF1371" s="105">
        <v>37.820399999999999</v>
      </c>
      <c r="BG1371" s="105">
        <v>37.629300000000001</v>
      </c>
      <c r="BH1371" s="105">
        <v>37.792999999999999</v>
      </c>
      <c r="BI1371" s="105">
        <v>37.736800000000002</v>
      </c>
      <c r="BJ1371" s="105">
        <v>37.760100000000001</v>
      </c>
      <c r="BK1371" s="105">
        <v>37.682200000000002</v>
      </c>
      <c r="BL1371" s="116">
        <v>37.531100000000002</v>
      </c>
      <c r="BM1371" s="112">
        <v>2.62592E-2</v>
      </c>
      <c r="BN1371" s="112">
        <v>2.4817800000000001E-2</v>
      </c>
      <c r="BO1371" s="112">
        <v>2.8030599999999999E-2</v>
      </c>
      <c r="BP1371" s="112">
        <v>2.7085899999999999E-3</v>
      </c>
      <c r="BQ1371" s="112">
        <v>0.11187800000000001</v>
      </c>
      <c r="BR1371" s="112">
        <v>6.5072899999999998E-3</v>
      </c>
      <c r="BS1371" s="112">
        <v>0.15040500000000001</v>
      </c>
      <c r="BT1371" s="112">
        <v>6.4175999999999997E-2</v>
      </c>
      <c r="BU1371" s="117">
        <v>0.49540499999999998</v>
      </c>
      <c r="BV1371" s="112">
        <v>6.8972000000000006E-2</v>
      </c>
      <c r="BW1371" s="112">
        <v>6.6706799999999997E-2</v>
      </c>
      <c r="BX1371" s="112">
        <v>9.9127400000000004E-2</v>
      </c>
      <c r="BY1371" s="112">
        <v>1.3306800000000001E-2</v>
      </c>
      <c r="BZ1371" s="112">
        <v>0.48839500000000002</v>
      </c>
      <c r="CA1371" s="112">
        <v>7.46584E-2</v>
      </c>
      <c r="CB1371" s="112">
        <v>0.36530400000000002</v>
      </c>
      <c r="CC1371" s="112">
        <v>0.212758</v>
      </c>
      <c r="CD1371" s="117">
        <v>0.80782600000000004</v>
      </c>
      <c r="CE1371" s="105">
        <v>-1.5141100000000001</v>
      </c>
      <c r="CF1371" s="105">
        <v>-1.4719800000000001</v>
      </c>
      <c r="CG1371" s="105">
        <v>-1.5575600000000001</v>
      </c>
      <c r="CH1371" s="105">
        <v>-1.9547300000000001</v>
      </c>
      <c r="CI1371" s="105">
        <v>0.28380300000000003</v>
      </c>
      <c r="CJ1371" s="105">
        <v>0.40580100000000002</v>
      </c>
      <c r="CK1371" s="105">
        <v>0.18665799999999999</v>
      </c>
      <c r="CL1371" s="105">
        <v>0.18931500000000001</v>
      </c>
      <c r="CM1371" s="116">
        <v>6.1885799999999998E-2</v>
      </c>
    </row>
    <row r="1372" spans="1:91">
      <c r="A1372" s="104" t="s">
        <v>3642</v>
      </c>
      <c r="B1372" s="104" t="s">
        <v>3643</v>
      </c>
      <c r="C1372" s="104" t="s">
        <v>3644</v>
      </c>
      <c r="D1372" s="105">
        <v>35.929200000000002</v>
      </c>
      <c r="E1372" s="108">
        <v>47976839647</v>
      </c>
      <c r="F1372" s="108">
        <v>39953981157</v>
      </c>
      <c r="G1372" s="108">
        <v>34650115365</v>
      </c>
      <c r="H1372" s="108">
        <v>57604682342</v>
      </c>
      <c r="I1372" s="108">
        <v>47614321632</v>
      </c>
      <c r="J1372" s="108">
        <v>38225685033</v>
      </c>
      <c r="K1372" s="108">
        <v>39878389600</v>
      </c>
      <c r="L1372" s="108">
        <v>20788870712</v>
      </c>
      <c r="M1372" s="108">
        <v>46040318690</v>
      </c>
      <c r="N1372" s="108">
        <v>37661252074</v>
      </c>
      <c r="O1372" s="108">
        <v>31236518296</v>
      </c>
      <c r="P1372" s="108">
        <v>34124871779</v>
      </c>
      <c r="Q1372" s="108">
        <v>74411007437</v>
      </c>
      <c r="R1372" s="108">
        <v>75569926766</v>
      </c>
      <c r="S1372" s="108">
        <v>48349038002</v>
      </c>
      <c r="T1372" s="108">
        <v>61770875345</v>
      </c>
      <c r="U1372" s="108">
        <v>69925661994</v>
      </c>
      <c r="V1372" s="108">
        <v>82005027690</v>
      </c>
      <c r="W1372" s="108">
        <v>51499735344</v>
      </c>
      <c r="X1372" s="108">
        <v>61645275527</v>
      </c>
      <c r="Y1372" s="108">
        <v>71555745498</v>
      </c>
      <c r="Z1372" s="108">
        <v>52380279947</v>
      </c>
      <c r="AA1372" s="108">
        <v>61846292655</v>
      </c>
      <c r="AB1372" s="108">
        <v>48718287247</v>
      </c>
      <c r="AC1372" s="108">
        <v>54101569909</v>
      </c>
      <c r="AD1372" s="108">
        <v>71949752220</v>
      </c>
      <c r="AE1372" s="108">
        <v>68538831365</v>
      </c>
      <c r="AF1372" s="108">
        <v>64201134745</v>
      </c>
      <c r="AG1372" s="108">
        <v>67883608999</v>
      </c>
      <c r="AH1372" s="115">
        <v>69797249792</v>
      </c>
      <c r="AI1372" s="105">
        <v>35.865099999999998</v>
      </c>
      <c r="AJ1372" s="105">
        <v>35.709600000000002</v>
      </c>
      <c r="AK1372" s="105">
        <v>35.494599999999998</v>
      </c>
      <c r="AL1372" s="105">
        <v>36.0199</v>
      </c>
      <c r="AM1372" s="105">
        <v>35.868699999999997</v>
      </c>
      <c r="AN1372" s="105">
        <v>35.504399999999997</v>
      </c>
      <c r="AO1372" s="105">
        <v>35.459099999999999</v>
      </c>
      <c r="AP1372" s="105">
        <v>34.851700000000001</v>
      </c>
      <c r="AQ1372" s="105">
        <v>35.6113</v>
      </c>
      <c r="AR1372" s="105">
        <v>35.584299999999999</v>
      </c>
      <c r="AS1372" s="105">
        <v>35.342199999999998</v>
      </c>
      <c r="AT1372" s="105">
        <v>35.594299999999997</v>
      </c>
      <c r="AU1372" s="105">
        <v>36.330300000000001</v>
      </c>
      <c r="AV1372" s="105">
        <v>36.4268</v>
      </c>
      <c r="AW1372" s="105">
        <v>35.8628</v>
      </c>
      <c r="AX1372" s="105">
        <v>36.225499999999997</v>
      </c>
      <c r="AY1372" s="105">
        <v>36.333100000000002</v>
      </c>
      <c r="AZ1372" s="105">
        <v>36.5717</v>
      </c>
      <c r="BA1372" s="105">
        <v>35.828800000000001</v>
      </c>
      <c r="BB1372" s="105">
        <v>36.1813</v>
      </c>
      <c r="BC1372" s="105">
        <v>36.2667</v>
      </c>
      <c r="BD1372" s="105">
        <v>36.034199999999998</v>
      </c>
      <c r="BE1372" s="105">
        <v>36.2622</v>
      </c>
      <c r="BF1372" s="105">
        <v>35.940300000000001</v>
      </c>
      <c r="BG1372" s="105">
        <v>35.7318</v>
      </c>
      <c r="BH1372" s="105">
        <v>36.092399999999998</v>
      </c>
      <c r="BI1372" s="105">
        <v>36.010100000000001</v>
      </c>
      <c r="BJ1372" s="105">
        <v>35.956899999999997</v>
      </c>
      <c r="BK1372" s="105">
        <v>35.918100000000003</v>
      </c>
      <c r="BL1372" s="116">
        <v>36.039400000000001</v>
      </c>
      <c r="BM1372" s="112">
        <v>6.7599000000000006E-2</v>
      </c>
      <c r="BN1372" s="112">
        <v>0.33058700000000002</v>
      </c>
      <c r="BO1372" s="112">
        <v>4.7408600000000002E-2</v>
      </c>
      <c r="BP1372" s="112">
        <v>6.6499899999999997E-3</v>
      </c>
      <c r="BQ1372" s="112">
        <v>0.25650600000000001</v>
      </c>
      <c r="BR1372" s="112">
        <v>2.01123E-2</v>
      </c>
      <c r="BS1372" s="112">
        <v>0.433031</v>
      </c>
      <c r="BT1372" s="112">
        <v>0.35178599999999999</v>
      </c>
      <c r="BU1372" s="117">
        <v>0.82736699999999996</v>
      </c>
      <c r="BV1372" s="112">
        <v>0.12288399999999999</v>
      </c>
      <c r="BW1372" s="112">
        <v>0.423682</v>
      </c>
      <c r="BX1372" s="112">
        <v>0.131075</v>
      </c>
      <c r="BY1372" s="112">
        <v>2.12356E-2</v>
      </c>
      <c r="BZ1372" s="112">
        <v>0.59843900000000005</v>
      </c>
      <c r="CA1372" s="112">
        <v>0.13107199999999999</v>
      </c>
      <c r="CB1372" s="112">
        <v>0.64634400000000003</v>
      </c>
      <c r="CC1372" s="112">
        <v>0.55022199999999999</v>
      </c>
      <c r="CD1372" s="117">
        <v>0.94846799999999998</v>
      </c>
      <c r="CE1372" s="105">
        <v>-0.28170600000000001</v>
      </c>
      <c r="CF1372" s="105">
        <v>-0.17383199999999999</v>
      </c>
      <c r="CG1372" s="105">
        <v>-0.66411299999999995</v>
      </c>
      <c r="CH1372" s="105">
        <v>-0.464536</v>
      </c>
      <c r="CI1372" s="105">
        <v>0.23516500000000001</v>
      </c>
      <c r="CJ1372" s="105">
        <v>0.405277</v>
      </c>
      <c r="CK1372" s="105">
        <v>0.120777</v>
      </c>
      <c r="CL1372" s="105">
        <v>0.10742599999999999</v>
      </c>
      <c r="CM1372" s="116">
        <v>-2.6723199999999999E-2</v>
      </c>
    </row>
    <row r="1373" spans="1:91">
      <c r="A1373" s="104" t="s">
        <v>3645</v>
      </c>
      <c r="B1373" s="104" t="s">
        <v>3646</v>
      </c>
      <c r="C1373" s="104" t="s">
        <v>3647</v>
      </c>
      <c r="D1373" s="105">
        <v>35.380099999999999</v>
      </c>
      <c r="E1373" s="108">
        <v>38294161717</v>
      </c>
      <c r="F1373" s="108">
        <v>31624529256</v>
      </c>
      <c r="G1373" s="108">
        <v>27922316097</v>
      </c>
      <c r="H1373" s="108">
        <v>45318636740</v>
      </c>
      <c r="I1373" s="108">
        <v>37202613277</v>
      </c>
      <c r="J1373" s="108">
        <v>35001334478</v>
      </c>
      <c r="K1373" s="108">
        <v>33367967611</v>
      </c>
      <c r="L1373" s="108">
        <v>18790643727</v>
      </c>
      <c r="M1373" s="108">
        <v>36068070963</v>
      </c>
      <c r="N1373" s="108">
        <v>32434701393</v>
      </c>
      <c r="O1373" s="108">
        <v>29918903370</v>
      </c>
      <c r="P1373" s="108">
        <v>28298704355</v>
      </c>
      <c r="Q1373" s="108">
        <v>45779252479</v>
      </c>
      <c r="R1373" s="108">
        <v>51199180592</v>
      </c>
      <c r="S1373" s="108">
        <v>27698147587</v>
      </c>
      <c r="T1373" s="108">
        <v>45889853244</v>
      </c>
      <c r="U1373" s="108">
        <v>48101286262</v>
      </c>
      <c r="V1373" s="108">
        <v>52017168401</v>
      </c>
      <c r="W1373" s="108">
        <v>23448047877</v>
      </c>
      <c r="X1373" s="108">
        <v>30217984186</v>
      </c>
      <c r="Y1373" s="108">
        <v>47224099515</v>
      </c>
      <c r="Z1373" s="108">
        <v>37313635429</v>
      </c>
      <c r="AA1373" s="108">
        <v>41420461729</v>
      </c>
      <c r="AB1373" s="108">
        <v>27513143193</v>
      </c>
      <c r="AC1373" s="108">
        <v>28655808064</v>
      </c>
      <c r="AD1373" s="108">
        <v>50249401989</v>
      </c>
      <c r="AE1373" s="108">
        <v>47792801362</v>
      </c>
      <c r="AF1373" s="108">
        <v>45451125728</v>
      </c>
      <c r="AG1373" s="108">
        <v>45289741889</v>
      </c>
      <c r="AH1373" s="115">
        <v>40684363745</v>
      </c>
      <c r="AI1373" s="105">
        <v>35.539900000000003</v>
      </c>
      <c r="AJ1373" s="105">
        <v>35.3765</v>
      </c>
      <c r="AK1373" s="105">
        <v>35.188400000000001</v>
      </c>
      <c r="AL1373" s="105">
        <v>35.6738</v>
      </c>
      <c r="AM1373" s="105">
        <v>35.519500000000001</v>
      </c>
      <c r="AN1373" s="105">
        <v>35.383699999999997</v>
      </c>
      <c r="AO1373" s="105">
        <v>35.204700000000003</v>
      </c>
      <c r="AP1373" s="105">
        <v>34.721299999999999</v>
      </c>
      <c r="AQ1373" s="105">
        <v>35.259099999999997</v>
      </c>
      <c r="AR1373" s="105">
        <v>35.371000000000002</v>
      </c>
      <c r="AS1373" s="105">
        <v>35.283900000000003</v>
      </c>
      <c r="AT1373" s="105">
        <v>35.324199999999998</v>
      </c>
      <c r="AU1373" s="105">
        <v>35.622799999999998</v>
      </c>
      <c r="AV1373" s="105">
        <v>35.865099999999998</v>
      </c>
      <c r="AW1373" s="105">
        <v>35.068300000000001</v>
      </c>
      <c r="AX1373" s="105">
        <v>35.796799999999998</v>
      </c>
      <c r="AY1373" s="105">
        <v>35.7913</v>
      </c>
      <c r="AZ1373" s="105">
        <v>35.919899999999998</v>
      </c>
      <c r="BA1373" s="105">
        <v>34.6937</v>
      </c>
      <c r="BB1373" s="105">
        <v>35.156399999999998</v>
      </c>
      <c r="BC1373" s="105">
        <v>35.673400000000001</v>
      </c>
      <c r="BD1373" s="105">
        <v>35.545099999999998</v>
      </c>
      <c r="BE1373" s="105">
        <v>35.685000000000002</v>
      </c>
      <c r="BF1373" s="105">
        <v>35.116</v>
      </c>
      <c r="BG1373" s="105">
        <v>34.811199999999999</v>
      </c>
      <c r="BH1373" s="105">
        <v>35.574199999999998</v>
      </c>
      <c r="BI1373" s="105">
        <v>35.49</v>
      </c>
      <c r="BJ1373" s="105">
        <v>35.458599999999997</v>
      </c>
      <c r="BK1373" s="105">
        <v>35.328800000000001</v>
      </c>
      <c r="BL1373" s="116">
        <v>35.253599999999999</v>
      </c>
      <c r="BM1373" s="112">
        <v>0.86585100000000004</v>
      </c>
      <c r="BN1373" s="112">
        <v>0.15790799999999999</v>
      </c>
      <c r="BO1373" s="112">
        <v>0.19032099999999999</v>
      </c>
      <c r="BP1373" s="112">
        <v>0.76655200000000001</v>
      </c>
      <c r="BQ1373" s="112">
        <v>0.51920699999999997</v>
      </c>
      <c r="BR1373" s="112">
        <v>2.60224E-3</v>
      </c>
      <c r="BS1373" s="112">
        <v>0.58293700000000004</v>
      </c>
      <c r="BT1373" s="112">
        <v>0.60488200000000003</v>
      </c>
      <c r="BU1373" s="117">
        <v>0.83531100000000003</v>
      </c>
      <c r="BV1373" s="112">
        <v>0.894374</v>
      </c>
      <c r="BW1373" s="112">
        <v>0.24146200000000001</v>
      </c>
      <c r="BX1373" s="112">
        <v>0.29905900000000002</v>
      </c>
      <c r="BY1373" s="112">
        <v>0.81222499999999997</v>
      </c>
      <c r="BZ1373" s="112">
        <v>0.75472899999999998</v>
      </c>
      <c r="CA1373" s="112">
        <v>5.1561599999999999E-2</v>
      </c>
      <c r="CB1373" s="112">
        <v>0.75517800000000002</v>
      </c>
      <c r="CC1373" s="112">
        <v>0.75756800000000002</v>
      </c>
      <c r="CD1373" s="117">
        <v>0.95043699999999998</v>
      </c>
      <c r="CE1373" s="105">
        <v>2.1231300000000002E-2</v>
      </c>
      <c r="CF1373" s="105">
        <v>0.17862600000000001</v>
      </c>
      <c r="CG1373" s="105">
        <v>-0.2853</v>
      </c>
      <c r="CH1373" s="105">
        <v>-2.06439E-2</v>
      </c>
      <c r="CI1373" s="105">
        <v>0.171736</v>
      </c>
      <c r="CJ1373" s="105">
        <v>0.48899799999999999</v>
      </c>
      <c r="CK1373" s="105">
        <v>-0.17253099999999999</v>
      </c>
      <c r="CL1373" s="105">
        <v>0.1017</v>
      </c>
      <c r="CM1373" s="116">
        <v>-5.5197400000000001E-2</v>
      </c>
    </row>
    <row r="1374" spans="1:91">
      <c r="A1374" s="104" t="s">
        <v>3648</v>
      </c>
      <c r="B1374" s="104" t="s">
        <v>3649</v>
      </c>
      <c r="C1374" s="104" t="s">
        <v>2062</v>
      </c>
      <c r="D1374" s="105">
        <v>37.598849999999999</v>
      </c>
      <c r="E1374" s="108">
        <v>130622000000</v>
      </c>
      <c r="F1374" s="108">
        <v>78147461196</v>
      </c>
      <c r="G1374" s="108">
        <v>70579979203</v>
      </c>
      <c r="H1374" s="108">
        <v>137051000000</v>
      </c>
      <c r="I1374" s="108">
        <v>122878000000</v>
      </c>
      <c r="J1374" s="108">
        <v>76355219019</v>
      </c>
      <c r="K1374" s="108">
        <v>118745000000</v>
      </c>
      <c r="L1374" s="108">
        <v>49899219607</v>
      </c>
      <c r="M1374" s="108">
        <v>119369000000</v>
      </c>
      <c r="N1374" s="108">
        <v>91832285063</v>
      </c>
      <c r="O1374" s="108">
        <v>61822185276</v>
      </c>
      <c r="P1374" s="108">
        <v>66164329962</v>
      </c>
      <c r="Q1374" s="108">
        <v>225417000000</v>
      </c>
      <c r="R1374" s="108">
        <v>235204000000</v>
      </c>
      <c r="S1374" s="108">
        <v>191919000000</v>
      </c>
      <c r="T1374" s="108">
        <v>211172000000</v>
      </c>
      <c r="U1374" s="108">
        <v>213025000000</v>
      </c>
      <c r="V1374" s="108">
        <v>248820000000</v>
      </c>
      <c r="W1374" s="108">
        <v>191264000000</v>
      </c>
      <c r="X1374" s="108">
        <v>224264000000</v>
      </c>
      <c r="Y1374" s="108">
        <v>226802000000</v>
      </c>
      <c r="Z1374" s="108">
        <v>182645000000</v>
      </c>
      <c r="AA1374" s="108">
        <v>197069000000</v>
      </c>
      <c r="AB1374" s="108">
        <v>187785000000</v>
      </c>
      <c r="AC1374" s="108">
        <v>196687000000</v>
      </c>
      <c r="AD1374" s="108">
        <v>224157000000</v>
      </c>
      <c r="AE1374" s="108">
        <v>207553000000</v>
      </c>
      <c r="AF1374" s="108">
        <v>202671000000</v>
      </c>
      <c r="AG1374" s="108">
        <v>203897000000</v>
      </c>
      <c r="AH1374" s="115">
        <v>195733000000</v>
      </c>
      <c r="AI1374" s="105">
        <v>37.310099999999998</v>
      </c>
      <c r="AJ1374" s="105">
        <v>36.666699999999999</v>
      </c>
      <c r="AK1374" s="105">
        <v>36.507899999999999</v>
      </c>
      <c r="AL1374" s="105">
        <v>37.270299999999999</v>
      </c>
      <c r="AM1374" s="105">
        <v>37.202100000000002</v>
      </c>
      <c r="AN1374" s="105">
        <v>36.473700000000001</v>
      </c>
      <c r="AO1374" s="105">
        <v>37.0227</v>
      </c>
      <c r="AP1374" s="105">
        <v>36.013500000000001</v>
      </c>
      <c r="AQ1374" s="105">
        <v>36.985700000000001</v>
      </c>
      <c r="AR1374" s="105">
        <v>36.857300000000002</v>
      </c>
      <c r="AS1374" s="105">
        <v>36.307099999999998</v>
      </c>
      <c r="AT1374" s="105">
        <v>36.549500000000002</v>
      </c>
      <c r="AU1374" s="105">
        <v>37.958300000000001</v>
      </c>
      <c r="AV1374" s="105">
        <v>38.064799999999998</v>
      </c>
      <c r="AW1374" s="105">
        <v>37.791400000000003</v>
      </c>
      <c r="AX1374" s="105">
        <v>37.998899999999999</v>
      </c>
      <c r="AY1374" s="105">
        <v>37.954500000000003</v>
      </c>
      <c r="AZ1374" s="105">
        <v>38.160800000000002</v>
      </c>
      <c r="BA1374" s="105">
        <v>37.721699999999998</v>
      </c>
      <c r="BB1374" s="105">
        <v>38.0349</v>
      </c>
      <c r="BC1374" s="105">
        <v>37.920499999999997</v>
      </c>
      <c r="BD1374" s="105">
        <v>37.834299999999999</v>
      </c>
      <c r="BE1374" s="105">
        <v>37.929900000000004</v>
      </c>
      <c r="BF1374" s="105">
        <v>37.886899999999997</v>
      </c>
      <c r="BG1374" s="105">
        <v>37.589100000000002</v>
      </c>
      <c r="BH1374" s="105">
        <v>37.732199999999999</v>
      </c>
      <c r="BI1374" s="105">
        <v>37.608600000000003</v>
      </c>
      <c r="BJ1374" s="105">
        <v>37.615400000000001</v>
      </c>
      <c r="BK1374" s="105">
        <v>37.5319</v>
      </c>
      <c r="BL1374" s="116">
        <v>37.5488</v>
      </c>
      <c r="BM1374" s="112">
        <v>4.0353899999999998E-2</v>
      </c>
      <c r="BN1374" s="112">
        <v>8.5088999999999998E-2</v>
      </c>
      <c r="BO1374" s="112">
        <v>5.4668899999999999E-2</v>
      </c>
      <c r="BP1374" s="112">
        <v>3.5144600000000001E-3</v>
      </c>
      <c r="BQ1374" s="112">
        <v>1.1136E-2</v>
      </c>
      <c r="BR1374" s="112">
        <v>2.21105E-3</v>
      </c>
      <c r="BS1374" s="112">
        <v>2.6219800000000001E-2</v>
      </c>
      <c r="BT1374" s="112">
        <v>1.0664100000000001E-3</v>
      </c>
      <c r="BU1374" s="117">
        <v>0.20505300000000001</v>
      </c>
      <c r="BV1374" s="112">
        <v>8.6330299999999999E-2</v>
      </c>
      <c r="BW1374" s="112">
        <v>0.15218100000000001</v>
      </c>
      <c r="BX1374" s="112">
        <v>0.142124</v>
      </c>
      <c r="BY1374" s="112">
        <v>1.48884E-2</v>
      </c>
      <c r="BZ1374" s="112">
        <v>0.26281500000000002</v>
      </c>
      <c r="CA1374" s="112">
        <v>4.8693899999999998E-2</v>
      </c>
      <c r="CB1374" s="112">
        <v>0.15748300000000001</v>
      </c>
      <c r="CC1374" s="112">
        <v>2.5685400000000001E-2</v>
      </c>
      <c r="CD1374" s="117">
        <v>0.70063399999999998</v>
      </c>
      <c r="CE1374" s="105">
        <v>-0.737124</v>
      </c>
      <c r="CF1374" s="105">
        <v>-0.58332799999999996</v>
      </c>
      <c r="CG1374" s="105">
        <v>-0.891401</v>
      </c>
      <c r="CH1374" s="105">
        <v>-0.99407599999999996</v>
      </c>
      <c r="CI1374" s="105">
        <v>0.37282199999999999</v>
      </c>
      <c r="CJ1374" s="105">
        <v>0.47270200000000001</v>
      </c>
      <c r="CK1374" s="105">
        <v>0.326986</v>
      </c>
      <c r="CL1374" s="105">
        <v>0.31833</v>
      </c>
      <c r="CM1374" s="116">
        <v>7.79228E-2</v>
      </c>
    </row>
    <row r="1375" spans="1:91">
      <c r="A1375" s="104" t="s">
        <v>3650</v>
      </c>
      <c r="B1375" s="104" t="s">
        <v>3651</v>
      </c>
      <c r="C1375" s="104" t="s">
        <v>496</v>
      </c>
      <c r="D1375" s="105">
        <v>32.749699999999997</v>
      </c>
      <c r="E1375" s="108">
        <v>5394449655</v>
      </c>
      <c r="F1375" s="108">
        <v>3923551967</v>
      </c>
      <c r="G1375" s="108">
        <v>3532795565</v>
      </c>
      <c r="H1375" s="108">
        <v>5249032068</v>
      </c>
      <c r="I1375" s="108">
        <v>5037677804</v>
      </c>
      <c r="J1375" s="108">
        <v>4216603677</v>
      </c>
      <c r="K1375" s="108">
        <v>4318044063</v>
      </c>
      <c r="L1375" s="108">
        <v>2331671195</v>
      </c>
      <c r="M1375" s="108">
        <v>4557373345</v>
      </c>
      <c r="N1375" s="108">
        <v>3252099020</v>
      </c>
      <c r="O1375" s="108">
        <v>2426723988</v>
      </c>
      <c r="P1375" s="108">
        <v>2034611694</v>
      </c>
      <c r="Q1375" s="108">
        <v>7047113887</v>
      </c>
      <c r="R1375" s="108">
        <v>7743702834</v>
      </c>
      <c r="S1375" s="108">
        <v>8322751953</v>
      </c>
      <c r="T1375" s="108">
        <v>7136773385</v>
      </c>
      <c r="U1375" s="108">
        <v>7300025074</v>
      </c>
      <c r="V1375" s="108">
        <v>7744274470</v>
      </c>
      <c r="W1375" s="108">
        <v>6990197821</v>
      </c>
      <c r="X1375" s="108">
        <v>8009667641</v>
      </c>
      <c r="Y1375" s="108">
        <v>6779611150</v>
      </c>
      <c r="Z1375" s="108">
        <v>6248866478</v>
      </c>
      <c r="AA1375" s="108">
        <v>6246757277</v>
      </c>
      <c r="AB1375" s="108">
        <v>6695065868</v>
      </c>
      <c r="AC1375" s="108">
        <v>7288889847</v>
      </c>
      <c r="AD1375" s="108">
        <v>6974270150</v>
      </c>
      <c r="AE1375" s="108">
        <v>7175764314</v>
      </c>
      <c r="AF1375" s="108">
        <v>7805337369</v>
      </c>
      <c r="AG1375" s="108">
        <v>7569304194</v>
      </c>
      <c r="AH1375" s="115">
        <v>6359924214</v>
      </c>
      <c r="AI1375" s="105">
        <v>32.712299999999999</v>
      </c>
      <c r="AJ1375" s="105">
        <v>32.412700000000001</v>
      </c>
      <c r="AK1375" s="105">
        <v>32.262300000000003</v>
      </c>
      <c r="AL1375" s="105">
        <v>32.563800000000001</v>
      </c>
      <c r="AM1375" s="105">
        <v>32.649500000000003</v>
      </c>
      <c r="AN1375" s="105">
        <v>32.405700000000003</v>
      </c>
      <c r="AO1375" s="105">
        <v>32.2729</v>
      </c>
      <c r="AP1375" s="105">
        <v>31.77</v>
      </c>
      <c r="AQ1375" s="105">
        <v>32.274700000000003</v>
      </c>
      <c r="AR1375" s="105">
        <v>32.010300000000001</v>
      </c>
      <c r="AS1375" s="105">
        <v>31.644200000000001</v>
      </c>
      <c r="AT1375" s="105">
        <v>31.526299999999999</v>
      </c>
      <c r="AU1375" s="105">
        <v>32.936300000000003</v>
      </c>
      <c r="AV1375" s="105">
        <v>33.140099999999997</v>
      </c>
      <c r="AW1375" s="105">
        <v>33.290799999999997</v>
      </c>
      <c r="AX1375" s="105">
        <v>33.111899999999999</v>
      </c>
      <c r="AY1375" s="105">
        <v>33.079799999999999</v>
      </c>
      <c r="AZ1375" s="105">
        <v>33.182899999999997</v>
      </c>
      <c r="BA1375" s="105">
        <v>32.947600000000001</v>
      </c>
      <c r="BB1375" s="105">
        <v>33.2273</v>
      </c>
      <c r="BC1375" s="105">
        <v>32.861800000000002</v>
      </c>
      <c r="BD1375" s="105">
        <v>32.960500000000003</v>
      </c>
      <c r="BE1375" s="105">
        <v>32.945599999999999</v>
      </c>
      <c r="BF1375" s="105">
        <v>33.076999999999998</v>
      </c>
      <c r="BG1375" s="105">
        <v>32.808300000000003</v>
      </c>
      <c r="BH1375" s="105">
        <v>32.713900000000002</v>
      </c>
      <c r="BI1375" s="105">
        <v>32.754399999999997</v>
      </c>
      <c r="BJ1375" s="105">
        <v>32.916899999999998</v>
      </c>
      <c r="BK1375" s="105">
        <v>32.744999999999997</v>
      </c>
      <c r="BL1375" s="116">
        <v>32.558900000000001</v>
      </c>
      <c r="BM1375" s="112">
        <v>0.17322399999999999</v>
      </c>
      <c r="BN1375" s="112">
        <v>0.18548799999999999</v>
      </c>
      <c r="BO1375" s="112">
        <v>3.2353800000000002E-2</v>
      </c>
      <c r="BP1375" s="112">
        <v>4.7657300000000001E-3</v>
      </c>
      <c r="BQ1375" s="112">
        <v>5.86553E-2</v>
      </c>
      <c r="BR1375" s="112">
        <v>2.3378300000000001E-2</v>
      </c>
      <c r="BS1375" s="112">
        <v>0.146397</v>
      </c>
      <c r="BT1375" s="112">
        <v>8.4681599999999996E-2</v>
      </c>
      <c r="BU1375" s="117">
        <v>0.87051599999999996</v>
      </c>
      <c r="BV1375" s="112">
        <v>0.24896599999999999</v>
      </c>
      <c r="BW1375" s="112">
        <v>0.27380199999999999</v>
      </c>
      <c r="BX1375" s="112">
        <v>0.10632900000000001</v>
      </c>
      <c r="BY1375" s="112">
        <v>1.7316499999999999E-2</v>
      </c>
      <c r="BZ1375" s="112">
        <v>0.42091200000000001</v>
      </c>
      <c r="CA1375" s="112">
        <v>0.14310800000000001</v>
      </c>
      <c r="CB1375" s="112">
        <v>0.36136299999999999</v>
      </c>
      <c r="CC1375" s="112">
        <v>0.24771000000000001</v>
      </c>
      <c r="CD1375" s="117">
        <v>0.96529799999999999</v>
      </c>
      <c r="CE1375" s="105">
        <v>-0.27782299999999999</v>
      </c>
      <c r="CF1375" s="105">
        <v>-0.20062099999999999</v>
      </c>
      <c r="CG1375" s="105">
        <v>-0.63440799999999997</v>
      </c>
      <c r="CH1375" s="105">
        <v>-1.01336</v>
      </c>
      <c r="CI1375" s="105">
        <v>0.38209900000000002</v>
      </c>
      <c r="CJ1375" s="105">
        <v>0.38461400000000001</v>
      </c>
      <c r="CK1375" s="105">
        <v>0.27199899999999999</v>
      </c>
      <c r="CL1375" s="105">
        <v>0.25409300000000001</v>
      </c>
      <c r="CM1375" s="116">
        <v>1.8572499999999999E-2</v>
      </c>
    </row>
    <row r="1376" spans="1:91">
      <c r="A1376" s="104" t="s">
        <v>3652</v>
      </c>
      <c r="B1376" s="104" t="s">
        <v>3653</v>
      </c>
      <c r="C1376" s="104" t="s">
        <v>3654</v>
      </c>
      <c r="D1376" s="105">
        <v>27.625250000000001</v>
      </c>
      <c r="E1376" s="108">
        <v>134706101</v>
      </c>
      <c r="F1376" s="108">
        <v>34848760.75</v>
      </c>
      <c r="G1376" s="108">
        <v>68031160.5</v>
      </c>
      <c r="H1376" s="108">
        <v>125990602</v>
      </c>
      <c r="I1376" s="108">
        <v>133451982.5</v>
      </c>
      <c r="J1376" s="108">
        <v>31233050</v>
      </c>
      <c r="K1376" s="108">
        <v>97314604</v>
      </c>
      <c r="L1376" s="108">
        <v>8744544.5</v>
      </c>
      <c r="M1376" s="108">
        <v>96375204</v>
      </c>
      <c r="N1376" s="108">
        <v>90815268</v>
      </c>
      <c r="O1376" s="108">
        <v>53118544</v>
      </c>
      <c r="P1376" s="108">
        <v>56603234</v>
      </c>
      <c r="Q1376" s="108">
        <v>221693346</v>
      </c>
      <c r="R1376" s="108">
        <v>255225730</v>
      </c>
      <c r="S1376" s="108">
        <v>316126618</v>
      </c>
      <c r="T1376" s="108">
        <v>254713493.5</v>
      </c>
      <c r="U1376" s="108">
        <v>244363980</v>
      </c>
      <c r="V1376" s="108">
        <v>315170087.80000001</v>
      </c>
      <c r="W1376" s="108">
        <v>254398678</v>
      </c>
      <c r="X1376" s="108">
        <v>297312755.30000001</v>
      </c>
      <c r="Y1376" s="108">
        <v>202745440</v>
      </c>
      <c r="Z1376" s="108">
        <v>197655013</v>
      </c>
      <c r="AA1376" s="108">
        <v>214958182</v>
      </c>
      <c r="AB1376" s="108">
        <v>256466656</v>
      </c>
      <c r="AC1376" s="108">
        <v>221907177</v>
      </c>
      <c r="AD1376" s="108">
        <v>149707154.5</v>
      </c>
      <c r="AE1376" s="108">
        <v>197738915.5</v>
      </c>
      <c r="AF1376" s="108">
        <v>218064897</v>
      </c>
      <c r="AG1376" s="108">
        <v>180012424.5</v>
      </c>
      <c r="AH1376" s="115">
        <v>206772847</v>
      </c>
      <c r="AI1376" s="105">
        <v>27.3887</v>
      </c>
      <c r="AJ1376" s="105">
        <v>25.7532</v>
      </c>
      <c r="AK1376" s="105">
        <v>26.684899999999999</v>
      </c>
      <c r="AL1376" s="105">
        <v>27.1831</v>
      </c>
      <c r="AM1376" s="105">
        <v>27.444700000000001</v>
      </c>
      <c r="AN1376" s="105">
        <v>25.697800000000001</v>
      </c>
      <c r="AO1376" s="105">
        <v>26.804500000000001</v>
      </c>
      <c r="AP1376" s="105">
        <v>24.1858</v>
      </c>
      <c r="AQ1376" s="105">
        <v>26.711300000000001</v>
      </c>
      <c r="AR1376" s="105">
        <v>26.8245</v>
      </c>
      <c r="AS1376" s="105">
        <v>26.332699999999999</v>
      </c>
      <c r="AT1376" s="105">
        <v>26.358499999999999</v>
      </c>
      <c r="AU1376" s="105">
        <v>27.9497</v>
      </c>
      <c r="AV1376" s="105">
        <v>28.216899999999999</v>
      </c>
      <c r="AW1376" s="105">
        <v>28.715499999999999</v>
      </c>
      <c r="AX1376" s="105">
        <v>28.303599999999999</v>
      </c>
      <c r="AY1376" s="105">
        <v>28.171199999999999</v>
      </c>
      <c r="AZ1376" s="105">
        <v>28.615100000000002</v>
      </c>
      <c r="BA1376" s="105">
        <v>28.1675</v>
      </c>
      <c r="BB1376" s="105">
        <v>28.486000000000001</v>
      </c>
      <c r="BC1376" s="105">
        <v>27.809000000000001</v>
      </c>
      <c r="BD1376" s="105">
        <v>27.9939</v>
      </c>
      <c r="BE1376" s="105">
        <v>28.137</v>
      </c>
      <c r="BF1376" s="105">
        <v>28.370799999999999</v>
      </c>
      <c r="BG1376" s="105">
        <v>27.735600000000002</v>
      </c>
      <c r="BH1376" s="105">
        <v>27.177900000000001</v>
      </c>
      <c r="BI1376" s="105">
        <v>27.572900000000001</v>
      </c>
      <c r="BJ1376" s="105">
        <v>27.755199999999999</v>
      </c>
      <c r="BK1376" s="105">
        <v>27.3977</v>
      </c>
      <c r="BL1376" s="116">
        <v>27.677600000000002</v>
      </c>
      <c r="BM1376" s="112">
        <v>0.108399</v>
      </c>
      <c r="BN1376" s="112">
        <v>0.20671900000000001</v>
      </c>
      <c r="BO1376" s="112">
        <v>0.119161</v>
      </c>
      <c r="BP1376" s="112">
        <v>4.6238399999999997E-3</v>
      </c>
      <c r="BQ1376" s="112">
        <v>5.1740700000000001E-2</v>
      </c>
      <c r="BR1376" s="112">
        <v>1.15532E-2</v>
      </c>
      <c r="BS1376" s="112">
        <v>7.1831199999999998E-2</v>
      </c>
      <c r="BT1376" s="112">
        <v>2.2615E-2</v>
      </c>
      <c r="BU1376" s="117">
        <v>0.593414</v>
      </c>
      <c r="BV1376" s="112">
        <v>0.17235800000000001</v>
      </c>
      <c r="BW1376" s="112">
        <v>0.29579800000000001</v>
      </c>
      <c r="BX1376" s="112">
        <v>0.21457899999999999</v>
      </c>
      <c r="BY1376" s="112">
        <v>1.7065899999999998E-2</v>
      </c>
      <c r="BZ1376" s="112">
        <v>0.40135700000000002</v>
      </c>
      <c r="CA1376" s="112">
        <v>0.100163</v>
      </c>
      <c r="CB1376" s="112">
        <v>0.25252999999999998</v>
      </c>
      <c r="CC1376" s="112">
        <v>0.119367</v>
      </c>
      <c r="CD1376" s="117">
        <v>0.85616000000000003</v>
      </c>
      <c r="CE1376" s="105">
        <v>-1.0012300000000001</v>
      </c>
      <c r="CF1376" s="105">
        <v>-0.83497699999999997</v>
      </c>
      <c r="CG1376" s="105">
        <v>-1.7096800000000001</v>
      </c>
      <c r="CH1376" s="105">
        <v>-1.10494</v>
      </c>
      <c r="CI1376" s="105">
        <v>0.68385600000000002</v>
      </c>
      <c r="CJ1376" s="105">
        <v>0.753135</v>
      </c>
      <c r="CK1376" s="105">
        <v>0.54396199999999995</v>
      </c>
      <c r="CL1376" s="105">
        <v>0.55706699999999998</v>
      </c>
      <c r="CM1376" s="116">
        <v>-0.11471000000000001</v>
      </c>
    </row>
    <row r="1377" spans="1:91">
      <c r="A1377" s="104" t="s">
        <v>3655</v>
      </c>
      <c r="B1377" s="104" t="s">
        <v>3656</v>
      </c>
      <c r="C1377" s="104" t="s">
        <v>564</v>
      </c>
      <c r="D1377" s="105">
        <v>32.854150000000004</v>
      </c>
      <c r="E1377" s="108">
        <v>5204714541</v>
      </c>
      <c r="F1377" s="108">
        <v>4411827497</v>
      </c>
      <c r="G1377" s="108">
        <v>4740512052</v>
      </c>
      <c r="H1377" s="108">
        <v>5933364400</v>
      </c>
      <c r="I1377" s="108">
        <v>5776830609</v>
      </c>
      <c r="J1377" s="108">
        <v>5114959127</v>
      </c>
      <c r="K1377" s="108">
        <v>5364400361</v>
      </c>
      <c r="L1377" s="108">
        <v>4534502487</v>
      </c>
      <c r="M1377" s="108">
        <v>5794759572</v>
      </c>
      <c r="N1377" s="108">
        <v>6553130663</v>
      </c>
      <c r="O1377" s="108">
        <v>5791110124</v>
      </c>
      <c r="P1377" s="108">
        <v>5744766414</v>
      </c>
      <c r="Q1377" s="108">
        <v>7943801299</v>
      </c>
      <c r="R1377" s="108">
        <v>7717431086</v>
      </c>
      <c r="S1377" s="108">
        <v>5286662010</v>
      </c>
      <c r="T1377" s="108">
        <v>6885589187</v>
      </c>
      <c r="U1377" s="108">
        <v>7104805315</v>
      </c>
      <c r="V1377" s="108">
        <v>7144949635</v>
      </c>
      <c r="W1377" s="108">
        <v>7169074554</v>
      </c>
      <c r="X1377" s="108">
        <v>7587539389</v>
      </c>
      <c r="Y1377" s="108">
        <v>7861120494</v>
      </c>
      <c r="Z1377" s="108">
        <v>5836773025</v>
      </c>
      <c r="AA1377" s="108">
        <v>5786865359</v>
      </c>
      <c r="AB1377" s="108">
        <v>5781525342</v>
      </c>
      <c r="AC1377" s="108">
        <v>7346850912</v>
      </c>
      <c r="AD1377" s="108">
        <v>8842681875</v>
      </c>
      <c r="AE1377" s="108">
        <v>8052468879</v>
      </c>
      <c r="AF1377" s="108">
        <v>7094064365</v>
      </c>
      <c r="AG1377" s="108">
        <v>7650245843</v>
      </c>
      <c r="AH1377" s="115">
        <v>6982870876</v>
      </c>
      <c r="AI1377" s="105">
        <v>32.660699999999999</v>
      </c>
      <c r="AJ1377" s="105">
        <v>32.582700000000003</v>
      </c>
      <c r="AK1377" s="105">
        <v>32.692399999999999</v>
      </c>
      <c r="AL1377" s="105">
        <v>32.740600000000001</v>
      </c>
      <c r="AM1377" s="105">
        <v>32.848500000000001</v>
      </c>
      <c r="AN1377" s="105">
        <v>32.688000000000002</v>
      </c>
      <c r="AO1377" s="105">
        <v>32.587299999999999</v>
      </c>
      <c r="AP1377" s="105">
        <v>32.746200000000002</v>
      </c>
      <c r="AQ1377" s="105">
        <v>32.621200000000002</v>
      </c>
      <c r="AR1377" s="105">
        <v>33.054299999999998</v>
      </c>
      <c r="AS1377" s="105">
        <v>32.951500000000003</v>
      </c>
      <c r="AT1377" s="105">
        <v>33.023800000000001</v>
      </c>
      <c r="AU1377" s="105">
        <v>33.107599999999998</v>
      </c>
      <c r="AV1377" s="105">
        <v>33.135199999999998</v>
      </c>
      <c r="AW1377" s="105">
        <v>32.6252</v>
      </c>
      <c r="AX1377" s="105">
        <v>33.060299999999998</v>
      </c>
      <c r="AY1377" s="105">
        <v>33.0411</v>
      </c>
      <c r="AZ1377" s="105">
        <v>33.066099999999999</v>
      </c>
      <c r="BA1377" s="105">
        <v>32.984099999999998</v>
      </c>
      <c r="BB1377" s="105">
        <v>33.149000000000001</v>
      </c>
      <c r="BC1377" s="105">
        <v>33.078299999999999</v>
      </c>
      <c r="BD1377" s="105">
        <v>32.8598</v>
      </c>
      <c r="BE1377" s="105">
        <v>32.833199999999998</v>
      </c>
      <c r="BF1377" s="105">
        <v>32.865400000000001</v>
      </c>
      <c r="BG1377" s="105">
        <v>32.820399999999999</v>
      </c>
      <c r="BH1377" s="105">
        <v>33.057000000000002</v>
      </c>
      <c r="BI1377" s="105">
        <v>32.920699999999997</v>
      </c>
      <c r="BJ1377" s="105">
        <v>32.779000000000003</v>
      </c>
      <c r="BK1377" s="105">
        <v>32.760599999999997</v>
      </c>
      <c r="BL1377" s="116">
        <v>32.693800000000003</v>
      </c>
      <c r="BM1377" s="112">
        <v>7.5746499999999994E-2</v>
      </c>
      <c r="BN1377" s="112">
        <v>0.80005199999999999</v>
      </c>
      <c r="BO1377" s="112">
        <v>0.16558300000000001</v>
      </c>
      <c r="BP1377" s="112">
        <v>2.67746E-3</v>
      </c>
      <c r="BQ1377" s="112">
        <v>0.27545599999999998</v>
      </c>
      <c r="BR1377" s="112">
        <v>3.2165999999999998E-4</v>
      </c>
      <c r="BS1377" s="112">
        <v>3.8822499999999999E-3</v>
      </c>
      <c r="BT1377" s="112">
        <v>1.7471799999999999E-2</v>
      </c>
      <c r="BU1377" s="117">
        <v>6.2072599999999999E-2</v>
      </c>
      <c r="BV1377" s="112">
        <v>0.13400799999999999</v>
      </c>
      <c r="BW1377" s="112">
        <v>0.84185100000000002</v>
      </c>
      <c r="BX1377" s="112">
        <v>0.273733</v>
      </c>
      <c r="BY1377" s="112">
        <v>1.31877E-2</v>
      </c>
      <c r="BZ1377" s="112">
        <v>0.61800100000000002</v>
      </c>
      <c r="CA1377" s="112">
        <v>1.8675799999999999E-2</v>
      </c>
      <c r="CB1377" s="112">
        <v>6.2126000000000001E-2</v>
      </c>
      <c r="CC1377" s="112">
        <v>0.104488</v>
      </c>
      <c r="CD1377" s="117">
        <v>0.54148499999999999</v>
      </c>
      <c r="CE1377" s="105">
        <v>-9.92088E-2</v>
      </c>
      <c r="CF1377" s="105">
        <v>1.4586099999999999E-2</v>
      </c>
      <c r="CG1377" s="105">
        <v>-9.2884099999999997E-2</v>
      </c>
      <c r="CH1377" s="105">
        <v>0.26538099999999998</v>
      </c>
      <c r="CI1377" s="105">
        <v>0.211536</v>
      </c>
      <c r="CJ1377" s="105">
        <v>0.31138199999999999</v>
      </c>
      <c r="CK1377" s="105">
        <v>0.32597700000000002</v>
      </c>
      <c r="CL1377" s="105">
        <v>0.108323</v>
      </c>
      <c r="CM1377" s="116">
        <v>0.18823000000000001</v>
      </c>
    </row>
    <row r="1378" spans="1:91">
      <c r="A1378" s="104" t="s">
        <v>3657</v>
      </c>
      <c r="B1378" s="104" t="s">
        <v>3658</v>
      </c>
      <c r="C1378" s="104" t="s">
        <v>471</v>
      </c>
      <c r="D1378" s="105">
        <v>27.232950000000002</v>
      </c>
      <c r="E1378" s="108">
        <v>59853397</v>
      </c>
      <c r="F1378" s="108">
        <v>43619162.5</v>
      </c>
      <c r="G1378" s="108">
        <v>33188962</v>
      </c>
      <c r="H1378" s="108">
        <v>26701437.25</v>
      </c>
      <c r="I1378" s="108"/>
      <c r="J1378" s="108">
        <v>5167140.5</v>
      </c>
      <c r="K1378" s="108">
        <v>64781782</v>
      </c>
      <c r="L1378" s="108">
        <v>28297404</v>
      </c>
      <c r="M1378" s="108">
        <v>77708234</v>
      </c>
      <c r="N1378" s="108">
        <v>9549631</v>
      </c>
      <c r="O1378" s="108">
        <v>2137023.25</v>
      </c>
      <c r="P1378" s="108">
        <v>5544141</v>
      </c>
      <c r="Q1378" s="108">
        <v>51684412</v>
      </c>
      <c r="R1378" s="108">
        <v>146697866</v>
      </c>
      <c r="S1378" s="108">
        <v>295643152</v>
      </c>
      <c r="T1378" s="108">
        <v>209466871</v>
      </c>
      <c r="U1378" s="108">
        <v>218288287</v>
      </c>
      <c r="V1378" s="108">
        <v>153219104.5</v>
      </c>
      <c r="W1378" s="108">
        <v>123528162</v>
      </c>
      <c r="X1378" s="108">
        <v>176252249</v>
      </c>
      <c r="Y1378" s="108">
        <v>258575040</v>
      </c>
      <c r="Z1378" s="108">
        <v>498966752</v>
      </c>
      <c r="AA1378" s="108">
        <v>239706808</v>
      </c>
      <c r="AB1378" s="108">
        <v>142553578</v>
      </c>
      <c r="AC1378" s="108">
        <v>169165082</v>
      </c>
      <c r="AD1378" s="108">
        <v>147646528</v>
      </c>
      <c r="AE1378" s="108">
        <v>185950188</v>
      </c>
      <c r="AF1378" s="108">
        <v>177093534</v>
      </c>
      <c r="AG1378" s="108">
        <v>169301754.5</v>
      </c>
      <c r="AH1378" s="115">
        <v>169186248</v>
      </c>
      <c r="AI1378" s="105">
        <v>26.218399999999999</v>
      </c>
      <c r="AJ1378" s="105">
        <v>26.083100000000002</v>
      </c>
      <c r="AK1378" s="105">
        <v>25.6402</v>
      </c>
      <c r="AL1378" s="105">
        <v>24.944800000000001</v>
      </c>
      <c r="AM1378" s="105">
        <v>21.383299999999998</v>
      </c>
      <c r="AN1378" s="105">
        <v>23.1389</v>
      </c>
      <c r="AO1378" s="105">
        <v>26.205400000000001</v>
      </c>
      <c r="AP1378" s="105">
        <v>25.876200000000001</v>
      </c>
      <c r="AQ1378" s="105">
        <v>26.400700000000001</v>
      </c>
      <c r="AR1378" s="105">
        <v>23.308399999999999</v>
      </c>
      <c r="AS1378" s="105">
        <v>22.246600000000001</v>
      </c>
      <c r="AT1378" s="105">
        <v>23.006699999999999</v>
      </c>
      <c r="AU1378" s="105">
        <v>25.840599999999998</v>
      </c>
      <c r="AV1378" s="105">
        <v>27.417999999999999</v>
      </c>
      <c r="AW1378" s="105">
        <v>28.623799999999999</v>
      </c>
      <c r="AX1378" s="105">
        <v>28.0215</v>
      </c>
      <c r="AY1378" s="105">
        <v>28.0106</v>
      </c>
      <c r="AZ1378" s="105">
        <v>27.565000000000001</v>
      </c>
      <c r="BA1378" s="105">
        <v>27.1252</v>
      </c>
      <c r="BB1378" s="105">
        <v>27.742000000000001</v>
      </c>
      <c r="BC1378" s="105">
        <v>28.150600000000001</v>
      </c>
      <c r="BD1378" s="105">
        <v>29.3233</v>
      </c>
      <c r="BE1378" s="105">
        <v>28.305</v>
      </c>
      <c r="BF1378" s="105">
        <v>27.523499999999999</v>
      </c>
      <c r="BG1378" s="105">
        <v>27.340499999999999</v>
      </c>
      <c r="BH1378" s="105">
        <v>27.1569</v>
      </c>
      <c r="BI1378" s="105">
        <v>27.484200000000001</v>
      </c>
      <c r="BJ1378" s="105">
        <v>27.454999999999998</v>
      </c>
      <c r="BK1378" s="105">
        <v>27.309000000000001</v>
      </c>
      <c r="BL1378" s="116">
        <v>27.3963</v>
      </c>
      <c r="BM1378" s="112">
        <v>1.4391499999999999E-3</v>
      </c>
      <c r="BN1378" s="112">
        <v>1.4711699999999999E-2</v>
      </c>
      <c r="BO1378" s="112">
        <v>1.51545E-3</v>
      </c>
      <c r="BP1378" s="112">
        <v>1.4198499999999999E-4</v>
      </c>
      <c r="BQ1378" s="112">
        <v>0.91412800000000005</v>
      </c>
      <c r="BR1378" s="112">
        <v>3.7456700000000002E-2</v>
      </c>
      <c r="BS1378" s="112">
        <v>0.396096</v>
      </c>
      <c r="BT1378" s="112">
        <v>0.12911500000000001</v>
      </c>
      <c r="BU1378" s="117">
        <v>0.59683799999999998</v>
      </c>
      <c r="BV1378" s="112">
        <v>1.5491E-2</v>
      </c>
      <c r="BW1378" s="112">
        <v>4.82666E-2</v>
      </c>
      <c r="BX1378" s="112">
        <v>2.35613E-2</v>
      </c>
      <c r="BY1378" s="112">
        <v>3.6774400000000001E-3</v>
      </c>
      <c r="BZ1378" s="112">
        <v>0.95970900000000003</v>
      </c>
      <c r="CA1378" s="112">
        <v>0.184895</v>
      </c>
      <c r="CB1378" s="112">
        <v>0.62003200000000003</v>
      </c>
      <c r="CC1378" s="112">
        <v>0.309616</v>
      </c>
      <c r="CD1378" s="117">
        <v>0.85851500000000003</v>
      </c>
      <c r="CE1378" s="105">
        <v>-1.4061699999999999</v>
      </c>
      <c r="CF1378" s="105">
        <v>-4.2310800000000004</v>
      </c>
      <c r="CG1378" s="105">
        <v>-1.22601</v>
      </c>
      <c r="CH1378" s="105">
        <v>-4.5328400000000002</v>
      </c>
      <c r="CI1378" s="105">
        <v>-9.2645599999999995E-2</v>
      </c>
      <c r="CJ1378" s="105">
        <v>0.47893799999999997</v>
      </c>
      <c r="CK1378" s="105">
        <v>0.285858</v>
      </c>
      <c r="CL1378" s="105">
        <v>0.99720600000000004</v>
      </c>
      <c r="CM1378" s="116">
        <v>-5.9550600000000002E-2</v>
      </c>
    </row>
    <row r="1379" spans="1:91">
      <c r="A1379" s="104" t="s">
        <v>3659</v>
      </c>
      <c r="B1379" s="104" t="s">
        <v>3660</v>
      </c>
      <c r="C1379" s="104" t="s">
        <v>471</v>
      </c>
      <c r="D1379" s="105">
        <v>25.402450000000002</v>
      </c>
      <c r="E1379" s="108">
        <v>74403575.5</v>
      </c>
      <c r="F1379" s="108">
        <v>62493250.880000003</v>
      </c>
      <c r="G1379" s="108">
        <v>70672942.379999995</v>
      </c>
      <c r="H1379" s="108">
        <v>28256774</v>
      </c>
      <c r="I1379" s="108">
        <v>31611399</v>
      </c>
      <c r="J1379" s="108">
        <v>33259782.5</v>
      </c>
      <c r="K1379" s="108">
        <v>40027424.5</v>
      </c>
      <c r="L1379" s="108"/>
      <c r="M1379" s="108">
        <v>33755961.5</v>
      </c>
      <c r="N1379" s="108">
        <v>32303246</v>
      </c>
      <c r="O1379" s="108">
        <v>33716032.5</v>
      </c>
      <c r="P1379" s="108">
        <v>29542133.75</v>
      </c>
      <c r="Q1379" s="108">
        <v>44276969</v>
      </c>
      <c r="R1379" s="108">
        <v>35833504</v>
      </c>
      <c r="S1379" s="108">
        <v>35260893</v>
      </c>
      <c r="T1379" s="108">
        <v>40863974.25</v>
      </c>
      <c r="U1379" s="108">
        <v>21427812</v>
      </c>
      <c r="V1379" s="108">
        <v>27994465.5</v>
      </c>
      <c r="W1379" s="108">
        <v>28378012.25</v>
      </c>
      <c r="X1379" s="108">
        <v>25494383.75</v>
      </c>
      <c r="Y1379" s="108">
        <v>38460635</v>
      </c>
      <c r="Z1379" s="108">
        <v>30275214</v>
      </c>
      <c r="AA1379" s="108">
        <v>42298323</v>
      </c>
      <c r="AB1379" s="108">
        <v>42436570.5</v>
      </c>
      <c r="AC1379" s="108">
        <v>49184824</v>
      </c>
      <c r="AD1379" s="108">
        <v>30588978.25</v>
      </c>
      <c r="AE1379" s="108">
        <v>19631128.5</v>
      </c>
      <c r="AF1379" s="108">
        <v>33638487.5</v>
      </c>
      <c r="AG1379" s="108">
        <v>30867162</v>
      </c>
      <c r="AH1379" s="115">
        <v>22920288</v>
      </c>
      <c r="AI1379" s="105">
        <v>26.532399999999999</v>
      </c>
      <c r="AJ1379" s="105">
        <v>26.595800000000001</v>
      </c>
      <c r="AK1379" s="105">
        <v>26.731300000000001</v>
      </c>
      <c r="AL1379" s="105">
        <v>25.026499999999999</v>
      </c>
      <c r="AM1379" s="105">
        <v>25.424499999999998</v>
      </c>
      <c r="AN1379" s="105">
        <v>25.8797</v>
      </c>
      <c r="AO1379" s="105">
        <v>25.465900000000001</v>
      </c>
      <c r="AP1379" s="105">
        <v>22.622499999999999</v>
      </c>
      <c r="AQ1379" s="105">
        <v>25.197700000000001</v>
      </c>
      <c r="AR1379" s="105">
        <v>25.2563</v>
      </c>
      <c r="AS1379" s="105">
        <v>25.693100000000001</v>
      </c>
      <c r="AT1379" s="105">
        <v>25.420400000000001</v>
      </c>
      <c r="AU1379" s="105">
        <v>25.607600000000001</v>
      </c>
      <c r="AV1379" s="105">
        <v>25.384499999999999</v>
      </c>
      <c r="AW1379" s="105">
        <v>25.657599999999999</v>
      </c>
      <c r="AX1379" s="105">
        <v>25.663599999999999</v>
      </c>
      <c r="AY1379" s="105">
        <v>24.690799999999999</v>
      </c>
      <c r="AZ1379" s="105">
        <v>25.1675</v>
      </c>
      <c r="BA1379" s="105">
        <v>25.0032</v>
      </c>
      <c r="BB1379" s="105">
        <v>25.026399999999999</v>
      </c>
      <c r="BC1379" s="105">
        <v>25.443899999999999</v>
      </c>
      <c r="BD1379" s="105">
        <v>25.186499999999999</v>
      </c>
      <c r="BE1379" s="105">
        <v>25.749300000000002</v>
      </c>
      <c r="BF1379" s="105">
        <v>25.775400000000001</v>
      </c>
      <c r="BG1379" s="105">
        <v>25.567499999999999</v>
      </c>
      <c r="BH1379" s="105">
        <v>24.868400000000001</v>
      </c>
      <c r="BI1379" s="105">
        <v>24.240500000000001</v>
      </c>
      <c r="BJ1379" s="105">
        <v>25.058700000000002</v>
      </c>
      <c r="BK1379" s="105">
        <v>24.8245</v>
      </c>
      <c r="BL1379" s="116">
        <v>24.478999999999999</v>
      </c>
      <c r="BM1379" s="112">
        <v>5.0536600000000004E-4</v>
      </c>
      <c r="BN1379" s="112">
        <v>9.2832799999999993E-2</v>
      </c>
      <c r="BO1379" s="112">
        <v>0.71709299999999998</v>
      </c>
      <c r="BP1379" s="112">
        <v>3.3856499999999998E-2</v>
      </c>
      <c r="BQ1379" s="112">
        <v>1.54352E-2</v>
      </c>
      <c r="BR1379" s="112">
        <v>0.30314799999999997</v>
      </c>
      <c r="BS1379" s="112">
        <v>0.16900799999999999</v>
      </c>
      <c r="BT1379" s="112">
        <v>3.7458499999999999E-2</v>
      </c>
      <c r="BU1379" s="117">
        <v>0.81471000000000005</v>
      </c>
      <c r="BV1379" s="112">
        <v>9.42576E-3</v>
      </c>
      <c r="BW1379" s="112">
        <v>0.16195000000000001</v>
      </c>
      <c r="BX1379" s="112">
        <v>0.78632999999999997</v>
      </c>
      <c r="BY1379" s="112">
        <v>6.7642300000000002E-2</v>
      </c>
      <c r="BZ1379" s="112">
        <v>0.27465299999999998</v>
      </c>
      <c r="CA1379" s="112">
        <v>0.57508099999999995</v>
      </c>
      <c r="CB1379" s="112">
        <v>0.38932</v>
      </c>
      <c r="CC1379" s="112">
        <v>0.15628900000000001</v>
      </c>
      <c r="CD1379" s="117">
        <v>0.94433400000000001</v>
      </c>
      <c r="CE1379" s="105">
        <v>1.8324499999999999</v>
      </c>
      <c r="CF1379" s="105">
        <v>0.65619700000000003</v>
      </c>
      <c r="CG1379" s="105">
        <v>-0.35863299999999998</v>
      </c>
      <c r="CH1379" s="105">
        <v>0.66925299999999999</v>
      </c>
      <c r="CI1379" s="105">
        <v>0.76255499999999998</v>
      </c>
      <c r="CJ1379" s="105">
        <v>0.38661400000000001</v>
      </c>
      <c r="CK1379" s="105">
        <v>0.37046800000000002</v>
      </c>
      <c r="CL1379" s="105">
        <v>0.783026</v>
      </c>
      <c r="CM1379" s="116">
        <v>0.10476199999999999</v>
      </c>
    </row>
    <row r="1380" spans="1:91">
      <c r="A1380" s="104" t="s">
        <v>3661</v>
      </c>
      <c r="B1380" s="104" t="s">
        <v>3662</v>
      </c>
      <c r="C1380" s="104" t="s">
        <v>3663</v>
      </c>
      <c r="D1380" s="105">
        <v>31.655900000000003</v>
      </c>
      <c r="E1380" s="108">
        <v>2570232777</v>
      </c>
      <c r="F1380" s="108">
        <v>2722504875</v>
      </c>
      <c r="G1380" s="108">
        <v>2737678704</v>
      </c>
      <c r="H1380" s="108">
        <v>1257883996</v>
      </c>
      <c r="I1380" s="108">
        <v>1000183156</v>
      </c>
      <c r="J1380" s="108">
        <v>1197957191</v>
      </c>
      <c r="K1380" s="108">
        <v>1491607634</v>
      </c>
      <c r="L1380" s="108">
        <v>946825600.29999995</v>
      </c>
      <c r="M1380" s="108">
        <v>1468565623</v>
      </c>
      <c r="N1380" s="108">
        <v>2202253621</v>
      </c>
      <c r="O1380" s="108">
        <v>2339758768</v>
      </c>
      <c r="P1380" s="108">
        <v>1970107146</v>
      </c>
      <c r="Q1380" s="108">
        <v>3685561740</v>
      </c>
      <c r="R1380" s="108">
        <v>2768734465</v>
      </c>
      <c r="S1380" s="108">
        <v>167032639.30000001</v>
      </c>
      <c r="T1380" s="108">
        <v>2850968557</v>
      </c>
      <c r="U1380" s="108">
        <v>3024965435</v>
      </c>
      <c r="V1380" s="108">
        <v>3080030249</v>
      </c>
      <c r="W1380" s="108">
        <v>3151058811</v>
      </c>
      <c r="X1380" s="108">
        <v>2806557789</v>
      </c>
      <c r="Y1380" s="108">
        <v>3043997699</v>
      </c>
      <c r="Z1380" s="108">
        <v>2608360079</v>
      </c>
      <c r="AA1380" s="108">
        <v>2870605639</v>
      </c>
      <c r="AB1380" s="108">
        <v>2639473316</v>
      </c>
      <c r="AC1380" s="108">
        <v>3272315439</v>
      </c>
      <c r="AD1380" s="108">
        <v>3218280060</v>
      </c>
      <c r="AE1380" s="108">
        <v>3168339865</v>
      </c>
      <c r="AF1380" s="108">
        <v>3263196819</v>
      </c>
      <c r="AG1380" s="108">
        <v>3627992644</v>
      </c>
      <c r="AH1380" s="115">
        <v>3300723620</v>
      </c>
      <c r="AI1380" s="105">
        <v>31.642700000000001</v>
      </c>
      <c r="AJ1380" s="105">
        <v>31.888100000000001</v>
      </c>
      <c r="AK1380" s="105">
        <v>31.8841</v>
      </c>
      <c r="AL1380" s="105">
        <v>30.502700000000001</v>
      </c>
      <c r="AM1380" s="105">
        <v>30.331</v>
      </c>
      <c r="AN1380" s="105">
        <v>30.732900000000001</v>
      </c>
      <c r="AO1380" s="105">
        <v>30.689299999999999</v>
      </c>
      <c r="AP1380" s="105">
        <v>30.5685</v>
      </c>
      <c r="AQ1380" s="105">
        <v>30.640899999999998</v>
      </c>
      <c r="AR1380" s="105">
        <v>31.4451</v>
      </c>
      <c r="AS1380" s="105">
        <v>31.592199999999998</v>
      </c>
      <c r="AT1380" s="105">
        <v>31.479800000000001</v>
      </c>
      <c r="AU1380" s="105">
        <v>32.012599999999999</v>
      </c>
      <c r="AV1380" s="105">
        <v>31.656300000000002</v>
      </c>
      <c r="AW1380" s="105">
        <v>27.6904</v>
      </c>
      <c r="AX1380" s="105">
        <v>31.7881</v>
      </c>
      <c r="AY1380" s="105">
        <v>31.817699999999999</v>
      </c>
      <c r="AZ1380" s="105">
        <v>31.845099999999999</v>
      </c>
      <c r="BA1380" s="105">
        <v>31.798100000000002</v>
      </c>
      <c r="BB1380" s="105">
        <v>31.7075</v>
      </c>
      <c r="BC1380" s="105">
        <v>31.687000000000001</v>
      </c>
      <c r="BD1380" s="105">
        <v>31.6844</v>
      </c>
      <c r="BE1380" s="105">
        <v>31.819299999999998</v>
      </c>
      <c r="BF1380" s="105">
        <v>31.734200000000001</v>
      </c>
      <c r="BG1380" s="105">
        <v>31.6555</v>
      </c>
      <c r="BH1380" s="105">
        <v>31.609500000000001</v>
      </c>
      <c r="BI1380" s="105">
        <v>31.574999999999999</v>
      </c>
      <c r="BJ1380" s="105">
        <v>31.6587</v>
      </c>
      <c r="BK1380" s="105">
        <v>31.680700000000002</v>
      </c>
      <c r="BL1380" s="116">
        <v>31.612100000000002</v>
      </c>
      <c r="BM1380" s="112">
        <v>0.13838300000000001</v>
      </c>
      <c r="BN1380" s="112">
        <v>6.7197100000000005E-4</v>
      </c>
      <c r="BO1380" s="112">
        <v>1.4919000000000001E-5</v>
      </c>
      <c r="BP1380" s="112">
        <v>4.1233199999999998E-2</v>
      </c>
      <c r="BQ1380" s="112">
        <v>0.43614900000000001</v>
      </c>
      <c r="BR1380" s="112">
        <v>3.0931299999999999E-3</v>
      </c>
      <c r="BS1380" s="112">
        <v>0.11282200000000001</v>
      </c>
      <c r="BT1380" s="112">
        <v>9.7362000000000004E-2</v>
      </c>
      <c r="BU1380" s="117">
        <v>0.295404</v>
      </c>
      <c r="BV1380" s="112">
        <v>0.20926800000000001</v>
      </c>
      <c r="BW1380" s="112">
        <v>1.17045E-2</v>
      </c>
      <c r="BX1380" s="112">
        <v>3.1760899999999999E-3</v>
      </c>
      <c r="BY1380" s="112">
        <v>7.9186099999999995E-2</v>
      </c>
      <c r="BZ1380" s="112">
        <v>0.71915799999999996</v>
      </c>
      <c r="CA1380" s="112">
        <v>5.4425500000000002E-2</v>
      </c>
      <c r="CB1380" s="112">
        <v>0.31603399999999998</v>
      </c>
      <c r="CC1380" s="112">
        <v>0.26827299999999998</v>
      </c>
      <c r="CD1380" s="117">
        <v>0.72995900000000002</v>
      </c>
      <c r="CE1380" s="105">
        <v>0.15446599999999999</v>
      </c>
      <c r="CF1380" s="105">
        <v>-1.1283000000000001</v>
      </c>
      <c r="CG1380" s="105">
        <v>-1.0176000000000001</v>
      </c>
      <c r="CH1380" s="105">
        <v>-0.14480299999999999</v>
      </c>
      <c r="CI1380" s="105">
        <v>-1.1974100000000001</v>
      </c>
      <c r="CJ1380" s="105">
        <v>0.16647999999999999</v>
      </c>
      <c r="CK1380" s="105">
        <v>8.0389000000000002E-2</v>
      </c>
      <c r="CL1380" s="105">
        <v>9.5449400000000004E-2</v>
      </c>
      <c r="CM1380" s="116">
        <v>-3.7152600000000001E-2</v>
      </c>
    </row>
    <row r="1381" spans="1:91">
      <c r="A1381" s="104" t="s">
        <v>3664</v>
      </c>
      <c r="B1381" s="104" t="s">
        <v>3665</v>
      </c>
      <c r="C1381" s="104" t="s">
        <v>3666</v>
      </c>
      <c r="D1381" s="105">
        <v>30.520849999999999</v>
      </c>
      <c r="E1381" s="108">
        <v>1234013270</v>
      </c>
      <c r="F1381" s="108">
        <v>1172900141</v>
      </c>
      <c r="G1381" s="108">
        <v>1017813121</v>
      </c>
      <c r="H1381" s="108">
        <v>221072819.40000001</v>
      </c>
      <c r="I1381" s="108">
        <v>248505688</v>
      </c>
      <c r="J1381" s="108">
        <v>132316620.5</v>
      </c>
      <c r="K1381" s="108">
        <v>392437176.10000002</v>
      </c>
      <c r="L1381" s="108">
        <v>56450304</v>
      </c>
      <c r="M1381" s="108">
        <v>156661459.80000001</v>
      </c>
      <c r="N1381" s="108">
        <v>626228645</v>
      </c>
      <c r="O1381" s="108">
        <v>385697432.5</v>
      </c>
      <c r="P1381" s="108">
        <v>839108432</v>
      </c>
      <c r="Q1381" s="108">
        <v>1835838956</v>
      </c>
      <c r="R1381" s="108">
        <v>1719107730</v>
      </c>
      <c r="S1381" s="108">
        <v>140727328</v>
      </c>
      <c r="T1381" s="108">
        <v>1382422508</v>
      </c>
      <c r="U1381" s="108">
        <v>1552249407</v>
      </c>
      <c r="V1381" s="108">
        <v>1353038798</v>
      </c>
      <c r="W1381" s="108">
        <v>1757925930</v>
      </c>
      <c r="X1381" s="108">
        <v>1521047551</v>
      </c>
      <c r="Y1381" s="108">
        <v>1549372456</v>
      </c>
      <c r="Z1381" s="108">
        <v>1181609310</v>
      </c>
      <c r="AA1381" s="108">
        <v>1359733259</v>
      </c>
      <c r="AB1381" s="108">
        <v>1491513878</v>
      </c>
      <c r="AC1381" s="108">
        <v>1964051608</v>
      </c>
      <c r="AD1381" s="108">
        <v>1896728627</v>
      </c>
      <c r="AE1381" s="108">
        <v>1411124592</v>
      </c>
      <c r="AF1381" s="108">
        <v>1329444217</v>
      </c>
      <c r="AG1381" s="108">
        <v>1532473617</v>
      </c>
      <c r="AH1381" s="115">
        <v>1366872834</v>
      </c>
      <c r="AI1381" s="105">
        <v>30.584199999999999</v>
      </c>
      <c r="AJ1381" s="105">
        <v>30.707799999999999</v>
      </c>
      <c r="AK1381" s="105">
        <v>30.5031</v>
      </c>
      <c r="AL1381" s="105">
        <v>27.994299999999999</v>
      </c>
      <c r="AM1381" s="105">
        <v>28.351900000000001</v>
      </c>
      <c r="AN1381" s="105">
        <v>27.5352</v>
      </c>
      <c r="AO1381" s="105">
        <v>28.810400000000001</v>
      </c>
      <c r="AP1381" s="105">
        <v>26.860199999999999</v>
      </c>
      <c r="AQ1381" s="105">
        <v>27.412199999999999</v>
      </c>
      <c r="AR1381" s="105">
        <v>29.6769</v>
      </c>
      <c r="AS1381" s="105">
        <v>29.091799999999999</v>
      </c>
      <c r="AT1381" s="105">
        <v>30.2484</v>
      </c>
      <c r="AU1381" s="105">
        <v>31.010200000000001</v>
      </c>
      <c r="AV1381" s="105">
        <v>30.968699999999998</v>
      </c>
      <c r="AW1381" s="105">
        <v>27.4787</v>
      </c>
      <c r="AX1381" s="105">
        <v>30.7439</v>
      </c>
      <c r="AY1381" s="105">
        <v>30.856400000000001</v>
      </c>
      <c r="AZ1381" s="105">
        <v>30.6815</v>
      </c>
      <c r="BA1381" s="105">
        <v>30.956199999999999</v>
      </c>
      <c r="BB1381" s="105">
        <v>30.8368</v>
      </c>
      <c r="BC1381" s="105">
        <v>30.722300000000001</v>
      </c>
      <c r="BD1381" s="105">
        <v>30.538599999999999</v>
      </c>
      <c r="BE1381" s="105">
        <v>30.764700000000001</v>
      </c>
      <c r="BF1381" s="105">
        <v>30.910699999999999</v>
      </c>
      <c r="BG1381" s="105">
        <v>30.9145</v>
      </c>
      <c r="BH1381" s="105">
        <v>30.860600000000002</v>
      </c>
      <c r="BI1381" s="105">
        <v>30.408100000000001</v>
      </c>
      <c r="BJ1381" s="105">
        <v>30.363199999999999</v>
      </c>
      <c r="BK1381" s="105">
        <v>30.458500000000001</v>
      </c>
      <c r="BL1381" s="116">
        <v>30.3613</v>
      </c>
      <c r="BM1381" s="112">
        <v>3.9243699999999999E-2</v>
      </c>
      <c r="BN1381" s="112">
        <v>5.1989400000000002E-4</v>
      </c>
      <c r="BO1381" s="112">
        <v>9.69625E-3</v>
      </c>
      <c r="BP1381" s="112">
        <v>9.7732299999999994E-2</v>
      </c>
      <c r="BQ1381" s="112">
        <v>0.64898599999999995</v>
      </c>
      <c r="BR1381" s="112">
        <v>3.7318799999999999E-3</v>
      </c>
      <c r="BS1381" s="112">
        <v>4.0239100000000003E-3</v>
      </c>
      <c r="BT1381" s="112">
        <v>3.8241299999999999E-2</v>
      </c>
      <c r="BU1381" s="117">
        <v>0.111456</v>
      </c>
      <c r="BV1381" s="112">
        <v>8.4918999999999994E-2</v>
      </c>
      <c r="BW1381" s="112">
        <v>1.0710900000000001E-2</v>
      </c>
      <c r="BX1381" s="112">
        <v>5.7695700000000003E-2</v>
      </c>
      <c r="BY1381" s="112">
        <v>0.15692300000000001</v>
      </c>
      <c r="BZ1381" s="112">
        <v>0.82786700000000002</v>
      </c>
      <c r="CA1381" s="112">
        <v>5.81652E-2</v>
      </c>
      <c r="CB1381" s="112">
        <v>6.2126000000000001E-2</v>
      </c>
      <c r="CC1381" s="112">
        <v>0.15757099999999999</v>
      </c>
      <c r="CD1381" s="117">
        <v>0.63936800000000005</v>
      </c>
      <c r="CE1381" s="105">
        <v>0.204044</v>
      </c>
      <c r="CF1381" s="105">
        <v>-2.43384</v>
      </c>
      <c r="CG1381" s="105">
        <v>-2.7000799999999998</v>
      </c>
      <c r="CH1381" s="105">
        <v>-0.72195699999999996</v>
      </c>
      <c r="CI1381" s="105">
        <v>-0.57512399999999997</v>
      </c>
      <c r="CJ1381" s="105">
        <v>0.36625400000000002</v>
      </c>
      <c r="CK1381" s="105">
        <v>0.44409100000000001</v>
      </c>
      <c r="CL1381" s="105">
        <v>0.34368799999999999</v>
      </c>
      <c r="CM1381" s="116">
        <v>0.33339800000000003</v>
      </c>
    </row>
    <row r="1382" spans="1:91">
      <c r="A1382" s="104" t="s">
        <v>3667</v>
      </c>
      <c r="B1382" s="104" t="s">
        <v>3668</v>
      </c>
      <c r="C1382" s="104" t="s">
        <v>3669</v>
      </c>
      <c r="D1382" s="105">
        <v>32.204999999999998</v>
      </c>
      <c r="E1382" s="108">
        <v>3688054099</v>
      </c>
      <c r="F1382" s="108">
        <v>2830513790</v>
      </c>
      <c r="G1382" s="108">
        <v>2683470624</v>
      </c>
      <c r="H1382" s="108">
        <v>1228992661</v>
      </c>
      <c r="I1382" s="108">
        <v>1209655101</v>
      </c>
      <c r="J1382" s="108">
        <v>1058001485</v>
      </c>
      <c r="K1382" s="108">
        <v>1878398900</v>
      </c>
      <c r="L1382" s="108">
        <v>954029962.79999995</v>
      </c>
      <c r="M1382" s="108">
        <v>1640360651</v>
      </c>
      <c r="N1382" s="108">
        <v>2943960791</v>
      </c>
      <c r="O1382" s="108">
        <v>2759336210</v>
      </c>
      <c r="P1382" s="108">
        <v>2461096833</v>
      </c>
      <c r="Q1382" s="108">
        <v>5213726040</v>
      </c>
      <c r="R1382" s="108">
        <v>4682308073</v>
      </c>
      <c r="S1382" s="108">
        <v>82704362</v>
      </c>
      <c r="T1382" s="108">
        <v>4678361999</v>
      </c>
      <c r="U1382" s="108">
        <v>4698562146</v>
      </c>
      <c r="V1382" s="108">
        <v>4428108133</v>
      </c>
      <c r="W1382" s="108">
        <v>5202632827</v>
      </c>
      <c r="X1382" s="108">
        <v>4773667907</v>
      </c>
      <c r="Y1382" s="108">
        <v>4822551058</v>
      </c>
      <c r="Z1382" s="108">
        <v>4409155562</v>
      </c>
      <c r="AA1382" s="108">
        <v>4463362868</v>
      </c>
      <c r="AB1382" s="108">
        <v>4619103526</v>
      </c>
      <c r="AC1382" s="108">
        <v>5286399427</v>
      </c>
      <c r="AD1382" s="108">
        <v>5192421036</v>
      </c>
      <c r="AE1382" s="108">
        <v>5004196654</v>
      </c>
      <c r="AF1382" s="108">
        <v>4742312444</v>
      </c>
      <c r="AG1382" s="108">
        <v>5228099384</v>
      </c>
      <c r="AH1382" s="115">
        <v>4548674748</v>
      </c>
      <c r="AI1382" s="105">
        <v>32.163699999999999</v>
      </c>
      <c r="AJ1382" s="105">
        <v>31.9405</v>
      </c>
      <c r="AK1382" s="105">
        <v>31.8569</v>
      </c>
      <c r="AL1382" s="105">
        <v>30.469200000000001</v>
      </c>
      <c r="AM1382" s="105">
        <v>30.607199999999999</v>
      </c>
      <c r="AN1382" s="105">
        <v>30.550699999999999</v>
      </c>
      <c r="AO1382" s="105">
        <v>31.0303</v>
      </c>
      <c r="AP1382" s="105">
        <v>30.571200000000001</v>
      </c>
      <c r="AQ1382" s="105">
        <v>30.8005</v>
      </c>
      <c r="AR1382" s="105">
        <v>31.8675</v>
      </c>
      <c r="AS1382" s="105">
        <v>31.830400000000001</v>
      </c>
      <c r="AT1382" s="105">
        <v>31.800799999999999</v>
      </c>
      <c r="AU1382" s="105">
        <v>32.511699999999998</v>
      </c>
      <c r="AV1382" s="105">
        <v>32.414299999999997</v>
      </c>
      <c r="AW1382" s="105">
        <v>26.684000000000001</v>
      </c>
      <c r="AX1382" s="105">
        <v>32.502699999999997</v>
      </c>
      <c r="AY1382" s="105">
        <v>32.450200000000002</v>
      </c>
      <c r="AZ1382" s="105">
        <v>32.3718</v>
      </c>
      <c r="BA1382" s="105">
        <v>32.521500000000003</v>
      </c>
      <c r="BB1382" s="105">
        <v>32.473300000000002</v>
      </c>
      <c r="BC1382" s="105">
        <v>32.359200000000001</v>
      </c>
      <c r="BD1382" s="105">
        <v>32.449199999999998</v>
      </c>
      <c r="BE1382" s="105">
        <v>32.454599999999999</v>
      </c>
      <c r="BF1382" s="105">
        <v>32.541600000000003</v>
      </c>
      <c r="BG1382" s="105">
        <v>32.341999999999999</v>
      </c>
      <c r="BH1382" s="105">
        <v>32.289400000000001</v>
      </c>
      <c r="BI1382" s="105">
        <v>32.234400000000001</v>
      </c>
      <c r="BJ1382" s="105">
        <v>32.198</v>
      </c>
      <c r="BK1382" s="105">
        <v>32.212000000000003</v>
      </c>
      <c r="BL1382" s="116">
        <v>32.073999999999998</v>
      </c>
      <c r="BM1382" s="112">
        <v>0.16112399999999999</v>
      </c>
      <c r="BN1382" s="112">
        <v>1.07635E-5</v>
      </c>
      <c r="BO1382" s="112">
        <v>6.2016100000000004E-4</v>
      </c>
      <c r="BP1382" s="112">
        <v>2.3693199999999998E-3</v>
      </c>
      <c r="BQ1382" s="112">
        <v>0.446635</v>
      </c>
      <c r="BR1382" s="112">
        <v>8.4799999999999997E-3</v>
      </c>
      <c r="BS1382" s="112">
        <v>1.12111E-2</v>
      </c>
      <c r="BT1382" s="112">
        <v>3.8014899999999998E-3</v>
      </c>
      <c r="BU1382" s="117">
        <v>7.7055299999999993E-2</v>
      </c>
      <c r="BV1382" s="112">
        <v>0.23530000000000001</v>
      </c>
      <c r="BW1382" s="112">
        <v>2.2824299999999998E-3</v>
      </c>
      <c r="BX1382" s="112">
        <v>1.5783999999999999E-2</v>
      </c>
      <c r="BY1382" s="112">
        <v>1.24715E-2</v>
      </c>
      <c r="BZ1382" s="112">
        <v>0.72278799999999999</v>
      </c>
      <c r="CA1382" s="112">
        <v>8.4184899999999993E-2</v>
      </c>
      <c r="CB1382" s="112">
        <v>0.104783</v>
      </c>
      <c r="CC1382" s="112">
        <v>4.8498100000000002E-2</v>
      </c>
      <c r="CD1382" s="117">
        <v>0.58819900000000003</v>
      </c>
      <c r="CE1382" s="105">
        <v>-0.174313</v>
      </c>
      <c r="CF1382" s="105">
        <v>-1.6189800000000001</v>
      </c>
      <c r="CG1382" s="105">
        <v>-1.3607</v>
      </c>
      <c r="CH1382" s="105">
        <v>-0.32844800000000002</v>
      </c>
      <c r="CI1382" s="105">
        <v>-1.6247</v>
      </c>
      <c r="CJ1382" s="105">
        <v>0.28018799999999999</v>
      </c>
      <c r="CK1382" s="105">
        <v>0.29001100000000002</v>
      </c>
      <c r="CL1382" s="105">
        <v>0.32041199999999997</v>
      </c>
      <c r="CM1382" s="116">
        <v>0.127244</v>
      </c>
    </row>
    <row r="1383" spans="1:91">
      <c r="A1383" s="104" t="s">
        <v>3670</v>
      </c>
      <c r="B1383" s="104" t="s">
        <v>3671</v>
      </c>
      <c r="C1383" s="104" t="s">
        <v>3672</v>
      </c>
      <c r="D1383" s="105">
        <v>28.889949999999999</v>
      </c>
      <c r="E1383" s="108">
        <v>419473982.5</v>
      </c>
      <c r="F1383" s="108">
        <v>361759044</v>
      </c>
      <c r="G1383" s="108">
        <v>418164532</v>
      </c>
      <c r="H1383" s="108">
        <v>503193880</v>
      </c>
      <c r="I1383" s="108">
        <v>383722144</v>
      </c>
      <c r="J1383" s="108">
        <v>436879009.5</v>
      </c>
      <c r="K1383" s="108">
        <v>363873341</v>
      </c>
      <c r="L1383" s="108">
        <v>233080116</v>
      </c>
      <c r="M1383" s="108">
        <v>412106089</v>
      </c>
      <c r="N1383" s="108">
        <v>276116450</v>
      </c>
      <c r="O1383" s="108">
        <v>465304736</v>
      </c>
      <c r="P1383" s="108">
        <v>329285083.80000001</v>
      </c>
      <c r="Q1383" s="108">
        <v>491125232</v>
      </c>
      <c r="R1383" s="108">
        <v>349948128</v>
      </c>
      <c r="S1383" s="108">
        <v>392989612</v>
      </c>
      <c r="T1383" s="108">
        <v>324799864.5</v>
      </c>
      <c r="U1383" s="108">
        <v>394204645.5</v>
      </c>
      <c r="V1383" s="108">
        <v>301116408</v>
      </c>
      <c r="W1383" s="108">
        <v>339642388</v>
      </c>
      <c r="X1383" s="108">
        <v>465416444</v>
      </c>
      <c r="Y1383" s="108">
        <v>471267410</v>
      </c>
      <c r="Z1383" s="108">
        <v>1014970070</v>
      </c>
      <c r="AA1383" s="108">
        <v>842042927.5</v>
      </c>
      <c r="AB1383" s="108">
        <v>323206876</v>
      </c>
      <c r="AC1383" s="108">
        <v>270721743</v>
      </c>
      <c r="AD1383" s="108">
        <v>427878767</v>
      </c>
      <c r="AE1383" s="108">
        <v>463478851</v>
      </c>
      <c r="AF1383" s="108">
        <v>527365032</v>
      </c>
      <c r="AG1383" s="108">
        <v>477950720</v>
      </c>
      <c r="AH1383" s="115">
        <v>376604171</v>
      </c>
      <c r="AI1383" s="105">
        <v>29.0275</v>
      </c>
      <c r="AJ1383" s="105">
        <v>29.007000000000001</v>
      </c>
      <c r="AK1383" s="105">
        <v>29.250800000000002</v>
      </c>
      <c r="AL1383" s="105">
        <v>29.180900000000001</v>
      </c>
      <c r="AM1383" s="105">
        <v>28.9665</v>
      </c>
      <c r="AN1383" s="105">
        <v>29.252700000000001</v>
      </c>
      <c r="AO1383" s="105">
        <v>28.700099999999999</v>
      </c>
      <c r="AP1383" s="105">
        <v>28.647400000000001</v>
      </c>
      <c r="AQ1383" s="105">
        <v>28.807500000000001</v>
      </c>
      <c r="AR1383" s="105">
        <v>28.465299999999999</v>
      </c>
      <c r="AS1383" s="105">
        <v>29.3612</v>
      </c>
      <c r="AT1383" s="105">
        <v>28.898900000000001</v>
      </c>
      <c r="AU1383" s="105">
        <v>29.0625</v>
      </c>
      <c r="AV1383" s="105">
        <v>28.6723</v>
      </c>
      <c r="AW1383" s="105">
        <v>28.994499999999999</v>
      </c>
      <c r="AX1383" s="105">
        <v>28.654299999999999</v>
      </c>
      <c r="AY1383" s="105">
        <v>28.881</v>
      </c>
      <c r="AZ1383" s="105">
        <v>28.550899999999999</v>
      </c>
      <c r="BA1383" s="105">
        <v>28.584399999999999</v>
      </c>
      <c r="BB1383" s="105">
        <v>29.140899999999998</v>
      </c>
      <c r="BC1383" s="105">
        <v>29.033999999999999</v>
      </c>
      <c r="BD1383" s="105">
        <v>30.301400000000001</v>
      </c>
      <c r="BE1383" s="105">
        <v>30.055800000000001</v>
      </c>
      <c r="BF1383" s="105">
        <v>28.704499999999999</v>
      </c>
      <c r="BG1383" s="105">
        <v>28.0581</v>
      </c>
      <c r="BH1383" s="105">
        <v>28.716100000000001</v>
      </c>
      <c r="BI1383" s="105">
        <v>28.8018</v>
      </c>
      <c r="BJ1383" s="105">
        <v>29.029299999999999</v>
      </c>
      <c r="BK1383" s="105">
        <v>28.7745</v>
      </c>
      <c r="BL1383" s="116">
        <v>28.479399999999998</v>
      </c>
      <c r="BM1383" s="112">
        <v>0.13220999999999999</v>
      </c>
      <c r="BN1383" s="112">
        <v>0.108318</v>
      </c>
      <c r="BO1383" s="112">
        <v>0.80922700000000003</v>
      </c>
      <c r="BP1383" s="112">
        <v>0.65261000000000002</v>
      </c>
      <c r="BQ1383" s="112">
        <v>0.49715599999999999</v>
      </c>
      <c r="BR1383" s="112">
        <v>0.74235799999999996</v>
      </c>
      <c r="BS1383" s="112">
        <v>0.533277</v>
      </c>
      <c r="BT1383" s="112">
        <v>0.150255</v>
      </c>
      <c r="BU1383" s="117">
        <v>0.45261200000000001</v>
      </c>
      <c r="BV1383" s="112">
        <v>0.20260800000000001</v>
      </c>
      <c r="BW1383" s="112">
        <v>0.181731</v>
      </c>
      <c r="BX1383" s="112">
        <v>0.86233499999999996</v>
      </c>
      <c r="BY1383" s="112">
        <v>0.71697299999999997</v>
      </c>
      <c r="BZ1383" s="112">
        <v>0.74639100000000003</v>
      </c>
      <c r="CA1383" s="112">
        <v>0.87799899999999997</v>
      </c>
      <c r="CB1383" s="112">
        <v>0.71917600000000004</v>
      </c>
      <c r="CC1383" s="112">
        <v>0.33829500000000001</v>
      </c>
      <c r="CD1383" s="117">
        <v>0.78158300000000003</v>
      </c>
      <c r="CE1383" s="105">
        <v>0.33401599999999998</v>
      </c>
      <c r="CF1383" s="105">
        <v>0.37230000000000002</v>
      </c>
      <c r="CG1383" s="105">
        <v>-4.2731600000000002E-2</v>
      </c>
      <c r="CH1383" s="105">
        <v>0.147427</v>
      </c>
      <c r="CI1383" s="105">
        <v>0.14867</v>
      </c>
      <c r="CJ1383" s="105">
        <v>-6.5675700000000004E-2</v>
      </c>
      <c r="CK1383" s="105">
        <v>0.15870000000000001</v>
      </c>
      <c r="CL1383" s="105">
        <v>0.92616200000000004</v>
      </c>
      <c r="CM1383" s="116">
        <v>-0.23572499999999999</v>
      </c>
    </row>
    <row r="1384" spans="1:91">
      <c r="A1384" s="104" t="s">
        <v>3673</v>
      </c>
      <c r="B1384" s="104" t="s">
        <v>3674</v>
      </c>
      <c r="C1384" s="104" t="s">
        <v>3675</v>
      </c>
      <c r="D1384" s="105">
        <v>29.61675</v>
      </c>
      <c r="E1384" s="108">
        <v>654573466.29999995</v>
      </c>
      <c r="F1384" s="108">
        <v>465143926.5</v>
      </c>
      <c r="G1384" s="108">
        <v>533050286</v>
      </c>
      <c r="H1384" s="108">
        <v>799524321.79999995</v>
      </c>
      <c r="I1384" s="108">
        <v>755705868</v>
      </c>
      <c r="J1384" s="108">
        <v>501072453</v>
      </c>
      <c r="K1384" s="108">
        <v>565585921.79999995</v>
      </c>
      <c r="L1384" s="108">
        <v>261797569</v>
      </c>
      <c r="M1384" s="108">
        <v>573085588</v>
      </c>
      <c r="N1384" s="108">
        <v>271381458</v>
      </c>
      <c r="O1384" s="108">
        <v>200443036</v>
      </c>
      <c r="P1384" s="108">
        <v>194560542</v>
      </c>
      <c r="Q1384" s="108">
        <v>708336760.5</v>
      </c>
      <c r="R1384" s="108">
        <v>662188262</v>
      </c>
      <c r="S1384" s="108">
        <v>846374744</v>
      </c>
      <c r="T1384" s="108">
        <v>638496084</v>
      </c>
      <c r="U1384" s="108">
        <v>688809560</v>
      </c>
      <c r="V1384" s="108">
        <v>575427567.5</v>
      </c>
      <c r="W1384" s="108">
        <v>764600222.29999995</v>
      </c>
      <c r="X1384" s="108">
        <v>722559015.29999995</v>
      </c>
      <c r="Y1384" s="108">
        <v>716637624.79999995</v>
      </c>
      <c r="Z1384" s="108">
        <v>655107052</v>
      </c>
      <c r="AA1384" s="108">
        <v>586414461.5</v>
      </c>
      <c r="AB1384" s="108">
        <v>629885315</v>
      </c>
      <c r="AC1384" s="108">
        <v>869950264.79999995</v>
      </c>
      <c r="AD1384" s="108">
        <v>792518782</v>
      </c>
      <c r="AE1384" s="108">
        <v>755239183</v>
      </c>
      <c r="AF1384" s="108">
        <v>825300529</v>
      </c>
      <c r="AG1384" s="108">
        <v>955567840.29999995</v>
      </c>
      <c r="AH1384" s="115">
        <v>930240726.79999995</v>
      </c>
      <c r="AI1384" s="105">
        <v>29.669499999999999</v>
      </c>
      <c r="AJ1384" s="105">
        <v>29.377500000000001</v>
      </c>
      <c r="AK1384" s="105">
        <v>29.589200000000002</v>
      </c>
      <c r="AL1384" s="105">
        <v>29.849</v>
      </c>
      <c r="AM1384" s="105">
        <v>29.921399999999998</v>
      </c>
      <c r="AN1384" s="105">
        <v>29.427900000000001</v>
      </c>
      <c r="AO1384" s="105">
        <v>29.327999999999999</v>
      </c>
      <c r="AP1384" s="105">
        <v>28.785599999999999</v>
      </c>
      <c r="AQ1384" s="105">
        <v>29.283300000000001</v>
      </c>
      <c r="AR1384" s="105">
        <v>28.464300000000001</v>
      </c>
      <c r="AS1384" s="105">
        <v>28.2059</v>
      </c>
      <c r="AT1384" s="105">
        <v>28.139800000000001</v>
      </c>
      <c r="AU1384" s="105">
        <v>29.604099999999999</v>
      </c>
      <c r="AV1384" s="105">
        <v>29.592400000000001</v>
      </c>
      <c r="AW1384" s="105">
        <v>30.025600000000001</v>
      </c>
      <c r="AX1384" s="105">
        <v>29.6294</v>
      </c>
      <c r="AY1384" s="105">
        <v>29.6858</v>
      </c>
      <c r="AZ1384" s="105">
        <v>29.4117</v>
      </c>
      <c r="BA1384" s="105">
        <v>29.755099999999999</v>
      </c>
      <c r="BB1384" s="105">
        <v>29.779199999999999</v>
      </c>
      <c r="BC1384" s="105">
        <v>29.629899999999999</v>
      </c>
      <c r="BD1384" s="105">
        <v>29.6706</v>
      </c>
      <c r="BE1384" s="105">
        <v>29.537700000000001</v>
      </c>
      <c r="BF1384" s="105">
        <v>29.667100000000001</v>
      </c>
      <c r="BG1384" s="105">
        <v>29.733599999999999</v>
      </c>
      <c r="BH1384" s="105">
        <v>29.596699999999998</v>
      </c>
      <c r="BI1384" s="105">
        <v>29.5062</v>
      </c>
      <c r="BJ1384" s="105">
        <v>29.6754</v>
      </c>
      <c r="BK1384" s="105">
        <v>29.7821</v>
      </c>
      <c r="BL1384" s="116">
        <v>29.799900000000001</v>
      </c>
      <c r="BM1384" s="112">
        <v>9.5664100000000002E-2</v>
      </c>
      <c r="BN1384" s="112">
        <v>0.90702799999999995</v>
      </c>
      <c r="BO1384" s="112">
        <v>2.53058E-2</v>
      </c>
      <c r="BP1384" s="112">
        <v>1.5375E-4</v>
      </c>
      <c r="BQ1384" s="112">
        <v>0.940218</v>
      </c>
      <c r="BR1384" s="112">
        <v>0.12744800000000001</v>
      </c>
      <c r="BS1384" s="112">
        <v>0.63418600000000003</v>
      </c>
      <c r="BT1384" s="112">
        <v>9.5076800000000003E-2</v>
      </c>
      <c r="BU1384" s="117">
        <v>0.14128399999999999</v>
      </c>
      <c r="BV1384" s="112">
        <v>0.15778200000000001</v>
      </c>
      <c r="BW1384" s="112">
        <v>0.92538200000000004</v>
      </c>
      <c r="BX1384" s="112">
        <v>9.3602099999999994E-2</v>
      </c>
      <c r="BY1384" s="112">
        <v>3.6774400000000001E-3</v>
      </c>
      <c r="BZ1384" s="112">
        <v>0.96838800000000003</v>
      </c>
      <c r="CA1384" s="112">
        <v>0.367755</v>
      </c>
      <c r="CB1384" s="112">
        <v>0.78733799999999998</v>
      </c>
      <c r="CC1384" s="112">
        <v>0.26593800000000001</v>
      </c>
      <c r="CD1384" s="117">
        <v>0.66736600000000001</v>
      </c>
      <c r="CE1384" s="105">
        <v>-0.20708599999999999</v>
      </c>
      <c r="CF1384" s="105">
        <v>-1.9733400000000002E-2</v>
      </c>
      <c r="CG1384" s="105">
        <v>-0.62020600000000004</v>
      </c>
      <c r="CH1384" s="105">
        <v>-1.48247</v>
      </c>
      <c r="CI1384" s="105">
        <v>-1.17906E-2</v>
      </c>
      <c r="CJ1384" s="105">
        <v>-0.17686099999999999</v>
      </c>
      <c r="CK1384" s="105">
        <v>-3.1082200000000001E-2</v>
      </c>
      <c r="CL1384" s="105">
        <v>-0.12734400000000001</v>
      </c>
      <c r="CM1384" s="116">
        <v>-0.14030100000000001</v>
      </c>
    </row>
    <row r="1385" spans="1:91">
      <c r="A1385" s="104" t="s">
        <v>3676</v>
      </c>
      <c r="B1385" s="104" t="s">
        <v>3677</v>
      </c>
      <c r="C1385" s="104" t="s">
        <v>3102</v>
      </c>
      <c r="D1385" s="105">
        <v>35.124650000000003</v>
      </c>
      <c r="E1385" s="108">
        <v>29557300543</v>
      </c>
      <c r="F1385" s="108">
        <v>22996797491</v>
      </c>
      <c r="G1385" s="108">
        <v>23252047842</v>
      </c>
      <c r="H1385" s="108">
        <v>30996034766</v>
      </c>
      <c r="I1385" s="108">
        <v>29266232066</v>
      </c>
      <c r="J1385" s="108">
        <v>23255395853</v>
      </c>
      <c r="K1385" s="108">
        <v>32982699192</v>
      </c>
      <c r="L1385" s="108">
        <v>19587787603</v>
      </c>
      <c r="M1385" s="108">
        <v>29617446726</v>
      </c>
      <c r="N1385" s="108">
        <v>25787405282</v>
      </c>
      <c r="O1385" s="108">
        <v>22895791724</v>
      </c>
      <c r="P1385" s="108">
        <v>23112361018</v>
      </c>
      <c r="Q1385" s="108">
        <v>33526406407</v>
      </c>
      <c r="R1385" s="108">
        <v>31754756637</v>
      </c>
      <c r="S1385" s="108">
        <v>33448589131</v>
      </c>
      <c r="T1385" s="108">
        <v>28650473902</v>
      </c>
      <c r="U1385" s="108">
        <v>29479846624</v>
      </c>
      <c r="V1385" s="108">
        <v>28689259462</v>
      </c>
      <c r="W1385" s="108">
        <v>34214059036</v>
      </c>
      <c r="X1385" s="108">
        <v>33054439245</v>
      </c>
      <c r="Y1385" s="108">
        <v>32257790505</v>
      </c>
      <c r="Z1385" s="108">
        <v>29033484560</v>
      </c>
      <c r="AA1385" s="108">
        <v>28678583636</v>
      </c>
      <c r="AB1385" s="108">
        <v>28675965875</v>
      </c>
      <c r="AC1385" s="108">
        <v>37910003527</v>
      </c>
      <c r="AD1385" s="108">
        <v>36451681986</v>
      </c>
      <c r="AE1385" s="108">
        <v>37041288032</v>
      </c>
      <c r="AF1385" s="108">
        <v>37763249062</v>
      </c>
      <c r="AG1385" s="108">
        <v>40748745852</v>
      </c>
      <c r="AH1385" s="115">
        <v>36185642267</v>
      </c>
      <c r="AI1385" s="105">
        <v>35.1663</v>
      </c>
      <c r="AJ1385" s="105">
        <v>34.922899999999998</v>
      </c>
      <c r="AK1385" s="105">
        <v>34.930300000000003</v>
      </c>
      <c r="AL1385" s="105">
        <v>35.125799999999998</v>
      </c>
      <c r="AM1385" s="105">
        <v>35.180399999999999</v>
      </c>
      <c r="AN1385" s="105">
        <v>34.809899999999999</v>
      </c>
      <c r="AO1385" s="105">
        <v>35.189399999999999</v>
      </c>
      <c r="AP1385" s="105">
        <v>34.787799999999997</v>
      </c>
      <c r="AQ1385" s="105">
        <v>34.974800000000002</v>
      </c>
      <c r="AR1385" s="105">
        <v>35.0426</v>
      </c>
      <c r="AS1385" s="105">
        <v>34.906199999999998</v>
      </c>
      <c r="AT1385" s="105">
        <v>35.0321</v>
      </c>
      <c r="AU1385" s="105">
        <v>35.169699999999999</v>
      </c>
      <c r="AV1385" s="105">
        <v>35.175899999999999</v>
      </c>
      <c r="AW1385" s="105">
        <v>35.341700000000003</v>
      </c>
      <c r="AX1385" s="105">
        <v>35.117199999999997</v>
      </c>
      <c r="AY1385" s="105">
        <v>35.083599999999997</v>
      </c>
      <c r="AZ1385" s="105">
        <v>35.069000000000003</v>
      </c>
      <c r="BA1385" s="105">
        <v>35.238799999999998</v>
      </c>
      <c r="BB1385" s="105">
        <v>35.284799999999997</v>
      </c>
      <c r="BC1385" s="105">
        <v>35.1235</v>
      </c>
      <c r="BD1385" s="105">
        <v>35.183199999999999</v>
      </c>
      <c r="BE1385" s="105">
        <v>35.155000000000001</v>
      </c>
      <c r="BF1385" s="105">
        <v>35.175699999999999</v>
      </c>
      <c r="BG1385" s="105">
        <v>35.2151</v>
      </c>
      <c r="BH1385" s="105">
        <v>35.110799999999998</v>
      </c>
      <c r="BI1385" s="105">
        <v>35.122300000000003</v>
      </c>
      <c r="BJ1385" s="105">
        <v>35.191299999999998</v>
      </c>
      <c r="BK1385" s="105">
        <v>35.174700000000001</v>
      </c>
      <c r="BL1385" s="116">
        <v>35.0824</v>
      </c>
      <c r="BM1385" s="112">
        <v>0.17494299999999999</v>
      </c>
      <c r="BN1385" s="112">
        <v>0.40951700000000002</v>
      </c>
      <c r="BO1385" s="112">
        <v>0.24285699999999999</v>
      </c>
      <c r="BP1385" s="112">
        <v>4.82012E-2</v>
      </c>
      <c r="BQ1385" s="112">
        <v>0.29221999999999998</v>
      </c>
      <c r="BR1385" s="112">
        <v>0.18069399999999999</v>
      </c>
      <c r="BS1385" s="112">
        <v>0.32234000000000002</v>
      </c>
      <c r="BT1385" s="112">
        <v>0.565724</v>
      </c>
      <c r="BU1385" s="117">
        <v>0.99937500000000001</v>
      </c>
      <c r="BV1385" s="112">
        <v>0.250282</v>
      </c>
      <c r="BW1385" s="112">
        <v>0.496971</v>
      </c>
      <c r="BX1385" s="112">
        <v>0.354931</v>
      </c>
      <c r="BY1385" s="112">
        <v>8.9230500000000004E-2</v>
      </c>
      <c r="BZ1385" s="112">
        <v>0.62838799999999995</v>
      </c>
      <c r="CA1385" s="112">
        <v>0.44159399999999999</v>
      </c>
      <c r="CB1385" s="112">
        <v>0.55483899999999997</v>
      </c>
      <c r="CC1385" s="112">
        <v>0.72930300000000003</v>
      </c>
      <c r="CD1385" s="117">
        <v>0.99937500000000001</v>
      </c>
      <c r="CE1385" s="105">
        <v>-0.14293800000000001</v>
      </c>
      <c r="CF1385" s="105">
        <v>-0.11075500000000001</v>
      </c>
      <c r="CG1385" s="105">
        <v>-0.16544500000000001</v>
      </c>
      <c r="CH1385" s="105">
        <v>-0.15579899999999999</v>
      </c>
      <c r="CI1385" s="105">
        <v>7.9673800000000003E-2</v>
      </c>
      <c r="CJ1385" s="105">
        <v>-5.9514400000000002E-2</v>
      </c>
      <c r="CK1385" s="105">
        <v>6.6266400000000003E-2</v>
      </c>
      <c r="CL1385" s="105">
        <v>2.1830200000000001E-2</v>
      </c>
      <c r="CM1385" s="116">
        <v>-3.9418500000000002E-5</v>
      </c>
    </row>
    <row r="1386" spans="1:91">
      <c r="A1386" s="104" t="s">
        <v>3678</v>
      </c>
      <c r="B1386" s="104" t="s">
        <v>3679</v>
      </c>
      <c r="C1386" s="104" t="s">
        <v>3680</v>
      </c>
      <c r="D1386" s="105">
        <v>30.631450000000001</v>
      </c>
      <c r="E1386" s="108">
        <v>1291644141</v>
      </c>
      <c r="F1386" s="108">
        <v>1185758187</v>
      </c>
      <c r="G1386" s="108">
        <v>1249233811</v>
      </c>
      <c r="H1386" s="108">
        <v>1555025366</v>
      </c>
      <c r="I1386" s="108">
        <v>1457923620</v>
      </c>
      <c r="J1386" s="108">
        <v>1343939682</v>
      </c>
      <c r="K1386" s="108">
        <v>1327889794</v>
      </c>
      <c r="L1386" s="108">
        <v>684423349</v>
      </c>
      <c r="M1386" s="108">
        <v>1369821480</v>
      </c>
      <c r="N1386" s="108">
        <v>1312465026</v>
      </c>
      <c r="O1386" s="108">
        <v>1501212066</v>
      </c>
      <c r="P1386" s="108">
        <v>1060702818</v>
      </c>
      <c r="Q1386" s="108">
        <v>1464770874</v>
      </c>
      <c r="R1386" s="108">
        <v>1310907446</v>
      </c>
      <c r="S1386" s="108">
        <v>1286052154</v>
      </c>
      <c r="T1386" s="108">
        <v>1161226394</v>
      </c>
      <c r="U1386" s="108">
        <v>1318851474</v>
      </c>
      <c r="V1386" s="108">
        <v>1109665714</v>
      </c>
      <c r="W1386" s="108">
        <v>1553708252</v>
      </c>
      <c r="X1386" s="108">
        <v>1425170623</v>
      </c>
      <c r="Y1386" s="108">
        <v>1462913894</v>
      </c>
      <c r="Z1386" s="108">
        <v>1426571597</v>
      </c>
      <c r="AA1386" s="108">
        <v>1339611072</v>
      </c>
      <c r="AB1386" s="108">
        <v>1381589152</v>
      </c>
      <c r="AC1386" s="108">
        <v>1443312914</v>
      </c>
      <c r="AD1386" s="108">
        <v>1581907484</v>
      </c>
      <c r="AE1386" s="108">
        <v>1534598174</v>
      </c>
      <c r="AF1386" s="108">
        <v>1557396448</v>
      </c>
      <c r="AG1386" s="108">
        <v>1534067408</v>
      </c>
      <c r="AH1386" s="115">
        <v>1622010282</v>
      </c>
      <c r="AI1386" s="105">
        <v>30.65</v>
      </c>
      <c r="AJ1386" s="105">
        <v>30.7224</v>
      </c>
      <c r="AK1386" s="105">
        <v>30.792999999999999</v>
      </c>
      <c r="AL1386" s="105">
        <v>30.808700000000002</v>
      </c>
      <c r="AM1386" s="105">
        <v>30.875900000000001</v>
      </c>
      <c r="AN1386" s="105">
        <v>30.887899999999998</v>
      </c>
      <c r="AO1386" s="105">
        <v>30.520499999999998</v>
      </c>
      <c r="AP1386" s="105">
        <v>30.135400000000001</v>
      </c>
      <c r="AQ1386" s="105">
        <v>30.540400000000002</v>
      </c>
      <c r="AR1386" s="105">
        <v>30.725000000000001</v>
      </c>
      <c r="AS1386" s="105">
        <v>31.016100000000002</v>
      </c>
      <c r="AT1386" s="105">
        <v>30.586500000000001</v>
      </c>
      <c r="AU1386" s="105">
        <v>30.687000000000001</v>
      </c>
      <c r="AV1386" s="105">
        <v>30.5776</v>
      </c>
      <c r="AW1386" s="105">
        <v>30.5943</v>
      </c>
      <c r="AX1386" s="105">
        <v>30.4923</v>
      </c>
      <c r="AY1386" s="105">
        <v>30.6221</v>
      </c>
      <c r="AZ1386" s="105">
        <v>30.386900000000001</v>
      </c>
      <c r="BA1386" s="105">
        <v>30.777999999999999</v>
      </c>
      <c r="BB1386" s="105">
        <v>30.745000000000001</v>
      </c>
      <c r="BC1386" s="105">
        <v>30.640799999999999</v>
      </c>
      <c r="BD1386" s="105">
        <v>30.810600000000001</v>
      </c>
      <c r="BE1386" s="105">
        <v>30.745000000000001</v>
      </c>
      <c r="BF1386" s="105">
        <v>30.8003</v>
      </c>
      <c r="BG1386" s="105">
        <v>30.469000000000001</v>
      </c>
      <c r="BH1386" s="105">
        <v>30.599</v>
      </c>
      <c r="BI1386" s="105">
        <v>30.5291</v>
      </c>
      <c r="BJ1386" s="105">
        <v>30.5915</v>
      </c>
      <c r="BK1386" s="105">
        <v>30.456800000000001</v>
      </c>
      <c r="BL1386" s="116">
        <v>30.602</v>
      </c>
      <c r="BM1386" s="112">
        <v>5.12139E-2</v>
      </c>
      <c r="BN1386" s="112">
        <v>4.3536499999999997E-3</v>
      </c>
      <c r="BO1386" s="112">
        <v>0.340032</v>
      </c>
      <c r="BP1386" s="112">
        <v>0.16963900000000001</v>
      </c>
      <c r="BQ1386" s="112">
        <v>0.29561300000000001</v>
      </c>
      <c r="BR1386" s="112">
        <v>0.57969499999999996</v>
      </c>
      <c r="BS1386" s="112">
        <v>5.1807699999999998E-2</v>
      </c>
      <c r="BT1386" s="112">
        <v>9.9423199999999993E-3</v>
      </c>
      <c r="BU1386" s="117">
        <v>0.78160499999999999</v>
      </c>
      <c r="BV1386" s="112">
        <v>0.10105600000000001</v>
      </c>
      <c r="BW1386" s="112">
        <v>2.3970100000000001E-2</v>
      </c>
      <c r="BX1386" s="112">
        <v>0.45432499999999998</v>
      </c>
      <c r="BY1386" s="112">
        <v>0.24237700000000001</v>
      </c>
      <c r="BZ1386" s="112">
        <v>0.62862799999999996</v>
      </c>
      <c r="CA1386" s="112">
        <v>0.79391900000000004</v>
      </c>
      <c r="CB1386" s="112">
        <v>0.21604200000000001</v>
      </c>
      <c r="CC1386" s="112">
        <v>7.7753000000000003E-2</v>
      </c>
      <c r="CD1386" s="117">
        <v>0.933056</v>
      </c>
      <c r="CE1386" s="105">
        <v>0.17169799999999999</v>
      </c>
      <c r="CF1386" s="105">
        <v>0.30736000000000002</v>
      </c>
      <c r="CG1386" s="105">
        <v>-0.15135799999999999</v>
      </c>
      <c r="CH1386" s="105">
        <v>0.225746</v>
      </c>
      <c r="CI1386" s="105">
        <v>6.9524100000000005E-2</v>
      </c>
      <c r="CJ1386" s="105">
        <v>-4.9678800000000002E-2</v>
      </c>
      <c r="CK1386" s="105">
        <v>0.171152</v>
      </c>
      <c r="CL1386" s="105">
        <v>0.23516300000000001</v>
      </c>
      <c r="CM1386" s="116">
        <v>-1.7781600000000002E-2</v>
      </c>
    </row>
    <row r="1387" spans="1:91">
      <c r="A1387" s="104" t="s">
        <v>3681</v>
      </c>
      <c r="B1387" s="104" t="s">
        <v>3682</v>
      </c>
      <c r="C1387" s="104" t="s">
        <v>3683</v>
      </c>
      <c r="D1387" s="105">
        <v>31.070550000000001</v>
      </c>
      <c r="E1387" s="108">
        <v>1756131479</v>
      </c>
      <c r="F1387" s="108">
        <v>2174466083</v>
      </c>
      <c r="G1387" s="108">
        <v>2149352377</v>
      </c>
      <c r="H1387" s="108">
        <v>2678699274</v>
      </c>
      <c r="I1387" s="108">
        <v>2184403889</v>
      </c>
      <c r="J1387" s="108">
        <v>2153475825</v>
      </c>
      <c r="K1387" s="108">
        <v>2245953354</v>
      </c>
      <c r="L1387" s="108">
        <v>1855659102</v>
      </c>
      <c r="M1387" s="108">
        <v>2435821967</v>
      </c>
      <c r="N1387" s="108">
        <v>1616029361</v>
      </c>
      <c r="O1387" s="108">
        <v>1702069031</v>
      </c>
      <c r="P1387" s="108">
        <v>1252838778</v>
      </c>
      <c r="Q1387" s="108">
        <v>1595673009</v>
      </c>
      <c r="R1387" s="108">
        <v>1465995503</v>
      </c>
      <c r="S1387" s="108">
        <v>1298515905</v>
      </c>
      <c r="T1387" s="108">
        <v>1446866273</v>
      </c>
      <c r="U1387" s="108">
        <v>1622867257</v>
      </c>
      <c r="V1387" s="108">
        <v>1217010116</v>
      </c>
      <c r="W1387" s="108">
        <v>1513693206</v>
      </c>
      <c r="X1387" s="108">
        <v>2312662035</v>
      </c>
      <c r="Y1387" s="108">
        <v>2002053960</v>
      </c>
      <c r="Z1387" s="108">
        <v>1430479879</v>
      </c>
      <c r="AA1387" s="108">
        <v>1864980328</v>
      </c>
      <c r="AB1387" s="108">
        <v>1850476477</v>
      </c>
      <c r="AC1387" s="108">
        <v>2152975408</v>
      </c>
      <c r="AD1387" s="108">
        <v>2215233681</v>
      </c>
      <c r="AE1387" s="108">
        <v>2119713145</v>
      </c>
      <c r="AF1387" s="108">
        <v>2153018553</v>
      </c>
      <c r="AG1387" s="108">
        <v>2223886839</v>
      </c>
      <c r="AH1387" s="115">
        <v>2206529470</v>
      </c>
      <c r="AI1387" s="105">
        <v>31.0932</v>
      </c>
      <c r="AJ1387" s="105">
        <v>31.577300000000001</v>
      </c>
      <c r="AK1387" s="105">
        <v>31.551400000000001</v>
      </c>
      <c r="AL1387" s="105">
        <v>31.593299999999999</v>
      </c>
      <c r="AM1387" s="105">
        <v>31.4466</v>
      </c>
      <c r="AN1387" s="105">
        <v>31.481200000000001</v>
      </c>
      <c r="AO1387" s="105">
        <v>31.3034</v>
      </c>
      <c r="AP1387" s="105">
        <v>31.4573</v>
      </c>
      <c r="AQ1387" s="105">
        <v>31.370899999999999</v>
      </c>
      <c r="AR1387" s="105">
        <v>31.0106</v>
      </c>
      <c r="AS1387" s="105">
        <v>31.166</v>
      </c>
      <c r="AT1387" s="105">
        <v>30.826699999999999</v>
      </c>
      <c r="AU1387" s="105">
        <v>30.810600000000001</v>
      </c>
      <c r="AV1387" s="105">
        <v>30.738900000000001</v>
      </c>
      <c r="AW1387" s="105">
        <v>30.606000000000002</v>
      </c>
      <c r="AX1387" s="105">
        <v>30.8096</v>
      </c>
      <c r="AY1387" s="105">
        <v>30.92</v>
      </c>
      <c r="AZ1387" s="105">
        <v>30.5288</v>
      </c>
      <c r="BA1387" s="105">
        <v>30.740400000000001</v>
      </c>
      <c r="BB1387" s="105">
        <v>31.438199999999998</v>
      </c>
      <c r="BC1387" s="105">
        <v>31.0915</v>
      </c>
      <c r="BD1387" s="105">
        <v>30.814699999999998</v>
      </c>
      <c r="BE1387" s="105">
        <v>31.209499999999998</v>
      </c>
      <c r="BF1387" s="105">
        <v>31.221800000000002</v>
      </c>
      <c r="BG1387" s="105">
        <v>31.052099999999999</v>
      </c>
      <c r="BH1387" s="105">
        <v>31.0823</v>
      </c>
      <c r="BI1387" s="105">
        <v>30.995100000000001</v>
      </c>
      <c r="BJ1387" s="105">
        <v>31.058800000000002</v>
      </c>
      <c r="BK1387" s="105">
        <v>30.983899999999998</v>
      </c>
      <c r="BL1387" s="116">
        <v>31.041399999999999</v>
      </c>
      <c r="BM1387" s="112">
        <v>7.5334399999999996E-2</v>
      </c>
      <c r="BN1387" s="112">
        <v>6.4880799999999996E-4</v>
      </c>
      <c r="BO1387" s="112">
        <v>2.2059900000000001E-3</v>
      </c>
      <c r="BP1387" s="112">
        <v>0.80216100000000001</v>
      </c>
      <c r="BQ1387" s="112">
        <v>8.4596299999999992E-3</v>
      </c>
      <c r="BR1387" s="112">
        <v>8.1136700000000006E-2</v>
      </c>
      <c r="BS1387" s="112">
        <v>0.77493199999999995</v>
      </c>
      <c r="BT1387" s="112">
        <v>0.710673</v>
      </c>
      <c r="BU1387" s="117">
        <v>0.68017099999999997</v>
      </c>
      <c r="BV1387" s="112">
        <v>0.13348099999999999</v>
      </c>
      <c r="BW1387" s="112">
        <v>1.1531E-2</v>
      </c>
      <c r="BX1387" s="112">
        <v>2.6663699999999999E-2</v>
      </c>
      <c r="BY1387" s="112">
        <v>0.83963699999999997</v>
      </c>
      <c r="BZ1387" s="112">
        <v>0.241062</v>
      </c>
      <c r="CA1387" s="112">
        <v>0.290576</v>
      </c>
      <c r="CB1387" s="112">
        <v>0.892289</v>
      </c>
      <c r="CC1387" s="112">
        <v>0.82775100000000001</v>
      </c>
      <c r="CD1387" s="117">
        <v>0.90106900000000001</v>
      </c>
      <c r="CE1387" s="105">
        <v>0.379303</v>
      </c>
      <c r="CF1387" s="105">
        <v>0.47900799999999999</v>
      </c>
      <c r="CG1387" s="105">
        <v>0.34915000000000002</v>
      </c>
      <c r="CH1387" s="105">
        <v>-2.69375E-2</v>
      </c>
      <c r="CI1387" s="105">
        <v>-0.30952000000000002</v>
      </c>
      <c r="CJ1387" s="105">
        <v>-0.27521200000000001</v>
      </c>
      <c r="CK1387" s="105">
        <v>6.2016799999999997E-2</v>
      </c>
      <c r="CL1387" s="105">
        <v>5.4023700000000001E-2</v>
      </c>
      <c r="CM1387" s="116">
        <v>1.51501E-2</v>
      </c>
    </row>
    <row r="1388" spans="1:91">
      <c r="A1388" s="104" t="s">
        <v>3684</v>
      </c>
      <c r="B1388" s="104" t="s">
        <v>3685</v>
      </c>
      <c r="C1388" s="104" t="s">
        <v>3686</v>
      </c>
      <c r="D1388" s="105">
        <v>28.833349999999999</v>
      </c>
      <c r="E1388" s="108">
        <v>264448520</v>
      </c>
      <c r="F1388" s="108">
        <v>167108508</v>
      </c>
      <c r="G1388" s="108">
        <v>188481904</v>
      </c>
      <c r="H1388" s="108">
        <v>410793228</v>
      </c>
      <c r="I1388" s="108">
        <v>365805869</v>
      </c>
      <c r="J1388" s="108">
        <v>250255872</v>
      </c>
      <c r="K1388" s="108">
        <v>314539981.5</v>
      </c>
      <c r="L1388" s="108">
        <v>162040068</v>
      </c>
      <c r="M1388" s="108">
        <v>412770431</v>
      </c>
      <c r="N1388" s="108">
        <v>225757864</v>
      </c>
      <c r="O1388" s="108">
        <v>223068314</v>
      </c>
      <c r="P1388" s="108">
        <v>275126198</v>
      </c>
      <c r="Q1388" s="108">
        <v>516666146</v>
      </c>
      <c r="R1388" s="108">
        <v>390563800</v>
      </c>
      <c r="S1388" s="108">
        <v>353761396</v>
      </c>
      <c r="T1388" s="108">
        <v>387520572</v>
      </c>
      <c r="U1388" s="108">
        <v>381420360</v>
      </c>
      <c r="V1388" s="108">
        <v>412531616</v>
      </c>
      <c r="W1388" s="108">
        <v>407728168</v>
      </c>
      <c r="X1388" s="108">
        <v>431608845</v>
      </c>
      <c r="Y1388" s="108">
        <v>508091572</v>
      </c>
      <c r="Z1388" s="108">
        <v>398189348</v>
      </c>
      <c r="AA1388" s="108">
        <v>421166618</v>
      </c>
      <c r="AB1388" s="108">
        <v>402099120</v>
      </c>
      <c r="AC1388" s="108">
        <v>383760356</v>
      </c>
      <c r="AD1388" s="108">
        <v>436799504</v>
      </c>
      <c r="AE1388" s="108">
        <v>436900972</v>
      </c>
      <c r="AF1388" s="108">
        <v>484080408</v>
      </c>
      <c r="AG1388" s="108">
        <v>444418952</v>
      </c>
      <c r="AH1388" s="115">
        <v>604122062</v>
      </c>
      <c r="AI1388" s="105">
        <v>28.361899999999999</v>
      </c>
      <c r="AJ1388" s="105">
        <v>27.989699999999999</v>
      </c>
      <c r="AK1388" s="105">
        <v>28.155200000000001</v>
      </c>
      <c r="AL1388" s="105">
        <v>28.888200000000001</v>
      </c>
      <c r="AM1388" s="105">
        <v>28.906199999999998</v>
      </c>
      <c r="AN1388" s="105">
        <v>28.421299999999999</v>
      </c>
      <c r="AO1388" s="105">
        <v>28.4908</v>
      </c>
      <c r="AP1388" s="105">
        <v>28.147500000000001</v>
      </c>
      <c r="AQ1388" s="105">
        <v>28.809899999999999</v>
      </c>
      <c r="AR1388" s="105">
        <v>28.1905</v>
      </c>
      <c r="AS1388" s="105">
        <v>28.344200000000001</v>
      </c>
      <c r="AT1388" s="105">
        <v>28.639700000000001</v>
      </c>
      <c r="AU1388" s="105">
        <v>29.133600000000001</v>
      </c>
      <c r="AV1388" s="105">
        <v>28.8307</v>
      </c>
      <c r="AW1388" s="105">
        <v>28.842500000000001</v>
      </c>
      <c r="AX1388" s="105">
        <v>28.908999999999999</v>
      </c>
      <c r="AY1388" s="105">
        <v>28.835999999999999</v>
      </c>
      <c r="AZ1388" s="105">
        <v>28.989699999999999</v>
      </c>
      <c r="BA1388" s="105">
        <v>28.847999999999999</v>
      </c>
      <c r="BB1388" s="105">
        <v>29.034199999999998</v>
      </c>
      <c r="BC1388" s="105">
        <v>29.142099999999999</v>
      </c>
      <c r="BD1388" s="105">
        <v>28.9618</v>
      </c>
      <c r="BE1388" s="105">
        <v>29.058599999999998</v>
      </c>
      <c r="BF1388" s="105">
        <v>29.019600000000001</v>
      </c>
      <c r="BG1388" s="105">
        <v>28.5684</v>
      </c>
      <c r="BH1388" s="105">
        <v>28.745699999999999</v>
      </c>
      <c r="BI1388" s="105">
        <v>28.7166</v>
      </c>
      <c r="BJ1388" s="105">
        <v>28.9057</v>
      </c>
      <c r="BK1388" s="105">
        <v>28.671199999999999</v>
      </c>
      <c r="BL1388" s="116">
        <v>29.161899999999999</v>
      </c>
      <c r="BM1388" s="112">
        <v>1.39075E-2</v>
      </c>
      <c r="BN1388" s="112">
        <v>0.45847399999999999</v>
      </c>
      <c r="BO1388" s="112">
        <v>0.14495</v>
      </c>
      <c r="BP1388" s="112">
        <v>5.4384000000000002E-2</v>
      </c>
      <c r="BQ1388" s="112">
        <v>0.90207300000000001</v>
      </c>
      <c r="BR1388" s="112">
        <v>0.99312400000000001</v>
      </c>
      <c r="BS1388" s="112">
        <v>0.59664399999999995</v>
      </c>
      <c r="BT1388" s="112">
        <v>0.52543600000000001</v>
      </c>
      <c r="BU1388" s="117">
        <v>0.195248</v>
      </c>
      <c r="BV1388" s="112">
        <v>4.8254199999999997E-2</v>
      </c>
      <c r="BW1388" s="112">
        <v>0.54561199999999999</v>
      </c>
      <c r="BX1388" s="112">
        <v>0.247747</v>
      </c>
      <c r="BY1388" s="112">
        <v>9.8183900000000005E-2</v>
      </c>
      <c r="BZ1388" s="112">
        <v>0.95384800000000003</v>
      </c>
      <c r="CA1388" s="112">
        <v>0.99624400000000002</v>
      </c>
      <c r="CB1388" s="112">
        <v>0.76671400000000001</v>
      </c>
      <c r="CC1388" s="112">
        <v>0.69718500000000005</v>
      </c>
      <c r="CD1388" s="117">
        <v>0.69468600000000003</v>
      </c>
      <c r="CE1388" s="105">
        <v>-0.74401099999999998</v>
      </c>
      <c r="CF1388" s="105">
        <v>-0.17438300000000001</v>
      </c>
      <c r="CG1388" s="105">
        <v>-0.430228</v>
      </c>
      <c r="CH1388" s="105">
        <v>-0.52147399999999999</v>
      </c>
      <c r="CI1388" s="105">
        <v>2.2654199999999999E-2</v>
      </c>
      <c r="CJ1388" s="105">
        <v>-1.3612100000000001E-3</v>
      </c>
      <c r="CK1388" s="105">
        <v>9.5121399999999995E-2</v>
      </c>
      <c r="CL1388" s="105">
        <v>0.10036</v>
      </c>
      <c r="CM1388" s="116">
        <v>-0.236065</v>
      </c>
    </row>
    <row r="1389" spans="1:91">
      <c r="A1389" s="104" t="s">
        <v>3687</v>
      </c>
      <c r="B1389" s="104" t="s">
        <v>3688</v>
      </c>
      <c r="C1389" s="104" t="s">
        <v>3689</v>
      </c>
      <c r="D1389" s="105">
        <v>32.744450000000001</v>
      </c>
      <c r="E1389" s="108">
        <v>5370039401</v>
      </c>
      <c r="F1389" s="108">
        <v>5038635488</v>
      </c>
      <c r="G1389" s="108">
        <v>5102780560</v>
      </c>
      <c r="H1389" s="108">
        <v>6276772678</v>
      </c>
      <c r="I1389" s="108">
        <v>6044488033</v>
      </c>
      <c r="J1389" s="108">
        <v>5558013338</v>
      </c>
      <c r="K1389" s="108">
        <v>5823739038</v>
      </c>
      <c r="L1389" s="108">
        <v>3645511224</v>
      </c>
      <c r="M1389" s="108">
        <v>6198598801</v>
      </c>
      <c r="N1389" s="108">
        <v>5852930950</v>
      </c>
      <c r="O1389" s="108">
        <v>5585060398</v>
      </c>
      <c r="P1389" s="108">
        <v>4876995967</v>
      </c>
      <c r="Q1389" s="108">
        <v>6331918773</v>
      </c>
      <c r="R1389" s="108">
        <v>5931042468</v>
      </c>
      <c r="S1389" s="108">
        <v>5450748323</v>
      </c>
      <c r="T1389" s="108">
        <v>5415153738</v>
      </c>
      <c r="U1389" s="108">
        <v>5533599155</v>
      </c>
      <c r="V1389" s="108">
        <v>5438243666</v>
      </c>
      <c r="W1389" s="108">
        <v>6135318033</v>
      </c>
      <c r="X1389" s="108">
        <v>6143218483</v>
      </c>
      <c r="Y1389" s="108">
        <v>6088742415</v>
      </c>
      <c r="Z1389" s="108">
        <v>5720777554</v>
      </c>
      <c r="AA1389" s="108">
        <v>5510793028</v>
      </c>
      <c r="AB1389" s="108">
        <v>5584856780</v>
      </c>
      <c r="AC1389" s="108">
        <v>6668615420</v>
      </c>
      <c r="AD1389" s="108">
        <v>7070571495</v>
      </c>
      <c r="AE1389" s="108">
        <v>6691731682</v>
      </c>
      <c r="AF1389" s="108">
        <v>6599899643</v>
      </c>
      <c r="AG1389" s="108">
        <v>7096249886</v>
      </c>
      <c r="AH1389" s="115">
        <v>6473527744</v>
      </c>
      <c r="AI1389" s="105">
        <v>32.705800000000004</v>
      </c>
      <c r="AJ1389" s="105">
        <v>32.7759</v>
      </c>
      <c r="AK1389" s="105">
        <v>32.800899999999999</v>
      </c>
      <c r="AL1389" s="105">
        <v>32.821800000000003</v>
      </c>
      <c r="AM1389" s="105">
        <v>32.914499999999997</v>
      </c>
      <c r="AN1389" s="105">
        <v>32.8095</v>
      </c>
      <c r="AO1389" s="105">
        <v>32.705399999999997</v>
      </c>
      <c r="AP1389" s="105">
        <v>32.427500000000002</v>
      </c>
      <c r="AQ1389" s="105">
        <v>32.718400000000003</v>
      </c>
      <c r="AR1389" s="105">
        <v>32.884799999999998</v>
      </c>
      <c r="AS1389" s="105">
        <v>32.894100000000002</v>
      </c>
      <c r="AT1389" s="105">
        <v>32.787500000000001</v>
      </c>
      <c r="AU1389" s="105">
        <v>32.786999999999999</v>
      </c>
      <c r="AV1389" s="105">
        <v>32.755299999999998</v>
      </c>
      <c r="AW1389" s="105">
        <v>32.663899999999998</v>
      </c>
      <c r="AX1389" s="105">
        <v>32.713700000000003</v>
      </c>
      <c r="AY1389" s="105">
        <v>32.684100000000001</v>
      </c>
      <c r="AZ1389" s="105">
        <v>32.669499999999999</v>
      </c>
      <c r="BA1389" s="105">
        <v>32.759399999999999</v>
      </c>
      <c r="BB1389" s="105">
        <v>32.840600000000002</v>
      </c>
      <c r="BC1389" s="105">
        <v>32.702500000000001</v>
      </c>
      <c r="BD1389" s="105">
        <v>32.830199999999998</v>
      </c>
      <c r="BE1389" s="105">
        <v>32.761899999999997</v>
      </c>
      <c r="BF1389" s="105">
        <v>32.8155</v>
      </c>
      <c r="BG1389" s="105">
        <v>32.679200000000002</v>
      </c>
      <c r="BH1389" s="105">
        <v>32.733600000000003</v>
      </c>
      <c r="BI1389" s="105">
        <v>32.653599999999997</v>
      </c>
      <c r="BJ1389" s="105">
        <v>32.674799999999998</v>
      </c>
      <c r="BK1389" s="105">
        <v>32.652500000000003</v>
      </c>
      <c r="BL1389" s="116">
        <v>32.584099999999999</v>
      </c>
      <c r="BM1389" s="112">
        <v>3.4980900000000002E-2</v>
      </c>
      <c r="BN1389" s="112">
        <v>7.9083799999999996E-3</v>
      </c>
      <c r="BO1389" s="112">
        <v>0.84876399999999996</v>
      </c>
      <c r="BP1389" s="112">
        <v>7.4925199999999999E-3</v>
      </c>
      <c r="BQ1389" s="112">
        <v>9.9052100000000004E-2</v>
      </c>
      <c r="BR1389" s="112">
        <v>0.160968</v>
      </c>
      <c r="BS1389" s="112">
        <v>5.4785599999999997E-2</v>
      </c>
      <c r="BT1389" s="112">
        <v>8.5128300000000007E-3</v>
      </c>
      <c r="BU1389" s="117">
        <v>0.225576</v>
      </c>
      <c r="BV1389" s="112">
        <v>8.0710699999999996E-2</v>
      </c>
      <c r="BW1389" s="112">
        <v>3.38981E-2</v>
      </c>
      <c r="BX1389" s="112">
        <v>0.89304300000000003</v>
      </c>
      <c r="BY1389" s="112">
        <v>2.2969099999999999E-2</v>
      </c>
      <c r="BZ1389" s="112">
        <v>0.47994500000000001</v>
      </c>
      <c r="CA1389" s="112">
        <v>0.41342400000000001</v>
      </c>
      <c r="CB1389" s="112">
        <v>0.22333900000000001</v>
      </c>
      <c r="CC1389" s="112">
        <v>7.2815099999999994E-2</v>
      </c>
      <c r="CD1389" s="117">
        <v>0.70506400000000002</v>
      </c>
      <c r="CE1389" s="105">
        <v>0.12372</v>
      </c>
      <c r="CF1389" s="105">
        <v>0.21141299999999999</v>
      </c>
      <c r="CG1389" s="105">
        <v>-2.0079300000000001E-2</v>
      </c>
      <c r="CH1389" s="105">
        <v>0.218309</v>
      </c>
      <c r="CI1389" s="105">
        <v>9.8247500000000001E-2</v>
      </c>
      <c r="CJ1389" s="105">
        <v>5.1926899999999998E-2</v>
      </c>
      <c r="CK1389" s="105">
        <v>0.13034899999999999</v>
      </c>
      <c r="CL1389" s="105">
        <v>0.16534199999999999</v>
      </c>
      <c r="CM1389" s="116">
        <v>5.1638299999999998E-2</v>
      </c>
    </row>
    <row r="1390" spans="1:91">
      <c r="A1390" s="104" t="s">
        <v>3690</v>
      </c>
      <c r="B1390" s="104" t="s">
        <v>3691</v>
      </c>
      <c r="C1390" s="104" t="s">
        <v>3692</v>
      </c>
      <c r="D1390" s="105">
        <v>30.156600000000001</v>
      </c>
      <c r="E1390" s="108">
        <v>903146548</v>
      </c>
      <c r="F1390" s="108">
        <v>1041873452</v>
      </c>
      <c r="G1390" s="108">
        <v>949208588</v>
      </c>
      <c r="H1390" s="108">
        <v>949362536</v>
      </c>
      <c r="I1390" s="108">
        <v>892189860</v>
      </c>
      <c r="J1390" s="108">
        <v>932484353</v>
      </c>
      <c r="K1390" s="108">
        <v>982162632</v>
      </c>
      <c r="L1390" s="108">
        <v>639994790</v>
      </c>
      <c r="M1390" s="108">
        <v>1009056464</v>
      </c>
      <c r="N1390" s="108">
        <v>1121221156</v>
      </c>
      <c r="O1390" s="108">
        <v>1027551952</v>
      </c>
      <c r="P1390" s="108">
        <v>807695920</v>
      </c>
      <c r="Q1390" s="108">
        <v>1011503308</v>
      </c>
      <c r="R1390" s="108">
        <v>1005541384</v>
      </c>
      <c r="S1390" s="108">
        <v>904948960</v>
      </c>
      <c r="T1390" s="108">
        <v>925855276</v>
      </c>
      <c r="U1390" s="108">
        <v>961323492</v>
      </c>
      <c r="V1390" s="108">
        <v>899214872</v>
      </c>
      <c r="W1390" s="108">
        <v>1048054368</v>
      </c>
      <c r="X1390" s="108">
        <v>1019679540</v>
      </c>
      <c r="Y1390" s="108">
        <v>921574076</v>
      </c>
      <c r="Z1390" s="108">
        <v>961431240</v>
      </c>
      <c r="AA1390" s="108">
        <v>903500100</v>
      </c>
      <c r="AB1390" s="108">
        <v>947270595.5</v>
      </c>
      <c r="AC1390" s="108">
        <v>1107803884</v>
      </c>
      <c r="AD1390" s="108">
        <v>973809177.5</v>
      </c>
      <c r="AE1390" s="108">
        <v>1042528232</v>
      </c>
      <c r="AF1390" s="108">
        <v>1074497284</v>
      </c>
      <c r="AG1390" s="108">
        <v>1088647552</v>
      </c>
      <c r="AH1390" s="115">
        <v>998763348</v>
      </c>
      <c r="AI1390" s="105">
        <v>30.133900000000001</v>
      </c>
      <c r="AJ1390" s="105">
        <v>30.5489</v>
      </c>
      <c r="AK1390" s="105">
        <v>30.4085</v>
      </c>
      <c r="AL1390" s="105">
        <v>30.096800000000002</v>
      </c>
      <c r="AM1390" s="105">
        <v>30.1629</v>
      </c>
      <c r="AN1390" s="105">
        <v>30.3445</v>
      </c>
      <c r="AO1390" s="105">
        <v>30.091000000000001</v>
      </c>
      <c r="AP1390" s="105">
        <v>30.070399999999999</v>
      </c>
      <c r="AQ1390" s="105">
        <v>30.099499999999999</v>
      </c>
      <c r="AR1390" s="105">
        <v>30.5122</v>
      </c>
      <c r="AS1390" s="105">
        <v>30.511700000000001</v>
      </c>
      <c r="AT1390" s="105">
        <v>30.1934</v>
      </c>
      <c r="AU1390" s="105">
        <v>30.150300000000001</v>
      </c>
      <c r="AV1390" s="105">
        <v>30.195</v>
      </c>
      <c r="AW1390" s="105">
        <v>30.108699999999999</v>
      </c>
      <c r="AX1390" s="105">
        <v>30.165500000000002</v>
      </c>
      <c r="AY1390" s="105">
        <v>30.1648</v>
      </c>
      <c r="AZ1390" s="105">
        <v>30.065000000000001</v>
      </c>
      <c r="BA1390" s="105">
        <v>30.21</v>
      </c>
      <c r="BB1390" s="105">
        <v>30.268899999999999</v>
      </c>
      <c r="BC1390" s="105">
        <v>29.981300000000001</v>
      </c>
      <c r="BD1390" s="105">
        <v>30.241399999999999</v>
      </c>
      <c r="BE1390" s="105">
        <v>30.187000000000001</v>
      </c>
      <c r="BF1390" s="105">
        <v>30.255800000000001</v>
      </c>
      <c r="BG1390" s="105">
        <v>30.084700000000002</v>
      </c>
      <c r="BH1390" s="105">
        <v>29.896899999999999</v>
      </c>
      <c r="BI1390" s="105">
        <v>29.971299999999999</v>
      </c>
      <c r="BJ1390" s="105">
        <v>30.056100000000001</v>
      </c>
      <c r="BK1390" s="105">
        <v>29.972899999999999</v>
      </c>
      <c r="BL1390" s="116">
        <v>29.910299999999999</v>
      </c>
      <c r="BM1390" s="112">
        <v>4.0862599999999999E-2</v>
      </c>
      <c r="BN1390" s="112">
        <v>6.0077999999999999E-2</v>
      </c>
      <c r="BO1390" s="112">
        <v>6.762E-2</v>
      </c>
      <c r="BP1390" s="112">
        <v>2.03308E-2</v>
      </c>
      <c r="BQ1390" s="112">
        <v>2.4893599999999998E-2</v>
      </c>
      <c r="BR1390" s="112">
        <v>4.7657499999999998E-2</v>
      </c>
      <c r="BS1390" s="112">
        <v>0.149085</v>
      </c>
      <c r="BT1390" s="112">
        <v>6.21691E-3</v>
      </c>
      <c r="BU1390" s="117">
        <v>0.95089800000000002</v>
      </c>
      <c r="BV1390" s="112">
        <v>8.7185600000000002E-2</v>
      </c>
      <c r="BW1390" s="112">
        <v>0.119656</v>
      </c>
      <c r="BX1390" s="112">
        <v>0.15975300000000001</v>
      </c>
      <c r="BY1390" s="112">
        <v>4.6044700000000001E-2</v>
      </c>
      <c r="BZ1390" s="112">
        <v>0.31586799999999998</v>
      </c>
      <c r="CA1390" s="112">
        <v>0.214422</v>
      </c>
      <c r="CB1390" s="112">
        <v>0.36413400000000001</v>
      </c>
      <c r="CC1390" s="112">
        <v>6.1400000000000003E-2</v>
      </c>
      <c r="CD1390" s="117">
        <v>0.98666399999999999</v>
      </c>
      <c r="CE1390" s="105">
        <v>0.38396999999999998</v>
      </c>
      <c r="CF1390" s="105">
        <v>0.22161400000000001</v>
      </c>
      <c r="CG1390" s="105">
        <v>0.10717599999999999</v>
      </c>
      <c r="CH1390" s="105">
        <v>0.42599500000000001</v>
      </c>
      <c r="CI1390" s="105">
        <v>0.17155200000000001</v>
      </c>
      <c r="CJ1390" s="105">
        <v>0.15196799999999999</v>
      </c>
      <c r="CK1390" s="105">
        <v>0.17360600000000001</v>
      </c>
      <c r="CL1390" s="105">
        <v>0.24826599999999999</v>
      </c>
      <c r="CM1390" s="116">
        <v>4.5210500000000004E-3</v>
      </c>
    </row>
    <row r="1391" spans="1:91">
      <c r="A1391" s="104" t="s">
        <v>3693</v>
      </c>
      <c r="B1391" s="104" t="s">
        <v>3694</v>
      </c>
      <c r="C1391" s="104" t="s">
        <v>3695</v>
      </c>
      <c r="D1391" s="105">
        <v>28.4678</v>
      </c>
      <c r="E1391" s="108">
        <v>244705778</v>
      </c>
      <c r="F1391" s="108">
        <v>264590107</v>
      </c>
      <c r="G1391" s="108">
        <v>269624423.10000002</v>
      </c>
      <c r="H1391" s="108">
        <v>343533098</v>
      </c>
      <c r="I1391" s="108">
        <v>315504214.39999998</v>
      </c>
      <c r="J1391" s="108">
        <v>326209348</v>
      </c>
      <c r="K1391" s="108">
        <v>287687098</v>
      </c>
      <c r="L1391" s="108">
        <v>234715867.5</v>
      </c>
      <c r="M1391" s="108">
        <v>370906836</v>
      </c>
      <c r="N1391" s="108">
        <v>368617420.19999999</v>
      </c>
      <c r="O1391" s="108">
        <v>346377159.60000002</v>
      </c>
      <c r="P1391" s="108">
        <v>374653704</v>
      </c>
      <c r="Q1391" s="108">
        <v>327409240</v>
      </c>
      <c r="R1391" s="108">
        <v>280361050.39999998</v>
      </c>
      <c r="S1391" s="108">
        <v>245933864.09999999</v>
      </c>
      <c r="T1391" s="108">
        <v>253463405</v>
      </c>
      <c r="U1391" s="108">
        <v>270154350</v>
      </c>
      <c r="V1391" s="108">
        <v>316511244</v>
      </c>
      <c r="W1391" s="108">
        <v>286776990.60000002</v>
      </c>
      <c r="X1391" s="108">
        <v>271669134.89999998</v>
      </c>
      <c r="Y1391" s="108">
        <v>279835217.30000001</v>
      </c>
      <c r="Z1391" s="108">
        <v>271447198.89999998</v>
      </c>
      <c r="AA1391" s="108">
        <v>291094062</v>
      </c>
      <c r="AB1391" s="108">
        <v>271194590.10000002</v>
      </c>
      <c r="AC1391" s="108">
        <v>342715199.39999998</v>
      </c>
      <c r="AD1391" s="108">
        <v>348688215.80000001</v>
      </c>
      <c r="AE1391" s="108">
        <v>371931882.39999998</v>
      </c>
      <c r="AF1391" s="108">
        <v>333719574.89999998</v>
      </c>
      <c r="AG1391" s="108">
        <v>348900672.60000002</v>
      </c>
      <c r="AH1391" s="115">
        <v>378595869.5</v>
      </c>
      <c r="AI1391" s="105">
        <v>28.25</v>
      </c>
      <c r="AJ1391" s="105">
        <v>28.619</v>
      </c>
      <c r="AK1391" s="105">
        <v>28.6585</v>
      </c>
      <c r="AL1391" s="105">
        <v>28.630299999999998</v>
      </c>
      <c r="AM1391" s="105">
        <v>28.6997</v>
      </c>
      <c r="AN1391" s="105">
        <v>28.804500000000001</v>
      </c>
      <c r="AO1391" s="105">
        <v>28.361999999999998</v>
      </c>
      <c r="AP1391" s="105">
        <v>28.663799999999998</v>
      </c>
      <c r="AQ1391" s="105">
        <v>28.6556</v>
      </c>
      <c r="AR1391" s="105">
        <v>28.877500000000001</v>
      </c>
      <c r="AS1391" s="105">
        <v>28.9434</v>
      </c>
      <c r="AT1391" s="105">
        <v>29.085100000000001</v>
      </c>
      <c r="AU1391" s="105">
        <v>28.4968</v>
      </c>
      <c r="AV1391" s="105">
        <v>28.352399999999999</v>
      </c>
      <c r="AW1391" s="105">
        <v>28.361000000000001</v>
      </c>
      <c r="AX1391" s="105">
        <v>28.296500000000002</v>
      </c>
      <c r="AY1391" s="105">
        <v>28.316800000000001</v>
      </c>
      <c r="AZ1391" s="105">
        <v>28.621200000000002</v>
      </c>
      <c r="BA1391" s="105">
        <v>28.340299999999999</v>
      </c>
      <c r="BB1391" s="105">
        <v>28.356000000000002</v>
      </c>
      <c r="BC1391" s="105">
        <v>28.278600000000001</v>
      </c>
      <c r="BD1391" s="105">
        <v>28.4436</v>
      </c>
      <c r="BE1391" s="105">
        <v>28.558</v>
      </c>
      <c r="BF1391" s="105">
        <v>28.4513</v>
      </c>
      <c r="BG1391" s="105">
        <v>28.398700000000002</v>
      </c>
      <c r="BH1391" s="105">
        <v>28.415400000000002</v>
      </c>
      <c r="BI1391" s="105">
        <v>28.484300000000001</v>
      </c>
      <c r="BJ1391" s="105">
        <v>28.3691</v>
      </c>
      <c r="BK1391" s="105">
        <v>28.330400000000001</v>
      </c>
      <c r="BL1391" s="116">
        <v>28.497800000000002</v>
      </c>
      <c r="BM1391" s="112">
        <v>0.47460200000000002</v>
      </c>
      <c r="BN1391" s="112">
        <v>1.20383E-2</v>
      </c>
      <c r="BO1391" s="112">
        <v>0.22106600000000001</v>
      </c>
      <c r="BP1391" s="112">
        <v>2.0063699999999999E-3</v>
      </c>
      <c r="BQ1391" s="112">
        <v>0.95302100000000001</v>
      </c>
      <c r="BR1391" s="112">
        <v>0.92037400000000003</v>
      </c>
      <c r="BS1391" s="112">
        <v>0.25511400000000001</v>
      </c>
      <c r="BT1391" s="112">
        <v>0.24546999999999999</v>
      </c>
      <c r="BU1391" s="117">
        <v>0.58615899999999999</v>
      </c>
      <c r="BV1391" s="112">
        <v>0.55346099999999998</v>
      </c>
      <c r="BW1391" s="112">
        <v>4.3207000000000002E-2</v>
      </c>
      <c r="BX1391" s="112">
        <v>0.33325100000000002</v>
      </c>
      <c r="BY1391" s="112">
        <v>1.1583700000000001E-2</v>
      </c>
      <c r="BZ1391" s="112">
        <v>0.97666200000000003</v>
      </c>
      <c r="CA1391" s="112">
        <v>0.96362599999999998</v>
      </c>
      <c r="CB1391" s="112">
        <v>0.491255</v>
      </c>
      <c r="CC1391" s="112">
        <v>0.44963799999999998</v>
      </c>
      <c r="CD1391" s="117">
        <v>0.85340499999999997</v>
      </c>
      <c r="CE1391" s="105">
        <v>0.110051</v>
      </c>
      <c r="CF1391" s="105">
        <v>0.31237100000000001</v>
      </c>
      <c r="CG1391" s="105">
        <v>0.16136800000000001</v>
      </c>
      <c r="CH1391" s="105">
        <v>0.56955900000000004</v>
      </c>
      <c r="CI1391" s="105">
        <v>4.3201400000000001E-3</v>
      </c>
      <c r="CJ1391" s="105">
        <v>1.24054E-2</v>
      </c>
      <c r="CK1391" s="105">
        <v>-7.4132299999999998E-2</v>
      </c>
      <c r="CL1391" s="105">
        <v>8.5180900000000004E-2</v>
      </c>
      <c r="CM1391" s="116">
        <v>3.36978E-2</v>
      </c>
    </row>
    <row r="1392" spans="1:91">
      <c r="A1392" s="104" t="s">
        <v>3696</v>
      </c>
      <c r="B1392" s="104" t="s">
        <v>3697</v>
      </c>
      <c r="C1392" s="104" t="s">
        <v>3698</v>
      </c>
      <c r="D1392" s="105">
        <v>32.408000000000001</v>
      </c>
      <c r="E1392" s="108">
        <v>4602278722</v>
      </c>
      <c r="F1392" s="108">
        <v>4653452218</v>
      </c>
      <c r="G1392" s="108">
        <v>4752612622</v>
      </c>
      <c r="H1392" s="108">
        <v>6026220757</v>
      </c>
      <c r="I1392" s="108">
        <v>4956774446</v>
      </c>
      <c r="J1392" s="108">
        <v>5698023536</v>
      </c>
      <c r="K1392" s="108">
        <v>4709858294</v>
      </c>
      <c r="L1392" s="108">
        <v>4696820993</v>
      </c>
      <c r="M1392" s="108">
        <v>5880013850</v>
      </c>
      <c r="N1392" s="108">
        <v>4702420080</v>
      </c>
      <c r="O1392" s="108">
        <v>5530608183</v>
      </c>
      <c r="P1392" s="108">
        <v>6241232857</v>
      </c>
      <c r="Q1392" s="108">
        <v>4615419461</v>
      </c>
      <c r="R1392" s="108">
        <v>4146327771</v>
      </c>
      <c r="S1392" s="108">
        <v>3691767853</v>
      </c>
      <c r="T1392" s="108">
        <v>4238389518</v>
      </c>
      <c r="U1392" s="108">
        <v>4371992464</v>
      </c>
      <c r="V1392" s="108">
        <v>5506988496</v>
      </c>
      <c r="W1392" s="108">
        <v>4406610905</v>
      </c>
      <c r="X1392" s="108">
        <v>4473046154</v>
      </c>
      <c r="Y1392" s="108">
        <v>4891114433</v>
      </c>
      <c r="Z1392" s="108">
        <v>4098962514</v>
      </c>
      <c r="AA1392" s="108">
        <v>4348981115</v>
      </c>
      <c r="AB1392" s="108">
        <v>3937761296</v>
      </c>
      <c r="AC1392" s="108">
        <v>4919791808</v>
      </c>
      <c r="AD1392" s="108">
        <v>4984650409</v>
      </c>
      <c r="AE1392" s="108">
        <v>5802651018</v>
      </c>
      <c r="AF1392" s="108">
        <v>5313563645</v>
      </c>
      <c r="AG1392" s="108">
        <v>5916897867</v>
      </c>
      <c r="AH1392" s="115">
        <v>5792612978</v>
      </c>
      <c r="AI1392" s="105">
        <v>32.483199999999997</v>
      </c>
      <c r="AJ1392" s="105">
        <v>32.658999999999999</v>
      </c>
      <c r="AK1392" s="105">
        <v>32.693300000000001</v>
      </c>
      <c r="AL1392" s="105">
        <v>32.762999999999998</v>
      </c>
      <c r="AM1392" s="105">
        <v>32.626800000000003</v>
      </c>
      <c r="AN1392" s="105">
        <v>32.845199999999998</v>
      </c>
      <c r="AO1392" s="105">
        <v>32.3996</v>
      </c>
      <c r="AP1392" s="105">
        <v>32.798200000000001</v>
      </c>
      <c r="AQ1392" s="105">
        <v>32.642299999999999</v>
      </c>
      <c r="AR1392" s="105">
        <v>32.569699999999997</v>
      </c>
      <c r="AS1392" s="105">
        <v>32.885899999999999</v>
      </c>
      <c r="AT1392" s="105">
        <v>33.143300000000004</v>
      </c>
      <c r="AU1392" s="105">
        <v>32.337499999999999</v>
      </c>
      <c r="AV1392" s="105">
        <v>32.238900000000001</v>
      </c>
      <c r="AW1392" s="105">
        <v>32.093600000000002</v>
      </c>
      <c r="AX1392" s="105">
        <v>32.360199999999999</v>
      </c>
      <c r="AY1392" s="105">
        <v>32.347200000000001</v>
      </c>
      <c r="AZ1392" s="105">
        <v>32.686700000000002</v>
      </c>
      <c r="BA1392" s="105">
        <v>32.281999999999996</v>
      </c>
      <c r="BB1392" s="105">
        <v>32.378599999999999</v>
      </c>
      <c r="BC1392" s="105">
        <v>32.377499999999998</v>
      </c>
      <c r="BD1392" s="105">
        <v>32.3416</v>
      </c>
      <c r="BE1392" s="105">
        <v>32.416400000000003</v>
      </c>
      <c r="BF1392" s="105">
        <v>32.311300000000003</v>
      </c>
      <c r="BG1392" s="105">
        <v>32.238500000000002</v>
      </c>
      <c r="BH1392" s="105">
        <v>32.229900000000001</v>
      </c>
      <c r="BI1392" s="105">
        <v>32.447899999999997</v>
      </c>
      <c r="BJ1392" s="105">
        <v>32.362099999999998</v>
      </c>
      <c r="BK1392" s="105">
        <v>32.390900000000002</v>
      </c>
      <c r="BL1392" s="116">
        <v>32.423200000000001</v>
      </c>
      <c r="BM1392" s="112">
        <v>3.1119000000000001E-2</v>
      </c>
      <c r="BN1392" s="112">
        <v>5.9211300000000001E-3</v>
      </c>
      <c r="BO1392" s="112">
        <v>0.132297</v>
      </c>
      <c r="BP1392" s="112">
        <v>4.6739099999999999E-2</v>
      </c>
      <c r="BQ1392" s="112">
        <v>8.1870600000000002E-2</v>
      </c>
      <c r="BR1392" s="112">
        <v>0.55364100000000005</v>
      </c>
      <c r="BS1392" s="112">
        <v>0.27644400000000002</v>
      </c>
      <c r="BT1392" s="112">
        <v>0.37643500000000002</v>
      </c>
      <c r="BU1392" s="117">
        <v>0.30354799999999998</v>
      </c>
      <c r="BV1392" s="112">
        <v>7.5542700000000004E-2</v>
      </c>
      <c r="BW1392" s="112">
        <v>2.8867400000000001E-2</v>
      </c>
      <c r="BX1392" s="112">
        <v>0.231489</v>
      </c>
      <c r="BY1392" s="112">
        <v>8.7282700000000005E-2</v>
      </c>
      <c r="BZ1392" s="112">
        <v>0.45749499999999999</v>
      </c>
      <c r="CA1392" s="112">
        <v>0.77403900000000003</v>
      </c>
      <c r="CB1392" s="112">
        <v>0.513741</v>
      </c>
      <c r="CC1392" s="112">
        <v>0.57242000000000004</v>
      </c>
      <c r="CD1392" s="117">
        <v>0.733429</v>
      </c>
      <c r="CE1392" s="105">
        <v>0.21972900000000001</v>
      </c>
      <c r="CF1392" s="105">
        <v>0.35292200000000001</v>
      </c>
      <c r="CG1392" s="105">
        <v>0.22129099999999999</v>
      </c>
      <c r="CH1392" s="105">
        <v>0.47422999999999998</v>
      </c>
      <c r="CI1392" s="105">
        <v>-0.168742</v>
      </c>
      <c r="CJ1392" s="105">
        <v>7.2606400000000001E-2</v>
      </c>
      <c r="CK1392" s="105">
        <v>-4.6061199999999997E-2</v>
      </c>
      <c r="CL1392" s="105">
        <v>-3.5662300000000001E-2</v>
      </c>
      <c r="CM1392" s="116">
        <v>-8.6625400000000005E-2</v>
      </c>
    </row>
    <row r="1393" spans="1:91">
      <c r="A1393" s="104" t="s">
        <v>3699</v>
      </c>
      <c r="B1393" s="104" t="s">
        <v>3700</v>
      </c>
      <c r="C1393" s="104" t="s">
        <v>471</v>
      </c>
      <c r="D1393" s="105">
        <v>26.048549999999999</v>
      </c>
      <c r="E1393" s="108">
        <v>48771374.880000003</v>
      </c>
      <c r="F1393" s="108">
        <v>37059108.25</v>
      </c>
      <c r="G1393" s="108">
        <v>37693576.939999998</v>
      </c>
      <c r="H1393" s="108">
        <v>15925575.75</v>
      </c>
      <c r="I1393" s="108">
        <v>28823783</v>
      </c>
      <c r="J1393" s="108">
        <v>9138651.1879999992</v>
      </c>
      <c r="K1393" s="108">
        <v>46860348.380000003</v>
      </c>
      <c r="L1393" s="108">
        <v>11662257</v>
      </c>
      <c r="M1393" s="108">
        <v>48890047.5</v>
      </c>
      <c r="N1393" s="108">
        <v>21439360</v>
      </c>
      <c r="O1393" s="108">
        <v>12648589</v>
      </c>
      <c r="P1393" s="108"/>
      <c r="Q1393" s="108">
        <v>121689333.09999999</v>
      </c>
      <c r="R1393" s="108">
        <v>70479255.5</v>
      </c>
      <c r="S1393" s="108">
        <v>15423978.380000001</v>
      </c>
      <c r="T1393" s="108">
        <v>93289040</v>
      </c>
      <c r="U1393" s="108">
        <v>97519803.879999995</v>
      </c>
      <c r="V1393" s="108"/>
      <c r="W1393" s="108">
        <v>63892332</v>
      </c>
      <c r="X1393" s="108">
        <v>79428960</v>
      </c>
      <c r="Y1393" s="108">
        <v>85438016</v>
      </c>
      <c r="Z1393" s="108">
        <v>90099035.75</v>
      </c>
      <c r="AA1393" s="108">
        <v>68609699</v>
      </c>
      <c r="AB1393" s="108">
        <v>71113850.5</v>
      </c>
      <c r="AC1393" s="108">
        <v>19925299</v>
      </c>
      <c r="AD1393" s="108">
        <v>118438844</v>
      </c>
      <c r="AE1393" s="108">
        <v>95908398</v>
      </c>
      <c r="AF1393" s="108">
        <v>106482110.09999999</v>
      </c>
      <c r="AG1393" s="108">
        <v>80172388</v>
      </c>
      <c r="AH1393" s="115">
        <v>121206716</v>
      </c>
      <c r="AI1393" s="105">
        <v>25.922999999999998</v>
      </c>
      <c r="AJ1393" s="105">
        <v>25.859100000000002</v>
      </c>
      <c r="AK1393" s="105">
        <v>25.824999999999999</v>
      </c>
      <c r="AL1393" s="105">
        <v>24.199200000000001</v>
      </c>
      <c r="AM1393" s="105">
        <v>25.263500000000001</v>
      </c>
      <c r="AN1393" s="105">
        <v>23.965399999999999</v>
      </c>
      <c r="AO1393" s="105">
        <v>25.711300000000001</v>
      </c>
      <c r="AP1393" s="105">
        <v>24.6053</v>
      </c>
      <c r="AQ1393" s="105">
        <v>25.732099999999999</v>
      </c>
      <c r="AR1393" s="105">
        <v>24.628799999999998</v>
      </c>
      <c r="AS1393" s="105">
        <v>24.398399999999999</v>
      </c>
      <c r="AT1393" s="105">
        <v>21.711400000000001</v>
      </c>
      <c r="AU1393" s="105">
        <v>27.076499999999999</v>
      </c>
      <c r="AV1393" s="105">
        <v>26.360399999999998</v>
      </c>
      <c r="AW1393" s="105">
        <v>24.473199999999999</v>
      </c>
      <c r="AX1393" s="105">
        <v>26.854500000000002</v>
      </c>
      <c r="AY1393" s="105">
        <v>26.875900000000001</v>
      </c>
      <c r="AZ1393" s="105">
        <v>19.471800000000002</v>
      </c>
      <c r="BA1393" s="105">
        <v>26.174099999999999</v>
      </c>
      <c r="BB1393" s="105">
        <v>26.599699999999999</v>
      </c>
      <c r="BC1393" s="105">
        <v>26.5197</v>
      </c>
      <c r="BD1393" s="105">
        <v>26.826499999999999</v>
      </c>
      <c r="BE1393" s="105">
        <v>26.454599999999999</v>
      </c>
      <c r="BF1393" s="105">
        <v>26.520199999999999</v>
      </c>
      <c r="BG1393" s="105">
        <v>24.275600000000001</v>
      </c>
      <c r="BH1393" s="105">
        <v>26.831700000000001</v>
      </c>
      <c r="BI1393" s="105">
        <v>26.529</v>
      </c>
      <c r="BJ1393" s="105">
        <v>26.7211</v>
      </c>
      <c r="BK1393" s="105">
        <v>26.228300000000001</v>
      </c>
      <c r="BL1393" s="116">
        <v>26.9133</v>
      </c>
      <c r="BM1393" s="112">
        <v>2.1770899999999999E-2</v>
      </c>
      <c r="BN1393" s="112">
        <v>8.7625900000000007E-3</v>
      </c>
      <c r="BO1393" s="112">
        <v>4.0116699999999998E-2</v>
      </c>
      <c r="BP1393" s="112">
        <v>3.3745400000000002E-2</v>
      </c>
      <c r="BQ1393" s="112">
        <v>0.46299600000000002</v>
      </c>
      <c r="BR1393" s="112">
        <v>0.42004900000000001</v>
      </c>
      <c r="BS1393" s="112">
        <v>0.47716999999999998</v>
      </c>
      <c r="BT1393" s="112">
        <v>0.93449099999999996</v>
      </c>
      <c r="BU1393" s="117">
        <v>0.42267199999999999</v>
      </c>
      <c r="BV1393" s="112">
        <v>6.13813E-2</v>
      </c>
      <c r="BW1393" s="112">
        <v>3.5731800000000001E-2</v>
      </c>
      <c r="BX1393" s="112">
        <v>0.11958100000000001</v>
      </c>
      <c r="BY1393" s="112">
        <v>6.7561300000000005E-2</v>
      </c>
      <c r="BZ1393" s="112">
        <v>0.731931</v>
      </c>
      <c r="CA1393" s="112">
        <v>0.68105800000000005</v>
      </c>
      <c r="CB1393" s="112">
        <v>0.67923999999999995</v>
      </c>
      <c r="CC1393" s="112">
        <v>0.96366200000000002</v>
      </c>
      <c r="CD1393" s="117">
        <v>0.77879299999999996</v>
      </c>
      <c r="CE1393" s="105">
        <v>-0.75185400000000002</v>
      </c>
      <c r="CF1393" s="105">
        <v>-2.1448800000000001</v>
      </c>
      <c r="CG1393" s="105">
        <v>-1.27132</v>
      </c>
      <c r="CH1393" s="105">
        <v>-3.0413700000000001</v>
      </c>
      <c r="CI1393" s="105">
        <v>-0.65085499999999996</v>
      </c>
      <c r="CJ1393" s="105">
        <v>-2.22017</v>
      </c>
      <c r="CK1393" s="105">
        <v>-0.189744</v>
      </c>
      <c r="CL1393" s="105">
        <v>-2.0469000000000001E-2</v>
      </c>
      <c r="CM1393" s="116">
        <v>-0.74211899999999997</v>
      </c>
    </row>
    <row r="1394" spans="1:91">
      <c r="A1394" s="104" t="s">
        <v>3701</v>
      </c>
      <c r="B1394" s="104" t="s">
        <v>3702</v>
      </c>
      <c r="C1394" s="104" t="s">
        <v>3703</v>
      </c>
      <c r="D1394" s="105">
        <v>33.141800000000003</v>
      </c>
      <c r="E1394" s="108">
        <v>7642457116</v>
      </c>
      <c r="F1394" s="108">
        <v>7990692258</v>
      </c>
      <c r="G1394" s="108">
        <v>9079313981</v>
      </c>
      <c r="H1394" s="108">
        <v>4684582241</v>
      </c>
      <c r="I1394" s="108">
        <v>2775352941</v>
      </c>
      <c r="J1394" s="108">
        <v>5741511637</v>
      </c>
      <c r="K1394" s="108">
        <v>7073214247</v>
      </c>
      <c r="L1394" s="108">
        <v>6435835867</v>
      </c>
      <c r="M1394" s="108">
        <v>2028305711</v>
      </c>
      <c r="N1394" s="108">
        <v>5216658981</v>
      </c>
      <c r="O1394" s="108">
        <v>4784779725</v>
      </c>
      <c r="P1394" s="108">
        <v>5291051921</v>
      </c>
      <c r="Q1394" s="108">
        <v>9160296661</v>
      </c>
      <c r="R1394" s="108">
        <v>8956334192</v>
      </c>
      <c r="S1394" s="108">
        <v>8765666144</v>
      </c>
      <c r="T1394" s="108">
        <v>8099826307</v>
      </c>
      <c r="U1394" s="108">
        <v>8461018433</v>
      </c>
      <c r="V1394" s="108">
        <v>6222530026</v>
      </c>
      <c r="W1394" s="108">
        <v>8094515778</v>
      </c>
      <c r="X1394" s="108">
        <v>9013102819</v>
      </c>
      <c r="Y1394" s="108">
        <v>2484995729</v>
      </c>
      <c r="Z1394" s="108">
        <v>8029813230</v>
      </c>
      <c r="AA1394" s="108">
        <v>7787093397</v>
      </c>
      <c r="AB1394" s="108">
        <v>7564103263</v>
      </c>
      <c r="AC1394" s="108">
        <v>9072067120</v>
      </c>
      <c r="AD1394" s="108">
        <v>9270098495</v>
      </c>
      <c r="AE1394" s="108">
        <v>5360429875</v>
      </c>
      <c r="AF1394" s="108">
        <v>9289143261</v>
      </c>
      <c r="AG1394" s="108">
        <v>5593006506</v>
      </c>
      <c r="AH1394" s="115">
        <v>986131286.5</v>
      </c>
      <c r="AI1394" s="105">
        <v>33.2149</v>
      </c>
      <c r="AJ1394" s="105">
        <v>33.440600000000003</v>
      </c>
      <c r="AK1394" s="105">
        <v>33.630000000000003</v>
      </c>
      <c r="AL1394" s="105">
        <v>32.399700000000003</v>
      </c>
      <c r="AM1394" s="105">
        <v>31.787299999999998</v>
      </c>
      <c r="AN1394" s="105">
        <v>32.853099999999998</v>
      </c>
      <c r="AO1394" s="105">
        <v>32.980800000000002</v>
      </c>
      <c r="AP1394" s="105">
        <v>33.2378</v>
      </c>
      <c r="AQ1394" s="105">
        <v>31.1067</v>
      </c>
      <c r="AR1394" s="105">
        <v>32.7179</v>
      </c>
      <c r="AS1394" s="105">
        <v>32.668900000000001</v>
      </c>
      <c r="AT1394" s="105">
        <v>32.905099999999997</v>
      </c>
      <c r="AU1394" s="105">
        <v>33.31</v>
      </c>
      <c r="AV1394" s="105">
        <v>33.35</v>
      </c>
      <c r="AW1394" s="105">
        <v>33.3703</v>
      </c>
      <c r="AX1394" s="105">
        <v>33.294600000000003</v>
      </c>
      <c r="AY1394" s="105">
        <v>33.2911</v>
      </c>
      <c r="AZ1394" s="105">
        <v>32.866799999999998</v>
      </c>
      <c r="BA1394" s="105">
        <v>33.159199999999998</v>
      </c>
      <c r="BB1394" s="105">
        <v>33.399900000000002</v>
      </c>
      <c r="BC1394" s="105">
        <v>31.399799999999999</v>
      </c>
      <c r="BD1394" s="105">
        <v>33.3249</v>
      </c>
      <c r="BE1394" s="105">
        <v>33.266100000000002</v>
      </c>
      <c r="BF1394" s="105">
        <v>33.253100000000003</v>
      </c>
      <c r="BG1394" s="105">
        <v>33.123600000000003</v>
      </c>
      <c r="BH1394" s="105">
        <v>33.124400000000001</v>
      </c>
      <c r="BI1394" s="105">
        <v>32.333599999999997</v>
      </c>
      <c r="BJ1394" s="105">
        <v>33.167900000000003</v>
      </c>
      <c r="BK1394" s="105">
        <v>32.308799999999998</v>
      </c>
      <c r="BL1394" s="116">
        <v>29.870999999999999</v>
      </c>
      <c r="BM1394" s="112">
        <v>0.17333999999999999</v>
      </c>
      <c r="BN1394" s="112">
        <v>0.61458100000000004</v>
      </c>
      <c r="BO1394" s="112">
        <v>0.61034600000000006</v>
      </c>
      <c r="BP1394" s="112">
        <v>0.37768099999999999</v>
      </c>
      <c r="BQ1394" s="112">
        <v>0.189161</v>
      </c>
      <c r="BR1394" s="112">
        <v>0.242117</v>
      </c>
      <c r="BS1394" s="112">
        <v>0.49877899999999997</v>
      </c>
      <c r="BT1394" s="112">
        <v>0.20375199999999999</v>
      </c>
      <c r="BU1394" s="117">
        <v>0.35103099999999998</v>
      </c>
      <c r="BV1394" s="112">
        <v>0.24896599999999999</v>
      </c>
      <c r="BW1394" s="112">
        <v>0.68902099999999999</v>
      </c>
      <c r="BX1394" s="112">
        <v>0.69899800000000001</v>
      </c>
      <c r="BY1394" s="112">
        <v>0.461503</v>
      </c>
      <c r="BZ1394" s="112">
        <v>0.55556300000000003</v>
      </c>
      <c r="CA1394" s="112">
        <v>0.50259600000000004</v>
      </c>
      <c r="CB1394" s="112">
        <v>0.69401599999999997</v>
      </c>
      <c r="CC1394" s="112">
        <v>0.40249499999999999</v>
      </c>
      <c r="CD1394" s="117">
        <v>0.743421</v>
      </c>
      <c r="CE1394" s="105">
        <v>1.64588</v>
      </c>
      <c r="CF1394" s="105">
        <v>0.56408599999999998</v>
      </c>
      <c r="CG1394" s="105">
        <v>0.65918900000000002</v>
      </c>
      <c r="CH1394" s="105">
        <v>0.98138400000000003</v>
      </c>
      <c r="CI1394" s="105">
        <v>1.56084</v>
      </c>
      <c r="CJ1394" s="105">
        <v>1.3682300000000001</v>
      </c>
      <c r="CK1394" s="105">
        <v>0.87039100000000003</v>
      </c>
      <c r="CL1394" s="105">
        <v>1.4987900000000001</v>
      </c>
      <c r="CM1394" s="116">
        <v>1.07795</v>
      </c>
    </row>
    <row r="1395" spans="1:91">
      <c r="A1395" s="104" t="s">
        <v>3704</v>
      </c>
      <c r="B1395" s="104" t="s">
        <v>3705</v>
      </c>
      <c r="C1395" s="104" t="s">
        <v>3706</v>
      </c>
      <c r="D1395" s="105">
        <v>27.249000000000002</v>
      </c>
      <c r="E1395" s="108">
        <v>119755856</v>
      </c>
      <c r="F1395" s="108">
        <v>73144680</v>
      </c>
      <c r="G1395" s="108">
        <v>79665024</v>
      </c>
      <c r="H1395" s="108">
        <v>168418176</v>
      </c>
      <c r="I1395" s="108">
        <v>121068140</v>
      </c>
      <c r="J1395" s="108">
        <v>103941318</v>
      </c>
      <c r="K1395" s="108">
        <v>106735480</v>
      </c>
      <c r="L1395" s="108">
        <v>74508102.5</v>
      </c>
      <c r="M1395" s="108">
        <v>115477056</v>
      </c>
      <c r="N1395" s="108">
        <v>89565408</v>
      </c>
      <c r="O1395" s="108">
        <v>91500936</v>
      </c>
      <c r="P1395" s="108">
        <v>96728544</v>
      </c>
      <c r="Q1395" s="108">
        <v>142719952</v>
      </c>
      <c r="R1395" s="108">
        <v>128426072</v>
      </c>
      <c r="S1395" s="108">
        <v>93845056</v>
      </c>
      <c r="T1395" s="108">
        <v>144715056</v>
      </c>
      <c r="U1395" s="108">
        <v>143127072</v>
      </c>
      <c r="V1395" s="108">
        <v>120208288</v>
      </c>
      <c r="W1395" s="108">
        <v>145707472</v>
      </c>
      <c r="X1395" s="108">
        <v>140270416</v>
      </c>
      <c r="Y1395" s="108">
        <v>163161328</v>
      </c>
      <c r="Z1395" s="108">
        <v>131237072</v>
      </c>
      <c r="AA1395" s="108">
        <v>127896744</v>
      </c>
      <c r="AB1395" s="108">
        <v>124159256</v>
      </c>
      <c r="AC1395" s="108">
        <v>152208736</v>
      </c>
      <c r="AD1395" s="108">
        <v>161676304</v>
      </c>
      <c r="AE1395" s="108">
        <v>160902240</v>
      </c>
      <c r="AF1395" s="108">
        <v>149554128</v>
      </c>
      <c r="AG1395" s="108">
        <v>146925968</v>
      </c>
      <c r="AH1395" s="115">
        <v>154943760</v>
      </c>
      <c r="AI1395" s="105">
        <v>27.219000000000001</v>
      </c>
      <c r="AJ1395" s="105">
        <v>26.822500000000002</v>
      </c>
      <c r="AK1395" s="105">
        <v>26.913399999999999</v>
      </c>
      <c r="AL1395" s="105">
        <v>27.601900000000001</v>
      </c>
      <c r="AM1395" s="105">
        <v>27.302800000000001</v>
      </c>
      <c r="AN1395" s="105">
        <v>27.2361</v>
      </c>
      <c r="AO1395" s="105">
        <v>26.941199999999998</v>
      </c>
      <c r="AP1395" s="105">
        <v>27.261900000000001</v>
      </c>
      <c r="AQ1395" s="105">
        <v>26.972100000000001</v>
      </c>
      <c r="AR1395" s="105">
        <v>26.8443</v>
      </c>
      <c r="AS1395" s="105">
        <v>27.100300000000001</v>
      </c>
      <c r="AT1395" s="105">
        <v>27.131599999999999</v>
      </c>
      <c r="AU1395" s="105">
        <v>27.3124</v>
      </c>
      <c r="AV1395" s="105">
        <v>27.226099999999999</v>
      </c>
      <c r="AW1395" s="105">
        <v>26.915400000000002</v>
      </c>
      <c r="AX1395" s="105">
        <v>27.488</v>
      </c>
      <c r="AY1395" s="105">
        <v>27.417200000000001</v>
      </c>
      <c r="AZ1395" s="105">
        <v>27.2302</v>
      </c>
      <c r="BA1395" s="105">
        <v>27.363399999999999</v>
      </c>
      <c r="BB1395" s="105">
        <v>27.412800000000001</v>
      </c>
      <c r="BC1395" s="105">
        <v>27.474599999999999</v>
      </c>
      <c r="BD1395" s="105">
        <v>27.390499999999999</v>
      </c>
      <c r="BE1395" s="105">
        <v>27.388400000000001</v>
      </c>
      <c r="BF1395" s="105">
        <v>27.324200000000001</v>
      </c>
      <c r="BG1395" s="105">
        <v>27.1873</v>
      </c>
      <c r="BH1395" s="105">
        <v>27.287099999999999</v>
      </c>
      <c r="BI1395" s="105">
        <v>27.275500000000001</v>
      </c>
      <c r="BJ1395" s="105">
        <v>27.211099999999998</v>
      </c>
      <c r="BK1395" s="105">
        <v>27.104199999999999</v>
      </c>
      <c r="BL1395" s="116">
        <v>27.271899999999999</v>
      </c>
      <c r="BM1395" s="112">
        <v>0.179092</v>
      </c>
      <c r="BN1395" s="112">
        <v>0.20693900000000001</v>
      </c>
      <c r="BO1395" s="112">
        <v>0.29208099999999998</v>
      </c>
      <c r="BP1395" s="112">
        <v>0.17476</v>
      </c>
      <c r="BQ1395" s="112">
        <v>0.74986299999999995</v>
      </c>
      <c r="BR1395" s="112">
        <v>0.11562799999999999</v>
      </c>
      <c r="BS1395" s="112">
        <v>1.9551200000000001E-2</v>
      </c>
      <c r="BT1395" s="112">
        <v>3.2706399999999997E-2</v>
      </c>
      <c r="BU1395" s="117">
        <v>0.40488800000000003</v>
      </c>
      <c r="BV1395" s="112">
        <v>0.25512299999999999</v>
      </c>
      <c r="BW1395" s="112">
        <v>0.29589100000000002</v>
      </c>
      <c r="BX1395" s="112">
        <v>0.40552700000000003</v>
      </c>
      <c r="BY1395" s="112">
        <v>0.248029</v>
      </c>
      <c r="BZ1395" s="112">
        <v>0.87995400000000001</v>
      </c>
      <c r="CA1395" s="112">
        <v>0.34999000000000002</v>
      </c>
      <c r="CB1395" s="112">
        <v>0.132104</v>
      </c>
      <c r="CC1395" s="112">
        <v>0.14710200000000001</v>
      </c>
      <c r="CD1395" s="117">
        <v>0.77192899999999998</v>
      </c>
      <c r="CE1395" s="105">
        <v>-0.21076500000000001</v>
      </c>
      <c r="CF1395" s="105">
        <v>0.18454000000000001</v>
      </c>
      <c r="CG1395" s="105">
        <v>-0.137349</v>
      </c>
      <c r="CH1395" s="105">
        <v>-0.17031499999999999</v>
      </c>
      <c r="CI1395" s="105">
        <v>-4.4455799999999997E-2</v>
      </c>
      <c r="CJ1395" s="105">
        <v>0.182727</v>
      </c>
      <c r="CK1395" s="105">
        <v>0.221224</v>
      </c>
      <c r="CL1395" s="105">
        <v>0.171961</v>
      </c>
      <c r="CM1395" s="116">
        <v>5.42259E-2</v>
      </c>
    </row>
    <row r="1396" spans="1:91">
      <c r="A1396" s="104" t="s">
        <v>3707</v>
      </c>
      <c r="B1396" s="104" t="s">
        <v>3708</v>
      </c>
      <c r="C1396" s="104" t="s">
        <v>3709</v>
      </c>
      <c r="D1396" s="105">
        <v>27.089199999999998</v>
      </c>
      <c r="E1396" s="108">
        <v>194011350</v>
      </c>
      <c r="F1396" s="108">
        <v>125728445.8</v>
      </c>
      <c r="G1396" s="108">
        <v>107128726.90000001</v>
      </c>
      <c r="H1396" s="108">
        <v>53337386.130000003</v>
      </c>
      <c r="I1396" s="108">
        <v>102041636.8</v>
      </c>
      <c r="J1396" s="108">
        <v>50106397</v>
      </c>
      <c r="K1396" s="108">
        <v>116206368.40000001</v>
      </c>
      <c r="L1396" s="108"/>
      <c r="M1396" s="108">
        <v>283617352.60000002</v>
      </c>
      <c r="N1396" s="108">
        <v>99490179.75</v>
      </c>
      <c r="O1396" s="108">
        <v>234275016</v>
      </c>
      <c r="P1396" s="108">
        <v>78911763</v>
      </c>
      <c r="Q1396" s="108">
        <v>116875463.09999999</v>
      </c>
      <c r="R1396" s="108">
        <v>91118274.5</v>
      </c>
      <c r="S1396" s="108">
        <v>84444533</v>
      </c>
      <c r="T1396" s="108">
        <v>146226474</v>
      </c>
      <c r="U1396" s="108">
        <v>153247914.5</v>
      </c>
      <c r="V1396" s="108">
        <v>45494820</v>
      </c>
      <c r="W1396" s="108">
        <v>148979584</v>
      </c>
      <c r="X1396" s="108">
        <v>36141766.75</v>
      </c>
      <c r="Y1396" s="108">
        <v>46297864.5</v>
      </c>
      <c r="Z1396" s="108">
        <v>112424229.5</v>
      </c>
      <c r="AA1396" s="108">
        <v>103847674</v>
      </c>
      <c r="AB1396" s="108">
        <v>104640093.8</v>
      </c>
      <c r="AC1396" s="108">
        <v>166099938</v>
      </c>
      <c r="AD1396" s="108">
        <v>143636873</v>
      </c>
      <c r="AE1396" s="108">
        <v>244681235</v>
      </c>
      <c r="AF1396" s="108">
        <v>61654175.75</v>
      </c>
      <c r="AG1396" s="108">
        <v>221810286</v>
      </c>
      <c r="AH1396" s="115">
        <v>321177811</v>
      </c>
      <c r="AI1396" s="105">
        <v>27.915099999999999</v>
      </c>
      <c r="AJ1396" s="105">
        <v>27.619399999999999</v>
      </c>
      <c r="AK1396" s="105">
        <v>27.3658</v>
      </c>
      <c r="AL1396" s="105">
        <v>25.943000000000001</v>
      </c>
      <c r="AM1396" s="105">
        <v>27.100999999999999</v>
      </c>
      <c r="AN1396" s="105">
        <v>26.415199999999999</v>
      </c>
      <c r="AO1396" s="105">
        <v>27.059000000000001</v>
      </c>
      <c r="AP1396" s="105">
        <v>21.0977</v>
      </c>
      <c r="AQ1396" s="105">
        <v>28.2685</v>
      </c>
      <c r="AR1396" s="105">
        <v>26.989599999999999</v>
      </c>
      <c r="AS1396" s="105">
        <v>28.453800000000001</v>
      </c>
      <c r="AT1396" s="105">
        <v>26.837900000000001</v>
      </c>
      <c r="AU1396" s="105">
        <v>27.019400000000001</v>
      </c>
      <c r="AV1396" s="105">
        <v>26.730899999999998</v>
      </c>
      <c r="AW1396" s="105">
        <v>26.787700000000001</v>
      </c>
      <c r="AX1396" s="105">
        <v>27.5029</v>
      </c>
      <c r="AY1396" s="105">
        <v>27.513300000000001</v>
      </c>
      <c r="AZ1396" s="105">
        <v>25.854500000000002</v>
      </c>
      <c r="BA1396" s="105">
        <v>27.395499999999998</v>
      </c>
      <c r="BB1396" s="105">
        <v>25.462399999999999</v>
      </c>
      <c r="BC1396" s="105">
        <v>25.6328</v>
      </c>
      <c r="BD1396" s="105">
        <v>27.159400000000002</v>
      </c>
      <c r="BE1396" s="105">
        <v>27.077400000000001</v>
      </c>
      <c r="BF1396" s="105">
        <v>27.077400000000001</v>
      </c>
      <c r="BG1396" s="105">
        <v>27.316700000000001</v>
      </c>
      <c r="BH1396" s="105">
        <v>27.120699999999999</v>
      </c>
      <c r="BI1396" s="105">
        <v>27.880199999999999</v>
      </c>
      <c r="BJ1396" s="105">
        <v>25.932700000000001</v>
      </c>
      <c r="BK1396" s="105">
        <v>27.6982</v>
      </c>
      <c r="BL1396" s="116">
        <v>28.323699999999999</v>
      </c>
      <c r="BM1396" s="112">
        <v>0.689442</v>
      </c>
      <c r="BN1396" s="112">
        <v>0.35226099999999999</v>
      </c>
      <c r="BO1396" s="112">
        <v>0.47301599999999999</v>
      </c>
      <c r="BP1396" s="112">
        <v>0.90767500000000001</v>
      </c>
      <c r="BQ1396" s="112">
        <v>0.54842000000000002</v>
      </c>
      <c r="BR1396" s="112">
        <v>0.70968500000000001</v>
      </c>
      <c r="BS1396" s="112">
        <v>0.28914899999999999</v>
      </c>
      <c r="BT1396" s="112">
        <v>0.78058700000000003</v>
      </c>
      <c r="BU1396" s="117">
        <v>0.87984099999999998</v>
      </c>
      <c r="BV1396" s="112">
        <v>0.74170100000000005</v>
      </c>
      <c r="BW1396" s="112">
        <v>0.443573</v>
      </c>
      <c r="BX1396" s="112">
        <v>0.57836600000000005</v>
      </c>
      <c r="BY1396" s="112">
        <v>0.92456400000000005</v>
      </c>
      <c r="BZ1396" s="112">
        <v>0.77202099999999996</v>
      </c>
      <c r="CA1396" s="112">
        <v>0.86160899999999996</v>
      </c>
      <c r="CB1396" s="112">
        <v>0.52678100000000005</v>
      </c>
      <c r="CC1396" s="112">
        <v>0.874112</v>
      </c>
      <c r="CD1396" s="117">
        <v>0.967113</v>
      </c>
      <c r="CE1396" s="105">
        <v>0.31519999999999998</v>
      </c>
      <c r="CF1396" s="105">
        <v>-0.83178799999999997</v>
      </c>
      <c r="CG1396" s="105">
        <v>-1.8431299999999999</v>
      </c>
      <c r="CH1396" s="105">
        <v>0.10892</v>
      </c>
      <c r="CI1396" s="105">
        <v>-0.47220099999999998</v>
      </c>
      <c r="CJ1396" s="105">
        <v>-0.36127999999999999</v>
      </c>
      <c r="CK1396" s="105">
        <v>-1.15463</v>
      </c>
      <c r="CL1396" s="105">
        <v>-0.21343899999999999</v>
      </c>
      <c r="CM1396" s="116">
        <v>0.121</v>
      </c>
    </row>
    <row r="1397" spans="1:91">
      <c r="A1397" s="104" t="s">
        <v>3710</v>
      </c>
      <c r="B1397" s="104" t="s">
        <v>3711</v>
      </c>
      <c r="C1397" s="104" t="s">
        <v>3712</v>
      </c>
      <c r="D1397" s="105">
        <v>34.047650000000004</v>
      </c>
      <c r="E1397" s="108">
        <v>16817876265</v>
      </c>
      <c r="F1397" s="108">
        <v>17824488593</v>
      </c>
      <c r="G1397" s="108">
        <v>19071326488</v>
      </c>
      <c r="H1397" s="108">
        <v>16930821925</v>
      </c>
      <c r="I1397" s="108">
        <v>16653638832</v>
      </c>
      <c r="J1397" s="108">
        <v>19560723252</v>
      </c>
      <c r="K1397" s="108">
        <v>15172285506</v>
      </c>
      <c r="L1397" s="108">
        <v>13225775372</v>
      </c>
      <c r="M1397" s="108">
        <v>17466424457</v>
      </c>
      <c r="N1397" s="108">
        <v>16602299901</v>
      </c>
      <c r="O1397" s="108">
        <v>17914726399</v>
      </c>
      <c r="P1397" s="108">
        <v>14570248916</v>
      </c>
      <c r="Q1397" s="108">
        <v>15298453204</v>
      </c>
      <c r="R1397" s="108">
        <v>12546984893</v>
      </c>
      <c r="S1397" s="108">
        <v>9106761731</v>
      </c>
      <c r="T1397" s="108">
        <v>13018888892</v>
      </c>
      <c r="U1397" s="108">
        <v>13148991970</v>
      </c>
      <c r="V1397" s="108">
        <v>13245307872</v>
      </c>
      <c r="W1397" s="108">
        <v>13432613655</v>
      </c>
      <c r="X1397" s="108">
        <v>13694065448</v>
      </c>
      <c r="Y1397" s="108">
        <v>15319062560</v>
      </c>
      <c r="Z1397" s="108">
        <v>13129920284</v>
      </c>
      <c r="AA1397" s="108">
        <v>13142051310</v>
      </c>
      <c r="AB1397" s="108">
        <v>13336239433</v>
      </c>
      <c r="AC1397" s="108">
        <v>15269750604</v>
      </c>
      <c r="AD1397" s="108">
        <v>17607141641</v>
      </c>
      <c r="AE1397" s="108">
        <v>17005114329</v>
      </c>
      <c r="AF1397" s="108">
        <v>14860642956</v>
      </c>
      <c r="AG1397" s="108">
        <v>17123806752</v>
      </c>
      <c r="AH1397" s="115">
        <v>15528342362</v>
      </c>
      <c r="AI1397" s="105">
        <v>34.352800000000002</v>
      </c>
      <c r="AJ1397" s="105">
        <v>34.566099999999999</v>
      </c>
      <c r="AK1397" s="105">
        <v>34.657299999999999</v>
      </c>
      <c r="AL1397" s="105">
        <v>34.253300000000003</v>
      </c>
      <c r="AM1397" s="105">
        <v>34.376100000000001</v>
      </c>
      <c r="AN1397" s="105">
        <v>34.577300000000001</v>
      </c>
      <c r="AO1397" s="105">
        <v>34.078800000000001</v>
      </c>
      <c r="AP1397" s="105">
        <v>34.255699999999997</v>
      </c>
      <c r="AQ1397" s="105">
        <v>34.213000000000001</v>
      </c>
      <c r="AR1397" s="105">
        <v>34.410400000000003</v>
      </c>
      <c r="AS1397" s="105">
        <v>34.565800000000003</v>
      </c>
      <c r="AT1397" s="105">
        <v>34.366500000000002</v>
      </c>
      <c r="AU1397" s="105">
        <v>34.041200000000003</v>
      </c>
      <c r="AV1397" s="105">
        <v>33.836300000000001</v>
      </c>
      <c r="AW1397" s="105">
        <v>33.435899999999997</v>
      </c>
      <c r="AX1397" s="105">
        <v>33.979199999999999</v>
      </c>
      <c r="AY1397" s="105">
        <v>33.921900000000001</v>
      </c>
      <c r="AZ1397" s="105">
        <v>33.961199999999998</v>
      </c>
      <c r="BA1397" s="105">
        <v>33.89</v>
      </c>
      <c r="BB1397" s="105">
        <v>34.011600000000001</v>
      </c>
      <c r="BC1397" s="105">
        <v>34.054099999999998</v>
      </c>
      <c r="BD1397" s="105">
        <v>34.037700000000001</v>
      </c>
      <c r="BE1397" s="105">
        <v>34.027900000000002</v>
      </c>
      <c r="BF1397" s="105">
        <v>34.071199999999997</v>
      </c>
      <c r="BG1397" s="105">
        <v>33.888100000000001</v>
      </c>
      <c r="BH1397" s="105">
        <v>34.0578</v>
      </c>
      <c r="BI1397" s="105">
        <v>33.999099999999999</v>
      </c>
      <c r="BJ1397" s="105">
        <v>33.845799999999997</v>
      </c>
      <c r="BK1397" s="105">
        <v>33.919899999999998</v>
      </c>
      <c r="BL1397" s="116">
        <v>33.851700000000001</v>
      </c>
      <c r="BM1397" s="112">
        <v>2.1966199999999998E-3</v>
      </c>
      <c r="BN1397" s="112">
        <v>5.5443999999999997E-3</v>
      </c>
      <c r="BO1397" s="112">
        <v>6.0408199999999997E-3</v>
      </c>
      <c r="BP1397" s="112">
        <v>8.9954900000000003E-4</v>
      </c>
      <c r="BQ1397" s="112">
        <v>0.60213000000000005</v>
      </c>
      <c r="BR1397" s="112">
        <v>4.8975200000000003E-2</v>
      </c>
      <c r="BS1397" s="112">
        <v>0.10802200000000001</v>
      </c>
      <c r="BT1397" s="112">
        <v>3.1017200000000001E-3</v>
      </c>
      <c r="BU1397" s="117">
        <v>0.118743</v>
      </c>
      <c r="BV1397" s="112">
        <v>1.9520599999999999E-2</v>
      </c>
      <c r="BW1397" s="112">
        <v>2.78821E-2</v>
      </c>
      <c r="BX1397" s="112">
        <v>4.52117E-2</v>
      </c>
      <c r="BY1397" s="112">
        <v>7.6238699999999996E-3</v>
      </c>
      <c r="BZ1397" s="112">
        <v>0.79839499999999997</v>
      </c>
      <c r="CA1397" s="112">
        <v>0.218224</v>
      </c>
      <c r="CB1397" s="112">
        <v>0.30937199999999998</v>
      </c>
      <c r="CC1397" s="112">
        <v>4.3248599999999998E-2</v>
      </c>
      <c r="CD1397" s="117">
        <v>0.64379200000000003</v>
      </c>
      <c r="CE1397" s="105">
        <v>0.65290999999999999</v>
      </c>
      <c r="CF1397" s="105">
        <v>0.52973899999999996</v>
      </c>
      <c r="CG1397" s="105">
        <v>0.31</v>
      </c>
      <c r="CH1397" s="105">
        <v>0.57505799999999996</v>
      </c>
      <c r="CI1397" s="105">
        <v>-0.10136299999999999</v>
      </c>
      <c r="CJ1397" s="105">
        <v>8.1615400000000005E-2</v>
      </c>
      <c r="CK1397" s="105">
        <v>0.11272600000000001</v>
      </c>
      <c r="CL1397" s="105">
        <v>0.17313100000000001</v>
      </c>
      <c r="CM1397" s="116">
        <v>0.109197</v>
      </c>
    </row>
    <row r="1398" spans="1:91">
      <c r="A1398" s="104" t="s">
        <v>3713</v>
      </c>
      <c r="B1398" s="104" t="s">
        <v>3714</v>
      </c>
      <c r="C1398" s="104" t="s">
        <v>3715</v>
      </c>
      <c r="D1398" s="105">
        <v>31.05265</v>
      </c>
      <c r="E1398" s="108">
        <v>1669944897</v>
      </c>
      <c r="F1398" s="108">
        <v>1323562251</v>
      </c>
      <c r="G1398" s="108">
        <v>1444061977</v>
      </c>
      <c r="H1398" s="108">
        <v>1625594496</v>
      </c>
      <c r="I1398" s="108">
        <v>1630384575</v>
      </c>
      <c r="J1398" s="108">
        <v>1381050312</v>
      </c>
      <c r="K1398" s="108">
        <v>1562114516</v>
      </c>
      <c r="L1398" s="108">
        <v>966901477.20000005</v>
      </c>
      <c r="M1398" s="108">
        <v>1659690712</v>
      </c>
      <c r="N1398" s="108">
        <v>1547999213</v>
      </c>
      <c r="O1398" s="108">
        <v>1419016612</v>
      </c>
      <c r="P1398" s="108">
        <v>1202296743</v>
      </c>
      <c r="Q1398" s="108">
        <v>1906306172</v>
      </c>
      <c r="R1398" s="108">
        <v>1930449361</v>
      </c>
      <c r="S1398" s="108">
        <v>1181181806</v>
      </c>
      <c r="T1398" s="108">
        <v>1991540495</v>
      </c>
      <c r="U1398" s="108">
        <v>2192830203</v>
      </c>
      <c r="V1398" s="108">
        <v>2030689324</v>
      </c>
      <c r="W1398" s="108">
        <v>1996752925</v>
      </c>
      <c r="X1398" s="108">
        <v>1938564609</v>
      </c>
      <c r="Y1398" s="108">
        <v>2005787327</v>
      </c>
      <c r="Z1398" s="108">
        <v>1731140772</v>
      </c>
      <c r="AA1398" s="108">
        <v>1858217400</v>
      </c>
      <c r="AB1398" s="108">
        <v>1763918270</v>
      </c>
      <c r="AC1398" s="108">
        <v>2617687296</v>
      </c>
      <c r="AD1398" s="108">
        <v>2309975615</v>
      </c>
      <c r="AE1398" s="108">
        <v>2366869142</v>
      </c>
      <c r="AF1398" s="108">
        <v>2117635017</v>
      </c>
      <c r="AG1398" s="108">
        <v>2316038601</v>
      </c>
      <c r="AH1398" s="115">
        <v>2496812314</v>
      </c>
      <c r="AI1398" s="105">
        <v>31.020600000000002</v>
      </c>
      <c r="AJ1398" s="105">
        <v>30.873100000000001</v>
      </c>
      <c r="AK1398" s="105">
        <v>30.990600000000001</v>
      </c>
      <c r="AL1398" s="105">
        <v>30.872699999999998</v>
      </c>
      <c r="AM1398" s="105">
        <v>31.035499999999999</v>
      </c>
      <c r="AN1398" s="105">
        <v>30.923200000000001</v>
      </c>
      <c r="AO1398" s="105">
        <v>30.7593</v>
      </c>
      <c r="AP1398" s="105">
        <v>30.588699999999999</v>
      </c>
      <c r="AQ1398" s="105">
        <v>30.817399999999999</v>
      </c>
      <c r="AR1398" s="105">
        <v>30.952300000000001</v>
      </c>
      <c r="AS1398" s="105">
        <v>30.927600000000002</v>
      </c>
      <c r="AT1398" s="105">
        <v>30.767299999999999</v>
      </c>
      <c r="AU1398" s="105">
        <v>31.063099999999999</v>
      </c>
      <c r="AV1398" s="105">
        <v>31.135999999999999</v>
      </c>
      <c r="AW1398" s="105">
        <v>30.4678</v>
      </c>
      <c r="AX1398" s="105">
        <v>31.270600000000002</v>
      </c>
      <c r="AY1398" s="105">
        <v>31.352699999999999</v>
      </c>
      <c r="AZ1398" s="105">
        <v>31.257200000000001</v>
      </c>
      <c r="BA1398" s="105">
        <v>31.139900000000001</v>
      </c>
      <c r="BB1398" s="105">
        <v>31.182700000000001</v>
      </c>
      <c r="BC1398" s="105">
        <v>31.092500000000001</v>
      </c>
      <c r="BD1398" s="105">
        <v>31.090199999999999</v>
      </c>
      <c r="BE1398" s="105">
        <v>31.205100000000002</v>
      </c>
      <c r="BF1398" s="105">
        <v>31.152699999999999</v>
      </c>
      <c r="BG1398" s="105">
        <v>31.3352</v>
      </c>
      <c r="BH1398" s="105">
        <v>31.1416</v>
      </c>
      <c r="BI1398" s="105">
        <v>31.154199999999999</v>
      </c>
      <c r="BJ1398" s="105">
        <v>31.0349</v>
      </c>
      <c r="BK1398" s="105">
        <v>31.042200000000001</v>
      </c>
      <c r="BL1398" s="116">
        <v>31.218800000000002</v>
      </c>
      <c r="BM1398" s="112">
        <v>0.14188999999999999</v>
      </c>
      <c r="BN1398" s="112">
        <v>0.114757</v>
      </c>
      <c r="BO1398" s="112">
        <v>1.4493900000000001E-2</v>
      </c>
      <c r="BP1398" s="112">
        <v>6.0786399999999997E-2</v>
      </c>
      <c r="BQ1398" s="112">
        <v>0.394592</v>
      </c>
      <c r="BR1398" s="112">
        <v>4.40194E-2</v>
      </c>
      <c r="BS1398" s="112">
        <v>0.57658299999999996</v>
      </c>
      <c r="BT1398" s="112">
        <v>0.50139900000000004</v>
      </c>
      <c r="BU1398" s="117">
        <v>0.267318</v>
      </c>
      <c r="BV1398" s="112">
        <v>0.212557</v>
      </c>
      <c r="BW1398" s="112">
        <v>0.189058</v>
      </c>
      <c r="BX1398" s="112">
        <v>7.1573100000000001E-2</v>
      </c>
      <c r="BY1398" s="112">
        <v>0.10734299999999999</v>
      </c>
      <c r="BZ1398" s="112">
        <v>0.70341900000000002</v>
      </c>
      <c r="CA1398" s="112">
        <v>0.20571</v>
      </c>
      <c r="CB1398" s="112">
        <v>0.74998799999999999</v>
      </c>
      <c r="CC1398" s="112">
        <v>0.67854999999999999</v>
      </c>
      <c r="CD1398" s="117">
        <v>0.72649799999999998</v>
      </c>
      <c r="CE1398" s="105">
        <v>-0.13716500000000001</v>
      </c>
      <c r="CF1398" s="105">
        <v>-0.15481400000000001</v>
      </c>
      <c r="CG1398" s="105">
        <v>-0.37684200000000001</v>
      </c>
      <c r="CH1398" s="105">
        <v>-0.21621399999999999</v>
      </c>
      <c r="CI1398" s="105">
        <v>-0.20966099999999999</v>
      </c>
      <c r="CJ1398" s="105">
        <v>0.19487699999999999</v>
      </c>
      <c r="CK1398" s="105">
        <v>3.9778399999999998E-2</v>
      </c>
      <c r="CL1398" s="105">
        <v>5.0706899999999999E-2</v>
      </c>
      <c r="CM1398" s="116">
        <v>0.11172899999999999</v>
      </c>
    </row>
    <row r="1399" spans="1:91">
      <c r="A1399" s="104" t="s">
        <v>3716</v>
      </c>
      <c r="B1399" s="104" t="s">
        <v>3717</v>
      </c>
      <c r="C1399" s="104" t="s">
        <v>3718</v>
      </c>
      <c r="D1399" s="105">
        <v>28.289899999999999</v>
      </c>
      <c r="E1399" s="108">
        <v>256663548</v>
      </c>
      <c r="F1399" s="108">
        <v>249859555</v>
      </c>
      <c r="G1399" s="108">
        <v>227253697</v>
      </c>
      <c r="H1399" s="108">
        <v>285362233</v>
      </c>
      <c r="I1399" s="108">
        <v>215154739</v>
      </c>
      <c r="J1399" s="108">
        <v>306698422.5</v>
      </c>
      <c r="K1399" s="108">
        <v>328748191</v>
      </c>
      <c r="L1399" s="108">
        <v>140017708</v>
      </c>
      <c r="M1399" s="108">
        <v>266892282.5</v>
      </c>
      <c r="N1399" s="108">
        <v>230330496.5</v>
      </c>
      <c r="O1399" s="108">
        <v>269288098</v>
      </c>
      <c r="P1399" s="108">
        <v>241631491</v>
      </c>
      <c r="Q1399" s="108">
        <v>285614538</v>
      </c>
      <c r="R1399" s="108">
        <v>265330868.30000001</v>
      </c>
      <c r="S1399" s="108">
        <v>95283426.5</v>
      </c>
      <c r="T1399" s="108">
        <v>234333697.5</v>
      </c>
      <c r="U1399" s="108">
        <v>250281440</v>
      </c>
      <c r="V1399" s="108">
        <v>205180122.90000001</v>
      </c>
      <c r="W1399" s="108">
        <v>252879830</v>
      </c>
      <c r="X1399" s="108">
        <v>272921970.30000001</v>
      </c>
      <c r="Y1399" s="108">
        <v>278257446.5</v>
      </c>
      <c r="Z1399" s="108">
        <v>256686890</v>
      </c>
      <c r="AA1399" s="108">
        <v>279131129</v>
      </c>
      <c r="AB1399" s="108">
        <v>296578209</v>
      </c>
      <c r="AC1399" s="108">
        <v>323301461.5</v>
      </c>
      <c r="AD1399" s="108">
        <v>273102688</v>
      </c>
      <c r="AE1399" s="108">
        <v>301548874</v>
      </c>
      <c r="AF1399" s="108">
        <v>326386522</v>
      </c>
      <c r="AG1399" s="108">
        <v>271403482</v>
      </c>
      <c r="AH1399" s="115">
        <v>270202220</v>
      </c>
      <c r="AI1399" s="105">
        <v>28.3188</v>
      </c>
      <c r="AJ1399" s="105">
        <v>28.537500000000001</v>
      </c>
      <c r="AK1399" s="105">
        <v>28.418299999999999</v>
      </c>
      <c r="AL1399" s="105">
        <v>28.3626</v>
      </c>
      <c r="AM1399" s="105">
        <v>28.145</v>
      </c>
      <c r="AN1399" s="105">
        <v>28.709599999999998</v>
      </c>
      <c r="AO1399" s="105">
        <v>28.553999999999998</v>
      </c>
      <c r="AP1399" s="105">
        <v>27.992999999999999</v>
      </c>
      <c r="AQ1399" s="105">
        <v>28.180800000000001</v>
      </c>
      <c r="AR1399" s="105">
        <v>28.225200000000001</v>
      </c>
      <c r="AS1399" s="105">
        <v>28.613900000000001</v>
      </c>
      <c r="AT1399" s="105">
        <v>28.452400000000001</v>
      </c>
      <c r="AU1399" s="105">
        <v>28.306899999999999</v>
      </c>
      <c r="AV1399" s="105">
        <v>28.2729</v>
      </c>
      <c r="AW1399" s="105">
        <v>26.972100000000001</v>
      </c>
      <c r="AX1399" s="105">
        <v>28.183299999999999</v>
      </c>
      <c r="AY1399" s="105">
        <v>28.2058</v>
      </c>
      <c r="AZ1399" s="105">
        <v>27.9924</v>
      </c>
      <c r="BA1399" s="105">
        <v>28.158799999999999</v>
      </c>
      <c r="BB1399" s="105">
        <v>28.362300000000001</v>
      </c>
      <c r="BC1399" s="105">
        <v>28.269100000000002</v>
      </c>
      <c r="BD1399" s="105">
        <v>28.3613</v>
      </c>
      <c r="BE1399" s="105">
        <v>28.494199999999999</v>
      </c>
      <c r="BF1399" s="105">
        <v>28.580400000000001</v>
      </c>
      <c r="BG1399" s="105">
        <v>28.308</v>
      </c>
      <c r="BH1399" s="105">
        <v>28.0579</v>
      </c>
      <c r="BI1399" s="105">
        <v>28.181699999999999</v>
      </c>
      <c r="BJ1399" s="105">
        <v>28.3371</v>
      </c>
      <c r="BK1399" s="105">
        <v>27.973700000000001</v>
      </c>
      <c r="BL1399" s="116">
        <v>28.028300000000002</v>
      </c>
      <c r="BM1399" s="112">
        <v>7.38481E-2</v>
      </c>
      <c r="BN1399" s="112">
        <v>0.216309</v>
      </c>
      <c r="BO1399" s="112">
        <v>0.55234000000000005</v>
      </c>
      <c r="BP1399" s="112">
        <v>0.117772</v>
      </c>
      <c r="BQ1399" s="112">
        <v>0.59401400000000004</v>
      </c>
      <c r="BR1399" s="112">
        <v>0.91981100000000005</v>
      </c>
      <c r="BS1399" s="112">
        <v>0.303595</v>
      </c>
      <c r="BT1399" s="112">
        <v>4.8012199999999998E-2</v>
      </c>
      <c r="BU1399" s="117">
        <v>0.63183400000000001</v>
      </c>
      <c r="BV1399" s="112">
        <v>0.13162099999999999</v>
      </c>
      <c r="BW1399" s="112">
        <v>0.30677100000000002</v>
      </c>
      <c r="BX1399" s="112">
        <v>0.64713500000000002</v>
      </c>
      <c r="BY1399" s="112">
        <v>0.180643</v>
      </c>
      <c r="BZ1399" s="112">
        <v>0.79422899999999996</v>
      </c>
      <c r="CA1399" s="112">
        <v>0.96362599999999998</v>
      </c>
      <c r="CB1399" s="112">
        <v>0.537107</v>
      </c>
      <c r="CC1399" s="112">
        <v>0.179671</v>
      </c>
      <c r="CD1399" s="117">
        <v>0.87774200000000002</v>
      </c>
      <c r="CE1399" s="105">
        <v>0.31181500000000001</v>
      </c>
      <c r="CF1399" s="105">
        <v>0.292713</v>
      </c>
      <c r="CG1399" s="105">
        <v>0.12955</v>
      </c>
      <c r="CH1399" s="105">
        <v>0.31743700000000002</v>
      </c>
      <c r="CI1399" s="105">
        <v>-0.26241399999999998</v>
      </c>
      <c r="CJ1399" s="105">
        <v>1.4128399999999999E-2</v>
      </c>
      <c r="CK1399" s="105">
        <v>0.150365</v>
      </c>
      <c r="CL1399" s="105">
        <v>0.365624</v>
      </c>
      <c r="CM1399" s="116">
        <v>6.9503099999999998E-2</v>
      </c>
    </row>
    <row r="1400" spans="1:91">
      <c r="A1400" s="104" t="s">
        <v>3719</v>
      </c>
      <c r="B1400" s="104" t="s">
        <v>3720</v>
      </c>
      <c r="C1400" s="104" t="s">
        <v>1018</v>
      </c>
      <c r="D1400" s="105">
        <v>31.0931</v>
      </c>
      <c r="E1400" s="108">
        <v>1176812324</v>
      </c>
      <c r="F1400" s="108">
        <v>1530481877</v>
      </c>
      <c r="G1400" s="108">
        <v>831836547</v>
      </c>
      <c r="H1400" s="108">
        <v>1742083598</v>
      </c>
      <c r="I1400" s="108">
        <v>1506434008</v>
      </c>
      <c r="J1400" s="108">
        <v>1470988142</v>
      </c>
      <c r="K1400" s="108">
        <v>1775032330</v>
      </c>
      <c r="L1400" s="108">
        <v>1130250165</v>
      </c>
      <c r="M1400" s="108">
        <v>1892044828</v>
      </c>
      <c r="N1400" s="108">
        <v>1480903085</v>
      </c>
      <c r="O1400" s="108">
        <v>1239234576</v>
      </c>
      <c r="P1400" s="108">
        <v>1409156010</v>
      </c>
      <c r="Q1400" s="108">
        <v>2078284190</v>
      </c>
      <c r="R1400" s="108">
        <v>1338352517</v>
      </c>
      <c r="S1400" s="108">
        <v>854630576</v>
      </c>
      <c r="T1400" s="108">
        <v>1942678267</v>
      </c>
      <c r="U1400" s="108">
        <v>1579659211</v>
      </c>
      <c r="V1400" s="108">
        <v>2559115312</v>
      </c>
      <c r="W1400" s="108">
        <v>2025558418</v>
      </c>
      <c r="X1400" s="108">
        <v>1890315511</v>
      </c>
      <c r="Y1400" s="108">
        <v>2565919571</v>
      </c>
      <c r="Z1400" s="108">
        <v>1888363087</v>
      </c>
      <c r="AA1400" s="108">
        <v>2103989600</v>
      </c>
      <c r="AB1400" s="108">
        <v>1706414669</v>
      </c>
      <c r="AC1400" s="108">
        <v>2222331946</v>
      </c>
      <c r="AD1400" s="108">
        <v>2775254788</v>
      </c>
      <c r="AE1400" s="108">
        <v>2684611348</v>
      </c>
      <c r="AF1400" s="108">
        <v>2592619117</v>
      </c>
      <c r="AG1400" s="108">
        <v>2843631007</v>
      </c>
      <c r="AH1400" s="115">
        <v>3123255763</v>
      </c>
      <c r="AI1400" s="105">
        <v>30.515699999999999</v>
      </c>
      <c r="AJ1400" s="105">
        <v>31.087199999999999</v>
      </c>
      <c r="AK1400" s="105">
        <v>30.216100000000001</v>
      </c>
      <c r="AL1400" s="105">
        <v>30.9726</v>
      </c>
      <c r="AM1400" s="105">
        <v>30.921500000000002</v>
      </c>
      <c r="AN1400" s="105">
        <v>31.0061</v>
      </c>
      <c r="AO1400" s="105">
        <v>30.9512</v>
      </c>
      <c r="AP1400" s="105">
        <v>30.790600000000001</v>
      </c>
      <c r="AQ1400" s="105">
        <v>31.006399999999999</v>
      </c>
      <c r="AR1400" s="105">
        <v>30.883299999999998</v>
      </c>
      <c r="AS1400" s="105">
        <v>30.729600000000001</v>
      </c>
      <c r="AT1400" s="105">
        <v>30.996300000000002</v>
      </c>
      <c r="AU1400" s="105">
        <v>31.1905</v>
      </c>
      <c r="AV1400" s="105">
        <v>30.607500000000002</v>
      </c>
      <c r="AW1400" s="105">
        <v>30.017499999999998</v>
      </c>
      <c r="AX1400" s="105">
        <v>31.2347</v>
      </c>
      <c r="AY1400" s="105">
        <v>30.8796</v>
      </c>
      <c r="AZ1400" s="105">
        <v>31.586300000000001</v>
      </c>
      <c r="BA1400" s="105">
        <v>31.160599999999999</v>
      </c>
      <c r="BB1400" s="105">
        <v>31.1464</v>
      </c>
      <c r="BC1400" s="105">
        <v>31.445</v>
      </c>
      <c r="BD1400" s="105">
        <v>31.215699999999998</v>
      </c>
      <c r="BE1400" s="105">
        <v>31.382899999999999</v>
      </c>
      <c r="BF1400" s="105">
        <v>31.104900000000001</v>
      </c>
      <c r="BG1400" s="105">
        <v>31.099</v>
      </c>
      <c r="BH1400" s="105">
        <v>31.401800000000001</v>
      </c>
      <c r="BI1400" s="105">
        <v>31.335899999999999</v>
      </c>
      <c r="BJ1400" s="105">
        <v>31.326799999999999</v>
      </c>
      <c r="BK1400" s="105">
        <v>31.333600000000001</v>
      </c>
      <c r="BL1400" s="116">
        <v>31.536000000000001</v>
      </c>
      <c r="BM1400" s="112">
        <v>4.0120099999999999E-2</v>
      </c>
      <c r="BN1400" s="112">
        <v>4.0592299999999996E-3</v>
      </c>
      <c r="BO1400" s="112">
        <v>6.8977800000000001E-3</v>
      </c>
      <c r="BP1400" s="112">
        <v>6.8914900000000001E-3</v>
      </c>
      <c r="BQ1400" s="112">
        <v>8.3193100000000006E-2</v>
      </c>
      <c r="BR1400" s="112">
        <v>0.48538900000000001</v>
      </c>
      <c r="BS1400" s="112">
        <v>0.28123300000000001</v>
      </c>
      <c r="BT1400" s="112">
        <v>0.196044</v>
      </c>
      <c r="BU1400" s="117">
        <v>0.35490699999999997</v>
      </c>
      <c r="BV1400" s="112">
        <v>8.6177199999999995E-2</v>
      </c>
      <c r="BW1400" s="112">
        <v>2.2793999999999998E-2</v>
      </c>
      <c r="BX1400" s="112">
        <v>4.7612599999999998E-2</v>
      </c>
      <c r="BY1400" s="112">
        <v>2.1696799999999999E-2</v>
      </c>
      <c r="BZ1400" s="112">
        <v>0.45935999999999999</v>
      </c>
      <c r="CA1400" s="112">
        <v>0.72769300000000003</v>
      </c>
      <c r="CB1400" s="112">
        <v>0.51820500000000003</v>
      </c>
      <c r="CC1400" s="112">
        <v>0.39266899999999999</v>
      </c>
      <c r="CD1400" s="117">
        <v>0.74807699999999999</v>
      </c>
      <c r="CE1400" s="105">
        <v>-0.79249099999999995</v>
      </c>
      <c r="CF1400" s="105">
        <v>-0.43208200000000002</v>
      </c>
      <c r="CG1400" s="105">
        <v>-0.48275400000000002</v>
      </c>
      <c r="CH1400" s="105">
        <v>-0.52907199999999999</v>
      </c>
      <c r="CI1400" s="105">
        <v>-0.79365399999999997</v>
      </c>
      <c r="CJ1400" s="105">
        <v>-0.16527700000000001</v>
      </c>
      <c r="CK1400" s="105">
        <v>-0.14813499999999999</v>
      </c>
      <c r="CL1400" s="105">
        <v>-0.164324</v>
      </c>
      <c r="CM1400" s="116">
        <v>-0.119907</v>
      </c>
    </row>
    <row r="1401" spans="1:91">
      <c r="A1401" s="104" t="s">
        <v>3721</v>
      </c>
      <c r="B1401" s="104" t="s">
        <v>3722</v>
      </c>
      <c r="C1401" s="104" t="s">
        <v>3723</v>
      </c>
      <c r="D1401" s="105">
        <v>32.41525</v>
      </c>
      <c r="E1401" s="108">
        <v>3303044409</v>
      </c>
      <c r="F1401" s="108">
        <v>2955429823</v>
      </c>
      <c r="G1401" s="108">
        <v>3187603888</v>
      </c>
      <c r="H1401" s="108">
        <v>5088161344</v>
      </c>
      <c r="I1401" s="108">
        <v>4448537487</v>
      </c>
      <c r="J1401" s="108">
        <v>3376676745</v>
      </c>
      <c r="K1401" s="108">
        <v>5910523685</v>
      </c>
      <c r="L1401" s="108">
        <v>3852482832</v>
      </c>
      <c r="M1401" s="108">
        <v>5536575394</v>
      </c>
      <c r="N1401" s="108">
        <v>1851806878</v>
      </c>
      <c r="O1401" s="108">
        <v>2880172142</v>
      </c>
      <c r="P1401" s="108">
        <v>2526854298</v>
      </c>
      <c r="Q1401" s="108">
        <v>4586243105</v>
      </c>
      <c r="R1401" s="108">
        <v>4702176779</v>
      </c>
      <c r="S1401" s="108">
        <v>4463276821</v>
      </c>
      <c r="T1401" s="108">
        <v>4387608476</v>
      </c>
      <c r="U1401" s="108">
        <v>4869123241</v>
      </c>
      <c r="V1401" s="108">
        <v>4191856764</v>
      </c>
      <c r="W1401" s="108">
        <v>4541715946</v>
      </c>
      <c r="X1401" s="108">
        <v>4788244837</v>
      </c>
      <c r="Y1401" s="108">
        <v>4870421557</v>
      </c>
      <c r="Z1401" s="108">
        <v>3918659643</v>
      </c>
      <c r="AA1401" s="108">
        <v>4085591968</v>
      </c>
      <c r="AB1401" s="108">
        <v>4335555795</v>
      </c>
      <c r="AC1401" s="108">
        <v>6392183029</v>
      </c>
      <c r="AD1401" s="108">
        <v>5897308843</v>
      </c>
      <c r="AE1401" s="108">
        <v>5888968857</v>
      </c>
      <c r="AF1401" s="108">
        <v>5600664292</v>
      </c>
      <c r="AG1401" s="108">
        <v>6338381094</v>
      </c>
      <c r="AH1401" s="115">
        <v>5790260530</v>
      </c>
      <c r="AI1401" s="105">
        <v>32.004600000000003</v>
      </c>
      <c r="AJ1401" s="105">
        <v>32.0032</v>
      </c>
      <c r="AK1401" s="105">
        <v>32.106000000000002</v>
      </c>
      <c r="AL1401" s="105">
        <v>32.518900000000002</v>
      </c>
      <c r="AM1401" s="105">
        <v>32.469299999999997</v>
      </c>
      <c r="AN1401" s="105">
        <v>32.085299999999997</v>
      </c>
      <c r="AO1401" s="105">
        <v>32.726999999999997</v>
      </c>
      <c r="AP1401" s="105">
        <v>32.505600000000001</v>
      </c>
      <c r="AQ1401" s="105">
        <v>32.555399999999999</v>
      </c>
      <c r="AR1401" s="105">
        <v>31.195499999999999</v>
      </c>
      <c r="AS1401" s="105">
        <v>31.894100000000002</v>
      </c>
      <c r="AT1401" s="105">
        <v>31.838899999999999</v>
      </c>
      <c r="AU1401" s="105">
        <v>32.3277</v>
      </c>
      <c r="AV1401" s="105">
        <v>32.420400000000001</v>
      </c>
      <c r="AW1401" s="105">
        <v>32.368200000000002</v>
      </c>
      <c r="AX1401" s="105">
        <v>32.4101</v>
      </c>
      <c r="AY1401" s="105">
        <v>32.501800000000003</v>
      </c>
      <c r="AZ1401" s="105">
        <v>32.292499999999997</v>
      </c>
      <c r="BA1401" s="105">
        <v>32.325499999999998</v>
      </c>
      <c r="BB1401" s="105">
        <v>32.4771</v>
      </c>
      <c r="BC1401" s="105">
        <v>32.371699999999997</v>
      </c>
      <c r="BD1401" s="105">
        <v>32.277200000000001</v>
      </c>
      <c r="BE1401" s="105">
        <v>32.326300000000003</v>
      </c>
      <c r="BF1401" s="105">
        <v>32.450200000000002</v>
      </c>
      <c r="BG1401" s="105">
        <v>32.6173</v>
      </c>
      <c r="BH1401" s="105">
        <v>32.472000000000001</v>
      </c>
      <c r="BI1401" s="105">
        <v>32.469200000000001</v>
      </c>
      <c r="BJ1401" s="105">
        <v>32.438000000000002</v>
      </c>
      <c r="BK1401" s="105">
        <v>32.490099999999998</v>
      </c>
      <c r="BL1401" s="116">
        <v>32.422699999999999</v>
      </c>
      <c r="BM1401" s="112">
        <v>4.8346700000000001E-4</v>
      </c>
      <c r="BN1401" s="112">
        <v>0.54109300000000005</v>
      </c>
      <c r="BO1401" s="112">
        <v>0.106026</v>
      </c>
      <c r="BP1401" s="112">
        <v>2.30425E-2</v>
      </c>
      <c r="BQ1401" s="112">
        <v>8.1159300000000004E-2</v>
      </c>
      <c r="BR1401" s="112">
        <v>0.48773300000000003</v>
      </c>
      <c r="BS1401" s="112">
        <v>0.29865000000000003</v>
      </c>
      <c r="BT1401" s="112">
        <v>0.14810699999999999</v>
      </c>
      <c r="BU1401" s="117">
        <v>0.26135599999999998</v>
      </c>
      <c r="BV1401" s="112">
        <v>9.3963199999999997E-3</v>
      </c>
      <c r="BW1401" s="112">
        <v>0.62370599999999998</v>
      </c>
      <c r="BX1401" s="112">
        <v>0.20053799999999999</v>
      </c>
      <c r="BY1401" s="112">
        <v>5.0169900000000003E-2</v>
      </c>
      <c r="BZ1401" s="112">
        <v>0.45749499999999999</v>
      </c>
      <c r="CA1401" s="112">
        <v>0.72897699999999999</v>
      </c>
      <c r="CB1401" s="112">
        <v>0.53362799999999999</v>
      </c>
      <c r="CC1401" s="112">
        <v>0.33463900000000002</v>
      </c>
      <c r="CD1401" s="117">
        <v>0.72171300000000005</v>
      </c>
      <c r="CE1401" s="105">
        <v>-0.41233300000000001</v>
      </c>
      <c r="CF1401" s="105">
        <v>-9.2440300000000003E-2</v>
      </c>
      <c r="CG1401" s="105">
        <v>0.14577200000000001</v>
      </c>
      <c r="CH1401" s="105">
        <v>-0.80744099999999996</v>
      </c>
      <c r="CI1401" s="105">
        <v>-7.8155500000000003E-2</v>
      </c>
      <c r="CJ1401" s="105">
        <v>-4.8786200000000002E-2</v>
      </c>
      <c r="CK1401" s="105">
        <v>-5.8812499999999997E-2</v>
      </c>
      <c r="CL1401" s="105">
        <v>-9.9048600000000001E-2</v>
      </c>
      <c r="CM1401" s="116">
        <v>6.9235500000000005E-2</v>
      </c>
    </row>
    <row r="1402" spans="1:91">
      <c r="A1402" s="104" t="s">
        <v>3724</v>
      </c>
      <c r="B1402" s="104" t="s">
        <v>3725</v>
      </c>
      <c r="C1402" s="104" t="s">
        <v>3726</v>
      </c>
      <c r="D1402" s="105">
        <v>27.236649999999997</v>
      </c>
      <c r="E1402" s="108">
        <v>78371906.5</v>
      </c>
      <c r="F1402" s="108">
        <v>46924537</v>
      </c>
      <c r="G1402" s="108">
        <v>109844716.8</v>
      </c>
      <c r="H1402" s="108">
        <v>109463043.5</v>
      </c>
      <c r="I1402" s="108">
        <v>93590827</v>
      </c>
      <c r="J1402" s="108">
        <v>78995300.5</v>
      </c>
      <c r="K1402" s="108">
        <v>144960454</v>
      </c>
      <c r="L1402" s="108">
        <v>84178466.5</v>
      </c>
      <c r="M1402" s="108">
        <v>112486129</v>
      </c>
      <c r="N1402" s="108">
        <v>101567699</v>
      </c>
      <c r="O1402" s="108">
        <v>85428034.5</v>
      </c>
      <c r="P1402" s="108">
        <v>86416994</v>
      </c>
      <c r="Q1402" s="108">
        <v>184999359</v>
      </c>
      <c r="R1402" s="108">
        <v>94800487.5</v>
      </c>
      <c r="S1402" s="108">
        <v>63716729.75</v>
      </c>
      <c r="T1402" s="108">
        <v>92485201.75</v>
      </c>
      <c r="U1402" s="108">
        <v>140713146</v>
      </c>
      <c r="V1402" s="108">
        <v>105074762</v>
      </c>
      <c r="W1402" s="108">
        <v>148563918.5</v>
      </c>
      <c r="X1402" s="108">
        <v>153887993.80000001</v>
      </c>
      <c r="Y1402" s="108">
        <v>183520148.5</v>
      </c>
      <c r="Z1402" s="108">
        <v>169215269.80000001</v>
      </c>
      <c r="AA1402" s="108">
        <v>160693945</v>
      </c>
      <c r="AB1402" s="108">
        <v>114900655.3</v>
      </c>
      <c r="AC1402" s="108">
        <v>157819964.5</v>
      </c>
      <c r="AD1402" s="108">
        <v>237923925.5</v>
      </c>
      <c r="AE1402" s="108">
        <v>218739677.5</v>
      </c>
      <c r="AF1402" s="108">
        <v>228413222.80000001</v>
      </c>
      <c r="AG1402" s="108">
        <v>215526566.30000001</v>
      </c>
      <c r="AH1402" s="115">
        <v>151239080.5</v>
      </c>
      <c r="AI1402" s="105">
        <v>26.607299999999999</v>
      </c>
      <c r="AJ1402" s="105">
        <v>26.183199999999999</v>
      </c>
      <c r="AK1402" s="105">
        <v>27.375299999999999</v>
      </c>
      <c r="AL1402" s="105">
        <v>26.9803</v>
      </c>
      <c r="AM1402" s="105">
        <v>26.944500000000001</v>
      </c>
      <c r="AN1402" s="105">
        <v>26.926500000000001</v>
      </c>
      <c r="AO1402" s="105">
        <v>27.384599999999999</v>
      </c>
      <c r="AP1402" s="105">
        <v>27.432600000000001</v>
      </c>
      <c r="AQ1402" s="105">
        <v>26.9343</v>
      </c>
      <c r="AR1402" s="105">
        <v>27.026499999999999</v>
      </c>
      <c r="AS1402" s="105">
        <v>27.003399999999999</v>
      </c>
      <c r="AT1402" s="105">
        <v>26.969000000000001</v>
      </c>
      <c r="AU1402" s="105">
        <v>27.6859</v>
      </c>
      <c r="AV1402" s="105">
        <v>26.7881</v>
      </c>
      <c r="AW1402" s="105">
        <v>26.398499999999999</v>
      </c>
      <c r="AX1402" s="105">
        <v>26.841999999999999</v>
      </c>
      <c r="AY1402" s="105">
        <v>27.402699999999999</v>
      </c>
      <c r="AZ1402" s="105">
        <v>27.052299999999999</v>
      </c>
      <c r="BA1402" s="105">
        <v>27.391400000000001</v>
      </c>
      <c r="BB1402" s="105">
        <v>27.546099999999999</v>
      </c>
      <c r="BC1402" s="105">
        <v>27.65</v>
      </c>
      <c r="BD1402" s="105">
        <v>27.761500000000002</v>
      </c>
      <c r="BE1402" s="105">
        <v>27.722300000000001</v>
      </c>
      <c r="BF1402" s="105">
        <v>27.212399999999999</v>
      </c>
      <c r="BG1402" s="105">
        <v>27.241099999999999</v>
      </c>
      <c r="BH1402" s="105">
        <v>27.8537</v>
      </c>
      <c r="BI1402" s="105">
        <v>27.718499999999999</v>
      </c>
      <c r="BJ1402" s="105">
        <v>27.822099999999999</v>
      </c>
      <c r="BK1402" s="105">
        <v>27.656400000000001</v>
      </c>
      <c r="BL1402" s="116">
        <v>27.232199999999999</v>
      </c>
      <c r="BM1402" s="112">
        <v>9.5629500000000006E-2</v>
      </c>
      <c r="BN1402" s="112">
        <v>2.4576299999999999E-2</v>
      </c>
      <c r="BO1402" s="112">
        <v>0.24820800000000001</v>
      </c>
      <c r="BP1402" s="112">
        <v>3.1865900000000003E-2</v>
      </c>
      <c r="BQ1402" s="112">
        <v>0.21809799999999999</v>
      </c>
      <c r="BR1402" s="112">
        <v>0.121073</v>
      </c>
      <c r="BS1402" s="112">
        <v>0.84028700000000001</v>
      </c>
      <c r="BT1402" s="112">
        <v>0.98548899999999995</v>
      </c>
      <c r="BU1402" s="117">
        <v>0.90005199999999996</v>
      </c>
      <c r="BV1402" s="112">
        <v>0.15778200000000001</v>
      </c>
      <c r="BW1402" s="112">
        <v>6.6253800000000002E-2</v>
      </c>
      <c r="BX1402" s="112">
        <v>0.359732</v>
      </c>
      <c r="BY1402" s="112">
        <v>6.4883200000000002E-2</v>
      </c>
      <c r="BZ1402" s="112">
        <v>0.59221699999999999</v>
      </c>
      <c r="CA1402" s="112">
        <v>0.35798799999999997</v>
      </c>
      <c r="CB1402" s="112">
        <v>0.928782</v>
      </c>
      <c r="CC1402" s="112">
        <v>0.99515500000000001</v>
      </c>
      <c r="CD1402" s="117">
        <v>0.973194</v>
      </c>
      <c r="CE1402" s="105">
        <v>-0.84830300000000003</v>
      </c>
      <c r="CF1402" s="105">
        <v>-0.61984399999999995</v>
      </c>
      <c r="CG1402" s="105">
        <v>-0.31973800000000002</v>
      </c>
      <c r="CH1402" s="105">
        <v>-0.57060900000000003</v>
      </c>
      <c r="CI1402" s="105">
        <v>-0.61273</v>
      </c>
      <c r="CJ1402" s="105">
        <v>-0.47123199999999998</v>
      </c>
      <c r="CK1402" s="105">
        <v>-4.1075399999999998E-2</v>
      </c>
      <c r="CL1402" s="105">
        <v>-4.8236800000000003E-3</v>
      </c>
      <c r="CM1402" s="116">
        <v>3.4203200000000003E-2</v>
      </c>
    </row>
    <row r="1403" spans="1:91">
      <c r="A1403" s="104" t="s">
        <v>3727</v>
      </c>
      <c r="B1403" s="104" t="s">
        <v>3728</v>
      </c>
      <c r="C1403" s="104" t="s">
        <v>3729</v>
      </c>
      <c r="D1403" s="105">
        <v>27.042450000000002</v>
      </c>
      <c r="E1403" s="108">
        <v>72651375</v>
      </c>
      <c r="F1403" s="108">
        <v>38089032</v>
      </c>
      <c r="G1403" s="108">
        <v>46847020</v>
      </c>
      <c r="H1403" s="108">
        <v>92721702</v>
      </c>
      <c r="I1403" s="108">
        <v>74592200</v>
      </c>
      <c r="J1403" s="108">
        <v>45096968.5</v>
      </c>
      <c r="K1403" s="108">
        <v>112180575</v>
      </c>
      <c r="L1403" s="108">
        <v>77640936</v>
      </c>
      <c r="M1403" s="108">
        <v>220872603</v>
      </c>
      <c r="N1403" s="108">
        <v>57348740</v>
      </c>
      <c r="O1403" s="108">
        <v>44258484</v>
      </c>
      <c r="P1403" s="108">
        <v>50305398</v>
      </c>
      <c r="Q1403" s="108">
        <v>100814821</v>
      </c>
      <c r="R1403" s="108">
        <v>158687815</v>
      </c>
      <c r="S1403" s="108">
        <v>149171595</v>
      </c>
      <c r="T1403" s="108">
        <v>136863931</v>
      </c>
      <c r="U1403" s="108">
        <v>103809865</v>
      </c>
      <c r="V1403" s="108">
        <v>100602760</v>
      </c>
      <c r="W1403" s="108">
        <v>145035153</v>
      </c>
      <c r="X1403" s="108">
        <v>130667337.5</v>
      </c>
      <c r="Y1403" s="108">
        <v>105135495</v>
      </c>
      <c r="Z1403" s="108">
        <v>101921867</v>
      </c>
      <c r="AA1403" s="108">
        <v>132432324</v>
      </c>
      <c r="AB1403" s="108">
        <v>161808630</v>
      </c>
      <c r="AC1403" s="108">
        <v>159898889.5</v>
      </c>
      <c r="AD1403" s="108">
        <v>138110721</v>
      </c>
      <c r="AE1403" s="108">
        <v>171967890.5</v>
      </c>
      <c r="AF1403" s="108">
        <v>159034497</v>
      </c>
      <c r="AG1403" s="108">
        <v>199135100.5</v>
      </c>
      <c r="AH1403" s="115">
        <v>182058918</v>
      </c>
      <c r="AI1403" s="105">
        <v>26.498000000000001</v>
      </c>
      <c r="AJ1403" s="105">
        <v>25.886099999999999</v>
      </c>
      <c r="AK1403" s="105">
        <v>26.1325</v>
      </c>
      <c r="AL1403" s="105">
        <v>26.7408</v>
      </c>
      <c r="AM1403" s="105">
        <v>26.636800000000001</v>
      </c>
      <c r="AN1403" s="105">
        <v>26.220500000000001</v>
      </c>
      <c r="AO1403" s="105">
        <v>27.011199999999999</v>
      </c>
      <c r="AP1403" s="105">
        <v>27.2439</v>
      </c>
      <c r="AQ1403" s="105">
        <v>27.907699999999998</v>
      </c>
      <c r="AR1403" s="105">
        <v>26.126100000000001</v>
      </c>
      <c r="AS1403" s="105">
        <v>26.073499999999999</v>
      </c>
      <c r="AT1403" s="105">
        <v>26.188400000000001</v>
      </c>
      <c r="AU1403" s="105">
        <v>26.808700000000002</v>
      </c>
      <c r="AV1403" s="105">
        <v>27.531300000000002</v>
      </c>
      <c r="AW1403" s="105">
        <v>27.614699999999999</v>
      </c>
      <c r="AX1403" s="105">
        <v>27.407499999999999</v>
      </c>
      <c r="AY1403" s="105">
        <v>26.9633</v>
      </c>
      <c r="AZ1403" s="105">
        <v>26.980399999999999</v>
      </c>
      <c r="BA1403" s="105">
        <v>27.3568</v>
      </c>
      <c r="BB1403" s="105">
        <v>27.3108</v>
      </c>
      <c r="BC1403" s="105">
        <v>26.826899999999998</v>
      </c>
      <c r="BD1403" s="105">
        <v>27.0261</v>
      </c>
      <c r="BE1403" s="105">
        <v>27.447199999999999</v>
      </c>
      <c r="BF1403" s="105">
        <v>27.706299999999999</v>
      </c>
      <c r="BG1403" s="105">
        <v>27.258500000000002</v>
      </c>
      <c r="BH1403" s="105">
        <v>27.058800000000002</v>
      </c>
      <c r="BI1403" s="105">
        <v>27.371400000000001</v>
      </c>
      <c r="BJ1403" s="105">
        <v>27.299800000000001</v>
      </c>
      <c r="BK1403" s="105">
        <v>27.543299999999999</v>
      </c>
      <c r="BL1403" s="116">
        <v>27.502500000000001</v>
      </c>
      <c r="BM1403" s="112">
        <v>2.7118300000000001E-3</v>
      </c>
      <c r="BN1403" s="112">
        <v>6.4869599999999999E-3</v>
      </c>
      <c r="BO1403" s="112">
        <v>0.837835</v>
      </c>
      <c r="BP1403" s="112">
        <v>8.8508E-5</v>
      </c>
      <c r="BQ1403" s="112">
        <v>0.65084600000000004</v>
      </c>
      <c r="BR1403" s="112">
        <v>0.112777</v>
      </c>
      <c r="BS1403" s="112">
        <v>0.20077</v>
      </c>
      <c r="BT1403" s="112">
        <v>0.80694999999999995</v>
      </c>
      <c r="BU1403" s="117">
        <v>0.13816600000000001</v>
      </c>
      <c r="BV1403" s="112">
        <v>2.0867E-2</v>
      </c>
      <c r="BW1403" s="112">
        <v>3.0021800000000001E-2</v>
      </c>
      <c r="BX1403" s="112">
        <v>0.88751599999999997</v>
      </c>
      <c r="BY1403" s="112">
        <v>3.0282400000000002E-3</v>
      </c>
      <c r="BZ1403" s="112">
        <v>0.82881700000000003</v>
      </c>
      <c r="CA1403" s="112">
        <v>0.34571800000000003</v>
      </c>
      <c r="CB1403" s="112">
        <v>0.42505700000000002</v>
      </c>
      <c r="CC1403" s="112">
        <v>0.89260499999999998</v>
      </c>
      <c r="CD1403" s="117">
        <v>0.66105999999999998</v>
      </c>
      <c r="CE1403" s="105">
        <v>-1.2763500000000001</v>
      </c>
      <c r="CF1403" s="105">
        <v>-0.91583899999999996</v>
      </c>
      <c r="CG1403" s="105">
        <v>-6.0911199999999999E-2</v>
      </c>
      <c r="CH1403" s="105">
        <v>-1.3192299999999999</v>
      </c>
      <c r="CI1403" s="105">
        <v>-0.130276</v>
      </c>
      <c r="CJ1403" s="105">
        <v>-0.33147700000000002</v>
      </c>
      <c r="CK1403" s="105">
        <v>-0.28372399999999998</v>
      </c>
      <c r="CL1403" s="105">
        <v>-5.5344900000000002E-2</v>
      </c>
      <c r="CM1403" s="116">
        <v>-0.218945</v>
      </c>
    </row>
    <row r="1404" spans="1:91">
      <c r="A1404" s="104" t="s">
        <v>3730</v>
      </c>
      <c r="B1404" s="104" t="s">
        <v>3731</v>
      </c>
      <c r="C1404" s="104" t="s">
        <v>3732</v>
      </c>
      <c r="D1404" s="105">
        <v>30.24005</v>
      </c>
      <c r="E1404" s="108">
        <v>1351261515</v>
      </c>
      <c r="F1404" s="108">
        <v>1233116708</v>
      </c>
      <c r="G1404" s="108">
        <v>1237711985</v>
      </c>
      <c r="H1404" s="108">
        <v>790357243</v>
      </c>
      <c r="I1404" s="108">
        <v>871190859</v>
      </c>
      <c r="J1404" s="108">
        <v>869049987.89999998</v>
      </c>
      <c r="K1404" s="108">
        <v>812876822.10000002</v>
      </c>
      <c r="L1404" s="108">
        <v>470709256.5</v>
      </c>
      <c r="M1404" s="108">
        <v>967434930</v>
      </c>
      <c r="N1404" s="108">
        <v>366814011</v>
      </c>
      <c r="O1404" s="108">
        <v>530930830</v>
      </c>
      <c r="P1404" s="108">
        <v>776230697.5</v>
      </c>
      <c r="Q1404" s="108">
        <v>887287846.5</v>
      </c>
      <c r="R1404" s="108">
        <v>957012729</v>
      </c>
      <c r="S1404" s="108">
        <v>1326417857</v>
      </c>
      <c r="T1404" s="108">
        <v>1329629130</v>
      </c>
      <c r="U1404" s="108">
        <v>1403418350</v>
      </c>
      <c r="V1404" s="108">
        <v>1385216183</v>
      </c>
      <c r="W1404" s="108">
        <v>1873143468</v>
      </c>
      <c r="X1404" s="108">
        <v>1767413484</v>
      </c>
      <c r="Y1404" s="108">
        <v>1669721390</v>
      </c>
      <c r="Z1404" s="108">
        <v>2773306108</v>
      </c>
      <c r="AA1404" s="108">
        <v>2304670294</v>
      </c>
      <c r="AB1404" s="108">
        <v>2252761701</v>
      </c>
      <c r="AC1404" s="108">
        <v>1230105015</v>
      </c>
      <c r="AD1404" s="108">
        <v>880939855</v>
      </c>
      <c r="AE1404" s="108">
        <v>1019615253</v>
      </c>
      <c r="AF1404" s="108">
        <v>1308739445</v>
      </c>
      <c r="AG1404" s="108">
        <v>1317299286</v>
      </c>
      <c r="AH1404" s="115">
        <v>1076404152</v>
      </c>
      <c r="AI1404" s="105">
        <v>30.7151</v>
      </c>
      <c r="AJ1404" s="105">
        <v>30.777200000000001</v>
      </c>
      <c r="AK1404" s="105">
        <v>30.778700000000001</v>
      </c>
      <c r="AL1404" s="105">
        <v>29.8323</v>
      </c>
      <c r="AM1404" s="105">
        <v>30.127800000000001</v>
      </c>
      <c r="AN1404" s="105">
        <v>30.2318</v>
      </c>
      <c r="AO1404" s="105">
        <v>29.824000000000002</v>
      </c>
      <c r="AP1404" s="105">
        <v>29.623999999999999</v>
      </c>
      <c r="AQ1404" s="105">
        <v>30.038699999999999</v>
      </c>
      <c r="AR1404" s="105">
        <v>28.8886</v>
      </c>
      <c r="AS1404" s="105">
        <v>29.556999999999999</v>
      </c>
      <c r="AT1404" s="105">
        <v>30.136099999999999</v>
      </c>
      <c r="AU1404" s="105">
        <v>29.9558</v>
      </c>
      <c r="AV1404" s="105">
        <v>30.123699999999999</v>
      </c>
      <c r="AW1404" s="105">
        <v>30.6477</v>
      </c>
      <c r="AX1404" s="105">
        <v>30.6877</v>
      </c>
      <c r="AY1404" s="105">
        <v>30.711600000000001</v>
      </c>
      <c r="AZ1404" s="105">
        <v>30.715499999999999</v>
      </c>
      <c r="BA1404" s="105">
        <v>31.047799999999999</v>
      </c>
      <c r="BB1404" s="105">
        <v>31.050899999999999</v>
      </c>
      <c r="BC1404" s="105">
        <v>30.8294</v>
      </c>
      <c r="BD1404" s="105">
        <v>31.772400000000001</v>
      </c>
      <c r="BE1404" s="105">
        <v>31.5075</v>
      </c>
      <c r="BF1404" s="105">
        <v>31.505600000000001</v>
      </c>
      <c r="BG1404" s="105">
        <v>30.2363</v>
      </c>
      <c r="BH1404" s="105">
        <v>29.751000000000001</v>
      </c>
      <c r="BI1404" s="105">
        <v>29.939299999999999</v>
      </c>
      <c r="BJ1404" s="105">
        <v>30.340599999999998</v>
      </c>
      <c r="BK1404" s="105">
        <v>30.2438</v>
      </c>
      <c r="BL1404" s="116">
        <v>30.020600000000002</v>
      </c>
      <c r="BM1404" s="112">
        <v>4.6121599999999997E-3</v>
      </c>
      <c r="BN1404" s="112">
        <v>0.417985</v>
      </c>
      <c r="BO1404" s="112">
        <v>7.1092799999999998E-2</v>
      </c>
      <c r="BP1404" s="112">
        <v>0.14459</v>
      </c>
      <c r="BQ1404" s="112">
        <v>0.86748499999999995</v>
      </c>
      <c r="BR1404" s="112">
        <v>6.1296199999999997E-3</v>
      </c>
      <c r="BS1404" s="112">
        <v>2.9492400000000001E-3</v>
      </c>
      <c r="BT1404" s="112">
        <v>4.2565300000000001E-4</v>
      </c>
      <c r="BU1404" s="117">
        <v>0.25434800000000002</v>
      </c>
      <c r="BV1404" s="112">
        <v>2.7090199999999998E-2</v>
      </c>
      <c r="BW1404" s="112">
        <v>0.505274</v>
      </c>
      <c r="BX1404" s="112">
        <v>0.16372999999999999</v>
      </c>
      <c r="BY1404" s="112">
        <v>0.21212500000000001</v>
      </c>
      <c r="BZ1404" s="112">
        <v>0.93376499999999996</v>
      </c>
      <c r="CA1404" s="112">
        <v>7.3176900000000003E-2</v>
      </c>
      <c r="CB1404" s="112">
        <v>5.6661400000000001E-2</v>
      </c>
      <c r="CC1404" s="112">
        <v>1.8755600000000001E-2</v>
      </c>
      <c r="CD1404" s="117">
        <v>0.71893099999999999</v>
      </c>
      <c r="CE1404" s="105">
        <v>0.55531600000000003</v>
      </c>
      <c r="CF1404" s="105">
        <v>-0.13769400000000001</v>
      </c>
      <c r="CG1404" s="105">
        <v>-0.372784</v>
      </c>
      <c r="CH1404" s="105">
        <v>-0.67445299999999997</v>
      </c>
      <c r="CI1404" s="105">
        <v>4.0711700000000003E-2</v>
      </c>
      <c r="CJ1404" s="105">
        <v>0.50324400000000002</v>
      </c>
      <c r="CK1404" s="105">
        <v>0.77435600000000004</v>
      </c>
      <c r="CL1404" s="105">
        <v>1.3935200000000001</v>
      </c>
      <c r="CM1404" s="116">
        <v>-0.22617100000000001</v>
      </c>
    </row>
    <row r="1405" spans="1:91">
      <c r="A1405" s="104" t="s">
        <v>3733</v>
      </c>
      <c r="B1405" s="104" t="s">
        <v>3734</v>
      </c>
      <c r="C1405" s="104" t="s">
        <v>3735</v>
      </c>
      <c r="D1405" s="105">
        <v>27.8873</v>
      </c>
      <c r="E1405" s="108">
        <v>215169809.5</v>
      </c>
      <c r="F1405" s="108">
        <v>81370995.25</v>
      </c>
      <c r="G1405" s="108">
        <v>234624622</v>
      </c>
      <c r="H1405" s="108">
        <v>80352580</v>
      </c>
      <c r="I1405" s="108">
        <v>119052780</v>
      </c>
      <c r="J1405" s="108">
        <v>39231876</v>
      </c>
      <c r="K1405" s="108">
        <v>73343984</v>
      </c>
      <c r="L1405" s="108">
        <v>32546310</v>
      </c>
      <c r="M1405" s="108">
        <v>130187548.8</v>
      </c>
      <c r="N1405" s="108">
        <v>91942821</v>
      </c>
      <c r="O1405" s="108">
        <v>49786168</v>
      </c>
      <c r="P1405" s="108">
        <v>90368016</v>
      </c>
      <c r="Q1405" s="108">
        <v>182618249</v>
      </c>
      <c r="R1405" s="108">
        <v>196563937.5</v>
      </c>
      <c r="S1405" s="108">
        <v>222373928</v>
      </c>
      <c r="T1405" s="108">
        <v>248508036</v>
      </c>
      <c r="U1405" s="108">
        <v>265971480</v>
      </c>
      <c r="V1405" s="108">
        <v>221727720</v>
      </c>
      <c r="W1405" s="108">
        <v>225355524.5</v>
      </c>
      <c r="X1405" s="108">
        <v>263880746</v>
      </c>
      <c r="Y1405" s="108">
        <v>216643379</v>
      </c>
      <c r="Z1405" s="108">
        <v>193673669</v>
      </c>
      <c r="AA1405" s="108">
        <v>178251644</v>
      </c>
      <c r="AB1405" s="108">
        <v>268663156</v>
      </c>
      <c r="AC1405" s="108">
        <v>278401057</v>
      </c>
      <c r="AD1405" s="108">
        <v>227659166.80000001</v>
      </c>
      <c r="AE1405" s="108">
        <v>230619677</v>
      </c>
      <c r="AF1405" s="108">
        <v>248201954</v>
      </c>
      <c r="AG1405" s="108">
        <v>288501001</v>
      </c>
      <c r="AH1405" s="115">
        <v>248424965.5</v>
      </c>
      <c r="AI1405" s="105">
        <v>28.064399999999999</v>
      </c>
      <c r="AJ1405" s="105">
        <v>26.990100000000002</v>
      </c>
      <c r="AK1405" s="105">
        <v>28.470700000000001</v>
      </c>
      <c r="AL1405" s="105">
        <v>26.534199999999998</v>
      </c>
      <c r="AM1405" s="105">
        <v>27.294599999999999</v>
      </c>
      <c r="AN1405" s="105">
        <v>26.0486</v>
      </c>
      <c r="AO1405" s="105">
        <v>26.396699999999999</v>
      </c>
      <c r="AP1405" s="105">
        <v>26.0763</v>
      </c>
      <c r="AQ1405" s="105">
        <v>27.145099999999999</v>
      </c>
      <c r="AR1405" s="105">
        <v>26.8795</v>
      </c>
      <c r="AS1405" s="105">
        <v>26.232600000000001</v>
      </c>
      <c r="AT1405" s="105">
        <v>27.0335</v>
      </c>
      <c r="AU1405" s="105">
        <v>27.678899999999999</v>
      </c>
      <c r="AV1405" s="105">
        <v>27.8401</v>
      </c>
      <c r="AW1405" s="105">
        <v>28.213100000000001</v>
      </c>
      <c r="AX1405" s="105">
        <v>28.268000000000001</v>
      </c>
      <c r="AY1405" s="105">
        <v>28.293800000000001</v>
      </c>
      <c r="AZ1405" s="105">
        <v>28.106100000000001</v>
      </c>
      <c r="BA1405" s="105">
        <v>27.992599999999999</v>
      </c>
      <c r="BB1405" s="105">
        <v>28.314599999999999</v>
      </c>
      <c r="BC1405" s="105">
        <v>27.9039</v>
      </c>
      <c r="BD1405" s="105">
        <v>27.964400000000001</v>
      </c>
      <c r="BE1405" s="105">
        <v>27.870699999999999</v>
      </c>
      <c r="BF1405" s="105">
        <v>28.437799999999999</v>
      </c>
      <c r="BG1405" s="105">
        <v>28.0747</v>
      </c>
      <c r="BH1405" s="105">
        <v>27.790199999999999</v>
      </c>
      <c r="BI1405" s="105">
        <v>27.794799999999999</v>
      </c>
      <c r="BJ1405" s="105">
        <v>27.942</v>
      </c>
      <c r="BK1405" s="105">
        <v>28.0686</v>
      </c>
      <c r="BL1405" s="116">
        <v>27.931699999999999</v>
      </c>
      <c r="BM1405" s="112">
        <v>0.76975400000000005</v>
      </c>
      <c r="BN1405" s="112">
        <v>2.06638E-2</v>
      </c>
      <c r="BO1405" s="112">
        <v>1.0754E-2</v>
      </c>
      <c r="BP1405" s="112">
        <v>7.0974999999999996E-3</v>
      </c>
      <c r="BQ1405" s="112">
        <v>0.69176499999999996</v>
      </c>
      <c r="BR1405" s="112">
        <v>3.00489E-2</v>
      </c>
      <c r="BS1405" s="112">
        <v>0.53534800000000005</v>
      </c>
      <c r="BT1405" s="112">
        <v>0.57528900000000005</v>
      </c>
      <c r="BU1405" s="117">
        <v>0.41584900000000002</v>
      </c>
      <c r="BV1405" s="112">
        <v>0.80900099999999997</v>
      </c>
      <c r="BW1405" s="112">
        <v>5.8567899999999999E-2</v>
      </c>
      <c r="BX1405" s="112">
        <v>6.1323700000000002E-2</v>
      </c>
      <c r="BY1405" s="112">
        <v>2.21119E-2</v>
      </c>
      <c r="BZ1405" s="112">
        <v>0.85126900000000005</v>
      </c>
      <c r="CA1405" s="112">
        <v>0.16170999999999999</v>
      </c>
      <c r="CB1405" s="112">
        <v>0.72031400000000001</v>
      </c>
      <c r="CC1405" s="112">
        <v>0.73483600000000004</v>
      </c>
      <c r="CD1405" s="117">
        <v>0.77581999999999995</v>
      </c>
      <c r="CE1405" s="105">
        <v>-0.13903699999999999</v>
      </c>
      <c r="CF1405" s="105">
        <v>-1.3549100000000001</v>
      </c>
      <c r="CG1405" s="105">
        <v>-1.4413499999999999</v>
      </c>
      <c r="CH1405" s="105">
        <v>-1.26556</v>
      </c>
      <c r="CI1405" s="105">
        <v>-7.0021299999999995E-2</v>
      </c>
      <c r="CJ1405" s="105">
        <v>0.24191599999999999</v>
      </c>
      <c r="CK1405" s="105">
        <v>8.9608499999999994E-2</v>
      </c>
      <c r="CL1405" s="105">
        <v>0.110233</v>
      </c>
      <c r="CM1405" s="116">
        <v>-9.4177899999999995E-2</v>
      </c>
    </row>
    <row r="1406" spans="1:91">
      <c r="A1406" s="104" t="s">
        <v>3736</v>
      </c>
      <c r="B1406" s="104" t="s">
        <v>3737</v>
      </c>
      <c r="C1406" s="104" t="s">
        <v>3738</v>
      </c>
      <c r="D1406" s="105">
        <v>27.27805</v>
      </c>
      <c r="E1406" s="108">
        <v>120955040</v>
      </c>
      <c r="F1406" s="108">
        <v>93922246</v>
      </c>
      <c r="G1406" s="108">
        <v>56924106</v>
      </c>
      <c r="H1406" s="108">
        <v>81040004</v>
      </c>
      <c r="I1406" s="108">
        <v>60980752</v>
      </c>
      <c r="J1406" s="108">
        <v>14005272</v>
      </c>
      <c r="K1406" s="108">
        <v>58611526</v>
      </c>
      <c r="L1406" s="108">
        <v>34698672</v>
      </c>
      <c r="M1406" s="108">
        <v>129408454</v>
      </c>
      <c r="N1406" s="108">
        <v>70825052</v>
      </c>
      <c r="O1406" s="108">
        <v>36870487</v>
      </c>
      <c r="P1406" s="108">
        <v>74926153</v>
      </c>
      <c r="Q1406" s="108">
        <v>137019796</v>
      </c>
      <c r="R1406" s="108">
        <v>190961584</v>
      </c>
      <c r="S1406" s="108">
        <v>119714588</v>
      </c>
      <c r="T1406" s="108">
        <v>180622444</v>
      </c>
      <c r="U1406" s="108">
        <v>188009708</v>
      </c>
      <c r="V1406" s="108">
        <v>136593976</v>
      </c>
      <c r="W1406" s="108">
        <v>148844541</v>
      </c>
      <c r="X1406" s="108">
        <v>203523388</v>
      </c>
      <c r="Y1406" s="108">
        <v>208070332</v>
      </c>
      <c r="Z1406" s="108">
        <v>148813000</v>
      </c>
      <c r="AA1406" s="108">
        <v>128172734</v>
      </c>
      <c r="AB1406" s="108">
        <v>179270220</v>
      </c>
      <c r="AC1406" s="108">
        <v>139242700</v>
      </c>
      <c r="AD1406" s="108">
        <v>259478232</v>
      </c>
      <c r="AE1406" s="108">
        <v>124461798.5</v>
      </c>
      <c r="AF1406" s="108">
        <v>216785288</v>
      </c>
      <c r="AG1406" s="108">
        <v>187729392</v>
      </c>
      <c r="AH1406" s="115">
        <v>198361444</v>
      </c>
      <c r="AI1406" s="105">
        <v>27.2334</v>
      </c>
      <c r="AJ1406" s="105">
        <v>27.185600000000001</v>
      </c>
      <c r="AK1406" s="105">
        <v>26.424099999999999</v>
      </c>
      <c r="AL1406" s="105">
        <v>26.546500000000002</v>
      </c>
      <c r="AM1406" s="105">
        <v>26.362300000000001</v>
      </c>
      <c r="AN1406" s="105">
        <v>24.6266</v>
      </c>
      <c r="AO1406" s="105">
        <v>26.069700000000001</v>
      </c>
      <c r="AP1406" s="105">
        <v>26.168900000000001</v>
      </c>
      <c r="AQ1406" s="105">
        <v>27.136500000000002</v>
      </c>
      <c r="AR1406" s="105">
        <v>26.468399999999999</v>
      </c>
      <c r="AS1406" s="105">
        <v>25.807200000000002</v>
      </c>
      <c r="AT1406" s="105">
        <v>26.763100000000001</v>
      </c>
      <c r="AU1406" s="105">
        <v>27.261099999999999</v>
      </c>
      <c r="AV1406" s="105">
        <v>27.798400000000001</v>
      </c>
      <c r="AW1406" s="105">
        <v>27.295000000000002</v>
      </c>
      <c r="AX1406" s="105">
        <v>27.807700000000001</v>
      </c>
      <c r="AY1406" s="105">
        <v>27.799700000000001</v>
      </c>
      <c r="AZ1406" s="105">
        <v>27.403700000000001</v>
      </c>
      <c r="BA1406" s="105">
        <v>27.394200000000001</v>
      </c>
      <c r="BB1406" s="105">
        <v>27.9482</v>
      </c>
      <c r="BC1406" s="105">
        <v>27.835999999999999</v>
      </c>
      <c r="BD1406" s="105">
        <v>27.581700000000001</v>
      </c>
      <c r="BE1406" s="105">
        <v>27.401399999999999</v>
      </c>
      <c r="BF1406" s="105">
        <v>27.854099999999999</v>
      </c>
      <c r="BG1406" s="105">
        <v>27.061499999999999</v>
      </c>
      <c r="BH1406" s="105">
        <v>27.9726</v>
      </c>
      <c r="BI1406" s="105">
        <v>26.905000000000001</v>
      </c>
      <c r="BJ1406" s="105">
        <v>27.746700000000001</v>
      </c>
      <c r="BK1406" s="105">
        <v>27.458200000000001</v>
      </c>
      <c r="BL1406" s="116">
        <v>27.6188</v>
      </c>
      <c r="BM1406" s="112">
        <v>7.4361999999999998E-2</v>
      </c>
      <c r="BN1406" s="112">
        <v>4.6121500000000003E-2</v>
      </c>
      <c r="BO1406" s="112">
        <v>3.04643E-2</v>
      </c>
      <c r="BP1406" s="112">
        <v>1.28352E-2</v>
      </c>
      <c r="BQ1406" s="112">
        <v>0.46254099999999998</v>
      </c>
      <c r="BR1406" s="112">
        <v>0.71159300000000003</v>
      </c>
      <c r="BS1406" s="112">
        <v>0.56477299999999997</v>
      </c>
      <c r="BT1406" s="112">
        <v>0.97848100000000005</v>
      </c>
      <c r="BU1406" s="117">
        <v>0.43863200000000002</v>
      </c>
      <c r="BV1406" s="112">
        <v>0.13216900000000001</v>
      </c>
      <c r="BW1406" s="112">
        <v>9.9851800000000004E-2</v>
      </c>
      <c r="BX1406" s="112">
        <v>0.103676</v>
      </c>
      <c r="BY1406" s="112">
        <v>3.3009700000000003E-2</v>
      </c>
      <c r="BZ1406" s="112">
        <v>0.731931</v>
      </c>
      <c r="CA1406" s="112">
        <v>0.86160899999999996</v>
      </c>
      <c r="CB1406" s="112">
        <v>0.74133400000000005</v>
      </c>
      <c r="CC1406" s="112">
        <v>0.99141699999999999</v>
      </c>
      <c r="CD1406" s="117">
        <v>0.78158300000000003</v>
      </c>
      <c r="CE1406" s="105">
        <v>-0.66023799999999999</v>
      </c>
      <c r="CF1406" s="105">
        <v>-1.7627699999999999</v>
      </c>
      <c r="CG1406" s="105">
        <v>-1.14958</v>
      </c>
      <c r="CH1406" s="105">
        <v>-1.2616799999999999</v>
      </c>
      <c r="CI1406" s="105">
        <v>-0.15643199999999999</v>
      </c>
      <c r="CJ1406" s="105">
        <v>6.2465E-2</v>
      </c>
      <c r="CK1406" s="105">
        <v>0.118216</v>
      </c>
      <c r="CL1406" s="105">
        <v>4.4720999999999997E-3</v>
      </c>
      <c r="CM1406" s="116">
        <v>-0.29489199999999999</v>
      </c>
    </row>
    <row r="1407" spans="1:91">
      <c r="A1407" s="104" t="s">
        <v>3739</v>
      </c>
      <c r="B1407" s="104" t="s">
        <v>3740</v>
      </c>
      <c r="C1407" s="104" t="s">
        <v>616</v>
      </c>
      <c r="D1407" s="105">
        <v>28.635000000000002</v>
      </c>
      <c r="E1407" s="108">
        <v>238240790</v>
      </c>
      <c r="F1407" s="108">
        <v>172938350</v>
      </c>
      <c r="G1407" s="108">
        <v>63269263.5</v>
      </c>
      <c r="H1407" s="108">
        <v>405118448</v>
      </c>
      <c r="I1407" s="108">
        <v>229928567.5</v>
      </c>
      <c r="J1407" s="108">
        <v>189762118.80000001</v>
      </c>
      <c r="K1407" s="108">
        <v>262795556</v>
      </c>
      <c r="L1407" s="108">
        <v>72261329</v>
      </c>
      <c r="M1407" s="108">
        <v>251242162</v>
      </c>
      <c r="N1407" s="108">
        <v>296589854</v>
      </c>
      <c r="O1407" s="108">
        <v>37767323</v>
      </c>
      <c r="P1407" s="108">
        <v>91689650.75</v>
      </c>
      <c r="Q1407" s="108">
        <v>522951256.30000001</v>
      </c>
      <c r="R1407" s="108">
        <v>331816427.30000001</v>
      </c>
      <c r="S1407" s="108">
        <v>306061079.30000001</v>
      </c>
      <c r="T1407" s="108">
        <v>528891140.80000001</v>
      </c>
      <c r="U1407" s="108">
        <v>434510246</v>
      </c>
      <c r="V1407" s="108">
        <v>325619538.30000001</v>
      </c>
      <c r="W1407" s="108">
        <v>196515922</v>
      </c>
      <c r="X1407" s="108">
        <v>379367773.80000001</v>
      </c>
      <c r="Y1407" s="108">
        <v>386611179.30000001</v>
      </c>
      <c r="Z1407" s="108">
        <v>528236940</v>
      </c>
      <c r="AA1407" s="108">
        <v>557261390.29999995</v>
      </c>
      <c r="AB1407" s="108">
        <v>306080412</v>
      </c>
      <c r="AC1407" s="108">
        <v>308484231</v>
      </c>
      <c r="AD1407" s="108">
        <v>541007928</v>
      </c>
      <c r="AE1407" s="108">
        <v>831411272</v>
      </c>
      <c r="AF1407" s="108">
        <v>621775783</v>
      </c>
      <c r="AG1407" s="108">
        <v>549546540</v>
      </c>
      <c r="AH1407" s="115">
        <v>861591812</v>
      </c>
      <c r="AI1407" s="105">
        <v>28.211300000000001</v>
      </c>
      <c r="AJ1407" s="105">
        <v>28.045100000000001</v>
      </c>
      <c r="AK1407" s="105">
        <v>26.596499999999999</v>
      </c>
      <c r="AL1407" s="105">
        <v>28.868200000000002</v>
      </c>
      <c r="AM1407" s="105">
        <v>28.243400000000001</v>
      </c>
      <c r="AN1407" s="105">
        <v>28.0121</v>
      </c>
      <c r="AO1407" s="105">
        <v>28.2315</v>
      </c>
      <c r="AP1407" s="105">
        <v>27.132400000000001</v>
      </c>
      <c r="AQ1407" s="105">
        <v>28.093599999999999</v>
      </c>
      <c r="AR1407" s="105">
        <v>28.617799999999999</v>
      </c>
      <c r="AS1407" s="105">
        <v>25.8384</v>
      </c>
      <c r="AT1407" s="105">
        <v>27.054400000000001</v>
      </c>
      <c r="AU1407" s="105">
        <v>29.152899999999999</v>
      </c>
      <c r="AV1407" s="105">
        <v>28.595500000000001</v>
      </c>
      <c r="AW1407" s="105">
        <v>28.652200000000001</v>
      </c>
      <c r="AX1407" s="105">
        <v>29.357700000000001</v>
      </c>
      <c r="AY1407" s="105">
        <v>29.0307</v>
      </c>
      <c r="AZ1407" s="105">
        <v>28.644100000000002</v>
      </c>
      <c r="BA1407" s="105">
        <v>27.795000000000002</v>
      </c>
      <c r="BB1407" s="105">
        <v>28.837599999999998</v>
      </c>
      <c r="BC1407" s="105">
        <v>28.744399999999999</v>
      </c>
      <c r="BD1407" s="105">
        <v>29.3691</v>
      </c>
      <c r="BE1407" s="105">
        <v>29.462399999999999</v>
      </c>
      <c r="BF1407" s="105">
        <v>28.625900000000001</v>
      </c>
      <c r="BG1407" s="105">
        <v>28.255500000000001</v>
      </c>
      <c r="BH1407" s="105">
        <v>29.049700000000001</v>
      </c>
      <c r="BI1407" s="105">
        <v>29.6449</v>
      </c>
      <c r="BJ1407" s="105">
        <v>29.2669</v>
      </c>
      <c r="BK1407" s="105">
        <v>28.973400000000002</v>
      </c>
      <c r="BL1407" s="116">
        <v>29.682700000000001</v>
      </c>
      <c r="BM1407" s="112">
        <v>3.7713700000000003E-2</v>
      </c>
      <c r="BN1407" s="112">
        <v>4.6715899999999998E-2</v>
      </c>
      <c r="BO1407" s="112">
        <v>2.08331E-2</v>
      </c>
      <c r="BP1407" s="112">
        <v>6.1698999999999997E-2</v>
      </c>
      <c r="BQ1407" s="112">
        <v>0.13496</v>
      </c>
      <c r="BR1407" s="112">
        <v>0.365871</v>
      </c>
      <c r="BS1407" s="112">
        <v>9.6050099999999999E-2</v>
      </c>
      <c r="BT1407" s="112">
        <v>0.66744999999999999</v>
      </c>
      <c r="BU1407" s="117">
        <v>0.51272399999999996</v>
      </c>
      <c r="BV1407" s="112">
        <v>8.3234799999999998E-2</v>
      </c>
      <c r="BW1407" s="112">
        <v>0.100684</v>
      </c>
      <c r="BX1407" s="112">
        <v>8.4587300000000004E-2</v>
      </c>
      <c r="BY1407" s="112">
        <v>0.10845399999999999</v>
      </c>
      <c r="BZ1407" s="112">
        <v>0.51408200000000004</v>
      </c>
      <c r="CA1407" s="112">
        <v>0.63728099999999999</v>
      </c>
      <c r="CB1407" s="112">
        <v>0.29257899999999998</v>
      </c>
      <c r="CC1407" s="112">
        <v>0.79678099999999996</v>
      </c>
      <c r="CD1407" s="117">
        <v>0.81808499999999995</v>
      </c>
      <c r="CE1407" s="105">
        <v>-1.6900599999999999</v>
      </c>
      <c r="CF1407" s="105">
        <v>-0.93315099999999995</v>
      </c>
      <c r="CG1407" s="105">
        <v>-1.48854</v>
      </c>
      <c r="CH1407" s="105">
        <v>-2.1375000000000002</v>
      </c>
      <c r="CI1407" s="105">
        <v>-0.50747100000000001</v>
      </c>
      <c r="CJ1407" s="105">
        <v>-0.29685</v>
      </c>
      <c r="CK1407" s="105">
        <v>-0.84870400000000001</v>
      </c>
      <c r="CL1407" s="105">
        <v>-0.15520600000000001</v>
      </c>
      <c r="CM1407" s="116">
        <v>-0.32432699999999998</v>
      </c>
    </row>
    <row r="1408" spans="1:91">
      <c r="A1408" s="104" t="s">
        <v>3741</v>
      </c>
      <c r="B1408" s="104" t="s">
        <v>3742</v>
      </c>
      <c r="C1408" s="104" t="s">
        <v>592</v>
      </c>
      <c r="D1408" s="105">
        <v>28.540600000000001</v>
      </c>
      <c r="E1408" s="108">
        <v>321512992</v>
      </c>
      <c r="F1408" s="108">
        <v>264907424</v>
      </c>
      <c r="G1408" s="108">
        <v>240852576</v>
      </c>
      <c r="H1408" s="108">
        <v>382595488</v>
      </c>
      <c r="I1408" s="108">
        <v>235307087.5</v>
      </c>
      <c r="J1408" s="108">
        <v>247244902</v>
      </c>
      <c r="K1408" s="108">
        <v>316508224</v>
      </c>
      <c r="L1408" s="108">
        <v>176117632</v>
      </c>
      <c r="M1408" s="108">
        <v>349248861</v>
      </c>
      <c r="N1408" s="108">
        <v>313510272</v>
      </c>
      <c r="O1408" s="108">
        <v>371954880</v>
      </c>
      <c r="P1408" s="108">
        <v>229969168</v>
      </c>
      <c r="Q1408" s="108">
        <v>364451344</v>
      </c>
      <c r="R1408" s="108">
        <v>325219296</v>
      </c>
      <c r="S1408" s="108">
        <v>376076672</v>
      </c>
      <c r="T1408" s="108">
        <v>342868288</v>
      </c>
      <c r="U1408" s="108">
        <v>306372032</v>
      </c>
      <c r="V1408" s="108">
        <v>230975464</v>
      </c>
      <c r="W1408" s="108">
        <v>258105760</v>
      </c>
      <c r="X1408" s="108">
        <v>285625088</v>
      </c>
      <c r="Y1408" s="108">
        <v>325923968</v>
      </c>
      <c r="Z1408" s="108">
        <v>304445920</v>
      </c>
      <c r="AA1408" s="108">
        <v>362769984</v>
      </c>
      <c r="AB1408" s="108">
        <v>303086912</v>
      </c>
      <c r="AC1408" s="108">
        <v>371744512</v>
      </c>
      <c r="AD1408" s="108">
        <v>364937696</v>
      </c>
      <c r="AE1408" s="108">
        <v>325809888</v>
      </c>
      <c r="AF1408" s="108">
        <v>417025760</v>
      </c>
      <c r="AG1408" s="108">
        <v>623871000</v>
      </c>
      <c r="AH1408" s="115">
        <v>373195040</v>
      </c>
      <c r="AI1408" s="105">
        <v>28.643799999999999</v>
      </c>
      <c r="AJ1408" s="105">
        <v>28.587700000000002</v>
      </c>
      <c r="AK1408" s="105">
        <v>28.486899999999999</v>
      </c>
      <c r="AL1408" s="105">
        <v>28.785599999999999</v>
      </c>
      <c r="AM1408" s="105">
        <v>28.276599999999998</v>
      </c>
      <c r="AN1408" s="105">
        <v>28.401599999999998</v>
      </c>
      <c r="AO1408" s="105">
        <v>28.4999</v>
      </c>
      <c r="AP1408" s="105">
        <v>28.274100000000001</v>
      </c>
      <c r="AQ1408" s="105">
        <v>28.5688</v>
      </c>
      <c r="AR1408" s="105">
        <v>28.656700000000001</v>
      </c>
      <c r="AS1408" s="105">
        <v>29.070699999999999</v>
      </c>
      <c r="AT1408" s="105">
        <v>28.381</v>
      </c>
      <c r="AU1408" s="105">
        <v>28.6403</v>
      </c>
      <c r="AV1408" s="105">
        <v>28.566500000000001</v>
      </c>
      <c r="AW1408" s="105">
        <v>28.937799999999999</v>
      </c>
      <c r="AX1408" s="105">
        <v>28.732399999999998</v>
      </c>
      <c r="AY1408" s="105">
        <v>28.5123</v>
      </c>
      <c r="AZ1408" s="105">
        <v>28.166599999999999</v>
      </c>
      <c r="BA1408" s="105">
        <v>28.188300000000002</v>
      </c>
      <c r="BB1408" s="105">
        <v>28.428000000000001</v>
      </c>
      <c r="BC1408" s="105">
        <v>28.498999999999999</v>
      </c>
      <c r="BD1408" s="105">
        <v>28.597300000000001</v>
      </c>
      <c r="BE1408" s="105">
        <v>28.855599999999999</v>
      </c>
      <c r="BF1408" s="105">
        <v>28.611699999999999</v>
      </c>
      <c r="BG1408" s="105">
        <v>28.514700000000001</v>
      </c>
      <c r="BH1408" s="105">
        <v>28.479900000000001</v>
      </c>
      <c r="BI1408" s="105">
        <v>28.293299999999999</v>
      </c>
      <c r="BJ1408" s="105">
        <v>28.6906</v>
      </c>
      <c r="BK1408" s="105">
        <v>29.1586</v>
      </c>
      <c r="BL1408" s="116">
        <v>28.4711</v>
      </c>
      <c r="BM1408" s="112">
        <v>0.38911299999999999</v>
      </c>
      <c r="BN1408" s="112">
        <v>0.32403100000000001</v>
      </c>
      <c r="BO1408" s="112">
        <v>0.215056</v>
      </c>
      <c r="BP1408" s="112">
        <v>0.81650999999999996</v>
      </c>
      <c r="BQ1408" s="112">
        <v>0.81342700000000001</v>
      </c>
      <c r="BR1408" s="112">
        <v>0.31053399999999998</v>
      </c>
      <c r="BS1408" s="112">
        <v>0.146678</v>
      </c>
      <c r="BT1408" s="112">
        <v>0.71747399999999995</v>
      </c>
      <c r="BU1408" s="117">
        <v>0.183198</v>
      </c>
      <c r="BV1408" s="112">
        <v>0.472161</v>
      </c>
      <c r="BW1408" s="112">
        <v>0.41695300000000002</v>
      </c>
      <c r="BX1408" s="112">
        <v>0.32572899999999999</v>
      </c>
      <c r="BY1408" s="112">
        <v>0.85069799999999995</v>
      </c>
      <c r="BZ1408" s="112">
        <v>0.91226700000000005</v>
      </c>
      <c r="CA1408" s="112">
        <v>0.58169400000000004</v>
      </c>
      <c r="CB1408" s="112">
        <v>0.36136299999999999</v>
      </c>
      <c r="CC1408" s="112">
        <v>0.83162700000000001</v>
      </c>
      <c r="CD1408" s="117">
        <v>0.69313100000000005</v>
      </c>
      <c r="CE1408" s="105">
        <v>-0.20061399999999999</v>
      </c>
      <c r="CF1408" s="105">
        <v>-0.28549600000000003</v>
      </c>
      <c r="CG1408" s="105">
        <v>-0.32584099999999999</v>
      </c>
      <c r="CH1408" s="105">
        <v>-7.0632899999999998E-2</v>
      </c>
      <c r="CI1408" s="105">
        <v>-5.8557499999999998E-2</v>
      </c>
      <c r="CJ1408" s="105">
        <v>-0.30300100000000002</v>
      </c>
      <c r="CK1408" s="105">
        <v>-0.401638</v>
      </c>
      <c r="CL1408" s="105">
        <v>-8.5210800000000003E-2</v>
      </c>
      <c r="CM1408" s="116">
        <v>-0.34412100000000001</v>
      </c>
    </row>
    <row r="1409" spans="1:91">
      <c r="A1409" s="104" t="s">
        <v>5369</v>
      </c>
      <c r="B1409" s="104" t="s">
        <v>5370</v>
      </c>
      <c r="C1409" s="104" t="s">
        <v>625</v>
      </c>
      <c r="D1409" s="105">
        <v>24.628799999999998</v>
      </c>
      <c r="E1409" s="108">
        <v>17081718</v>
      </c>
      <c r="F1409" s="108"/>
      <c r="G1409" s="108"/>
      <c r="H1409" s="108">
        <v>10657653</v>
      </c>
      <c r="I1409" s="108"/>
      <c r="J1409" s="108"/>
      <c r="K1409" s="108">
        <v>110787844.5</v>
      </c>
      <c r="L1409" s="108">
        <v>11604602</v>
      </c>
      <c r="M1409" s="108">
        <v>3790804.75</v>
      </c>
      <c r="N1409" s="108"/>
      <c r="O1409" s="108">
        <v>6642823.5</v>
      </c>
      <c r="P1409" s="108">
        <v>6264483.5</v>
      </c>
      <c r="Q1409" s="108">
        <v>6950742</v>
      </c>
      <c r="R1409" s="108">
        <v>12716558</v>
      </c>
      <c r="S1409" s="108">
        <v>51015300</v>
      </c>
      <c r="T1409" s="108">
        <v>16164579</v>
      </c>
      <c r="U1409" s="108">
        <v>46732434</v>
      </c>
      <c r="V1409" s="108">
        <v>60569442</v>
      </c>
      <c r="W1409" s="108">
        <v>40528684</v>
      </c>
      <c r="X1409" s="108">
        <v>20389944</v>
      </c>
      <c r="Y1409" s="108">
        <v>42441028</v>
      </c>
      <c r="Z1409" s="108">
        <v>23101113</v>
      </c>
      <c r="AA1409" s="108">
        <v>26110221</v>
      </c>
      <c r="AB1409" s="108">
        <v>13046985</v>
      </c>
      <c r="AC1409" s="108">
        <v>31263418</v>
      </c>
      <c r="AD1409" s="108">
        <v>60520591</v>
      </c>
      <c r="AE1409" s="108">
        <v>34267960</v>
      </c>
      <c r="AF1409" s="108">
        <v>27611870</v>
      </c>
      <c r="AG1409" s="108">
        <v>32644432</v>
      </c>
      <c r="AH1409" s="115">
        <v>40590764</v>
      </c>
      <c r="AI1409" s="105">
        <v>24.409400000000002</v>
      </c>
      <c r="AJ1409" s="105">
        <v>20.851600000000001</v>
      </c>
      <c r="AK1409" s="105">
        <v>23.066700000000001</v>
      </c>
      <c r="AL1409" s="105">
        <v>23.619800000000001</v>
      </c>
      <c r="AM1409" s="105">
        <v>23.369199999999999</v>
      </c>
      <c r="AN1409" s="105">
        <v>20.968800000000002</v>
      </c>
      <c r="AO1409" s="105">
        <v>26.936399999999999</v>
      </c>
      <c r="AP1409" s="105">
        <v>24.559000000000001</v>
      </c>
      <c r="AQ1409" s="105">
        <v>22.043199999999999</v>
      </c>
      <c r="AR1409" s="105">
        <v>21.9956</v>
      </c>
      <c r="AS1409" s="105">
        <v>23.648299999999999</v>
      </c>
      <c r="AT1409" s="105">
        <v>23.1829</v>
      </c>
      <c r="AU1409" s="105">
        <v>22.892099999999999</v>
      </c>
      <c r="AV1409" s="105">
        <v>23.889900000000001</v>
      </c>
      <c r="AW1409" s="105">
        <v>26.218800000000002</v>
      </c>
      <c r="AX1409" s="105">
        <v>24.325700000000001</v>
      </c>
      <c r="AY1409" s="105">
        <v>25.816700000000001</v>
      </c>
      <c r="AZ1409" s="105">
        <v>26.281199999999998</v>
      </c>
      <c r="BA1409" s="105">
        <v>25.517399999999999</v>
      </c>
      <c r="BB1409" s="105">
        <v>24.698599999999999</v>
      </c>
      <c r="BC1409" s="105">
        <v>25.5563</v>
      </c>
      <c r="BD1409" s="105">
        <v>24.7392</v>
      </c>
      <c r="BE1409" s="105">
        <v>25.017099999999999</v>
      </c>
      <c r="BF1409" s="105">
        <v>24.073799999999999</v>
      </c>
      <c r="BG1409" s="105">
        <v>24.916699999999999</v>
      </c>
      <c r="BH1409" s="105">
        <v>25.8477</v>
      </c>
      <c r="BI1409" s="105">
        <v>25.0442</v>
      </c>
      <c r="BJ1409" s="105">
        <v>24.773800000000001</v>
      </c>
      <c r="BK1409" s="105">
        <v>24.902999999999999</v>
      </c>
      <c r="BL1409" s="116">
        <v>25.299800000000001</v>
      </c>
      <c r="BM1409" s="112">
        <v>0.102242</v>
      </c>
      <c r="BN1409" s="112">
        <v>5.2908400000000001E-2</v>
      </c>
      <c r="BO1409" s="112">
        <v>0.75291300000000005</v>
      </c>
      <c r="BP1409" s="112">
        <v>1.6591499999999999E-2</v>
      </c>
      <c r="BQ1409" s="112">
        <v>0.54547599999999996</v>
      </c>
      <c r="BR1409" s="112">
        <v>0.47386600000000001</v>
      </c>
      <c r="BS1409" s="112">
        <v>0.45555200000000001</v>
      </c>
      <c r="BT1409" s="112">
        <v>0.30032399999999998</v>
      </c>
      <c r="BU1409" s="117">
        <v>0.45003100000000001</v>
      </c>
      <c r="BV1409" s="112">
        <v>0.16448099999999999</v>
      </c>
      <c r="BW1409" s="112">
        <v>0.10962</v>
      </c>
      <c r="BX1409" s="112">
        <v>0.81671700000000003</v>
      </c>
      <c r="BY1409" s="112">
        <v>3.9440799999999998E-2</v>
      </c>
      <c r="BZ1409" s="112">
        <v>0.77188500000000004</v>
      </c>
      <c r="CA1409" s="112">
        <v>0.71838999999999997</v>
      </c>
      <c r="CB1409" s="112">
        <v>0.66174200000000005</v>
      </c>
      <c r="CC1409" s="112">
        <v>0.50359600000000004</v>
      </c>
      <c r="CD1409" s="117">
        <v>0.78158300000000003</v>
      </c>
      <c r="CE1409" s="105">
        <v>-2.2162799999999998</v>
      </c>
      <c r="CF1409" s="105">
        <v>-2.3396300000000001</v>
      </c>
      <c r="CG1409" s="105">
        <v>-0.47936299999999998</v>
      </c>
      <c r="CH1409" s="105">
        <v>-2.0499399999999999</v>
      </c>
      <c r="CI1409" s="105">
        <v>-0.65858000000000005</v>
      </c>
      <c r="CJ1409" s="105">
        <v>0.48232000000000003</v>
      </c>
      <c r="CK1409" s="105">
        <v>0.265206</v>
      </c>
      <c r="CL1409" s="105">
        <v>-0.38216099999999997</v>
      </c>
      <c r="CM1409" s="116">
        <v>0.27734700000000001</v>
      </c>
    </row>
    <row r="1410" spans="1:91">
      <c r="A1410" s="104" t="s">
        <v>3743</v>
      </c>
      <c r="B1410" s="104" t="s">
        <v>3744</v>
      </c>
      <c r="C1410" s="104" t="s">
        <v>616</v>
      </c>
      <c r="D1410" s="105">
        <v>28.635000000000002</v>
      </c>
      <c r="E1410" s="108">
        <v>238240790</v>
      </c>
      <c r="F1410" s="108">
        <v>172938350</v>
      </c>
      <c r="G1410" s="108">
        <v>63269263.5</v>
      </c>
      <c r="H1410" s="108">
        <v>405118448</v>
      </c>
      <c r="I1410" s="108">
        <v>229928567.5</v>
      </c>
      <c r="J1410" s="108">
        <v>189762118.80000001</v>
      </c>
      <c r="K1410" s="108">
        <v>262795556</v>
      </c>
      <c r="L1410" s="108">
        <v>72261329</v>
      </c>
      <c r="M1410" s="108">
        <v>251242162</v>
      </c>
      <c r="N1410" s="108">
        <v>296589854</v>
      </c>
      <c r="O1410" s="108">
        <v>37767323</v>
      </c>
      <c r="P1410" s="108">
        <v>91689650.75</v>
      </c>
      <c r="Q1410" s="108">
        <v>522951256.30000001</v>
      </c>
      <c r="R1410" s="108">
        <v>331816427.30000001</v>
      </c>
      <c r="S1410" s="108">
        <v>306061079.30000001</v>
      </c>
      <c r="T1410" s="108">
        <v>528891140.80000001</v>
      </c>
      <c r="U1410" s="108">
        <v>434510246</v>
      </c>
      <c r="V1410" s="108">
        <v>325619538.30000001</v>
      </c>
      <c r="W1410" s="108">
        <v>196515922</v>
      </c>
      <c r="X1410" s="108">
        <v>379367773.80000001</v>
      </c>
      <c r="Y1410" s="108">
        <v>386611179.30000001</v>
      </c>
      <c r="Z1410" s="108">
        <v>528236940</v>
      </c>
      <c r="AA1410" s="108">
        <v>557261390.29999995</v>
      </c>
      <c r="AB1410" s="108">
        <v>306080412</v>
      </c>
      <c r="AC1410" s="108">
        <v>308484231</v>
      </c>
      <c r="AD1410" s="108">
        <v>541007928</v>
      </c>
      <c r="AE1410" s="108">
        <v>831411272</v>
      </c>
      <c r="AF1410" s="108">
        <v>621775783</v>
      </c>
      <c r="AG1410" s="108">
        <v>549546540</v>
      </c>
      <c r="AH1410" s="115">
        <v>861591812</v>
      </c>
      <c r="AI1410" s="105">
        <v>28.211300000000001</v>
      </c>
      <c r="AJ1410" s="105">
        <v>28.045100000000001</v>
      </c>
      <c r="AK1410" s="105">
        <v>26.596499999999999</v>
      </c>
      <c r="AL1410" s="105">
        <v>28.868200000000002</v>
      </c>
      <c r="AM1410" s="105">
        <v>28.243400000000001</v>
      </c>
      <c r="AN1410" s="105">
        <v>28.0121</v>
      </c>
      <c r="AO1410" s="105">
        <v>28.2315</v>
      </c>
      <c r="AP1410" s="105">
        <v>27.132400000000001</v>
      </c>
      <c r="AQ1410" s="105">
        <v>28.093599999999999</v>
      </c>
      <c r="AR1410" s="105">
        <v>28.617799999999999</v>
      </c>
      <c r="AS1410" s="105">
        <v>25.8384</v>
      </c>
      <c r="AT1410" s="105">
        <v>27.054400000000001</v>
      </c>
      <c r="AU1410" s="105">
        <v>29.152899999999999</v>
      </c>
      <c r="AV1410" s="105">
        <v>28.595500000000001</v>
      </c>
      <c r="AW1410" s="105">
        <v>28.652200000000001</v>
      </c>
      <c r="AX1410" s="105">
        <v>29.357700000000001</v>
      </c>
      <c r="AY1410" s="105">
        <v>29.0307</v>
      </c>
      <c r="AZ1410" s="105">
        <v>28.644100000000002</v>
      </c>
      <c r="BA1410" s="105">
        <v>27.795000000000002</v>
      </c>
      <c r="BB1410" s="105">
        <v>28.837599999999998</v>
      </c>
      <c r="BC1410" s="105">
        <v>28.744399999999999</v>
      </c>
      <c r="BD1410" s="105">
        <v>29.3691</v>
      </c>
      <c r="BE1410" s="105">
        <v>29.462399999999999</v>
      </c>
      <c r="BF1410" s="105">
        <v>28.625900000000001</v>
      </c>
      <c r="BG1410" s="105">
        <v>28.255500000000001</v>
      </c>
      <c r="BH1410" s="105">
        <v>29.049700000000001</v>
      </c>
      <c r="BI1410" s="105">
        <v>29.6449</v>
      </c>
      <c r="BJ1410" s="105">
        <v>29.2669</v>
      </c>
      <c r="BK1410" s="105">
        <v>28.973400000000002</v>
      </c>
      <c r="BL1410" s="116">
        <v>29.682700000000001</v>
      </c>
      <c r="BM1410" s="112">
        <v>3.7713700000000003E-2</v>
      </c>
      <c r="BN1410" s="112">
        <v>4.6715899999999998E-2</v>
      </c>
      <c r="BO1410" s="112">
        <v>2.08331E-2</v>
      </c>
      <c r="BP1410" s="112">
        <v>6.1698999999999997E-2</v>
      </c>
      <c r="BQ1410" s="112">
        <v>0.13496</v>
      </c>
      <c r="BR1410" s="112">
        <v>0.365871</v>
      </c>
      <c r="BS1410" s="112">
        <v>9.6050099999999999E-2</v>
      </c>
      <c r="BT1410" s="112">
        <v>0.66744999999999999</v>
      </c>
      <c r="BU1410" s="117">
        <v>0.51272399999999996</v>
      </c>
      <c r="BV1410" s="112">
        <v>8.3234799999999998E-2</v>
      </c>
      <c r="BW1410" s="112">
        <v>0.100684</v>
      </c>
      <c r="BX1410" s="112">
        <v>8.4587300000000004E-2</v>
      </c>
      <c r="BY1410" s="112">
        <v>0.10845399999999999</v>
      </c>
      <c r="BZ1410" s="112">
        <v>0.51408200000000004</v>
      </c>
      <c r="CA1410" s="112">
        <v>0.63728099999999999</v>
      </c>
      <c r="CB1410" s="112">
        <v>0.29257899999999998</v>
      </c>
      <c r="CC1410" s="112">
        <v>0.79678099999999996</v>
      </c>
      <c r="CD1410" s="117">
        <v>0.81808499999999995</v>
      </c>
      <c r="CE1410" s="105">
        <v>-1.6900599999999999</v>
      </c>
      <c r="CF1410" s="105">
        <v>-0.93315099999999995</v>
      </c>
      <c r="CG1410" s="105">
        <v>-1.48854</v>
      </c>
      <c r="CH1410" s="105">
        <v>-2.1375000000000002</v>
      </c>
      <c r="CI1410" s="105">
        <v>-0.50747100000000001</v>
      </c>
      <c r="CJ1410" s="105">
        <v>-0.29685</v>
      </c>
      <c r="CK1410" s="105">
        <v>-0.84870400000000001</v>
      </c>
      <c r="CL1410" s="105">
        <v>-0.15520600000000001</v>
      </c>
      <c r="CM1410" s="116">
        <v>-0.32432699999999998</v>
      </c>
    </row>
    <row r="1411" spans="1:91">
      <c r="A1411" s="104" t="s">
        <v>3745</v>
      </c>
      <c r="B1411" s="104" t="s">
        <v>3746</v>
      </c>
      <c r="C1411" s="104" t="s">
        <v>471</v>
      </c>
      <c r="D1411" s="105">
        <v>31.094249999999999</v>
      </c>
      <c r="E1411" s="108">
        <v>1767302592</v>
      </c>
      <c r="F1411" s="108">
        <v>1680128840</v>
      </c>
      <c r="G1411" s="108">
        <v>2131366976</v>
      </c>
      <c r="H1411" s="108">
        <v>2301294720</v>
      </c>
      <c r="I1411" s="108">
        <v>2088905467</v>
      </c>
      <c r="J1411" s="108">
        <v>2307364664</v>
      </c>
      <c r="K1411" s="108">
        <v>2054988692</v>
      </c>
      <c r="L1411" s="108">
        <v>1224849968</v>
      </c>
      <c r="M1411" s="108">
        <v>2231198752</v>
      </c>
      <c r="N1411" s="108">
        <v>1995477276</v>
      </c>
      <c r="O1411" s="108">
        <v>1004234736</v>
      </c>
      <c r="P1411" s="108">
        <v>1680319040</v>
      </c>
      <c r="Q1411" s="108">
        <v>1928606464</v>
      </c>
      <c r="R1411" s="108">
        <v>1678020352</v>
      </c>
      <c r="S1411" s="108">
        <v>1032291328</v>
      </c>
      <c r="T1411" s="108">
        <v>1917091552</v>
      </c>
      <c r="U1411" s="108">
        <v>1736979766</v>
      </c>
      <c r="V1411" s="108">
        <v>1818375296</v>
      </c>
      <c r="W1411" s="108">
        <v>1973713328</v>
      </c>
      <c r="X1411" s="108">
        <v>1867330624</v>
      </c>
      <c r="Y1411" s="108">
        <v>2000694436</v>
      </c>
      <c r="Z1411" s="108">
        <v>1860746528</v>
      </c>
      <c r="AA1411" s="108">
        <v>1685161020</v>
      </c>
      <c r="AB1411" s="108">
        <v>1622365744</v>
      </c>
      <c r="AC1411" s="108">
        <v>1494059648</v>
      </c>
      <c r="AD1411" s="108">
        <v>1633985920</v>
      </c>
      <c r="AE1411" s="108">
        <v>1597350080</v>
      </c>
      <c r="AF1411" s="108">
        <v>1521759369</v>
      </c>
      <c r="AG1411" s="108">
        <v>1310407796</v>
      </c>
      <c r="AH1411" s="115">
        <v>1461981297</v>
      </c>
      <c r="AI1411" s="105">
        <v>31.102399999999999</v>
      </c>
      <c r="AJ1411" s="105">
        <v>31.211099999999998</v>
      </c>
      <c r="AK1411" s="105">
        <v>31.539400000000001</v>
      </c>
      <c r="AL1411" s="105">
        <v>31.374199999999998</v>
      </c>
      <c r="AM1411" s="105">
        <v>31.3857</v>
      </c>
      <c r="AN1411" s="105">
        <v>31.59</v>
      </c>
      <c r="AO1411" s="105">
        <v>31.170100000000001</v>
      </c>
      <c r="AP1411" s="105">
        <v>30.888400000000001</v>
      </c>
      <c r="AQ1411" s="105">
        <v>31.244299999999999</v>
      </c>
      <c r="AR1411" s="105">
        <v>31.302499999999998</v>
      </c>
      <c r="AS1411" s="105">
        <v>30.43</v>
      </c>
      <c r="AT1411" s="105">
        <v>31.250299999999999</v>
      </c>
      <c r="AU1411" s="105">
        <v>31.081</v>
      </c>
      <c r="AV1411" s="105">
        <v>30.933800000000002</v>
      </c>
      <c r="AW1411" s="105">
        <v>30.276599999999998</v>
      </c>
      <c r="AX1411" s="105">
        <v>31.215599999999998</v>
      </c>
      <c r="AY1411" s="105">
        <v>31.016300000000001</v>
      </c>
      <c r="AZ1411" s="105">
        <v>31.099499999999999</v>
      </c>
      <c r="BA1411" s="105">
        <v>31.123200000000001</v>
      </c>
      <c r="BB1411" s="105">
        <v>31.129100000000001</v>
      </c>
      <c r="BC1411" s="105">
        <v>31.088999999999999</v>
      </c>
      <c r="BD1411" s="105">
        <v>31.194299999999998</v>
      </c>
      <c r="BE1411" s="105">
        <v>31.067499999999999</v>
      </c>
      <c r="BF1411" s="105">
        <v>31.032</v>
      </c>
      <c r="BG1411" s="105">
        <v>30.519200000000001</v>
      </c>
      <c r="BH1411" s="105">
        <v>30.645499999999998</v>
      </c>
      <c r="BI1411" s="105">
        <v>30.5869</v>
      </c>
      <c r="BJ1411" s="105">
        <v>30.5581</v>
      </c>
      <c r="BK1411" s="105">
        <v>30.2331</v>
      </c>
      <c r="BL1411" s="116">
        <v>30.454000000000001</v>
      </c>
      <c r="BM1411" s="112">
        <v>5.9003900000000001E-3</v>
      </c>
      <c r="BN1411" s="112">
        <v>9.5414899999999995E-4</v>
      </c>
      <c r="BO1411" s="112">
        <v>9.0366600000000002E-3</v>
      </c>
      <c r="BP1411" s="112">
        <v>0.124191</v>
      </c>
      <c r="BQ1411" s="112">
        <v>0.25882300000000003</v>
      </c>
      <c r="BR1411" s="112">
        <v>3.4121799999999999E-3</v>
      </c>
      <c r="BS1411" s="112">
        <v>1.94152E-3</v>
      </c>
      <c r="BT1411" s="112">
        <v>3.1724700000000002E-3</v>
      </c>
      <c r="BU1411" s="117">
        <v>0.17504400000000001</v>
      </c>
      <c r="BV1411" s="112">
        <v>3.09146E-2</v>
      </c>
      <c r="BW1411" s="112">
        <v>1.3417399999999999E-2</v>
      </c>
      <c r="BX1411" s="112">
        <v>5.5271300000000002E-2</v>
      </c>
      <c r="BY1411" s="112">
        <v>0.18810199999999999</v>
      </c>
      <c r="BZ1411" s="112">
        <v>0.59931199999999996</v>
      </c>
      <c r="CA1411" s="112">
        <v>5.6630100000000003E-2</v>
      </c>
      <c r="CB1411" s="112">
        <v>4.80849E-2</v>
      </c>
      <c r="CC1411" s="112">
        <v>4.3729900000000002E-2</v>
      </c>
      <c r="CD1411" s="117">
        <v>0.68647800000000003</v>
      </c>
      <c r="CE1411" s="105">
        <v>0.86921800000000005</v>
      </c>
      <c r="CF1411" s="105">
        <v>1.03488</v>
      </c>
      <c r="CG1411" s="105">
        <v>0.685832</v>
      </c>
      <c r="CH1411" s="105">
        <v>0.57917399999999997</v>
      </c>
      <c r="CI1411" s="105">
        <v>0.34875</v>
      </c>
      <c r="CJ1411" s="105">
        <v>0.69540500000000005</v>
      </c>
      <c r="CK1411" s="105">
        <v>0.69870200000000005</v>
      </c>
      <c r="CL1411" s="105">
        <v>0.68288800000000005</v>
      </c>
      <c r="CM1411" s="116">
        <v>0.16881099999999999</v>
      </c>
    </row>
    <row r="1412" spans="1:91">
      <c r="A1412" s="104" t="s">
        <v>3747</v>
      </c>
      <c r="B1412" s="104" t="s">
        <v>3748</v>
      </c>
      <c r="C1412" s="104" t="s">
        <v>592</v>
      </c>
      <c r="D1412" s="105">
        <v>26.750149999999998</v>
      </c>
      <c r="E1412" s="108">
        <v>143524360</v>
      </c>
      <c r="F1412" s="108">
        <v>88286258</v>
      </c>
      <c r="G1412" s="108">
        <v>45251505</v>
      </c>
      <c r="H1412" s="108">
        <v>104910158.5</v>
      </c>
      <c r="I1412" s="108">
        <v>85792115</v>
      </c>
      <c r="J1412" s="108">
        <v>144253614</v>
      </c>
      <c r="K1412" s="108">
        <v>257862584</v>
      </c>
      <c r="L1412" s="108">
        <v>54031828</v>
      </c>
      <c r="M1412" s="108">
        <v>89865130.5</v>
      </c>
      <c r="N1412" s="108">
        <v>84419119</v>
      </c>
      <c r="O1412" s="108">
        <v>42313382</v>
      </c>
      <c r="P1412" s="108">
        <v>47059573</v>
      </c>
      <c r="Q1412" s="108">
        <v>64128260</v>
      </c>
      <c r="R1412" s="108">
        <v>128092676</v>
      </c>
      <c r="S1412" s="108">
        <v>142338740</v>
      </c>
      <c r="T1412" s="108">
        <v>75009456</v>
      </c>
      <c r="U1412" s="108">
        <v>84331192</v>
      </c>
      <c r="V1412" s="108">
        <v>59660360.5</v>
      </c>
      <c r="W1412" s="108">
        <v>131710232</v>
      </c>
      <c r="X1412" s="108">
        <v>88639432</v>
      </c>
      <c r="Y1412" s="108">
        <v>84882048</v>
      </c>
      <c r="Z1412" s="108">
        <v>86470624</v>
      </c>
      <c r="AA1412" s="108">
        <v>84437024</v>
      </c>
      <c r="AB1412" s="108">
        <v>79188912</v>
      </c>
      <c r="AC1412" s="108">
        <v>181353544</v>
      </c>
      <c r="AD1412" s="108">
        <v>111868516</v>
      </c>
      <c r="AE1412" s="108">
        <v>85749856</v>
      </c>
      <c r="AF1412" s="108">
        <v>61552620</v>
      </c>
      <c r="AG1412" s="108">
        <v>118495856</v>
      </c>
      <c r="AH1412" s="115">
        <v>60459356</v>
      </c>
      <c r="AI1412" s="105">
        <v>27.4802</v>
      </c>
      <c r="AJ1412" s="105">
        <v>27.099</v>
      </c>
      <c r="AK1412" s="105">
        <v>26.092099999999999</v>
      </c>
      <c r="AL1412" s="105">
        <v>26.919</v>
      </c>
      <c r="AM1412" s="105">
        <v>26.8248</v>
      </c>
      <c r="AN1412" s="105">
        <v>27.726900000000001</v>
      </c>
      <c r="AO1412" s="105">
        <v>28.212800000000001</v>
      </c>
      <c r="AP1412" s="105">
        <v>26.808</v>
      </c>
      <c r="AQ1412" s="105">
        <v>26.610399999999998</v>
      </c>
      <c r="AR1412" s="105">
        <v>26.6996</v>
      </c>
      <c r="AS1412" s="105">
        <v>26.009899999999998</v>
      </c>
      <c r="AT1412" s="105">
        <v>26.092199999999998</v>
      </c>
      <c r="AU1412" s="105">
        <v>26.152200000000001</v>
      </c>
      <c r="AV1412" s="105">
        <v>27.222300000000001</v>
      </c>
      <c r="AW1412" s="105">
        <v>27.528400000000001</v>
      </c>
      <c r="AX1412" s="105">
        <v>26.539899999999999</v>
      </c>
      <c r="AY1412" s="105">
        <v>26.6675</v>
      </c>
      <c r="AZ1412" s="105">
        <v>26.250399999999999</v>
      </c>
      <c r="BA1412" s="105">
        <v>27.217700000000001</v>
      </c>
      <c r="BB1412" s="105">
        <v>26.752199999999998</v>
      </c>
      <c r="BC1412" s="105">
        <v>26.5124</v>
      </c>
      <c r="BD1412" s="105">
        <v>26.768899999999999</v>
      </c>
      <c r="BE1412" s="105">
        <v>26.763500000000001</v>
      </c>
      <c r="BF1412" s="105">
        <v>26.6754</v>
      </c>
      <c r="BG1412" s="105">
        <v>27.444400000000002</v>
      </c>
      <c r="BH1412" s="105">
        <v>26.748100000000001</v>
      </c>
      <c r="BI1412" s="105">
        <v>26.3675</v>
      </c>
      <c r="BJ1412" s="105">
        <v>25.930399999999999</v>
      </c>
      <c r="BK1412" s="105">
        <v>26.7911</v>
      </c>
      <c r="BL1412" s="116">
        <v>25.886500000000002</v>
      </c>
      <c r="BM1412" s="112">
        <v>0.24732000000000001</v>
      </c>
      <c r="BN1412" s="112">
        <v>8.0838699999999999E-2</v>
      </c>
      <c r="BO1412" s="112">
        <v>0.15957299999999999</v>
      </c>
      <c r="BP1412" s="112">
        <v>0.86858599999999997</v>
      </c>
      <c r="BQ1412" s="112">
        <v>0.20850099999999999</v>
      </c>
      <c r="BR1412" s="112">
        <v>0.42509400000000003</v>
      </c>
      <c r="BS1412" s="112">
        <v>0.15765699999999999</v>
      </c>
      <c r="BT1412" s="112">
        <v>0.14602499999999999</v>
      </c>
      <c r="BU1412" s="117">
        <v>0.206011</v>
      </c>
      <c r="BV1412" s="112">
        <v>0.32930300000000001</v>
      </c>
      <c r="BW1412" s="112">
        <v>0.146812</v>
      </c>
      <c r="BX1412" s="112">
        <v>0.26594600000000002</v>
      </c>
      <c r="BY1412" s="112">
        <v>0.89521799999999996</v>
      </c>
      <c r="BZ1412" s="112">
        <v>0.58019799999999999</v>
      </c>
      <c r="CA1412" s="112">
        <v>0.68732499999999996</v>
      </c>
      <c r="CB1412" s="112">
        <v>0.37382500000000002</v>
      </c>
      <c r="CC1412" s="112">
        <v>0.33324300000000001</v>
      </c>
      <c r="CD1412" s="117">
        <v>0.70063399999999998</v>
      </c>
      <c r="CE1412" s="105">
        <v>0.68774500000000005</v>
      </c>
      <c r="CF1412" s="105">
        <v>0.95424200000000003</v>
      </c>
      <c r="CG1412" s="105">
        <v>1.00773</v>
      </c>
      <c r="CH1412" s="105">
        <v>6.4563800000000005E-2</v>
      </c>
      <c r="CI1412" s="105">
        <v>0.76495400000000002</v>
      </c>
      <c r="CJ1412" s="105">
        <v>0.28328399999999998</v>
      </c>
      <c r="CK1412" s="105">
        <v>0.62479300000000004</v>
      </c>
      <c r="CL1412" s="105">
        <v>0.53326700000000005</v>
      </c>
      <c r="CM1412" s="116">
        <v>0.65065300000000004</v>
      </c>
    </row>
    <row r="1413" spans="1:91">
      <c r="A1413" s="104" t="s">
        <v>5371</v>
      </c>
      <c r="B1413" s="104" t="s">
        <v>5372</v>
      </c>
      <c r="C1413" s="104" t="s">
        <v>920</v>
      </c>
      <c r="D1413" s="105">
        <v>28.843049999999998</v>
      </c>
      <c r="E1413" s="108">
        <v>399374948</v>
      </c>
      <c r="F1413" s="108">
        <v>446067287</v>
      </c>
      <c r="G1413" s="108">
        <v>419041238.5</v>
      </c>
      <c r="H1413" s="108">
        <v>470608687.5</v>
      </c>
      <c r="I1413" s="108">
        <v>479564348.30000001</v>
      </c>
      <c r="J1413" s="108">
        <v>554469984</v>
      </c>
      <c r="K1413" s="108">
        <v>23849154</v>
      </c>
      <c r="L1413" s="108">
        <v>412225218.5</v>
      </c>
      <c r="M1413" s="108">
        <v>448040325</v>
      </c>
      <c r="N1413" s="108">
        <v>958541775</v>
      </c>
      <c r="O1413" s="108">
        <v>1226829328</v>
      </c>
      <c r="P1413" s="108">
        <v>891420444</v>
      </c>
      <c r="Q1413" s="108">
        <v>366928115</v>
      </c>
      <c r="R1413" s="108">
        <v>231452006</v>
      </c>
      <c r="S1413" s="108">
        <v>483600870.5</v>
      </c>
      <c r="T1413" s="108">
        <v>367529882</v>
      </c>
      <c r="U1413" s="108">
        <v>471769900</v>
      </c>
      <c r="V1413" s="108">
        <v>298078137</v>
      </c>
      <c r="W1413" s="108">
        <v>330741744</v>
      </c>
      <c r="X1413" s="108">
        <v>338200832</v>
      </c>
      <c r="Y1413" s="108">
        <v>362786984</v>
      </c>
      <c r="Z1413" s="108">
        <v>346629184</v>
      </c>
      <c r="AA1413" s="108">
        <v>366906543.5</v>
      </c>
      <c r="AB1413" s="108">
        <v>318337109</v>
      </c>
      <c r="AC1413" s="108">
        <v>11790940</v>
      </c>
      <c r="AD1413" s="108">
        <v>37039792</v>
      </c>
      <c r="AE1413" s="108">
        <v>425715348</v>
      </c>
      <c r="AF1413" s="108">
        <v>411341185</v>
      </c>
      <c r="AG1413" s="108">
        <v>504152052.80000001</v>
      </c>
      <c r="AH1413" s="115">
        <v>432668997.80000001</v>
      </c>
      <c r="AI1413" s="105">
        <v>28.956700000000001</v>
      </c>
      <c r="AJ1413" s="105">
        <v>29.307700000000001</v>
      </c>
      <c r="AK1413" s="105">
        <v>29.255199999999999</v>
      </c>
      <c r="AL1413" s="105">
        <v>29.084299999999999</v>
      </c>
      <c r="AM1413" s="105">
        <v>29.284199999999998</v>
      </c>
      <c r="AN1413" s="105">
        <v>29.5914</v>
      </c>
      <c r="AO1413" s="105">
        <v>24.7775</v>
      </c>
      <c r="AP1413" s="105">
        <v>29.4298</v>
      </c>
      <c r="AQ1413" s="105">
        <v>28.928100000000001</v>
      </c>
      <c r="AR1413" s="105">
        <v>30.2881</v>
      </c>
      <c r="AS1413" s="105">
        <v>30.752099999999999</v>
      </c>
      <c r="AT1413" s="105">
        <v>30.335699999999999</v>
      </c>
      <c r="AU1413" s="105">
        <v>28.6645</v>
      </c>
      <c r="AV1413" s="105">
        <v>28.075800000000001</v>
      </c>
      <c r="AW1413" s="105">
        <v>29.305599999999998</v>
      </c>
      <c r="AX1413" s="105">
        <v>28.832599999999999</v>
      </c>
      <c r="AY1413" s="105">
        <v>29.145900000000001</v>
      </c>
      <c r="AZ1413" s="105">
        <v>28.535799999999998</v>
      </c>
      <c r="BA1413" s="105">
        <v>28.546099999999999</v>
      </c>
      <c r="BB1413" s="105">
        <v>28.676100000000002</v>
      </c>
      <c r="BC1413" s="105">
        <v>28.6557</v>
      </c>
      <c r="BD1413" s="105">
        <v>28.775500000000001</v>
      </c>
      <c r="BE1413" s="105">
        <v>28.87</v>
      </c>
      <c r="BF1413" s="105">
        <v>28.682600000000001</v>
      </c>
      <c r="BG1413" s="105">
        <v>23.5151</v>
      </c>
      <c r="BH1413" s="105">
        <v>25.156700000000001</v>
      </c>
      <c r="BI1413" s="105">
        <v>28.679200000000002</v>
      </c>
      <c r="BJ1413" s="105">
        <v>28.6708</v>
      </c>
      <c r="BK1413" s="105">
        <v>28.8535</v>
      </c>
      <c r="BL1413" s="116">
        <v>28.6815</v>
      </c>
      <c r="BM1413" s="112">
        <v>2.4397700000000001E-2</v>
      </c>
      <c r="BN1413" s="112">
        <v>2.1213699999999999E-2</v>
      </c>
      <c r="BO1413" s="112">
        <v>0.52608600000000005</v>
      </c>
      <c r="BP1413" s="112">
        <v>4.0942099999999998E-4</v>
      </c>
      <c r="BQ1413" s="112">
        <v>0.88944400000000001</v>
      </c>
      <c r="BR1413" s="112">
        <v>0.60954699999999995</v>
      </c>
      <c r="BS1413" s="112">
        <v>0.20194300000000001</v>
      </c>
      <c r="BT1413" s="112">
        <v>0.63826499999999997</v>
      </c>
      <c r="BU1413" s="117">
        <v>0.124935</v>
      </c>
      <c r="BV1413" s="112">
        <v>6.5839400000000006E-2</v>
      </c>
      <c r="BW1413" s="112">
        <v>5.9597499999999998E-2</v>
      </c>
      <c r="BX1413" s="112">
        <v>0.62724299999999999</v>
      </c>
      <c r="BY1413" s="112">
        <v>5.3369699999999999E-3</v>
      </c>
      <c r="BZ1413" s="112">
        <v>0.94616999999999996</v>
      </c>
      <c r="CA1413" s="112">
        <v>0.80598800000000004</v>
      </c>
      <c r="CB1413" s="112">
        <v>0.42612699999999998</v>
      </c>
      <c r="CC1413" s="112">
        <v>0.77991999999999995</v>
      </c>
      <c r="CD1413" s="117">
        <v>0.64379200000000003</v>
      </c>
      <c r="CE1413" s="105">
        <v>0.43790400000000002</v>
      </c>
      <c r="CF1413" s="105">
        <v>0.58470200000000006</v>
      </c>
      <c r="CG1413" s="105">
        <v>-1.02345</v>
      </c>
      <c r="CH1413" s="105">
        <v>1.72336</v>
      </c>
      <c r="CI1413" s="105">
        <v>-5.3309799999999997E-2</v>
      </c>
      <c r="CJ1413" s="105">
        <v>0.10281899999999999</v>
      </c>
      <c r="CK1413" s="105">
        <v>-0.109301</v>
      </c>
      <c r="CL1413" s="105">
        <v>4.0737200000000001E-2</v>
      </c>
      <c r="CM1413" s="116">
        <v>-2.9516</v>
      </c>
    </row>
    <row r="1414" spans="1:91">
      <c r="A1414" s="104" t="s">
        <v>3749</v>
      </c>
      <c r="B1414" s="104" t="s">
        <v>3750</v>
      </c>
      <c r="C1414" s="104" t="s">
        <v>3751</v>
      </c>
      <c r="D1414" s="105">
        <v>25.875450000000001</v>
      </c>
      <c r="E1414" s="108">
        <v>17235650</v>
      </c>
      <c r="F1414" s="108">
        <v>64234988</v>
      </c>
      <c r="G1414" s="108">
        <v>17974612</v>
      </c>
      <c r="H1414" s="108">
        <v>35883369</v>
      </c>
      <c r="I1414" s="108">
        <v>78886104</v>
      </c>
      <c r="J1414" s="108">
        <v>111417664</v>
      </c>
      <c r="K1414" s="108">
        <v>59843084</v>
      </c>
      <c r="L1414" s="108">
        <v>13123492</v>
      </c>
      <c r="M1414" s="108">
        <v>88226762</v>
      </c>
      <c r="N1414" s="108">
        <v>10902511</v>
      </c>
      <c r="O1414" s="108">
        <v>12491396.5</v>
      </c>
      <c r="P1414" s="108">
        <v>40251532</v>
      </c>
      <c r="Q1414" s="108"/>
      <c r="R1414" s="108">
        <v>251533164</v>
      </c>
      <c r="S1414" s="108">
        <v>90529921</v>
      </c>
      <c r="T1414" s="108">
        <v>106090878</v>
      </c>
      <c r="U1414" s="108">
        <v>110543988</v>
      </c>
      <c r="V1414" s="108">
        <v>86915648</v>
      </c>
      <c r="W1414" s="108">
        <v>37426569.5</v>
      </c>
      <c r="X1414" s="108">
        <v>68841805</v>
      </c>
      <c r="Y1414" s="108">
        <v>37127694</v>
      </c>
      <c r="Z1414" s="108">
        <v>5263280.5</v>
      </c>
      <c r="AA1414" s="108">
        <v>6978917</v>
      </c>
      <c r="AB1414" s="108">
        <v>55485784</v>
      </c>
      <c r="AC1414" s="108">
        <v>109923404</v>
      </c>
      <c r="AD1414" s="108">
        <v>64197337</v>
      </c>
      <c r="AE1414" s="108">
        <v>44645248</v>
      </c>
      <c r="AF1414" s="108">
        <v>6405585</v>
      </c>
      <c r="AG1414" s="108"/>
      <c r="AH1414" s="115">
        <v>60058454</v>
      </c>
      <c r="AI1414" s="105">
        <v>24.4224</v>
      </c>
      <c r="AJ1414" s="105">
        <v>26.667999999999999</v>
      </c>
      <c r="AK1414" s="105">
        <v>24.807700000000001</v>
      </c>
      <c r="AL1414" s="105">
        <v>25.371200000000002</v>
      </c>
      <c r="AM1414" s="105">
        <v>26.747599999999998</v>
      </c>
      <c r="AN1414" s="105">
        <v>27.5307</v>
      </c>
      <c r="AO1414" s="105">
        <v>26.092199999999998</v>
      </c>
      <c r="AP1414" s="105">
        <v>24.7697</v>
      </c>
      <c r="AQ1414" s="105">
        <v>26.5838</v>
      </c>
      <c r="AR1414" s="105">
        <v>23.650600000000001</v>
      </c>
      <c r="AS1414" s="105">
        <v>24.2882</v>
      </c>
      <c r="AT1414" s="105">
        <v>25.866700000000002</v>
      </c>
      <c r="AU1414" s="105">
        <v>21.9832</v>
      </c>
      <c r="AV1414" s="105">
        <v>28.195900000000002</v>
      </c>
      <c r="AW1414" s="105">
        <v>26.8916</v>
      </c>
      <c r="AX1414" s="105">
        <v>27.04</v>
      </c>
      <c r="AY1414" s="105">
        <v>27.055199999999999</v>
      </c>
      <c r="AZ1414" s="105">
        <v>26.780100000000001</v>
      </c>
      <c r="BA1414" s="105">
        <v>25.4025</v>
      </c>
      <c r="BB1414" s="105">
        <v>26.4129</v>
      </c>
      <c r="BC1414" s="105">
        <v>25.3767</v>
      </c>
      <c r="BD1414" s="105">
        <v>22.604199999999999</v>
      </c>
      <c r="BE1414" s="105">
        <v>23.121600000000001</v>
      </c>
      <c r="BF1414" s="105">
        <v>26.162199999999999</v>
      </c>
      <c r="BG1414" s="105">
        <v>26.736000000000001</v>
      </c>
      <c r="BH1414" s="105">
        <v>25.9346</v>
      </c>
      <c r="BI1414" s="105">
        <v>25.425899999999999</v>
      </c>
      <c r="BJ1414" s="105">
        <v>22.665900000000001</v>
      </c>
      <c r="BK1414" s="105">
        <v>21.677700000000002</v>
      </c>
      <c r="BL1414" s="116">
        <v>25.8842</v>
      </c>
      <c r="BM1414" s="112">
        <v>0.26148100000000002</v>
      </c>
      <c r="BN1414" s="112">
        <v>9.1158799999999998E-2</v>
      </c>
      <c r="BO1414" s="112">
        <v>0.15634999999999999</v>
      </c>
      <c r="BP1414" s="112">
        <v>0.451372</v>
      </c>
      <c r="BQ1414" s="112">
        <v>0.37337300000000001</v>
      </c>
      <c r="BR1414" s="112">
        <v>4.9416500000000002E-2</v>
      </c>
      <c r="BS1414" s="112">
        <v>0.152253</v>
      </c>
      <c r="BT1414" s="112">
        <v>0.759274</v>
      </c>
      <c r="BU1414" s="117">
        <v>0.11905399999999999</v>
      </c>
      <c r="BV1414" s="112">
        <v>0.34527799999999997</v>
      </c>
      <c r="BW1414" s="112">
        <v>0.16023899999999999</v>
      </c>
      <c r="BX1414" s="112">
        <v>0.26179200000000002</v>
      </c>
      <c r="BY1414" s="112">
        <v>0.53424000000000005</v>
      </c>
      <c r="BZ1414" s="112">
        <v>0.69259499999999996</v>
      </c>
      <c r="CA1414" s="112">
        <v>0.21926799999999999</v>
      </c>
      <c r="CB1414" s="112">
        <v>0.36695499999999998</v>
      </c>
      <c r="CC1414" s="112">
        <v>0.86131999999999997</v>
      </c>
      <c r="CD1414" s="117">
        <v>0.64379200000000003</v>
      </c>
      <c r="CE1414" s="105">
        <v>1.8900999999999999</v>
      </c>
      <c r="CF1414" s="105">
        <v>3.14059</v>
      </c>
      <c r="CG1414" s="105">
        <v>2.4059599999999999</v>
      </c>
      <c r="CH1414" s="105">
        <v>1.19258</v>
      </c>
      <c r="CI1414" s="105">
        <v>2.2809599999999999</v>
      </c>
      <c r="CJ1414" s="105">
        <v>3.5491799999999998</v>
      </c>
      <c r="CK1414" s="105">
        <v>2.3214399999999999</v>
      </c>
      <c r="CL1414" s="105">
        <v>0.55340299999999998</v>
      </c>
      <c r="CM1414" s="116">
        <v>2.6228899999999999</v>
      </c>
    </row>
    <row r="1415" spans="1:91">
      <c r="A1415" s="104" t="s">
        <v>5373</v>
      </c>
      <c r="B1415" s="104" t="s">
        <v>5374</v>
      </c>
      <c r="C1415" s="104" t="s">
        <v>3445</v>
      </c>
      <c r="D1415" s="105">
        <v>23.352800000000002</v>
      </c>
      <c r="E1415" s="108">
        <v>23299654</v>
      </c>
      <c r="F1415" s="108">
        <v>16981846</v>
      </c>
      <c r="G1415" s="108"/>
      <c r="H1415" s="108">
        <v>39298500</v>
      </c>
      <c r="I1415" s="108">
        <v>48302820</v>
      </c>
      <c r="J1415" s="108">
        <v>24482646</v>
      </c>
      <c r="K1415" s="108"/>
      <c r="L1415" s="108">
        <v>27073848</v>
      </c>
      <c r="M1415" s="108">
        <v>7990095</v>
      </c>
      <c r="N1415" s="108">
        <v>19918330</v>
      </c>
      <c r="O1415" s="108">
        <v>24399320</v>
      </c>
      <c r="P1415" s="108">
        <v>26556064</v>
      </c>
      <c r="Q1415" s="108">
        <v>2707771.5</v>
      </c>
      <c r="R1415" s="108">
        <v>17358046</v>
      </c>
      <c r="S1415" s="108">
        <v>4427962</v>
      </c>
      <c r="T1415" s="108">
        <v>2475411.5</v>
      </c>
      <c r="U1415" s="108"/>
      <c r="V1415" s="108"/>
      <c r="W1415" s="108">
        <v>40462304</v>
      </c>
      <c r="X1415" s="108"/>
      <c r="Y1415" s="108">
        <v>3021193.5</v>
      </c>
      <c r="Z1415" s="108">
        <v>4722718</v>
      </c>
      <c r="AA1415" s="108"/>
      <c r="AB1415" s="108"/>
      <c r="AC1415" s="108">
        <v>29359134</v>
      </c>
      <c r="AD1415" s="108">
        <v>19536134</v>
      </c>
      <c r="AE1415" s="108">
        <v>11251239</v>
      </c>
      <c r="AF1415" s="108">
        <v>4900390.5</v>
      </c>
      <c r="AG1415" s="108"/>
      <c r="AH1415" s="115">
        <v>10928830</v>
      </c>
      <c r="AI1415" s="105">
        <v>24.857299999999999</v>
      </c>
      <c r="AJ1415" s="105">
        <v>24.766100000000002</v>
      </c>
      <c r="AK1415" s="105">
        <v>22.116599999999998</v>
      </c>
      <c r="AL1415" s="105">
        <v>25.502400000000002</v>
      </c>
      <c r="AM1415" s="105">
        <v>26.045100000000001</v>
      </c>
      <c r="AN1415" s="105">
        <v>25.437200000000001</v>
      </c>
      <c r="AO1415" s="105">
        <v>21.7407</v>
      </c>
      <c r="AP1415" s="105">
        <v>25.8201</v>
      </c>
      <c r="AQ1415" s="105">
        <v>23.1189</v>
      </c>
      <c r="AR1415" s="105">
        <v>24.530200000000001</v>
      </c>
      <c r="AS1415" s="105">
        <v>25.241299999999999</v>
      </c>
      <c r="AT1415" s="105">
        <v>25.2667</v>
      </c>
      <c r="AU1415" s="105">
        <v>21.5213</v>
      </c>
      <c r="AV1415" s="105">
        <v>24.338799999999999</v>
      </c>
      <c r="AW1415" s="105">
        <v>22.6647</v>
      </c>
      <c r="AX1415" s="105">
        <v>21.618600000000001</v>
      </c>
      <c r="AY1415" s="105">
        <v>21.807200000000002</v>
      </c>
      <c r="AZ1415" s="105">
        <v>23.2681</v>
      </c>
      <c r="BA1415" s="105">
        <v>25.515000000000001</v>
      </c>
      <c r="BB1415" s="105">
        <v>20.8337</v>
      </c>
      <c r="BC1415" s="105">
        <v>21.944500000000001</v>
      </c>
      <c r="BD1415" s="105">
        <v>22.378</v>
      </c>
      <c r="BE1415" s="105">
        <v>22.308800000000002</v>
      </c>
      <c r="BF1415" s="105">
        <v>20.999400000000001</v>
      </c>
      <c r="BG1415" s="105">
        <v>24.7699</v>
      </c>
      <c r="BH1415" s="105">
        <v>24.236499999999999</v>
      </c>
      <c r="BI1415" s="105">
        <v>23.4375</v>
      </c>
      <c r="BJ1415" s="105">
        <v>22.279499999999999</v>
      </c>
      <c r="BK1415" s="105">
        <v>22.311399999999999</v>
      </c>
      <c r="BL1415" s="116">
        <v>23.528700000000001</v>
      </c>
      <c r="BM1415" s="112">
        <v>0.28913</v>
      </c>
      <c r="BN1415" s="112">
        <v>2.8780899999999998E-3</v>
      </c>
      <c r="BO1415" s="112">
        <v>0.53744400000000003</v>
      </c>
      <c r="BP1415" s="112">
        <v>8.4195699999999995E-3</v>
      </c>
      <c r="BQ1415" s="112">
        <v>0.88987400000000005</v>
      </c>
      <c r="BR1415" s="112">
        <v>0.51366900000000004</v>
      </c>
      <c r="BS1415" s="112">
        <v>0.97051600000000005</v>
      </c>
      <c r="BT1415" s="112">
        <v>0.253334</v>
      </c>
      <c r="BU1415" s="117">
        <v>6.3165399999999997E-2</v>
      </c>
      <c r="BV1415" s="112">
        <v>0.37380099999999999</v>
      </c>
      <c r="BW1415" s="112">
        <v>2.0957099999999999E-2</v>
      </c>
      <c r="BX1415" s="112">
        <v>0.63642900000000002</v>
      </c>
      <c r="BY1415" s="112">
        <v>2.4704299999999998E-2</v>
      </c>
      <c r="BZ1415" s="112">
        <v>0.94616999999999996</v>
      </c>
      <c r="CA1415" s="112">
        <v>0.75017</v>
      </c>
      <c r="CB1415" s="112">
        <v>0.98172400000000004</v>
      </c>
      <c r="CC1415" s="112">
        <v>0.45812000000000003</v>
      </c>
      <c r="CD1415" s="117">
        <v>0.547624</v>
      </c>
      <c r="CE1415" s="105">
        <v>1.2067699999999999</v>
      </c>
      <c r="CF1415" s="105">
        <v>2.9550000000000001</v>
      </c>
      <c r="CG1415" s="105">
        <v>0.85333300000000001</v>
      </c>
      <c r="CH1415" s="105">
        <v>2.30619</v>
      </c>
      <c r="CI1415" s="105">
        <v>0.13505900000000001</v>
      </c>
      <c r="CJ1415" s="105">
        <v>-0.47524899999999998</v>
      </c>
      <c r="CK1415" s="105">
        <v>5.7839700000000001E-2</v>
      </c>
      <c r="CL1415" s="105">
        <v>-0.811141</v>
      </c>
      <c r="CM1415" s="116">
        <v>1.4414199999999999</v>
      </c>
    </row>
    <row r="1416" spans="1:91">
      <c r="A1416" s="104" t="s">
        <v>3752</v>
      </c>
      <c r="B1416" s="104" t="s">
        <v>3753</v>
      </c>
      <c r="C1416" s="104" t="s">
        <v>1281</v>
      </c>
      <c r="D1416" s="105">
        <v>37.92915</v>
      </c>
      <c r="E1416" s="108">
        <v>181505000000</v>
      </c>
      <c r="F1416" s="108">
        <v>146563000000</v>
      </c>
      <c r="G1416" s="108">
        <v>158563000000</v>
      </c>
      <c r="H1416" s="108">
        <v>216191000000</v>
      </c>
      <c r="I1416" s="108">
        <v>178693000000</v>
      </c>
      <c r="J1416" s="108">
        <v>156240000000</v>
      </c>
      <c r="K1416" s="108">
        <v>216937000000</v>
      </c>
      <c r="L1416" s="108">
        <v>129090000000</v>
      </c>
      <c r="M1416" s="108">
        <v>210278000000</v>
      </c>
      <c r="N1416" s="108">
        <v>141818000000</v>
      </c>
      <c r="O1416" s="108">
        <v>141859000000</v>
      </c>
      <c r="P1416" s="108">
        <v>131784000000</v>
      </c>
      <c r="Q1416" s="108">
        <v>255333000000</v>
      </c>
      <c r="R1416" s="108">
        <v>271835000000</v>
      </c>
      <c r="S1416" s="108">
        <v>346099000000</v>
      </c>
      <c r="T1416" s="108">
        <v>218097000000</v>
      </c>
      <c r="U1416" s="108">
        <v>240640000000</v>
      </c>
      <c r="V1416" s="108">
        <v>219807000000</v>
      </c>
      <c r="W1416" s="108">
        <v>222050000000</v>
      </c>
      <c r="X1416" s="108">
        <v>223916000000</v>
      </c>
      <c r="Y1416" s="108">
        <v>228451000000</v>
      </c>
      <c r="Z1416" s="108">
        <v>221874000000</v>
      </c>
      <c r="AA1416" s="108">
        <v>208335000000</v>
      </c>
      <c r="AB1416" s="108">
        <v>211283000000</v>
      </c>
      <c r="AC1416" s="108">
        <v>276295000000</v>
      </c>
      <c r="AD1416" s="108">
        <v>286444000000</v>
      </c>
      <c r="AE1416" s="108">
        <v>278934000000</v>
      </c>
      <c r="AF1416" s="108">
        <v>237388000000</v>
      </c>
      <c r="AG1416" s="108">
        <v>246234000000</v>
      </c>
      <c r="AH1416" s="115">
        <v>234329000000</v>
      </c>
      <c r="AI1416" s="105">
        <v>37.784700000000001</v>
      </c>
      <c r="AJ1416" s="105">
        <v>37.570500000000003</v>
      </c>
      <c r="AK1416" s="105">
        <v>37.672199999999997</v>
      </c>
      <c r="AL1416" s="105">
        <v>37.927900000000001</v>
      </c>
      <c r="AM1416" s="105">
        <v>37.721800000000002</v>
      </c>
      <c r="AN1416" s="105">
        <v>37.485700000000001</v>
      </c>
      <c r="AO1416" s="105">
        <v>37.887799999999999</v>
      </c>
      <c r="AP1416" s="105">
        <v>37.273200000000003</v>
      </c>
      <c r="AQ1416" s="105">
        <v>37.802599999999998</v>
      </c>
      <c r="AR1416" s="105">
        <v>37.472299999999997</v>
      </c>
      <c r="AS1416" s="105">
        <v>37.487499999999997</v>
      </c>
      <c r="AT1416" s="105">
        <v>37.543500000000002</v>
      </c>
      <c r="AU1416" s="105">
        <v>38.142699999999998</v>
      </c>
      <c r="AV1416" s="105">
        <v>38.273600000000002</v>
      </c>
      <c r="AW1416" s="105">
        <v>38.615699999999997</v>
      </c>
      <c r="AX1416" s="105">
        <v>38.045499999999997</v>
      </c>
      <c r="AY1416" s="105">
        <v>38.131700000000002</v>
      </c>
      <c r="AZ1416" s="105">
        <v>37.982300000000002</v>
      </c>
      <c r="BA1416" s="105">
        <v>37.936999999999998</v>
      </c>
      <c r="BB1416" s="105">
        <v>38.031999999999996</v>
      </c>
      <c r="BC1416" s="105">
        <v>37.930399999999999</v>
      </c>
      <c r="BD1416" s="105">
        <v>38.114600000000003</v>
      </c>
      <c r="BE1416" s="105">
        <v>38.009799999999998</v>
      </c>
      <c r="BF1416" s="105">
        <v>38.057000000000002</v>
      </c>
      <c r="BG1416" s="105">
        <v>38.075200000000002</v>
      </c>
      <c r="BH1416" s="105">
        <v>38.085999999999999</v>
      </c>
      <c r="BI1416" s="105">
        <v>38.034999999999997</v>
      </c>
      <c r="BJ1416" s="105">
        <v>37.843499999999999</v>
      </c>
      <c r="BK1416" s="105">
        <v>37.809800000000003</v>
      </c>
      <c r="BL1416" s="116">
        <v>37.8123</v>
      </c>
      <c r="BM1416" s="112">
        <v>8.0607799999999993E-2</v>
      </c>
      <c r="BN1416" s="112">
        <v>0.43907800000000002</v>
      </c>
      <c r="BO1416" s="112">
        <v>0.43381399999999998</v>
      </c>
      <c r="BP1416" s="112">
        <v>1.8791500000000001E-4</v>
      </c>
      <c r="BQ1416" s="112">
        <v>2.0984300000000001E-2</v>
      </c>
      <c r="BR1416" s="112">
        <v>6.5889099999999999E-3</v>
      </c>
      <c r="BS1416" s="112">
        <v>1.38675E-2</v>
      </c>
      <c r="BT1416" s="112">
        <v>1.7697800000000001E-3</v>
      </c>
      <c r="BU1416" s="117">
        <v>2.1015899999999999E-4</v>
      </c>
      <c r="BV1416" s="112">
        <v>0.139769</v>
      </c>
      <c r="BW1416" s="112">
        <v>0.52612499999999995</v>
      </c>
      <c r="BX1416" s="112">
        <v>0.54008299999999998</v>
      </c>
      <c r="BY1416" s="112">
        <v>3.7760699999999999E-3</v>
      </c>
      <c r="BZ1416" s="112">
        <v>0.29402299999999998</v>
      </c>
      <c r="CA1416" s="112">
        <v>7.4700299999999997E-2</v>
      </c>
      <c r="CB1416" s="112">
        <v>0.112738</v>
      </c>
      <c r="CC1416" s="112">
        <v>3.2294299999999998E-2</v>
      </c>
      <c r="CD1416" s="117">
        <v>8.0532800000000002E-2</v>
      </c>
      <c r="CE1416" s="105">
        <v>-0.146065</v>
      </c>
      <c r="CF1416" s="105">
        <v>-0.110041</v>
      </c>
      <c r="CG1416" s="105">
        <v>-0.167348</v>
      </c>
      <c r="CH1416" s="105">
        <v>-0.32074900000000001</v>
      </c>
      <c r="CI1416" s="105">
        <v>0.52211399999999997</v>
      </c>
      <c r="CJ1416" s="105">
        <v>0.23128599999999999</v>
      </c>
      <c r="CK1416" s="105">
        <v>0.144597</v>
      </c>
      <c r="CL1416" s="105">
        <v>0.238592</v>
      </c>
      <c r="CM1416" s="116">
        <v>0.243534</v>
      </c>
    </row>
    <row r="1417" spans="1:91">
      <c r="A1417" s="104" t="s">
        <v>3754</v>
      </c>
      <c r="B1417" s="104" t="s">
        <v>3755</v>
      </c>
      <c r="C1417" s="104" t="s">
        <v>3756</v>
      </c>
      <c r="D1417" s="105">
        <v>27.275549999999999</v>
      </c>
      <c r="E1417" s="108">
        <v>157912592</v>
      </c>
      <c r="F1417" s="108">
        <v>231691641</v>
      </c>
      <c r="G1417" s="108">
        <v>191753678</v>
      </c>
      <c r="H1417" s="108">
        <v>38733656</v>
      </c>
      <c r="I1417" s="108">
        <v>18128730.5</v>
      </c>
      <c r="J1417" s="108">
        <v>18930869</v>
      </c>
      <c r="K1417" s="108">
        <v>90098152</v>
      </c>
      <c r="L1417" s="108">
        <v>38629600</v>
      </c>
      <c r="M1417" s="108">
        <v>62684152</v>
      </c>
      <c r="N1417" s="108">
        <v>240142696</v>
      </c>
      <c r="O1417" s="108">
        <v>314423680</v>
      </c>
      <c r="P1417" s="108">
        <v>197781224</v>
      </c>
      <c r="Q1417" s="108">
        <v>54073760</v>
      </c>
      <c r="R1417" s="108">
        <v>206175968</v>
      </c>
      <c r="S1417" s="108">
        <v>95663172</v>
      </c>
      <c r="T1417" s="108">
        <v>146015936</v>
      </c>
      <c r="U1417" s="108">
        <v>183666008</v>
      </c>
      <c r="V1417" s="108">
        <v>202817880</v>
      </c>
      <c r="W1417" s="108">
        <v>110114300</v>
      </c>
      <c r="X1417" s="108">
        <v>130506744</v>
      </c>
      <c r="Y1417" s="108">
        <v>218011284</v>
      </c>
      <c r="Z1417" s="108">
        <v>171172776</v>
      </c>
      <c r="AA1417" s="108">
        <v>190521952</v>
      </c>
      <c r="AB1417" s="108">
        <v>56618312</v>
      </c>
      <c r="AC1417" s="108">
        <v>55829588</v>
      </c>
      <c r="AD1417" s="108">
        <v>125426768</v>
      </c>
      <c r="AE1417" s="108">
        <v>210939444</v>
      </c>
      <c r="AF1417" s="108">
        <v>152697880</v>
      </c>
      <c r="AG1417" s="108">
        <v>157817328</v>
      </c>
      <c r="AH1417" s="115">
        <v>60523824</v>
      </c>
      <c r="AI1417" s="105">
        <v>27.617999999999999</v>
      </c>
      <c r="AJ1417" s="105">
        <v>28.4773</v>
      </c>
      <c r="AK1417" s="105">
        <v>28.2012</v>
      </c>
      <c r="AL1417" s="105">
        <v>25.4815</v>
      </c>
      <c r="AM1417" s="105">
        <v>24.613700000000001</v>
      </c>
      <c r="AN1417" s="105">
        <v>25.069700000000001</v>
      </c>
      <c r="AO1417" s="105">
        <v>26.684100000000001</v>
      </c>
      <c r="AP1417" s="105">
        <v>26.3247</v>
      </c>
      <c r="AQ1417" s="105">
        <v>26.090699999999998</v>
      </c>
      <c r="AR1417" s="105">
        <v>28.292300000000001</v>
      </c>
      <c r="AS1417" s="105">
        <v>28.838999999999999</v>
      </c>
      <c r="AT1417" s="105">
        <v>28.163499999999999</v>
      </c>
      <c r="AU1417" s="105">
        <v>25.907599999999999</v>
      </c>
      <c r="AV1417" s="105">
        <v>27.908999999999999</v>
      </c>
      <c r="AW1417" s="105">
        <v>26.960699999999999</v>
      </c>
      <c r="AX1417" s="105">
        <v>27.500900000000001</v>
      </c>
      <c r="AY1417" s="105">
        <v>27.769600000000001</v>
      </c>
      <c r="AZ1417" s="105">
        <v>27.970300000000002</v>
      </c>
      <c r="BA1417" s="105">
        <v>26.959399999999999</v>
      </c>
      <c r="BB1417" s="105">
        <v>27.309899999999999</v>
      </c>
      <c r="BC1417" s="105">
        <v>27.8931</v>
      </c>
      <c r="BD1417" s="105">
        <v>27.7621</v>
      </c>
      <c r="BE1417" s="105">
        <v>27.9527</v>
      </c>
      <c r="BF1417" s="105">
        <v>26.191400000000002</v>
      </c>
      <c r="BG1417" s="105">
        <v>25.749600000000001</v>
      </c>
      <c r="BH1417" s="105">
        <v>26.921099999999999</v>
      </c>
      <c r="BI1417" s="105">
        <v>27.6661</v>
      </c>
      <c r="BJ1417" s="105">
        <v>27.241199999999999</v>
      </c>
      <c r="BK1417" s="105">
        <v>27.2073</v>
      </c>
      <c r="BL1417" s="116">
        <v>25.9057</v>
      </c>
      <c r="BM1417" s="112">
        <v>6.0674199999999998E-2</v>
      </c>
      <c r="BN1417" s="112">
        <v>2.6820099999999999E-2</v>
      </c>
      <c r="BO1417" s="112">
        <v>0.42586200000000002</v>
      </c>
      <c r="BP1417" s="112">
        <v>2.7552900000000002E-2</v>
      </c>
      <c r="BQ1417" s="112">
        <v>0.85545099999999996</v>
      </c>
      <c r="BR1417" s="112">
        <v>0.10471900000000001</v>
      </c>
      <c r="BS1417" s="112">
        <v>0.30856</v>
      </c>
      <c r="BT1417" s="112">
        <v>0.50685100000000005</v>
      </c>
      <c r="BU1417" s="117">
        <v>0.99388399999999999</v>
      </c>
      <c r="BV1417" s="112">
        <v>0.113306</v>
      </c>
      <c r="BW1417" s="112">
        <v>7.0562299999999994E-2</v>
      </c>
      <c r="BX1417" s="112">
        <v>0.53330200000000005</v>
      </c>
      <c r="BY1417" s="112">
        <v>5.7412100000000001E-2</v>
      </c>
      <c r="BZ1417" s="112">
        <v>0.92747000000000002</v>
      </c>
      <c r="CA1417" s="112">
        <v>0.33404699999999998</v>
      </c>
      <c r="CB1417" s="112">
        <v>0.54089799999999999</v>
      </c>
      <c r="CC1417" s="112">
        <v>0.68340999999999996</v>
      </c>
      <c r="CD1417" s="117">
        <v>0.99857499999999999</v>
      </c>
      <c r="CE1417" s="105">
        <v>1.31413</v>
      </c>
      <c r="CF1417" s="105">
        <v>-1.7297800000000001</v>
      </c>
      <c r="CG1417" s="105">
        <v>-0.41824</v>
      </c>
      <c r="CH1417" s="105">
        <v>1.6468700000000001</v>
      </c>
      <c r="CI1417" s="105">
        <v>0.14105699999999999</v>
      </c>
      <c r="CJ1417" s="105">
        <v>0.96216299999999999</v>
      </c>
      <c r="CK1417" s="105">
        <v>0.60273399999999999</v>
      </c>
      <c r="CL1417" s="105">
        <v>0.51729800000000004</v>
      </c>
      <c r="CM1417" s="116">
        <v>-5.7913499999999998E-3</v>
      </c>
    </row>
    <row r="1418" spans="1:91">
      <c r="A1418" s="104" t="s">
        <v>3757</v>
      </c>
      <c r="B1418" s="104" t="s">
        <v>3758</v>
      </c>
      <c r="C1418" s="104" t="s">
        <v>471</v>
      </c>
      <c r="D1418" s="105">
        <v>29.381549999999997</v>
      </c>
      <c r="E1418" s="108">
        <v>540777292</v>
      </c>
      <c r="F1418" s="108">
        <v>542466881.29999995</v>
      </c>
      <c r="G1418" s="108">
        <v>676725242</v>
      </c>
      <c r="H1418" s="108">
        <v>569536254</v>
      </c>
      <c r="I1418" s="108">
        <v>574845887.5</v>
      </c>
      <c r="J1418" s="108">
        <v>747242566.39999998</v>
      </c>
      <c r="K1418" s="108">
        <v>788252705.29999995</v>
      </c>
      <c r="L1418" s="108">
        <v>860188403.39999998</v>
      </c>
      <c r="M1418" s="108">
        <v>766667361</v>
      </c>
      <c r="N1418" s="108">
        <v>511389589.5</v>
      </c>
      <c r="O1418" s="108">
        <v>548395794</v>
      </c>
      <c r="P1418" s="108">
        <v>599855947.5</v>
      </c>
      <c r="Q1418" s="108">
        <v>621167125.5</v>
      </c>
      <c r="R1418" s="108">
        <v>583124318.79999995</v>
      </c>
      <c r="S1418" s="108">
        <v>219082035.69999999</v>
      </c>
      <c r="T1418" s="108">
        <v>488061135.5</v>
      </c>
      <c r="U1418" s="108">
        <v>570352858</v>
      </c>
      <c r="V1418" s="108">
        <v>528574130.80000001</v>
      </c>
      <c r="W1418" s="108">
        <v>590105569.89999998</v>
      </c>
      <c r="X1418" s="108">
        <v>516884383.10000002</v>
      </c>
      <c r="Y1418" s="108">
        <v>554404394</v>
      </c>
      <c r="Z1418" s="108">
        <v>497151203.39999998</v>
      </c>
      <c r="AA1418" s="108">
        <v>437990037.39999998</v>
      </c>
      <c r="AB1418" s="108">
        <v>474890869.80000001</v>
      </c>
      <c r="AC1418" s="108">
        <v>692955533.39999998</v>
      </c>
      <c r="AD1418" s="108">
        <v>583716760.60000002</v>
      </c>
      <c r="AE1418" s="108">
        <v>692835229</v>
      </c>
      <c r="AF1418" s="108">
        <v>646066832.20000005</v>
      </c>
      <c r="AG1418" s="108">
        <v>713848318.79999995</v>
      </c>
      <c r="AH1418" s="115">
        <v>661901806.10000002</v>
      </c>
      <c r="AI1418" s="105">
        <v>29.393899999999999</v>
      </c>
      <c r="AJ1418" s="105">
        <v>29.598299999999998</v>
      </c>
      <c r="AK1418" s="105">
        <v>29.9329</v>
      </c>
      <c r="AL1418" s="105">
        <v>29.3596</v>
      </c>
      <c r="AM1418" s="105">
        <v>29.5335</v>
      </c>
      <c r="AN1418" s="105">
        <v>30.004999999999999</v>
      </c>
      <c r="AO1418" s="105">
        <v>29.788499999999999</v>
      </c>
      <c r="AP1418" s="105">
        <v>30.495899999999999</v>
      </c>
      <c r="AQ1418" s="105">
        <v>29.703099999999999</v>
      </c>
      <c r="AR1418" s="105">
        <v>29.371099999999998</v>
      </c>
      <c r="AS1418" s="105">
        <v>29.599499999999999</v>
      </c>
      <c r="AT1418" s="105">
        <v>29.764199999999999</v>
      </c>
      <c r="AU1418" s="105">
        <v>29.406099999999999</v>
      </c>
      <c r="AV1418" s="105">
        <v>29.408899999999999</v>
      </c>
      <c r="AW1418" s="105">
        <v>28.155899999999999</v>
      </c>
      <c r="AX1418" s="105">
        <v>29.241800000000001</v>
      </c>
      <c r="AY1418" s="105">
        <v>29.421299999999999</v>
      </c>
      <c r="AZ1418" s="105">
        <v>29.3201</v>
      </c>
      <c r="BA1418" s="105">
        <v>29.3813</v>
      </c>
      <c r="BB1418" s="105">
        <v>29.299399999999999</v>
      </c>
      <c r="BC1418" s="105">
        <v>29.2652</v>
      </c>
      <c r="BD1418" s="105">
        <v>29.272099999999998</v>
      </c>
      <c r="BE1418" s="105">
        <v>29.111899999999999</v>
      </c>
      <c r="BF1418" s="105">
        <v>29.259599999999999</v>
      </c>
      <c r="BG1418" s="105">
        <v>29.413</v>
      </c>
      <c r="BH1418" s="105">
        <v>29.160599999999999</v>
      </c>
      <c r="BI1418" s="105">
        <v>29.381799999999998</v>
      </c>
      <c r="BJ1418" s="105">
        <v>29.322199999999999</v>
      </c>
      <c r="BK1418" s="105">
        <v>29.353300000000001</v>
      </c>
      <c r="BL1418" s="116">
        <v>29.298100000000002</v>
      </c>
      <c r="BM1418" s="112">
        <v>0.11497499999999999</v>
      </c>
      <c r="BN1418" s="112">
        <v>0.186421</v>
      </c>
      <c r="BO1418" s="112">
        <v>5.6002700000000002E-2</v>
      </c>
      <c r="BP1418" s="112">
        <v>9.2172799999999999E-2</v>
      </c>
      <c r="BQ1418" s="112">
        <v>0.46825899999999998</v>
      </c>
      <c r="BR1418" s="112">
        <v>0.95619600000000005</v>
      </c>
      <c r="BS1418" s="112">
        <v>0.819909</v>
      </c>
      <c r="BT1418" s="112">
        <v>0.11062900000000001</v>
      </c>
      <c r="BU1418" s="117">
        <v>0.94395300000000004</v>
      </c>
      <c r="BV1418" s="112">
        <v>0.180926</v>
      </c>
      <c r="BW1418" s="112">
        <v>0.27475500000000003</v>
      </c>
      <c r="BX1418" s="112">
        <v>0.14364299999999999</v>
      </c>
      <c r="BY1418" s="112">
        <v>0.14966399999999999</v>
      </c>
      <c r="BZ1418" s="112">
        <v>0.73600100000000002</v>
      </c>
      <c r="CA1418" s="112">
        <v>0.97861699999999996</v>
      </c>
      <c r="CB1418" s="112">
        <v>0.91797200000000001</v>
      </c>
      <c r="CC1418" s="112">
        <v>0.28721600000000003</v>
      </c>
      <c r="CD1418" s="117">
        <v>0.98494499999999996</v>
      </c>
      <c r="CE1418" s="105">
        <v>0.31719700000000001</v>
      </c>
      <c r="CF1418" s="105">
        <v>0.30817499999999998</v>
      </c>
      <c r="CG1418" s="105">
        <v>0.671296</v>
      </c>
      <c r="CH1418" s="105">
        <v>0.25374099999999999</v>
      </c>
      <c r="CI1418" s="105">
        <v>-0.33423599999999998</v>
      </c>
      <c r="CJ1418" s="105">
        <v>3.17637E-3</v>
      </c>
      <c r="CK1418" s="105">
        <v>-9.2347499999999999E-3</v>
      </c>
      <c r="CL1418" s="105">
        <v>-0.109986</v>
      </c>
      <c r="CM1418" s="116">
        <v>-6.0621900000000003E-3</v>
      </c>
    </row>
    <row r="1419" spans="1:91">
      <c r="A1419" s="104" t="s">
        <v>5375</v>
      </c>
      <c r="B1419" s="104" t="s">
        <v>5376</v>
      </c>
      <c r="C1419" s="104" t="s">
        <v>5377</v>
      </c>
      <c r="D1419" s="105">
        <v>26.177299999999999</v>
      </c>
      <c r="E1419" s="108">
        <v>49593294.5</v>
      </c>
      <c r="F1419" s="108">
        <v>37225148.5</v>
      </c>
      <c r="G1419" s="108">
        <v>28313891.5</v>
      </c>
      <c r="H1419" s="108">
        <v>65384607</v>
      </c>
      <c r="I1419" s="108">
        <v>70996469</v>
      </c>
      <c r="J1419" s="108">
        <v>26338182</v>
      </c>
      <c r="K1419" s="108">
        <v>30061575.5</v>
      </c>
      <c r="L1419" s="108">
        <v>16952468</v>
      </c>
      <c r="M1419" s="108">
        <v>39952847</v>
      </c>
      <c r="N1419" s="108">
        <v>31293575</v>
      </c>
      <c r="O1419" s="108">
        <v>3347550.25</v>
      </c>
      <c r="P1419" s="108"/>
      <c r="Q1419" s="108">
        <v>125773919</v>
      </c>
      <c r="R1419" s="108">
        <v>82428001</v>
      </c>
      <c r="S1419" s="108">
        <v>46829070</v>
      </c>
      <c r="T1419" s="108">
        <v>102240689</v>
      </c>
      <c r="U1419" s="108">
        <v>61845068.5</v>
      </c>
      <c r="V1419" s="108">
        <v>140829352</v>
      </c>
      <c r="W1419" s="108">
        <v>72852457</v>
      </c>
      <c r="X1419" s="108">
        <v>85850034</v>
      </c>
      <c r="Y1419" s="108">
        <v>129241391</v>
      </c>
      <c r="Z1419" s="108">
        <v>46312049</v>
      </c>
      <c r="AA1419" s="108">
        <v>67831343</v>
      </c>
      <c r="AB1419" s="108">
        <v>54431736</v>
      </c>
      <c r="AC1419" s="108">
        <v>50688504.75</v>
      </c>
      <c r="AD1419" s="108">
        <v>121878418.5</v>
      </c>
      <c r="AE1419" s="108">
        <v>94660714</v>
      </c>
      <c r="AF1419" s="108">
        <v>81177336</v>
      </c>
      <c r="AG1419" s="108">
        <v>74320102</v>
      </c>
      <c r="AH1419" s="115">
        <v>150602860</v>
      </c>
      <c r="AI1419" s="105">
        <v>25.947099999999999</v>
      </c>
      <c r="AJ1419" s="105">
        <v>25.864899999999999</v>
      </c>
      <c r="AK1419" s="105">
        <v>25.417000000000002</v>
      </c>
      <c r="AL1419" s="105">
        <v>26.236799999999999</v>
      </c>
      <c r="AM1419" s="105">
        <v>26.584</v>
      </c>
      <c r="AN1419" s="105">
        <v>25.5181</v>
      </c>
      <c r="AO1419" s="105">
        <v>25.049900000000001</v>
      </c>
      <c r="AP1419" s="105">
        <v>25.1431</v>
      </c>
      <c r="AQ1419" s="105">
        <v>25.440899999999999</v>
      </c>
      <c r="AR1419" s="105">
        <v>25.211600000000001</v>
      </c>
      <c r="AS1419" s="105">
        <v>22.905999999999999</v>
      </c>
      <c r="AT1419" s="105">
        <v>19.463200000000001</v>
      </c>
      <c r="AU1419" s="105">
        <v>27.1251</v>
      </c>
      <c r="AV1419" s="105">
        <v>26.586300000000001</v>
      </c>
      <c r="AW1419" s="105">
        <v>25.983499999999999</v>
      </c>
      <c r="AX1419" s="105">
        <v>26.986699999999999</v>
      </c>
      <c r="AY1419" s="105">
        <v>26.220099999999999</v>
      </c>
      <c r="AZ1419" s="105">
        <v>27.464400000000001</v>
      </c>
      <c r="BA1419" s="105">
        <v>26.363399999999999</v>
      </c>
      <c r="BB1419" s="105">
        <v>26.708100000000002</v>
      </c>
      <c r="BC1419" s="105">
        <v>27.116</v>
      </c>
      <c r="BD1419" s="105">
        <v>25.831299999999999</v>
      </c>
      <c r="BE1419" s="105">
        <v>26.433700000000002</v>
      </c>
      <c r="BF1419" s="105">
        <v>26.134499999999999</v>
      </c>
      <c r="BG1419" s="105">
        <v>25.619399999999999</v>
      </c>
      <c r="BH1419" s="105">
        <v>26.873100000000001</v>
      </c>
      <c r="BI1419" s="105">
        <v>26.510100000000001</v>
      </c>
      <c r="BJ1419" s="105">
        <v>26.329599999999999</v>
      </c>
      <c r="BK1419" s="105">
        <v>26.116700000000002</v>
      </c>
      <c r="BL1419" s="116">
        <v>27.2257</v>
      </c>
      <c r="BM1419" s="112">
        <v>9.7258999999999998E-2</v>
      </c>
      <c r="BN1419" s="112">
        <v>0.39111400000000002</v>
      </c>
      <c r="BO1419" s="112">
        <v>2.0076299999999998E-2</v>
      </c>
      <c r="BP1419" s="112">
        <v>7.7267799999999998E-2</v>
      </c>
      <c r="BQ1419" s="112">
        <v>0.98788699999999996</v>
      </c>
      <c r="BR1419" s="112">
        <v>0.53927000000000003</v>
      </c>
      <c r="BS1419" s="112">
        <v>0.692052</v>
      </c>
      <c r="BT1419" s="112">
        <v>0.32876100000000003</v>
      </c>
      <c r="BU1419" s="117">
        <v>0.68095499999999998</v>
      </c>
      <c r="BV1419" s="112">
        <v>0.15940799999999999</v>
      </c>
      <c r="BW1419" s="112">
        <v>0.480985</v>
      </c>
      <c r="BX1419" s="112">
        <v>8.3440600000000004E-2</v>
      </c>
      <c r="BY1419" s="112">
        <v>0.13020699999999999</v>
      </c>
      <c r="BZ1419" s="112">
        <v>0.99411300000000002</v>
      </c>
      <c r="CA1419" s="112">
        <v>0.76503699999999997</v>
      </c>
      <c r="CB1419" s="112">
        <v>0.83446900000000002</v>
      </c>
      <c r="CC1419" s="112">
        <v>0.52525100000000002</v>
      </c>
      <c r="CD1419" s="117">
        <v>0.90106900000000001</v>
      </c>
      <c r="CE1419" s="105">
        <v>-0.81432499999999997</v>
      </c>
      <c r="CF1419" s="105">
        <v>-0.44437900000000002</v>
      </c>
      <c r="CG1419" s="105">
        <v>-1.3460399999999999</v>
      </c>
      <c r="CH1419" s="105">
        <v>-4.0303899999999997</v>
      </c>
      <c r="CI1419" s="105">
        <v>7.6471999999999998E-3</v>
      </c>
      <c r="CJ1419" s="105">
        <v>0.33309100000000003</v>
      </c>
      <c r="CK1419" s="105">
        <v>0.171852</v>
      </c>
      <c r="CL1419" s="105">
        <v>-0.42414200000000002</v>
      </c>
      <c r="CM1419" s="116">
        <v>-0.22311700000000001</v>
      </c>
    </row>
    <row r="1420" spans="1:91">
      <c r="A1420" s="104" t="s">
        <v>3759</v>
      </c>
      <c r="B1420" s="104" t="s">
        <v>3760</v>
      </c>
      <c r="C1420" s="104" t="s">
        <v>3761</v>
      </c>
      <c r="D1420" s="105">
        <v>31.679500000000001</v>
      </c>
      <c r="E1420" s="108">
        <v>2478509802</v>
      </c>
      <c r="F1420" s="108">
        <v>3330313018</v>
      </c>
      <c r="G1420" s="108">
        <v>2961961725</v>
      </c>
      <c r="H1420" s="108">
        <v>3837394871</v>
      </c>
      <c r="I1420" s="108">
        <v>3129281332</v>
      </c>
      <c r="J1420" s="108">
        <v>3873511499</v>
      </c>
      <c r="K1420" s="108">
        <v>2916362678</v>
      </c>
      <c r="L1420" s="108">
        <v>2944810930</v>
      </c>
      <c r="M1420" s="108">
        <v>3578270674</v>
      </c>
      <c r="N1420" s="108">
        <v>3265900961</v>
      </c>
      <c r="O1420" s="108">
        <v>5830313583</v>
      </c>
      <c r="P1420" s="108">
        <v>3907429662</v>
      </c>
      <c r="Q1420" s="108">
        <v>2799869453</v>
      </c>
      <c r="R1420" s="108">
        <v>3039251848</v>
      </c>
      <c r="S1420" s="108">
        <v>1364149304</v>
      </c>
      <c r="T1420" s="108">
        <v>2344124140</v>
      </c>
      <c r="U1420" s="108">
        <v>2809972163</v>
      </c>
      <c r="V1420" s="108">
        <v>2306901951</v>
      </c>
      <c r="W1420" s="108">
        <v>2395022958</v>
      </c>
      <c r="X1420" s="108">
        <v>2316399419</v>
      </c>
      <c r="Y1420" s="108">
        <v>3032908379</v>
      </c>
      <c r="Z1420" s="108">
        <v>2142735287</v>
      </c>
      <c r="AA1420" s="108">
        <v>2102075973</v>
      </c>
      <c r="AB1420" s="108">
        <v>1894018215</v>
      </c>
      <c r="AC1420" s="108">
        <v>2834765410</v>
      </c>
      <c r="AD1420" s="108">
        <v>3229212741</v>
      </c>
      <c r="AE1420" s="108">
        <v>3494268978</v>
      </c>
      <c r="AF1420" s="108">
        <v>2773914802</v>
      </c>
      <c r="AG1420" s="108">
        <v>3615868562</v>
      </c>
      <c r="AH1420" s="115">
        <v>3366361953</v>
      </c>
      <c r="AI1420" s="105">
        <v>31.590299999999999</v>
      </c>
      <c r="AJ1420" s="105">
        <v>32.1768</v>
      </c>
      <c r="AK1420" s="105">
        <v>31.997599999999998</v>
      </c>
      <c r="AL1420" s="105">
        <v>32.111899999999999</v>
      </c>
      <c r="AM1420" s="105">
        <v>31.9603</v>
      </c>
      <c r="AN1420" s="105">
        <v>32.285299999999999</v>
      </c>
      <c r="AO1420" s="105">
        <v>31.697099999999999</v>
      </c>
      <c r="AP1420" s="105">
        <v>32.106699999999996</v>
      </c>
      <c r="AQ1420" s="105">
        <v>31.925699999999999</v>
      </c>
      <c r="AR1420" s="105">
        <v>32.026299999999999</v>
      </c>
      <c r="AS1420" s="105">
        <v>32.951000000000001</v>
      </c>
      <c r="AT1420" s="105">
        <v>32.467700000000001</v>
      </c>
      <c r="AU1420" s="105">
        <v>31.616399999999999</v>
      </c>
      <c r="AV1420" s="105">
        <v>31.790800000000001</v>
      </c>
      <c r="AW1420" s="105">
        <v>30.672599999999999</v>
      </c>
      <c r="AX1420" s="105">
        <v>31.505700000000001</v>
      </c>
      <c r="AY1420" s="105">
        <v>31.711500000000001</v>
      </c>
      <c r="AZ1420" s="105">
        <v>31.4345</v>
      </c>
      <c r="BA1420" s="105">
        <v>31.4023</v>
      </c>
      <c r="BB1420" s="105">
        <v>31.435199999999998</v>
      </c>
      <c r="BC1420" s="105">
        <v>31.682200000000002</v>
      </c>
      <c r="BD1420" s="105">
        <v>31.398599999999998</v>
      </c>
      <c r="BE1420" s="105">
        <v>31.379799999999999</v>
      </c>
      <c r="BF1420" s="105">
        <v>31.255400000000002</v>
      </c>
      <c r="BG1420" s="105">
        <v>31.448599999999999</v>
      </c>
      <c r="BH1420" s="105">
        <v>31.613</v>
      </c>
      <c r="BI1420" s="105">
        <v>31.716200000000001</v>
      </c>
      <c r="BJ1420" s="105">
        <v>31.424299999999999</v>
      </c>
      <c r="BK1420" s="105">
        <v>31.6768</v>
      </c>
      <c r="BL1420" s="116">
        <v>31.642099999999999</v>
      </c>
      <c r="BM1420" s="112">
        <v>0.14866099999999999</v>
      </c>
      <c r="BN1420" s="112">
        <v>1.1827600000000001E-2</v>
      </c>
      <c r="BO1420" s="112">
        <v>8.2200700000000002E-2</v>
      </c>
      <c r="BP1420" s="112">
        <v>3.1848399999999999E-2</v>
      </c>
      <c r="BQ1420" s="112">
        <v>0.56834200000000001</v>
      </c>
      <c r="BR1420" s="112">
        <v>0.80336700000000005</v>
      </c>
      <c r="BS1420" s="112">
        <v>0.56374299999999999</v>
      </c>
      <c r="BT1420" s="112">
        <v>5.9971999999999998E-2</v>
      </c>
      <c r="BU1420" s="117">
        <v>0.92215800000000003</v>
      </c>
      <c r="BV1420" s="112">
        <v>0.220801</v>
      </c>
      <c r="BW1420" s="112">
        <v>4.3001200000000003E-2</v>
      </c>
      <c r="BX1420" s="112">
        <v>0.17696200000000001</v>
      </c>
      <c r="BY1420" s="112">
        <v>6.4883200000000002E-2</v>
      </c>
      <c r="BZ1420" s="112">
        <v>0.78228699999999995</v>
      </c>
      <c r="CA1420" s="112">
        <v>0.91404399999999997</v>
      </c>
      <c r="CB1420" s="112">
        <v>0.74083100000000002</v>
      </c>
      <c r="CC1420" s="112">
        <v>0.202657</v>
      </c>
      <c r="CD1420" s="117">
        <v>0.97972899999999996</v>
      </c>
      <c r="CE1420" s="105">
        <v>0.34051999999999999</v>
      </c>
      <c r="CF1420" s="105">
        <v>0.53808299999999998</v>
      </c>
      <c r="CG1420" s="105">
        <v>0.32878000000000002</v>
      </c>
      <c r="CH1420" s="105">
        <v>0.90064</v>
      </c>
      <c r="CI1420" s="105">
        <v>-0.22114700000000001</v>
      </c>
      <c r="CJ1420" s="105">
        <v>-3.04941E-2</v>
      </c>
      <c r="CK1420" s="105">
        <v>-7.4490899999999999E-2</v>
      </c>
      <c r="CL1420" s="105">
        <v>-0.23644799999999999</v>
      </c>
      <c r="CM1420" s="116">
        <v>1.1543299999999999E-2</v>
      </c>
    </row>
    <row r="1421" spans="1:91">
      <c r="A1421" s="104" t="s">
        <v>3762</v>
      </c>
      <c r="B1421" s="104" t="s">
        <v>3763</v>
      </c>
      <c r="C1421" s="104" t="s">
        <v>3764</v>
      </c>
      <c r="D1421" s="105">
        <v>30.7363</v>
      </c>
      <c r="E1421" s="108">
        <v>1405954238</v>
      </c>
      <c r="F1421" s="108">
        <v>1237954952</v>
      </c>
      <c r="G1421" s="108">
        <v>1201813378</v>
      </c>
      <c r="H1421" s="108">
        <v>1627934516</v>
      </c>
      <c r="I1421" s="108">
        <v>1469797073</v>
      </c>
      <c r="J1421" s="108">
        <v>911299961.5</v>
      </c>
      <c r="K1421" s="108">
        <v>1561491639</v>
      </c>
      <c r="L1421" s="108">
        <v>765661216.5</v>
      </c>
      <c r="M1421" s="108">
        <v>1588956111</v>
      </c>
      <c r="N1421" s="108">
        <v>594924516.5</v>
      </c>
      <c r="O1421" s="108">
        <v>917289257.5</v>
      </c>
      <c r="P1421" s="108">
        <v>1154876381</v>
      </c>
      <c r="Q1421" s="108">
        <v>1515796720</v>
      </c>
      <c r="R1421" s="108">
        <v>1413085024</v>
      </c>
      <c r="S1421" s="108">
        <v>1669588406</v>
      </c>
      <c r="T1421" s="108">
        <v>1428401422</v>
      </c>
      <c r="U1421" s="108">
        <v>1461540369</v>
      </c>
      <c r="V1421" s="108">
        <v>1548093679</v>
      </c>
      <c r="W1421" s="108">
        <v>1441877112</v>
      </c>
      <c r="X1421" s="108">
        <v>1506389429</v>
      </c>
      <c r="Y1421" s="108">
        <v>1531419646</v>
      </c>
      <c r="Z1421" s="108">
        <v>1362906182</v>
      </c>
      <c r="AA1421" s="108">
        <v>1385055011</v>
      </c>
      <c r="AB1421" s="108">
        <v>1446860176</v>
      </c>
      <c r="AC1421" s="108">
        <v>1667894726</v>
      </c>
      <c r="AD1421" s="108">
        <v>1580592620</v>
      </c>
      <c r="AE1421" s="108">
        <v>1628982201</v>
      </c>
      <c r="AF1421" s="108">
        <v>1717555968</v>
      </c>
      <c r="AG1421" s="108">
        <v>1718164009</v>
      </c>
      <c r="AH1421" s="115">
        <v>1678172671</v>
      </c>
      <c r="AI1421" s="105">
        <v>30.772400000000001</v>
      </c>
      <c r="AJ1421" s="105">
        <v>30.7819</v>
      </c>
      <c r="AK1421" s="105">
        <v>30.735900000000001</v>
      </c>
      <c r="AL1421" s="105">
        <v>30.8748</v>
      </c>
      <c r="AM1421" s="105">
        <v>30.887</v>
      </c>
      <c r="AN1421" s="105">
        <v>30.3383</v>
      </c>
      <c r="AO1421" s="105">
        <v>30.7576</v>
      </c>
      <c r="AP1421" s="105">
        <v>30.271799999999999</v>
      </c>
      <c r="AQ1421" s="105">
        <v>30.7545</v>
      </c>
      <c r="AR1421" s="105">
        <v>29.605</v>
      </c>
      <c r="AS1421" s="105">
        <v>30.334499999999998</v>
      </c>
      <c r="AT1421" s="105">
        <v>30.709299999999999</v>
      </c>
      <c r="AU1421" s="105">
        <v>30.736699999999999</v>
      </c>
      <c r="AV1421" s="105">
        <v>30.6859</v>
      </c>
      <c r="AW1421" s="105">
        <v>30.966899999999999</v>
      </c>
      <c r="AX1421" s="105">
        <v>30.7911</v>
      </c>
      <c r="AY1421" s="105">
        <v>30.769600000000001</v>
      </c>
      <c r="AZ1421" s="105">
        <v>30.874099999999999</v>
      </c>
      <c r="BA1421" s="105">
        <v>30.670200000000001</v>
      </c>
      <c r="BB1421" s="105">
        <v>30.825199999999999</v>
      </c>
      <c r="BC1421" s="105">
        <v>30.707100000000001</v>
      </c>
      <c r="BD1421" s="105">
        <v>30.744700000000002</v>
      </c>
      <c r="BE1421" s="105">
        <v>30.791599999999999</v>
      </c>
      <c r="BF1421" s="105">
        <v>30.866900000000001</v>
      </c>
      <c r="BG1421" s="105">
        <v>30.678599999999999</v>
      </c>
      <c r="BH1421" s="105">
        <v>30.5976</v>
      </c>
      <c r="BI1421" s="105">
        <v>30.615200000000002</v>
      </c>
      <c r="BJ1421" s="105">
        <v>30.732800000000001</v>
      </c>
      <c r="BK1421" s="105">
        <v>30.617699999999999</v>
      </c>
      <c r="BL1421" s="116">
        <v>30.650200000000002</v>
      </c>
      <c r="BM1421" s="112">
        <v>5.9515999999999999E-2</v>
      </c>
      <c r="BN1421" s="112">
        <v>0.86583100000000002</v>
      </c>
      <c r="BO1421" s="112">
        <v>0.68421299999999996</v>
      </c>
      <c r="BP1421" s="112">
        <v>0.23905899999999999</v>
      </c>
      <c r="BQ1421" s="112">
        <v>0.23574000000000001</v>
      </c>
      <c r="BR1421" s="112">
        <v>3.6417199999999997E-2</v>
      </c>
      <c r="BS1421" s="112">
        <v>0.310114</v>
      </c>
      <c r="BT1421" s="112">
        <v>5.3162000000000001E-2</v>
      </c>
      <c r="BU1421" s="117">
        <v>0.43687999999999999</v>
      </c>
      <c r="BV1421" s="112">
        <v>0.11179699999999999</v>
      </c>
      <c r="BW1421" s="112">
        <v>0.89237900000000003</v>
      </c>
      <c r="BX1421" s="112">
        <v>0.75909199999999999</v>
      </c>
      <c r="BY1421" s="112">
        <v>0.319859</v>
      </c>
      <c r="BZ1421" s="112">
        <v>0.59282699999999999</v>
      </c>
      <c r="CA1421" s="112">
        <v>0.18170700000000001</v>
      </c>
      <c r="CB1421" s="112">
        <v>0.54163899999999998</v>
      </c>
      <c r="CC1421" s="112">
        <v>0.19032199999999999</v>
      </c>
      <c r="CD1421" s="117">
        <v>0.78158300000000003</v>
      </c>
      <c r="CE1421" s="105">
        <v>9.6523899999999996E-2</v>
      </c>
      <c r="CF1421" s="105">
        <v>3.3160500000000002E-2</v>
      </c>
      <c r="CG1421" s="105">
        <v>-7.2222999999999996E-2</v>
      </c>
      <c r="CH1421" s="105">
        <v>-0.45062000000000002</v>
      </c>
      <c r="CI1421" s="105">
        <v>0.12962799999999999</v>
      </c>
      <c r="CJ1421" s="105">
        <v>0.14471800000000001</v>
      </c>
      <c r="CK1421" s="105">
        <v>6.7301399999999997E-2</v>
      </c>
      <c r="CL1421" s="105">
        <v>0.13417499999999999</v>
      </c>
      <c r="CM1421" s="116">
        <v>-3.6388400000000001E-2</v>
      </c>
    </row>
    <row r="1422" spans="1:91">
      <c r="A1422" s="104" t="s">
        <v>3765</v>
      </c>
      <c r="B1422" s="104" t="s">
        <v>3766</v>
      </c>
      <c r="C1422" s="104" t="s">
        <v>3767</v>
      </c>
      <c r="D1422" s="105">
        <v>29.156849999999999</v>
      </c>
      <c r="E1422" s="108">
        <v>480373090</v>
      </c>
      <c r="F1422" s="108">
        <v>513318179.5</v>
      </c>
      <c r="G1422" s="108">
        <v>517027465</v>
      </c>
      <c r="H1422" s="108">
        <v>388794672</v>
      </c>
      <c r="I1422" s="108">
        <v>332178498</v>
      </c>
      <c r="J1422" s="108">
        <v>240026740</v>
      </c>
      <c r="K1422" s="108">
        <v>379989477.5</v>
      </c>
      <c r="L1422" s="108">
        <v>43647436</v>
      </c>
      <c r="M1422" s="108">
        <v>419868492</v>
      </c>
      <c r="N1422" s="108">
        <v>802304769</v>
      </c>
      <c r="O1422" s="108">
        <v>743806636</v>
      </c>
      <c r="P1422" s="108">
        <v>821955585.5</v>
      </c>
      <c r="Q1422" s="108">
        <v>562580973</v>
      </c>
      <c r="R1422" s="108">
        <v>558221553.5</v>
      </c>
      <c r="S1422" s="108">
        <v>488326127</v>
      </c>
      <c r="T1422" s="108">
        <v>457773140</v>
      </c>
      <c r="U1422" s="108">
        <v>424184282</v>
      </c>
      <c r="V1422" s="108">
        <v>437048554.5</v>
      </c>
      <c r="W1422" s="108">
        <v>420957453.5</v>
      </c>
      <c r="X1422" s="108">
        <v>416960693</v>
      </c>
      <c r="Y1422" s="108">
        <v>426461890.5</v>
      </c>
      <c r="Z1422" s="108">
        <v>465684526</v>
      </c>
      <c r="AA1422" s="108">
        <v>429309195.5</v>
      </c>
      <c r="AB1422" s="108">
        <v>505021328</v>
      </c>
      <c r="AC1422" s="108">
        <v>622068461.29999995</v>
      </c>
      <c r="AD1422" s="108">
        <v>614820473</v>
      </c>
      <c r="AE1422" s="108">
        <v>596787313.29999995</v>
      </c>
      <c r="AF1422" s="108">
        <v>532020747</v>
      </c>
      <c r="AG1422" s="108">
        <v>627223478</v>
      </c>
      <c r="AH1422" s="115">
        <v>562872821</v>
      </c>
      <c r="AI1422" s="105">
        <v>29.223099999999999</v>
      </c>
      <c r="AJ1422" s="105">
        <v>29.512899999999998</v>
      </c>
      <c r="AK1422" s="105">
        <v>29.549399999999999</v>
      </c>
      <c r="AL1422" s="105">
        <v>28.808800000000002</v>
      </c>
      <c r="AM1422" s="105">
        <v>28.7715</v>
      </c>
      <c r="AN1422" s="105">
        <v>28.3583</v>
      </c>
      <c r="AO1422" s="105">
        <v>28.7622</v>
      </c>
      <c r="AP1422" s="105">
        <v>26.4038</v>
      </c>
      <c r="AQ1422" s="105">
        <v>28.834499999999998</v>
      </c>
      <c r="AR1422" s="105">
        <v>30.036799999999999</v>
      </c>
      <c r="AS1422" s="105">
        <v>30.055800000000001</v>
      </c>
      <c r="AT1422" s="105">
        <v>30.218699999999998</v>
      </c>
      <c r="AU1422" s="105">
        <v>29.258800000000001</v>
      </c>
      <c r="AV1422" s="105">
        <v>29.346</v>
      </c>
      <c r="AW1422" s="105">
        <v>29.266400000000001</v>
      </c>
      <c r="AX1422" s="105">
        <v>29.1494</v>
      </c>
      <c r="AY1422" s="105">
        <v>28.994499999999999</v>
      </c>
      <c r="AZ1422" s="105">
        <v>29.060099999999998</v>
      </c>
      <c r="BA1422" s="105">
        <v>28.893999999999998</v>
      </c>
      <c r="BB1422" s="105">
        <v>28.984300000000001</v>
      </c>
      <c r="BC1422" s="105">
        <v>28.889800000000001</v>
      </c>
      <c r="BD1422" s="105">
        <v>29.177800000000001</v>
      </c>
      <c r="BE1422" s="105">
        <v>29.082899999999999</v>
      </c>
      <c r="BF1422" s="105">
        <v>29.348400000000002</v>
      </c>
      <c r="BG1422" s="105">
        <v>29.263400000000001</v>
      </c>
      <c r="BH1422" s="105">
        <v>29.2361</v>
      </c>
      <c r="BI1422" s="105">
        <v>29.166499999999999</v>
      </c>
      <c r="BJ1422" s="105">
        <v>29.042000000000002</v>
      </c>
      <c r="BK1422" s="105">
        <v>29.164300000000001</v>
      </c>
      <c r="BL1422" s="116">
        <v>29.060199999999998</v>
      </c>
      <c r="BM1422" s="112">
        <v>3.6691700000000001E-2</v>
      </c>
      <c r="BN1422" s="112">
        <v>4.1362099999999999E-2</v>
      </c>
      <c r="BO1422" s="112">
        <v>0.24487400000000001</v>
      </c>
      <c r="BP1422" s="112">
        <v>1.2541700000000001E-4</v>
      </c>
      <c r="BQ1422" s="112">
        <v>1.29395E-2</v>
      </c>
      <c r="BR1422" s="112">
        <v>0.74150199999999999</v>
      </c>
      <c r="BS1422" s="112">
        <v>2.7545E-2</v>
      </c>
      <c r="BT1422" s="112">
        <v>0.25731999999999999</v>
      </c>
      <c r="BU1422" s="117">
        <v>4.9431299999999997E-2</v>
      </c>
      <c r="BV1422" s="112">
        <v>8.2272999999999999E-2</v>
      </c>
      <c r="BW1422" s="112">
        <v>9.2581399999999994E-2</v>
      </c>
      <c r="BX1422" s="112">
        <v>0.35699799999999998</v>
      </c>
      <c r="BY1422" s="112">
        <v>3.41195E-3</v>
      </c>
      <c r="BZ1422" s="112">
        <v>0.26298199999999999</v>
      </c>
      <c r="CA1422" s="112">
        <v>0.87752799999999997</v>
      </c>
      <c r="CB1422" s="112">
        <v>0.16090299999999999</v>
      </c>
      <c r="CC1422" s="112">
        <v>0.46206599999999998</v>
      </c>
      <c r="CD1422" s="117">
        <v>0.49847599999999997</v>
      </c>
      <c r="CE1422" s="105">
        <v>0.33963399999999999</v>
      </c>
      <c r="CF1422" s="105">
        <v>-0.442581</v>
      </c>
      <c r="CG1422" s="105">
        <v>-1.0886800000000001</v>
      </c>
      <c r="CH1422" s="105">
        <v>1.01494</v>
      </c>
      <c r="CI1422" s="105">
        <v>0.201596</v>
      </c>
      <c r="CJ1422" s="105">
        <v>-2.0819299999999999E-2</v>
      </c>
      <c r="CK1422" s="105">
        <v>-0.16609299999999999</v>
      </c>
      <c r="CL1422" s="105">
        <v>0.114192</v>
      </c>
      <c r="CM1422" s="116">
        <v>0.133184</v>
      </c>
    </row>
    <row r="1423" spans="1:91">
      <c r="A1423" s="104" t="s">
        <v>3768</v>
      </c>
      <c r="B1423" s="104" t="s">
        <v>3769</v>
      </c>
      <c r="C1423" s="104" t="s">
        <v>3770</v>
      </c>
      <c r="D1423" s="105">
        <v>33.2303</v>
      </c>
      <c r="E1423" s="108">
        <v>8187092124</v>
      </c>
      <c r="F1423" s="108">
        <v>6677277633</v>
      </c>
      <c r="G1423" s="108">
        <v>6076469547</v>
      </c>
      <c r="H1423" s="108">
        <v>8302993472</v>
      </c>
      <c r="I1423" s="108">
        <v>7564086054</v>
      </c>
      <c r="J1423" s="108">
        <v>6057700240</v>
      </c>
      <c r="K1423" s="108">
        <v>7584083014</v>
      </c>
      <c r="L1423" s="108">
        <v>4725334818</v>
      </c>
      <c r="M1423" s="108">
        <v>7846603335</v>
      </c>
      <c r="N1423" s="108">
        <v>10648772176</v>
      </c>
      <c r="O1423" s="108">
        <v>11339832057</v>
      </c>
      <c r="P1423" s="108">
        <v>11838826688</v>
      </c>
      <c r="Q1423" s="108">
        <v>8595279451</v>
      </c>
      <c r="R1423" s="108">
        <v>7900862968</v>
      </c>
      <c r="S1423" s="108">
        <v>9582564721</v>
      </c>
      <c r="T1423" s="108">
        <v>7511758146</v>
      </c>
      <c r="U1423" s="108">
        <v>8152878094</v>
      </c>
      <c r="V1423" s="108">
        <v>10130622267</v>
      </c>
      <c r="W1423" s="108">
        <v>7716072168</v>
      </c>
      <c r="X1423" s="108">
        <v>8047890556</v>
      </c>
      <c r="Y1423" s="108">
        <v>7834931531</v>
      </c>
      <c r="Z1423" s="108">
        <v>7068926761</v>
      </c>
      <c r="AA1423" s="108">
        <v>8015880965</v>
      </c>
      <c r="AB1423" s="108">
        <v>7649556171</v>
      </c>
      <c r="AC1423" s="108">
        <v>9325202991</v>
      </c>
      <c r="AD1423" s="108">
        <v>9231322331</v>
      </c>
      <c r="AE1423" s="108">
        <v>10130028697</v>
      </c>
      <c r="AF1423" s="108">
        <v>10220097825</v>
      </c>
      <c r="AG1423" s="108">
        <v>12241957512</v>
      </c>
      <c r="AH1423" s="115">
        <v>10621757114</v>
      </c>
      <c r="AI1423" s="105">
        <v>33.3142</v>
      </c>
      <c r="AJ1423" s="105">
        <v>33.183</v>
      </c>
      <c r="AK1423" s="105">
        <v>33.057200000000002</v>
      </c>
      <c r="AL1423" s="105">
        <v>33.2254</v>
      </c>
      <c r="AM1423" s="105">
        <v>33.239699999999999</v>
      </c>
      <c r="AN1423" s="105">
        <v>32.933599999999998</v>
      </c>
      <c r="AO1423" s="105">
        <v>33.084200000000003</v>
      </c>
      <c r="AP1423" s="105">
        <v>32.812199999999997</v>
      </c>
      <c r="AQ1423" s="105">
        <v>33.058500000000002</v>
      </c>
      <c r="AR1423" s="105">
        <v>33.767699999999998</v>
      </c>
      <c r="AS1423" s="105">
        <v>33.918199999999999</v>
      </c>
      <c r="AT1423" s="105">
        <v>34.067</v>
      </c>
      <c r="AU1423" s="105">
        <v>33.220100000000002</v>
      </c>
      <c r="AV1423" s="105">
        <v>33.1691</v>
      </c>
      <c r="AW1423" s="105">
        <v>33.497999999999998</v>
      </c>
      <c r="AX1423" s="105">
        <v>33.1858</v>
      </c>
      <c r="AY1423" s="105">
        <v>33.238199999999999</v>
      </c>
      <c r="AZ1423" s="105">
        <v>33.571599999999997</v>
      </c>
      <c r="BA1423" s="105">
        <v>33.090200000000003</v>
      </c>
      <c r="BB1423" s="105">
        <v>33.235199999999999</v>
      </c>
      <c r="BC1423" s="105">
        <v>33.0745</v>
      </c>
      <c r="BD1423" s="105">
        <v>33.1404</v>
      </c>
      <c r="BE1423" s="105">
        <v>33.308100000000003</v>
      </c>
      <c r="BF1423" s="105">
        <v>33.269300000000001</v>
      </c>
      <c r="BG1423" s="105">
        <v>33.167200000000001</v>
      </c>
      <c r="BH1423" s="105">
        <v>33.119700000000002</v>
      </c>
      <c r="BI1423" s="105">
        <v>33.251800000000003</v>
      </c>
      <c r="BJ1423" s="105">
        <v>33.305700000000002</v>
      </c>
      <c r="BK1423" s="105">
        <v>33.436799999999998</v>
      </c>
      <c r="BL1423" s="116">
        <v>33.301200000000001</v>
      </c>
      <c r="BM1423" s="112">
        <v>0.13236800000000001</v>
      </c>
      <c r="BN1423" s="112">
        <v>0.120284</v>
      </c>
      <c r="BO1423" s="112">
        <v>2.0375799999999999E-2</v>
      </c>
      <c r="BP1423" s="112">
        <v>4.2227300000000001E-3</v>
      </c>
      <c r="BQ1423" s="112">
        <v>0.66377799999999998</v>
      </c>
      <c r="BR1423" s="112">
        <v>0.90689900000000001</v>
      </c>
      <c r="BS1423" s="112">
        <v>3.3952099999999999E-2</v>
      </c>
      <c r="BT1423" s="112">
        <v>0.18241199999999999</v>
      </c>
      <c r="BU1423" s="117">
        <v>4.5991200000000003E-2</v>
      </c>
      <c r="BV1423" s="112">
        <v>0.20260800000000001</v>
      </c>
      <c r="BW1423" s="112">
        <v>0.19625400000000001</v>
      </c>
      <c r="BX1423" s="112">
        <v>8.4138099999999993E-2</v>
      </c>
      <c r="BY1423" s="112">
        <v>1.60492E-2</v>
      </c>
      <c r="BZ1423" s="112">
        <v>0.83726100000000003</v>
      </c>
      <c r="CA1423" s="112">
        <v>0.95948</v>
      </c>
      <c r="CB1423" s="112">
        <v>0.17732500000000001</v>
      </c>
      <c r="CC1423" s="112">
        <v>0.38533699999999999</v>
      </c>
      <c r="CD1423" s="117">
        <v>0.48527199999999998</v>
      </c>
      <c r="CE1423" s="105">
        <v>-0.163102</v>
      </c>
      <c r="CF1423" s="105">
        <v>-0.21501999999999999</v>
      </c>
      <c r="CG1423" s="105">
        <v>-0.36294199999999999</v>
      </c>
      <c r="CH1423" s="105">
        <v>0.56970900000000002</v>
      </c>
      <c r="CI1423" s="105">
        <v>-5.2220700000000002E-2</v>
      </c>
      <c r="CJ1423" s="105">
        <v>-1.6033200000000001E-2</v>
      </c>
      <c r="CK1423" s="105">
        <v>-0.21464900000000001</v>
      </c>
      <c r="CL1423" s="105">
        <v>-0.108636</v>
      </c>
      <c r="CM1423" s="116">
        <v>-0.16837199999999999</v>
      </c>
    </row>
    <row r="1424" spans="1:91">
      <c r="A1424" s="104" t="s">
        <v>3771</v>
      </c>
      <c r="B1424" s="104" t="s">
        <v>3772</v>
      </c>
      <c r="C1424" s="104" t="s">
        <v>3773</v>
      </c>
      <c r="D1424" s="105">
        <v>36.533749999999998</v>
      </c>
      <c r="E1424" s="108">
        <v>73459986426</v>
      </c>
      <c r="F1424" s="108">
        <v>63554424526</v>
      </c>
      <c r="G1424" s="108">
        <v>61628203954</v>
      </c>
      <c r="H1424" s="108">
        <v>73466299321</v>
      </c>
      <c r="I1424" s="108">
        <v>67066316432</v>
      </c>
      <c r="J1424" s="108">
        <v>56464706893</v>
      </c>
      <c r="K1424" s="108">
        <v>111970000000</v>
      </c>
      <c r="L1424" s="108">
        <v>87576788901</v>
      </c>
      <c r="M1424" s="108">
        <v>119551000000</v>
      </c>
      <c r="N1424" s="108">
        <v>104377000000</v>
      </c>
      <c r="O1424" s="108">
        <v>104078000000</v>
      </c>
      <c r="P1424" s="108">
        <v>88446756424</v>
      </c>
      <c r="Q1424" s="108">
        <v>91655926336</v>
      </c>
      <c r="R1424" s="108">
        <v>87189492142</v>
      </c>
      <c r="S1424" s="108">
        <v>97524278239</v>
      </c>
      <c r="T1424" s="108">
        <v>76697414805</v>
      </c>
      <c r="U1424" s="108">
        <v>77520265237</v>
      </c>
      <c r="V1424" s="108">
        <v>74956178096</v>
      </c>
      <c r="W1424" s="108">
        <v>81202889207</v>
      </c>
      <c r="X1424" s="108">
        <v>79876582593</v>
      </c>
      <c r="Y1424" s="108">
        <v>79417768859</v>
      </c>
      <c r="Z1424" s="108">
        <v>72323975650</v>
      </c>
      <c r="AA1424" s="108">
        <v>77221461067</v>
      </c>
      <c r="AB1424" s="108">
        <v>78184389078</v>
      </c>
      <c r="AC1424" s="108">
        <v>100672000000</v>
      </c>
      <c r="AD1424" s="108">
        <v>97136430992</v>
      </c>
      <c r="AE1424" s="108">
        <v>98120978172</v>
      </c>
      <c r="AF1424" s="108">
        <v>95483835371</v>
      </c>
      <c r="AG1424" s="108">
        <v>104892000000</v>
      </c>
      <c r="AH1424" s="115">
        <v>97598621355</v>
      </c>
      <c r="AI1424" s="105">
        <v>36.479700000000001</v>
      </c>
      <c r="AJ1424" s="105">
        <v>36.372700000000002</v>
      </c>
      <c r="AK1424" s="105">
        <v>36.316400000000002</v>
      </c>
      <c r="AL1424" s="105">
        <v>36.370800000000003</v>
      </c>
      <c r="AM1424" s="105">
        <v>36.353400000000001</v>
      </c>
      <c r="AN1424" s="105">
        <v>36.055199999999999</v>
      </c>
      <c r="AO1424" s="105">
        <v>36.938200000000002</v>
      </c>
      <c r="AP1424" s="105">
        <v>36.7866</v>
      </c>
      <c r="AQ1424" s="105">
        <v>36.987900000000003</v>
      </c>
      <c r="AR1424" s="105">
        <v>37.037799999999997</v>
      </c>
      <c r="AS1424" s="105">
        <v>37.048400000000001</v>
      </c>
      <c r="AT1424" s="105">
        <v>36.968299999999999</v>
      </c>
      <c r="AU1424" s="105">
        <v>36.634500000000003</v>
      </c>
      <c r="AV1424" s="105">
        <v>36.633099999999999</v>
      </c>
      <c r="AW1424" s="105">
        <v>36.860300000000002</v>
      </c>
      <c r="AX1424" s="105">
        <v>36.537799999999997</v>
      </c>
      <c r="AY1424" s="105">
        <v>36.4831</v>
      </c>
      <c r="AZ1424" s="105">
        <v>36.441200000000002</v>
      </c>
      <c r="BA1424" s="105">
        <v>36.485799999999998</v>
      </c>
      <c r="BB1424" s="105">
        <v>36.552799999999998</v>
      </c>
      <c r="BC1424" s="105">
        <v>36.414400000000001</v>
      </c>
      <c r="BD1424" s="105">
        <v>36.499299999999998</v>
      </c>
      <c r="BE1424" s="105">
        <v>36.581499999999998</v>
      </c>
      <c r="BF1424" s="105">
        <v>36.622700000000002</v>
      </c>
      <c r="BG1424" s="105">
        <v>36.628</v>
      </c>
      <c r="BH1424" s="105">
        <v>36.525599999999997</v>
      </c>
      <c r="BI1424" s="105">
        <v>36.527700000000003</v>
      </c>
      <c r="BJ1424" s="105">
        <v>36.529600000000002</v>
      </c>
      <c r="BK1424" s="105">
        <v>36.554000000000002</v>
      </c>
      <c r="BL1424" s="116">
        <v>36.529699999999998</v>
      </c>
      <c r="BM1424" s="112">
        <v>3.8037000000000001E-2</v>
      </c>
      <c r="BN1424" s="112">
        <v>5.3757300000000001E-2</v>
      </c>
      <c r="BO1424" s="112">
        <v>3.8861299999999998E-3</v>
      </c>
      <c r="BP1424" s="112">
        <v>5.3831E-5</v>
      </c>
      <c r="BQ1424" s="112">
        <v>8.6781800000000006E-2</v>
      </c>
      <c r="BR1424" s="112">
        <v>0.15842999999999999</v>
      </c>
      <c r="BS1424" s="112">
        <v>0.26029400000000003</v>
      </c>
      <c r="BT1424" s="112">
        <v>0.46403</v>
      </c>
      <c r="BU1424" s="117">
        <v>0.55012799999999995</v>
      </c>
      <c r="BV1424" s="112">
        <v>8.3290100000000006E-2</v>
      </c>
      <c r="BW1424" s="112">
        <v>0.110752</v>
      </c>
      <c r="BX1424" s="112">
        <v>3.6860499999999997E-2</v>
      </c>
      <c r="BY1424" s="112">
        <v>2.5802500000000001E-3</v>
      </c>
      <c r="BZ1424" s="112">
        <v>0.46166600000000002</v>
      </c>
      <c r="CA1424" s="112">
        <v>0.41118500000000002</v>
      </c>
      <c r="CB1424" s="112">
        <v>0.49426399999999998</v>
      </c>
      <c r="CC1424" s="112">
        <v>0.64707599999999998</v>
      </c>
      <c r="CD1424" s="117">
        <v>0.83791300000000002</v>
      </c>
      <c r="CE1424" s="105">
        <v>-0.148146</v>
      </c>
      <c r="CF1424" s="105">
        <v>-0.27799499999999999</v>
      </c>
      <c r="CG1424" s="105">
        <v>0.36646800000000002</v>
      </c>
      <c r="CH1424" s="105">
        <v>0.480404</v>
      </c>
      <c r="CI1424" s="105">
        <v>0.17155799999999999</v>
      </c>
      <c r="CJ1424" s="105">
        <v>-5.04176E-2</v>
      </c>
      <c r="CK1424" s="105">
        <v>-5.3445199999999998E-2</v>
      </c>
      <c r="CL1424" s="105">
        <v>3.0072499999999999E-2</v>
      </c>
      <c r="CM1424" s="116">
        <v>2.2649099999999998E-2</v>
      </c>
    </row>
    <row r="1425" spans="1:91">
      <c r="A1425" s="104" t="s">
        <v>3774</v>
      </c>
      <c r="B1425" s="104" t="s">
        <v>3775</v>
      </c>
      <c r="C1425" s="104" t="s">
        <v>3776</v>
      </c>
      <c r="D1425" s="105">
        <v>31.873100000000001</v>
      </c>
      <c r="E1425" s="108">
        <v>3439574677</v>
      </c>
      <c r="F1425" s="108">
        <v>3553048544</v>
      </c>
      <c r="G1425" s="108">
        <v>3697894511</v>
      </c>
      <c r="H1425" s="108">
        <v>3766546840</v>
      </c>
      <c r="I1425" s="108">
        <v>3509228111</v>
      </c>
      <c r="J1425" s="108">
        <v>4352483148</v>
      </c>
      <c r="K1425" s="108">
        <v>3294418894</v>
      </c>
      <c r="L1425" s="108">
        <v>2639691351</v>
      </c>
      <c r="M1425" s="108">
        <v>3527189111</v>
      </c>
      <c r="N1425" s="108">
        <v>5253799564</v>
      </c>
      <c r="O1425" s="108">
        <v>6666191658</v>
      </c>
      <c r="P1425" s="108">
        <v>4713634656</v>
      </c>
      <c r="Q1425" s="108">
        <v>3366597118</v>
      </c>
      <c r="R1425" s="108">
        <v>3066042426</v>
      </c>
      <c r="S1425" s="108">
        <v>2782531936</v>
      </c>
      <c r="T1425" s="108">
        <v>2604729954</v>
      </c>
      <c r="U1425" s="108">
        <v>3014925935</v>
      </c>
      <c r="V1425" s="108">
        <v>2920310039</v>
      </c>
      <c r="W1425" s="108">
        <v>3012259502</v>
      </c>
      <c r="X1425" s="108">
        <v>2999002642</v>
      </c>
      <c r="Y1425" s="108">
        <v>3090911519</v>
      </c>
      <c r="Z1425" s="108">
        <v>2770730160</v>
      </c>
      <c r="AA1425" s="108">
        <v>2917865704</v>
      </c>
      <c r="AB1425" s="108">
        <v>2733471929</v>
      </c>
      <c r="AC1425" s="108">
        <v>3758266900</v>
      </c>
      <c r="AD1425" s="108">
        <v>3870530216</v>
      </c>
      <c r="AE1425" s="108">
        <v>3837888089</v>
      </c>
      <c r="AF1425" s="108">
        <v>3630311853</v>
      </c>
      <c r="AG1425" s="108">
        <v>4339412159</v>
      </c>
      <c r="AH1425" s="115">
        <v>4052543790</v>
      </c>
      <c r="AI1425" s="105">
        <v>32.063099999999999</v>
      </c>
      <c r="AJ1425" s="105">
        <v>32.267899999999997</v>
      </c>
      <c r="AK1425" s="105">
        <v>32.322400000000002</v>
      </c>
      <c r="AL1425" s="105">
        <v>32.085000000000001</v>
      </c>
      <c r="AM1425" s="105">
        <v>32.125799999999998</v>
      </c>
      <c r="AN1425" s="105">
        <v>32.452100000000002</v>
      </c>
      <c r="AO1425" s="105">
        <v>31.8749</v>
      </c>
      <c r="AP1425" s="105">
        <v>31.947600000000001</v>
      </c>
      <c r="AQ1425" s="105">
        <v>31.905000000000001</v>
      </c>
      <c r="AR1425" s="105">
        <v>32.7254</v>
      </c>
      <c r="AS1425" s="105">
        <v>33.153100000000002</v>
      </c>
      <c r="AT1425" s="105">
        <v>32.738399999999999</v>
      </c>
      <c r="AU1425" s="105">
        <v>31.882000000000001</v>
      </c>
      <c r="AV1425" s="105">
        <v>31.8034</v>
      </c>
      <c r="AW1425" s="105">
        <v>31.691500000000001</v>
      </c>
      <c r="AX1425" s="105">
        <v>31.657800000000002</v>
      </c>
      <c r="AY1425" s="105">
        <v>31.812999999999999</v>
      </c>
      <c r="AZ1425" s="105">
        <v>31.7685</v>
      </c>
      <c r="BA1425" s="105">
        <v>31.7331</v>
      </c>
      <c r="BB1425" s="105">
        <v>31.803100000000001</v>
      </c>
      <c r="BC1425" s="105">
        <v>31.709</v>
      </c>
      <c r="BD1425" s="105">
        <v>31.771899999999999</v>
      </c>
      <c r="BE1425" s="105">
        <v>31.842400000000001</v>
      </c>
      <c r="BF1425" s="105">
        <v>31.784700000000001</v>
      </c>
      <c r="BG1425" s="105">
        <v>31.8535</v>
      </c>
      <c r="BH1425" s="105">
        <v>31.871300000000002</v>
      </c>
      <c r="BI1425" s="105">
        <v>31.851500000000001</v>
      </c>
      <c r="BJ1425" s="105">
        <v>31.8125</v>
      </c>
      <c r="BK1425" s="105">
        <v>31.939900000000002</v>
      </c>
      <c r="BL1425" s="116">
        <v>31.9069</v>
      </c>
      <c r="BM1425" s="112">
        <v>1.94545E-2</v>
      </c>
      <c r="BN1425" s="112">
        <v>5.2123799999999998E-2</v>
      </c>
      <c r="BO1425" s="112">
        <v>0.63006600000000001</v>
      </c>
      <c r="BP1425" s="112">
        <v>2.47942E-3</v>
      </c>
      <c r="BQ1425" s="112">
        <v>0.23381099999999999</v>
      </c>
      <c r="BR1425" s="112">
        <v>7.9543299999999997E-2</v>
      </c>
      <c r="BS1425" s="112">
        <v>4.3828100000000002E-2</v>
      </c>
      <c r="BT1425" s="112">
        <v>0.119424</v>
      </c>
      <c r="BU1425" s="117">
        <v>0.51444100000000004</v>
      </c>
      <c r="BV1425" s="112">
        <v>5.7870400000000002E-2</v>
      </c>
      <c r="BW1425" s="112">
        <v>0.108672</v>
      </c>
      <c r="BX1425" s="112">
        <v>0.71472500000000005</v>
      </c>
      <c r="BY1425" s="112">
        <v>1.2668199999999999E-2</v>
      </c>
      <c r="BZ1425" s="112">
        <v>0.59282699999999999</v>
      </c>
      <c r="CA1425" s="112">
        <v>0.286607</v>
      </c>
      <c r="CB1425" s="112">
        <v>0.19722700000000001</v>
      </c>
      <c r="CC1425" s="112">
        <v>0.29779299999999997</v>
      </c>
      <c r="CD1425" s="117">
        <v>0.81808499999999995</v>
      </c>
      <c r="CE1425" s="105">
        <v>0.33136100000000002</v>
      </c>
      <c r="CF1425" s="105">
        <v>0.33451599999999998</v>
      </c>
      <c r="CG1425" s="105">
        <v>2.27114E-2</v>
      </c>
      <c r="CH1425" s="105">
        <v>0.98588900000000002</v>
      </c>
      <c r="CI1425" s="105">
        <v>-9.4106700000000001E-2</v>
      </c>
      <c r="CJ1425" s="105">
        <v>-0.14000599999999999</v>
      </c>
      <c r="CK1425" s="105">
        <v>-0.138016</v>
      </c>
      <c r="CL1425" s="105">
        <v>-8.6746199999999996E-2</v>
      </c>
      <c r="CM1425" s="116">
        <v>-2.76426E-2</v>
      </c>
    </row>
    <row r="1426" spans="1:91">
      <c r="A1426" s="104" t="s">
        <v>3777</v>
      </c>
      <c r="B1426" s="104" t="s">
        <v>3778</v>
      </c>
      <c r="C1426" s="104" t="s">
        <v>3779</v>
      </c>
      <c r="D1426" s="105">
        <v>30.329599999999999</v>
      </c>
      <c r="E1426" s="108">
        <v>1116421965</v>
      </c>
      <c r="F1426" s="108">
        <v>725965321</v>
      </c>
      <c r="G1426" s="108">
        <v>685680018</v>
      </c>
      <c r="H1426" s="108">
        <v>1036082690</v>
      </c>
      <c r="I1426" s="108">
        <v>1028599278</v>
      </c>
      <c r="J1426" s="108">
        <v>846935043.5</v>
      </c>
      <c r="K1426" s="108">
        <v>970664855</v>
      </c>
      <c r="L1426" s="108">
        <v>613101424</v>
      </c>
      <c r="M1426" s="108">
        <v>991366541</v>
      </c>
      <c r="N1426" s="108">
        <v>1065266550</v>
      </c>
      <c r="O1426" s="108">
        <v>1054595806</v>
      </c>
      <c r="P1426" s="108">
        <v>996700900</v>
      </c>
      <c r="Q1426" s="108">
        <v>1097202401</v>
      </c>
      <c r="R1426" s="108">
        <v>1142226817</v>
      </c>
      <c r="S1426" s="108">
        <v>1375048832</v>
      </c>
      <c r="T1426" s="108">
        <v>1089262154</v>
      </c>
      <c r="U1426" s="108">
        <v>1098634977</v>
      </c>
      <c r="V1426" s="108">
        <v>1104977312</v>
      </c>
      <c r="W1426" s="108">
        <v>1183923405</v>
      </c>
      <c r="X1426" s="108">
        <v>1188893625</v>
      </c>
      <c r="Y1426" s="108">
        <v>1181198914</v>
      </c>
      <c r="Z1426" s="108">
        <v>1017445957</v>
      </c>
      <c r="AA1426" s="108">
        <v>1099823648</v>
      </c>
      <c r="AB1426" s="108">
        <v>1124489409</v>
      </c>
      <c r="AC1426" s="108">
        <v>1211384084</v>
      </c>
      <c r="AD1426" s="108">
        <v>1236003512</v>
      </c>
      <c r="AE1426" s="108">
        <v>1325681415</v>
      </c>
      <c r="AF1426" s="108">
        <v>1257290749</v>
      </c>
      <c r="AG1426" s="108">
        <v>1345611556</v>
      </c>
      <c r="AH1426" s="115">
        <v>1280156104</v>
      </c>
      <c r="AI1426" s="105">
        <v>30.439699999999998</v>
      </c>
      <c r="AJ1426" s="105">
        <v>30.032499999999999</v>
      </c>
      <c r="AK1426" s="105">
        <v>29.940999999999999</v>
      </c>
      <c r="AL1426" s="105">
        <v>30.222899999999999</v>
      </c>
      <c r="AM1426" s="105">
        <v>30.369399999999999</v>
      </c>
      <c r="AN1426" s="105">
        <v>30.205100000000002</v>
      </c>
      <c r="AO1426" s="105">
        <v>30.0745</v>
      </c>
      <c r="AP1426" s="105">
        <v>30.011199999999999</v>
      </c>
      <c r="AQ1426" s="105">
        <v>30.073899999999998</v>
      </c>
      <c r="AR1426" s="105">
        <v>30.432400000000001</v>
      </c>
      <c r="AS1426" s="105">
        <v>30.536200000000001</v>
      </c>
      <c r="AT1426" s="105">
        <v>30.4968</v>
      </c>
      <c r="AU1426" s="105">
        <v>30.2698</v>
      </c>
      <c r="AV1426" s="105">
        <v>30.378900000000002</v>
      </c>
      <c r="AW1426" s="105">
        <v>30.692699999999999</v>
      </c>
      <c r="AX1426" s="105">
        <v>30.4</v>
      </c>
      <c r="AY1426" s="105">
        <v>30.357800000000001</v>
      </c>
      <c r="AZ1426" s="105">
        <v>30.376999999999999</v>
      </c>
      <c r="BA1426" s="105">
        <v>30.385899999999999</v>
      </c>
      <c r="BB1426" s="105">
        <v>30.488299999999999</v>
      </c>
      <c r="BC1426" s="105">
        <v>30.336200000000002</v>
      </c>
      <c r="BD1426" s="105">
        <v>30.323</v>
      </c>
      <c r="BE1426" s="105">
        <v>30.4665</v>
      </c>
      <c r="BF1426" s="105">
        <v>30.5032</v>
      </c>
      <c r="BG1426" s="105">
        <v>30.2149</v>
      </c>
      <c r="BH1426" s="105">
        <v>30.242899999999999</v>
      </c>
      <c r="BI1426" s="105">
        <v>30.318000000000001</v>
      </c>
      <c r="BJ1426" s="105">
        <v>30.282699999999998</v>
      </c>
      <c r="BK1426" s="105">
        <v>30.274899999999999</v>
      </c>
      <c r="BL1426" s="116">
        <v>30.269200000000001</v>
      </c>
      <c r="BM1426" s="112">
        <v>0.41947899999999999</v>
      </c>
      <c r="BN1426" s="112">
        <v>0.86040499999999998</v>
      </c>
      <c r="BO1426" s="112">
        <v>4.8270799999999999E-4</v>
      </c>
      <c r="BP1426" s="112">
        <v>2.2191099999999998E-3</v>
      </c>
      <c r="BQ1426" s="112">
        <v>0.24759</v>
      </c>
      <c r="BR1426" s="112">
        <v>1.3140300000000001E-3</v>
      </c>
      <c r="BS1426" s="112">
        <v>4.6656499999999997E-2</v>
      </c>
      <c r="BT1426" s="112">
        <v>4.79978E-2</v>
      </c>
      <c r="BU1426" s="117">
        <v>0.61295599999999995</v>
      </c>
      <c r="BV1426" s="112">
        <v>0.50107299999999999</v>
      </c>
      <c r="BW1426" s="112">
        <v>0.88869900000000002</v>
      </c>
      <c r="BX1426" s="112">
        <v>1.34433E-2</v>
      </c>
      <c r="BY1426" s="112">
        <v>1.2145599999999999E-2</v>
      </c>
      <c r="BZ1426" s="112">
        <v>0.59753699999999998</v>
      </c>
      <c r="CA1426" s="112">
        <v>3.62262E-2</v>
      </c>
      <c r="CB1426" s="112">
        <v>0.20224900000000001</v>
      </c>
      <c r="CC1426" s="112">
        <v>0.179671</v>
      </c>
      <c r="CD1426" s="117">
        <v>0.86643400000000004</v>
      </c>
      <c r="CE1426" s="105">
        <v>-0.137846</v>
      </c>
      <c r="CF1426" s="105">
        <v>-9.7866099999999994E-3</v>
      </c>
      <c r="CG1426" s="105">
        <v>-0.222388</v>
      </c>
      <c r="CH1426" s="105">
        <v>0.21284</v>
      </c>
      <c r="CI1426" s="105">
        <v>0.171518</v>
      </c>
      <c r="CJ1426" s="105">
        <v>0.102697</v>
      </c>
      <c r="CK1426" s="105">
        <v>0.12784599999999999</v>
      </c>
      <c r="CL1426" s="105">
        <v>0.15528700000000001</v>
      </c>
      <c r="CM1426" s="116">
        <v>-1.6989400000000002E-2</v>
      </c>
    </row>
    <row r="1427" spans="1:91">
      <c r="A1427" s="104" t="s">
        <v>5378</v>
      </c>
      <c r="B1427" s="104" t="s">
        <v>5379</v>
      </c>
      <c r="C1427" s="104" t="s">
        <v>5380</v>
      </c>
      <c r="D1427" s="105">
        <v>29.265450000000001</v>
      </c>
      <c r="E1427" s="108">
        <v>433404880</v>
      </c>
      <c r="F1427" s="108">
        <v>264707096</v>
      </c>
      <c r="G1427" s="108">
        <v>380178672</v>
      </c>
      <c r="H1427" s="108">
        <v>511844010</v>
      </c>
      <c r="I1427" s="108">
        <v>428305523</v>
      </c>
      <c r="J1427" s="108">
        <v>273221960</v>
      </c>
      <c r="K1427" s="108">
        <v>433265915</v>
      </c>
      <c r="L1427" s="108">
        <v>291317902</v>
      </c>
      <c r="M1427" s="108">
        <v>472298343</v>
      </c>
      <c r="N1427" s="108">
        <v>604536794</v>
      </c>
      <c r="O1427" s="108">
        <v>624854284</v>
      </c>
      <c r="P1427" s="108">
        <v>556253248</v>
      </c>
      <c r="Q1427" s="108">
        <v>569400590</v>
      </c>
      <c r="R1427" s="108">
        <v>510024816</v>
      </c>
      <c r="S1427" s="108">
        <v>445260576</v>
      </c>
      <c r="T1427" s="108">
        <v>506548093</v>
      </c>
      <c r="U1427" s="108">
        <v>528632086</v>
      </c>
      <c r="V1427" s="108">
        <v>484832439.5</v>
      </c>
      <c r="W1427" s="108">
        <v>550844984</v>
      </c>
      <c r="X1427" s="108">
        <v>542079001.5</v>
      </c>
      <c r="Y1427" s="108">
        <v>565078778</v>
      </c>
      <c r="Z1427" s="108">
        <v>536413179</v>
      </c>
      <c r="AA1427" s="108">
        <v>569202407</v>
      </c>
      <c r="AB1427" s="108">
        <v>522401488</v>
      </c>
      <c r="AC1427" s="108">
        <v>640709345</v>
      </c>
      <c r="AD1427" s="108">
        <v>660897324</v>
      </c>
      <c r="AE1427" s="108">
        <v>634294575</v>
      </c>
      <c r="AF1427" s="108">
        <v>617318659.5</v>
      </c>
      <c r="AG1427" s="108">
        <v>679334360</v>
      </c>
      <c r="AH1427" s="115">
        <v>611432118</v>
      </c>
      <c r="AI1427" s="105">
        <v>29.0746</v>
      </c>
      <c r="AJ1427" s="105">
        <v>28.563199999999998</v>
      </c>
      <c r="AK1427" s="105">
        <v>29.115300000000001</v>
      </c>
      <c r="AL1427" s="105">
        <v>29.205500000000001</v>
      </c>
      <c r="AM1427" s="105">
        <v>29.121700000000001</v>
      </c>
      <c r="AN1427" s="105">
        <v>28.556000000000001</v>
      </c>
      <c r="AO1427" s="105">
        <v>28.9498</v>
      </c>
      <c r="AP1427" s="105">
        <v>28.9452</v>
      </c>
      <c r="AQ1427" s="105">
        <v>29.004200000000001</v>
      </c>
      <c r="AR1427" s="105">
        <v>29.615400000000001</v>
      </c>
      <c r="AS1427" s="105">
        <v>29.787700000000001</v>
      </c>
      <c r="AT1427" s="105">
        <v>29.6553</v>
      </c>
      <c r="AU1427" s="105">
        <v>29.2744</v>
      </c>
      <c r="AV1427" s="105">
        <v>29.215699999999998</v>
      </c>
      <c r="AW1427" s="105">
        <v>29.144100000000002</v>
      </c>
      <c r="AX1427" s="105">
        <v>29.295400000000001</v>
      </c>
      <c r="AY1427" s="105">
        <v>29.3123</v>
      </c>
      <c r="AZ1427" s="105">
        <v>29.199200000000001</v>
      </c>
      <c r="BA1427" s="105">
        <v>29.282</v>
      </c>
      <c r="BB1427" s="105">
        <v>29.368099999999998</v>
      </c>
      <c r="BC1427" s="105">
        <v>29.292999999999999</v>
      </c>
      <c r="BD1427" s="105">
        <v>29.3811</v>
      </c>
      <c r="BE1427" s="105">
        <v>29.491900000000001</v>
      </c>
      <c r="BF1427" s="105">
        <v>29.397200000000002</v>
      </c>
      <c r="BG1427" s="105">
        <v>29.304400000000001</v>
      </c>
      <c r="BH1427" s="105">
        <v>29.339400000000001</v>
      </c>
      <c r="BI1427" s="105">
        <v>29.2545</v>
      </c>
      <c r="BJ1427" s="105">
        <v>29.256499999999999</v>
      </c>
      <c r="BK1427" s="105">
        <v>29.280100000000001</v>
      </c>
      <c r="BL1427" s="116">
        <v>29.182400000000001</v>
      </c>
      <c r="BM1427" s="112">
        <v>0.14827399999999999</v>
      </c>
      <c r="BN1427" s="112">
        <v>0.24780099999999999</v>
      </c>
      <c r="BO1427" s="112">
        <v>1.4544099999999999E-3</v>
      </c>
      <c r="BP1427" s="112">
        <v>1.7203100000000001E-3</v>
      </c>
      <c r="BQ1427" s="112">
        <v>0.58610300000000004</v>
      </c>
      <c r="BR1427" s="112">
        <v>0.55795600000000001</v>
      </c>
      <c r="BS1427" s="112">
        <v>0.13508000000000001</v>
      </c>
      <c r="BT1427" s="112">
        <v>1.5511199999999999E-2</v>
      </c>
      <c r="BU1427" s="117">
        <v>0.194663</v>
      </c>
      <c r="BV1427" s="112">
        <v>0.22039800000000001</v>
      </c>
      <c r="BW1427" s="112">
        <v>0.33937499999999998</v>
      </c>
      <c r="BX1427" s="112">
        <v>2.35613E-2</v>
      </c>
      <c r="BY1427" s="112">
        <v>1.0821000000000001E-2</v>
      </c>
      <c r="BZ1427" s="112">
        <v>0.790269</v>
      </c>
      <c r="CA1427" s="112">
        <v>0.776725</v>
      </c>
      <c r="CB1427" s="112">
        <v>0.34693400000000002</v>
      </c>
      <c r="CC1427" s="112">
        <v>9.9064600000000003E-2</v>
      </c>
      <c r="CD1427" s="117">
        <v>0.69455</v>
      </c>
      <c r="CE1427" s="105">
        <v>-0.32196599999999997</v>
      </c>
      <c r="CF1427" s="105">
        <v>-0.278611</v>
      </c>
      <c r="CG1427" s="105">
        <v>-0.27323399999999998</v>
      </c>
      <c r="CH1427" s="105">
        <v>0.44649</v>
      </c>
      <c r="CI1427" s="105">
        <v>-2.8277099999999999E-2</v>
      </c>
      <c r="CJ1427" s="105">
        <v>2.9315899999999999E-2</v>
      </c>
      <c r="CK1427" s="105">
        <v>7.4706999999999996E-2</v>
      </c>
      <c r="CL1427" s="105">
        <v>0.18373700000000001</v>
      </c>
      <c r="CM1427" s="116">
        <v>5.9757900000000003E-2</v>
      </c>
    </row>
    <row r="1428" spans="1:91">
      <c r="A1428" s="104" t="s">
        <v>3780</v>
      </c>
      <c r="B1428" s="104" t="s">
        <v>3781</v>
      </c>
      <c r="C1428" s="104" t="s">
        <v>3782</v>
      </c>
      <c r="D1428" s="105">
        <v>27.363099999999999</v>
      </c>
      <c r="E1428" s="108">
        <v>85477338</v>
      </c>
      <c r="F1428" s="108">
        <v>92845536</v>
      </c>
      <c r="G1428" s="108">
        <v>86158213</v>
      </c>
      <c r="H1428" s="108">
        <v>150556479.5</v>
      </c>
      <c r="I1428" s="108">
        <v>66562929</v>
      </c>
      <c r="J1428" s="108">
        <v>169318659.30000001</v>
      </c>
      <c r="K1428" s="108">
        <v>95792654.5</v>
      </c>
      <c r="L1428" s="108">
        <v>98820711</v>
      </c>
      <c r="M1428" s="108">
        <v>143111717.90000001</v>
      </c>
      <c r="N1428" s="108">
        <v>30056569</v>
      </c>
      <c r="O1428" s="108">
        <v>87997246.5</v>
      </c>
      <c r="P1428" s="108">
        <v>7860770.5</v>
      </c>
      <c r="Q1428" s="108">
        <v>224352884.69999999</v>
      </c>
      <c r="R1428" s="108">
        <v>156513318.90000001</v>
      </c>
      <c r="S1428" s="108">
        <v>92405776</v>
      </c>
      <c r="T1428" s="108">
        <v>158270142</v>
      </c>
      <c r="U1428" s="108">
        <v>124588932</v>
      </c>
      <c r="V1428" s="108">
        <v>191756193.09999999</v>
      </c>
      <c r="W1428" s="108">
        <v>82837644</v>
      </c>
      <c r="X1428" s="108">
        <v>168519748</v>
      </c>
      <c r="Y1428" s="108">
        <v>162487231.80000001</v>
      </c>
      <c r="Z1428" s="108">
        <v>131775262</v>
      </c>
      <c r="AA1428" s="108">
        <v>137992476.40000001</v>
      </c>
      <c r="AB1428" s="108">
        <v>109572464</v>
      </c>
      <c r="AC1428" s="108">
        <v>127769168</v>
      </c>
      <c r="AD1428" s="108">
        <v>166222660</v>
      </c>
      <c r="AE1428" s="108">
        <v>234608475</v>
      </c>
      <c r="AF1428" s="108">
        <v>176468010</v>
      </c>
      <c r="AG1428" s="108">
        <v>260917256</v>
      </c>
      <c r="AH1428" s="115">
        <v>179430626.5</v>
      </c>
      <c r="AI1428" s="105">
        <v>26.732500000000002</v>
      </c>
      <c r="AJ1428" s="105">
        <v>27.167200000000001</v>
      </c>
      <c r="AK1428" s="105">
        <v>27.023099999999999</v>
      </c>
      <c r="AL1428" s="105">
        <v>27.440100000000001</v>
      </c>
      <c r="AM1428" s="105">
        <v>26.453800000000001</v>
      </c>
      <c r="AN1428" s="105">
        <v>27.901399999999999</v>
      </c>
      <c r="AO1428" s="105">
        <v>26.786200000000001</v>
      </c>
      <c r="AP1428" s="105">
        <v>27.619299999999999</v>
      </c>
      <c r="AQ1428" s="105">
        <v>27.281700000000001</v>
      </c>
      <c r="AR1428" s="105">
        <v>25.0761</v>
      </c>
      <c r="AS1428" s="105">
        <v>27.089099999999998</v>
      </c>
      <c r="AT1428" s="105">
        <v>23.510400000000001</v>
      </c>
      <c r="AU1428" s="105">
        <v>27.9758</v>
      </c>
      <c r="AV1428" s="105">
        <v>27.511399999999998</v>
      </c>
      <c r="AW1428" s="105">
        <v>26.893000000000001</v>
      </c>
      <c r="AX1428" s="105">
        <v>27.617100000000001</v>
      </c>
      <c r="AY1428" s="105">
        <v>27.218699999999998</v>
      </c>
      <c r="AZ1428" s="105">
        <v>27.888999999999999</v>
      </c>
      <c r="BA1428" s="105">
        <v>26.5487</v>
      </c>
      <c r="BB1428" s="105">
        <v>27.678799999999999</v>
      </c>
      <c r="BC1428" s="105">
        <v>27.4528</v>
      </c>
      <c r="BD1428" s="105">
        <v>27.3933</v>
      </c>
      <c r="BE1428" s="105">
        <v>27.496400000000001</v>
      </c>
      <c r="BF1428" s="105">
        <v>27.143899999999999</v>
      </c>
      <c r="BG1428" s="105">
        <v>26.935300000000002</v>
      </c>
      <c r="BH1428" s="105">
        <v>27.332899999999999</v>
      </c>
      <c r="BI1428" s="105">
        <v>27.819600000000001</v>
      </c>
      <c r="BJ1428" s="105">
        <v>27.4499</v>
      </c>
      <c r="BK1428" s="105">
        <v>27.932700000000001</v>
      </c>
      <c r="BL1428" s="116">
        <v>27.4803</v>
      </c>
      <c r="BM1428" s="112">
        <v>3.2745400000000001E-2</v>
      </c>
      <c r="BN1428" s="112">
        <v>0.47752600000000001</v>
      </c>
      <c r="BO1428" s="112">
        <v>0.245111</v>
      </c>
      <c r="BP1428" s="112">
        <v>8.4116999999999997E-2</v>
      </c>
      <c r="BQ1428" s="112">
        <v>0.66997899999999999</v>
      </c>
      <c r="BR1428" s="112">
        <v>0.86278999999999995</v>
      </c>
      <c r="BS1428" s="112">
        <v>0.356956</v>
      </c>
      <c r="BT1428" s="112">
        <v>0.215366</v>
      </c>
      <c r="BU1428" s="117">
        <v>0.437112</v>
      </c>
      <c r="BV1428" s="112">
        <v>7.7648700000000001E-2</v>
      </c>
      <c r="BW1428" s="112">
        <v>0.562693</v>
      </c>
      <c r="BX1428" s="112">
        <v>0.35699799999999998</v>
      </c>
      <c r="BY1428" s="112">
        <v>0.13893800000000001</v>
      </c>
      <c r="BZ1428" s="112">
        <v>0.839005</v>
      </c>
      <c r="CA1428" s="112">
        <v>0.94182699999999997</v>
      </c>
      <c r="CB1428" s="112">
        <v>0.58655900000000005</v>
      </c>
      <c r="CC1428" s="112">
        <v>0.41691400000000001</v>
      </c>
      <c r="CD1428" s="117">
        <v>0.78158300000000003</v>
      </c>
      <c r="CE1428" s="105">
        <v>-0.64665499999999998</v>
      </c>
      <c r="CF1428" s="105">
        <v>-0.35583399999999998</v>
      </c>
      <c r="CG1428" s="105">
        <v>-0.39188099999999998</v>
      </c>
      <c r="CH1428" s="105">
        <v>-2.39574</v>
      </c>
      <c r="CI1428" s="105">
        <v>-0.160859</v>
      </c>
      <c r="CJ1428" s="105">
        <v>-4.5969599999999999E-2</v>
      </c>
      <c r="CK1428" s="105">
        <v>-0.39416099999999998</v>
      </c>
      <c r="CL1428" s="105">
        <v>-0.27637699999999998</v>
      </c>
      <c r="CM1428" s="116">
        <v>-0.25835399999999997</v>
      </c>
    </row>
    <row r="1429" spans="1:91">
      <c r="A1429" s="104" t="s">
        <v>3783</v>
      </c>
      <c r="B1429" s="104" t="s">
        <v>3784</v>
      </c>
      <c r="C1429" s="104" t="s">
        <v>3785</v>
      </c>
      <c r="D1429" s="105">
        <v>33.617199999999997</v>
      </c>
      <c r="E1429" s="108">
        <v>11880209052</v>
      </c>
      <c r="F1429" s="108">
        <v>14547284248</v>
      </c>
      <c r="G1429" s="108">
        <v>15388226599</v>
      </c>
      <c r="H1429" s="108">
        <v>16658888805</v>
      </c>
      <c r="I1429" s="108">
        <v>15321242482</v>
      </c>
      <c r="J1429" s="108">
        <v>20753374850</v>
      </c>
      <c r="K1429" s="108">
        <v>14583888538</v>
      </c>
      <c r="L1429" s="108">
        <v>24250950037</v>
      </c>
      <c r="M1429" s="108">
        <v>14649715316</v>
      </c>
      <c r="N1429" s="108">
        <v>15924446954</v>
      </c>
      <c r="O1429" s="108">
        <v>17878116034</v>
      </c>
      <c r="P1429" s="108">
        <v>15085026014</v>
      </c>
      <c r="Q1429" s="108">
        <v>11606981578</v>
      </c>
      <c r="R1429" s="108">
        <v>11023688983</v>
      </c>
      <c r="S1429" s="108">
        <v>9616261143</v>
      </c>
      <c r="T1429" s="108">
        <v>8336699439</v>
      </c>
      <c r="U1429" s="108">
        <v>8701721423</v>
      </c>
      <c r="V1429" s="108">
        <v>9951449807</v>
      </c>
      <c r="W1429" s="108">
        <v>9930566954</v>
      </c>
      <c r="X1429" s="108">
        <v>10200402038</v>
      </c>
      <c r="Y1429" s="108">
        <v>11552717601</v>
      </c>
      <c r="Z1429" s="108">
        <v>9516727217</v>
      </c>
      <c r="AA1429" s="108">
        <v>9746627893</v>
      </c>
      <c r="AB1429" s="108">
        <v>9367784578</v>
      </c>
      <c r="AC1429" s="108">
        <v>8953986297</v>
      </c>
      <c r="AD1429" s="108">
        <v>9003318989</v>
      </c>
      <c r="AE1429" s="108">
        <v>9044413839</v>
      </c>
      <c r="AF1429" s="108">
        <v>9945928046</v>
      </c>
      <c r="AG1429" s="108">
        <v>9798183914</v>
      </c>
      <c r="AH1429" s="115">
        <v>11815576018</v>
      </c>
      <c r="AI1429" s="105">
        <v>33.851300000000002</v>
      </c>
      <c r="AJ1429" s="105">
        <v>34.283999999999999</v>
      </c>
      <c r="AK1429" s="105">
        <v>34.362900000000003</v>
      </c>
      <c r="AL1429" s="105">
        <v>34.229999999999997</v>
      </c>
      <c r="AM1429" s="105">
        <v>34.2562</v>
      </c>
      <c r="AN1429" s="105">
        <v>34.661700000000003</v>
      </c>
      <c r="AO1429" s="105">
        <v>34.023200000000003</v>
      </c>
      <c r="AP1429" s="105">
        <v>35.115200000000002</v>
      </c>
      <c r="AQ1429" s="105">
        <v>33.959200000000003</v>
      </c>
      <c r="AR1429" s="105">
        <v>34.350299999999997</v>
      </c>
      <c r="AS1429" s="105">
        <v>34.562199999999997</v>
      </c>
      <c r="AT1429" s="105">
        <v>34.416600000000003</v>
      </c>
      <c r="AU1429" s="105">
        <v>33.646900000000002</v>
      </c>
      <c r="AV1429" s="105">
        <v>33.6496</v>
      </c>
      <c r="AW1429" s="105">
        <v>33.5122</v>
      </c>
      <c r="AX1429" s="105">
        <v>33.336100000000002</v>
      </c>
      <c r="AY1429" s="105">
        <v>33.331299999999999</v>
      </c>
      <c r="AZ1429" s="105">
        <v>33.546199999999999</v>
      </c>
      <c r="BA1429" s="105">
        <v>33.4542</v>
      </c>
      <c r="BB1429" s="105">
        <v>33.581299999999999</v>
      </c>
      <c r="BC1429" s="105">
        <v>33.641800000000003</v>
      </c>
      <c r="BD1429" s="105">
        <v>33.571599999999997</v>
      </c>
      <c r="BE1429" s="105">
        <v>33.592599999999997</v>
      </c>
      <c r="BF1429" s="105">
        <v>33.561599999999999</v>
      </c>
      <c r="BG1429" s="105">
        <v>33.107599999999998</v>
      </c>
      <c r="BH1429" s="105">
        <v>33.083300000000001</v>
      </c>
      <c r="BI1429" s="105">
        <v>33.088299999999997</v>
      </c>
      <c r="BJ1429" s="105">
        <v>33.266500000000001</v>
      </c>
      <c r="BK1429" s="105">
        <v>33.116</v>
      </c>
      <c r="BL1429" s="116">
        <v>33.455100000000002</v>
      </c>
      <c r="BM1429" s="112">
        <v>8.9932399999999996E-3</v>
      </c>
      <c r="BN1429" s="112">
        <v>2.9526800000000001E-3</v>
      </c>
      <c r="BO1429" s="112">
        <v>4.8684600000000001E-2</v>
      </c>
      <c r="BP1429" s="112">
        <v>5.6169800000000001E-4</v>
      </c>
      <c r="BQ1429" s="112">
        <v>4.0129900000000003E-2</v>
      </c>
      <c r="BR1429" s="112">
        <v>0.35888300000000001</v>
      </c>
      <c r="BS1429" s="112">
        <v>6.7815600000000004E-2</v>
      </c>
      <c r="BT1429" s="112">
        <v>3.9745500000000003E-2</v>
      </c>
      <c r="BU1429" s="117">
        <v>0.13137599999999999</v>
      </c>
      <c r="BV1429" s="112">
        <v>3.8035100000000002E-2</v>
      </c>
      <c r="BW1429" s="112">
        <v>2.1244800000000001E-2</v>
      </c>
      <c r="BX1429" s="112">
        <v>0.133324</v>
      </c>
      <c r="BY1429" s="112">
        <v>6.1851299999999996E-3</v>
      </c>
      <c r="BZ1429" s="112">
        <v>0.364402</v>
      </c>
      <c r="CA1429" s="112">
        <v>0.62968900000000005</v>
      </c>
      <c r="CB1429" s="112">
        <v>0.247448</v>
      </c>
      <c r="CC1429" s="112">
        <v>0.161</v>
      </c>
      <c r="CD1429" s="117">
        <v>0.64875799999999995</v>
      </c>
      <c r="CE1429" s="105">
        <v>0.88686600000000004</v>
      </c>
      <c r="CF1429" s="105">
        <v>1.1033900000000001</v>
      </c>
      <c r="CG1429" s="105">
        <v>1.08666</v>
      </c>
      <c r="CH1429" s="105">
        <v>1.16378</v>
      </c>
      <c r="CI1429" s="105">
        <v>0.32367200000000002</v>
      </c>
      <c r="CJ1429" s="105">
        <v>0.12531400000000001</v>
      </c>
      <c r="CK1429" s="105">
        <v>0.279864</v>
      </c>
      <c r="CL1429" s="105">
        <v>0.29603800000000002</v>
      </c>
      <c r="CM1429" s="116">
        <v>-0.186167</v>
      </c>
    </row>
    <row r="1430" spans="1:91">
      <c r="A1430" s="104" t="s">
        <v>3786</v>
      </c>
      <c r="B1430" s="104" t="s">
        <v>3787</v>
      </c>
      <c r="C1430" s="104" t="s">
        <v>3788</v>
      </c>
      <c r="D1430" s="105">
        <v>33.912199999999999</v>
      </c>
      <c r="E1430" s="108">
        <v>34281435122</v>
      </c>
      <c r="F1430" s="108">
        <v>38817471018</v>
      </c>
      <c r="G1430" s="108">
        <v>43305233789</v>
      </c>
      <c r="H1430" s="108">
        <v>17959447873</v>
      </c>
      <c r="I1430" s="108">
        <v>12255431354</v>
      </c>
      <c r="J1430" s="108">
        <v>15018998797</v>
      </c>
      <c r="K1430" s="108">
        <v>16077214850</v>
      </c>
      <c r="L1430" s="108">
        <v>21518239034</v>
      </c>
      <c r="M1430" s="108">
        <v>13961625616</v>
      </c>
      <c r="N1430" s="108">
        <v>11183560012</v>
      </c>
      <c r="O1430" s="108">
        <v>8583928951</v>
      </c>
      <c r="P1430" s="108">
        <v>11074184381</v>
      </c>
      <c r="Q1430" s="108">
        <v>20320568714</v>
      </c>
      <c r="R1430" s="108">
        <v>27444917779</v>
      </c>
      <c r="S1430" s="108">
        <v>34454182933</v>
      </c>
      <c r="T1430" s="108">
        <v>15439248302</v>
      </c>
      <c r="U1430" s="108">
        <v>15078427031</v>
      </c>
      <c r="V1430" s="108">
        <v>13806538060</v>
      </c>
      <c r="W1430" s="108">
        <v>4132443776</v>
      </c>
      <c r="X1430" s="108">
        <v>4274327099</v>
      </c>
      <c r="Y1430" s="108">
        <v>4674253892</v>
      </c>
      <c r="Z1430" s="108">
        <v>4060282971</v>
      </c>
      <c r="AA1430" s="108">
        <v>3775163704</v>
      </c>
      <c r="AB1430" s="108">
        <v>2865740688</v>
      </c>
      <c r="AC1430" s="108">
        <v>4736536522</v>
      </c>
      <c r="AD1430" s="108">
        <v>218162411</v>
      </c>
      <c r="AE1430" s="108">
        <v>226989414</v>
      </c>
      <c r="AF1430" s="108">
        <v>3597717195</v>
      </c>
      <c r="AG1430" s="108">
        <v>3071386555</v>
      </c>
      <c r="AH1430" s="115">
        <v>311232698</v>
      </c>
      <c r="AI1430" s="105">
        <v>35.380200000000002</v>
      </c>
      <c r="AJ1430" s="105">
        <v>35.671199999999999</v>
      </c>
      <c r="AK1430" s="105">
        <v>35.817500000000003</v>
      </c>
      <c r="AL1430" s="105">
        <v>34.3384</v>
      </c>
      <c r="AM1430" s="105">
        <v>33.934600000000003</v>
      </c>
      <c r="AN1430" s="105">
        <v>34.201000000000001</v>
      </c>
      <c r="AO1430" s="105">
        <v>34.163499999999999</v>
      </c>
      <c r="AP1430" s="105">
        <v>34.948900000000002</v>
      </c>
      <c r="AQ1430" s="105">
        <v>33.889800000000001</v>
      </c>
      <c r="AR1430" s="105">
        <v>33.838299999999997</v>
      </c>
      <c r="AS1430" s="105">
        <v>33.521299999999997</v>
      </c>
      <c r="AT1430" s="105">
        <v>33.970599999999997</v>
      </c>
      <c r="AU1430" s="105">
        <v>34.446100000000001</v>
      </c>
      <c r="AV1430" s="105">
        <v>34.965499999999999</v>
      </c>
      <c r="AW1430" s="105">
        <v>35.384799999999998</v>
      </c>
      <c r="AX1430" s="105">
        <v>34.225200000000001</v>
      </c>
      <c r="AY1430" s="105">
        <v>34.118000000000002</v>
      </c>
      <c r="AZ1430" s="105">
        <v>34.021299999999997</v>
      </c>
      <c r="BA1430" s="105">
        <v>32.189300000000003</v>
      </c>
      <c r="BB1430" s="105">
        <v>32.312899999999999</v>
      </c>
      <c r="BC1430" s="105">
        <v>32.3108</v>
      </c>
      <c r="BD1430" s="105">
        <v>32.325499999999998</v>
      </c>
      <c r="BE1430" s="105">
        <v>32.212499999999999</v>
      </c>
      <c r="BF1430" s="105">
        <v>31.852799999999998</v>
      </c>
      <c r="BG1430" s="105">
        <v>32.180199999999999</v>
      </c>
      <c r="BH1430" s="105">
        <v>27.728100000000001</v>
      </c>
      <c r="BI1430" s="105">
        <v>27.771899999999999</v>
      </c>
      <c r="BJ1430" s="105">
        <v>31.799499999999998</v>
      </c>
      <c r="BK1430" s="105">
        <v>31.4407</v>
      </c>
      <c r="BL1430" s="116">
        <v>28.228899999999999</v>
      </c>
      <c r="BM1430" s="112">
        <v>1.08764E-2</v>
      </c>
      <c r="BN1430" s="112">
        <v>3.2459500000000002E-2</v>
      </c>
      <c r="BO1430" s="112">
        <v>3.1032299999999999E-2</v>
      </c>
      <c r="BP1430" s="112">
        <v>4.5194100000000001E-2</v>
      </c>
      <c r="BQ1430" s="112">
        <v>1.90011E-2</v>
      </c>
      <c r="BR1430" s="112">
        <v>3.3051999999999998E-2</v>
      </c>
      <c r="BS1430" s="112">
        <v>0.19189600000000001</v>
      </c>
      <c r="BT1430" s="112">
        <v>0.22486800000000001</v>
      </c>
      <c r="BU1430" s="117">
        <v>0.534937</v>
      </c>
      <c r="BV1430" s="112">
        <v>4.1654400000000001E-2</v>
      </c>
      <c r="BW1430" s="112">
        <v>7.9851000000000005E-2</v>
      </c>
      <c r="BX1430" s="112">
        <v>0.104562</v>
      </c>
      <c r="BY1430" s="112">
        <v>8.5060899999999995E-2</v>
      </c>
      <c r="BZ1430" s="112">
        <v>0.293597</v>
      </c>
      <c r="CA1430" s="112">
        <v>0.171156</v>
      </c>
      <c r="CB1430" s="112">
        <v>0.41686200000000001</v>
      </c>
      <c r="CC1430" s="112">
        <v>0.42815399999999998</v>
      </c>
      <c r="CD1430" s="117">
        <v>0.82991099999999995</v>
      </c>
      <c r="CE1430" s="105">
        <v>5.1332800000000001</v>
      </c>
      <c r="CF1430" s="105">
        <v>3.66831</v>
      </c>
      <c r="CG1430" s="105">
        <v>3.84436</v>
      </c>
      <c r="CH1430" s="105">
        <v>3.2870499999999998</v>
      </c>
      <c r="CI1430" s="105">
        <v>4.4424099999999997</v>
      </c>
      <c r="CJ1430" s="105">
        <v>3.6318000000000001</v>
      </c>
      <c r="CK1430" s="105">
        <v>1.7813099999999999</v>
      </c>
      <c r="CL1430" s="105">
        <v>1.6405700000000001</v>
      </c>
      <c r="CM1430" s="116">
        <v>-1.26295</v>
      </c>
    </row>
    <row r="1431" spans="1:91">
      <c r="A1431" s="104" t="s">
        <v>3789</v>
      </c>
      <c r="B1431" s="104" t="s">
        <v>3790</v>
      </c>
      <c r="C1431" s="104" t="s">
        <v>471</v>
      </c>
      <c r="D1431" s="105">
        <v>31.53</v>
      </c>
      <c r="E1431" s="108">
        <v>3159089527</v>
      </c>
      <c r="F1431" s="108">
        <v>3952043329</v>
      </c>
      <c r="G1431" s="108">
        <v>4235825344</v>
      </c>
      <c r="H1431" s="108">
        <v>3111229180</v>
      </c>
      <c r="I1431" s="108">
        <v>2722520755</v>
      </c>
      <c r="J1431" s="108">
        <v>2880444357</v>
      </c>
      <c r="K1431" s="108">
        <v>4223353981</v>
      </c>
      <c r="L1431" s="108">
        <v>2903447736</v>
      </c>
      <c r="M1431" s="108">
        <v>4883353343</v>
      </c>
      <c r="N1431" s="108">
        <v>2090031530</v>
      </c>
      <c r="O1431" s="108">
        <v>3185611574</v>
      </c>
      <c r="P1431" s="108">
        <v>3071957054</v>
      </c>
      <c r="Q1431" s="108">
        <v>2361484964</v>
      </c>
      <c r="R1431" s="108">
        <v>2289045391</v>
      </c>
      <c r="S1431" s="108">
        <v>2156981104</v>
      </c>
      <c r="T1431" s="108">
        <v>2313197992</v>
      </c>
      <c r="U1431" s="108">
        <v>2430411225</v>
      </c>
      <c r="V1431" s="108">
        <v>2070859799</v>
      </c>
      <c r="W1431" s="108">
        <v>2131087117</v>
      </c>
      <c r="X1431" s="108">
        <v>2526739052</v>
      </c>
      <c r="Y1431" s="108">
        <v>2071169203</v>
      </c>
      <c r="Z1431" s="108">
        <v>2262731781</v>
      </c>
      <c r="AA1431" s="108">
        <v>1913517854</v>
      </c>
      <c r="AB1431" s="108">
        <v>1570186212</v>
      </c>
      <c r="AC1431" s="108">
        <v>3262740118</v>
      </c>
      <c r="AD1431" s="108">
        <v>2382218322</v>
      </c>
      <c r="AE1431" s="108">
        <v>2578645703</v>
      </c>
      <c r="AF1431" s="108">
        <v>3043360243</v>
      </c>
      <c r="AG1431" s="108">
        <v>3598310859</v>
      </c>
      <c r="AH1431" s="115">
        <v>2798859679</v>
      </c>
      <c r="AI1431" s="105">
        <v>31.940300000000001</v>
      </c>
      <c r="AJ1431" s="105">
        <v>32.421399999999998</v>
      </c>
      <c r="AK1431" s="105">
        <v>32.518900000000002</v>
      </c>
      <c r="AL1431" s="105">
        <v>31.809200000000001</v>
      </c>
      <c r="AM1431" s="105">
        <v>31.759799999999998</v>
      </c>
      <c r="AN1431" s="105">
        <v>31.872699999999998</v>
      </c>
      <c r="AO1431" s="105">
        <v>32.241300000000003</v>
      </c>
      <c r="AP1431" s="105">
        <v>32.090499999999999</v>
      </c>
      <c r="AQ1431" s="105">
        <v>32.374299999999998</v>
      </c>
      <c r="AR1431" s="105">
        <v>31.372299999999999</v>
      </c>
      <c r="AS1431" s="105">
        <v>32.052700000000002</v>
      </c>
      <c r="AT1431" s="105">
        <v>32.120699999999999</v>
      </c>
      <c r="AU1431" s="105">
        <v>31.371300000000002</v>
      </c>
      <c r="AV1431" s="105">
        <v>31.381799999999998</v>
      </c>
      <c r="AW1431" s="105">
        <v>31.331099999999999</v>
      </c>
      <c r="AX1431" s="105">
        <v>31.486599999999999</v>
      </c>
      <c r="AY1431" s="105">
        <v>31.501899999999999</v>
      </c>
      <c r="AZ1431" s="105">
        <v>31.2818</v>
      </c>
      <c r="BA1431" s="105">
        <v>31.233899999999998</v>
      </c>
      <c r="BB1431" s="105">
        <v>31.561</v>
      </c>
      <c r="BC1431" s="105">
        <v>31.138000000000002</v>
      </c>
      <c r="BD1431" s="105">
        <v>31.476900000000001</v>
      </c>
      <c r="BE1431" s="105">
        <v>31.248899999999999</v>
      </c>
      <c r="BF1431" s="105">
        <v>30.9849</v>
      </c>
      <c r="BG1431" s="105">
        <v>31.652200000000001</v>
      </c>
      <c r="BH1431" s="105">
        <v>31.184699999999999</v>
      </c>
      <c r="BI1431" s="105">
        <v>31.277799999999999</v>
      </c>
      <c r="BJ1431" s="105">
        <v>31.5581</v>
      </c>
      <c r="BK1431" s="105">
        <v>31.6692</v>
      </c>
      <c r="BL1431" s="116">
        <v>31.376999999999999</v>
      </c>
      <c r="BM1431" s="112">
        <v>1.8599899999999999E-2</v>
      </c>
      <c r="BN1431" s="112">
        <v>3.7602200000000002E-2</v>
      </c>
      <c r="BO1431" s="112">
        <v>4.0575699999999999E-3</v>
      </c>
      <c r="BP1431" s="112">
        <v>0.28371000000000002</v>
      </c>
      <c r="BQ1431" s="112">
        <v>0.115629</v>
      </c>
      <c r="BR1431" s="112">
        <v>0.37185800000000002</v>
      </c>
      <c r="BS1431" s="112">
        <v>0.219217</v>
      </c>
      <c r="BT1431" s="112">
        <v>0.14662800000000001</v>
      </c>
      <c r="BU1431" s="117">
        <v>0.38202700000000001</v>
      </c>
      <c r="BV1431" s="112">
        <v>5.7202900000000001E-2</v>
      </c>
      <c r="BW1431" s="112">
        <v>8.7764900000000007E-2</v>
      </c>
      <c r="BX1431" s="112">
        <v>3.73765E-2</v>
      </c>
      <c r="BY1431" s="112">
        <v>0.36826700000000001</v>
      </c>
      <c r="BZ1431" s="112">
        <v>0.48912699999999998</v>
      </c>
      <c r="CA1431" s="112">
        <v>0.64187300000000003</v>
      </c>
      <c r="CB1431" s="112">
        <v>0.44921899999999998</v>
      </c>
      <c r="CC1431" s="112">
        <v>0.33324300000000001</v>
      </c>
      <c r="CD1431" s="117">
        <v>0.75772600000000001</v>
      </c>
      <c r="CE1431" s="105">
        <v>0.75878699999999999</v>
      </c>
      <c r="CF1431" s="105">
        <v>0.27917799999999998</v>
      </c>
      <c r="CG1431" s="105">
        <v>0.70062899999999995</v>
      </c>
      <c r="CH1431" s="105">
        <v>0.31379800000000002</v>
      </c>
      <c r="CI1431" s="105">
        <v>-0.173373</v>
      </c>
      <c r="CJ1431" s="105">
        <v>-0.111345</v>
      </c>
      <c r="CK1431" s="105">
        <v>-0.22381499999999999</v>
      </c>
      <c r="CL1431" s="105">
        <v>-0.29787200000000003</v>
      </c>
      <c r="CM1431" s="116">
        <v>-0.16318099999999999</v>
      </c>
    </row>
    <row r="1432" spans="1:91">
      <c r="A1432" s="104" t="s">
        <v>3791</v>
      </c>
      <c r="B1432" s="104" t="s">
        <v>3792</v>
      </c>
      <c r="C1432" s="104" t="s">
        <v>3793</v>
      </c>
      <c r="D1432" s="105">
        <v>26.541699999999999</v>
      </c>
      <c r="E1432" s="108">
        <v>65933197</v>
      </c>
      <c r="F1432" s="108">
        <v>44489451.5</v>
      </c>
      <c r="G1432" s="108">
        <v>37438256</v>
      </c>
      <c r="H1432" s="108">
        <v>64906246.5</v>
      </c>
      <c r="I1432" s="108">
        <v>36912327.5</v>
      </c>
      <c r="J1432" s="108">
        <v>6952196</v>
      </c>
      <c r="K1432" s="108">
        <v>80662196.5</v>
      </c>
      <c r="L1432" s="108">
        <v>39088716</v>
      </c>
      <c r="M1432" s="108">
        <v>83723072</v>
      </c>
      <c r="N1432" s="108"/>
      <c r="O1432" s="108"/>
      <c r="P1432" s="108"/>
      <c r="Q1432" s="108">
        <v>81573265</v>
      </c>
      <c r="R1432" s="108">
        <v>80663188</v>
      </c>
      <c r="S1432" s="108">
        <v>53700198</v>
      </c>
      <c r="T1432" s="108">
        <v>113682337</v>
      </c>
      <c r="U1432" s="108">
        <v>113775022</v>
      </c>
      <c r="V1432" s="108">
        <v>125991617</v>
      </c>
      <c r="W1432" s="108">
        <v>136540622.30000001</v>
      </c>
      <c r="X1432" s="108">
        <v>134820939</v>
      </c>
      <c r="Y1432" s="108">
        <v>102261216</v>
      </c>
      <c r="Z1432" s="108">
        <v>115893119</v>
      </c>
      <c r="AA1432" s="108">
        <v>110996791</v>
      </c>
      <c r="AB1432" s="108">
        <v>115555117.5</v>
      </c>
      <c r="AC1432" s="108">
        <v>103210388</v>
      </c>
      <c r="AD1432" s="108">
        <v>107855014</v>
      </c>
      <c r="AE1432" s="108">
        <v>108148570</v>
      </c>
      <c r="AF1432" s="108">
        <v>107389262</v>
      </c>
      <c r="AG1432" s="108">
        <v>47410510</v>
      </c>
      <c r="AH1432" s="115">
        <v>99253446</v>
      </c>
      <c r="AI1432" s="105">
        <v>26.358000000000001</v>
      </c>
      <c r="AJ1432" s="105">
        <v>26.109000000000002</v>
      </c>
      <c r="AK1432" s="105">
        <v>25.811199999999999</v>
      </c>
      <c r="AL1432" s="105">
        <v>26.226199999999999</v>
      </c>
      <c r="AM1432" s="105">
        <v>25.654699999999998</v>
      </c>
      <c r="AN1432" s="105">
        <v>23.620799999999999</v>
      </c>
      <c r="AO1432" s="105">
        <v>26.528300000000002</v>
      </c>
      <c r="AP1432" s="105">
        <v>26.34</v>
      </c>
      <c r="AQ1432" s="105">
        <v>26.508199999999999</v>
      </c>
      <c r="AR1432" s="105">
        <v>19.767600000000002</v>
      </c>
      <c r="AS1432" s="105">
        <v>21.7544</v>
      </c>
      <c r="AT1432" s="105">
        <v>20.2651</v>
      </c>
      <c r="AU1432" s="105">
        <v>26.4983</v>
      </c>
      <c r="AV1432" s="105">
        <v>26.555099999999999</v>
      </c>
      <c r="AW1432" s="105">
        <v>26.173300000000001</v>
      </c>
      <c r="AX1432" s="105">
        <v>27.139800000000001</v>
      </c>
      <c r="AY1432" s="105">
        <v>27.0962</v>
      </c>
      <c r="AZ1432" s="105">
        <v>27.303999999999998</v>
      </c>
      <c r="BA1432" s="105">
        <v>27.2697</v>
      </c>
      <c r="BB1432" s="105">
        <v>27.356000000000002</v>
      </c>
      <c r="BC1432" s="105">
        <v>26.785399999999999</v>
      </c>
      <c r="BD1432" s="105">
        <v>27.206199999999999</v>
      </c>
      <c r="BE1432" s="105">
        <v>27.177499999999998</v>
      </c>
      <c r="BF1432" s="105">
        <v>27.220600000000001</v>
      </c>
      <c r="BG1432" s="105">
        <v>26.637</v>
      </c>
      <c r="BH1432" s="105">
        <v>26.6968</v>
      </c>
      <c r="BI1432" s="105">
        <v>26.702300000000001</v>
      </c>
      <c r="BJ1432" s="105">
        <v>26.7333</v>
      </c>
      <c r="BK1432" s="105">
        <v>25.4666</v>
      </c>
      <c r="BL1432" s="116">
        <v>26.6218</v>
      </c>
      <c r="BM1432" s="112">
        <v>0.69825400000000004</v>
      </c>
      <c r="BN1432" s="112">
        <v>0.28082600000000002</v>
      </c>
      <c r="BO1432" s="112">
        <v>0.67483000000000004</v>
      </c>
      <c r="BP1432" s="112">
        <v>1.40741E-3</v>
      </c>
      <c r="BQ1432" s="112">
        <v>0.76504099999999997</v>
      </c>
      <c r="BR1432" s="112">
        <v>9.1552800000000004E-2</v>
      </c>
      <c r="BS1432" s="112">
        <v>0.122664</v>
      </c>
      <c r="BT1432" s="112">
        <v>8.3913199999999993E-2</v>
      </c>
      <c r="BU1432" s="117">
        <v>0.37460399999999999</v>
      </c>
      <c r="BV1432" s="112">
        <v>0.749498</v>
      </c>
      <c r="BW1432" s="112">
        <v>0.373137</v>
      </c>
      <c r="BX1432" s="112">
        <v>0.75129299999999999</v>
      </c>
      <c r="BY1432" s="112">
        <v>9.6652000000000005E-3</v>
      </c>
      <c r="BZ1432" s="112">
        <v>0.888262</v>
      </c>
      <c r="CA1432" s="112">
        <v>0.309921</v>
      </c>
      <c r="CB1432" s="112">
        <v>0.33055400000000001</v>
      </c>
      <c r="CC1432" s="112">
        <v>0.246591</v>
      </c>
      <c r="CD1432" s="117">
        <v>0.75453099999999995</v>
      </c>
      <c r="CE1432" s="105">
        <v>-0.18116099999999999</v>
      </c>
      <c r="CF1432" s="105">
        <v>-1.1066400000000001</v>
      </c>
      <c r="CG1432" s="105">
        <v>0.18493000000000001</v>
      </c>
      <c r="CH1432" s="105">
        <v>-5.6781899999999998</v>
      </c>
      <c r="CI1432" s="105">
        <v>0.135022</v>
      </c>
      <c r="CJ1432" s="105">
        <v>0.90607300000000002</v>
      </c>
      <c r="CK1432" s="105">
        <v>0.86314299999999999</v>
      </c>
      <c r="CL1432" s="105">
        <v>0.92752599999999996</v>
      </c>
      <c r="CM1432" s="116">
        <v>0.40481800000000001</v>
      </c>
    </row>
    <row r="1433" spans="1:91">
      <c r="A1433" s="104" t="s">
        <v>3794</v>
      </c>
      <c r="B1433" s="104" t="s">
        <v>3795</v>
      </c>
      <c r="C1433" s="104" t="s">
        <v>3796</v>
      </c>
      <c r="D1433" s="105">
        <v>28.746400000000001</v>
      </c>
      <c r="E1433" s="108">
        <v>423290380</v>
      </c>
      <c r="F1433" s="108">
        <v>362838836</v>
      </c>
      <c r="G1433" s="108">
        <v>352711482</v>
      </c>
      <c r="H1433" s="108">
        <v>468952324.5</v>
      </c>
      <c r="I1433" s="108">
        <v>377429750</v>
      </c>
      <c r="J1433" s="108">
        <v>351898531</v>
      </c>
      <c r="K1433" s="108">
        <v>385741347</v>
      </c>
      <c r="L1433" s="108">
        <v>251081491</v>
      </c>
      <c r="M1433" s="108">
        <v>362844512</v>
      </c>
      <c r="N1433" s="108">
        <v>283689560</v>
      </c>
      <c r="O1433" s="108">
        <v>298358928.30000001</v>
      </c>
      <c r="P1433" s="108">
        <v>295200960</v>
      </c>
      <c r="Q1433" s="108">
        <v>349165014</v>
      </c>
      <c r="R1433" s="108">
        <v>353095527.80000001</v>
      </c>
      <c r="S1433" s="108">
        <v>266252397.5</v>
      </c>
      <c r="T1433" s="108">
        <v>333026454</v>
      </c>
      <c r="U1433" s="108">
        <v>346468580</v>
      </c>
      <c r="V1433" s="108">
        <v>430259700</v>
      </c>
      <c r="W1433" s="108">
        <v>417190664</v>
      </c>
      <c r="X1433" s="108">
        <v>401208302.5</v>
      </c>
      <c r="Y1433" s="108">
        <v>403262960</v>
      </c>
      <c r="Z1433" s="108">
        <v>312852595.5</v>
      </c>
      <c r="AA1433" s="108">
        <v>306699253.5</v>
      </c>
      <c r="AB1433" s="108">
        <v>358289676.5</v>
      </c>
      <c r="AC1433" s="108">
        <v>391353691.80000001</v>
      </c>
      <c r="AD1433" s="108">
        <v>422294028.80000001</v>
      </c>
      <c r="AE1433" s="108">
        <v>452626756</v>
      </c>
      <c r="AF1433" s="108">
        <v>376525772</v>
      </c>
      <c r="AG1433" s="108">
        <v>349181491.5</v>
      </c>
      <c r="AH1433" s="115">
        <v>441654544</v>
      </c>
      <c r="AI1433" s="105">
        <v>29.040600000000001</v>
      </c>
      <c r="AJ1433" s="105">
        <v>29.011199999999999</v>
      </c>
      <c r="AK1433" s="105">
        <v>29.010200000000001</v>
      </c>
      <c r="AL1433" s="105">
        <v>29.0793</v>
      </c>
      <c r="AM1433" s="105">
        <v>28.945599999999999</v>
      </c>
      <c r="AN1433" s="105">
        <v>28.930900000000001</v>
      </c>
      <c r="AO1433" s="105">
        <v>28.784800000000001</v>
      </c>
      <c r="AP1433" s="105">
        <v>28.758099999999999</v>
      </c>
      <c r="AQ1433" s="105">
        <v>28.623899999999999</v>
      </c>
      <c r="AR1433" s="105">
        <v>28.506399999999999</v>
      </c>
      <c r="AS1433" s="105">
        <v>28.7515</v>
      </c>
      <c r="AT1433" s="105">
        <v>28.741299999999999</v>
      </c>
      <c r="AU1433" s="105">
        <v>28.576899999999998</v>
      </c>
      <c r="AV1433" s="105">
        <v>28.685199999999998</v>
      </c>
      <c r="AW1433" s="105">
        <v>28.456900000000001</v>
      </c>
      <c r="AX1433" s="105">
        <v>28.6904</v>
      </c>
      <c r="AY1433" s="105">
        <v>28.692699999999999</v>
      </c>
      <c r="AZ1433" s="105">
        <v>29.0564</v>
      </c>
      <c r="BA1433" s="105">
        <v>28.8811</v>
      </c>
      <c r="BB1433" s="105">
        <v>28.927800000000001</v>
      </c>
      <c r="BC1433" s="105">
        <v>28.809200000000001</v>
      </c>
      <c r="BD1433" s="105">
        <v>28.626899999999999</v>
      </c>
      <c r="BE1433" s="105">
        <v>28.613399999999999</v>
      </c>
      <c r="BF1433" s="105">
        <v>28.853100000000001</v>
      </c>
      <c r="BG1433" s="105">
        <v>28.5977</v>
      </c>
      <c r="BH1433" s="105">
        <v>28.696999999999999</v>
      </c>
      <c r="BI1433" s="105">
        <v>28.767600000000002</v>
      </c>
      <c r="BJ1433" s="105">
        <v>28.543199999999999</v>
      </c>
      <c r="BK1433" s="105">
        <v>28.329599999999999</v>
      </c>
      <c r="BL1433" s="116">
        <v>28.712499999999999</v>
      </c>
      <c r="BM1433" s="112">
        <v>1.1465700000000001E-2</v>
      </c>
      <c r="BN1433" s="112">
        <v>1.9208699999999999E-2</v>
      </c>
      <c r="BO1433" s="112">
        <v>0.18579200000000001</v>
      </c>
      <c r="BP1433" s="112">
        <v>0.36993900000000002</v>
      </c>
      <c r="BQ1433" s="112">
        <v>0.74701899999999999</v>
      </c>
      <c r="BR1433" s="112">
        <v>0.15859400000000001</v>
      </c>
      <c r="BS1433" s="112">
        <v>4.12748E-2</v>
      </c>
      <c r="BT1433" s="112">
        <v>0.27904600000000002</v>
      </c>
      <c r="BU1433" s="117">
        <v>0.260079</v>
      </c>
      <c r="BV1433" s="112">
        <v>4.2656899999999998E-2</v>
      </c>
      <c r="BW1433" s="112">
        <v>5.6436199999999999E-2</v>
      </c>
      <c r="BX1433" s="112">
        <v>0.29517199999999999</v>
      </c>
      <c r="BY1433" s="112">
        <v>0.45377899999999999</v>
      </c>
      <c r="BZ1433" s="112">
        <v>0.87883900000000004</v>
      </c>
      <c r="CA1433" s="112">
        <v>0.41118500000000002</v>
      </c>
      <c r="CB1433" s="112">
        <v>0.193356</v>
      </c>
      <c r="CC1433" s="112">
        <v>0.48204900000000001</v>
      </c>
      <c r="CD1433" s="117">
        <v>0.72171300000000005</v>
      </c>
      <c r="CE1433" s="105">
        <v>0.49216199999999999</v>
      </c>
      <c r="CF1433" s="105">
        <v>0.45678099999999999</v>
      </c>
      <c r="CG1433" s="105">
        <v>0.193797</v>
      </c>
      <c r="CH1433" s="105">
        <v>0.137932</v>
      </c>
      <c r="CI1433" s="105">
        <v>4.4554999999999997E-2</v>
      </c>
      <c r="CJ1433" s="105">
        <v>0.28468700000000002</v>
      </c>
      <c r="CK1433" s="105">
        <v>0.344221</v>
      </c>
      <c r="CL1433" s="105">
        <v>0.16934099999999999</v>
      </c>
      <c r="CM1433" s="116">
        <v>0.158946</v>
      </c>
    </row>
    <row r="1434" spans="1:91">
      <c r="A1434" s="104" t="s">
        <v>3797</v>
      </c>
      <c r="B1434" s="104" t="s">
        <v>3798</v>
      </c>
      <c r="C1434" s="104" t="s">
        <v>3799</v>
      </c>
      <c r="D1434" s="105">
        <v>29.934600000000003</v>
      </c>
      <c r="E1434" s="108">
        <v>854988980</v>
      </c>
      <c r="F1434" s="108">
        <v>617406182</v>
      </c>
      <c r="G1434" s="108">
        <v>607894767.5</v>
      </c>
      <c r="H1434" s="108">
        <v>842917586</v>
      </c>
      <c r="I1434" s="108">
        <v>736740328</v>
      </c>
      <c r="J1434" s="108">
        <v>575610492</v>
      </c>
      <c r="K1434" s="108">
        <v>890456003.5</v>
      </c>
      <c r="L1434" s="108">
        <v>375519787.5</v>
      </c>
      <c r="M1434" s="108">
        <v>872617717</v>
      </c>
      <c r="N1434" s="108">
        <v>658535544</v>
      </c>
      <c r="O1434" s="108">
        <v>550499484</v>
      </c>
      <c r="P1434" s="108">
        <v>721839844</v>
      </c>
      <c r="Q1434" s="108">
        <v>882302238</v>
      </c>
      <c r="R1434" s="108">
        <v>793706961</v>
      </c>
      <c r="S1434" s="108">
        <v>872175777.79999995</v>
      </c>
      <c r="T1434" s="108">
        <v>786909921</v>
      </c>
      <c r="U1434" s="108">
        <v>988521888</v>
      </c>
      <c r="V1434" s="108">
        <v>868363802.5</v>
      </c>
      <c r="W1434" s="108">
        <v>993174228.79999995</v>
      </c>
      <c r="X1434" s="108">
        <v>1039137803</v>
      </c>
      <c r="Y1434" s="108">
        <v>929582115</v>
      </c>
      <c r="Z1434" s="108">
        <v>800569706</v>
      </c>
      <c r="AA1434" s="108">
        <v>816930026</v>
      </c>
      <c r="AB1434" s="108">
        <v>836151164</v>
      </c>
      <c r="AC1434" s="108">
        <v>1066898871</v>
      </c>
      <c r="AD1434" s="108">
        <v>1039418237</v>
      </c>
      <c r="AE1434" s="108">
        <v>992936160</v>
      </c>
      <c r="AF1434" s="108">
        <v>943751703.5</v>
      </c>
      <c r="AG1434" s="108">
        <v>1043709099</v>
      </c>
      <c r="AH1434" s="115">
        <v>954624906.79999995</v>
      </c>
      <c r="AI1434" s="105">
        <v>30.0548</v>
      </c>
      <c r="AJ1434" s="105">
        <v>29.8017</v>
      </c>
      <c r="AK1434" s="105">
        <v>29.773900000000001</v>
      </c>
      <c r="AL1434" s="105">
        <v>29.9252</v>
      </c>
      <c r="AM1434" s="105">
        <v>29.885000000000002</v>
      </c>
      <c r="AN1434" s="105">
        <v>29.630700000000001</v>
      </c>
      <c r="AO1434" s="105">
        <v>29.9559</v>
      </c>
      <c r="AP1434" s="105">
        <v>29.291799999999999</v>
      </c>
      <c r="AQ1434" s="105">
        <v>29.889900000000001</v>
      </c>
      <c r="AR1434" s="105">
        <v>29.7469</v>
      </c>
      <c r="AS1434" s="105">
        <v>29.607900000000001</v>
      </c>
      <c r="AT1434" s="105">
        <v>30.031300000000002</v>
      </c>
      <c r="AU1434" s="105">
        <v>29.938300000000002</v>
      </c>
      <c r="AV1434" s="105">
        <v>29.8537</v>
      </c>
      <c r="AW1434" s="105">
        <v>30.063700000000001</v>
      </c>
      <c r="AX1434" s="105">
        <v>29.930900000000001</v>
      </c>
      <c r="AY1434" s="105">
        <v>30.205300000000001</v>
      </c>
      <c r="AZ1434" s="105">
        <v>30.008299999999998</v>
      </c>
      <c r="BA1434" s="105">
        <v>30.132400000000001</v>
      </c>
      <c r="BB1434" s="105">
        <v>30.296399999999998</v>
      </c>
      <c r="BC1434" s="105">
        <v>29.994399999999999</v>
      </c>
      <c r="BD1434" s="105">
        <v>29.973099999999999</v>
      </c>
      <c r="BE1434" s="105">
        <v>30.037600000000001</v>
      </c>
      <c r="BF1434" s="105">
        <v>30.075800000000001</v>
      </c>
      <c r="BG1434" s="105">
        <v>30.029699999999998</v>
      </c>
      <c r="BH1434" s="105">
        <v>29.991199999999999</v>
      </c>
      <c r="BI1434" s="105">
        <v>29.901</v>
      </c>
      <c r="BJ1434" s="105">
        <v>29.8689</v>
      </c>
      <c r="BK1434" s="105">
        <v>29.9114</v>
      </c>
      <c r="BL1434" s="116">
        <v>29.841200000000001</v>
      </c>
      <c r="BM1434" s="112">
        <v>0.97553199999999995</v>
      </c>
      <c r="BN1434" s="112">
        <v>0.55856600000000001</v>
      </c>
      <c r="BO1434" s="112">
        <v>0.48958499999999999</v>
      </c>
      <c r="BP1434" s="112">
        <v>0.56796800000000003</v>
      </c>
      <c r="BQ1434" s="112">
        <v>0.29142200000000001</v>
      </c>
      <c r="BR1434" s="112">
        <v>0.10707800000000001</v>
      </c>
      <c r="BS1434" s="112">
        <v>4.0688700000000001E-2</v>
      </c>
      <c r="BT1434" s="112">
        <v>1.2869500000000001E-2</v>
      </c>
      <c r="BU1434" s="117">
        <v>8.1535700000000003E-2</v>
      </c>
      <c r="BV1434" s="112">
        <v>0.98322900000000002</v>
      </c>
      <c r="BW1434" s="112">
        <v>0.63855099999999998</v>
      </c>
      <c r="BX1434" s="112">
        <v>0.59482900000000005</v>
      </c>
      <c r="BY1434" s="112">
        <v>0.64354</v>
      </c>
      <c r="BZ1434" s="112">
        <v>0.62838799999999995</v>
      </c>
      <c r="CA1434" s="112">
        <v>0.33858300000000002</v>
      </c>
      <c r="CB1434" s="112">
        <v>0.191803</v>
      </c>
      <c r="CC1434" s="112">
        <v>8.8948799999999995E-2</v>
      </c>
      <c r="CD1434" s="117">
        <v>0.60786899999999999</v>
      </c>
      <c r="CE1434" s="105">
        <v>2.9913600000000002E-3</v>
      </c>
      <c r="CF1434" s="105">
        <v>-6.0174900000000003E-2</v>
      </c>
      <c r="CG1434" s="105">
        <v>-0.16128200000000001</v>
      </c>
      <c r="CH1434" s="105">
        <v>-7.8467700000000001E-2</v>
      </c>
      <c r="CI1434" s="105">
        <v>7.8093200000000002E-2</v>
      </c>
      <c r="CJ1434" s="105">
        <v>0.174375</v>
      </c>
      <c r="CK1434" s="105">
        <v>0.26725500000000002</v>
      </c>
      <c r="CL1434" s="105">
        <v>0.15503500000000001</v>
      </c>
      <c r="CM1434" s="116">
        <v>0.100136</v>
      </c>
    </row>
    <row r="1435" spans="1:91">
      <c r="A1435" s="104" t="s">
        <v>3800</v>
      </c>
      <c r="B1435" s="104" t="s">
        <v>3801</v>
      </c>
      <c r="C1435" s="104" t="s">
        <v>3802</v>
      </c>
      <c r="D1435" s="105">
        <v>30.699100000000001</v>
      </c>
      <c r="E1435" s="108">
        <v>1494454328</v>
      </c>
      <c r="F1435" s="108">
        <v>2223427148</v>
      </c>
      <c r="G1435" s="108">
        <v>2037107875</v>
      </c>
      <c r="H1435" s="108">
        <v>1875380696</v>
      </c>
      <c r="I1435" s="108">
        <v>687149399.5</v>
      </c>
      <c r="J1435" s="108">
        <v>1709181671</v>
      </c>
      <c r="K1435" s="108">
        <v>1117541258</v>
      </c>
      <c r="L1435" s="108">
        <v>910718869</v>
      </c>
      <c r="M1435" s="108">
        <v>897698108</v>
      </c>
      <c r="N1435" s="108">
        <v>734942682</v>
      </c>
      <c r="O1435" s="108">
        <v>1482870686</v>
      </c>
      <c r="P1435" s="108">
        <v>541268188.5</v>
      </c>
      <c r="Q1435" s="108">
        <v>647156856</v>
      </c>
      <c r="R1435" s="108">
        <v>1583410810</v>
      </c>
      <c r="S1435" s="108">
        <v>485048549</v>
      </c>
      <c r="T1435" s="108">
        <v>1878989890</v>
      </c>
      <c r="U1435" s="108">
        <v>1808225354</v>
      </c>
      <c r="V1435" s="108">
        <v>1669237710</v>
      </c>
      <c r="W1435" s="108">
        <v>612361169</v>
      </c>
      <c r="X1435" s="108">
        <v>675040823</v>
      </c>
      <c r="Y1435" s="108">
        <v>693765076</v>
      </c>
      <c r="Z1435" s="108">
        <v>1860071315</v>
      </c>
      <c r="AA1435" s="108">
        <v>1890692600</v>
      </c>
      <c r="AB1435" s="108">
        <v>622803481.79999995</v>
      </c>
      <c r="AC1435" s="108">
        <v>754279433.5</v>
      </c>
      <c r="AD1435" s="108">
        <v>1327841696</v>
      </c>
      <c r="AE1435" s="108">
        <v>1899644628</v>
      </c>
      <c r="AF1435" s="108">
        <v>2119751000</v>
      </c>
      <c r="AG1435" s="108">
        <v>1552130868</v>
      </c>
      <c r="AH1435" s="115">
        <v>2087485620</v>
      </c>
      <c r="AI1435" s="105">
        <v>30.860499999999998</v>
      </c>
      <c r="AJ1435" s="105">
        <v>31.6129</v>
      </c>
      <c r="AK1435" s="105">
        <v>31.481300000000001</v>
      </c>
      <c r="AL1435" s="105">
        <v>31.078900000000001</v>
      </c>
      <c r="AM1435" s="105">
        <v>29.7897</v>
      </c>
      <c r="AN1435" s="105">
        <v>31.209299999999999</v>
      </c>
      <c r="AO1435" s="105">
        <v>30.277100000000001</v>
      </c>
      <c r="AP1435" s="105">
        <v>30.561199999999999</v>
      </c>
      <c r="AQ1435" s="105">
        <v>29.930700000000002</v>
      </c>
      <c r="AR1435" s="105">
        <v>29.900500000000001</v>
      </c>
      <c r="AS1435" s="105">
        <v>31.0425</v>
      </c>
      <c r="AT1435" s="105">
        <v>29.6159</v>
      </c>
      <c r="AU1435" s="105">
        <v>29.5061</v>
      </c>
      <c r="AV1435" s="105">
        <v>30.850100000000001</v>
      </c>
      <c r="AW1435" s="105">
        <v>29.214400000000001</v>
      </c>
      <c r="AX1435" s="105">
        <v>31.186599999999999</v>
      </c>
      <c r="AY1435" s="105">
        <v>31.074300000000001</v>
      </c>
      <c r="AZ1435" s="105">
        <v>30.9771</v>
      </c>
      <c r="BA1435" s="105">
        <v>29.434699999999999</v>
      </c>
      <c r="BB1435" s="105">
        <v>29.683299999999999</v>
      </c>
      <c r="BC1435" s="105">
        <v>29.586600000000001</v>
      </c>
      <c r="BD1435" s="105">
        <v>31.193300000000001</v>
      </c>
      <c r="BE1435" s="105">
        <v>31.248999999999999</v>
      </c>
      <c r="BF1435" s="105">
        <v>29.6508</v>
      </c>
      <c r="BG1435" s="105">
        <v>29.531099999999999</v>
      </c>
      <c r="BH1435" s="105">
        <v>30.346299999999999</v>
      </c>
      <c r="BI1435" s="105">
        <v>30.837</v>
      </c>
      <c r="BJ1435" s="105">
        <v>31.036300000000001</v>
      </c>
      <c r="BK1435" s="105">
        <v>30.4697</v>
      </c>
      <c r="BL1435" s="116">
        <v>30.962</v>
      </c>
      <c r="BM1435" s="112">
        <v>0.165239</v>
      </c>
      <c r="BN1435" s="112">
        <v>0.80253099999999999</v>
      </c>
      <c r="BO1435" s="112">
        <v>9.0192300000000003E-2</v>
      </c>
      <c r="BP1435" s="112">
        <v>0.24782299999999999</v>
      </c>
      <c r="BQ1435" s="112">
        <v>0.14485899999999999</v>
      </c>
      <c r="BR1435" s="112">
        <v>0.24346499999999999</v>
      </c>
      <c r="BS1435" s="112">
        <v>2.8301899999999998E-3</v>
      </c>
      <c r="BT1435" s="112">
        <v>0.83230000000000004</v>
      </c>
      <c r="BU1435" s="117">
        <v>0.23663799999999999</v>
      </c>
      <c r="BV1435" s="112">
        <v>0.23930299999999999</v>
      </c>
      <c r="BW1435" s="112">
        <v>0.84393499999999999</v>
      </c>
      <c r="BX1435" s="112">
        <v>0.184918</v>
      </c>
      <c r="BY1435" s="112">
        <v>0.32997199999999999</v>
      </c>
      <c r="BZ1435" s="112">
        <v>0.52566400000000002</v>
      </c>
      <c r="CA1435" s="112">
        <v>0.50430200000000003</v>
      </c>
      <c r="CB1435" s="112">
        <v>5.5903500000000002E-2</v>
      </c>
      <c r="CC1435" s="112">
        <v>0.90813600000000005</v>
      </c>
      <c r="CD1435" s="117">
        <v>0.709152</v>
      </c>
      <c r="CE1435" s="105">
        <v>0.49553900000000001</v>
      </c>
      <c r="CF1435" s="105">
        <v>-0.13003300000000001</v>
      </c>
      <c r="CG1435" s="105">
        <v>-0.56632000000000005</v>
      </c>
      <c r="CH1435" s="105">
        <v>-0.63635600000000003</v>
      </c>
      <c r="CI1435" s="105">
        <v>-0.96580100000000002</v>
      </c>
      <c r="CJ1435" s="105">
        <v>0.25666899999999998</v>
      </c>
      <c r="CK1435" s="105">
        <v>-1.25448</v>
      </c>
      <c r="CL1435" s="105">
        <v>-0.124973</v>
      </c>
      <c r="CM1435" s="116">
        <v>-0.58456200000000003</v>
      </c>
    </row>
    <row r="1436" spans="1:91">
      <c r="A1436" s="104" t="s">
        <v>3803</v>
      </c>
      <c r="B1436" s="104" t="s">
        <v>3804</v>
      </c>
      <c r="C1436" s="104" t="s">
        <v>3805</v>
      </c>
      <c r="D1436" s="105">
        <v>29.598299999999998</v>
      </c>
      <c r="E1436" s="108">
        <v>731325712</v>
      </c>
      <c r="F1436" s="108">
        <v>294845488</v>
      </c>
      <c r="G1436" s="108">
        <v>325430144</v>
      </c>
      <c r="H1436" s="108">
        <v>764650592</v>
      </c>
      <c r="I1436" s="108">
        <v>825110944</v>
      </c>
      <c r="J1436" s="108">
        <v>828189584</v>
      </c>
      <c r="K1436" s="108">
        <v>312538582</v>
      </c>
      <c r="L1436" s="108">
        <v>558336418</v>
      </c>
      <c r="M1436" s="108">
        <v>943019090.5</v>
      </c>
      <c r="N1436" s="108">
        <v>395558456</v>
      </c>
      <c r="O1436" s="108">
        <v>457705780</v>
      </c>
      <c r="P1436" s="108">
        <v>316718232</v>
      </c>
      <c r="Q1436" s="108">
        <v>795183296</v>
      </c>
      <c r="R1436" s="108">
        <v>715533984</v>
      </c>
      <c r="S1436" s="108">
        <v>331325935</v>
      </c>
      <c r="T1436" s="108">
        <v>665565536</v>
      </c>
      <c r="U1436" s="108">
        <v>639072672</v>
      </c>
      <c r="V1436" s="108">
        <v>438082037.30000001</v>
      </c>
      <c r="W1436" s="108">
        <v>727912608</v>
      </c>
      <c r="X1436" s="108">
        <v>734438970</v>
      </c>
      <c r="Y1436" s="108">
        <v>630399036</v>
      </c>
      <c r="Z1436" s="108">
        <v>683121944</v>
      </c>
      <c r="AA1436" s="108">
        <v>702726912</v>
      </c>
      <c r="AB1436" s="108">
        <v>654415392</v>
      </c>
      <c r="AC1436" s="108">
        <v>437954320</v>
      </c>
      <c r="AD1436" s="108">
        <v>793515840</v>
      </c>
      <c r="AE1436" s="108">
        <v>778634816</v>
      </c>
      <c r="AF1436" s="108">
        <v>780037056</v>
      </c>
      <c r="AG1436" s="108">
        <v>842061920</v>
      </c>
      <c r="AH1436" s="115">
        <v>369210720</v>
      </c>
      <c r="AI1436" s="105">
        <v>29.8294</v>
      </c>
      <c r="AJ1436" s="105">
        <v>28.709800000000001</v>
      </c>
      <c r="AK1436" s="105">
        <v>28.882100000000001</v>
      </c>
      <c r="AL1436" s="105">
        <v>29.784600000000001</v>
      </c>
      <c r="AM1436" s="105">
        <v>30.0486</v>
      </c>
      <c r="AN1436" s="105">
        <v>30.161000000000001</v>
      </c>
      <c r="AO1436" s="105">
        <v>28.474399999999999</v>
      </c>
      <c r="AP1436" s="105">
        <v>29.876100000000001</v>
      </c>
      <c r="AQ1436" s="105">
        <v>30.001799999999999</v>
      </c>
      <c r="AR1436" s="105">
        <v>28.98</v>
      </c>
      <c r="AS1436" s="105">
        <v>29.339600000000001</v>
      </c>
      <c r="AT1436" s="105">
        <v>28.8428</v>
      </c>
      <c r="AU1436" s="105">
        <v>29.777799999999999</v>
      </c>
      <c r="AV1436" s="105">
        <v>29.7041</v>
      </c>
      <c r="AW1436" s="105">
        <v>28.715199999999999</v>
      </c>
      <c r="AX1436" s="105">
        <v>29.689299999999999</v>
      </c>
      <c r="AY1436" s="105">
        <v>29.5778</v>
      </c>
      <c r="AZ1436" s="105">
        <v>29.0382</v>
      </c>
      <c r="BA1436" s="105">
        <v>29.684100000000001</v>
      </c>
      <c r="BB1436" s="105">
        <v>29.803100000000001</v>
      </c>
      <c r="BC1436" s="105">
        <v>29.447600000000001</v>
      </c>
      <c r="BD1436" s="105">
        <v>29.732199999999999</v>
      </c>
      <c r="BE1436" s="105">
        <v>29.8033</v>
      </c>
      <c r="BF1436" s="105">
        <v>29.722200000000001</v>
      </c>
      <c r="BG1436" s="105">
        <v>28.7578</v>
      </c>
      <c r="BH1436" s="105">
        <v>29.598299999999998</v>
      </c>
      <c r="BI1436" s="105">
        <v>29.5502</v>
      </c>
      <c r="BJ1436" s="105">
        <v>29.594000000000001</v>
      </c>
      <c r="BK1436" s="105">
        <v>29.598299999999998</v>
      </c>
      <c r="BL1436" s="116">
        <v>28.4513</v>
      </c>
      <c r="BM1436" s="112">
        <v>0.89286699999999997</v>
      </c>
      <c r="BN1436" s="112">
        <v>0.120072</v>
      </c>
      <c r="BO1436" s="112">
        <v>0.72285200000000005</v>
      </c>
      <c r="BP1436" s="112">
        <v>0.71515300000000004</v>
      </c>
      <c r="BQ1436" s="112">
        <v>0.73717100000000002</v>
      </c>
      <c r="BR1436" s="112">
        <v>0.63602099999999995</v>
      </c>
      <c r="BS1436" s="112">
        <v>0.337841</v>
      </c>
      <c r="BT1436" s="112">
        <v>0.23224</v>
      </c>
      <c r="BU1436" s="117">
        <v>0.86095500000000003</v>
      </c>
      <c r="BV1436" s="112">
        <v>0.91632000000000002</v>
      </c>
      <c r="BW1436" s="112">
        <v>0.196128</v>
      </c>
      <c r="BX1436" s="112">
        <v>0.79142000000000001</v>
      </c>
      <c r="BY1436" s="112">
        <v>0.77152799999999999</v>
      </c>
      <c r="BZ1436" s="112">
        <v>0.87287899999999996</v>
      </c>
      <c r="CA1436" s="112">
        <v>0.82116999999999996</v>
      </c>
      <c r="CB1436" s="112">
        <v>0.56880699999999995</v>
      </c>
      <c r="CC1436" s="112">
        <v>0.43400699999999998</v>
      </c>
      <c r="CD1436" s="117">
        <v>0.96298300000000003</v>
      </c>
      <c r="CE1436" s="105">
        <v>-7.4096700000000001E-2</v>
      </c>
      <c r="CF1436" s="105">
        <v>0.78354400000000002</v>
      </c>
      <c r="CG1436" s="105">
        <v>0.236233</v>
      </c>
      <c r="CH1436" s="105">
        <v>-0.160408</v>
      </c>
      <c r="CI1436" s="105">
        <v>0.184527</v>
      </c>
      <c r="CJ1436" s="105">
        <v>0.220577</v>
      </c>
      <c r="CK1436" s="105">
        <v>0.43040800000000001</v>
      </c>
      <c r="CL1436" s="105">
        <v>0.53804799999999997</v>
      </c>
      <c r="CM1436" s="116">
        <v>8.7568900000000005E-2</v>
      </c>
    </row>
    <row r="1437" spans="1:91">
      <c r="A1437" s="104" t="s">
        <v>3806</v>
      </c>
      <c r="B1437" s="104" t="s">
        <v>3807</v>
      </c>
      <c r="C1437" s="104" t="s">
        <v>3808</v>
      </c>
      <c r="D1437" s="105">
        <v>36.53575</v>
      </c>
      <c r="E1437" s="108">
        <v>46124749229</v>
      </c>
      <c r="F1437" s="108">
        <v>23750199663</v>
      </c>
      <c r="G1437" s="108">
        <v>21895178514</v>
      </c>
      <c r="H1437" s="108">
        <v>37685654417</v>
      </c>
      <c r="I1437" s="108">
        <v>35253479953</v>
      </c>
      <c r="J1437" s="108">
        <v>17715504419</v>
      </c>
      <c r="K1437" s="108">
        <v>46651489019</v>
      </c>
      <c r="L1437" s="108">
        <v>13865855946</v>
      </c>
      <c r="M1437" s="108">
        <v>40845874122</v>
      </c>
      <c r="N1437" s="108">
        <v>30424267608</v>
      </c>
      <c r="O1437" s="108">
        <v>15998796985</v>
      </c>
      <c r="P1437" s="108">
        <v>20784383240</v>
      </c>
      <c r="Q1437" s="108">
        <v>84964986525</v>
      </c>
      <c r="R1437" s="108">
        <v>92353951205</v>
      </c>
      <c r="S1437" s="108">
        <v>78225036937</v>
      </c>
      <c r="T1437" s="108">
        <v>79375621995</v>
      </c>
      <c r="U1437" s="108">
        <v>85964584396</v>
      </c>
      <c r="V1437" s="108">
        <v>82857886740</v>
      </c>
      <c r="W1437" s="108">
        <v>87892942751</v>
      </c>
      <c r="X1437" s="108">
        <v>89430308593</v>
      </c>
      <c r="Y1437" s="108">
        <v>86507082564</v>
      </c>
      <c r="Z1437" s="108">
        <v>76651367101</v>
      </c>
      <c r="AA1437" s="108">
        <v>76137611596</v>
      </c>
      <c r="AB1437" s="108">
        <v>78743897933</v>
      </c>
      <c r="AC1437" s="108">
        <v>98012403430</v>
      </c>
      <c r="AD1437" s="108">
        <v>97740258992</v>
      </c>
      <c r="AE1437" s="108">
        <v>100557000000</v>
      </c>
      <c r="AF1437" s="108">
        <v>98137207600</v>
      </c>
      <c r="AG1437" s="108">
        <v>103879000000</v>
      </c>
      <c r="AH1437" s="115">
        <v>93920720529</v>
      </c>
      <c r="AI1437" s="105">
        <v>35.808300000000003</v>
      </c>
      <c r="AJ1437" s="105">
        <v>34.964300000000001</v>
      </c>
      <c r="AK1437" s="105">
        <v>34.838299999999997</v>
      </c>
      <c r="AL1437" s="105">
        <v>35.407699999999998</v>
      </c>
      <c r="AM1437" s="105">
        <v>35.444800000000001</v>
      </c>
      <c r="AN1437" s="105">
        <v>34.418999999999997</v>
      </c>
      <c r="AO1437" s="105">
        <v>35.685200000000002</v>
      </c>
      <c r="AP1437" s="105">
        <v>34.290399999999998</v>
      </c>
      <c r="AQ1437" s="105">
        <v>35.438600000000001</v>
      </c>
      <c r="AR1437" s="105">
        <v>35.280900000000003</v>
      </c>
      <c r="AS1437" s="105">
        <v>34.3979</v>
      </c>
      <c r="AT1437" s="105">
        <v>34.878900000000002</v>
      </c>
      <c r="AU1437" s="105">
        <v>36.524999999999999</v>
      </c>
      <c r="AV1437" s="105">
        <v>36.716099999999997</v>
      </c>
      <c r="AW1437" s="105">
        <v>36.545499999999997</v>
      </c>
      <c r="AX1437" s="105">
        <v>36.587299999999999</v>
      </c>
      <c r="AY1437" s="105">
        <v>36.632899999999999</v>
      </c>
      <c r="AZ1437" s="105">
        <v>36.584899999999998</v>
      </c>
      <c r="BA1437" s="105">
        <v>36.6</v>
      </c>
      <c r="BB1437" s="105">
        <v>36.715200000000003</v>
      </c>
      <c r="BC1437" s="105">
        <v>36.536999999999999</v>
      </c>
      <c r="BD1437" s="105">
        <v>36.583100000000002</v>
      </c>
      <c r="BE1437" s="105">
        <v>36.561100000000003</v>
      </c>
      <c r="BF1437" s="105">
        <v>36.633000000000003</v>
      </c>
      <c r="BG1437" s="105">
        <v>36.589399999999998</v>
      </c>
      <c r="BH1437" s="105">
        <v>36.534500000000001</v>
      </c>
      <c r="BI1437" s="105">
        <v>36.563099999999999</v>
      </c>
      <c r="BJ1437" s="105">
        <v>36.569099999999999</v>
      </c>
      <c r="BK1437" s="105">
        <v>36.540199999999999</v>
      </c>
      <c r="BL1437" s="116">
        <v>36.474200000000003</v>
      </c>
      <c r="BM1437" s="112">
        <v>1.2348100000000001E-2</v>
      </c>
      <c r="BN1437" s="112">
        <v>1.30124E-2</v>
      </c>
      <c r="BO1437" s="112">
        <v>3.2070099999999997E-2</v>
      </c>
      <c r="BP1437" s="112">
        <v>2.8508600000000002E-3</v>
      </c>
      <c r="BQ1437" s="112">
        <v>0.368116</v>
      </c>
      <c r="BR1437" s="112">
        <v>8.3076999999999998E-2</v>
      </c>
      <c r="BS1437" s="112">
        <v>0.205286</v>
      </c>
      <c r="BT1437" s="112">
        <v>0.140903</v>
      </c>
      <c r="BU1437" s="117">
        <v>0.34531600000000001</v>
      </c>
      <c r="BV1437" s="112">
        <v>4.4893700000000002E-2</v>
      </c>
      <c r="BW1437" s="112">
        <v>4.5330299999999997E-2</v>
      </c>
      <c r="BX1437" s="112">
        <v>0.105838</v>
      </c>
      <c r="BY1437" s="112">
        <v>1.36309E-2</v>
      </c>
      <c r="BZ1437" s="112">
        <v>0.68730999999999998</v>
      </c>
      <c r="CA1437" s="112">
        <v>0.293682</v>
      </c>
      <c r="CB1437" s="112">
        <v>0.43033700000000003</v>
      </c>
      <c r="CC1437" s="112">
        <v>0.32565699999999997</v>
      </c>
      <c r="CD1437" s="117">
        <v>0.743421</v>
      </c>
      <c r="CE1437" s="105">
        <v>-1.3242</v>
      </c>
      <c r="CF1437" s="105">
        <v>-1.43737</v>
      </c>
      <c r="CG1437" s="105">
        <v>-1.38978</v>
      </c>
      <c r="CH1437" s="105">
        <v>-1.6752800000000001</v>
      </c>
      <c r="CI1437" s="105">
        <v>6.76982E-2</v>
      </c>
      <c r="CJ1437" s="105">
        <v>7.3863999999999999E-2</v>
      </c>
      <c r="CK1437" s="105">
        <v>8.9534799999999998E-2</v>
      </c>
      <c r="CL1437" s="105">
        <v>6.4568799999999996E-2</v>
      </c>
      <c r="CM1437" s="116">
        <v>3.4478500000000002E-2</v>
      </c>
    </row>
    <row r="1438" spans="1:91">
      <c r="A1438" s="104" t="s">
        <v>5381</v>
      </c>
      <c r="B1438" s="104" t="s">
        <v>5382</v>
      </c>
      <c r="C1438" s="104" t="s">
        <v>892</v>
      </c>
      <c r="D1438" s="105">
        <v>27.157600000000002</v>
      </c>
      <c r="E1438" s="108">
        <v>155836714</v>
      </c>
      <c r="F1438" s="108">
        <v>122632368</v>
      </c>
      <c r="G1438" s="108">
        <v>33241486.75</v>
      </c>
      <c r="H1438" s="108">
        <v>147031815.5</v>
      </c>
      <c r="I1438" s="108">
        <v>166468872</v>
      </c>
      <c r="J1438" s="108">
        <v>68671430</v>
      </c>
      <c r="K1438" s="108">
        <v>126796454</v>
      </c>
      <c r="L1438" s="108">
        <v>109236201</v>
      </c>
      <c r="M1438" s="108">
        <v>293103262</v>
      </c>
      <c r="N1438" s="108">
        <v>28092086</v>
      </c>
      <c r="O1438" s="108">
        <v>124416625</v>
      </c>
      <c r="P1438" s="108">
        <v>130025404</v>
      </c>
      <c r="Q1438" s="108">
        <v>99255561</v>
      </c>
      <c r="R1438" s="108">
        <v>88335110.5</v>
      </c>
      <c r="S1438" s="108">
        <v>67448576</v>
      </c>
      <c r="T1438" s="108">
        <v>104269941.3</v>
      </c>
      <c r="U1438" s="108">
        <v>129846772</v>
      </c>
      <c r="V1438" s="108">
        <v>135144663.5</v>
      </c>
      <c r="W1438" s="108">
        <v>119762852</v>
      </c>
      <c r="X1438" s="108">
        <v>115292688</v>
      </c>
      <c r="Y1438" s="108">
        <v>118951945</v>
      </c>
      <c r="Z1438" s="108">
        <v>159564192</v>
      </c>
      <c r="AA1438" s="108">
        <v>127735432</v>
      </c>
      <c r="AB1438" s="108">
        <v>99280742</v>
      </c>
      <c r="AC1438" s="108">
        <v>153214712</v>
      </c>
      <c r="AD1438" s="108">
        <v>101729928</v>
      </c>
      <c r="AE1438" s="108">
        <v>158787374</v>
      </c>
      <c r="AF1438" s="108">
        <v>133785320</v>
      </c>
      <c r="AG1438" s="108">
        <v>145939159</v>
      </c>
      <c r="AH1438" s="115">
        <v>103326990</v>
      </c>
      <c r="AI1438" s="105">
        <v>27.5989</v>
      </c>
      <c r="AJ1438" s="105">
        <v>27.583400000000001</v>
      </c>
      <c r="AK1438" s="105">
        <v>25.642800000000001</v>
      </c>
      <c r="AL1438" s="105">
        <v>27.405899999999999</v>
      </c>
      <c r="AM1438" s="105">
        <v>27.761700000000001</v>
      </c>
      <c r="AN1438" s="105">
        <v>26.704799999999999</v>
      </c>
      <c r="AO1438" s="105">
        <v>27.184000000000001</v>
      </c>
      <c r="AP1438" s="105">
        <v>27.6553</v>
      </c>
      <c r="AQ1438" s="105">
        <v>28.315899999999999</v>
      </c>
      <c r="AR1438" s="105">
        <v>25.106999999999999</v>
      </c>
      <c r="AS1438" s="105">
        <v>27.542400000000001</v>
      </c>
      <c r="AT1438" s="105">
        <v>27.558399999999999</v>
      </c>
      <c r="AU1438" s="105">
        <v>26.782699999999998</v>
      </c>
      <c r="AV1438" s="105">
        <v>26.686199999999999</v>
      </c>
      <c r="AW1438" s="105">
        <v>26.4816</v>
      </c>
      <c r="AX1438" s="105">
        <v>27.0151</v>
      </c>
      <c r="AY1438" s="105">
        <v>27.2865</v>
      </c>
      <c r="AZ1438" s="105">
        <v>27.4056</v>
      </c>
      <c r="BA1438" s="105">
        <v>27.080500000000001</v>
      </c>
      <c r="BB1438" s="105">
        <v>27.1312</v>
      </c>
      <c r="BC1438" s="105">
        <v>27.003900000000002</v>
      </c>
      <c r="BD1438" s="105">
        <v>27.671800000000001</v>
      </c>
      <c r="BE1438" s="105">
        <v>27.379799999999999</v>
      </c>
      <c r="BF1438" s="105">
        <v>27.0016</v>
      </c>
      <c r="BG1438" s="105">
        <v>27.1968</v>
      </c>
      <c r="BH1438" s="105">
        <v>26.6145</v>
      </c>
      <c r="BI1438" s="105">
        <v>27.256399999999999</v>
      </c>
      <c r="BJ1438" s="105">
        <v>27.0504</v>
      </c>
      <c r="BK1438" s="105">
        <v>27.0945</v>
      </c>
      <c r="BL1438" s="116">
        <v>26.684100000000001</v>
      </c>
      <c r="BM1438" s="112">
        <v>0.99856400000000001</v>
      </c>
      <c r="BN1438" s="112">
        <v>0.359902</v>
      </c>
      <c r="BO1438" s="112">
        <v>9.30811E-2</v>
      </c>
      <c r="BP1438" s="112">
        <v>0.81414600000000004</v>
      </c>
      <c r="BQ1438" s="112">
        <v>0.13646</v>
      </c>
      <c r="BR1438" s="112">
        <v>0.167797</v>
      </c>
      <c r="BS1438" s="112">
        <v>0.39457900000000001</v>
      </c>
      <c r="BT1438" s="112">
        <v>0.155556</v>
      </c>
      <c r="BU1438" s="117">
        <v>0.75939900000000005</v>
      </c>
      <c r="BV1438" s="112">
        <v>0.99856400000000001</v>
      </c>
      <c r="BW1438" s="112">
        <v>0.45152799999999998</v>
      </c>
      <c r="BX1438" s="112">
        <v>0.18684500000000001</v>
      </c>
      <c r="BY1438" s="112">
        <v>0.84869600000000001</v>
      </c>
      <c r="BZ1438" s="112">
        <v>0.51502300000000001</v>
      </c>
      <c r="CA1438" s="112">
        <v>0.42247000000000001</v>
      </c>
      <c r="CB1438" s="112">
        <v>0.61917599999999995</v>
      </c>
      <c r="CC1438" s="112">
        <v>0.34563300000000002</v>
      </c>
      <c r="CD1438" s="117">
        <v>0.91972600000000004</v>
      </c>
      <c r="CE1438" s="105">
        <v>-1.2683900000000001E-3</v>
      </c>
      <c r="CF1438" s="105">
        <v>0.34780899999999998</v>
      </c>
      <c r="CG1438" s="105">
        <v>0.77541199999999999</v>
      </c>
      <c r="CH1438" s="105">
        <v>-0.20707</v>
      </c>
      <c r="CI1438" s="105">
        <v>-0.29284900000000003</v>
      </c>
      <c r="CJ1438" s="105">
        <v>0.29272399999999998</v>
      </c>
      <c r="CK1438" s="105">
        <v>0.128885</v>
      </c>
      <c r="CL1438" s="105">
        <v>0.408051</v>
      </c>
      <c r="CM1438" s="116">
        <v>7.9553600000000002E-2</v>
      </c>
    </row>
    <row r="1439" spans="1:91">
      <c r="A1439" s="104" t="s">
        <v>3809</v>
      </c>
      <c r="B1439" s="104" t="s">
        <v>3810</v>
      </c>
      <c r="C1439" s="104" t="s">
        <v>3811</v>
      </c>
      <c r="D1439" s="105">
        <v>28.492550000000001</v>
      </c>
      <c r="E1439" s="108">
        <v>321988244</v>
      </c>
      <c r="F1439" s="108">
        <v>209300532</v>
      </c>
      <c r="G1439" s="108">
        <v>203923527.19999999</v>
      </c>
      <c r="H1439" s="108">
        <v>331138999</v>
      </c>
      <c r="I1439" s="108">
        <v>301497914</v>
      </c>
      <c r="J1439" s="108">
        <v>228523268</v>
      </c>
      <c r="K1439" s="108">
        <v>266855100</v>
      </c>
      <c r="L1439" s="108">
        <v>91938681.75</v>
      </c>
      <c r="M1439" s="108">
        <v>304934990</v>
      </c>
      <c r="N1439" s="108">
        <v>222406325</v>
      </c>
      <c r="O1439" s="108">
        <v>152440877.30000001</v>
      </c>
      <c r="P1439" s="108">
        <v>155728490</v>
      </c>
      <c r="Q1439" s="108">
        <v>308822769.60000002</v>
      </c>
      <c r="R1439" s="108">
        <v>344014979.5</v>
      </c>
      <c r="S1439" s="108">
        <v>144306633</v>
      </c>
      <c r="T1439" s="108">
        <v>301502999</v>
      </c>
      <c r="U1439" s="108">
        <v>398538910</v>
      </c>
      <c r="V1439" s="108">
        <v>397189439</v>
      </c>
      <c r="W1439" s="108">
        <v>310825838.5</v>
      </c>
      <c r="X1439" s="108">
        <v>414398952</v>
      </c>
      <c r="Y1439" s="108">
        <v>218816598</v>
      </c>
      <c r="Z1439" s="108">
        <v>208747869</v>
      </c>
      <c r="AA1439" s="108">
        <v>384267035</v>
      </c>
      <c r="AB1439" s="108">
        <v>366388913.30000001</v>
      </c>
      <c r="AC1439" s="108">
        <v>214825926.5</v>
      </c>
      <c r="AD1439" s="108">
        <v>401127720.5</v>
      </c>
      <c r="AE1439" s="108">
        <v>396184560.5</v>
      </c>
      <c r="AF1439" s="108">
        <v>407893318.5</v>
      </c>
      <c r="AG1439" s="108">
        <v>425998614.5</v>
      </c>
      <c r="AH1439" s="115">
        <v>388475090</v>
      </c>
      <c r="AI1439" s="105">
        <v>28.645900000000001</v>
      </c>
      <c r="AJ1439" s="105">
        <v>28.276</v>
      </c>
      <c r="AK1439" s="105">
        <v>28.2559</v>
      </c>
      <c r="AL1439" s="105">
        <v>28.577200000000001</v>
      </c>
      <c r="AM1439" s="105">
        <v>28.634399999999999</v>
      </c>
      <c r="AN1439" s="105">
        <v>28.279699999999998</v>
      </c>
      <c r="AO1439" s="105">
        <v>28.253</v>
      </c>
      <c r="AP1439" s="105">
        <v>27.424700000000001</v>
      </c>
      <c r="AQ1439" s="105">
        <v>28.373000000000001</v>
      </c>
      <c r="AR1439" s="105">
        <v>28.192900000000002</v>
      </c>
      <c r="AS1439" s="105">
        <v>27.8279</v>
      </c>
      <c r="AT1439" s="105">
        <v>27.8186</v>
      </c>
      <c r="AU1439" s="105">
        <v>28.405999999999999</v>
      </c>
      <c r="AV1439" s="105">
        <v>28.647600000000001</v>
      </c>
      <c r="AW1439" s="105">
        <v>27.592400000000001</v>
      </c>
      <c r="AX1439" s="105">
        <v>28.546900000000001</v>
      </c>
      <c r="AY1439" s="105">
        <v>28.895700000000001</v>
      </c>
      <c r="AZ1439" s="105">
        <v>28.9482</v>
      </c>
      <c r="BA1439" s="105">
        <v>28.456499999999998</v>
      </c>
      <c r="BB1439" s="105">
        <v>28.9709</v>
      </c>
      <c r="BC1439" s="105">
        <v>27.922000000000001</v>
      </c>
      <c r="BD1439" s="105">
        <v>28.062899999999999</v>
      </c>
      <c r="BE1439" s="105">
        <v>28.931100000000001</v>
      </c>
      <c r="BF1439" s="105">
        <v>28.885400000000001</v>
      </c>
      <c r="BG1439" s="105">
        <v>27.7134</v>
      </c>
      <c r="BH1439" s="105">
        <v>28.620699999999999</v>
      </c>
      <c r="BI1439" s="105">
        <v>28.575500000000002</v>
      </c>
      <c r="BJ1439" s="105">
        <v>28.6587</v>
      </c>
      <c r="BK1439" s="105">
        <v>28.612500000000001</v>
      </c>
      <c r="BL1439" s="116">
        <v>28.528600000000001</v>
      </c>
      <c r="BM1439" s="112">
        <v>0.19243399999999999</v>
      </c>
      <c r="BN1439" s="112">
        <v>0.42696099999999998</v>
      </c>
      <c r="BO1439" s="112">
        <v>0.124393</v>
      </c>
      <c r="BP1439" s="112">
        <v>7.1531099999999999E-3</v>
      </c>
      <c r="BQ1439" s="112">
        <v>0.29758099999999998</v>
      </c>
      <c r="BR1439" s="112">
        <v>0.20858299999999999</v>
      </c>
      <c r="BS1439" s="112">
        <v>0.64856999999999998</v>
      </c>
      <c r="BT1439" s="112">
        <v>0.93014600000000003</v>
      </c>
      <c r="BU1439" s="117">
        <v>0.375193</v>
      </c>
      <c r="BV1439" s="112">
        <v>0.270708</v>
      </c>
      <c r="BW1439" s="112">
        <v>0.51450099999999999</v>
      </c>
      <c r="BX1439" s="112">
        <v>0.221916</v>
      </c>
      <c r="BY1439" s="112">
        <v>2.2249000000000001E-2</v>
      </c>
      <c r="BZ1439" s="112">
        <v>0.62983299999999998</v>
      </c>
      <c r="CA1439" s="112">
        <v>0.4718</v>
      </c>
      <c r="CB1439" s="112">
        <v>0.79862500000000003</v>
      </c>
      <c r="CC1439" s="112">
        <v>0.96021500000000004</v>
      </c>
      <c r="CD1439" s="117">
        <v>0.75453099999999995</v>
      </c>
      <c r="CE1439" s="105">
        <v>-0.20729600000000001</v>
      </c>
      <c r="CF1439" s="105">
        <v>-0.102785</v>
      </c>
      <c r="CG1439" s="105">
        <v>-0.58301499999999995</v>
      </c>
      <c r="CH1439" s="105">
        <v>-0.65344000000000002</v>
      </c>
      <c r="CI1439" s="105">
        <v>-0.38458999999999999</v>
      </c>
      <c r="CJ1439" s="105">
        <v>0.197021</v>
      </c>
      <c r="CK1439" s="105">
        <v>-0.15012</v>
      </c>
      <c r="CL1439" s="105">
        <v>2.6561700000000001E-2</v>
      </c>
      <c r="CM1439" s="116">
        <v>-0.29671399999999998</v>
      </c>
    </row>
    <row r="1440" spans="1:91">
      <c r="A1440" s="104" t="s">
        <v>3812</v>
      </c>
      <c r="B1440" s="104" t="s">
        <v>3813</v>
      </c>
      <c r="C1440" s="104" t="s">
        <v>3814</v>
      </c>
      <c r="D1440" s="105">
        <v>32.759100000000004</v>
      </c>
      <c r="E1440" s="108">
        <v>6813386810</v>
      </c>
      <c r="F1440" s="108">
        <v>8512685794</v>
      </c>
      <c r="G1440" s="108">
        <v>8989824326</v>
      </c>
      <c r="H1440" s="108">
        <v>11040720711</v>
      </c>
      <c r="I1440" s="108">
        <v>9709420895</v>
      </c>
      <c r="J1440" s="108">
        <v>10767708120</v>
      </c>
      <c r="K1440" s="108">
        <v>6876019167</v>
      </c>
      <c r="L1440" s="108">
        <v>6239867186</v>
      </c>
      <c r="M1440" s="108">
        <v>8993426031</v>
      </c>
      <c r="N1440" s="108">
        <v>7013641032</v>
      </c>
      <c r="O1440" s="108">
        <v>10479335472</v>
      </c>
      <c r="P1440" s="108">
        <v>8799351873</v>
      </c>
      <c r="Q1440" s="108">
        <v>6688813282</v>
      </c>
      <c r="R1440" s="108">
        <v>5345785865</v>
      </c>
      <c r="S1440" s="108">
        <v>6195214683</v>
      </c>
      <c r="T1440" s="108">
        <v>5350007291</v>
      </c>
      <c r="U1440" s="108">
        <v>5158032216</v>
      </c>
      <c r="V1440" s="108">
        <v>6014842522</v>
      </c>
      <c r="W1440" s="108">
        <v>5652247762</v>
      </c>
      <c r="X1440" s="108">
        <v>5590354212</v>
      </c>
      <c r="Y1440" s="108">
        <v>5963186630</v>
      </c>
      <c r="Z1440" s="108">
        <v>5186213470</v>
      </c>
      <c r="AA1440" s="108">
        <v>5051096002</v>
      </c>
      <c r="AB1440" s="108">
        <v>5115494489</v>
      </c>
      <c r="AC1440" s="108">
        <v>5897448731</v>
      </c>
      <c r="AD1440" s="108">
        <v>6402431229</v>
      </c>
      <c r="AE1440" s="108">
        <v>5810942529</v>
      </c>
      <c r="AF1440" s="108">
        <v>5958616332</v>
      </c>
      <c r="AG1440" s="108">
        <v>6459331682</v>
      </c>
      <c r="AH1440" s="115">
        <v>6210093462</v>
      </c>
      <c r="AI1440" s="105">
        <v>33.049199999999999</v>
      </c>
      <c r="AJ1440" s="105">
        <v>33.532600000000002</v>
      </c>
      <c r="AK1440" s="105">
        <v>33.618499999999997</v>
      </c>
      <c r="AL1440" s="105">
        <v>33.636499999999998</v>
      </c>
      <c r="AM1440" s="105">
        <v>33.599800000000002</v>
      </c>
      <c r="AN1440" s="105">
        <v>33.742199999999997</v>
      </c>
      <c r="AO1440" s="105">
        <v>32.942599999999999</v>
      </c>
      <c r="AP1440" s="105">
        <v>33.209600000000002</v>
      </c>
      <c r="AQ1440" s="105">
        <v>33.255299999999998</v>
      </c>
      <c r="AR1440" s="105">
        <v>33.159500000000001</v>
      </c>
      <c r="AS1440" s="105">
        <v>33.8095</v>
      </c>
      <c r="AT1440" s="105">
        <v>33.6389</v>
      </c>
      <c r="AU1440" s="105">
        <v>32.866799999999998</v>
      </c>
      <c r="AV1440" s="105">
        <v>32.605400000000003</v>
      </c>
      <c r="AW1440" s="105">
        <v>32.8491</v>
      </c>
      <c r="AX1440" s="105">
        <v>32.696199999999997</v>
      </c>
      <c r="AY1440" s="105">
        <v>32.583300000000001</v>
      </c>
      <c r="AZ1440" s="105">
        <v>32.815300000000001</v>
      </c>
      <c r="BA1440" s="105">
        <v>32.641100000000002</v>
      </c>
      <c r="BB1440" s="105">
        <v>32.7029</v>
      </c>
      <c r="BC1440" s="105">
        <v>32.670499999999997</v>
      </c>
      <c r="BD1440" s="105">
        <v>32.686399999999999</v>
      </c>
      <c r="BE1440" s="105">
        <v>32.634599999999999</v>
      </c>
      <c r="BF1440" s="105">
        <v>32.688800000000001</v>
      </c>
      <c r="BG1440" s="105">
        <v>32.500700000000002</v>
      </c>
      <c r="BH1440" s="105">
        <v>32.590400000000002</v>
      </c>
      <c r="BI1440" s="105">
        <v>32.450000000000003</v>
      </c>
      <c r="BJ1440" s="105">
        <v>32.5274</v>
      </c>
      <c r="BK1440" s="105">
        <v>32.517200000000003</v>
      </c>
      <c r="BL1440" s="116">
        <v>32.523899999999998</v>
      </c>
      <c r="BM1440" s="112">
        <v>7.75904E-3</v>
      </c>
      <c r="BN1440" s="112">
        <v>1.19125E-5</v>
      </c>
      <c r="BO1440" s="112">
        <v>3.2745999999999999E-3</v>
      </c>
      <c r="BP1440" s="112">
        <v>6.4859899999999996E-3</v>
      </c>
      <c r="BQ1440" s="112">
        <v>4.09681E-2</v>
      </c>
      <c r="BR1440" s="112">
        <v>5.9063299999999999E-2</v>
      </c>
      <c r="BS1440" s="112">
        <v>1.19666E-3</v>
      </c>
      <c r="BT1440" s="112">
        <v>1.2008399999999999E-3</v>
      </c>
      <c r="BU1440" s="117">
        <v>0.83535300000000001</v>
      </c>
      <c r="BV1440" s="112">
        <v>3.4897499999999998E-2</v>
      </c>
      <c r="BW1440" s="112">
        <v>2.2824299999999998E-3</v>
      </c>
      <c r="BX1440" s="112">
        <v>3.4401899999999999E-2</v>
      </c>
      <c r="BY1440" s="112">
        <v>2.0921100000000002E-2</v>
      </c>
      <c r="BZ1440" s="112">
        <v>0.36509200000000003</v>
      </c>
      <c r="CA1440" s="112">
        <v>0.24096799999999999</v>
      </c>
      <c r="CB1440" s="112">
        <v>4.24591E-2</v>
      </c>
      <c r="CC1440" s="112">
        <v>2.6753599999999999E-2</v>
      </c>
      <c r="CD1440" s="117">
        <v>0.95043699999999998</v>
      </c>
      <c r="CE1440" s="105">
        <v>0.87726300000000001</v>
      </c>
      <c r="CF1440" s="105">
        <v>1.13666</v>
      </c>
      <c r="CG1440" s="105">
        <v>0.61302100000000004</v>
      </c>
      <c r="CH1440" s="105">
        <v>1.0131399999999999</v>
      </c>
      <c r="CI1440" s="105">
        <v>0.250942</v>
      </c>
      <c r="CJ1440" s="105">
        <v>0.17543800000000001</v>
      </c>
      <c r="CK1440" s="105">
        <v>0.14868799999999999</v>
      </c>
      <c r="CL1440" s="105">
        <v>0.14712700000000001</v>
      </c>
      <c r="CM1440" s="116">
        <v>-9.1298400000000002E-3</v>
      </c>
    </row>
    <row r="1441" spans="1:91">
      <c r="A1441" s="104" t="s">
        <v>3817</v>
      </c>
      <c r="B1441" s="104" t="s">
        <v>3818</v>
      </c>
      <c r="C1441" s="104" t="s">
        <v>3819</v>
      </c>
      <c r="D1441" s="105">
        <v>30.654299999999999</v>
      </c>
      <c r="E1441" s="108">
        <v>1641942503</v>
      </c>
      <c r="F1441" s="108">
        <v>926890249</v>
      </c>
      <c r="G1441" s="108">
        <v>841560922</v>
      </c>
      <c r="H1441" s="108">
        <v>1626547130</v>
      </c>
      <c r="I1441" s="108">
        <v>1887399429</v>
      </c>
      <c r="J1441" s="108">
        <v>1550117558</v>
      </c>
      <c r="K1441" s="108">
        <v>1267545465</v>
      </c>
      <c r="L1441" s="108">
        <v>351258198.80000001</v>
      </c>
      <c r="M1441" s="108">
        <v>1344864587</v>
      </c>
      <c r="N1441" s="108">
        <v>912108450</v>
      </c>
      <c r="O1441" s="108">
        <v>640527908</v>
      </c>
      <c r="P1441" s="108">
        <v>533644719.5</v>
      </c>
      <c r="Q1441" s="108">
        <v>1408247617</v>
      </c>
      <c r="R1441" s="108">
        <v>1117217684</v>
      </c>
      <c r="S1441" s="108">
        <v>2208032944</v>
      </c>
      <c r="T1441" s="108">
        <v>1109992022</v>
      </c>
      <c r="U1441" s="108">
        <v>1335132649</v>
      </c>
      <c r="V1441" s="108">
        <v>1350902367</v>
      </c>
      <c r="W1441" s="108">
        <v>1463423908</v>
      </c>
      <c r="X1441" s="108">
        <v>1952275899</v>
      </c>
      <c r="Y1441" s="108">
        <v>1664511708</v>
      </c>
      <c r="Z1441" s="108">
        <v>1488313510</v>
      </c>
      <c r="AA1441" s="108">
        <v>1431660218</v>
      </c>
      <c r="AB1441" s="108">
        <v>1475886773</v>
      </c>
      <c r="AC1441" s="108">
        <v>1994726492</v>
      </c>
      <c r="AD1441" s="108">
        <v>1329735288</v>
      </c>
      <c r="AE1441" s="108">
        <v>1553151422</v>
      </c>
      <c r="AF1441" s="108">
        <v>1643125897</v>
      </c>
      <c r="AG1441" s="108">
        <v>2051786671</v>
      </c>
      <c r="AH1441" s="115">
        <v>1379270083</v>
      </c>
      <c r="AI1441" s="105">
        <v>30.996200000000002</v>
      </c>
      <c r="AJ1441" s="105">
        <v>30.3672</v>
      </c>
      <c r="AK1441" s="105">
        <v>30.226900000000001</v>
      </c>
      <c r="AL1441" s="105">
        <v>30.8736</v>
      </c>
      <c r="AM1441" s="105">
        <v>31.245000000000001</v>
      </c>
      <c r="AN1441" s="105">
        <v>31.082699999999999</v>
      </c>
      <c r="AO1441" s="105">
        <v>30.453399999999998</v>
      </c>
      <c r="AP1441" s="105">
        <v>29.203399999999998</v>
      </c>
      <c r="AQ1441" s="105">
        <v>30.5139</v>
      </c>
      <c r="AR1441" s="105">
        <v>30.217500000000001</v>
      </c>
      <c r="AS1441" s="105">
        <v>29.823399999999999</v>
      </c>
      <c r="AT1441" s="105">
        <v>29.595500000000001</v>
      </c>
      <c r="AU1441" s="105">
        <v>30.630199999999999</v>
      </c>
      <c r="AV1441" s="105">
        <v>30.347000000000001</v>
      </c>
      <c r="AW1441" s="105">
        <v>31.37</v>
      </c>
      <c r="AX1441" s="105">
        <v>30.427199999999999</v>
      </c>
      <c r="AY1441" s="105">
        <v>30.639800000000001</v>
      </c>
      <c r="AZ1441" s="105">
        <v>30.677399999999999</v>
      </c>
      <c r="BA1441" s="105">
        <v>30.691600000000001</v>
      </c>
      <c r="BB1441" s="105">
        <v>31.196100000000001</v>
      </c>
      <c r="BC1441" s="105">
        <v>30.826499999999999</v>
      </c>
      <c r="BD1441" s="105">
        <v>30.8718</v>
      </c>
      <c r="BE1441" s="105">
        <v>30.838200000000001</v>
      </c>
      <c r="BF1441" s="105">
        <v>30.895499999999998</v>
      </c>
      <c r="BG1441" s="105">
        <v>30.9377</v>
      </c>
      <c r="BH1441" s="105">
        <v>30.348600000000001</v>
      </c>
      <c r="BI1441" s="105">
        <v>30.546399999999998</v>
      </c>
      <c r="BJ1441" s="105">
        <v>30.668800000000001</v>
      </c>
      <c r="BK1441" s="105">
        <v>30.8721</v>
      </c>
      <c r="BL1441" s="116">
        <v>30.369599999999998</v>
      </c>
      <c r="BM1441" s="112">
        <v>0.72052700000000003</v>
      </c>
      <c r="BN1441" s="112">
        <v>7.6511999999999997E-2</v>
      </c>
      <c r="BO1441" s="112">
        <v>0.26819399999999999</v>
      </c>
      <c r="BP1441" s="112">
        <v>3.1286799999999997E-2</v>
      </c>
      <c r="BQ1441" s="112">
        <v>0.689025</v>
      </c>
      <c r="BR1441" s="112">
        <v>0.75458199999999997</v>
      </c>
      <c r="BS1441" s="112">
        <v>0.270785</v>
      </c>
      <c r="BT1441" s="112">
        <v>0.18987299999999999</v>
      </c>
      <c r="BU1441" s="117">
        <v>0.91436799999999996</v>
      </c>
      <c r="BV1441" s="112">
        <v>0.76909799999999995</v>
      </c>
      <c r="BW1441" s="112">
        <v>0.14041899999999999</v>
      </c>
      <c r="BX1441" s="112">
        <v>0.382801</v>
      </c>
      <c r="BY1441" s="112">
        <v>6.4044400000000001E-2</v>
      </c>
      <c r="BZ1441" s="112">
        <v>0.85123899999999997</v>
      </c>
      <c r="CA1441" s="112">
        <v>0.88807100000000005</v>
      </c>
      <c r="CB1441" s="112">
        <v>0.50716000000000006</v>
      </c>
      <c r="CC1441" s="112">
        <v>0.388349</v>
      </c>
      <c r="CD1441" s="117">
        <v>0.97818400000000005</v>
      </c>
      <c r="CE1441" s="105">
        <v>-0.106729</v>
      </c>
      <c r="CF1441" s="105">
        <v>0.43024899999999999</v>
      </c>
      <c r="CG1441" s="105">
        <v>-0.57994400000000002</v>
      </c>
      <c r="CH1441" s="105">
        <v>-0.75805500000000003</v>
      </c>
      <c r="CI1441" s="105">
        <v>0.14554600000000001</v>
      </c>
      <c r="CJ1441" s="105">
        <v>-5.5383000000000002E-2</v>
      </c>
      <c r="CK1441" s="105">
        <v>0.267899</v>
      </c>
      <c r="CL1441" s="105">
        <v>0.231659</v>
      </c>
      <c r="CM1441" s="116">
        <v>-2.59209E-2</v>
      </c>
    </row>
    <row r="1442" spans="1:91">
      <c r="A1442" s="104" t="s">
        <v>5383</v>
      </c>
      <c r="B1442" s="104" t="s">
        <v>5384</v>
      </c>
      <c r="C1442" s="104" t="s">
        <v>5385</v>
      </c>
      <c r="D1442" s="105">
        <v>25.428899999999999</v>
      </c>
      <c r="E1442" s="108">
        <v>36248834.25</v>
      </c>
      <c r="F1442" s="108">
        <v>4098940.5</v>
      </c>
      <c r="G1442" s="108">
        <v>37626620.5</v>
      </c>
      <c r="H1442" s="108">
        <v>19967088</v>
      </c>
      <c r="I1442" s="108">
        <v>40575408</v>
      </c>
      <c r="J1442" s="108">
        <v>34661171.5</v>
      </c>
      <c r="K1442" s="108">
        <v>19595837.5</v>
      </c>
      <c r="L1442" s="108">
        <v>16230085.5</v>
      </c>
      <c r="M1442" s="108">
        <v>5492262</v>
      </c>
      <c r="N1442" s="108"/>
      <c r="O1442" s="108"/>
      <c r="P1442" s="108">
        <v>29994184</v>
      </c>
      <c r="Q1442" s="108">
        <v>12305159</v>
      </c>
      <c r="R1442" s="108">
        <v>26073806</v>
      </c>
      <c r="S1442" s="108">
        <v>10632436</v>
      </c>
      <c r="T1442" s="108">
        <v>50281079</v>
      </c>
      <c r="U1442" s="108">
        <v>31194607.5</v>
      </c>
      <c r="V1442" s="108">
        <v>20972791.5</v>
      </c>
      <c r="W1442" s="108">
        <v>46964908</v>
      </c>
      <c r="X1442" s="108">
        <v>34085270</v>
      </c>
      <c r="Y1442" s="108">
        <v>65909708</v>
      </c>
      <c r="Z1442" s="108">
        <v>71175688</v>
      </c>
      <c r="AA1442" s="108">
        <v>35974696</v>
      </c>
      <c r="AB1442" s="108">
        <v>13696819</v>
      </c>
      <c r="AC1442" s="108">
        <v>76933536</v>
      </c>
      <c r="AD1442" s="108">
        <v>11456751</v>
      </c>
      <c r="AE1442" s="108">
        <v>116896808</v>
      </c>
      <c r="AF1442" s="108">
        <v>53624712</v>
      </c>
      <c r="AG1442" s="108">
        <v>67064612</v>
      </c>
      <c r="AH1442" s="115">
        <v>62439584</v>
      </c>
      <c r="AI1442" s="105">
        <v>25.494900000000001</v>
      </c>
      <c r="AJ1442" s="105">
        <v>22.712399999999999</v>
      </c>
      <c r="AK1442" s="105">
        <v>25.8279</v>
      </c>
      <c r="AL1442" s="105">
        <v>24.525500000000001</v>
      </c>
      <c r="AM1442" s="105">
        <v>25.781400000000001</v>
      </c>
      <c r="AN1442" s="105">
        <v>25.942399999999999</v>
      </c>
      <c r="AO1442" s="105">
        <v>24.526399999999999</v>
      </c>
      <c r="AP1442" s="105">
        <v>25.065899999999999</v>
      </c>
      <c r="AQ1442" s="105">
        <v>22.578099999999999</v>
      </c>
      <c r="AR1442" s="105">
        <v>20.058900000000001</v>
      </c>
      <c r="AS1442" s="105">
        <v>23.665099999999999</v>
      </c>
      <c r="AT1442" s="105">
        <v>25.442299999999999</v>
      </c>
      <c r="AU1442" s="105">
        <v>23.737300000000001</v>
      </c>
      <c r="AV1442" s="105">
        <v>24.925799999999999</v>
      </c>
      <c r="AW1442" s="105">
        <v>23.966000000000001</v>
      </c>
      <c r="AX1442" s="105">
        <v>25.962800000000001</v>
      </c>
      <c r="AY1442" s="105">
        <v>25.230899999999998</v>
      </c>
      <c r="AZ1442" s="105">
        <v>24.751100000000001</v>
      </c>
      <c r="BA1442" s="105">
        <v>25.73</v>
      </c>
      <c r="BB1442" s="105">
        <v>25.415500000000002</v>
      </c>
      <c r="BC1442" s="105">
        <v>26.162099999999999</v>
      </c>
      <c r="BD1442" s="105">
        <v>26.407399999999999</v>
      </c>
      <c r="BE1442" s="105">
        <v>25.499600000000001</v>
      </c>
      <c r="BF1442" s="105">
        <v>24.143899999999999</v>
      </c>
      <c r="BG1442" s="105">
        <v>26.2163</v>
      </c>
      <c r="BH1442" s="105">
        <v>23.4465</v>
      </c>
      <c r="BI1442" s="105">
        <v>26.814499999999999</v>
      </c>
      <c r="BJ1442" s="105">
        <v>25.731400000000001</v>
      </c>
      <c r="BK1442" s="105">
        <v>25.962900000000001</v>
      </c>
      <c r="BL1442" s="116">
        <v>25.930700000000002</v>
      </c>
      <c r="BM1442" s="112">
        <v>0.29348000000000002</v>
      </c>
      <c r="BN1442" s="112">
        <v>0.36927399999999999</v>
      </c>
      <c r="BO1442" s="112">
        <v>7.4723999999999999E-2</v>
      </c>
      <c r="BP1442" s="112">
        <v>0.14993899999999999</v>
      </c>
      <c r="BQ1442" s="112">
        <v>1.09385E-2</v>
      </c>
      <c r="BR1442" s="112">
        <v>0.19442300000000001</v>
      </c>
      <c r="BS1442" s="112">
        <v>0.66703400000000002</v>
      </c>
      <c r="BT1442" s="112">
        <v>0.47212900000000002</v>
      </c>
      <c r="BU1442" s="117">
        <v>0.73161399999999999</v>
      </c>
      <c r="BV1442" s="112">
        <v>0.37789499999999998</v>
      </c>
      <c r="BW1442" s="112">
        <v>0.46033099999999999</v>
      </c>
      <c r="BX1442" s="112">
        <v>0.16745199999999999</v>
      </c>
      <c r="BY1442" s="112">
        <v>0.21879899999999999</v>
      </c>
      <c r="BZ1442" s="112">
        <v>0.26281500000000002</v>
      </c>
      <c r="CA1442" s="112">
        <v>0.45539600000000002</v>
      </c>
      <c r="CB1442" s="112">
        <v>0.81455500000000003</v>
      </c>
      <c r="CC1442" s="112">
        <v>0.65408500000000003</v>
      </c>
      <c r="CD1442" s="117">
        <v>0.91275600000000001</v>
      </c>
      <c r="CE1442" s="105">
        <v>-1.1966300000000001</v>
      </c>
      <c r="CF1442" s="105">
        <v>-0.45859800000000001</v>
      </c>
      <c r="CG1442" s="105">
        <v>-1.8182400000000001</v>
      </c>
      <c r="CH1442" s="105">
        <v>-2.8195600000000001</v>
      </c>
      <c r="CI1442" s="105">
        <v>-1.66533</v>
      </c>
      <c r="CJ1442" s="105">
        <v>-0.56007399999999996</v>
      </c>
      <c r="CK1442" s="105">
        <v>-0.10580100000000001</v>
      </c>
      <c r="CL1442" s="105">
        <v>-0.52470700000000003</v>
      </c>
      <c r="CM1442" s="116">
        <v>-0.38256299999999999</v>
      </c>
    </row>
    <row r="1443" spans="1:91">
      <c r="A1443" s="104" t="s">
        <v>3820</v>
      </c>
      <c r="B1443" s="104" t="s">
        <v>3821</v>
      </c>
      <c r="C1443" s="104" t="s">
        <v>3822</v>
      </c>
      <c r="D1443" s="105">
        <v>32.048400000000001</v>
      </c>
      <c r="E1443" s="108">
        <v>2822428643</v>
      </c>
      <c r="F1443" s="108">
        <v>2269637983</v>
      </c>
      <c r="G1443" s="108">
        <v>2197508768</v>
      </c>
      <c r="H1443" s="108">
        <v>3270007704</v>
      </c>
      <c r="I1443" s="108">
        <v>2782461539</v>
      </c>
      <c r="J1443" s="108">
        <v>1931040431</v>
      </c>
      <c r="K1443" s="108">
        <v>3068859524</v>
      </c>
      <c r="L1443" s="108">
        <v>1626386798</v>
      </c>
      <c r="M1443" s="108">
        <v>3903501118</v>
      </c>
      <c r="N1443" s="108">
        <v>1959643177</v>
      </c>
      <c r="O1443" s="108">
        <v>2019715165</v>
      </c>
      <c r="P1443" s="108">
        <v>2043143604</v>
      </c>
      <c r="Q1443" s="108">
        <v>4113093597</v>
      </c>
      <c r="R1443" s="108">
        <v>3978088207</v>
      </c>
      <c r="S1443" s="108">
        <v>6398651408</v>
      </c>
      <c r="T1443" s="108">
        <v>3515043214</v>
      </c>
      <c r="U1443" s="108">
        <v>3505269461</v>
      </c>
      <c r="V1443" s="108">
        <v>4151310688</v>
      </c>
      <c r="W1443" s="108">
        <v>3488409376</v>
      </c>
      <c r="X1443" s="108">
        <v>4014450362</v>
      </c>
      <c r="Y1443" s="108">
        <v>4273741729</v>
      </c>
      <c r="Z1443" s="108">
        <v>3631531952</v>
      </c>
      <c r="AA1443" s="108">
        <v>3771067588</v>
      </c>
      <c r="AB1443" s="108">
        <v>3541237552</v>
      </c>
      <c r="AC1443" s="108">
        <v>4227534460</v>
      </c>
      <c r="AD1443" s="108">
        <v>4380353769</v>
      </c>
      <c r="AE1443" s="108">
        <v>4892638967</v>
      </c>
      <c r="AF1443" s="108">
        <v>4804791838</v>
      </c>
      <c r="AG1443" s="108">
        <v>5173517298</v>
      </c>
      <c r="AH1443" s="115">
        <v>5132316321</v>
      </c>
      <c r="AI1443" s="105">
        <v>31.777799999999999</v>
      </c>
      <c r="AJ1443" s="105">
        <v>31.626899999999999</v>
      </c>
      <c r="AK1443" s="105">
        <v>31.567799999999998</v>
      </c>
      <c r="AL1443" s="105">
        <v>31.881</v>
      </c>
      <c r="AM1443" s="105">
        <v>31.791</v>
      </c>
      <c r="AN1443" s="105">
        <v>31.315200000000001</v>
      </c>
      <c r="AO1443" s="105">
        <v>31.773099999999999</v>
      </c>
      <c r="AP1443" s="105">
        <v>31.2517</v>
      </c>
      <c r="AQ1443" s="105">
        <v>32.051200000000001</v>
      </c>
      <c r="AR1443" s="105">
        <v>31.276399999999999</v>
      </c>
      <c r="AS1443" s="105">
        <v>31.381599999999999</v>
      </c>
      <c r="AT1443" s="105">
        <v>31.532299999999999</v>
      </c>
      <c r="AU1443" s="105">
        <v>32.171500000000002</v>
      </c>
      <c r="AV1443" s="105">
        <v>32.179099999999998</v>
      </c>
      <c r="AW1443" s="105">
        <v>32.890500000000003</v>
      </c>
      <c r="AX1443" s="105">
        <v>32.090200000000003</v>
      </c>
      <c r="AY1443" s="105">
        <v>32.029800000000002</v>
      </c>
      <c r="AZ1443" s="105">
        <v>32.277999999999999</v>
      </c>
      <c r="BA1443" s="105">
        <v>31.944900000000001</v>
      </c>
      <c r="BB1443" s="105">
        <v>32.2226</v>
      </c>
      <c r="BC1443" s="105">
        <v>32.179099999999998</v>
      </c>
      <c r="BD1443" s="105">
        <v>32.165100000000002</v>
      </c>
      <c r="BE1443" s="105">
        <v>32.210500000000003</v>
      </c>
      <c r="BF1443" s="105">
        <v>32.158200000000001</v>
      </c>
      <c r="BG1443" s="105">
        <v>32.020299999999999</v>
      </c>
      <c r="BH1443" s="105">
        <v>32.0456</v>
      </c>
      <c r="BI1443" s="105">
        <v>32.201799999999999</v>
      </c>
      <c r="BJ1443" s="105">
        <v>32.216900000000003</v>
      </c>
      <c r="BK1443" s="105">
        <v>32.196899999999999</v>
      </c>
      <c r="BL1443" s="116">
        <v>32.2485</v>
      </c>
      <c r="BM1443" s="112">
        <v>9.3566000000000005E-4</v>
      </c>
      <c r="BN1443" s="112">
        <v>3.3883700000000003E-2</v>
      </c>
      <c r="BO1443" s="112">
        <v>8.7477200000000005E-2</v>
      </c>
      <c r="BP1443" s="112">
        <v>4.0594200000000001E-4</v>
      </c>
      <c r="BQ1443" s="112">
        <v>0.46451900000000002</v>
      </c>
      <c r="BR1443" s="112">
        <v>0.312083</v>
      </c>
      <c r="BS1443" s="112">
        <v>0.29565900000000001</v>
      </c>
      <c r="BT1443" s="112">
        <v>0.12661500000000001</v>
      </c>
      <c r="BU1443" s="117">
        <v>8.8677000000000006E-2</v>
      </c>
      <c r="BV1443" s="112">
        <v>1.24998E-2</v>
      </c>
      <c r="BW1443" s="112">
        <v>8.1559199999999998E-2</v>
      </c>
      <c r="BX1443" s="112">
        <v>0.18278</v>
      </c>
      <c r="BY1443" s="112">
        <v>5.3369699999999999E-3</v>
      </c>
      <c r="BZ1443" s="112">
        <v>0.733128</v>
      </c>
      <c r="CA1443" s="112">
        <v>0.58223100000000005</v>
      </c>
      <c r="CB1443" s="112">
        <v>0.53124800000000005</v>
      </c>
      <c r="CC1443" s="112">
        <v>0.305535</v>
      </c>
      <c r="CD1443" s="117">
        <v>0.61135099999999998</v>
      </c>
      <c r="CE1443" s="105">
        <v>-0.563253</v>
      </c>
      <c r="CF1443" s="105">
        <v>-0.558334</v>
      </c>
      <c r="CG1443" s="105">
        <v>-0.52875300000000003</v>
      </c>
      <c r="CH1443" s="105">
        <v>-0.82399599999999995</v>
      </c>
      <c r="CI1443" s="105">
        <v>0.19297</v>
      </c>
      <c r="CJ1443" s="105">
        <v>-8.8077500000000003E-2</v>
      </c>
      <c r="CK1443" s="105">
        <v>-0.105224</v>
      </c>
      <c r="CL1443" s="105">
        <v>-4.2800900000000003E-2</v>
      </c>
      <c r="CM1443" s="116">
        <v>-0.13148099999999999</v>
      </c>
    </row>
    <row r="1444" spans="1:91">
      <c r="A1444" s="104" t="s">
        <v>3823</v>
      </c>
      <c r="B1444" s="104" t="s">
        <v>309</v>
      </c>
      <c r="C1444" s="104" t="s">
        <v>3824</v>
      </c>
      <c r="D1444" s="105">
        <v>28.0791</v>
      </c>
      <c r="E1444" s="108">
        <v>304496142</v>
      </c>
      <c r="F1444" s="108">
        <v>253234319</v>
      </c>
      <c r="G1444" s="108">
        <v>326153008</v>
      </c>
      <c r="H1444" s="108">
        <v>258663616.5</v>
      </c>
      <c r="I1444" s="108">
        <v>202625874</v>
      </c>
      <c r="J1444" s="108">
        <v>228314332</v>
      </c>
      <c r="K1444" s="108">
        <v>203526716.30000001</v>
      </c>
      <c r="L1444" s="108">
        <v>159023854</v>
      </c>
      <c r="M1444" s="108">
        <v>198782081.5</v>
      </c>
      <c r="N1444" s="108">
        <v>267371245.59999999</v>
      </c>
      <c r="O1444" s="108">
        <v>311123058</v>
      </c>
      <c r="P1444" s="108">
        <v>350508618</v>
      </c>
      <c r="Q1444" s="108">
        <v>201097380</v>
      </c>
      <c r="R1444" s="108">
        <v>235609384</v>
      </c>
      <c r="S1444" s="108">
        <v>297114608</v>
      </c>
      <c r="T1444" s="108">
        <v>174062828</v>
      </c>
      <c r="U1444" s="108">
        <v>159167340</v>
      </c>
      <c r="V1444" s="108">
        <v>192227555.90000001</v>
      </c>
      <c r="W1444" s="108">
        <v>228124516</v>
      </c>
      <c r="X1444" s="108">
        <v>146626951</v>
      </c>
      <c r="Y1444" s="108">
        <v>162993910</v>
      </c>
      <c r="Z1444" s="108">
        <v>215326103</v>
      </c>
      <c r="AA1444" s="108">
        <v>253461910</v>
      </c>
      <c r="AB1444" s="108">
        <v>213599978</v>
      </c>
      <c r="AC1444" s="108">
        <v>228180420</v>
      </c>
      <c r="AD1444" s="108">
        <v>242856684</v>
      </c>
      <c r="AE1444" s="108">
        <v>252054804</v>
      </c>
      <c r="AF1444" s="108">
        <v>202328526</v>
      </c>
      <c r="AG1444" s="108">
        <v>299927410</v>
      </c>
      <c r="AH1444" s="115">
        <v>154181586</v>
      </c>
      <c r="AI1444" s="105">
        <v>28.565300000000001</v>
      </c>
      <c r="AJ1444" s="105">
        <v>28.534400000000002</v>
      </c>
      <c r="AK1444" s="105">
        <v>28.911999999999999</v>
      </c>
      <c r="AL1444" s="105">
        <v>28.2209</v>
      </c>
      <c r="AM1444" s="105">
        <v>28.056699999999999</v>
      </c>
      <c r="AN1444" s="105">
        <v>28.277100000000001</v>
      </c>
      <c r="AO1444" s="105">
        <v>27.866099999999999</v>
      </c>
      <c r="AP1444" s="105">
        <v>28.198899999999998</v>
      </c>
      <c r="AQ1444" s="105">
        <v>27.755700000000001</v>
      </c>
      <c r="AR1444" s="105">
        <v>28.418399999999998</v>
      </c>
      <c r="AS1444" s="105">
        <v>28.799800000000001</v>
      </c>
      <c r="AT1444" s="105">
        <v>28.989000000000001</v>
      </c>
      <c r="AU1444" s="105">
        <v>27.8141</v>
      </c>
      <c r="AV1444" s="105">
        <v>28.101500000000001</v>
      </c>
      <c r="AW1444" s="105">
        <v>28.633299999999998</v>
      </c>
      <c r="AX1444" s="105">
        <v>27.7544</v>
      </c>
      <c r="AY1444" s="105">
        <v>27.5624</v>
      </c>
      <c r="AZ1444" s="105">
        <v>27.892299999999999</v>
      </c>
      <c r="BA1444" s="105">
        <v>28.010200000000001</v>
      </c>
      <c r="BB1444" s="105">
        <v>27.474699999999999</v>
      </c>
      <c r="BC1444" s="105">
        <v>27.489000000000001</v>
      </c>
      <c r="BD1444" s="105">
        <v>28.117799999999999</v>
      </c>
      <c r="BE1444" s="105">
        <v>28.375299999999999</v>
      </c>
      <c r="BF1444" s="105">
        <v>28.1069</v>
      </c>
      <c r="BG1444" s="105">
        <v>27.783000000000001</v>
      </c>
      <c r="BH1444" s="105">
        <v>27.885100000000001</v>
      </c>
      <c r="BI1444" s="105">
        <v>27.922999999999998</v>
      </c>
      <c r="BJ1444" s="105">
        <v>27.647200000000002</v>
      </c>
      <c r="BK1444" s="105">
        <v>28.1295</v>
      </c>
      <c r="BL1444" s="116">
        <v>27.261700000000001</v>
      </c>
      <c r="BM1444" s="112">
        <v>2.3667500000000001E-2</v>
      </c>
      <c r="BN1444" s="112">
        <v>0.12339700000000001</v>
      </c>
      <c r="BO1444" s="112">
        <v>0.41080299999999997</v>
      </c>
      <c r="BP1444" s="112">
        <v>2.4939300000000001E-2</v>
      </c>
      <c r="BQ1444" s="112">
        <v>0.22072800000000001</v>
      </c>
      <c r="BR1444" s="112">
        <v>0.84269499999999997</v>
      </c>
      <c r="BS1444" s="112">
        <v>0.94745800000000002</v>
      </c>
      <c r="BT1444" s="112">
        <v>0.121904</v>
      </c>
      <c r="BU1444" s="117">
        <v>0.50914999999999999</v>
      </c>
      <c r="BV1444" s="112">
        <v>6.4966999999999997E-2</v>
      </c>
      <c r="BW1444" s="112">
        <v>0.199687</v>
      </c>
      <c r="BX1444" s="112">
        <v>0.51953700000000003</v>
      </c>
      <c r="BY1444" s="112">
        <v>5.3151999999999998E-2</v>
      </c>
      <c r="BZ1444" s="112">
        <v>0.59231699999999998</v>
      </c>
      <c r="CA1444" s="112">
        <v>0.93082600000000004</v>
      </c>
      <c r="CB1444" s="112">
        <v>0.97403200000000001</v>
      </c>
      <c r="CC1444" s="112">
        <v>0.30137799999999998</v>
      </c>
      <c r="CD1444" s="117">
        <v>0.81808499999999995</v>
      </c>
      <c r="CE1444" s="105">
        <v>0.99111899999999997</v>
      </c>
      <c r="CF1444" s="105">
        <v>0.50542399999999998</v>
      </c>
      <c r="CG1444" s="105">
        <v>0.26074000000000003</v>
      </c>
      <c r="CH1444" s="105">
        <v>1.05629</v>
      </c>
      <c r="CI1444" s="105">
        <v>0.50348499999999996</v>
      </c>
      <c r="CJ1444" s="105">
        <v>5.6871999999999999E-2</v>
      </c>
      <c r="CK1444" s="105">
        <v>-2.15073E-2</v>
      </c>
      <c r="CL1444" s="105">
        <v>0.52053099999999997</v>
      </c>
      <c r="CM1444" s="116">
        <v>0.184256</v>
      </c>
    </row>
    <row r="1445" spans="1:91">
      <c r="A1445" s="104" t="s">
        <v>3825</v>
      </c>
      <c r="B1445" s="104" t="s">
        <v>3826</v>
      </c>
      <c r="C1445" s="104" t="s">
        <v>1133</v>
      </c>
      <c r="D1445" s="105">
        <v>28.303249999999998</v>
      </c>
      <c r="E1445" s="108">
        <v>379554441</v>
      </c>
      <c r="F1445" s="108">
        <v>352160977.80000001</v>
      </c>
      <c r="G1445" s="108">
        <v>304844524.5</v>
      </c>
      <c r="H1445" s="108">
        <v>290275295.5</v>
      </c>
      <c r="I1445" s="108">
        <v>290213138.5</v>
      </c>
      <c r="J1445" s="108">
        <v>271715475.80000001</v>
      </c>
      <c r="K1445" s="108">
        <v>280842004</v>
      </c>
      <c r="L1445" s="108">
        <v>175797516.80000001</v>
      </c>
      <c r="M1445" s="108">
        <v>316308320.5</v>
      </c>
      <c r="N1445" s="108">
        <v>151611191</v>
      </c>
      <c r="O1445" s="108">
        <v>160450853</v>
      </c>
      <c r="P1445" s="108">
        <v>262279381.5</v>
      </c>
      <c r="Q1445" s="108">
        <v>229038962.5</v>
      </c>
      <c r="R1445" s="108">
        <v>132773502.8</v>
      </c>
      <c r="S1445" s="108">
        <v>156802536</v>
      </c>
      <c r="T1445" s="108">
        <v>209609547.5</v>
      </c>
      <c r="U1445" s="108">
        <v>288730426.5</v>
      </c>
      <c r="V1445" s="108">
        <v>265292739.5</v>
      </c>
      <c r="W1445" s="108">
        <v>168498764.5</v>
      </c>
      <c r="X1445" s="108">
        <v>187264822.5</v>
      </c>
      <c r="Y1445" s="108">
        <v>233458806.30000001</v>
      </c>
      <c r="Z1445" s="108">
        <v>327562352.80000001</v>
      </c>
      <c r="AA1445" s="108">
        <v>292578491</v>
      </c>
      <c r="AB1445" s="108">
        <v>311899141.5</v>
      </c>
      <c r="AC1445" s="108">
        <v>337631795.5</v>
      </c>
      <c r="AD1445" s="108">
        <v>266449543</v>
      </c>
      <c r="AE1445" s="108">
        <v>204503948.80000001</v>
      </c>
      <c r="AF1445" s="108">
        <v>195627661.5</v>
      </c>
      <c r="AG1445" s="108">
        <v>206563116</v>
      </c>
      <c r="AH1445" s="115">
        <v>166105572.90000001</v>
      </c>
      <c r="AI1445" s="105">
        <v>28.883199999999999</v>
      </c>
      <c r="AJ1445" s="105">
        <v>28.970300000000002</v>
      </c>
      <c r="AK1445" s="105">
        <v>28.808499999999999</v>
      </c>
      <c r="AL1445" s="105">
        <v>28.3872</v>
      </c>
      <c r="AM1445" s="105">
        <v>28.578800000000001</v>
      </c>
      <c r="AN1445" s="105">
        <v>28.530899999999999</v>
      </c>
      <c r="AO1445" s="105">
        <v>28.326799999999999</v>
      </c>
      <c r="AP1445" s="105">
        <v>28.279699999999998</v>
      </c>
      <c r="AQ1445" s="105">
        <v>28.425899999999999</v>
      </c>
      <c r="AR1445" s="105">
        <v>27.634399999999999</v>
      </c>
      <c r="AS1445" s="105">
        <v>27.882200000000001</v>
      </c>
      <c r="AT1445" s="105">
        <v>28.570699999999999</v>
      </c>
      <c r="AU1445" s="105">
        <v>28.0046</v>
      </c>
      <c r="AV1445" s="105">
        <v>27.274100000000001</v>
      </c>
      <c r="AW1445" s="105">
        <v>27.677700000000002</v>
      </c>
      <c r="AX1445" s="105">
        <v>28.022400000000001</v>
      </c>
      <c r="AY1445" s="105">
        <v>28.411899999999999</v>
      </c>
      <c r="AZ1445" s="105">
        <v>28.364999999999998</v>
      </c>
      <c r="BA1445" s="105">
        <v>27.5731</v>
      </c>
      <c r="BB1445" s="105">
        <v>27.8279</v>
      </c>
      <c r="BC1445" s="105">
        <v>28.008400000000002</v>
      </c>
      <c r="BD1445" s="105">
        <v>28.697500000000002</v>
      </c>
      <c r="BE1445" s="105">
        <v>28.555499999999999</v>
      </c>
      <c r="BF1445" s="105">
        <v>28.653099999999998</v>
      </c>
      <c r="BG1445" s="105">
        <v>28.356300000000001</v>
      </c>
      <c r="BH1445" s="105">
        <v>28.017600000000002</v>
      </c>
      <c r="BI1445" s="105">
        <v>27.621400000000001</v>
      </c>
      <c r="BJ1445" s="105">
        <v>27.598600000000001</v>
      </c>
      <c r="BK1445" s="105">
        <v>27.5962</v>
      </c>
      <c r="BL1445" s="116">
        <v>27.368500000000001</v>
      </c>
      <c r="BM1445" s="112">
        <v>1.0722600000000001E-4</v>
      </c>
      <c r="BN1445" s="112">
        <v>5.1411100000000004E-4</v>
      </c>
      <c r="BO1445" s="112">
        <v>7.1512699999999997E-4</v>
      </c>
      <c r="BP1445" s="112">
        <v>0.155029</v>
      </c>
      <c r="BQ1445" s="112">
        <v>0.59095900000000001</v>
      </c>
      <c r="BR1445" s="112">
        <v>6.7103800000000002E-3</v>
      </c>
      <c r="BS1445" s="112">
        <v>0.12846399999999999</v>
      </c>
      <c r="BT1445" s="112">
        <v>2.1466000000000001E-4</v>
      </c>
      <c r="BU1445" s="117">
        <v>0.10186199999999999</v>
      </c>
      <c r="BV1445" s="112">
        <v>4.5635399999999996E-3</v>
      </c>
      <c r="BW1445" s="112">
        <v>1.0710900000000001E-2</v>
      </c>
      <c r="BX1445" s="112">
        <v>1.6915800000000002E-2</v>
      </c>
      <c r="BY1445" s="112">
        <v>0.225027</v>
      </c>
      <c r="BZ1445" s="112">
        <v>0.79180200000000001</v>
      </c>
      <c r="CA1445" s="112">
        <v>7.5630000000000003E-2</v>
      </c>
      <c r="CB1445" s="112">
        <v>0.339032</v>
      </c>
      <c r="CC1445" s="112">
        <v>1.37021E-2</v>
      </c>
      <c r="CD1445" s="117">
        <v>0.61957799999999996</v>
      </c>
      <c r="CE1445" s="105">
        <v>1.36626</v>
      </c>
      <c r="CF1445" s="105">
        <v>0.97789099999999995</v>
      </c>
      <c r="CG1445" s="105">
        <v>0.82303999999999999</v>
      </c>
      <c r="CH1445" s="105">
        <v>0.50799799999999995</v>
      </c>
      <c r="CI1445" s="105">
        <v>0.13103999999999999</v>
      </c>
      <c r="CJ1445" s="105">
        <v>0.74536599999999997</v>
      </c>
      <c r="CK1445" s="105">
        <v>0.28207500000000002</v>
      </c>
      <c r="CL1445" s="105">
        <v>1.1142700000000001</v>
      </c>
      <c r="CM1445" s="116">
        <v>0.477358</v>
      </c>
    </row>
    <row r="1446" spans="1:91">
      <c r="A1446" s="104" t="s">
        <v>3827</v>
      </c>
      <c r="B1446" s="104" t="s">
        <v>3828</v>
      </c>
      <c r="C1446" s="104" t="s">
        <v>3829</v>
      </c>
      <c r="D1446" s="105">
        <v>25.572299999999998</v>
      </c>
      <c r="E1446" s="108">
        <v>14807284.75</v>
      </c>
      <c r="F1446" s="108">
        <v>31408303.75</v>
      </c>
      <c r="G1446" s="108">
        <v>16648093.75</v>
      </c>
      <c r="H1446" s="108">
        <v>31837055</v>
      </c>
      <c r="I1446" s="108">
        <v>68067430.5</v>
      </c>
      <c r="J1446" s="108">
        <v>44773859.5</v>
      </c>
      <c r="K1446" s="108">
        <v>23566777</v>
      </c>
      <c r="L1446" s="108">
        <v>31499638.629999999</v>
      </c>
      <c r="M1446" s="108">
        <v>17494680.25</v>
      </c>
      <c r="N1446" s="108">
        <v>75864807</v>
      </c>
      <c r="O1446" s="108">
        <v>64294006.5</v>
      </c>
      <c r="P1446" s="108">
        <v>41650172</v>
      </c>
      <c r="Q1446" s="108">
        <v>27917767</v>
      </c>
      <c r="R1446" s="108">
        <v>34978909</v>
      </c>
      <c r="S1446" s="108">
        <v>28926681</v>
      </c>
      <c r="T1446" s="108">
        <v>30949880</v>
      </c>
      <c r="U1446" s="108">
        <v>40355293</v>
      </c>
      <c r="V1446" s="108">
        <v>29473248.129999999</v>
      </c>
      <c r="W1446" s="108">
        <v>25038901</v>
      </c>
      <c r="X1446" s="108">
        <v>28956351</v>
      </c>
      <c r="Y1446" s="108">
        <v>53066121.75</v>
      </c>
      <c r="Z1446" s="108">
        <v>54511631</v>
      </c>
      <c r="AA1446" s="108">
        <v>22560515.5</v>
      </c>
      <c r="AB1446" s="108">
        <v>27648983.5</v>
      </c>
      <c r="AC1446" s="108">
        <v>80451621</v>
      </c>
      <c r="AD1446" s="108">
        <v>52874104</v>
      </c>
      <c r="AE1446" s="108">
        <v>56954784</v>
      </c>
      <c r="AF1446" s="108">
        <v>65576681.5</v>
      </c>
      <c r="AG1446" s="108">
        <v>50135135.25</v>
      </c>
      <c r="AH1446" s="115">
        <v>87607809</v>
      </c>
      <c r="AI1446" s="105">
        <v>24.203299999999999</v>
      </c>
      <c r="AJ1446" s="105">
        <v>25.652000000000001</v>
      </c>
      <c r="AK1446" s="105">
        <v>24.706199999999999</v>
      </c>
      <c r="AL1446" s="105">
        <v>25.198599999999999</v>
      </c>
      <c r="AM1446" s="105">
        <v>26.538799999999998</v>
      </c>
      <c r="AN1446" s="105">
        <v>26.293800000000001</v>
      </c>
      <c r="AO1446" s="105">
        <v>24.704000000000001</v>
      </c>
      <c r="AP1446" s="105">
        <v>26.039100000000001</v>
      </c>
      <c r="AQ1446" s="105">
        <v>24.249500000000001</v>
      </c>
      <c r="AR1446" s="105">
        <v>26.533100000000001</v>
      </c>
      <c r="AS1446" s="105">
        <v>26.6099</v>
      </c>
      <c r="AT1446" s="105">
        <v>25.916</v>
      </c>
      <c r="AU1446" s="105">
        <v>24.935700000000001</v>
      </c>
      <c r="AV1446" s="105">
        <v>25.349699999999999</v>
      </c>
      <c r="AW1446" s="105">
        <v>25.383900000000001</v>
      </c>
      <c r="AX1446" s="105">
        <v>25.262699999999999</v>
      </c>
      <c r="AY1446" s="105">
        <v>25.602599999999999</v>
      </c>
      <c r="AZ1446" s="105">
        <v>25.242000000000001</v>
      </c>
      <c r="BA1446" s="105">
        <v>24.822600000000001</v>
      </c>
      <c r="BB1446" s="105">
        <v>25.21</v>
      </c>
      <c r="BC1446" s="105">
        <v>25.8949</v>
      </c>
      <c r="BD1446" s="105">
        <v>26.042400000000001</v>
      </c>
      <c r="BE1446" s="105">
        <v>24.834599999999998</v>
      </c>
      <c r="BF1446" s="105">
        <v>25.157299999999999</v>
      </c>
      <c r="BG1446" s="105">
        <v>26.286300000000001</v>
      </c>
      <c r="BH1446" s="105">
        <v>25.655000000000001</v>
      </c>
      <c r="BI1446" s="105">
        <v>25.777200000000001</v>
      </c>
      <c r="BJ1446" s="105">
        <v>26.021699999999999</v>
      </c>
      <c r="BK1446" s="105">
        <v>25.542000000000002</v>
      </c>
      <c r="BL1446" s="116">
        <v>26.4313</v>
      </c>
      <c r="BM1446" s="112">
        <v>8.2422599999999999E-2</v>
      </c>
      <c r="BN1446" s="112">
        <v>0.98134600000000005</v>
      </c>
      <c r="BO1446" s="112">
        <v>0.168075</v>
      </c>
      <c r="BP1446" s="112">
        <v>0.35331800000000002</v>
      </c>
      <c r="BQ1446" s="112">
        <v>5.8089300000000003E-2</v>
      </c>
      <c r="BR1446" s="112">
        <v>8.9735400000000007E-2</v>
      </c>
      <c r="BS1446" s="112">
        <v>0.16434099999999999</v>
      </c>
      <c r="BT1446" s="112">
        <v>0.214281</v>
      </c>
      <c r="BU1446" s="117">
        <v>0.78863099999999997</v>
      </c>
      <c r="BV1446" s="112">
        <v>0.14150699999999999</v>
      </c>
      <c r="BW1446" s="112">
        <v>0.98546100000000003</v>
      </c>
      <c r="BX1446" s="112">
        <v>0.27710200000000001</v>
      </c>
      <c r="BY1446" s="112">
        <v>0.43787599999999999</v>
      </c>
      <c r="BZ1446" s="112">
        <v>0.41886099999999998</v>
      </c>
      <c r="CA1446" s="112">
        <v>0.30647600000000003</v>
      </c>
      <c r="CB1446" s="112">
        <v>0.38167099999999998</v>
      </c>
      <c r="CC1446" s="112">
        <v>0.41554799999999997</v>
      </c>
      <c r="CD1446" s="117">
        <v>0.936774</v>
      </c>
      <c r="CE1446" s="105">
        <v>-1.14449</v>
      </c>
      <c r="CF1446" s="105">
        <v>1.20792E-2</v>
      </c>
      <c r="CG1446" s="105">
        <v>-1.00078</v>
      </c>
      <c r="CH1446" s="105">
        <v>0.35464899999999999</v>
      </c>
      <c r="CI1446" s="105">
        <v>-0.77523500000000001</v>
      </c>
      <c r="CJ1446" s="105">
        <v>-0.62922299999999998</v>
      </c>
      <c r="CK1446" s="105">
        <v>-0.68914699999999995</v>
      </c>
      <c r="CL1446" s="105">
        <v>-0.65357699999999996</v>
      </c>
      <c r="CM1446" s="116">
        <v>-9.2169399999999999E-2</v>
      </c>
    </row>
    <row r="1447" spans="1:91">
      <c r="A1447" s="104" t="s">
        <v>3830</v>
      </c>
      <c r="B1447" s="104" t="s">
        <v>3831</v>
      </c>
      <c r="C1447" s="104" t="s">
        <v>3202</v>
      </c>
      <c r="D1447" s="105">
        <v>30.681899999999999</v>
      </c>
      <c r="E1447" s="108">
        <v>1021479430</v>
      </c>
      <c r="F1447" s="108">
        <v>1152243506</v>
      </c>
      <c r="G1447" s="108">
        <v>2807478888</v>
      </c>
      <c r="H1447" s="108">
        <v>1761284913</v>
      </c>
      <c r="I1447" s="108">
        <v>1839467681</v>
      </c>
      <c r="J1447" s="108">
        <v>1500115591</v>
      </c>
      <c r="K1447" s="108">
        <v>1744810960</v>
      </c>
      <c r="L1447" s="108">
        <v>1580700710</v>
      </c>
      <c r="M1447" s="108">
        <v>1637614784</v>
      </c>
      <c r="N1447" s="108">
        <v>1273670943</v>
      </c>
      <c r="O1447" s="108">
        <v>1469019471</v>
      </c>
      <c r="P1447" s="108">
        <v>1266186647</v>
      </c>
      <c r="Q1447" s="108">
        <v>1431095887</v>
      </c>
      <c r="R1447" s="108">
        <v>995652651.5</v>
      </c>
      <c r="S1447" s="108">
        <v>2925390793</v>
      </c>
      <c r="T1447" s="108">
        <v>848760399.39999998</v>
      </c>
      <c r="U1447" s="108">
        <v>973881813.5</v>
      </c>
      <c r="V1447" s="108">
        <v>1014815877</v>
      </c>
      <c r="W1447" s="108">
        <v>1334601341</v>
      </c>
      <c r="X1447" s="108">
        <v>1060443372</v>
      </c>
      <c r="Y1447" s="108">
        <v>1520375859</v>
      </c>
      <c r="Z1447" s="108">
        <v>1665350241</v>
      </c>
      <c r="AA1447" s="108">
        <v>879964850.10000002</v>
      </c>
      <c r="AB1447" s="108">
        <v>1167455219</v>
      </c>
      <c r="AC1447" s="108">
        <v>1735152002</v>
      </c>
      <c r="AD1447" s="108">
        <v>1227532566</v>
      </c>
      <c r="AE1447" s="108">
        <v>1381384758</v>
      </c>
      <c r="AF1447" s="108">
        <v>1462234176</v>
      </c>
      <c r="AG1447" s="108">
        <v>1472940566</v>
      </c>
      <c r="AH1447" s="115">
        <v>1785959807</v>
      </c>
      <c r="AI1447" s="105">
        <v>30.311499999999999</v>
      </c>
      <c r="AJ1447" s="105">
        <v>30.686800000000002</v>
      </c>
      <c r="AK1447" s="105">
        <v>31.945399999999999</v>
      </c>
      <c r="AL1447" s="105">
        <v>30.988399999999999</v>
      </c>
      <c r="AM1447" s="105">
        <v>31.2073</v>
      </c>
      <c r="AN1447" s="105">
        <v>31.032499999999999</v>
      </c>
      <c r="AO1447" s="105">
        <v>30.921500000000002</v>
      </c>
      <c r="AP1447" s="105">
        <v>31.259899999999998</v>
      </c>
      <c r="AQ1447" s="105">
        <v>30.797999999999998</v>
      </c>
      <c r="AR1447" s="105">
        <v>30.677</v>
      </c>
      <c r="AS1447" s="105">
        <v>30.9681</v>
      </c>
      <c r="AT1447" s="105">
        <v>30.841999999999999</v>
      </c>
      <c r="AU1447" s="105">
        <v>30.653400000000001</v>
      </c>
      <c r="AV1447" s="105">
        <v>30.180800000000001</v>
      </c>
      <c r="AW1447" s="105">
        <v>31.775700000000001</v>
      </c>
      <c r="AX1447" s="105">
        <v>30.040099999999999</v>
      </c>
      <c r="AY1447" s="105">
        <v>30.183700000000002</v>
      </c>
      <c r="AZ1447" s="105">
        <v>30.240200000000002</v>
      </c>
      <c r="BA1447" s="105">
        <v>30.558700000000002</v>
      </c>
      <c r="BB1447" s="105">
        <v>30.3233</v>
      </c>
      <c r="BC1447" s="105">
        <v>30.697399999999998</v>
      </c>
      <c r="BD1447" s="105">
        <v>31.033799999999999</v>
      </c>
      <c r="BE1447" s="105">
        <v>30.1477</v>
      </c>
      <c r="BF1447" s="105">
        <v>30.557300000000001</v>
      </c>
      <c r="BG1447" s="105">
        <v>30.735099999999999</v>
      </c>
      <c r="BH1447" s="105">
        <v>30.2331</v>
      </c>
      <c r="BI1447" s="105">
        <v>30.377300000000002</v>
      </c>
      <c r="BJ1447" s="105">
        <v>30.500599999999999</v>
      </c>
      <c r="BK1447" s="105">
        <v>30.400099999999998</v>
      </c>
      <c r="BL1447" s="116">
        <v>30.7407</v>
      </c>
      <c r="BM1447" s="112">
        <v>0.437921</v>
      </c>
      <c r="BN1447" s="112">
        <v>1.20065E-2</v>
      </c>
      <c r="BO1447" s="112">
        <v>5.9597200000000003E-2</v>
      </c>
      <c r="BP1447" s="112">
        <v>9.8831699999999995E-2</v>
      </c>
      <c r="BQ1447" s="112">
        <v>0.54101999999999995</v>
      </c>
      <c r="BR1447" s="112">
        <v>2.8655300000000002E-2</v>
      </c>
      <c r="BS1447" s="112">
        <v>0.89619899999999997</v>
      </c>
      <c r="BT1447" s="112">
        <v>0.91176999999999997</v>
      </c>
      <c r="BU1447" s="117">
        <v>0.61319699999999999</v>
      </c>
      <c r="BV1447" s="112">
        <v>0.51666100000000004</v>
      </c>
      <c r="BW1447" s="112">
        <v>4.3207000000000002E-2</v>
      </c>
      <c r="BX1447" s="112">
        <v>0.14945800000000001</v>
      </c>
      <c r="BY1447" s="112">
        <v>0.15815000000000001</v>
      </c>
      <c r="BZ1447" s="112">
        <v>0.77000900000000005</v>
      </c>
      <c r="CA1447" s="112">
        <v>0.15686700000000001</v>
      </c>
      <c r="CB1447" s="112">
        <v>0.95501599999999998</v>
      </c>
      <c r="CC1447" s="112">
        <v>0.95046299999999995</v>
      </c>
      <c r="CD1447" s="117">
        <v>0.86643400000000004</v>
      </c>
      <c r="CE1447" s="105">
        <v>0.43408600000000003</v>
      </c>
      <c r="CF1447" s="105">
        <v>0.52891900000000003</v>
      </c>
      <c r="CG1447" s="105">
        <v>0.44603999999999999</v>
      </c>
      <c r="CH1447" s="105">
        <v>0.28189799999999998</v>
      </c>
      <c r="CI1447" s="105">
        <v>0.32280300000000001</v>
      </c>
      <c r="CJ1447" s="105">
        <v>-0.39249800000000001</v>
      </c>
      <c r="CK1447" s="105">
        <v>-2.06731E-2</v>
      </c>
      <c r="CL1447" s="105">
        <v>3.2475799999999999E-2</v>
      </c>
      <c r="CM1447" s="116">
        <v>-9.8646800000000007E-2</v>
      </c>
    </row>
    <row r="1448" spans="1:91">
      <c r="A1448" s="104" t="s">
        <v>3832</v>
      </c>
      <c r="B1448" s="104" t="s">
        <v>3833</v>
      </c>
      <c r="C1448" s="104" t="s">
        <v>1010</v>
      </c>
      <c r="D1448" s="105">
        <v>29.24005</v>
      </c>
      <c r="E1448" s="108">
        <v>302752332</v>
      </c>
      <c r="F1448" s="108">
        <v>288359760</v>
      </c>
      <c r="G1448" s="108">
        <v>267195884</v>
      </c>
      <c r="H1448" s="108">
        <v>398936120</v>
      </c>
      <c r="I1448" s="108">
        <v>400577824</v>
      </c>
      <c r="J1448" s="108">
        <v>340545296</v>
      </c>
      <c r="K1448" s="108">
        <v>668208064</v>
      </c>
      <c r="L1448" s="108">
        <v>411587184</v>
      </c>
      <c r="M1448" s="108">
        <v>725424704</v>
      </c>
      <c r="N1448" s="108">
        <v>558684912</v>
      </c>
      <c r="O1448" s="108">
        <v>523750816</v>
      </c>
      <c r="P1448" s="108">
        <v>500808464</v>
      </c>
      <c r="Q1448" s="108">
        <v>525456696</v>
      </c>
      <c r="R1448" s="108">
        <v>448207040</v>
      </c>
      <c r="S1448" s="108">
        <v>282538432</v>
      </c>
      <c r="T1448" s="108">
        <v>521029776</v>
      </c>
      <c r="U1448" s="108">
        <v>482439336</v>
      </c>
      <c r="V1448" s="108">
        <v>492158600</v>
      </c>
      <c r="W1448" s="108">
        <v>628801616</v>
      </c>
      <c r="X1448" s="108">
        <v>558835552</v>
      </c>
      <c r="Y1448" s="108">
        <v>550091520</v>
      </c>
      <c r="Z1448" s="108">
        <v>459608984</v>
      </c>
      <c r="AA1448" s="108">
        <v>548127216</v>
      </c>
      <c r="AB1448" s="108">
        <v>526998344</v>
      </c>
      <c r="AC1448" s="108">
        <v>712220112</v>
      </c>
      <c r="AD1448" s="108">
        <v>633407920</v>
      </c>
      <c r="AE1448" s="108">
        <v>573931400</v>
      </c>
      <c r="AF1448" s="108">
        <v>643676336</v>
      </c>
      <c r="AG1448" s="108">
        <v>641617864</v>
      </c>
      <c r="AH1448" s="115">
        <v>630180608</v>
      </c>
      <c r="AI1448" s="105">
        <v>28.556999999999999</v>
      </c>
      <c r="AJ1448" s="105">
        <v>28.7074</v>
      </c>
      <c r="AK1448" s="105">
        <v>28.6343</v>
      </c>
      <c r="AL1448" s="105">
        <v>28.846</v>
      </c>
      <c r="AM1448" s="105">
        <v>29.0351</v>
      </c>
      <c r="AN1448" s="105">
        <v>28.872199999999999</v>
      </c>
      <c r="AO1448" s="105">
        <v>29.555900000000001</v>
      </c>
      <c r="AP1448" s="105">
        <v>29.424199999999999</v>
      </c>
      <c r="AQ1448" s="105">
        <v>29.6233</v>
      </c>
      <c r="AR1448" s="105">
        <v>29.494700000000002</v>
      </c>
      <c r="AS1448" s="105">
        <v>29.5319</v>
      </c>
      <c r="AT1448" s="105">
        <v>29.503799999999998</v>
      </c>
      <c r="AU1448" s="105">
        <v>29.157</v>
      </c>
      <c r="AV1448" s="105">
        <v>29.029299999999999</v>
      </c>
      <c r="AW1448" s="105">
        <v>28.523299999999999</v>
      </c>
      <c r="AX1448" s="105">
        <v>29.336099999999998</v>
      </c>
      <c r="AY1448" s="105">
        <v>29.1812</v>
      </c>
      <c r="AZ1448" s="105">
        <v>29.217600000000001</v>
      </c>
      <c r="BA1448" s="105">
        <v>29.472999999999999</v>
      </c>
      <c r="BB1448" s="105">
        <v>29.4115</v>
      </c>
      <c r="BC1448" s="105">
        <v>29.253499999999999</v>
      </c>
      <c r="BD1448" s="105">
        <v>29.1586</v>
      </c>
      <c r="BE1448" s="105">
        <v>29.437100000000001</v>
      </c>
      <c r="BF1448" s="105">
        <v>29.409800000000001</v>
      </c>
      <c r="BG1448" s="105">
        <v>29.456900000000001</v>
      </c>
      <c r="BH1448" s="105">
        <v>29.2791</v>
      </c>
      <c r="BI1448" s="105">
        <v>29.110199999999999</v>
      </c>
      <c r="BJ1448" s="105">
        <v>29.316800000000001</v>
      </c>
      <c r="BK1448" s="105">
        <v>29.197500000000002</v>
      </c>
      <c r="BL1448" s="116">
        <v>29.226600000000001</v>
      </c>
      <c r="BM1448" s="112">
        <v>4.0218300000000002E-4</v>
      </c>
      <c r="BN1448" s="112">
        <v>8.9225299999999997E-3</v>
      </c>
      <c r="BO1448" s="112">
        <v>1.3820499999999999E-2</v>
      </c>
      <c r="BP1448" s="112">
        <v>2.1952500000000002E-3</v>
      </c>
      <c r="BQ1448" s="112">
        <v>0.155583</v>
      </c>
      <c r="BR1448" s="112">
        <v>0.97468500000000002</v>
      </c>
      <c r="BS1448" s="112">
        <v>0.15063599999999999</v>
      </c>
      <c r="BT1448" s="112">
        <v>0.40850199999999998</v>
      </c>
      <c r="BU1448" s="117">
        <v>0.75785400000000003</v>
      </c>
      <c r="BV1448" s="112">
        <v>8.9602599999999994E-3</v>
      </c>
      <c r="BW1448" s="112">
        <v>3.6066599999999997E-2</v>
      </c>
      <c r="BX1448" s="112">
        <v>6.9501499999999994E-2</v>
      </c>
      <c r="BY1448" s="112">
        <v>1.2112700000000001E-2</v>
      </c>
      <c r="BZ1448" s="112">
        <v>0.53422400000000003</v>
      </c>
      <c r="CA1448" s="112">
        <v>0.98548599999999997</v>
      </c>
      <c r="CB1448" s="112">
        <v>0.36530400000000002</v>
      </c>
      <c r="CC1448" s="112">
        <v>0.59747300000000003</v>
      </c>
      <c r="CD1448" s="117">
        <v>0.91850900000000002</v>
      </c>
      <c r="CE1448" s="105">
        <v>-0.61404499999999995</v>
      </c>
      <c r="CF1448" s="105">
        <v>-0.329204</v>
      </c>
      <c r="CG1448" s="105">
        <v>0.28750700000000001</v>
      </c>
      <c r="CH1448" s="105">
        <v>0.263187</v>
      </c>
      <c r="CI1448" s="105">
        <v>-0.34375899999999998</v>
      </c>
      <c r="CJ1448" s="105">
        <v>-1.9906400000000001E-3</v>
      </c>
      <c r="CK1448" s="105">
        <v>0.132355</v>
      </c>
      <c r="CL1448" s="105">
        <v>8.8211700000000004E-2</v>
      </c>
      <c r="CM1448" s="116">
        <v>3.5113699999999998E-2</v>
      </c>
    </row>
    <row r="1449" spans="1:91">
      <c r="A1449" s="104" t="s">
        <v>3834</v>
      </c>
      <c r="B1449" s="104" t="s">
        <v>3835</v>
      </c>
      <c r="C1449" s="104" t="s">
        <v>3836</v>
      </c>
      <c r="D1449" s="105">
        <v>31.6004</v>
      </c>
      <c r="E1449" s="108">
        <v>2931624096</v>
      </c>
      <c r="F1449" s="108">
        <v>2785333929</v>
      </c>
      <c r="G1449" s="108">
        <v>2753202847</v>
      </c>
      <c r="H1449" s="108">
        <v>1871068799</v>
      </c>
      <c r="I1449" s="108">
        <v>1993229711</v>
      </c>
      <c r="J1449" s="108">
        <v>2427687423</v>
      </c>
      <c r="K1449" s="108">
        <v>1837001748</v>
      </c>
      <c r="L1449" s="108">
        <v>1401719262</v>
      </c>
      <c r="M1449" s="108">
        <v>2208695876</v>
      </c>
      <c r="N1449" s="108">
        <v>1925996414</v>
      </c>
      <c r="O1449" s="108">
        <v>1866877664</v>
      </c>
      <c r="P1449" s="108">
        <v>1539472132</v>
      </c>
      <c r="Q1449" s="108">
        <v>2375247664</v>
      </c>
      <c r="R1449" s="108">
        <v>3895577507</v>
      </c>
      <c r="S1449" s="108">
        <v>2149670512</v>
      </c>
      <c r="T1449" s="108">
        <v>3026974963</v>
      </c>
      <c r="U1449" s="108">
        <v>2696208256</v>
      </c>
      <c r="V1449" s="108">
        <v>2615735357</v>
      </c>
      <c r="W1449" s="108">
        <v>3298661436</v>
      </c>
      <c r="X1449" s="108">
        <v>3251851020</v>
      </c>
      <c r="Y1449" s="108">
        <v>3908870768</v>
      </c>
      <c r="Z1449" s="108">
        <v>3475374400</v>
      </c>
      <c r="AA1449" s="108">
        <v>3065371007</v>
      </c>
      <c r="AB1449" s="108">
        <v>3342178761</v>
      </c>
      <c r="AC1449" s="108">
        <v>2883447344</v>
      </c>
      <c r="AD1449" s="108">
        <v>2467798640</v>
      </c>
      <c r="AE1449" s="108">
        <v>3204665083</v>
      </c>
      <c r="AF1449" s="108">
        <v>2962230105</v>
      </c>
      <c r="AG1449" s="108">
        <v>3512065081</v>
      </c>
      <c r="AH1449" s="115">
        <v>2732649234</v>
      </c>
      <c r="AI1449" s="105">
        <v>31.8325</v>
      </c>
      <c r="AJ1449" s="105">
        <v>31.9191</v>
      </c>
      <c r="AK1449" s="105">
        <v>31.892399999999999</v>
      </c>
      <c r="AL1449" s="105">
        <v>31.075600000000001</v>
      </c>
      <c r="AM1449" s="105">
        <v>31.3218</v>
      </c>
      <c r="AN1449" s="105">
        <v>31.682099999999998</v>
      </c>
      <c r="AO1449" s="105">
        <v>31.005500000000001</v>
      </c>
      <c r="AP1449" s="105">
        <v>31.075600000000001</v>
      </c>
      <c r="AQ1449" s="105">
        <v>31.229600000000001</v>
      </c>
      <c r="AR1449" s="105">
        <v>31.252199999999998</v>
      </c>
      <c r="AS1449" s="105">
        <v>31.2774</v>
      </c>
      <c r="AT1449" s="105">
        <v>31.123999999999999</v>
      </c>
      <c r="AU1449" s="105">
        <v>31.379000000000001</v>
      </c>
      <c r="AV1449" s="105">
        <v>32.148899999999998</v>
      </c>
      <c r="AW1449" s="105">
        <v>31.319400000000002</v>
      </c>
      <c r="AX1449" s="105">
        <v>31.874500000000001</v>
      </c>
      <c r="AY1449" s="105">
        <v>31.651800000000001</v>
      </c>
      <c r="AZ1449" s="105">
        <v>31.609400000000001</v>
      </c>
      <c r="BA1449" s="105">
        <v>31.8642</v>
      </c>
      <c r="BB1449" s="105">
        <v>31.9193</v>
      </c>
      <c r="BC1449" s="105">
        <v>32.049300000000002</v>
      </c>
      <c r="BD1449" s="105">
        <v>32.100999999999999</v>
      </c>
      <c r="BE1449" s="105">
        <v>31.912199999999999</v>
      </c>
      <c r="BF1449" s="105">
        <v>32.0747</v>
      </c>
      <c r="BG1449" s="105">
        <v>31.473500000000001</v>
      </c>
      <c r="BH1449" s="105">
        <v>31.231200000000001</v>
      </c>
      <c r="BI1449" s="105">
        <v>31.5914</v>
      </c>
      <c r="BJ1449" s="105">
        <v>31.519100000000002</v>
      </c>
      <c r="BK1449" s="105">
        <v>31.634499999999999</v>
      </c>
      <c r="BL1449" s="116">
        <v>31.343299999999999</v>
      </c>
      <c r="BM1449" s="112">
        <v>1.24178E-2</v>
      </c>
      <c r="BN1449" s="112">
        <v>0.51585099999999995</v>
      </c>
      <c r="BO1449" s="112">
        <v>2.1231300000000002E-2</v>
      </c>
      <c r="BP1449" s="112">
        <v>4.43232E-2</v>
      </c>
      <c r="BQ1449" s="112">
        <v>0.69817399999999996</v>
      </c>
      <c r="BR1449" s="112">
        <v>0.14552499999999999</v>
      </c>
      <c r="BS1449" s="112">
        <v>1.1570499999999999E-2</v>
      </c>
      <c r="BT1449" s="112">
        <v>6.7985199999999997E-3</v>
      </c>
      <c r="BU1449" s="117">
        <v>0.64776299999999998</v>
      </c>
      <c r="BV1449" s="112">
        <v>4.50616E-2</v>
      </c>
      <c r="BW1449" s="112">
        <v>0.59937600000000002</v>
      </c>
      <c r="BX1449" s="112">
        <v>8.5131399999999996E-2</v>
      </c>
      <c r="BY1449" s="112">
        <v>8.3835999999999994E-2</v>
      </c>
      <c r="BZ1449" s="112">
        <v>0.85575199999999996</v>
      </c>
      <c r="CA1449" s="112">
        <v>0.393596</v>
      </c>
      <c r="CB1449" s="112">
        <v>0.107097</v>
      </c>
      <c r="CC1449" s="112">
        <v>6.4758999999999997E-2</v>
      </c>
      <c r="CD1449" s="117">
        <v>0.88578100000000004</v>
      </c>
      <c r="CE1449" s="105">
        <v>0.38240400000000002</v>
      </c>
      <c r="CF1449" s="105">
        <v>-0.13911200000000001</v>
      </c>
      <c r="CG1449" s="105">
        <v>-0.39535999999999999</v>
      </c>
      <c r="CH1449" s="105">
        <v>-0.28110299999999999</v>
      </c>
      <c r="CI1449" s="105">
        <v>0.116813</v>
      </c>
      <c r="CJ1449" s="105">
        <v>0.21295800000000001</v>
      </c>
      <c r="CK1449" s="105">
        <v>0.445297</v>
      </c>
      <c r="CL1449" s="105">
        <v>0.53039000000000003</v>
      </c>
      <c r="CM1449" s="116">
        <v>-6.6911100000000001E-2</v>
      </c>
    </row>
    <row r="1450" spans="1:91">
      <c r="A1450" s="104" t="s">
        <v>3837</v>
      </c>
      <c r="B1450" s="104" t="s">
        <v>3838</v>
      </c>
      <c r="C1450" s="104" t="s">
        <v>3839</v>
      </c>
      <c r="D1450" s="105">
        <v>24.737299999999998</v>
      </c>
      <c r="E1450" s="108">
        <v>35661270.5</v>
      </c>
      <c r="F1450" s="108">
        <v>13893288.5</v>
      </c>
      <c r="G1450" s="108">
        <v>17000898</v>
      </c>
      <c r="H1450" s="108">
        <v>16821982</v>
      </c>
      <c r="I1450" s="108">
        <v>26211926</v>
      </c>
      <c r="J1450" s="108">
        <v>16285393.5</v>
      </c>
      <c r="K1450" s="108">
        <v>42588052</v>
      </c>
      <c r="L1450" s="108">
        <v>35088102</v>
      </c>
      <c r="M1450" s="108">
        <v>35866122</v>
      </c>
      <c r="N1450" s="108">
        <v>23051974</v>
      </c>
      <c r="O1450" s="108">
        <v>5584771.5</v>
      </c>
      <c r="P1450" s="108">
        <v>8017385.75</v>
      </c>
      <c r="Q1450" s="108">
        <v>17325220</v>
      </c>
      <c r="R1450" s="108">
        <v>21343782.5</v>
      </c>
      <c r="S1450" s="108">
        <v>4984607</v>
      </c>
      <c r="T1450" s="108">
        <v>25029567.879999999</v>
      </c>
      <c r="U1450" s="108">
        <v>17280103</v>
      </c>
      <c r="V1450" s="108">
        <v>17872392</v>
      </c>
      <c r="W1450" s="108">
        <v>36611975.5</v>
      </c>
      <c r="X1450" s="108">
        <v>33566763</v>
      </c>
      <c r="Y1450" s="108">
        <v>23819564</v>
      </c>
      <c r="Z1450" s="108">
        <v>20185600</v>
      </c>
      <c r="AA1450" s="108">
        <v>22881112</v>
      </c>
      <c r="AB1450" s="108">
        <v>26733118</v>
      </c>
      <c r="AC1450" s="108">
        <v>26300205</v>
      </c>
      <c r="AD1450" s="108">
        <v>21809104</v>
      </c>
      <c r="AE1450" s="108">
        <v>28285548</v>
      </c>
      <c r="AF1450" s="108">
        <v>26365500</v>
      </c>
      <c r="AG1450" s="108">
        <v>51228780.939999998</v>
      </c>
      <c r="AH1450" s="115">
        <v>38240365</v>
      </c>
      <c r="AI1450" s="105">
        <v>25.471299999999999</v>
      </c>
      <c r="AJ1450" s="105">
        <v>24.474699999999999</v>
      </c>
      <c r="AK1450" s="105">
        <v>24.703499999999998</v>
      </c>
      <c r="AL1450" s="105">
        <v>24.278199999999998</v>
      </c>
      <c r="AM1450" s="105">
        <v>25.124300000000002</v>
      </c>
      <c r="AN1450" s="105">
        <v>24.834</v>
      </c>
      <c r="AO1450" s="105">
        <v>25.559000000000001</v>
      </c>
      <c r="AP1450" s="105">
        <v>26.188300000000002</v>
      </c>
      <c r="AQ1450" s="105">
        <v>25.2852</v>
      </c>
      <c r="AR1450" s="105">
        <v>24.6769</v>
      </c>
      <c r="AS1450" s="105">
        <v>23.386299999999999</v>
      </c>
      <c r="AT1450" s="105">
        <v>23.538900000000002</v>
      </c>
      <c r="AU1450" s="105">
        <v>24.2331</v>
      </c>
      <c r="AV1450" s="105">
        <v>24.637</v>
      </c>
      <c r="AW1450" s="105">
        <v>22.8508</v>
      </c>
      <c r="AX1450" s="105">
        <v>24.956399999999999</v>
      </c>
      <c r="AY1450" s="105">
        <v>24.387</v>
      </c>
      <c r="AZ1450" s="105">
        <v>24.512499999999999</v>
      </c>
      <c r="BA1450" s="105">
        <v>25.370799999999999</v>
      </c>
      <c r="BB1450" s="105">
        <v>25.402699999999999</v>
      </c>
      <c r="BC1450" s="105">
        <v>24.7682</v>
      </c>
      <c r="BD1450" s="105">
        <v>24.5656</v>
      </c>
      <c r="BE1450" s="105">
        <v>24.854399999999998</v>
      </c>
      <c r="BF1450" s="105">
        <v>25.108699999999999</v>
      </c>
      <c r="BG1450" s="105">
        <v>24.6553</v>
      </c>
      <c r="BH1450" s="105">
        <v>24.38</v>
      </c>
      <c r="BI1450" s="105">
        <v>24.767399999999999</v>
      </c>
      <c r="BJ1450" s="105">
        <v>24.7072</v>
      </c>
      <c r="BK1450" s="105">
        <v>25.5596</v>
      </c>
      <c r="BL1450" s="116">
        <v>25.214500000000001</v>
      </c>
      <c r="BM1450" s="112">
        <v>0.51646199999999998</v>
      </c>
      <c r="BN1450" s="112">
        <v>0.302147</v>
      </c>
      <c r="BO1450" s="112">
        <v>0.22883100000000001</v>
      </c>
      <c r="BP1450" s="112">
        <v>5.3336099999999997E-2</v>
      </c>
      <c r="BQ1450" s="112">
        <v>0.10278</v>
      </c>
      <c r="BR1450" s="112">
        <v>0.14712900000000001</v>
      </c>
      <c r="BS1450" s="112">
        <v>0.95314100000000002</v>
      </c>
      <c r="BT1450" s="112">
        <v>0.33957700000000002</v>
      </c>
      <c r="BU1450" s="117">
        <v>0.109745</v>
      </c>
      <c r="BV1450" s="112">
        <v>0.59289400000000003</v>
      </c>
      <c r="BW1450" s="112">
        <v>0.395704</v>
      </c>
      <c r="BX1450" s="112">
        <v>0.34172999999999998</v>
      </c>
      <c r="BY1450" s="112">
        <v>9.6681100000000006E-2</v>
      </c>
      <c r="BZ1450" s="112">
        <v>0.48155999999999999</v>
      </c>
      <c r="CA1450" s="112">
        <v>0.394264</v>
      </c>
      <c r="CB1450" s="112">
        <v>0.97549600000000003</v>
      </c>
      <c r="CC1450" s="112">
        <v>0.53726600000000002</v>
      </c>
      <c r="CD1450" s="117">
        <v>0.63363999999999998</v>
      </c>
      <c r="CE1450" s="105">
        <v>-0.27722999999999998</v>
      </c>
      <c r="CF1450" s="105">
        <v>-0.41487800000000002</v>
      </c>
      <c r="CG1450" s="105">
        <v>0.51708699999999996</v>
      </c>
      <c r="CH1450" s="105">
        <v>-1.2930600000000001</v>
      </c>
      <c r="CI1450" s="105">
        <v>-1.2534400000000001</v>
      </c>
      <c r="CJ1450" s="105">
        <v>-0.54175200000000001</v>
      </c>
      <c r="CK1450" s="105">
        <v>2.0152400000000001E-2</v>
      </c>
      <c r="CL1450" s="105">
        <v>-0.31750299999999998</v>
      </c>
      <c r="CM1450" s="116">
        <v>-0.5595</v>
      </c>
    </row>
    <row r="1451" spans="1:91">
      <c r="A1451" s="104" t="s">
        <v>3840</v>
      </c>
      <c r="B1451" s="104" t="s">
        <v>3841</v>
      </c>
      <c r="C1451" s="104" t="s">
        <v>3842</v>
      </c>
      <c r="D1451" s="105">
        <v>29.809149999999999</v>
      </c>
      <c r="E1451" s="108">
        <v>860383796.5</v>
      </c>
      <c r="F1451" s="108">
        <v>1137303120</v>
      </c>
      <c r="G1451" s="108">
        <v>587873502</v>
      </c>
      <c r="H1451" s="108">
        <v>628089570.29999995</v>
      </c>
      <c r="I1451" s="108">
        <v>501459668.30000001</v>
      </c>
      <c r="J1451" s="108">
        <v>678043481.5</v>
      </c>
      <c r="K1451" s="108">
        <v>1476902608</v>
      </c>
      <c r="L1451" s="108">
        <v>1530047016</v>
      </c>
      <c r="M1451" s="108">
        <v>1559495836</v>
      </c>
      <c r="N1451" s="108">
        <v>704293020</v>
      </c>
      <c r="O1451" s="108">
        <v>991727580</v>
      </c>
      <c r="P1451" s="108">
        <v>812197196</v>
      </c>
      <c r="Q1451" s="108">
        <v>789155942.5</v>
      </c>
      <c r="R1451" s="108">
        <v>830256491.79999995</v>
      </c>
      <c r="S1451" s="108">
        <v>245900405</v>
      </c>
      <c r="T1451" s="108">
        <v>633351201</v>
      </c>
      <c r="U1451" s="108">
        <v>615610961.79999995</v>
      </c>
      <c r="V1451" s="108">
        <v>292581964.80000001</v>
      </c>
      <c r="W1451" s="108">
        <v>694807679.29999995</v>
      </c>
      <c r="X1451" s="108">
        <v>647012241.29999995</v>
      </c>
      <c r="Y1451" s="108">
        <v>485048970</v>
      </c>
      <c r="Z1451" s="108">
        <v>352815882.30000001</v>
      </c>
      <c r="AA1451" s="108">
        <v>559420361.5</v>
      </c>
      <c r="AB1451" s="108">
        <v>490381368</v>
      </c>
      <c r="AC1451" s="108">
        <v>933563061.29999995</v>
      </c>
      <c r="AD1451" s="108">
        <v>959150444.5</v>
      </c>
      <c r="AE1451" s="108">
        <v>995873151.29999995</v>
      </c>
      <c r="AF1451" s="108">
        <v>1183619838</v>
      </c>
      <c r="AG1451" s="108">
        <v>953975827.79999995</v>
      </c>
      <c r="AH1451" s="115">
        <v>1016279495</v>
      </c>
      <c r="AI1451" s="105">
        <v>30.0639</v>
      </c>
      <c r="AJ1451" s="105">
        <v>30.673999999999999</v>
      </c>
      <c r="AK1451" s="105">
        <v>29.725899999999999</v>
      </c>
      <c r="AL1451" s="105">
        <v>29.500800000000002</v>
      </c>
      <c r="AM1451" s="105">
        <v>29.337900000000001</v>
      </c>
      <c r="AN1451" s="105">
        <v>29.864899999999999</v>
      </c>
      <c r="AO1451" s="105">
        <v>30.675799999999999</v>
      </c>
      <c r="AP1451" s="105">
        <v>31.218900000000001</v>
      </c>
      <c r="AQ1451" s="105">
        <v>30.727499999999999</v>
      </c>
      <c r="AR1451" s="105">
        <v>29.847999999999999</v>
      </c>
      <c r="AS1451" s="105">
        <v>30.4619</v>
      </c>
      <c r="AT1451" s="105">
        <v>30.2014</v>
      </c>
      <c r="AU1451" s="105">
        <v>29.773800000000001</v>
      </c>
      <c r="AV1451" s="105">
        <v>29.918700000000001</v>
      </c>
      <c r="AW1451" s="105">
        <v>28.293299999999999</v>
      </c>
      <c r="AX1451" s="105">
        <v>29.617699999999999</v>
      </c>
      <c r="AY1451" s="105">
        <v>29.5246</v>
      </c>
      <c r="AZ1451" s="105">
        <v>28.485399999999998</v>
      </c>
      <c r="BA1451" s="105">
        <v>29.617000000000001</v>
      </c>
      <c r="BB1451" s="105">
        <v>29.621700000000001</v>
      </c>
      <c r="BC1451" s="105">
        <v>29.072099999999999</v>
      </c>
      <c r="BD1451" s="105">
        <v>28.784099999999999</v>
      </c>
      <c r="BE1451" s="105">
        <v>29.465900000000001</v>
      </c>
      <c r="BF1451" s="105">
        <v>29.305900000000001</v>
      </c>
      <c r="BG1451" s="105">
        <v>29.835899999999999</v>
      </c>
      <c r="BH1451" s="105">
        <v>29.874400000000001</v>
      </c>
      <c r="BI1451" s="105">
        <v>29.9053</v>
      </c>
      <c r="BJ1451" s="105">
        <v>30.195599999999999</v>
      </c>
      <c r="BK1451" s="105">
        <v>29.782399999999999</v>
      </c>
      <c r="BL1451" s="116">
        <v>29.937200000000001</v>
      </c>
      <c r="BM1451" s="112">
        <v>0.57802200000000004</v>
      </c>
      <c r="BN1451" s="112">
        <v>0.109629</v>
      </c>
      <c r="BO1451" s="112">
        <v>1.28624E-2</v>
      </c>
      <c r="BP1451" s="112">
        <v>0.40743299999999999</v>
      </c>
      <c r="BQ1451" s="112">
        <v>0.29418499999999997</v>
      </c>
      <c r="BR1451" s="112">
        <v>0.11694400000000001</v>
      </c>
      <c r="BS1451" s="112">
        <v>7.0750300000000002E-2</v>
      </c>
      <c r="BT1451" s="112">
        <v>3.0024700000000001E-2</v>
      </c>
      <c r="BU1451" s="117">
        <v>0.45974399999999999</v>
      </c>
      <c r="BV1451" s="112">
        <v>0.64879399999999998</v>
      </c>
      <c r="BW1451" s="112">
        <v>0.18312899999999999</v>
      </c>
      <c r="BX1451" s="112">
        <v>6.7287E-2</v>
      </c>
      <c r="BY1451" s="112">
        <v>0.49035299999999998</v>
      </c>
      <c r="BZ1451" s="112">
        <v>0.62862799999999996</v>
      </c>
      <c r="CA1451" s="112">
        <v>0.35098600000000002</v>
      </c>
      <c r="CB1451" s="112">
        <v>0.251498</v>
      </c>
      <c r="CC1451" s="112">
        <v>0.139291</v>
      </c>
      <c r="CD1451" s="117">
        <v>0.78462799999999999</v>
      </c>
      <c r="CE1451" s="105">
        <v>0.182895</v>
      </c>
      <c r="CF1451" s="105">
        <v>-0.40386499999999997</v>
      </c>
      <c r="CG1451" s="105">
        <v>0.90234099999999995</v>
      </c>
      <c r="CH1451" s="105">
        <v>0.19872899999999999</v>
      </c>
      <c r="CI1451" s="105">
        <v>-0.64311099999999999</v>
      </c>
      <c r="CJ1451" s="105">
        <v>-0.76244000000000001</v>
      </c>
      <c r="CK1451" s="105">
        <v>-0.53477399999999997</v>
      </c>
      <c r="CL1451" s="105">
        <v>-0.786385</v>
      </c>
      <c r="CM1451" s="116">
        <v>-9.9842700000000006E-2</v>
      </c>
    </row>
    <row r="1452" spans="1:91">
      <c r="A1452" s="104" t="s">
        <v>3843</v>
      </c>
      <c r="B1452" s="104" t="s">
        <v>3844</v>
      </c>
      <c r="C1452" s="104" t="s">
        <v>3845</v>
      </c>
      <c r="D1452" s="105">
        <v>33.69755</v>
      </c>
      <c r="E1452" s="108">
        <v>9447702104</v>
      </c>
      <c r="F1452" s="108">
        <v>7811330571</v>
      </c>
      <c r="G1452" s="108">
        <v>6191434823</v>
      </c>
      <c r="H1452" s="108">
        <v>11706463231</v>
      </c>
      <c r="I1452" s="108">
        <v>9327845535</v>
      </c>
      <c r="J1452" s="108">
        <v>9967249683</v>
      </c>
      <c r="K1452" s="108">
        <v>22416537275</v>
      </c>
      <c r="L1452" s="108">
        <v>14987231474</v>
      </c>
      <c r="M1452" s="108">
        <v>28799860278</v>
      </c>
      <c r="N1452" s="108">
        <v>15844156738</v>
      </c>
      <c r="O1452" s="108">
        <v>14733778333</v>
      </c>
      <c r="P1452" s="108">
        <v>16566220642</v>
      </c>
      <c r="Q1452" s="108">
        <v>14851348332</v>
      </c>
      <c r="R1452" s="108">
        <v>11789424383</v>
      </c>
      <c r="S1452" s="108">
        <v>4609247978</v>
      </c>
      <c r="T1452" s="108">
        <v>10537159874</v>
      </c>
      <c r="U1452" s="108">
        <v>10851312821</v>
      </c>
      <c r="V1452" s="108">
        <v>10051268354</v>
      </c>
      <c r="W1452" s="108">
        <v>10404903914</v>
      </c>
      <c r="X1452" s="108">
        <v>10543442785</v>
      </c>
      <c r="Y1452" s="108">
        <v>10885726506</v>
      </c>
      <c r="Z1452" s="108">
        <v>8242507000</v>
      </c>
      <c r="AA1452" s="108">
        <v>9130639846</v>
      </c>
      <c r="AB1452" s="108">
        <v>9017397246</v>
      </c>
      <c r="AC1452" s="108">
        <v>16753691669</v>
      </c>
      <c r="AD1452" s="108">
        <v>20149684246</v>
      </c>
      <c r="AE1452" s="108">
        <v>19671645351</v>
      </c>
      <c r="AF1452" s="108">
        <v>17820441825</v>
      </c>
      <c r="AG1452" s="108">
        <v>21748629735</v>
      </c>
      <c r="AH1452" s="115">
        <v>21447887962</v>
      </c>
      <c r="AI1452" s="105">
        <v>33.520800000000001</v>
      </c>
      <c r="AJ1452" s="105">
        <v>33.404800000000002</v>
      </c>
      <c r="AK1452" s="105">
        <v>33.081400000000002</v>
      </c>
      <c r="AL1452" s="105">
        <v>33.720999999999997</v>
      </c>
      <c r="AM1452" s="105">
        <v>33.542000000000002</v>
      </c>
      <c r="AN1452" s="105">
        <v>33.6312</v>
      </c>
      <c r="AO1452" s="105">
        <v>34.635199999999998</v>
      </c>
      <c r="AP1452" s="105">
        <v>34.413499999999999</v>
      </c>
      <c r="AQ1452" s="105">
        <v>34.934399999999997</v>
      </c>
      <c r="AR1452" s="105">
        <v>34.343000000000004</v>
      </c>
      <c r="AS1452" s="105">
        <v>34.2851</v>
      </c>
      <c r="AT1452" s="105">
        <v>34.551699999999997</v>
      </c>
      <c r="AU1452" s="105">
        <v>33.999299999999998</v>
      </c>
      <c r="AV1452" s="105">
        <v>33.746499999999997</v>
      </c>
      <c r="AW1452" s="105">
        <v>32.434399999999997</v>
      </c>
      <c r="AX1452" s="105">
        <v>33.674100000000003</v>
      </c>
      <c r="AY1452" s="105">
        <v>33.647100000000002</v>
      </c>
      <c r="AZ1452" s="105">
        <v>33.561599999999999</v>
      </c>
      <c r="BA1452" s="105">
        <v>33.521500000000003</v>
      </c>
      <c r="BB1452" s="105">
        <v>33.629800000000003</v>
      </c>
      <c r="BC1452" s="105">
        <v>33.555900000000001</v>
      </c>
      <c r="BD1452" s="105">
        <v>33.363500000000002</v>
      </c>
      <c r="BE1452" s="105">
        <v>33.497700000000002</v>
      </c>
      <c r="BF1452" s="105">
        <v>33.506599999999999</v>
      </c>
      <c r="BG1452" s="105">
        <v>34.024700000000003</v>
      </c>
      <c r="BH1452" s="105">
        <v>34.253900000000002</v>
      </c>
      <c r="BI1452" s="105">
        <v>34.209299999999999</v>
      </c>
      <c r="BJ1452" s="105">
        <v>34.107900000000001</v>
      </c>
      <c r="BK1452" s="105">
        <v>34.264699999999998</v>
      </c>
      <c r="BL1452" s="116">
        <v>34.32</v>
      </c>
      <c r="BM1452" s="112">
        <v>3.58662E-3</v>
      </c>
      <c r="BN1452" s="112">
        <v>1.8531000000000001E-3</v>
      </c>
      <c r="BO1452" s="112">
        <v>5.8374599999999999E-2</v>
      </c>
      <c r="BP1452" s="112">
        <v>0.18975700000000001</v>
      </c>
      <c r="BQ1452" s="112">
        <v>0.162047</v>
      </c>
      <c r="BR1452" s="112">
        <v>1.1109500000000001E-3</v>
      </c>
      <c r="BS1452" s="112">
        <v>7.4178199999999997E-4</v>
      </c>
      <c r="BT1452" s="112">
        <v>5.9441599999999995E-4</v>
      </c>
      <c r="BU1452" s="117">
        <v>0.51095100000000004</v>
      </c>
      <c r="BV1452" s="112">
        <v>2.4542700000000001E-2</v>
      </c>
      <c r="BW1452" s="112">
        <v>1.8708900000000001E-2</v>
      </c>
      <c r="BX1452" s="112">
        <v>0.14735899999999999</v>
      </c>
      <c r="BY1452" s="112">
        <v>0.26499499999999998</v>
      </c>
      <c r="BZ1452" s="112">
        <v>0.53903299999999998</v>
      </c>
      <c r="CA1452" s="112">
        <v>3.4124700000000001E-2</v>
      </c>
      <c r="CB1452" s="112">
        <v>3.1583399999999998E-2</v>
      </c>
      <c r="CC1452" s="112">
        <v>2.1901899999999998E-2</v>
      </c>
      <c r="CD1452" s="117">
        <v>0.81808499999999995</v>
      </c>
      <c r="CE1452" s="105">
        <v>-0.89520500000000003</v>
      </c>
      <c r="CF1452" s="105">
        <v>-0.59947600000000001</v>
      </c>
      <c r="CG1452" s="105">
        <v>0.43018600000000001</v>
      </c>
      <c r="CH1452" s="105">
        <v>0.162383</v>
      </c>
      <c r="CI1452" s="105">
        <v>-0.83749399999999996</v>
      </c>
      <c r="CJ1452" s="105">
        <v>-0.60326999999999997</v>
      </c>
      <c r="CK1452" s="105">
        <v>-0.66182099999999999</v>
      </c>
      <c r="CL1452" s="105">
        <v>-0.77490700000000001</v>
      </c>
      <c r="CM1452" s="116">
        <v>-6.8217E-2</v>
      </c>
    </row>
    <row r="1453" spans="1:91">
      <c r="A1453" s="104" t="s">
        <v>3846</v>
      </c>
      <c r="B1453" s="104" t="s">
        <v>3847</v>
      </c>
      <c r="C1453" s="104" t="s">
        <v>3848</v>
      </c>
      <c r="D1453" s="105">
        <v>32.040549999999996</v>
      </c>
      <c r="E1453" s="108">
        <v>2686996097</v>
      </c>
      <c r="F1453" s="108">
        <v>2173093954</v>
      </c>
      <c r="G1453" s="108">
        <v>1563005773</v>
      </c>
      <c r="H1453" s="108">
        <v>2625897582</v>
      </c>
      <c r="I1453" s="108">
        <v>2101750310</v>
      </c>
      <c r="J1453" s="108">
        <v>1843356611</v>
      </c>
      <c r="K1453" s="108">
        <v>6645129903</v>
      </c>
      <c r="L1453" s="108">
        <v>2744281564</v>
      </c>
      <c r="M1453" s="108">
        <v>6548145632</v>
      </c>
      <c r="N1453" s="108">
        <v>4449525546</v>
      </c>
      <c r="O1453" s="108">
        <v>2907191550</v>
      </c>
      <c r="P1453" s="108">
        <v>3274382007</v>
      </c>
      <c r="Q1453" s="108">
        <v>4528139445</v>
      </c>
      <c r="R1453" s="108">
        <v>3837941437</v>
      </c>
      <c r="S1453" s="108">
        <v>1941401084</v>
      </c>
      <c r="T1453" s="108">
        <v>3134778671</v>
      </c>
      <c r="U1453" s="108">
        <v>3705420369</v>
      </c>
      <c r="V1453" s="108">
        <v>3304873038</v>
      </c>
      <c r="W1453" s="108">
        <v>3764697947</v>
      </c>
      <c r="X1453" s="108">
        <v>3606669353</v>
      </c>
      <c r="Y1453" s="108">
        <v>3503558260</v>
      </c>
      <c r="Z1453" s="108">
        <v>3172264757</v>
      </c>
      <c r="AA1453" s="108">
        <v>3030103726</v>
      </c>
      <c r="AB1453" s="108">
        <v>3231825315</v>
      </c>
      <c r="AC1453" s="108">
        <v>5893444435</v>
      </c>
      <c r="AD1453" s="108">
        <v>6054039929</v>
      </c>
      <c r="AE1453" s="108">
        <v>5719867524</v>
      </c>
      <c r="AF1453" s="108">
        <v>5492701679</v>
      </c>
      <c r="AG1453" s="108">
        <v>5892027270</v>
      </c>
      <c r="AH1453" s="115">
        <v>5430263514</v>
      </c>
      <c r="AI1453" s="105">
        <v>31.706800000000001</v>
      </c>
      <c r="AJ1453" s="105">
        <v>31.565799999999999</v>
      </c>
      <c r="AK1453" s="105">
        <v>31.087499999999999</v>
      </c>
      <c r="AL1453" s="105">
        <v>31.564599999999999</v>
      </c>
      <c r="AM1453" s="105">
        <v>31.391999999999999</v>
      </c>
      <c r="AN1453" s="105">
        <v>31.277100000000001</v>
      </c>
      <c r="AO1453" s="105">
        <v>32.8949</v>
      </c>
      <c r="AP1453" s="105">
        <v>32.0124</v>
      </c>
      <c r="AQ1453" s="105">
        <v>32.797499999999999</v>
      </c>
      <c r="AR1453" s="105">
        <v>32.474499999999999</v>
      </c>
      <c r="AS1453" s="105">
        <v>31.9194</v>
      </c>
      <c r="AT1453" s="105">
        <v>32.212699999999998</v>
      </c>
      <c r="AU1453" s="105">
        <v>32.310200000000002</v>
      </c>
      <c r="AV1453" s="105">
        <v>32.127400000000002</v>
      </c>
      <c r="AW1453" s="105">
        <v>31.1736</v>
      </c>
      <c r="AX1453" s="105">
        <v>31.925000000000001</v>
      </c>
      <c r="AY1453" s="105">
        <v>32.11</v>
      </c>
      <c r="AZ1453" s="105">
        <v>31.947199999999999</v>
      </c>
      <c r="BA1453" s="105">
        <v>32.0548</v>
      </c>
      <c r="BB1453" s="105">
        <v>32.068100000000001</v>
      </c>
      <c r="BC1453" s="105">
        <v>31.891500000000001</v>
      </c>
      <c r="BD1453" s="105">
        <v>31.968599999999999</v>
      </c>
      <c r="BE1453" s="105">
        <v>31.895700000000001</v>
      </c>
      <c r="BF1453" s="105">
        <v>32.026299999999999</v>
      </c>
      <c r="BG1453" s="105">
        <v>32.499600000000001</v>
      </c>
      <c r="BH1453" s="105">
        <v>32.509799999999998</v>
      </c>
      <c r="BI1453" s="105">
        <v>32.427199999999999</v>
      </c>
      <c r="BJ1453" s="105">
        <v>32.4099</v>
      </c>
      <c r="BK1453" s="105">
        <v>32.384799999999998</v>
      </c>
      <c r="BL1453" s="116">
        <v>32.33</v>
      </c>
      <c r="BM1453" s="112">
        <v>8.1680899999999994E-3</v>
      </c>
      <c r="BN1453" s="112">
        <v>3.7425400000000003E-4</v>
      </c>
      <c r="BO1453" s="112">
        <v>0.52835600000000005</v>
      </c>
      <c r="BP1453" s="112">
        <v>0.34660999999999997</v>
      </c>
      <c r="BQ1453" s="112">
        <v>0.22629199999999999</v>
      </c>
      <c r="BR1453" s="112">
        <v>3.75917E-3</v>
      </c>
      <c r="BS1453" s="112">
        <v>3.8354399999999999E-3</v>
      </c>
      <c r="BT1453" s="112">
        <v>7.6339699999999997E-4</v>
      </c>
      <c r="BU1453" s="117">
        <v>4.1514500000000003E-2</v>
      </c>
      <c r="BV1453" s="112">
        <v>3.5812499999999997E-2</v>
      </c>
      <c r="BW1453" s="112">
        <v>9.4351399999999998E-3</v>
      </c>
      <c r="BX1453" s="112">
        <v>0.627996</v>
      </c>
      <c r="BY1453" s="112">
        <v>0.43207800000000002</v>
      </c>
      <c r="BZ1453" s="112">
        <v>0.59282699999999999</v>
      </c>
      <c r="CA1453" s="112">
        <v>5.81652E-2</v>
      </c>
      <c r="CB1453" s="112">
        <v>6.2126000000000001E-2</v>
      </c>
      <c r="CC1453" s="112">
        <v>2.3978200000000002E-2</v>
      </c>
      <c r="CD1453" s="117">
        <v>0.48207100000000003</v>
      </c>
      <c r="CE1453" s="105">
        <v>-0.92152199999999995</v>
      </c>
      <c r="CF1453" s="105">
        <v>-0.96369499999999997</v>
      </c>
      <c r="CG1453" s="105">
        <v>0.19334699999999999</v>
      </c>
      <c r="CH1453" s="105">
        <v>-0.17272100000000001</v>
      </c>
      <c r="CI1453" s="105">
        <v>-0.50454299999999996</v>
      </c>
      <c r="CJ1453" s="105">
        <v>-0.38082100000000002</v>
      </c>
      <c r="CK1453" s="105">
        <v>-0.37012499999999998</v>
      </c>
      <c r="CL1453" s="105">
        <v>-0.41136699999999998</v>
      </c>
      <c r="CM1453" s="116">
        <v>0.103959</v>
      </c>
    </row>
    <row r="1454" spans="1:91">
      <c r="A1454" s="104" t="s">
        <v>3849</v>
      </c>
      <c r="B1454" s="104" t="s">
        <v>3850</v>
      </c>
      <c r="C1454" s="104" t="s">
        <v>3851</v>
      </c>
      <c r="D1454" s="105">
        <v>31.982050000000001</v>
      </c>
      <c r="E1454" s="108">
        <v>3323889080</v>
      </c>
      <c r="F1454" s="108">
        <v>1899157701</v>
      </c>
      <c r="G1454" s="108">
        <v>2414409157</v>
      </c>
      <c r="H1454" s="108">
        <v>3400386712</v>
      </c>
      <c r="I1454" s="108">
        <v>3638580175</v>
      </c>
      <c r="J1454" s="108">
        <v>1585449038</v>
      </c>
      <c r="K1454" s="108">
        <v>5383637850</v>
      </c>
      <c r="L1454" s="108">
        <v>2549370436</v>
      </c>
      <c r="M1454" s="108">
        <v>5720630082</v>
      </c>
      <c r="N1454" s="108">
        <v>3777776516</v>
      </c>
      <c r="O1454" s="108">
        <v>2582402008</v>
      </c>
      <c r="P1454" s="108">
        <v>3544837745</v>
      </c>
      <c r="Q1454" s="108">
        <v>3556320187</v>
      </c>
      <c r="R1454" s="108">
        <v>3582469886</v>
      </c>
      <c r="S1454" s="108">
        <v>1675067746</v>
      </c>
      <c r="T1454" s="108">
        <v>3169426971</v>
      </c>
      <c r="U1454" s="108">
        <v>3044645600</v>
      </c>
      <c r="V1454" s="108">
        <v>2994330812</v>
      </c>
      <c r="W1454" s="108">
        <v>3685587160</v>
      </c>
      <c r="X1454" s="108">
        <v>3414291354</v>
      </c>
      <c r="Y1454" s="108">
        <v>3411452526</v>
      </c>
      <c r="Z1454" s="108">
        <v>2704421579</v>
      </c>
      <c r="AA1454" s="108">
        <v>2905783153</v>
      </c>
      <c r="AB1454" s="108">
        <v>3118650205</v>
      </c>
      <c r="AC1454" s="108">
        <v>4678748607</v>
      </c>
      <c r="AD1454" s="108">
        <v>4714716661</v>
      </c>
      <c r="AE1454" s="108">
        <v>5198874682</v>
      </c>
      <c r="AF1454" s="108">
        <v>4676666481</v>
      </c>
      <c r="AG1454" s="108">
        <v>5533132591</v>
      </c>
      <c r="AH1454" s="115">
        <v>4876118795</v>
      </c>
      <c r="AI1454" s="105">
        <v>32.0137</v>
      </c>
      <c r="AJ1454" s="105">
        <v>31.370100000000001</v>
      </c>
      <c r="AK1454" s="105">
        <v>31.7029</v>
      </c>
      <c r="AL1454" s="105">
        <v>31.9374</v>
      </c>
      <c r="AM1454" s="105">
        <v>32.177900000000001</v>
      </c>
      <c r="AN1454" s="105">
        <v>31.046900000000001</v>
      </c>
      <c r="AO1454" s="105">
        <v>32.592399999999998</v>
      </c>
      <c r="AP1454" s="105">
        <v>31.903199999999998</v>
      </c>
      <c r="AQ1454" s="105">
        <v>32.602600000000002</v>
      </c>
      <c r="AR1454" s="105">
        <v>32.237200000000001</v>
      </c>
      <c r="AS1454" s="105">
        <v>31.746500000000001</v>
      </c>
      <c r="AT1454" s="105">
        <v>32.327199999999998</v>
      </c>
      <c r="AU1454" s="105">
        <v>31.961300000000001</v>
      </c>
      <c r="AV1454" s="105">
        <v>32.027999999999999</v>
      </c>
      <c r="AW1454" s="105">
        <v>30.9635</v>
      </c>
      <c r="AX1454" s="105">
        <v>31.940899999999999</v>
      </c>
      <c r="AY1454" s="105">
        <v>31.826899999999998</v>
      </c>
      <c r="AZ1454" s="105">
        <v>31.804600000000001</v>
      </c>
      <c r="BA1454" s="105">
        <v>32.0242</v>
      </c>
      <c r="BB1454" s="105">
        <v>31.9892</v>
      </c>
      <c r="BC1454" s="105">
        <v>31.852699999999999</v>
      </c>
      <c r="BD1454" s="105">
        <v>31.737500000000001</v>
      </c>
      <c r="BE1454" s="105">
        <v>31.835699999999999</v>
      </c>
      <c r="BF1454" s="105">
        <v>31.974900000000002</v>
      </c>
      <c r="BG1454" s="105">
        <v>32.165900000000001</v>
      </c>
      <c r="BH1454" s="105">
        <v>32.150599999999997</v>
      </c>
      <c r="BI1454" s="105">
        <v>32.289400000000001</v>
      </c>
      <c r="BJ1454" s="105">
        <v>32.177900000000001</v>
      </c>
      <c r="BK1454" s="105">
        <v>32.293999999999997</v>
      </c>
      <c r="BL1454" s="116">
        <v>32.174399999999999</v>
      </c>
      <c r="BM1454" s="112">
        <v>5.2070199999999997E-2</v>
      </c>
      <c r="BN1454" s="112">
        <v>0.22626399999999999</v>
      </c>
      <c r="BO1454" s="112">
        <v>0.55598700000000001</v>
      </c>
      <c r="BP1454" s="112">
        <v>0.57756200000000002</v>
      </c>
      <c r="BQ1454" s="112">
        <v>0.17860100000000001</v>
      </c>
      <c r="BR1454" s="112">
        <v>3.4285499999999998E-3</v>
      </c>
      <c r="BS1454" s="112">
        <v>1.6461099999999999E-2</v>
      </c>
      <c r="BT1454" s="112">
        <v>9.9034799999999992E-3</v>
      </c>
      <c r="BU1454" s="117">
        <v>0.83038599999999996</v>
      </c>
      <c r="BV1454" s="112">
        <v>0.10212599999999999</v>
      </c>
      <c r="BW1454" s="112">
        <v>0.31783099999999997</v>
      </c>
      <c r="BX1454" s="112">
        <v>0.64955600000000002</v>
      </c>
      <c r="BY1454" s="112">
        <v>0.65056400000000003</v>
      </c>
      <c r="BZ1454" s="112">
        <v>0.54714600000000002</v>
      </c>
      <c r="CA1454" s="112">
        <v>5.6630100000000003E-2</v>
      </c>
      <c r="CB1454" s="112">
        <v>0.123201</v>
      </c>
      <c r="CC1454" s="112">
        <v>7.7753000000000003E-2</v>
      </c>
      <c r="CD1454" s="117">
        <v>0.94978200000000002</v>
      </c>
      <c r="CE1454" s="105">
        <v>-0.51989300000000005</v>
      </c>
      <c r="CF1454" s="105">
        <v>-0.49471300000000001</v>
      </c>
      <c r="CG1454" s="105">
        <v>0.15065100000000001</v>
      </c>
      <c r="CH1454" s="105">
        <v>-0.111814</v>
      </c>
      <c r="CI1454" s="105">
        <v>-0.56451899999999999</v>
      </c>
      <c r="CJ1454" s="105">
        <v>-0.357989</v>
      </c>
      <c r="CK1454" s="105">
        <v>-0.26008999999999999</v>
      </c>
      <c r="CL1454" s="105">
        <v>-0.36611300000000002</v>
      </c>
      <c r="CM1454" s="116">
        <v>-1.34799E-2</v>
      </c>
    </row>
    <row r="1455" spans="1:91">
      <c r="A1455" s="104" t="s">
        <v>3852</v>
      </c>
      <c r="B1455" s="104" t="s">
        <v>3853</v>
      </c>
      <c r="C1455" s="104" t="s">
        <v>3854</v>
      </c>
      <c r="D1455" s="105">
        <v>29.376200000000001</v>
      </c>
      <c r="E1455" s="108">
        <v>357242000</v>
      </c>
      <c r="F1455" s="108">
        <v>304813504</v>
      </c>
      <c r="G1455" s="108">
        <v>282315088</v>
      </c>
      <c r="H1455" s="108">
        <v>308454377.5</v>
      </c>
      <c r="I1455" s="108">
        <v>350822645</v>
      </c>
      <c r="J1455" s="108">
        <v>206464219</v>
      </c>
      <c r="K1455" s="108">
        <v>896810236</v>
      </c>
      <c r="L1455" s="108">
        <v>370683329</v>
      </c>
      <c r="M1455" s="108">
        <v>794130204</v>
      </c>
      <c r="N1455" s="108">
        <v>497002804</v>
      </c>
      <c r="O1455" s="108">
        <v>324858038</v>
      </c>
      <c r="P1455" s="108">
        <v>348383101</v>
      </c>
      <c r="Q1455" s="108">
        <v>691601321</v>
      </c>
      <c r="R1455" s="108">
        <v>725649422</v>
      </c>
      <c r="S1455" s="108">
        <v>379224956</v>
      </c>
      <c r="T1455" s="108">
        <v>538129624.5</v>
      </c>
      <c r="U1455" s="108">
        <v>700992895</v>
      </c>
      <c r="V1455" s="108">
        <v>569627306</v>
      </c>
      <c r="W1455" s="108">
        <v>598261698</v>
      </c>
      <c r="X1455" s="108">
        <v>542769671</v>
      </c>
      <c r="Y1455" s="108">
        <v>676270696.5</v>
      </c>
      <c r="Z1455" s="108">
        <v>455155848.5</v>
      </c>
      <c r="AA1455" s="108">
        <v>461971284</v>
      </c>
      <c r="AB1455" s="108">
        <v>456549128</v>
      </c>
      <c r="AC1455" s="108">
        <v>967740712</v>
      </c>
      <c r="AD1455" s="108">
        <v>967454112</v>
      </c>
      <c r="AE1455" s="108">
        <v>835479404.79999995</v>
      </c>
      <c r="AF1455" s="108">
        <v>839102613.29999995</v>
      </c>
      <c r="AG1455" s="108">
        <v>830363975</v>
      </c>
      <c r="AH1455" s="115">
        <v>825301078</v>
      </c>
      <c r="AI1455" s="105">
        <v>28.7958</v>
      </c>
      <c r="AJ1455" s="105">
        <v>28.769200000000001</v>
      </c>
      <c r="AK1455" s="105">
        <v>28.703199999999999</v>
      </c>
      <c r="AL1455" s="105">
        <v>28.474900000000002</v>
      </c>
      <c r="AM1455" s="105">
        <v>28.852799999999998</v>
      </c>
      <c r="AN1455" s="105">
        <v>28.130600000000001</v>
      </c>
      <c r="AO1455" s="105">
        <v>29.969100000000001</v>
      </c>
      <c r="AP1455" s="105">
        <v>29.273099999999999</v>
      </c>
      <c r="AQ1455" s="105">
        <v>29.753900000000002</v>
      </c>
      <c r="AR1455" s="105">
        <v>29.308499999999999</v>
      </c>
      <c r="AS1455" s="105">
        <v>28.8597</v>
      </c>
      <c r="AT1455" s="105">
        <v>28.9803</v>
      </c>
      <c r="AU1455" s="105">
        <v>29.5715</v>
      </c>
      <c r="AV1455" s="105">
        <v>29.724399999999999</v>
      </c>
      <c r="AW1455" s="105">
        <v>28.9011</v>
      </c>
      <c r="AX1455" s="105">
        <v>29.3827</v>
      </c>
      <c r="AY1455" s="105">
        <v>29.712499999999999</v>
      </c>
      <c r="AZ1455" s="105">
        <v>29.412299999999998</v>
      </c>
      <c r="BA1455" s="105">
        <v>29.4011</v>
      </c>
      <c r="BB1455" s="105">
        <v>29.369700000000002</v>
      </c>
      <c r="BC1455" s="105">
        <v>29.5502</v>
      </c>
      <c r="BD1455" s="105">
        <v>29.1463</v>
      </c>
      <c r="BE1455" s="105">
        <v>29.188800000000001</v>
      </c>
      <c r="BF1455" s="105">
        <v>29.2028</v>
      </c>
      <c r="BG1455" s="105">
        <v>29.886900000000001</v>
      </c>
      <c r="BH1455" s="105">
        <v>29.885100000000001</v>
      </c>
      <c r="BI1455" s="105">
        <v>29.651900000000001</v>
      </c>
      <c r="BJ1455" s="105">
        <v>29.699300000000001</v>
      </c>
      <c r="BK1455" s="105">
        <v>29.578499999999998</v>
      </c>
      <c r="BL1455" s="116">
        <v>29.625</v>
      </c>
      <c r="BM1455" s="112">
        <v>3.9523100000000001E-5</v>
      </c>
      <c r="BN1455" s="112">
        <v>5.5842000000000001E-3</v>
      </c>
      <c r="BO1455" s="112">
        <v>0.88874299999999995</v>
      </c>
      <c r="BP1455" s="112">
        <v>1.3495999999999999E-2</v>
      </c>
      <c r="BQ1455" s="112">
        <v>0.408854</v>
      </c>
      <c r="BR1455" s="112">
        <v>0.301147</v>
      </c>
      <c r="BS1455" s="112">
        <v>4.2177699999999999E-2</v>
      </c>
      <c r="BT1455" s="112">
        <v>3.1088399999999999E-4</v>
      </c>
      <c r="BU1455" s="117">
        <v>0.11230900000000001</v>
      </c>
      <c r="BV1455" s="112">
        <v>2.7045099999999998E-3</v>
      </c>
      <c r="BW1455" s="112">
        <v>2.79452E-2</v>
      </c>
      <c r="BX1455" s="112">
        <v>0.92398800000000003</v>
      </c>
      <c r="BY1455" s="112">
        <v>3.3845899999999998E-2</v>
      </c>
      <c r="BZ1455" s="112">
        <v>0.71028999999999998</v>
      </c>
      <c r="CA1455" s="112">
        <v>0.57355599999999995</v>
      </c>
      <c r="CB1455" s="112">
        <v>0.19519900000000001</v>
      </c>
      <c r="CC1455" s="112">
        <v>1.6119399999999999E-2</v>
      </c>
      <c r="CD1455" s="117">
        <v>0.64043000000000005</v>
      </c>
      <c r="CE1455" s="105">
        <v>-0.878216</v>
      </c>
      <c r="CF1455" s="105">
        <v>-1.14821</v>
      </c>
      <c r="CG1455" s="105">
        <v>3.1107599999999999E-2</v>
      </c>
      <c r="CH1455" s="105">
        <v>-0.58480200000000004</v>
      </c>
      <c r="CI1455" s="105">
        <v>-0.23528499999999999</v>
      </c>
      <c r="CJ1455" s="105">
        <v>-0.13176299999999999</v>
      </c>
      <c r="CK1455" s="105">
        <v>-0.19392499999999999</v>
      </c>
      <c r="CL1455" s="105">
        <v>-0.45499499999999998</v>
      </c>
      <c r="CM1455" s="116">
        <v>0.173711</v>
      </c>
    </row>
    <row r="1456" spans="1:91">
      <c r="A1456" s="104" t="s">
        <v>3855</v>
      </c>
      <c r="B1456" s="104" t="s">
        <v>3856</v>
      </c>
      <c r="C1456" s="104" t="s">
        <v>3857</v>
      </c>
      <c r="D1456" s="105">
        <v>32.874600000000001</v>
      </c>
      <c r="E1456" s="108">
        <v>5677982164</v>
      </c>
      <c r="F1456" s="108">
        <v>3058171955</v>
      </c>
      <c r="G1456" s="108">
        <v>2259266612</v>
      </c>
      <c r="H1456" s="108">
        <v>3215630436</v>
      </c>
      <c r="I1456" s="108">
        <v>3664430246</v>
      </c>
      <c r="J1456" s="108">
        <v>2226021842</v>
      </c>
      <c r="K1456" s="108">
        <v>13400865672</v>
      </c>
      <c r="L1456" s="108">
        <v>4675703904</v>
      </c>
      <c r="M1456" s="108">
        <v>12831449484</v>
      </c>
      <c r="N1456" s="108">
        <v>7342247426</v>
      </c>
      <c r="O1456" s="108">
        <v>4120287844</v>
      </c>
      <c r="P1456" s="108">
        <v>5676482883</v>
      </c>
      <c r="Q1456" s="108">
        <v>8006645831</v>
      </c>
      <c r="R1456" s="108">
        <v>7604094243</v>
      </c>
      <c r="S1456" s="108">
        <v>3554096546</v>
      </c>
      <c r="T1456" s="108">
        <v>6003856112</v>
      </c>
      <c r="U1456" s="108">
        <v>6041270797</v>
      </c>
      <c r="V1456" s="108">
        <v>6315217966</v>
      </c>
      <c r="W1456" s="108">
        <v>9201855556</v>
      </c>
      <c r="X1456" s="108">
        <v>6488515299</v>
      </c>
      <c r="Y1456" s="108">
        <v>6193274894</v>
      </c>
      <c r="Z1456" s="108">
        <v>5037317551</v>
      </c>
      <c r="AA1456" s="108">
        <v>5472452244</v>
      </c>
      <c r="AB1456" s="108">
        <v>5362434330</v>
      </c>
      <c r="AC1456" s="108">
        <v>12976647750</v>
      </c>
      <c r="AD1456" s="108">
        <v>13124034053</v>
      </c>
      <c r="AE1456" s="108">
        <v>13368771234</v>
      </c>
      <c r="AF1456" s="108">
        <v>11863534915</v>
      </c>
      <c r="AG1456" s="108">
        <v>13956922203</v>
      </c>
      <c r="AH1456" s="115">
        <v>12561379039</v>
      </c>
      <c r="AI1456" s="105">
        <v>32.786200000000001</v>
      </c>
      <c r="AJ1456" s="105">
        <v>32.0518</v>
      </c>
      <c r="AK1456" s="105">
        <v>31.611599999999999</v>
      </c>
      <c r="AL1456" s="105">
        <v>31.8568</v>
      </c>
      <c r="AM1456" s="105">
        <v>32.188000000000002</v>
      </c>
      <c r="AN1456" s="105">
        <v>31.511700000000001</v>
      </c>
      <c r="AO1456" s="105">
        <v>33.9024</v>
      </c>
      <c r="AP1456" s="105">
        <v>32.791899999999998</v>
      </c>
      <c r="AQ1456" s="105">
        <v>33.768099999999997</v>
      </c>
      <c r="AR1456" s="105">
        <v>33.220300000000002</v>
      </c>
      <c r="AS1456" s="105">
        <v>32.451000000000001</v>
      </c>
      <c r="AT1456" s="105">
        <v>33.006500000000003</v>
      </c>
      <c r="AU1456" s="105">
        <v>33.119</v>
      </c>
      <c r="AV1456" s="105">
        <v>33.113799999999998</v>
      </c>
      <c r="AW1456" s="105">
        <v>32.043300000000002</v>
      </c>
      <c r="AX1456" s="105">
        <v>32.8626</v>
      </c>
      <c r="AY1456" s="105">
        <v>32.8093</v>
      </c>
      <c r="AZ1456" s="105">
        <v>32.886600000000001</v>
      </c>
      <c r="BA1456" s="105">
        <v>33.344200000000001</v>
      </c>
      <c r="BB1456" s="105">
        <v>32.924100000000003</v>
      </c>
      <c r="BC1456" s="105">
        <v>32.734400000000001</v>
      </c>
      <c r="BD1456" s="105">
        <v>32.644599999999997</v>
      </c>
      <c r="BE1456" s="105">
        <v>32.751300000000001</v>
      </c>
      <c r="BF1456" s="105">
        <v>32.756799999999998</v>
      </c>
      <c r="BG1456" s="105">
        <v>33.648899999999998</v>
      </c>
      <c r="BH1456" s="105">
        <v>33.630299999999998</v>
      </c>
      <c r="BI1456" s="105">
        <v>33.652000000000001</v>
      </c>
      <c r="BJ1456" s="105">
        <v>33.520899999999997</v>
      </c>
      <c r="BK1456" s="105">
        <v>33.625500000000002</v>
      </c>
      <c r="BL1456" s="116">
        <v>33.544199999999996</v>
      </c>
      <c r="BM1456" s="112">
        <v>1.47495E-2</v>
      </c>
      <c r="BN1456" s="112">
        <v>9.8192900000000009E-4</v>
      </c>
      <c r="BO1456" s="112">
        <v>0.83928800000000003</v>
      </c>
      <c r="BP1456" s="112">
        <v>4.4186099999999999E-2</v>
      </c>
      <c r="BQ1456" s="112">
        <v>8.8523400000000002E-2</v>
      </c>
      <c r="BR1456" s="112">
        <v>5.36609E-5</v>
      </c>
      <c r="BS1456" s="112">
        <v>3.7105899999999997E-2</v>
      </c>
      <c r="BT1456" s="112">
        <v>6.2721700000000006E-5</v>
      </c>
      <c r="BU1456" s="117">
        <v>6.8584400000000004E-2</v>
      </c>
      <c r="BV1456" s="112">
        <v>4.9841200000000002E-2</v>
      </c>
      <c r="BW1456" s="112">
        <v>1.34384E-2</v>
      </c>
      <c r="BX1456" s="112">
        <v>0.88752900000000001</v>
      </c>
      <c r="BY1456" s="112">
        <v>8.3835999999999994E-2</v>
      </c>
      <c r="BZ1456" s="112">
        <v>0.46257599999999999</v>
      </c>
      <c r="CA1456" s="112">
        <v>8.5678600000000001E-3</v>
      </c>
      <c r="CB1456" s="112">
        <v>0.18229500000000001</v>
      </c>
      <c r="CC1456" s="112">
        <v>8.8369199999999998E-3</v>
      </c>
      <c r="CD1456" s="117">
        <v>0.55840199999999995</v>
      </c>
      <c r="CE1456" s="105">
        <v>-1.4136200000000001</v>
      </c>
      <c r="CF1456" s="105">
        <v>-1.7113</v>
      </c>
      <c r="CG1456" s="105">
        <v>-7.60218E-2</v>
      </c>
      <c r="CH1456" s="105">
        <v>-0.67089100000000002</v>
      </c>
      <c r="CI1456" s="105">
        <v>-0.80477799999999999</v>
      </c>
      <c r="CJ1456" s="105">
        <v>-0.71068299999999995</v>
      </c>
      <c r="CK1456" s="105">
        <v>-0.56259499999999996</v>
      </c>
      <c r="CL1456" s="105">
        <v>-0.84589899999999996</v>
      </c>
      <c r="CM1456" s="116">
        <v>8.0230700000000002E-2</v>
      </c>
    </row>
    <row r="1457" spans="1:91">
      <c r="A1457" s="104" t="s">
        <v>3858</v>
      </c>
      <c r="B1457" s="104" t="s">
        <v>3859</v>
      </c>
      <c r="C1457" s="104" t="s">
        <v>3860</v>
      </c>
      <c r="D1457" s="105">
        <v>30.3765</v>
      </c>
      <c r="E1457" s="108">
        <v>857814185</v>
      </c>
      <c r="F1457" s="108">
        <v>484665040</v>
      </c>
      <c r="G1457" s="108">
        <v>319375029.5</v>
      </c>
      <c r="H1457" s="108">
        <v>565735370</v>
      </c>
      <c r="I1457" s="108">
        <v>424166358.30000001</v>
      </c>
      <c r="J1457" s="108">
        <v>281853864</v>
      </c>
      <c r="K1457" s="108">
        <v>1815107259</v>
      </c>
      <c r="L1457" s="108">
        <v>600749014</v>
      </c>
      <c r="M1457" s="108">
        <v>1711113561</v>
      </c>
      <c r="N1457" s="108">
        <v>965726746</v>
      </c>
      <c r="O1457" s="108">
        <v>393163370.30000001</v>
      </c>
      <c r="P1457" s="108">
        <v>773853935.5</v>
      </c>
      <c r="Q1457" s="108">
        <v>1232513935</v>
      </c>
      <c r="R1457" s="108">
        <v>1082149896</v>
      </c>
      <c r="S1457" s="108">
        <v>393794202</v>
      </c>
      <c r="T1457" s="108">
        <v>1219732132</v>
      </c>
      <c r="U1457" s="108">
        <v>1065366202</v>
      </c>
      <c r="V1457" s="108">
        <v>1104667117</v>
      </c>
      <c r="W1457" s="108">
        <v>1112677521</v>
      </c>
      <c r="X1457" s="108">
        <v>1249279602</v>
      </c>
      <c r="Y1457" s="108">
        <v>1209203441</v>
      </c>
      <c r="Z1457" s="108">
        <v>1116492557</v>
      </c>
      <c r="AA1457" s="108">
        <v>1063294612</v>
      </c>
      <c r="AB1457" s="108">
        <v>1078081970</v>
      </c>
      <c r="AC1457" s="108">
        <v>1868583028</v>
      </c>
      <c r="AD1457" s="108">
        <v>1963092135</v>
      </c>
      <c r="AE1457" s="108">
        <v>1971624878</v>
      </c>
      <c r="AF1457" s="108">
        <v>1728340941</v>
      </c>
      <c r="AG1457" s="108">
        <v>2099576402</v>
      </c>
      <c r="AH1457" s="115">
        <v>1702180267</v>
      </c>
      <c r="AI1457" s="105">
        <v>30.0596</v>
      </c>
      <c r="AJ1457" s="105">
        <v>29.444099999999999</v>
      </c>
      <c r="AK1457" s="105">
        <v>28.853100000000001</v>
      </c>
      <c r="AL1457" s="105">
        <v>29.349900000000002</v>
      </c>
      <c r="AM1457" s="105">
        <v>29.105799999999999</v>
      </c>
      <c r="AN1457" s="105">
        <v>28.608599999999999</v>
      </c>
      <c r="AO1457" s="105">
        <v>30.981100000000001</v>
      </c>
      <c r="AP1457" s="105">
        <v>29.937799999999999</v>
      </c>
      <c r="AQ1457" s="105">
        <v>30.8614</v>
      </c>
      <c r="AR1457" s="105">
        <v>30.302600000000002</v>
      </c>
      <c r="AS1457" s="105">
        <v>29.119399999999999</v>
      </c>
      <c r="AT1457" s="105">
        <v>30.131699999999999</v>
      </c>
      <c r="AU1457" s="105">
        <v>30.437799999999999</v>
      </c>
      <c r="AV1457" s="105">
        <v>30.300899999999999</v>
      </c>
      <c r="AW1457" s="105">
        <v>28.930900000000001</v>
      </c>
      <c r="AX1457" s="105">
        <v>30.563199999999998</v>
      </c>
      <c r="AY1457" s="105">
        <v>30.313800000000001</v>
      </c>
      <c r="AZ1457" s="105">
        <v>30.3827</v>
      </c>
      <c r="BA1457" s="105">
        <v>30.296299999999999</v>
      </c>
      <c r="BB1457" s="105">
        <v>30.559899999999999</v>
      </c>
      <c r="BC1457" s="105">
        <v>30.3703</v>
      </c>
      <c r="BD1457" s="105">
        <v>30.456800000000001</v>
      </c>
      <c r="BE1457" s="105">
        <v>30.4191</v>
      </c>
      <c r="BF1457" s="105">
        <v>30.442399999999999</v>
      </c>
      <c r="BG1457" s="105">
        <v>30.845400000000001</v>
      </c>
      <c r="BH1457" s="105">
        <v>30.908899999999999</v>
      </c>
      <c r="BI1457" s="105">
        <v>30.890599999999999</v>
      </c>
      <c r="BJ1457" s="105">
        <v>30.741800000000001</v>
      </c>
      <c r="BK1457" s="105">
        <v>30.904399999999999</v>
      </c>
      <c r="BL1457" s="116">
        <v>30.670500000000001</v>
      </c>
      <c r="BM1457" s="112">
        <v>2.0528600000000001E-2</v>
      </c>
      <c r="BN1457" s="112">
        <v>1.5678700000000001E-3</v>
      </c>
      <c r="BO1457" s="112">
        <v>0.62359399999999998</v>
      </c>
      <c r="BP1457" s="112">
        <v>7.0308300000000004E-2</v>
      </c>
      <c r="BQ1457" s="112">
        <v>0.14365900000000001</v>
      </c>
      <c r="BR1457" s="112">
        <v>2.56253E-2</v>
      </c>
      <c r="BS1457" s="112">
        <v>2.55015E-2</v>
      </c>
      <c r="BT1457" s="112">
        <v>8.9709899999999999E-3</v>
      </c>
      <c r="BU1457" s="117">
        <v>0.20183000000000001</v>
      </c>
      <c r="BV1457" s="112">
        <v>5.9504899999999999E-2</v>
      </c>
      <c r="BW1457" s="112">
        <v>1.7672500000000001E-2</v>
      </c>
      <c r="BX1457" s="112">
        <v>0.71034900000000001</v>
      </c>
      <c r="BY1457" s="112">
        <v>0.1206</v>
      </c>
      <c r="BZ1457" s="112">
        <v>0.52508900000000003</v>
      </c>
      <c r="CA1457" s="112">
        <v>0.14746899999999999</v>
      </c>
      <c r="CB1457" s="112">
        <v>0.15462300000000001</v>
      </c>
      <c r="CC1457" s="112">
        <v>7.4732199999999999E-2</v>
      </c>
      <c r="CD1457" s="117">
        <v>0.70063399999999998</v>
      </c>
      <c r="CE1457" s="105">
        <v>-1.3199700000000001</v>
      </c>
      <c r="CF1457" s="105">
        <v>-1.7507699999999999</v>
      </c>
      <c r="CG1457" s="105">
        <v>-0.178809</v>
      </c>
      <c r="CH1457" s="105">
        <v>-0.92102899999999999</v>
      </c>
      <c r="CI1457" s="105">
        <v>-0.882355</v>
      </c>
      <c r="CJ1457" s="105">
        <v>-0.352329</v>
      </c>
      <c r="CK1457" s="105">
        <v>-0.36341200000000001</v>
      </c>
      <c r="CL1457" s="105">
        <v>-0.33279199999999998</v>
      </c>
      <c r="CM1457" s="116">
        <v>0.109413</v>
      </c>
    </row>
    <row r="1458" spans="1:91">
      <c r="A1458" s="104" t="s">
        <v>3861</v>
      </c>
      <c r="B1458" s="104" t="s">
        <v>3862</v>
      </c>
      <c r="C1458" s="104" t="s">
        <v>1447</v>
      </c>
      <c r="D1458" s="105">
        <v>29.306649999999998</v>
      </c>
      <c r="E1458" s="108">
        <v>675455877.79999995</v>
      </c>
      <c r="F1458" s="108">
        <v>500223281</v>
      </c>
      <c r="G1458" s="108">
        <v>691945955.29999995</v>
      </c>
      <c r="H1458" s="108">
        <v>773918624.5</v>
      </c>
      <c r="I1458" s="108">
        <v>463128441.5</v>
      </c>
      <c r="J1458" s="108">
        <v>426507598</v>
      </c>
      <c r="K1458" s="108">
        <v>584259613</v>
      </c>
      <c r="L1458" s="108">
        <v>449331078</v>
      </c>
      <c r="M1458" s="108">
        <v>701594403.29999995</v>
      </c>
      <c r="N1458" s="108">
        <v>452293720</v>
      </c>
      <c r="O1458" s="108">
        <v>398306334</v>
      </c>
      <c r="P1458" s="108">
        <v>321991429.5</v>
      </c>
      <c r="Q1458" s="108">
        <v>526566505</v>
      </c>
      <c r="R1458" s="108">
        <v>585048991.29999995</v>
      </c>
      <c r="S1458" s="108">
        <v>542907626.79999995</v>
      </c>
      <c r="T1458" s="108">
        <v>469557170.5</v>
      </c>
      <c r="U1458" s="108">
        <v>597023051</v>
      </c>
      <c r="V1458" s="108">
        <v>296548845.5</v>
      </c>
      <c r="W1458" s="108">
        <v>492823767</v>
      </c>
      <c r="X1458" s="108">
        <v>552331769</v>
      </c>
      <c r="Y1458" s="108">
        <v>563072643</v>
      </c>
      <c r="Z1458" s="108">
        <v>524383466.80000001</v>
      </c>
      <c r="AA1458" s="108">
        <v>415329606</v>
      </c>
      <c r="AB1458" s="108">
        <v>496768722</v>
      </c>
      <c r="AC1458" s="108">
        <v>556814381</v>
      </c>
      <c r="AD1458" s="108">
        <v>527435295.5</v>
      </c>
      <c r="AE1458" s="108">
        <v>613897306.5</v>
      </c>
      <c r="AF1458" s="108">
        <v>664811150</v>
      </c>
      <c r="AG1458" s="108">
        <v>702619677</v>
      </c>
      <c r="AH1458" s="115">
        <v>631068651</v>
      </c>
      <c r="AI1458" s="105">
        <v>29.7148</v>
      </c>
      <c r="AJ1458" s="105">
        <v>29.484400000000001</v>
      </c>
      <c r="AK1458" s="105">
        <v>29.9621</v>
      </c>
      <c r="AL1458" s="105">
        <v>29.802</v>
      </c>
      <c r="AM1458" s="105">
        <v>29.218499999999999</v>
      </c>
      <c r="AN1458" s="105">
        <v>29.200500000000002</v>
      </c>
      <c r="AO1458" s="105">
        <v>29.3675</v>
      </c>
      <c r="AP1458" s="105">
        <v>29.550799999999999</v>
      </c>
      <c r="AQ1458" s="105">
        <v>29.575199999999999</v>
      </c>
      <c r="AR1458" s="105">
        <v>29.1724</v>
      </c>
      <c r="AS1458" s="105">
        <v>29.145600000000002</v>
      </c>
      <c r="AT1458" s="105">
        <v>28.866599999999998</v>
      </c>
      <c r="AU1458" s="105">
        <v>29.1629</v>
      </c>
      <c r="AV1458" s="105">
        <v>29.413699999999999</v>
      </c>
      <c r="AW1458" s="105">
        <v>29.4099</v>
      </c>
      <c r="AX1458" s="105">
        <v>29.186</v>
      </c>
      <c r="AY1458" s="105">
        <v>29.487100000000002</v>
      </c>
      <c r="AZ1458" s="105">
        <v>28.520900000000001</v>
      </c>
      <c r="BA1458" s="105">
        <v>29.121400000000001</v>
      </c>
      <c r="BB1458" s="105">
        <v>29.395199999999999</v>
      </c>
      <c r="BC1458" s="105">
        <v>29.288699999999999</v>
      </c>
      <c r="BD1458" s="105">
        <v>29.348500000000001</v>
      </c>
      <c r="BE1458" s="105">
        <v>29.035399999999999</v>
      </c>
      <c r="BF1458" s="105">
        <v>29.3246</v>
      </c>
      <c r="BG1458" s="105">
        <v>29.104199999999999</v>
      </c>
      <c r="BH1458" s="105">
        <v>29.015799999999999</v>
      </c>
      <c r="BI1458" s="105">
        <v>29.2073</v>
      </c>
      <c r="BJ1458" s="105">
        <v>29.363399999999999</v>
      </c>
      <c r="BK1458" s="105">
        <v>29.3307</v>
      </c>
      <c r="BL1458" s="116">
        <v>29.228999999999999</v>
      </c>
      <c r="BM1458" s="112">
        <v>4.54093E-2</v>
      </c>
      <c r="BN1458" s="112">
        <v>0.64825900000000003</v>
      </c>
      <c r="BO1458" s="112">
        <v>6.9119899999999998E-2</v>
      </c>
      <c r="BP1458" s="112">
        <v>8.0552799999999994E-2</v>
      </c>
      <c r="BQ1458" s="112">
        <v>0.83050400000000002</v>
      </c>
      <c r="BR1458" s="112">
        <v>0.44664199999999998</v>
      </c>
      <c r="BS1458" s="112">
        <v>0.68296999999999997</v>
      </c>
      <c r="BT1458" s="112">
        <v>0.545458</v>
      </c>
      <c r="BU1458" s="117">
        <v>4.4234099999999998E-2</v>
      </c>
      <c r="BV1458" s="112">
        <v>9.3152399999999996E-2</v>
      </c>
      <c r="BW1458" s="112">
        <v>0.71920300000000004</v>
      </c>
      <c r="BX1458" s="112">
        <v>0.16170200000000001</v>
      </c>
      <c r="BY1458" s="112">
        <v>0.13444200000000001</v>
      </c>
      <c r="BZ1458" s="112">
        <v>0.91820299999999999</v>
      </c>
      <c r="CA1458" s="112">
        <v>0.69858500000000001</v>
      </c>
      <c r="CB1458" s="112">
        <v>0.82664000000000004</v>
      </c>
      <c r="CC1458" s="112">
        <v>0.71386499999999997</v>
      </c>
      <c r="CD1458" s="117">
        <v>0.48352699999999998</v>
      </c>
      <c r="CE1458" s="105">
        <v>0.41273199999999999</v>
      </c>
      <c r="CF1458" s="105">
        <v>9.9292099999999994E-2</v>
      </c>
      <c r="CG1458" s="105">
        <v>0.19009499999999999</v>
      </c>
      <c r="CH1458" s="105">
        <v>-0.24617700000000001</v>
      </c>
      <c r="CI1458" s="105">
        <v>2.1088900000000001E-2</v>
      </c>
      <c r="CJ1458" s="105">
        <v>-0.24305499999999999</v>
      </c>
      <c r="CK1458" s="105">
        <v>-3.92787E-2</v>
      </c>
      <c r="CL1458" s="105">
        <v>-7.1559899999999996E-2</v>
      </c>
      <c r="CM1458" s="116">
        <v>-0.19864200000000001</v>
      </c>
    </row>
    <row r="1459" spans="1:91">
      <c r="A1459" s="104" t="s">
        <v>3863</v>
      </c>
      <c r="B1459" s="104" t="s">
        <v>3864</v>
      </c>
      <c r="C1459" s="104" t="s">
        <v>471</v>
      </c>
      <c r="D1459" s="105">
        <v>28.283299999999997</v>
      </c>
      <c r="E1459" s="108">
        <v>462074240</v>
      </c>
      <c r="F1459" s="108">
        <v>321026874.30000001</v>
      </c>
      <c r="G1459" s="108">
        <v>335463680</v>
      </c>
      <c r="H1459" s="108">
        <v>560751058.5</v>
      </c>
      <c r="I1459" s="108">
        <v>502205415</v>
      </c>
      <c r="J1459" s="108">
        <v>382613439.5</v>
      </c>
      <c r="K1459" s="108">
        <v>269344034</v>
      </c>
      <c r="L1459" s="108">
        <v>188585499</v>
      </c>
      <c r="M1459" s="108">
        <v>237575924</v>
      </c>
      <c r="N1459" s="108">
        <v>348282408</v>
      </c>
      <c r="O1459" s="108">
        <v>353464466</v>
      </c>
      <c r="P1459" s="108">
        <v>276059160</v>
      </c>
      <c r="Q1459" s="108">
        <v>294158918.5</v>
      </c>
      <c r="R1459" s="108">
        <v>285756677.5</v>
      </c>
      <c r="S1459" s="108">
        <v>421722980</v>
      </c>
      <c r="T1459" s="108">
        <v>134244202</v>
      </c>
      <c r="U1459" s="108">
        <v>141088812.30000001</v>
      </c>
      <c r="V1459" s="108">
        <v>168438913.5</v>
      </c>
      <c r="W1459" s="108">
        <v>348408052</v>
      </c>
      <c r="X1459" s="108">
        <v>174470286.5</v>
      </c>
      <c r="Y1459" s="108">
        <v>168885309.5</v>
      </c>
      <c r="Z1459" s="108">
        <v>165466320.5</v>
      </c>
      <c r="AA1459" s="108">
        <v>147234674</v>
      </c>
      <c r="AB1459" s="108">
        <v>155058895</v>
      </c>
      <c r="AC1459" s="108">
        <v>125117368</v>
      </c>
      <c r="AD1459" s="108">
        <v>300796096</v>
      </c>
      <c r="AE1459" s="108">
        <v>327203298</v>
      </c>
      <c r="AF1459" s="108">
        <v>300315840</v>
      </c>
      <c r="AG1459" s="108">
        <v>319352109.80000001</v>
      </c>
      <c r="AH1459" s="115">
        <v>304467163</v>
      </c>
      <c r="AI1459" s="105">
        <v>29.167000000000002</v>
      </c>
      <c r="AJ1459" s="105">
        <v>28.835000000000001</v>
      </c>
      <c r="AK1459" s="105">
        <v>28.936599999999999</v>
      </c>
      <c r="AL1459" s="105">
        <v>29.337199999999999</v>
      </c>
      <c r="AM1459" s="105">
        <v>29.3443</v>
      </c>
      <c r="AN1459" s="105">
        <v>29.061399999999999</v>
      </c>
      <c r="AO1459" s="105">
        <v>28.267099999999999</v>
      </c>
      <c r="AP1459" s="105">
        <v>28.401199999999999</v>
      </c>
      <c r="AQ1459" s="105">
        <v>28.012899999999998</v>
      </c>
      <c r="AR1459" s="105">
        <v>28.799499999999998</v>
      </c>
      <c r="AS1459" s="105">
        <v>28.9908</v>
      </c>
      <c r="AT1459" s="105">
        <v>28.644600000000001</v>
      </c>
      <c r="AU1459" s="105">
        <v>28.346</v>
      </c>
      <c r="AV1459" s="105">
        <v>28.379899999999999</v>
      </c>
      <c r="AW1459" s="105">
        <v>29.103899999999999</v>
      </c>
      <c r="AX1459" s="105">
        <v>27.3796</v>
      </c>
      <c r="AY1459" s="105">
        <v>27.3994</v>
      </c>
      <c r="AZ1459" s="105">
        <v>27.708500000000001</v>
      </c>
      <c r="BA1459" s="105">
        <v>28.621099999999998</v>
      </c>
      <c r="BB1459" s="105">
        <v>27.717500000000001</v>
      </c>
      <c r="BC1459" s="105">
        <v>27.546800000000001</v>
      </c>
      <c r="BD1459" s="105">
        <v>27.734300000000001</v>
      </c>
      <c r="BE1459" s="105">
        <v>27.601299999999998</v>
      </c>
      <c r="BF1459" s="105">
        <v>27.6448</v>
      </c>
      <c r="BG1459" s="105">
        <v>26.908000000000001</v>
      </c>
      <c r="BH1459" s="105">
        <v>28.199100000000001</v>
      </c>
      <c r="BI1459" s="105">
        <v>28.299499999999998</v>
      </c>
      <c r="BJ1459" s="105">
        <v>28.216999999999999</v>
      </c>
      <c r="BK1459" s="105">
        <v>28.206299999999999</v>
      </c>
      <c r="BL1459" s="116">
        <v>28.1982</v>
      </c>
      <c r="BM1459" s="112">
        <v>1.4218900000000001E-3</v>
      </c>
      <c r="BN1459" s="112">
        <v>3.6788899999999999E-4</v>
      </c>
      <c r="BO1459" s="112">
        <v>0.86958000000000002</v>
      </c>
      <c r="BP1459" s="112">
        <v>3.8180499999999999E-3</v>
      </c>
      <c r="BQ1459" s="112">
        <v>0.17860500000000001</v>
      </c>
      <c r="BR1459" s="112">
        <v>2.62349E-3</v>
      </c>
      <c r="BS1459" s="112">
        <v>0.50262600000000002</v>
      </c>
      <c r="BT1459" s="112">
        <v>1.5801500000000001E-4</v>
      </c>
      <c r="BU1459" s="117">
        <v>0.41726400000000002</v>
      </c>
      <c r="BV1459" s="112">
        <v>1.5391800000000001E-2</v>
      </c>
      <c r="BW1459" s="112">
        <v>9.3983499999999998E-3</v>
      </c>
      <c r="BX1459" s="112">
        <v>0.90912199999999999</v>
      </c>
      <c r="BY1459" s="112">
        <v>1.5236299999999999E-2</v>
      </c>
      <c r="BZ1459" s="112">
        <v>0.54714600000000002</v>
      </c>
      <c r="CA1459" s="112">
        <v>5.1561599999999999E-2</v>
      </c>
      <c r="CB1459" s="112">
        <v>0.69734300000000005</v>
      </c>
      <c r="CC1459" s="112">
        <v>1.1374499999999999E-2</v>
      </c>
      <c r="CD1459" s="117">
        <v>0.77694600000000003</v>
      </c>
      <c r="CE1459" s="105">
        <v>0.77242</v>
      </c>
      <c r="CF1459" s="105">
        <v>1.04051</v>
      </c>
      <c r="CG1459" s="105">
        <v>1.9947699999999999E-2</v>
      </c>
      <c r="CH1459" s="105">
        <v>0.60450700000000002</v>
      </c>
      <c r="CI1459" s="105">
        <v>0.40279300000000001</v>
      </c>
      <c r="CJ1459" s="105">
        <v>-0.71127700000000005</v>
      </c>
      <c r="CK1459" s="105">
        <v>-0.24532399999999999</v>
      </c>
      <c r="CL1459" s="105">
        <v>-0.54698899999999995</v>
      </c>
      <c r="CM1459" s="116">
        <v>-0.40491700000000003</v>
      </c>
    </row>
    <row r="1460" spans="1:91">
      <c r="A1460" s="104" t="s">
        <v>3865</v>
      </c>
      <c r="B1460" s="104" t="s">
        <v>3866</v>
      </c>
      <c r="C1460" s="104" t="s">
        <v>791</v>
      </c>
      <c r="D1460" s="105">
        <v>28.565200000000001</v>
      </c>
      <c r="E1460" s="108">
        <v>273358851</v>
      </c>
      <c r="F1460" s="108">
        <v>103362209.3</v>
      </c>
      <c r="G1460" s="108">
        <v>143082058</v>
      </c>
      <c r="H1460" s="108">
        <v>295720646</v>
      </c>
      <c r="I1460" s="108">
        <v>159732481</v>
      </c>
      <c r="J1460" s="108">
        <v>155844566</v>
      </c>
      <c r="K1460" s="108">
        <v>309100407</v>
      </c>
      <c r="L1460" s="108">
        <v>130266860</v>
      </c>
      <c r="M1460" s="108">
        <v>365044906.5</v>
      </c>
      <c r="N1460" s="108">
        <v>158498524.5</v>
      </c>
      <c r="O1460" s="108">
        <v>174910587.5</v>
      </c>
      <c r="P1460" s="108">
        <v>103671844</v>
      </c>
      <c r="Q1460" s="108">
        <v>362090012</v>
      </c>
      <c r="R1460" s="108">
        <v>337132504</v>
      </c>
      <c r="S1460" s="108">
        <v>221920501</v>
      </c>
      <c r="T1460" s="108">
        <v>330097054</v>
      </c>
      <c r="U1460" s="108">
        <v>344041129</v>
      </c>
      <c r="V1460" s="108">
        <v>255407457</v>
      </c>
      <c r="W1460" s="108">
        <v>434037150</v>
      </c>
      <c r="X1460" s="108">
        <v>407795913</v>
      </c>
      <c r="Y1460" s="108">
        <v>359679494</v>
      </c>
      <c r="Z1460" s="108">
        <v>292086020.80000001</v>
      </c>
      <c r="AA1460" s="108">
        <v>302726944</v>
      </c>
      <c r="AB1460" s="108">
        <v>342412175</v>
      </c>
      <c r="AC1460" s="108">
        <v>448071436.5</v>
      </c>
      <c r="AD1460" s="108">
        <v>438465810</v>
      </c>
      <c r="AE1460" s="108">
        <v>426761166</v>
      </c>
      <c r="AF1460" s="108">
        <v>437343800</v>
      </c>
      <c r="AG1460" s="108">
        <v>457214696</v>
      </c>
      <c r="AH1460" s="115">
        <v>379437216</v>
      </c>
      <c r="AI1460" s="105">
        <v>28.409700000000001</v>
      </c>
      <c r="AJ1460" s="105">
        <v>27.331600000000002</v>
      </c>
      <c r="AK1460" s="105">
        <v>27.767199999999999</v>
      </c>
      <c r="AL1460" s="105">
        <v>28.414000000000001</v>
      </c>
      <c r="AM1460" s="105">
        <v>27.711400000000001</v>
      </c>
      <c r="AN1460" s="105">
        <v>27.7379</v>
      </c>
      <c r="AO1460" s="105">
        <v>28.465699999999998</v>
      </c>
      <c r="AP1460" s="105">
        <v>27.8614</v>
      </c>
      <c r="AQ1460" s="105">
        <v>28.6326</v>
      </c>
      <c r="AR1460" s="105">
        <v>27.706199999999999</v>
      </c>
      <c r="AS1460" s="105">
        <v>28.032599999999999</v>
      </c>
      <c r="AT1460" s="105">
        <v>27.2316</v>
      </c>
      <c r="AU1460" s="105">
        <v>28.6297</v>
      </c>
      <c r="AV1460" s="105">
        <v>28.618400000000001</v>
      </c>
      <c r="AW1460" s="105">
        <v>28.209399999999999</v>
      </c>
      <c r="AX1460" s="105">
        <v>28.677600000000002</v>
      </c>
      <c r="AY1460" s="105">
        <v>28.682099999999998</v>
      </c>
      <c r="AZ1460" s="105">
        <v>28.3123</v>
      </c>
      <c r="BA1460" s="105">
        <v>28.938199999999998</v>
      </c>
      <c r="BB1460" s="105">
        <v>28.952400000000001</v>
      </c>
      <c r="BC1460" s="105">
        <v>28.644100000000002</v>
      </c>
      <c r="BD1460" s="105">
        <v>28.533200000000001</v>
      </c>
      <c r="BE1460" s="105">
        <v>28.597200000000001</v>
      </c>
      <c r="BF1460" s="105">
        <v>28.787700000000001</v>
      </c>
      <c r="BG1460" s="105">
        <v>28.794</v>
      </c>
      <c r="BH1460" s="105">
        <v>28.751000000000001</v>
      </c>
      <c r="BI1460" s="105">
        <v>28.682700000000001</v>
      </c>
      <c r="BJ1460" s="105">
        <v>28.7592</v>
      </c>
      <c r="BK1460" s="105">
        <v>28.712900000000001</v>
      </c>
      <c r="BL1460" s="116">
        <v>28.493500000000001</v>
      </c>
      <c r="BM1460" s="112">
        <v>6.4628099999999994E-2</v>
      </c>
      <c r="BN1460" s="112">
        <v>4.5427500000000003E-2</v>
      </c>
      <c r="BO1460" s="112">
        <v>0.248029</v>
      </c>
      <c r="BP1460" s="112">
        <v>1.5480600000000001E-2</v>
      </c>
      <c r="BQ1460" s="112">
        <v>0.35147</v>
      </c>
      <c r="BR1460" s="112">
        <v>0.54300700000000002</v>
      </c>
      <c r="BS1460" s="112">
        <v>0.217278</v>
      </c>
      <c r="BT1460" s="112">
        <v>0.89444199999999996</v>
      </c>
      <c r="BU1460" s="117">
        <v>0.37759500000000001</v>
      </c>
      <c r="BV1460" s="112">
        <v>0.119065</v>
      </c>
      <c r="BW1460" s="112">
        <v>9.90206E-2</v>
      </c>
      <c r="BX1460" s="112">
        <v>0.359732</v>
      </c>
      <c r="BY1460" s="112">
        <v>3.7640699999999999E-2</v>
      </c>
      <c r="BZ1460" s="112">
        <v>0.67679999999999996</v>
      </c>
      <c r="CA1460" s="112">
        <v>0.76669200000000004</v>
      </c>
      <c r="CB1460" s="112">
        <v>0.44651800000000003</v>
      </c>
      <c r="CC1460" s="112">
        <v>0.94421500000000003</v>
      </c>
      <c r="CD1460" s="117">
        <v>0.75597800000000004</v>
      </c>
      <c r="CE1460" s="105">
        <v>-0.81904399999999999</v>
      </c>
      <c r="CF1460" s="105">
        <v>-0.70077999999999996</v>
      </c>
      <c r="CG1460" s="105">
        <v>-0.335318</v>
      </c>
      <c r="CH1460" s="105">
        <v>-0.99842500000000001</v>
      </c>
      <c r="CI1460" s="105">
        <v>-0.169347</v>
      </c>
      <c r="CJ1460" s="105">
        <v>-9.7876900000000003E-2</v>
      </c>
      <c r="CK1460" s="105">
        <v>0.18969</v>
      </c>
      <c r="CL1460" s="105">
        <v>-1.5839300000000001E-2</v>
      </c>
      <c r="CM1460" s="116">
        <v>8.7368600000000005E-2</v>
      </c>
    </row>
    <row r="1461" spans="1:91">
      <c r="A1461" s="104" t="s">
        <v>3867</v>
      </c>
      <c r="B1461" s="104" t="s">
        <v>3868</v>
      </c>
      <c r="C1461" s="104" t="s">
        <v>3869</v>
      </c>
      <c r="D1461" s="105">
        <v>29.529699999999998</v>
      </c>
      <c r="E1461" s="108">
        <v>435972268.30000001</v>
      </c>
      <c r="F1461" s="108">
        <v>585976763.79999995</v>
      </c>
      <c r="G1461" s="108">
        <v>568297496.79999995</v>
      </c>
      <c r="H1461" s="108">
        <v>768482042</v>
      </c>
      <c r="I1461" s="108">
        <v>625720859</v>
      </c>
      <c r="J1461" s="108">
        <v>759319182</v>
      </c>
      <c r="K1461" s="108">
        <v>834921966.5</v>
      </c>
      <c r="L1461" s="108">
        <v>712638075</v>
      </c>
      <c r="M1461" s="108">
        <v>683057260</v>
      </c>
      <c r="N1461" s="108">
        <v>621091460.5</v>
      </c>
      <c r="O1461" s="108">
        <v>606964582</v>
      </c>
      <c r="P1461" s="108">
        <v>558735633.79999995</v>
      </c>
      <c r="Q1461" s="108">
        <v>660187788</v>
      </c>
      <c r="R1461" s="108">
        <v>754436072</v>
      </c>
      <c r="S1461" s="108">
        <v>370700712</v>
      </c>
      <c r="T1461" s="108">
        <v>449018204</v>
      </c>
      <c r="U1461" s="108">
        <v>368210554</v>
      </c>
      <c r="V1461" s="108">
        <v>493897222</v>
      </c>
      <c r="W1461" s="108">
        <v>731175502</v>
      </c>
      <c r="X1461" s="108">
        <v>331565782.30000001</v>
      </c>
      <c r="Y1461" s="108">
        <v>655542932</v>
      </c>
      <c r="Z1461" s="108">
        <v>591393201</v>
      </c>
      <c r="AA1461" s="108">
        <v>595891538</v>
      </c>
      <c r="AB1461" s="108">
        <v>381248284</v>
      </c>
      <c r="AC1461" s="108">
        <v>820715860</v>
      </c>
      <c r="AD1461" s="108">
        <v>472043400</v>
      </c>
      <c r="AE1461" s="108">
        <v>518652954</v>
      </c>
      <c r="AF1461" s="108">
        <v>739648224</v>
      </c>
      <c r="AG1461" s="108">
        <v>433340340</v>
      </c>
      <c r="AH1461" s="115">
        <v>708535008</v>
      </c>
      <c r="AI1461" s="105">
        <v>29.083100000000002</v>
      </c>
      <c r="AJ1461" s="105">
        <v>29.704999999999998</v>
      </c>
      <c r="AK1461" s="105">
        <v>29.6858</v>
      </c>
      <c r="AL1461" s="105">
        <v>29.791799999999999</v>
      </c>
      <c r="AM1461" s="105">
        <v>29.6477</v>
      </c>
      <c r="AN1461" s="105">
        <v>30.034199999999998</v>
      </c>
      <c r="AO1461" s="105">
        <v>29.873200000000001</v>
      </c>
      <c r="AP1461" s="105">
        <v>30.225300000000001</v>
      </c>
      <c r="AQ1461" s="105">
        <v>29.5365</v>
      </c>
      <c r="AR1461" s="105">
        <v>29.655100000000001</v>
      </c>
      <c r="AS1461" s="105">
        <v>29.745799999999999</v>
      </c>
      <c r="AT1461" s="105">
        <v>29.661799999999999</v>
      </c>
      <c r="AU1461" s="105">
        <v>29.504200000000001</v>
      </c>
      <c r="AV1461" s="105">
        <v>29.7805</v>
      </c>
      <c r="AW1461" s="105">
        <v>28.8673</v>
      </c>
      <c r="AX1461" s="105">
        <v>29.121500000000001</v>
      </c>
      <c r="AY1461" s="105">
        <v>28.787400000000002</v>
      </c>
      <c r="AZ1461" s="105">
        <v>29.2316</v>
      </c>
      <c r="BA1461" s="105">
        <v>29.6906</v>
      </c>
      <c r="BB1461" s="105">
        <v>28.6587</v>
      </c>
      <c r="BC1461" s="105">
        <v>29.503499999999999</v>
      </c>
      <c r="BD1461" s="105">
        <v>29.5229</v>
      </c>
      <c r="BE1461" s="105">
        <v>29.555800000000001</v>
      </c>
      <c r="BF1461" s="105">
        <v>28.942699999999999</v>
      </c>
      <c r="BG1461" s="105">
        <v>29.660499999999999</v>
      </c>
      <c r="BH1461" s="105">
        <v>28.857800000000001</v>
      </c>
      <c r="BI1461" s="105">
        <v>28.964099999999998</v>
      </c>
      <c r="BJ1461" s="105">
        <v>29.517299999999999</v>
      </c>
      <c r="BK1461" s="105">
        <v>28.631</v>
      </c>
      <c r="BL1461" s="116">
        <v>29.400099999999998</v>
      </c>
      <c r="BM1461" s="112">
        <v>0.42161999999999999</v>
      </c>
      <c r="BN1461" s="112">
        <v>9.9165699999999996E-2</v>
      </c>
      <c r="BO1461" s="112">
        <v>0.11157400000000001</v>
      </c>
      <c r="BP1461" s="112">
        <v>0.14525099999999999</v>
      </c>
      <c r="BQ1461" s="112">
        <v>0.63130900000000001</v>
      </c>
      <c r="BR1461" s="112">
        <v>0.68202499999999999</v>
      </c>
      <c r="BS1461" s="112">
        <v>0.82184100000000004</v>
      </c>
      <c r="BT1461" s="112">
        <v>0.66864500000000004</v>
      </c>
      <c r="BU1461" s="117">
        <v>0.95595799999999997</v>
      </c>
      <c r="BV1461" s="112">
        <v>0.50237799999999999</v>
      </c>
      <c r="BW1461" s="112">
        <v>0.17055799999999999</v>
      </c>
      <c r="BX1461" s="112">
        <v>0.20526800000000001</v>
      </c>
      <c r="BY1461" s="112">
        <v>0.21276800000000001</v>
      </c>
      <c r="BZ1461" s="112">
        <v>0.81453699999999996</v>
      </c>
      <c r="CA1461" s="112">
        <v>0.84600900000000001</v>
      </c>
      <c r="CB1461" s="112">
        <v>0.91869699999999999</v>
      </c>
      <c r="CC1461" s="112">
        <v>0.79721399999999998</v>
      </c>
      <c r="CD1461" s="117">
        <v>0.98756900000000003</v>
      </c>
      <c r="CE1461" s="105">
        <v>0.30850300000000003</v>
      </c>
      <c r="CF1461" s="105">
        <v>0.64174299999999995</v>
      </c>
      <c r="CG1461" s="105">
        <v>0.69552000000000003</v>
      </c>
      <c r="CH1461" s="105">
        <v>0.50472700000000004</v>
      </c>
      <c r="CI1461" s="105">
        <v>0.20116899999999999</v>
      </c>
      <c r="CJ1461" s="105">
        <v>-0.135986</v>
      </c>
      <c r="CK1461" s="105">
        <v>0.10142900000000001</v>
      </c>
      <c r="CL1461" s="105">
        <v>0.15768199999999999</v>
      </c>
      <c r="CM1461" s="116">
        <v>-2.2038100000000001E-2</v>
      </c>
    </row>
    <row r="1462" spans="1:91">
      <c r="A1462" s="104" t="s">
        <v>3870</v>
      </c>
      <c r="B1462" s="104" t="s">
        <v>3871</v>
      </c>
      <c r="C1462" s="104" t="s">
        <v>3872</v>
      </c>
      <c r="D1462" s="105">
        <v>30.398850000000003</v>
      </c>
      <c r="E1462" s="108">
        <v>884283118.29999995</v>
      </c>
      <c r="F1462" s="108">
        <v>1242902298</v>
      </c>
      <c r="G1462" s="108">
        <v>1282605689</v>
      </c>
      <c r="H1462" s="108">
        <v>1439503636</v>
      </c>
      <c r="I1462" s="108">
        <v>1628062175</v>
      </c>
      <c r="J1462" s="108">
        <v>1870054473</v>
      </c>
      <c r="K1462" s="108">
        <v>1353086304</v>
      </c>
      <c r="L1462" s="108">
        <v>2498718081</v>
      </c>
      <c r="M1462" s="108">
        <v>1438145740</v>
      </c>
      <c r="N1462" s="108">
        <v>1169006127</v>
      </c>
      <c r="O1462" s="108">
        <v>1657716501</v>
      </c>
      <c r="P1462" s="108">
        <v>1213834036</v>
      </c>
      <c r="Q1462" s="108">
        <v>1316662875</v>
      </c>
      <c r="R1462" s="108">
        <v>1105790535</v>
      </c>
      <c r="S1462" s="108">
        <v>733110666</v>
      </c>
      <c r="T1462" s="108">
        <v>1198116142</v>
      </c>
      <c r="U1462" s="108">
        <v>1008864930</v>
      </c>
      <c r="V1462" s="108">
        <v>998922941</v>
      </c>
      <c r="W1462" s="108">
        <v>1075911184</v>
      </c>
      <c r="X1462" s="108">
        <v>1095338348</v>
      </c>
      <c r="Y1462" s="108">
        <v>1139438286</v>
      </c>
      <c r="Z1462" s="108">
        <v>650354388.5</v>
      </c>
      <c r="AA1462" s="108">
        <v>499127112.5</v>
      </c>
      <c r="AB1462" s="108">
        <v>876405133</v>
      </c>
      <c r="AC1462" s="108">
        <v>1183468624</v>
      </c>
      <c r="AD1462" s="108">
        <v>1182572706</v>
      </c>
      <c r="AE1462" s="108">
        <v>1310959918</v>
      </c>
      <c r="AF1462" s="108">
        <v>1388865292</v>
      </c>
      <c r="AG1462" s="108">
        <v>969472343.29999995</v>
      </c>
      <c r="AH1462" s="115">
        <v>1455935791</v>
      </c>
      <c r="AI1462" s="105">
        <v>30.103400000000001</v>
      </c>
      <c r="AJ1462" s="105">
        <v>30.798200000000001</v>
      </c>
      <c r="AK1462" s="105">
        <v>30.8385</v>
      </c>
      <c r="AL1462" s="105">
        <v>30.697299999999998</v>
      </c>
      <c r="AM1462" s="105">
        <v>31.034800000000001</v>
      </c>
      <c r="AN1462" s="105">
        <v>31.349299999999999</v>
      </c>
      <c r="AO1462" s="105">
        <v>30.547799999999999</v>
      </c>
      <c r="AP1462" s="105">
        <v>31.900500000000001</v>
      </c>
      <c r="AQ1462" s="105">
        <v>30.610700000000001</v>
      </c>
      <c r="AR1462" s="105">
        <v>30.557500000000001</v>
      </c>
      <c r="AS1462" s="105">
        <v>31.133900000000001</v>
      </c>
      <c r="AT1462" s="105">
        <v>30.781099999999999</v>
      </c>
      <c r="AU1462" s="105">
        <v>30.533200000000001</v>
      </c>
      <c r="AV1462" s="105">
        <v>30.332100000000001</v>
      </c>
      <c r="AW1462" s="105">
        <v>29.808800000000002</v>
      </c>
      <c r="AX1462" s="105">
        <v>30.537400000000002</v>
      </c>
      <c r="AY1462" s="105">
        <v>30.2349</v>
      </c>
      <c r="AZ1462" s="105">
        <v>30.231100000000001</v>
      </c>
      <c r="BA1462" s="105">
        <v>30.247900000000001</v>
      </c>
      <c r="BB1462" s="105">
        <v>30.371400000000001</v>
      </c>
      <c r="BC1462" s="105">
        <v>30.2852</v>
      </c>
      <c r="BD1462" s="105">
        <v>29.668299999999999</v>
      </c>
      <c r="BE1462" s="105">
        <v>29.3081</v>
      </c>
      <c r="BF1462" s="105">
        <v>30.143599999999999</v>
      </c>
      <c r="BG1462" s="105">
        <v>30.1812</v>
      </c>
      <c r="BH1462" s="105">
        <v>30.179099999999998</v>
      </c>
      <c r="BI1462" s="105">
        <v>30.3019</v>
      </c>
      <c r="BJ1462" s="105">
        <v>30.426300000000001</v>
      </c>
      <c r="BK1462" s="105">
        <v>29.805299999999999</v>
      </c>
      <c r="BL1462" s="116">
        <v>30.4499</v>
      </c>
      <c r="BM1462" s="112">
        <v>0.33011299999999999</v>
      </c>
      <c r="BN1462" s="112">
        <v>4.7416199999999999E-2</v>
      </c>
      <c r="BO1462" s="112">
        <v>0.180229</v>
      </c>
      <c r="BP1462" s="112">
        <v>9.1194600000000001E-2</v>
      </c>
      <c r="BQ1462" s="112">
        <v>0.99382000000000004</v>
      </c>
      <c r="BR1462" s="112">
        <v>0.67059000000000002</v>
      </c>
      <c r="BS1462" s="112">
        <v>0.74608399999999997</v>
      </c>
      <c r="BT1462" s="112">
        <v>0.18030599999999999</v>
      </c>
      <c r="BU1462" s="117">
        <v>0.97742099999999998</v>
      </c>
      <c r="BV1462" s="112">
        <v>0.41393799999999997</v>
      </c>
      <c r="BW1462" s="112">
        <v>0.10173500000000001</v>
      </c>
      <c r="BX1462" s="112">
        <v>0.29017799999999999</v>
      </c>
      <c r="BY1462" s="112">
        <v>0.14832699999999999</v>
      </c>
      <c r="BZ1462" s="112">
        <v>0.99712699999999999</v>
      </c>
      <c r="CA1462" s="112">
        <v>0.84152400000000005</v>
      </c>
      <c r="CB1462" s="112">
        <v>0.87270800000000004</v>
      </c>
      <c r="CC1462" s="112">
        <v>0.382857</v>
      </c>
      <c r="CD1462" s="117">
        <v>0.99504300000000001</v>
      </c>
      <c r="CE1462" s="105">
        <v>0.35285300000000003</v>
      </c>
      <c r="CF1462" s="105">
        <v>0.79997399999999996</v>
      </c>
      <c r="CG1462" s="105">
        <v>0.79246499999999997</v>
      </c>
      <c r="CH1462" s="105">
        <v>0.59700900000000001</v>
      </c>
      <c r="CI1462" s="105">
        <v>-2.48782E-3</v>
      </c>
      <c r="CJ1462" s="105">
        <v>0.107309</v>
      </c>
      <c r="CK1462" s="105">
        <v>7.4328699999999998E-2</v>
      </c>
      <c r="CL1462" s="105">
        <v>-0.52049400000000001</v>
      </c>
      <c r="CM1462" s="116">
        <v>-6.4716299999999999E-3</v>
      </c>
    </row>
    <row r="1463" spans="1:91">
      <c r="A1463" s="104" t="s">
        <v>3873</v>
      </c>
      <c r="B1463" s="104" t="s">
        <v>3874</v>
      </c>
      <c r="C1463" s="104" t="s">
        <v>3875</v>
      </c>
      <c r="D1463" s="105">
        <v>27.638449999999999</v>
      </c>
      <c r="E1463" s="108">
        <v>275225310</v>
      </c>
      <c r="F1463" s="108">
        <v>210200465.5</v>
      </c>
      <c r="G1463" s="108">
        <v>215538781.5</v>
      </c>
      <c r="H1463" s="108">
        <v>160898163</v>
      </c>
      <c r="I1463" s="108">
        <v>217794271</v>
      </c>
      <c r="J1463" s="108">
        <v>229470353</v>
      </c>
      <c r="K1463" s="108">
        <v>247235924</v>
      </c>
      <c r="L1463" s="108">
        <v>136208619.5</v>
      </c>
      <c r="M1463" s="108">
        <v>215498352</v>
      </c>
      <c r="N1463" s="108">
        <v>70599674.5</v>
      </c>
      <c r="O1463" s="108">
        <v>49730932</v>
      </c>
      <c r="P1463" s="108">
        <v>64911783.5</v>
      </c>
      <c r="Q1463" s="108">
        <v>202962340.5</v>
      </c>
      <c r="R1463" s="108">
        <v>180268274.5</v>
      </c>
      <c r="S1463" s="108">
        <v>126502906.8</v>
      </c>
      <c r="T1463" s="108">
        <v>206367741</v>
      </c>
      <c r="U1463" s="108">
        <v>210917598</v>
      </c>
      <c r="V1463" s="108">
        <v>178016514.5</v>
      </c>
      <c r="W1463" s="108">
        <v>107753294.5</v>
      </c>
      <c r="X1463" s="108">
        <v>108352779</v>
      </c>
      <c r="Y1463" s="108">
        <v>99286554.25</v>
      </c>
      <c r="Z1463" s="108">
        <v>75638159</v>
      </c>
      <c r="AA1463" s="108">
        <v>99657351</v>
      </c>
      <c r="AB1463" s="108">
        <v>96326261.75</v>
      </c>
      <c r="AC1463" s="108">
        <v>159939818</v>
      </c>
      <c r="AD1463" s="108">
        <v>253827966</v>
      </c>
      <c r="AE1463" s="108">
        <v>147657179</v>
      </c>
      <c r="AF1463" s="108">
        <v>219020120</v>
      </c>
      <c r="AG1463" s="108">
        <v>176389860.80000001</v>
      </c>
      <c r="AH1463" s="115">
        <v>190550621</v>
      </c>
      <c r="AI1463" s="105">
        <v>28.419499999999999</v>
      </c>
      <c r="AJ1463" s="105">
        <v>28.299299999999999</v>
      </c>
      <c r="AK1463" s="105">
        <v>28.341100000000001</v>
      </c>
      <c r="AL1463" s="105">
        <v>27.536000000000001</v>
      </c>
      <c r="AM1463" s="105">
        <v>28.151599999999998</v>
      </c>
      <c r="AN1463" s="105">
        <v>28.311499999999999</v>
      </c>
      <c r="AO1463" s="105">
        <v>28.1448</v>
      </c>
      <c r="AP1463" s="105">
        <v>27.985499999999998</v>
      </c>
      <c r="AQ1463" s="105">
        <v>27.872199999999999</v>
      </c>
      <c r="AR1463" s="105">
        <v>26.452100000000002</v>
      </c>
      <c r="AS1463" s="105">
        <v>26.236499999999999</v>
      </c>
      <c r="AT1463" s="105">
        <v>26.556100000000001</v>
      </c>
      <c r="AU1463" s="105">
        <v>27.831299999999999</v>
      </c>
      <c r="AV1463" s="105">
        <v>27.715299999999999</v>
      </c>
      <c r="AW1463" s="105">
        <v>27.374400000000001</v>
      </c>
      <c r="AX1463" s="105">
        <v>28</v>
      </c>
      <c r="AY1463" s="105">
        <v>27.9617</v>
      </c>
      <c r="AZ1463" s="105">
        <v>27.782399999999999</v>
      </c>
      <c r="BA1463" s="105">
        <v>26.928100000000001</v>
      </c>
      <c r="BB1463" s="105">
        <v>27.041899999999998</v>
      </c>
      <c r="BC1463" s="105">
        <v>26.7377</v>
      </c>
      <c r="BD1463" s="105">
        <v>26.577400000000001</v>
      </c>
      <c r="BE1463" s="105">
        <v>27.014600000000002</v>
      </c>
      <c r="BF1463" s="105">
        <v>26.957999999999998</v>
      </c>
      <c r="BG1463" s="105">
        <v>27.258800000000001</v>
      </c>
      <c r="BH1463" s="105">
        <v>27.943000000000001</v>
      </c>
      <c r="BI1463" s="105">
        <v>27.151599999999998</v>
      </c>
      <c r="BJ1463" s="105">
        <v>27.761500000000002</v>
      </c>
      <c r="BK1463" s="105">
        <v>27.368400000000001</v>
      </c>
      <c r="BL1463" s="116">
        <v>27.561599999999999</v>
      </c>
      <c r="BM1463" s="112">
        <v>2.6646500000000002E-3</v>
      </c>
      <c r="BN1463" s="112">
        <v>0.17185600000000001</v>
      </c>
      <c r="BO1463" s="112">
        <v>3.4199399999999998E-2</v>
      </c>
      <c r="BP1463" s="112">
        <v>1.4628600000000001E-3</v>
      </c>
      <c r="BQ1463" s="112">
        <v>0.68952199999999997</v>
      </c>
      <c r="BR1463" s="112">
        <v>5.6312899999999999E-2</v>
      </c>
      <c r="BS1463" s="112">
        <v>1.0105100000000001E-2</v>
      </c>
      <c r="BT1463" s="112">
        <v>1.6023099999999998E-2</v>
      </c>
      <c r="BU1463" s="117">
        <v>0.700488</v>
      </c>
      <c r="BV1463" s="112">
        <v>2.0586500000000001E-2</v>
      </c>
      <c r="BW1463" s="112">
        <v>0.25712499999999999</v>
      </c>
      <c r="BX1463" s="112">
        <v>0.109943</v>
      </c>
      <c r="BY1463" s="112">
        <v>9.9039999999999996E-3</v>
      </c>
      <c r="BZ1463" s="112">
        <v>0.85123899999999997</v>
      </c>
      <c r="CA1463" s="112">
        <v>0.23558000000000001</v>
      </c>
      <c r="CB1463" s="112">
        <v>0.10326100000000001</v>
      </c>
      <c r="CC1463" s="112">
        <v>0.10000100000000001</v>
      </c>
      <c r="CD1463" s="117">
        <v>0.90440399999999999</v>
      </c>
      <c r="CE1463" s="105">
        <v>0.78947299999999998</v>
      </c>
      <c r="CF1463" s="105">
        <v>0.43582300000000002</v>
      </c>
      <c r="CG1463" s="105">
        <v>0.43698900000000002</v>
      </c>
      <c r="CH1463" s="105">
        <v>-1.1489400000000001</v>
      </c>
      <c r="CI1463" s="105">
        <v>7.6483999999999996E-2</v>
      </c>
      <c r="CJ1463" s="105">
        <v>0.35083799999999998</v>
      </c>
      <c r="CK1463" s="105">
        <v>-0.66125599999999995</v>
      </c>
      <c r="CL1463" s="105">
        <v>-0.71385299999999996</v>
      </c>
      <c r="CM1463" s="116">
        <v>-0.112722</v>
      </c>
    </row>
    <row r="1464" spans="1:91">
      <c r="A1464" s="104" t="s">
        <v>3876</v>
      </c>
      <c r="B1464" s="104" t="s">
        <v>3877</v>
      </c>
      <c r="C1464" s="104" t="s">
        <v>1185</v>
      </c>
      <c r="D1464" s="105">
        <v>27.853349999999999</v>
      </c>
      <c r="E1464" s="108">
        <v>204699140</v>
      </c>
      <c r="F1464" s="108">
        <v>133728192</v>
      </c>
      <c r="G1464" s="108">
        <v>139961426.09999999</v>
      </c>
      <c r="H1464" s="108">
        <v>199318905</v>
      </c>
      <c r="I1464" s="108">
        <v>153727701.80000001</v>
      </c>
      <c r="J1464" s="108">
        <v>133153420</v>
      </c>
      <c r="K1464" s="108">
        <v>188710968</v>
      </c>
      <c r="L1464" s="108">
        <v>120950394.09999999</v>
      </c>
      <c r="M1464" s="108">
        <v>236149016</v>
      </c>
      <c r="N1464" s="108">
        <v>103906064</v>
      </c>
      <c r="O1464" s="108">
        <v>106685666</v>
      </c>
      <c r="P1464" s="108">
        <v>125151504</v>
      </c>
      <c r="Q1464" s="108">
        <v>180154313</v>
      </c>
      <c r="R1464" s="108">
        <v>211206534</v>
      </c>
      <c r="S1464" s="108">
        <v>274097652</v>
      </c>
      <c r="T1464" s="108">
        <v>227990217.80000001</v>
      </c>
      <c r="U1464" s="108">
        <v>214323712</v>
      </c>
      <c r="V1464" s="108">
        <v>216745364</v>
      </c>
      <c r="W1464" s="108">
        <v>203980922</v>
      </c>
      <c r="X1464" s="108">
        <v>244657400</v>
      </c>
      <c r="Y1464" s="108">
        <v>149128003.40000001</v>
      </c>
      <c r="Z1464" s="108">
        <v>223142576</v>
      </c>
      <c r="AA1464" s="108">
        <v>176160144</v>
      </c>
      <c r="AB1464" s="108">
        <v>228172012</v>
      </c>
      <c r="AC1464" s="108">
        <v>220501379</v>
      </c>
      <c r="AD1464" s="108">
        <v>195791310</v>
      </c>
      <c r="AE1464" s="108">
        <v>265712140</v>
      </c>
      <c r="AF1464" s="108">
        <v>310899613</v>
      </c>
      <c r="AG1464" s="108">
        <v>314030276</v>
      </c>
      <c r="AH1464" s="115">
        <v>242614926</v>
      </c>
      <c r="AI1464" s="105">
        <v>27.9924</v>
      </c>
      <c r="AJ1464" s="105">
        <v>27.704799999999999</v>
      </c>
      <c r="AK1464" s="105">
        <v>27.748999999999999</v>
      </c>
      <c r="AL1464" s="105">
        <v>27.844899999999999</v>
      </c>
      <c r="AM1464" s="105">
        <v>27.646999999999998</v>
      </c>
      <c r="AN1464" s="105">
        <v>27.5517</v>
      </c>
      <c r="AO1464" s="105">
        <v>27.7563</v>
      </c>
      <c r="AP1464" s="105">
        <v>27.817900000000002</v>
      </c>
      <c r="AQ1464" s="105">
        <v>28.004200000000001</v>
      </c>
      <c r="AR1464" s="105">
        <v>27.082899999999999</v>
      </c>
      <c r="AS1464" s="105">
        <v>27.321300000000001</v>
      </c>
      <c r="AT1464" s="105">
        <v>27.503299999999999</v>
      </c>
      <c r="AU1464" s="105">
        <v>27.659099999999999</v>
      </c>
      <c r="AV1464" s="105">
        <v>27.9438</v>
      </c>
      <c r="AW1464" s="105">
        <v>28.5197</v>
      </c>
      <c r="AX1464" s="105">
        <v>28.143699999999999</v>
      </c>
      <c r="AY1464" s="105">
        <v>27.9833</v>
      </c>
      <c r="AZ1464" s="105">
        <v>28.071999999999999</v>
      </c>
      <c r="BA1464" s="105">
        <v>27.848800000000001</v>
      </c>
      <c r="BB1464" s="105">
        <v>28.207899999999999</v>
      </c>
      <c r="BC1464" s="105">
        <v>27.354900000000001</v>
      </c>
      <c r="BD1464" s="105">
        <v>28.168900000000001</v>
      </c>
      <c r="BE1464" s="105">
        <v>27.857900000000001</v>
      </c>
      <c r="BF1464" s="105">
        <v>28.202100000000002</v>
      </c>
      <c r="BG1464" s="105">
        <v>27.734400000000001</v>
      </c>
      <c r="BH1464" s="105">
        <v>27.572500000000002</v>
      </c>
      <c r="BI1464" s="105">
        <v>27.999199999999998</v>
      </c>
      <c r="BJ1464" s="105">
        <v>28.2669</v>
      </c>
      <c r="BK1464" s="105">
        <v>28.1816</v>
      </c>
      <c r="BL1464" s="116">
        <v>27.8842</v>
      </c>
      <c r="BM1464" s="112">
        <v>0.113784</v>
      </c>
      <c r="BN1464" s="112">
        <v>4.1072999999999998E-2</v>
      </c>
      <c r="BO1464" s="112">
        <v>0.142237</v>
      </c>
      <c r="BP1464" s="112">
        <v>8.5948900000000009E-3</v>
      </c>
      <c r="BQ1464" s="112">
        <v>0.81370799999999999</v>
      </c>
      <c r="BR1464" s="112">
        <v>0.73928199999999999</v>
      </c>
      <c r="BS1464" s="112">
        <v>0.323795</v>
      </c>
      <c r="BT1464" s="112">
        <v>0.83890500000000001</v>
      </c>
      <c r="BU1464" s="117">
        <v>0.11447300000000001</v>
      </c>
      <c r="BV1464" s="112">
        <v>0.17943200000000001</v>
      </c>
      <c r="BW1464" s="112">
        <v>9.2149800000000004E-2</v>
      </c>
      <c r="BX1464" s="112">
        <v>0.244199</v>
      </c>
      <c r="BY1464" s="112">
        <v>2.50271E-2</v>
      </c>
      <c r="BZ1464" s="112">
        <v>0.91226700000000005</v>
      </c>
      <c r="CA1464" s="112">
        <v>0.87743400000000005</v>
      </c>
      <c r="CB1464" s="112">
        <v>0.55590600000000001</v>
      </c>
      <c r="CC1464" s="112">
        <v>0.91056300000000001</v>
      </c>
      <c r="CD1464" s="117">
        <v>0.64379200000000003</v>
      </c>
      <c r="CE1464" s="105">
        <v>-0.29553000000000001</v>
      </c>
      <c r="CF1464" s="105">
        <v>-0.42972399999999999</v>
      </c>
      <c r="CG1464" s="105">
        <v>-0.25145499999999998</v>
      </c>
      <c r="CH1464" s="105">
        <v>-0.80840400000000001</v>
      </c>
      <c r="CI1464" s="105">
        <v>-7.0067099999999993E-2</v>
      </c>
      <c r="CJ1464" s="105">
        <v>-4.4568999999999998E-2</v>
      </c>
      <c r="CK1464" s="105">
        <v>-0.30707000000000001</v>
      </c>
      <c r="CL1464" s="105">
        <v>-3.4615800000000002E-2</v>
      </c>
      <c r="CM1464" s="116">
        <v>-0.34221800000000002</v>
      </c>
    </row>
    <row r="1465" spans="1:91">
      <c r="A1465" s="104" t="s">
        <v>3878</v>
      </c>
      <c r="B1465" s="104" t="s">
        <v>3879</v>
      </c>
      <c r="C1465" s="104" t="s">
        <v>3243</v>
      </c>
      <c r="D1465" s="105">
        <v>30.995799999999999</v>
      </c>
      <c r="E1465" s="108">
        <v>2222608304</v>
      </c>
      <c r="F1465" s="108">
        <v>1228640148</v>
      </c>
      <c r="G1465" s="108">
        <v>1365624052</v>
      </c>
      <c r="H1465" s="108">
        <v>1760580018</v>
      </c>
      <c r="I1465" s="108">
        <v>1595663009</v>
      </c>
      <c r="J1465" s="108">
        <v>811467884.29999995</v>
      </c>
      <c r="K1465" s="108">
        <v>1627371115</v>
      </c>
      <c r="L1465" s="108">
        <v>419149104.19999999</v>
      </c>
      <c r="M1465" s="108">
        <v>1449266214</v>
      </c>
      <c r="N1465" s="108">
        <v>1553731765</v>
      </c>
      <c r="O1465" s="108">
        <v>1084137712</v>
      </c>
      <c r="P1465" s="108">
        <v>1173949716</v>
      </c>
      <c r="Q1465" s="108">
        <v>2399674374</v>
      </c>
      <c r="R1465" s="108">
        <v>2112151255</v>
      </c>
      <c r="S1465" s="108">
        <v>2263140651</v>
      </c>
      <c r="T1465" s="108">
        <v>1882746841</v>
      </c>
      <c r="U1465" s="108">
        <v>1996963702</v>
      </c>
      <c r="V1465" s="108">
        <v>2297325216</v>
      </c>
      <c r="W1465" s="108">
        <v>2704005323</v>
      </c>
      <c r="X1465" s="108">
        <v>2520699304</v>
      </c>
      <c r="Y1465" s="108">
        <v>2873687842</v>
      </c>
      <c r="Z1465" s="108">
        <v>2519361276</v>
      </c>
      <c r="AA1465" s="108">
        <v>2157843944</v>
      </c>
      <c r="AB1465" s="108">
        <v>2516786210</v>
      </c>
      <c r="AC1465" s="108">
        <v>1916209279</v>
      </c>
      <c r="AD1465" s="108">
        <v>2262632530</v>
      </c>
      <c r="AE1465" s="108">
        <v>1961620533</v>
      </c>
      <c r="AF1465" s="108">
        <v>2022237564</v>
      </c>
      <c r="AG1465" s="108">
        <v>1996467415</v>
      </c>
      <c r="AH1465" s="115">
        <v>1746485081</v>
      </c>
      <c r="AI1465" s="105">
        <v>31.4331</v>
      </c>
      <c r="AJ1465" s="105">
        <v>30.761199999999999</v>
      </c>
      <c r="AK1465" s="105">
        <v>30.904399999999999</v>
      </c>
      <c r="AL1465" s="105">
        <v>30.9878</v>
      </c>
      <c r="AM1465" s="105">
        <v>31.003799999999998</v>
      </c>
      <c r="AN1465" s="105">
        <v>30.1706</v>
      </c>
      <c r="AO1465" s="105">
        <v>30.816199999999998</v>
      </c>
      <c r="AP1465" s="105">
        <v>29.462499999999999</v>
      </c>
      <c r="AQ1465" s="105">
        <v>30.6218</v>
      </c>
      <c r="AR1465" s="105">
        <v>30.958500000000001</v>
      </c>
      <c r="AS1465" s="105">
        <v>30.565000000000001</v>
      </c>
      <c r="AT1465" s="105">
        <v>30.732900000000001</v>
      </c>
      <c r="AU1465" s="105">
        <v>31.394500000000001</v>
      </c>
      <c r="AV1465" s="105">
        <v>31.265799999999999</v>
      </c>
      <c r="AW1465" s="105">
        <v>31.4009</v>
      </c>
      <c r="AX1465" s="105">
        <v>31.189499999999999</v>
      </c>
      <c r="AY1465" s="105">
        <v>31.217500000000001</v>
      </c>
      <c r="AZ1465" s="105">
        <v>31.433900000000001</v>
      </c>
      <c r="BA1465" s="105">
        <v>31.577400000000001</v>
      </c>
      <c r="BB1465" s="105">
        <v>31.554600000000001</v>
      </c>
      <c r="BC1465" s="105">
        <v>31.603999999999999</v>
      </c>
      <c r="BD1465" s="105">
        <v>31.633900000000001</v>
      </c>
      <c r="BE1465" s="105">
        <v>31.411799999999999</v>
      </c>
      <c r="BF1465" s="105">
        <v>31.665500000000002</v>
      </c>
      <c r="BG1465" s="105">
        <v>30.881900000000002</v>
      </c>
      <c r="BH1465" s="105">
        <v>31.113199999999999</v>
      </c>
      <c r="BI1465" s="105">
        <v>30.883299999999998</v>
      </c>
      <c r="BJ1465" s="105">
        <v>30.968399999999999</v>
      </c>
      <c r="BK1465" s="105">
        <v>30.830300000000001</v>
      </c>
      <c r="BL1465" s="116">
        <v>30.706299999999999</v>
      </c>
      <c r="BM1465" s="112">
        <v>0.41513299999999997</v>
      </c>
      <c r="BN1465" s="112">
        <v>0.709198</v>
      </c>
      <c r="BO1465" s="112">
        <v>0.280775</v>
      </c>
      <c r="BP1465" s="112">
        <v>0.57741699999999996</v>
      </c>
      <c r="BQ1465" s="112">
        <v>4.0652400000000003E-3</v>
      </c>
      <c r="BR1465" s="112">
        <v>1.4628199999999999E-2</v>
      </c>
      <c r="BS1465" s="112">
        <v>6.4336500000000002E-4</v>
      </c>
      <c r="BT1465" s="112">
        <v>2.60385E-3</v>
      </c>
      <c r="BU1465" s="117">
        <v>0.31283300000000003</v>
      </c>
      <c r="BV1465" s="112">
        <v>0.49712200000000001</v>
      </c>
      <c r="BW1465" s="112">
        <v>0.76780400000000004</v>
      </c>
      <c r="BX1465" s="112">
        <v>0.39494400000000002</v>
      </c>
      <c r="BY1465" s="112">
        <v>0.65056400000000003</v>
      </c>
      <c r="BZ1465" s="112">
        <v>0.191466</v>
      </c>
      <c r="CA1465" s="112">
        <v>0.11393300000000001</v>
      </c>
      <c r="CB1465" s="112">
        <v>2.9174499999999999E-2</v>
      </c>
      <c r="CC1465" s="112">
        <v>3.9091300000000002E-2</v>
      </c>
      <c r="CD1465" s="117">
        <v>0.73703799999999997</v>
      </c>
      <c r="CE1465" s="105">
        <v>0.19788700000000001</v>
      </c>
      <c r="CF1465" s="105">
        <v>-0.114297</v>
      </c>
      <c r="CG1465" s="105">
        <v>-0.53485899999999997</v>
      </c>
      <c r="CH1465" s="105">
        <v>-8.2878099999999996E-2</v>
      </c>
      <c r="CI1465" s="105">
        <v>0.51868599999999998</v>
      </c>
      <c r="CJ1465" s="105">
        <v>0.44528200000000001</v>
      </c>
      <c r="CK1465" s="105">
        <v>0.74363299999999999</v>
      </c>
      <c r="CL1465" s="105">
        <v>0.73539699999999997</v>
      </c>
      <c r="CM1465" s="116">
        <v>0.124444</v>
      </c>
    </row>
    <row r="1466" spans="1:91">
      <c r="A1466" s="104" t="s">
        <v>3880</v>
      </c>
      <c r="B1466" s="104" t="s">
        <v>3881</v>
      </c>
      <c r="C1466" s="104" t="s">
        <v>471</v>
      </c>
      <c r="D1466" s="105">
        <v>29.895200000000003</v>
      </c>
      <c r="E1466" s="108">
        <v>817395902.79999995</v>
      </c>
      <c r="F1466" s="108">
        <v>910846413.70000005</v>
      </c>
      <c r="G1466" s="108">
        <v>1121271249</v>
      </c>
      <c r="H1466" s="108">
        <v>1832407296</v>
      </c>
      <c r="I1466" s="108">
        <v>3304496194</v>
      </c>
      <c r="J1466" s="108">
        <v>1438561682</v>
      </c>
      <c r="K1466" s="108">
        <v>669251283</v>
      </c>
      <c r="L1466" s="108">
        <v>650149828.79999995</v>
      </c>
      <c r="M1466" s="108">
        <v>1174430841</v>
      </c>
      <c r="N1466" s="108">
        <v>1624846737</v>
      </c>
      <c r="O1466" s="108">
        <v>3539695515</v>
      </c>
      <c r="P1466" s="108">
        <v>2837139206</v>
      </c>
      <c r="Q1466" s="108">
        <v>887885584.5</v>
      </c>
      <c r="R1466" s="108">
        <v>533170145.80000001</v>
      </c>
      <c r="S1466" s="108">
        <v>921069879.29999995</v>
      </c>
      <c r="T1466" s="108">
        <v>556948932</v>
      </c>
      <c r="U1466" s="108">
        <v>585376092.5</v>
      </c>
      <c r="V1466" s="108">
        <v>791965632.89999998</v>
      </c>
      <c r="W1466" s="108">
        <v>699680404.5</v>
      </c>
      <c r="X1466" s="108">
        <v>633341224.5</v>
      </c>
      <c r="Y1466" s="108">
        <v>809755010.5</v>
      </c>
      <c r="Z1466" s="108">
        <v>752499654</v>
      </c>
      <c r="AA1466" s="108">
        <v>754266100.5</v>
      </c>
      <c r="AB1466" s="108">
        <v>727452453</v>
      </c>
      <c r="AC1466" s="108">
        <v>673107387.5</v>
      </c>
      <c r="AD1466" s="108">
        <v>598671083.29999995</v>
      </c>
      <c r="AE1466" s="108">
        <v>649663115</v>
      </c>
      <c r="AF1466" s="108">
        <v>725136299</v>
      </c>
      <c r="AG1466" s="108">
        <v>796764910.89999998</v>
      </c>
      <c r="AH1466" s="115">
        <v>1234837335</v>
      </c>
      <c r="AI1466" s="105">
        <v>29.989899999999999</v>
      </c>
      <c r="AJ1466" s="105">
        <v>30.362100000000002</v>
      </c>
      <c r="AK1466" s="105">
        <v>30.6478</v>
      </c>
      <c r="AL1466" s="105">
        <v>31.045500000000001</v>
      </c>
      <c r="AM1466" s="105">
        <v>32.043199999999999</v>
      </c>
      <c r="AN1466" s="105">
        <v>30.972200000000001</v>
      </c>
      <c r="AO1466" s="105">
        <v>29.543600000000001</v>
      </c>
      <c r="AP1466" s="105">
        <v>30.081199999999999</v>
      </c>
      <c r="AQ1466" s="105">
        <v>30.3184</v>
      </c>
      <c r="AR1466" s="105">
        <v>31.006799999999998</v>
      </c>
      <c r="AS1466" s="105">
        <v>32.206000000000003</v>
      </c>
      <c r="AT1466" s="105">
        <v>32.006</v>
      </c>
      <c r="AU1466" s="105">
        <v>29.930299999999999</v>
      </c>
      <c r="AV1466" s="105">
        <v>29.279699999999998</v>
      </c>
      <c r="AW1466" s="105">
        <v>30.151499999999999</v>
      </c>
      <c r="AX1466" s="105">
        <v>29.432300000000001</v>
      </c>
      <c r="AY1466" s="105">
        <v>29.455400000000001</v>
      </c>
      <c r="AZ1466" s="105">
        <v>29.8657</v>
      </c>
      <c r="BA1466" s="105">
        <v>29.627099999999999</v>
      </c>
      <c r="BB1466" s="105">
        <v>29.591000000000001</v>
      </c>
      <c r="BC1466" s="105">
        <v>29.805499999999999</v>
      </c>
      <c r="BD1466" s="105">
        <v>29.877400000000002</v>
      </c>
      <c r="BE1466" s="105">
        <v>29.913</v>
      </c>
      <c r="BF1466" s="105">
        <v>29.8749</v>
      </c>
      <c r="BG1466" s="105">
        <v>29.373799999999999</v>
      </c>
      <c r="BH1466" s="105">
        <v>29.197399999999998</v>
      </c>
      <c r="BI1466" s="105">
        <v>29.289000000000001</v>
      </c>
      <c r="BJ1466" s="105">
        <v>29.488700000000001</v>
      </c>
      <c r="BK1466" s="105">
        <v>29.5167</v>
      </c>
      <c r="BL1466" s="116">
        <v>30.212399999999999</v>
      </c>
      <c r="BM1466" s="112">
        <v>0.122206</v>
      </c>
      <c r="BN1466" s="112">
        <v>1.8220799999999999E-2</v>
      </c>
      <c r="BO1466" s="112">
        <v>0.50373999999999997</v>
      </c>
      <c r="BP1466" s="112">
        <v>1.0449099999999999E-2</v>
      </c>
      <c r="BQ1466" s="112">
        <v>0.89859500000000003</v>
      </c>
      <c r="BR1466" s="112">
        <v>0.60397500000000004</v>
      </c>
      <c r="BS1466" s="112">
        <v>0.80517899999999998</v>
      </c>
      <c r="BT1466" s="112">
        <v>0.56326200000000004</v>
      </c>
      <c r="BU1466" s="117">
        <v>0.13494</v>
      </c>
      <c r="BV1466" s="112">
        <v>0.190355</v>
      </c>
      <c r="BW1466" s="112">
        <v>5.4978199999999998E-2</v>
      </c>
      <c r="BX1466" s="112">
        <v>0.60664099999999999</v>
      </c>
      <c r="BY1466" s="112">
        <v>2.86415E-2</v>
      </c>
      <c r="BZ1466" s="112">
        <v>0.95384800000000003</v>
      </c>
      <c r="CA1466" s="112">
        <v>0.80530100000000004</v>
      </c>
      <c r="CB1466" s="112">
        <v>0.90962399999999999</v>
      </c>
      <c r="CC1466" s="112">
        <v>0.72723099999999996</v>
      </c>
      <c r="CD1466" s="117">
        <v>0.659551</v>
      </c>
      <c r="CE1466" s="105">
        <v>0.59402500000000003</v>
      </c>
      <c r="CF1466" s="105">
        <v>1.61436</v>
      </c>
      <c r="CG1466" s="105">
        <v>0.241788</v>
      </c>
      <c r="CH1466" s="105">
        <v>2.0003199999999999</v>
      </c>
      <c r="CI1466" s="105">
        <v>4.7884000000000003E-2</v>
      </c>
      <c r="CJ1466" s="105">
        <v>-0.15482199999999999</v>
      </c>
      <c r="CK1466" s="105">
        <v>-6.4768500000000007E-2</v>
      </c>
      <c r="CL1466" s="105">
        <v>0.14915999999999999</v>
      </c>
      <c r="CM1466" s="116">
        <v>-0.45255000000000001</v>
      </c>
    </row>
    <row r="1467" spans="1:91">
      <c r="A1467" s="104" t="s">
        <v>3882</v>
      </c>
      <c r="B1467" s="104" t="s">
        <v>3883</v>
      </c>
      <c r="C1467" s="104" t="s">
        <v>1127</v>
      </c>
      <c r="D1467" s="105">
        <v>25.74335</v>
      </c>
      <c r="E1467" s="108">
        <v>51346691</v>
      </c>
      <c r="F1467" s="108">
        <v>35231852</v>
      </c>
      <c r="G1467" s="108">
        <v>29765318</v>
      </c>
      <c r="H1467" s="108">
        <v>24945763.75</v>
      </c>
      <c r="I1467" s="108">
        <v>22322693.5</v>
      </c>
      <c r="J1467" s="108">
        <v>20388780.5</v>
      </c>
      <c r="K1467" s="108">
        <v>48663609</v>
      </c>
      <c r="L1467" s="108">
        <v>23680920.5</v>
      </c>
      <c r="M1467" s="108">
        <v>36357968</v>
      </c>
      <c r="N1467" s="108">
        <v>36082950</v>
      </c>
      <c r="O1467" s="108">
        <v>29022798</v>
      </c>
      <c r="P1467" s="108">
        <v>30573558</v>
      </c>
      <c r="Q1467" s="108">
        <v>47026120.25</v>
      </c>
      <c r="R1467" s="108">
        <v>53875970</v>
      </c>
      <c r="S1467" s="108">
        <v>27005292</v>
      </c>
      <c r="T1467" s="108">
        <v>49575044</v>
      </c>
      <c r="U1467" s="108">
        <v>38668161</v>
      </c>
      <c r="V1467" s="108">
        <v>47147516</v>
      </c>
      <c r="W1467" s="108">
        <v>55733727</v>
      </c>
      <c r="X1467" s="108">
        <v>62522445</v>
      </c>
      <c r="Y1467" s="108">
        <v>58964607</v>
      </c>
      <c r="Z1467" s="108">
        <v>58214076</v>
      </c>
      <c r="AA1467" s="108">
        <v>73669617</v>
      </c>
      <c r="AB1467" s="108">
        <v>55086602</v>
      </c>
      <c r="AC1467" s="108">
        <v>65251764</v>
      </c>
      <c r="AD1467" s="108">
        <v>76764342</v>
      </c>
      <c r="AE1467" s="108">
        <v>58452150</v>
      </c>
      <c r="AF1467" s="108">
        <v>53584851</v>
      </c>
      <c r="AG1467" s="108">
        <v>21756622</v>
      </c>
      <c r="AH1467" s="115">
        <v>52681630</v>
      </c>
      <c r="AI1467" s="105">
        <v>25.997299999999999</v>
      </c>
      <c r="AJ1467" s="105">
        <v>25.786100000000001</v>
      </c>
      <c r="AK1467" s="105">
        <v>25.487500000000001</v>
      </c>
      <c r="AL1467" s="105">
        <v>24.846699999999998</v>
      </c>
      <c r="AM1467" s="105">
        <v>24.9041</v>
      </c>
      <c r="AN1467" s="105">
        <v>25.174900000000001</v>
      </c>
      <c r="AO1467" s="105">
        <v>25.7563</v>
      </c>
      <c r="AP1467" s="105">
        <v>25.622900000000001</v>
      </c>
      <c r="AQ1467" s="105">
        <v>25.3049</v>
      </c>
      <c r="AR1467" s="105">
        <v>25.422000000000001</v>
      </c>
      <c r="AS1467" s="105">
        <v>25.48</v>
      </c>
      <c r="AT1467" s="105">
        <v>25.469899999999999</v>
      </c>
      <c r="AU1467" s="105">
        <v>25.699100000000001</v>
      </c>
      <c r="AV1467" s="105">
        <v>25.972799999999999</v>
      </c>
      <c r="AW1467" s="105">
        <v>25.2637</v>
      </c>
      <c r="AX1467" s="105">
        <v>25.942399999999999</v>
      </c>
      <c r="AY1467" s="105">
        <v>25.540800000000001</v>
      </c>
      <c r="AZ1467" s="105">
        <v>25.915500000000002</v>
      </c>
      <c r="BA1467" s="105">
        <v>25.977</v>
      </c>
      <c r="BB1467" s="105">
        <v>26.264399999999998</v>
      </c>
      <c r="BC1467" s="105">
        <v>25.999199999999998</v>
      </c>
      <c r="BD1467" s="105">
        <v>26.172000000000001</v>
      </c>
      <c r="BE1467" s="105">
        <v>26.553799999999999</v>
      </c>
      <c r="BF1467" s="105">
        <v>26.151800000000001</v>
      </c>
      <c r="BG1467" s="105">
        <v>25.985600000000002</v>
      </c>
      <c r="BH1467" s="105">
        <v>26.1967</v>
      </c>
      <c r="BI1467" s="105">
        <v>25.814599999999999</v>
      </c>
      <c r="BJ1467" s="105">
        <v>25.730399999999999</v>
      </c>
      <c r="BK1467" s="105">
        <v>24.3217</v>
      </c>
      <c r="BL1467" s="116">
        <v>25.681999999999999</v>
      </c>
      <c r="BM1467" s="112">
        <v>0.35027599999999998</v>
      </c>
      <c r="BN1467" s="112">
        <v>0.59910799999999997</v>
      </c>
      <c r="BO1467" s="112">
        <v>0.54609600000000003</v>
      </c>
      <c r="BP1467" s="112">
        <v>0.66933200000000004</v>
      </c>
      <c r="BQ1467" s="112">
        <v>0.472742</v>
      </c>
      <c r="BR1467" s="112">
        <v>0.311635</v>
      </c>
      <c r="BS1467" s="112">
        <v>0.15066399999999999</v>
      </c>
      <c r="BT1467" s="112">
        <v>9.4370300000000004E-2</v>
      </c>
      <c r="BU1467" s="117">
        <v>0.18729999999999999</v>
      </c>
      <c r="BV1467" s="112">
        <v>0.43466900000000003</v>
      </c>
      <c r="BW1467" s="112">
        <v>0.67522899999999997</v>
      </c>
      <c r="BX1467" s="112">
        <v>0.64309799999999995</v>
      </c>
      <c r="BY1467" s="112">
        <v>0.731151</v>
      </c>
      <c r="BZ1467" s="112">
        <v>0.73748599999999997</v>
      </c>
      <c r="CA1467" s="112">
        <v>0.58223100000000005</v>
      </c>
      <c r="CB1467" s="112">
        <v>0.36530400000000002</v>
      </c>
      <c r="CC1467" s="112">
        <v>0.26512200000000002</v>
      </c>
      <c r="CD1467" s="117">
        <v>0.69455</v>
      </c>
      <c r="CE1467" s="105">
        <v>0.51225799999999999</v>
      </c>
      <c r="CF1467" s="105">
        <v>-0.26946799999999999</v>
      </c>
      <c r="CG1467" s="105">
        <v>0.31664100000000001</v>
      </c>
      <c r="CH1467" s="105">
        <v>0.21260000000000001</v>
      </c>
      <c r="CI1467" s="105">
        <v>0.40051700000000001</v>
      </c>
      <c r="CJ1467" s="105">
        <v>0.55488199999999999</v>
      </c>
      <c r="CK1467" s="105">
        <v>0.83547899999999997</v>
      </c>
      <c r="CL1467" s="105">
        <v>1.0478099999999999</v>
      </c>
      <c r="CM1467" s="116">
        <v>0.75429000000000002</v>
      </c>
    </row>
    <row r="1468" spans="1:91">
      <c r="A1468" s="104" t="s">
        <v>3884</v>
      </c>
      <c r="B1468" s="104" t="s">
        <v>3885</v>
      </c>
      <c r="C1468" s="104" t="s">
        <v>3886</v>
      </c>
      <c r="D1468" s="105">
        <v>29.639150000000001</v>
      </c>
      <c r="E1468" s="108">
        <v>636594747.5</v>
      </c>
      <c r="F1468" s="108">
        <v>729761776</v>
      </c>
      <c r="G1468" s="108">
        <v>764071605.5</v>
      </c>
      <c r="H1468" s="108">
        <v>882569085.79999995</v>
      </c>
      <c r="I1468" s="108">
        <v>726059424</v>
      </c>
      <c r="J1468" s="108">
        <v>876736125</v>
      </c>
      <c r="K1468" s="108">
        <v>785987662</v>
      </c>
      <c r="L1468" s="108">
        <v>575338737.29999995</v>
      </c>
      <c r="M1468" s="108">
        <v>871945092.5</v>
      </c>
      <c r="N1468" s="108">
        <v>947425230</v>
      </c>
      <c r="O1468" s="108">
        <v>1171697205</v>
      </c>
      <c r="P1468" s="108">
        <v>857492989.89999998</v>
      </c>
      <c r="Q1468" s="108">
        <v>702599992</v>
      </c>
      <c r="R1468" s="108">
        <v>790100645</v>
      </c>
      <c r="S1468" s="108">
        <v>369258931.5</v>
      </c>
      <c r="T1468" s="108">
        <v>391857399</v>
      </c>
      <c r="U1468" s="108">
        <v>758219121.5</v>
      </c>
      <c r="V1468" s="108">
        <v>639625319</v>
      </c>
      <c r="W1468" s="108">
        <v>683363247.5</v>
      </c>
      <c r="X1468" s="108">
        <v>635123075.5</v>
      </c>
      <c r="Y1468" s="108">
        <v>715087606</v>
      </c>
      <c r="Z1468" s="108">
        <v>560340046</v>
      </c>
      <c r="AA1468" s="108">
        <v>633018596</v>
      </c>
      <c r="AB1468" s="108">
        <v>632151107.29999995</v>
      </c>
      <c r="AC1468" s="108">
        <v>714301435.5</v>
      </c>
      <c r="AD1468" s="108">
        <v>765602663</v>
      </c>
      <c r="AE1468" s="108">
        <v>817657562</v>
      </c>
      <c r="AF1468" s="108">
        <v>661894435.5</v>
      </c>
      <c r="AG1468" s="108">
        <v>785670638</v>
      </c>
      <c r="AH1468" s="115">
        <v>710371572.29999995</v>
      </c>
      <c r="AI1468" s="105">
        <v>29.629300000000001</v>
      </c>
      <c r="AJ1468" s="105">
        <v>30.038699999999999</v>
      </c>
      <c r="AK1468" s="105">
        <v>30.104700000000001</v>
      </c>
      <c r="AL1468" s="105">
        <v>29.991499999999998</v>
      </c>
      <c r="AM1468" s="105">
        <v>29.8642</v>
      </c>
      <c r="AN1468" s="105">
        <v>30.248100000000001</v>
      </c>
      <c r="AO1468" s="105">
        <v>29.780200000000001</v>
      </c>
      <c r="AP1468" s="105">
        <v>29.9178</v>
      </c>
      <c r="AQ1468" s="105">
        <v>29.8888</v>
      </c>
      <c r="AR1468" s="105">
        <v>30.2728</v>
      </c>
      <c r="AS1468" s="105">
        <v>30.6907</v>
      </c>
      <c r="AT1468" s="105">
        <v>30.279699999999998</v>
      </c>
      <c r="AU1468" s="105">
        <v>29.598099999999999</v>
      </c>
      <c r="AV1468" s="105">
        <v>29.847200000000001</v>
      </c>
      <c r="AW1468" s="105">
        <v>28.859000000000002</v>
      </c>
      <c r="AX1468" s="105">
        <v>28.9251</v>
      </c>
      <c r="AY1468" s="105">
        <v>29.8307</v>
      </c>
      <c r="AZ1468" s="105">
        <v>29.5974</v>
      </c>
      <c r="BA1468" s="105">
        <v>29.593</v>
      </c>
      <c r="BB1468" s="105">
        <v>29.595099999999999</v>
      </c>
      <c r="BC1468" s="105">
        <v>29.628699999999998</v>
      </c>
      <c r="BD1468" s="105">
        <v>29.444600000000001</v>
      </c>
      <c r="BE1468" s="105">
        <v>29.649000000000001</v>
      </c>
      <c r="BF1468" s="105">
        <v>29.6723</v>
      </c>
      <c r="BG1468" s="105">
        <v>29.4512</v>
      </c>
      <c r="BH1468" s="105">
        <v>29.546600000000002</v>
      </c>
      <c r="BI1468" s="105">
        <v>29.620799999999999</v>
      </c>
      <c r="BJ1468" s="105">
        <v>29.357099999999999</v>
      </c>
      <c r="BK1468" s="105">
        <v>29.494299999999999</v>
      </c>
      <c r="BL1468" s="116">
        <v>29.401700000000002</v>
      </c>
      <c r="BM1468" s="112">
        <v>3.02908E-2</v>
      </c>
      <c r="BN1468" s="112">
        <v>6.7667500000000002E-3</v>
      </c>
      <c r="BO1468" s="112">
        <v>1.5771699999999999E-3</v>
      </c>
      <c r="BP1468" s="112">
        <v>2.2833100000000002E-3</v>
      </c>
      <c r="BQ1468" s="112">
        <v>0.95726900000000004</v>
      </c>
      <c r="BR1468" s="112">
        <v>0.90905800000000003</v>
      </c>
      <c r="BS1468" s="112">
        <v>1.10635E-2</v>
      </c>
      <c r="BT1468" s="112">
        <v>0.108053</v>
      </c>
      <c r="BU1468" s="117">
        <v>0.12779399999999999</v>
      </c>
      <c r="BV1468" s="112">
        <v>7.4187100000000006E-2</v>
      </c>
      <c r="BW1468" s="112">
        <v>3.0796E-2</v>
      </c>
      <c r="BX1468" s="112">
        <v>2.35613E-2</v>
      </c>
      <c r="BY1468" s="112">
        <v>1.2288800000000001E-2</v>
      </c>
      <c r="BZ1468" s="112">
        <v>0.97679800000000006</v>
      </c>
      <c r="CA1468" s="112">
        <v>0.95984899999999995</v>
      </c>
      <c r="CB1468" s="112">
        <v>0.104736</v>
      </c>
      <c r="CC1468" s="112">
        <v>0.28364800000000001</v>
      </c>
      <c r="CD1468" s="117">
        <v>0.64379200000000003</v>
      </c>
      <c r="CE1468" s="105">
        <v>0.50654200000000005</v>
      </c>
      <c r="CF1468" s="105">
        <v>0.61692199999999997</v>
      </c>
      <c r="CG1468" s="105">
        <v>0.44454100000000002</v>
      </c>
      <c r="CH1468" s="105">
        <v>0.99673199999999995</v>
      </c>
      <c r="CI1468" s="105">
        <v>1.70727E-2</v>
      </c>
      <c r="CJ1468" s="105">
        <v>3.3384299999999999E-2</v>
      </c>
      <c r="CK1468" s="105">
        <v>0.18790399999999999</v>
      </c>
      <c r="CL1468" s="105">
        <v>0.170931</v>
      </c>
      <c r="CM1468" s="116">
        <v>0.121836</v>
      </c>
    </row>
    <row r="1469" spans="1:91">
      <c r="A1469" s="104" t="s">
        <v>3887</v>
      </c>
      <c r="B1469" s="104" t="s">
        <v>3888</v>
      </c>
      <c r="C1469" s="104" t="s">
        <v>1896</v>
      </c>
      <c r="D1469" s="105">
        <v>30.557200000000002</v>
      </c>
      <c r="E1469" s="108">
        <v>1215180634</v>
      </c>
      <c r="F1469" s="108">
        <v>1870865991</v>
      </c>
      <c r="G1469" s="108">
        <v>2013553679</v>
      </c>
      <c r="H1469" s="108">
        <v>2225765619</v>
      </c>
      <c r="I1469" s="108">
        <v>2323750902</v>
      </c>
      <c r="J1469" s="108">
        <v>2778558409</v>
      </c>
      <c r="K1469" s="108">
        <v>2327681919</v>
      </c>
      <c r="L1469" s="108">
        <v>4770971433</v>
      </c>
      <c r="M1469" s="108">
        <v>2377614053</v>
      </c>
      <c r="N1469" s="108">
        <v>2056504273</v>
      </c>
      <c r="O1469" s="108">
        <v>2281904694</v>
      </c>
      <c r="P1469" s="108">
        <v>1759593836</v>
      </c>
      <c r="Q1469" s="108">
        <v>1203931335</v>
      </c>
      <c r="R1469" s="108">
        <v>1322829372</v>
      </c>
      <c r="S1469" s="108">
        <v>1007276900</v>
      </c>
      <c r="T1469" s="108">
        <v>1061481305</v>
      </c>
      <c r="U1469" s="108">
        <v>1044539515</v>
      </c>
      <c r="V1469" s="108">
        <v>870211957.39999998</v>
      </c>
      <c r="W1469" s="108">
        <v>1472024414</v>
      </c>
      <c r="X1469" s="108">
        <v>1145333725</v>
      </c>
      <c r="Y1469" s="108">
        <v>1374914597</v>
      </c>
      <c r="Z1469" s="108">
        <v>941813046.60000002</v>
      </c>
      <c r="AA1469" s="108">
        <v>645105219.10000002</v>
      </c>
      <c r="AB1469" s="108">
        <v>861993567</v>
      </c>
      <c r="AC1469" s="108">
        <v>1693459693</v>
      </c>
      <c r="AD1469" s="108">
        <v>1195717886</v>
      </c>
      <c r="AE1469" s="108">
        <v>1411506949</v>
      </c>
      <c r="AF1469" s="108">
        <v>1157728341</v>
      </c>
      <c r="AG1469" s="108">
        <v>1075116482</v>
      </c>
      <c r="AH1469" s="115">
        <v>1393921856</v>
      </c>
      <c r="AI1469" s="105">
        <v>30.562000000000001</v>
      </c>
      <c r="AJ1469" s="105">
        <v>31.371700000000001</v>
      </c>
      <c r="AK1469" s="105">
        <v>31.469799999999999</v>
      </c>
      <c r="AL1469" s="105">
        <v>31.326000000000001</v>
      </c>
      <c r="AM1469" s="105">
        <v>31.538</v>
      </c>
      <c r="AN1469" s="105">
        <v>31.841999999999999</v>
      </c>
      <c r="AO1469" s="105">
        <v>31.3553</v>
      </c>
      <c r="AP1469" s="105">
        <v>32.803899999999999</v>
      </c>
      <c r="AQ1469" s="105">
        <v>31.335999999999999</v>
      </c>
      <c r="AR1469" s="105">
        <v>31.345800000000001</v>
      </c>
      <c r="AS1469" s="105">
        <v>31.558199999999999</v>
      </c>
      <c r="AT1469" s="105">
        <v>31.316800000000001</v>
      </c>
      <c r="AU1469" s="105">
        <v>30.404</v>
      </c>
      <c r="AV1469" s="105">
        <v>30.590699999999998</v>
      </c>
      <c r="AW1469" s="105">
        <v>30.248899999999999</v>
      </c>
      <c r="AX1469" s="105">
        <v>30.3628</v>
      </c>
      <c r="AY1469" s="105">
        <v>30.284800000000001</v>
      </c>
      <c r="AZ1469" s="105">
        <v>30.0198</v>
      </c>
      <c r="BA1469" s="105">
        <v>30.700099999999999</v>
      </c>
      <c r="BB1469" s="105">
        <v>30.432700000000001</v>
      </c>
      <c r="BC1469" s="105">
        <v>30.552399999999999</v>
      </c>
      <c r="BD1469" s="105">
        <v>30.210999999999999</v>
      </c>
      <c r="BE1469" s="105">
        <v>29.688099999999999</v>
      </c>
      <c r="BF1469" s="105">
        <v>30.119700000000002</v>
      </c>
      <c r="BG1469" s="105">
        <v>30.6999</v>
      </c>
      <c r="BH1469" s="105">
        <v>30.1952</v>
      </c>
      <c r="BI1469" s="105">
        <v>30.4085</v>
      </c>
      <c r="BJ1469" s="105">
        <v>30.163699999999999</v>
      </c>
      <c r="BK1469" s="105">
        <v>29.954899999999999</v>
      </c>
      <c r="BL1469" s="116">
        <v>30.3919</v>
      </c>
      <c r="BM1469" s="112">
        <v>3.7294399999999998E-2</v>
      </c>
      <c r="BN1469" s="112">
        <v>2.0336199999999999E-3</v>
      </c>
      <c r="BO1469" s="112">
        <v>2.97018E-2</v>
      </c>
      <c r="BP1469" s="112">
        <v>1.1034E-3</v>
      </c>
      <c r="BQ1469" s="112">
        <v>0.20205400000000001</v>
      </c>
      <c r="BR1469" s="112">
        <v>0.765096</v>
      </c>
      <c r="BS1469" s="112">
        <v>5.7256399999999999E-2</v>
      </c>
      <c r="BT1469" s="112">
        <v>0.46832200000000002</v>
      </c>
      <c r="BU1469" s="117">
        <v>0.243061</v>
      </c>
      <c r="BV1469" s="112">
        <v>8.2799700000000004E-2</v>
      </c>
      <c r="BW1469" s="112">
        <v>1.9122799999999999E-2</v>
      </c>
      <c r="BX1469" s="112">
        <v>0.102538</v>
      </c>
      <c r="BY1469" s="112">
        <v>8.4564199999999992E-3</v>
      </c>
      <c r="BZ1469" s="112">
        <v>0.57049499999999997</v>
      </c>
      <c r="CA1469" s="112">
        <v>0.89629199999999998</v>
      </c>
      <c r="CB1469" s="112">
        <v>0.22801099999999999</v>
      </c>
      <c r="CC1469" s="112">
        <v>0.65069200000000005</v>
      </c>
      <c r="CD1469" s="117">
        <v>0.71757400000000005</v>
      </c>
      <c r="CE1469" s="105">
        <v>0.96435700000000002</v>
      </c>
      <c r="CF1469" s="105">
        <v>1.3985300000000001</v>
      </c>
      <c r="CG1469" s="105">
        <v>1.6615500000000001</v>
      </c>
      <c r="CH1469" s="105">
        <v>1.23674</v>
      </c>
      <c r="CI1469" s="105">
        <v>0.244365</v>
      </c>
      <c r="CJ1469" s="105">
        <v>5.2265800000000001E-2</v>
      </c>
      <c r="CK1469" s="105">
        <v>0.39156200000000002</v>
      </c>
      <c r="CL1469" s="105">
        <v>-0.163908</v>
      </c>
      <c r="CM1469" s="116">
        <v>0.26436399999999999</v>
      </c>
    </row>
    <row r="1470" spans="1:91">
      <c r="A1470" s="104" t="s">
        <v>3889</v>
      </c>
      <c r="B1470" s="104" t="s">
        <v>3890</v>
      </c>
      <c r="C1470" s="104" t="s">
        <v>3627</v>
      </c>
      <c r="D1470" s="105">
        <v>27.643749999999997</v>
      </c>
      <c r="E1470" s="108">
        <v>34079824</v>
      </c>
      <c r="F1470" s="108">
        <v>6767455.5</v>
      </c>
      <c r="G1470" s="108">
        <v>7579287.5</v>
      </c>
      <c r="H1470" s="108">
        <v>53672460.75</v>
      </c>
      <c r="I1470" s="108">
        <v>71509659.75</v>
      </c>
      <c r="J1470" s="108">
        <v>6479983.5</v>
      </c>
      <c r="K1470" s="108">
        <v>51647052.25</v>
      </c>
      <c r="L1470" s="108">
        <v>2939615.75</v>
      </c>
      <c r="M1470" s="108">
        <v>57081041.25</v>
      </c>
      <c r="N1470" s="108">
        <v>41943820.5</v>
      </c>
      <c r="O1470" s="108">
        <v>21350559</v>
      </c>
      <c r="P1470" s="108">
        <v>49008423</v>
      </c>
      <c r="Q1470" s="108">
        <v>186948491.5</v>
      </c>
      <c r="R1470" s="108">
        <v>208291204</v>
      </c>
      <c r="S1470" s="108">
        <v>154255564</v>
      </c>
      <c r="T1470" s="108">
        <v>166730200</v>
      </c>
      <c r="U1470" s="108">
        <v>164709641</v>
      </c>
      <c r="V1470" s="108">
        <v>157921684.30000001</v>
      </c>
      <c r="W1470" s="108">
        <v>245941850.5</v>
      </c>
      <c r="X1470" s="108">
        <v>193259174.90000001</v>
      </c>
      <c r="Y1470" s="108">
        <v>202423062</v>
      </c>
      <c r="Z1470" s="108">
        <v>133071429.3</v>
      </c>
      <c r="AA1470" s="108">
        <v>195017842</v>
      </c>
      <c r="AB1470" s="108">
        <v>214234996.5</v>
      </c>
      <c r="AC1470" s="108">
        <v>340812443</v>
      </c>
      <c r="AD1470" s="108">
        <v>268906382</v>
      </c>
      <c r="AE1470" s="108">
        <v>300898178.5</v>
      </c>
      <c r="AF1470" s="108">
        <v>253596151.5</v>
      </c>
      <c r="AG1470" s="108">
        <v>289890122.5</v>
      </c>
      <c r="AH1470" s="115">
        <v>244866441</v>
      </c>
      <c r="AI1470" s="105">
        <v>25.405899999999999</v>
      </c>
      <c r="AJ1470" s="105">
        <v>23.4392</v>
      </c>
      <c r="AK1470" s="105">
        <v>23.569099999999999</v>
      </c>
      <c r="AL1470" s="105">
        <v>25.952100000000002</v>
      </c>
      <c r="AM1470" s="105">
        <v>26.599399999999999</v>
      </c>
      <c r="AN1470" s="105">
        <v>23.513000000000002</v>
      </c>
      <c r="AO1470" s="105">
        <v>25.8611</v>
      </c>
      <c r="AP1470" s="105">
        <v>22.613800000000001</v>
      </c>
      <c r="AQ1470" s="105">
        <v>25.9556</v>
      </c>
      <c r="AR1470" s="105">
        <v>25.662500000000001</v>
      </c>
      <c r="AS1470" s="105">
        <v>25.032800000000002</v>
      </c>
      <c r="AT1470" s="105">
        <v>26.150700000000001</v>
      </c>
      <c r="AU1470" s="105">
        <v>27.712299999999999</v>
      </c>
      <c r="AV1470" s="105">
        <v>27.9237</v>
      </c>
      <c r="AW1470" s="105">
        <v>27.675599999999999</v>
      </c>
      <c r="AX1470" s="105">
        <v>27.692299999999999</v>
      </c>
      <c r="AY1470" s="105">
        <v>27.611899999999999</v>
      </c>
      <c r="AZ1470" s="105">
        <v>27.611499999999999</v>
      </c>
      <c r="BA1470" s="105">
        <v>28.1187</v>
      </c>
      <c r="BB1470" s="105">
        <v>27.868500000000001</v>
      </c>
      <c r="BC1470" s="105">
        <v>27.8062</v>
      </c>
      <c r="BD1470" s="105">
        <v>27.420999999999999</v>
      </c>
      <c r="BE1470" s="105">
        <v>28.003799999999998</v>
      </c>
      <c r="BF1470" s="105">
        <v>28.1112</v>
      </c>
      <c r="BG1470" s="105">
        <v>28.3855</v>
      </c>
      <c r="BH1470" s="105">
        <v>28.035399999999999</v>
      </c>
      <c r="BI1470" s="105">
        <v>28.178599999999999</v>
      </c>
      <c r="BJ1470" s="105">
        <v>27.972999999999999</v>
      </c>
      <c r="BK1470" s="105">
        <v>28.0747</v>
      </c>
      <c r="BL1470" s="116">
        <v>27.910499999999999</v>
      </c>
      <c r="BM1470" s="112">
        <v>3.7833200000000002E-3</v>
      </c>
      <c r="BN1470" s="112">
        <v>4.8985800000000003E-2</v>
      </c>
      <c r="BO1470" s="112">
        <v>4.4639699999999997E-2</v>
      </c>
      <c r="BP1470" s="112">
        <v>1.9237200000000001E-3</v>
      </c>
      <c r="BQ1470" s="112">
        <v>7.6809799999999998E-2</v>
      </c>
      <c r="BR1470" s="112">
        <v>3.1814500000000002E-3</v>
      </c>
      <c r="BS1470" s="112">
        <v>0.63420200000000004</v>
      </c>
      <c r="BT1470" s="112">
        <v>0.55667100000000003</v>
      </c>
      <c r="BU1470" s="117">
        <v>0.129771</v>
      </c>
      <c r="BV1470" s="112">
        <v>2.5137400000000001E-2</v>
      </c>
      <c r="BW1470" s="112">
        <v>0.103709</v>
      </c>
      <c r="BX1470" s="112">
        <v>0.126029</v>
      </c>
      <c r="BY1470" s="112">
        <v>1.13481E-2</v>
      </c>
      <c r="BZ1470" s="112">
        <v>0.453401</v>
      </c>
      <c r="CA1470" s="112">
        <v>5.4425500000000002E-2</v>
      </c>
      <c r="CB1470" s="112">
        <v>0.78733799999999998</v>
      </c>
      <c r="CC1470" s="112">
        <v>0.72017699999999996</v>
      </c>
      <c r="CD1470" s="117">
        <v>0.64875799999999995</v>
      </c>
      <c r="CE1470" s="105">
        <v>-3.84796</v>
      </c>
      <c r="CF1470" s="105">
        <v>-2.6312199999999999</v>
      </c>
      <c r="CG1470" s="105">
        <v>-3.1758600000000001</v>
      </c>
      <c r="CH1470" s="105">
        <v>-2.3707099999999999</v>
      </c>
      <c r="CI1470" s="105">
        <v>-0.215478</v>
      </c>
      <c r="CJ1470" s="105">
        <v>-0.34749000000000002</v>
      </c>
      <c r="CK1470" s="105">
        <v>-5.4918300000000003E-2</v>
      </c>
      <c r="CL1470" s="105">
        <v>-0.14072499999999999</v>
      </c>
      <c r="CM1470" s="116">
        <v>0.213757</v>
      </c>
    </row>
    <row r="1471" spans="1:91">
      <c r="A1471" s="104" t="s">
        <v>3891</v>
      </c>
      <c r="B1471" s="104" t="s">
        <v>3892</v>
      </c>
      <c r="C1471" s="104" t="s">
        <v>1862</v>
      </c>
      <c r="D1471" s="105">
        <v>29.376150000000003</v>
      </c>
      <c r="E1471" s="108">
        <v>460457922.60000002</v>
      </c>
      <c r="F1471" s="108">
        <v>557406667</v>
      </c>
      <c r="G1471" s="108">
        <v>480803401.80000001</v>
      </c>
      <c r="H1471" s="108">
        <v>549435852.79999995</v>
      </c>
      <c r="I1471" s="108">
        <v>557324291</v>
      </c>
      <c r="J1471" s="108">
        <v>574499901.10000002</v>
      </c>
      <c r="K1471" s="108">
        <v>828339921.10000002</v>
      </c>
      <c r="L1471" s="108">
        <v>793489059.79999995</v>
      </c>
      <c r="M1471" s="108">
        <v>781469815</v>
      </c>
      <c r="N1471" s="108">
        <v>616657206</v>
      </c>
      <c r="O1471" s="108">
        <v>519790864.10000002</v>
      </c>
      <c r="P1471" s="108">
        <v>471575714</v>
      </c>
      <c r="Q1471" s="108">
        <v>519001932.5</v>
      </c>
      <c r="R1471" s="108">
        <v>588719231.5</v>
      </c>
      <c r="S1471" s="108">
        <v>431484093</v>
      </c>
      <c r="T1471" s="108">
        <v>500098793</v>
      </c>
      <c r="U1471" s="108">
        <v>487524468.5</v>
      </c>
      <c r="V1471" s="108">
        <v>389173864.80000001</v>
      </c>
      <c r="W1471" s="108">
        <v>601402287.79999995</v>
      </c>
      <c r="X1471" s="108">
        <v>547423312.79999995</v>
      </c>
      <c r="Y1471" s="108">
        <v>485974402.30000001</v>
      </c>
      <c r="Z1471" s="108">
        <v>524839899.30000001</v>
      </c>
      <c r="AA1471" s="108">
        <v>391617751.5</v>
      </c>
      <c r="AB1471" s="108">
        <v>454062180.5</v>
      </c>
      <c r="AC1471" s="108">
        <v>758089958.70000005</v>
      </c>
      <c r="AD1471" s="108">
        <v>616838027.5</v>
      </c>
      <c r="AE1471" s="108">
        <v>750264747</v>
      </c>
      <c r="AF1471" s="108">
        <v>668013338</v>
      </c>
      <c r="AG1471" s="108">
        <v>652357442.79999995</v>
      </c>
      <c r="AH1471" s="115">
        <v>575538216.29999995</v>
      </c>
      <c r="AI1471" s="105">
        <v>29.161999999999999</v>
      </c>
      <c r="AJ1471" s="105">
        <v>29.633099999999999</v>
      </c>
      <c r="AK1471" s="105">
        <v>29.446400000000001</v>
      </c>
      <c r="AL1471" s="105">
        <v>29.3078</v>
      </c>
      <c r="AM1471" s="105">
        <v>29.491399999999999</v>
      </c>
      <c r="AN1471" s="105">
        <v>29.6325</v>
      </c>
      <c r="AO1471" s="105">
        <v>29.857800000000001</v>
      </c>
      <c r="AP1471" s="105">
        <v>30.3825</v>
      </c>
      <c r="AQ1471" s="105">
        <v>29.730699999999999</v>
      </c>
      <c r="AR1471" s="105">
        <v>29.6389</v>
      </c>
      <c r="AS1471" s="105">
        <v>29.520099999999999</v>
      </c>
      <c r="AT1471" s="105">
        <v>29.417100000000001</v>
      </c>
      <c r="AU1471" s="105">
        <v>29.1418</v>
      </c>
      <c r="AV1471" s="105">
        <v>29.422699999999999</v>
      </c>
      <c r="AW1471" s="105">
        <v>29.092199999999998</v>
      </c>
      <c r="AX1471" s="105">
        <v>29.277000000000001</v>
      </c>
      <c r="AY1471" s="105">
        <v>29.1966</v>
      </c>
      <c r="AZ1471" s="105">
        <v>28.894200000000001</v>
      </c>
      <c r="BA1471" s="105">
        <v>29.4087</v>
      </c>
      <c r="BB1471" s="105">
        <v>29.382000000000001</v>
      </c>
      <c r="BC1471" s="105">
        <v>29.075900000000001</v>
      </c>
      <c r="BD1471" s="105">
        <v>29.350200000000001</v>
      </c>
      <c r="BE1471" s="105">
        <v>28.9526</v>
      </c>
      <c r="BF1471" s="105">
        <v>29.194900000000001</v>
      </c>
      <c r="BG1471" s="105">
        <v>29.537700000000001</v>
      </c>
      <c r="BH1471" s="105">
        <v>29.238600000000002</v>
      </c>
      <c r="BI1471" s="105">
        <v>29.496700000000001</v>
      </c>
      <c r="BJ1471" s="105">
        <v>29.3703</v>
      </c>
      <c r="BK1471" s="105">
        <v>29.222300000000001</v>
      </c>
      <c r="BL1471" s="116">
        <v>29.095199999999998</v>
      </c>
      <c r="BM1471" s="112">
        <v>0.30865599999999999</v>
      </c>
      <c r="BN1471" s="112">
        <v>0.11430999999999999</v>
      </c>
      <c r="BO1471" s="112">
        <v>2.39265E-2</v>
      </c>
      <c r="BP1471" s="112">
        <v>4.4145299999999998E-2</v>
      </c>
      <c r="BQ1471" s="112">
        <v>0.94020999999999999</v>
      </c>
      <c r="BR1471" s="112">
        <v>0.49157899999999999</v>
      </c>
      <c r="BS1471" s="112">
        <v>0.67770799999999998</v>
      </c>
      <c r="BT1471" s="112">
        <v>0.675014</v>
      </c>
      <c r="BU1471" s="117">
        <v>0.187502</v>
      </c>
      <c r="BV1471" s="112">
        <v>0.393208</v>
      </c>
      <c r="BW1471" s="112">
        <v>0.188806</v>
      </c>
      <c r="BX1471" s="112">
        <v>9.02424E-2</v>
      </c>
      <c r="BY1471" s="112">
        <v>8.3835999999999994E-2</v>
      </c>
      <c r="BZ1471" s="112">
        <v>0.96838800000000003</v>
      </c>
      <c r="CA1471" s="112">
        <v>0.73239900000000002</v>
      </c>
      <c r="CB1471" s="112">
        <v>0.82273300000000005</v>
      </c>
      <c r="CC1471" s="112">
        <v>0.80242400000000003</v>
      </c>
      <c r="CD1471" s="117">
        <v>0.69455</v>
      </c>
      <c r="CE1471" s="105">
        <v>0.18454200000000001</v>
      </c>
      <c r="CF1471" s="105">
        <v>0.247922</v>
      </c>
      <c r="CG1471" s="105">
        <v>0.76107000000000002</v>
      </c>
      <c r="CH1471" s="105">
        <v>0.29608299999999999</v>
      </c>
      <c r="CI1471" s="105">
        <v>-1.03798E-2</v>
      </c>
      <c r="CJ1471" s="105">
        <v>-0.106674</v>
      </c>
      <c r="CK1471" s="105">
        <v>5.95633E-2</v>
      </c>
      <c r="CL1471" s="105">
        <v>-6.3378000000000004E-2</v>
      </c>
      <c r="CM1471" s="116">
        <v>0.19503499999999999</v>
      </c>
    </row>
    <row r="1472" spans="1:91">
      <c r="A1472" s="104" t="s">
        <v>3893</v>
      </c>
      <c r="B1472" s="104" t="s">
        <v>3894</v>
      </c>
      <c r="C1472" s="104" t="s">
        <v>564</v>
      </c>
      <c r="D1472" s="105">
        <v>30.145899999999997</v>
      </c>
      <c r="E1472" s="108">
        <v>815618720</v>
      </c>
      <c r="F1472" s="108">
        <v>847379795.29999995</v>
      </c>
      <c r="G1472" s="108">
        <v>884796036.39999998</v>
      </c>
      <c r="H1472" s="108">
        <v>1162151350</v>
      </c>
      <c r="I1472" s="108">
        <v>985938435.39999998</v>
      </c>
      <c r="J1472" s="108">
        <v>1166814682</v>
      </c>
      <c r="K1472" s="108">
        <v>1271061547</v>
      </c>
      <c r="L1472" s="108">
        <v>867804226</v>
      </c>
      <c r="M1472" s="108">
        <v>1275188331</v>
      </c>
      <c r="N1472" s="108">
        <v>756683715.5</v>
      </c>
      <c r="O1472" s="108">
        <v>826283230.89999998</v>
      </c>
      <c r="P1472" s="108">
        <v>819128385.5</v>
      </c>
      <c r="Q1472" s="108">
        <v>777907216</v>
      </c>
      <c r="R1472" s="108">
        <v>890923907</v>
      </c>
      <c r="S1472" s="108">
        <v>431664339.5</v>
      </c>
      <c r="T1472" s="108">
        <v>785783486.10000002</v>
      </c>
      <c r="U1472" s="108">
        <v>761269565.29999995</v>
      </c>
      <c r="V1472" s="108">
        <v>739551755.60000002</v>
      </c>
      <c r="W1472" s="108">
        <v>799026728</v>
      </c>
      <c r="X1472" s="108">
        <v>942763040.70000005</v>
      </c>
      <c r="Y1472" s="108">
        <v>1036079231</v>
      </c>
      <c r="Z1472" s="108">
        <v>680634614</v>
      </c>
      <c r="AA1472" s="108">
        <v>922885030</v>
      </c>
      <c r="AB1472" s="108">
        <v>713794342</v>
      </c>
      <c r="AC1472" s="108">
        <v>1106648636</v>
      </c>
      <c r="AD1472" s="108">
        <v>1395819304</v>
      </c>
      <c r="AE1472" s="108">
        <v>1171041418</v>
      </c>
      <c r="AF1472" s="108">
        <v>1048958650</v>
      </c>
      <c r="AG1472" s="108">
        <v>1248681608</v>
      </c>
      <c r="AH1472" s="115">
        <v>986560676</v>
      </c>
      <c r="AI1472" s="105">
        <v>29.986799999999999</v>
      </c>
      <c r="AJ1472" s="105">
        <v>30.259399999999999</v>
      </c>
      <c r="AK1472" s="105">
        <v>30.309699999999999</v>
      </c>
      <c r="AL1472" s="105">
        <v>30.388500000000001</v>
      </c>
      <c r="AM1472" s="105">
        <v>30.309100000000001</v>
      </c>
      <c r="AN1472" s="105">
        <v>30.6934</v>
      </c>
      <c r="AO1472" s="105">
        <v>30.457599999999999</v>
      </c>
      <c r="AP1472" s="105">
        <v>30.461099999999998</v>
      </c>
      <c r="AQ1472" s="105">
        <v>30.437200000000001</v>
      </c>
      <c r="AR1472" s="105">
        <v>29.952300000000001</v>
      </c>
      <c r="AS1472" s="105">
        <v>30.205300000000001</v>
      </c>
      <c r="AT1472" s="105">
        <v>30.213699999999999</v>
      </c>
      <c r="AU1472" s="105">
        <v>29.7561</v>
      </c>
      <c r="AV1472" s="105">
        <v>30.020399999999999</v>
      </c>
      <c r="AW1472" s="105">
        <v>29.068200000000001</v>
      </c>
      <c r="AX1472" s="105">
        <v>29.928899999999999</v>
      </c>
      <c r="AY1472" s="105">
        <v>29.8291</v>
      </c>
      <c r="AZ1472" s="105">
        <v>29.770900000000001</v>
      </c>
      <c r="BA1472" s="105">
        <v>29.8186</v>
      </c>
      <c r="BB1472" s="105">
        <v>30.158899999999999</v>
      </c>
      <c r="BC1472" s="105">
        <v>30.152799999999999</v>
      </c>
      <c r="BD1472" s="105">
        <v>29.728999999999999</v>
      </c>
      <c r="BE1472" s="105">
        <v>30.212199999999999</v>
      </c>
      <c r="BF1472" s="105">
        <v>29.8475</v>
      </c>
      <c r="BG1472" s="105">
        <v>30.0838</v>
      </c>
      <c r="BH1472" s="105">
        <v>30.418399999999998</v>
      </c>
      <c r="BI1472" s="105">
        <v>30.138999999999999</v>
      </c>
      <c r="BJ1472" s="105">
        <v>30.0214</v>
      </c>
      <c r="BK1472" s="105">
        <v>30.1706</v>
      </c>
      <c r="BL1472" s="116">
        <v>29.8919</v>
      </c>
      <c r="BM1472" s="112">
        <v>0.2883</v>
      </c>
      <c r="BN1472" s="112">
        <v>3.7448299999999997E-2</v>
      </c>
      <c r="BO1472" s="112">
        <v>6.3264200000000001E-3</v>
      </c>
      <c r="BP1472" s="112">
        <v>0.461009</v>
      </c>
      <c r="BQ1472" s="112">
        <v>0.23407</v>
      </c>
      <c r="BR1472" s="112">
        <v>0.116983</v>
      </c>
      <c r="BS1472" s="112">
        <v>0.91623699999999997</v>
      </c>
      <c r="BT1472" s="112">
        <v>0.58576899999999998</v>
      </c>
      <c r="BU1472" s="117">
        <v>0.22958400000000001</v>
      </c>
      <c r="BV1472" s="112">
        <v>0.372979</v>
      </c>
      <c r="BW1472" s="112">
        <v>8.7608099999999994E-2</v>
      </c>
      <c r="BX1472" s="112">
        <v>4.6192799999999999E-2</v>
      </c>
      <c r="BY1472" s="112">
        <v>0.54423500000000002</v>
      </c>
      <c r="BZ1472" s="112">
        <v>0.59282699999999999</v>
      </c>
      <c r="CA1472" s="112">
        <v>0.35098600000000002</v>
      </c>
      <c r="CB1472" s="112">
        <v>0.96139600000000003</v>
      </c>
      <c r="CC1472" s="112">
        <v>0.74110299999999996</v>
      </c>
      <c r="CD1472" s="117">
        <v>0.70607299999999995</v>
      </c>
      <c r="CE1472" s="105">
        <v>0.15737699999999999</v>
      </c>
      <c r="CF1472" s="105">
        <v>0.43574800000000002</v>
      </c>
      <c r="CG1472" s="105">
        <v>0.42400300000000002</v>
      </c>
      <c r="CH1472" s="105">
        <v>9.5831600000000003E-2</v>
      </c>
      <c r="CI1472" s="105">
        <v>-0.41303299999999998</v>
      </c>
      <c r="CJ1472" s="105">
        <v>-0.18499099999999999</v>
      </c>
      <c r="CK1472" s="105">
        <v>1.54845E-2</v>
      </c>
      <c r="CL1472" s="105">
        <v>-9.8377900000000004E-2</v>
      </c>
      <c r="CM1472" s="116">
        <v>0.18580099999999999</v>
      </c>
    </row>
    <row r="1473" spans="1:91">
      <c r="A1473" s="104" t="s">
        <v>3895</v>
      </c>
      <c r="B1473" s="104" t="s">
        <v>3896</v>
      </c>
      <c r="C1473" s="104" t="s">
        <v>1278</v>
      </c>
      <c r="D1473" s="105">
        <v>26.15335</v>
      </c>
      <c r="E1473" s="108"/>
      <c r="F1473" s="108"/>
      <c r="G1473" s="108">
        <v>18620998</v>
      </c>
      <c r="H1473" s="108">
        <v>54388408</v>
      </c>
      <c r="I1473" s="108">
        <v>23359382</v>
      </c>
      <c r="J1473" s="108">
        <v>9296665</v>
      </c>
      <c r="K1473" s="108">
        <v>77453744</v>
      </c>
      <c r="L1473" s="108"/>
      <c r="M1473" s="108">
        <v>65004212.5</v>
      </c>
      <c r="N1473" s="108"/>
      <c r="O1473" s="108">
        <v>37151648</v>
      </c>
      <c r="P1473" s="108"/>
      <c r="Q1473" s="108">
        <v>102861925</v>
      </c>
      <c r="R1473" s="108">
        <v>77052795</v>
      </c>
      <c r="S1473" s="108">
        <v>139787696</v>
      </c>
      <c r="T1473" s="108">
        <v>57788182.5</v>
      </c>
      <c r="U1473" s="108">
        <v>55647927.5</v>
      </c>
      <c r="V1473" s="108">
        <v>105536256</v>
      </c>
      <c r="W1473" s="108">
        <v>19472974</v>
      </c>
      <c r="X1473" s="108">
        <v>97218910</v>
      </c>
      <c r="Y1473" s="108">
        <v>75963214</v>
      </c>
      <c r="Z1473" s="108">
        <v>44209848</v>
      </c>
      <c r="AA1473" s="108">
        <v>51450616</v>
      </c>
      <c r="AB1473" s="108">
        <v>55743273</v>
      </c>
      <c r="AC1473" s="108">
        <v>81754168</v>
      </c>
      <c r="AD1473" s="108">
        <v>85515973.5</v>
      </c>
      <c r="AE1473" s="108">
        <v>119792440</v>
      </c>
      <c r="AF1473" s="108">
        <v>105037406</v>
      </c>
      <c r="AG1473" s="108">
        <v>89610613.75</v>
      </c>
      <c r="AH1473" s="115">
        <v>87356793.25</v>
      </c>
      <c r="AI1473" s="105">
        <v>21.628599999999999</v>
      </c>
      <c r="AJ1473" s="105">
        <v>20.391999999999999</v>
      </c>
      <c r="AK1473" s="105">
        <v>24.854399999999998</v>
      </c>
      <c r="AL1473" s="105">
        <v>25.9712</v>
      </c>
      <c r="AM1473" s="105">
        <v>24.995999999999999</v>
      </c>
      <c r="AN1473" s="105">
        <v>24.041899999999998</v>
      </c>
      <c r="AO1473" s="105">
        <v>26.463100000000001</v>
      </c>
      <c r="AP1473" s="105">
        <v>21.837199999999999</v>
      </c>
      <c r="AQ1473" s="105">
        <v>26.1431</v>
      </c>
      <c r="AR1473" s="105">
        <v>21.502300000000002</v>
      </c>
      <c r="AS1473" s="105">
        <v>25.826799999999999</v>
      </c>
      <c r="AT1473" s="105">
        <v>22.851199999999999</v>
      </c>
      <c r="AU1473" s="105">
        <v>26.8337</v>
      </c>
      <c r="AV1473" s="105">
        <v>26.489000000000001</v>
      </c>
      <c r="AW1473" s="105">
        <v>27.494700000000002</v>
      </c>
      <c r="AX1473" s="105">
        <v>26.163599999999999</v>
      </c>
      <c r="AY1473" s="105">
        <v>26.067</v>
      </c>
      <c r="AZ1473" s="105">
        <v>27.0702</v>
      </c>
      <c r="BA1473" s="105">
        <v>24.459900000000001</v>
      </c>
      <c r="BB1473" s="105">
        <v>26.921600000000002</v>
      </c>
      <c r="BC1473" s="105">
        <v>26.4054</v>
      </c>
      <c r="BD1473" s="105">
        <v>25.763300000000001</v>
      </c>
      <c r="BE1473" s="105">
        <v>26.033200000000001</v>
      </c>
      <c r="BF1473" s="105">
        <v>26.168900000000001</v>
      </c>
      <c r="BG1473" s="105">
        <v>26.302900000000001</v>
      </c>
      <c r="BH1473" s="105">
        <v>26.3611</v>
      </c>
      <c r="BI1473" s="105">
        <v>26.849799999999998</v>
      </c>
      <c r="BJ1473" s="105">
        <v>26.7014</v>
      </c>
      <c r="BK1473" s="105">
        <v>26.389399999999998</v>
      </c>
      <c r="BL1473" s="116">
        <v>26.434999999999999</v>
      </c>
      <c r="BM1473" s="112">
        <v>3.4125900000000001E-2</v>
      </c>
      <c r="BN1473" s="112">
        <v>5.6220699999999998E-2</v>
      </c>
      <c r="BO1473" s="112">
        <v>0.32036199999999998</v>
      </c>
      <c r="BP1473" s="112">
        <v>7.1865999999999999E-2</v>
      </c>
      <c r="BQ1473" s="112">
        <v>0.238064</v>
      </c>
      <c r="BR1473" s="112">
        <v>0.833345</v>
      </c>
      <c r="BS1473" s="112">
        <v>0.48589500000000002</v>
      </c>
      <c r="BT1473" s="112">
        <v>2.7777099999999999E-2</v>
      </c>
      <c r="BU1473" s="117">
        <v>0.98489499999999996</v>
      </c>
      <c r="BV1473" s="112">
        <v>7.9544100000000006E-2</v>
      </c>
      <c r="BW1473" s="112">
        <v>0.114595</v>
      </c>
      <c r="BX1473" s="112">
        <v>0.43317800000000001</v>
      </c>
      <c r="BY1473" s="112">
        <v>0.122832</v>
      </c>
      <c r="BZ1473" s="112">
        <v>0.59282699999999999</v>
      </c>
      <c r="CA1473" s="112">
        <v>0.92723</v>
      </c>
      <c r="CB1473" s="112">
        <v>0.68605400000000005</v>
      </c>
      <c r="CC1473" s="112">
        <v>0.13259799999999999</v>
      </c>
      <c r="CD1473" s="117">
        <v>0.996336</v>
      </c>
      <c r="CE1473" s="105">
        <v>-4.2169499999999998</v>
      </c>
      <c r="CF1473" s="105">
        <v>-1.5055799999999999</v>
      </c>
      <c r="CG1473" s="105">
        <v>-1.69411</v>
      </c>
      <c r="CH1473" s="105">
        <v>-3.1151800000000001</v>
      </c>
      <c r="CI1473" s="105">
        <v>0.43055199999999999</v>
      </c>
      <c r="CJ1473" s="105">
        <v>-7.4996300000000002E-2</v>
      </c>
      <c r="CK1473" s="105">
        <v>-0.57961700000000005</v>
      </c>
      <c r="CL1473" s="105">
        <v>-0.52012599999999998</v>
      </c>
      <c r="CM1473" s="116">
        <v>-4.0054299999999999E-3</v>
      </c>
    </row>
    <row r="1474" spans="1:91">
      <c r="A1474" s="104" t="s">
        <v>3897</v>
      </c>
      <c r="B1474" s="104" t="s">
        <v>3898</v>
      </c>
      <c r="C1474" s="104" t="s">
        <v>1906</v>
      </c>
      <c r="D1474" s="105">
        <v>30.641449999999999</v>
      </c>
      <c r="E1474" s="108">
        <v>1583762113</v>
      </c>
      <c r="F1474" s="108">
        <v>1934439995</v>
      </c>
      <c r="G1474" s="108">
        <v>2136150140</v>
      </c>
      <c r="H1474" s="108">
        <v>2471571524</v>
      </c>
      <c r="I1474" s="108">
        <v>2509219067</v>
      </c>
      <c r="J1474" s="108">
        <v>3114911787</v>
      </c>
      <c r="K1474" s="108">
        <v>2395528950</v>
      </c>
      <c r="L1474" s="108">
        <v>4838952384</v>
      </c>
      <c r="M1474" s="108">
        <v>2167095965</v>
      </c>
      <c r="N1474" s="108">
        <v>2310220808</v>
      </c>
      <c r="O1474" s="108">
        <v>2533287939</v>
      </c>
      <c r="P1474" s="108">
        <v>1724291448</v>
      </c>
      <c r="Q1474" s="108">
        <v>1268136880</v>
      </c>
      <c r="R1474" s="108">
        <v>1146682361</v>
      </c>
      <c r="S1474" s="108">
        <v>1533060506</v>
      </c>
      <c r="T1474" s="108">
        <v>1279824779</v>
      </c>
      <c r="U1474" s="108">
        <v>1137323108</v>
      </c>
      <c r="V1474" s="108">
        <v>1118455592</v>
      </c>
      <c r="W1474" s="108">
        <v>1307446199</v>
      </c>
      <c r="X1474" s="108">
        <v>1332043571</v>
      </c>
      <c r="Y1474" s="108">
        <v>1137223707</v>
      </c>
      <c r="Z1474" s="108">
        <v>911740504.5</v>
      </c>
      <c r="AA1474" s="108">
        <v>660146022.5</v>
      </c>
      <c r="AB1474" s="108">
        <v>1054159245</v>
      </c>
      <c r="AC1474" s="108">
        <v>1750597225</v>
      </c>
      <c r="AD1474" s="108">
        <v>1573726067</v>
      </c>
      <c r="AE1474" s="108">
        <v>1407942354</v>
      </c>
      <c r="AF1474" s="108">
        <v>1588180499</v>
      </c>
      <c r="AG1474" s="108">
        <v>1353769413</v>
      </c>
      <c r="AH1474" s="115">
        <v>1483562709</v>
      </c>
      <c r="AI1474" s="105">
        <v>30.944199999999999</v>
      </c>
      <c r="AJ1474" s="105">
        <v>31.413799999999998</v>
      </c>
      <c r="AK1474" s="105">
        <v>31.546600000000002</v>
      </c>
      <c r="AL1474" s="105">
        <v>31.4772</v>
      </c>
      <c r="AM1474" s="105">
        <v>31.645600000000002</v>
      </c>
      <c r="AN1474" s="105">
        <v>31.992599999999999</v>
      </c>
      <c r="AO1474" s="105">
        <v>31.3948</v>
      </c>
      <c r="AP1474" s="105">
        <v>32.8232</v>
      </c>
      <c r="AQ1474" s="105">
        <v>31.202200000000001</v>
      </c>
      <c r="AR1474" s="105">
        <v>31.5138</v>
      </c>
      <c r="AS1474" s="105">
        <v>31.7075</v>
      </c>
      <c r="AT1474" s="105">
        <v>31.287500000000001</v>
      </c>
      <c r="AU1474" s="105">
        <v>30.478999999999999</v>
      </c>
      <c r="AV1474" s="105">
        <v>30.384499999999999</v>
      </c>
      <c r="AW1474" s="105">
        <v>30.846900000000002</v>
      </c>
      <c r="AX1474" s="105">
        <v>30.6326</v>
      </c>
      <c r="AY1474" s="105">
        <v>30.4084</v>
      </c>
      <c r="AZ1474" s="105">
        <v>30.403300000000002</v>
      </c>
      <c r="BA1474" s="105">
        <v>30.529</v>
      </c>
      <c r="BB1474" s="105">
        <v>30.650300000000001</v>
      </c>
      <c r="BC1474" s="105">
        <v>30.280999999999999</v>
      </c>
      <c r="BD1474" s="105">
        <v>30.164899999999999</v>
      </c>
      <c r="BE1474" s="105">
        <v>29.730799999999999</v>
      </c>
      <c r="BF1474" s="105">
        <v>30.41</v>
      </c>
      <c r="BG1474" s="105">
        <v>30.748000000000001</v>
      </c>
      <c r="BH1474" s="105">
        <v>30.5916</v>
      </c>
      <c r="BI1474" s="105">
        <v>30.404800000000002</v>
      </c>
      <c r="BJ1474" s="105">
        <v>30.619800000000001</v>
      </c>
      <c r="BK1474" s="105">
        <v>30.278400000000001</v>
      </c>
      <c r="BL1474" s="116">
        <v>30.4741</v>
      </c>
      <c r="BM1474" s="112">
        <v>1.5317300000000001E-2</v>
      </c>
      <c r="BN1474" s="112">
        <v>2.3279799999999999E-3</v>
      </c>
      <c r="BO1474" s="112">
        <v>6.0615599999999999E-2</v>
      </c>
      <c r="BP1474" s="112">
        <v>2.6135500000000001E-3</v>
      </c>
      <c r="BQ1474" s="112">
        <v>0.54872900000000002</v>
      </c>
      <c r="BR1474" s="112">
        <v>0.85657799999999995</v>
      </c>
      <c r="BS1474" s="112">
        <v>0.85154200000000002</v>
      </c>
      <c r="BT1474" s="112">
        <v>0.184281</v>
      </c>
      <c r="BU1474" s="117">
        <v>0.42594599999999999</v>
      </c>
      <c r="BV1474" s="112">
        <v>5.0951499999999997E-2</v>
      </c>
      <c r="BW1474" s="112">
        <v>1.9379199999999999E-2</v>
      </c>
      <c r="BX1474" s="112">
        <v>0.149976</v>
      </c>
      <c r="BY1474" s="112">
        <v>1.30066E-2</v>
      </c>
      <c r="BZ1474" s="112">
        <v>0.77202099999999996</v>
      </c>
      <c r="CA1474" s="112">
        <v>0.93890300000000004</v>
      </c>
      <c r="CB1474" s="112">
        <v>0.93289999999999995</v>
      </c>
      <c r="CC1474" s="112">
        <v>0.38715100000000002</v>
      </c>
      <c r="CD1474" s="117">
        <v>0.78158300000000003</v>
      </c>
      <c r="CE1474" s="105">
        <v>0.84408300000000003</v>
      </c>
      <c r="CF1474" s="105">
        <v>1.24769</v>
      </c>
      <c r="CG1474" s="105">
        <v>1.34928</v>
      </c>
      <c r="CH1474" s="105">
        <v>1.0455000000000001</v>
      </c>
      <c r="CI1474" s="105">
        <v>0.11267099999999999</v>
      </c>
      <c r="CJ1474" s="105">
        <v>2.3987499999999998E-2</v>
      </c>
      <c r="CK1474" s="105">
        <v>2.9324800000000002E-2</v>
      </c>
      <c r="CL1474" s="105">
        <v>-0.35552899999999998</v>
      </c>
      <c r="CM1474" s="116">
        <v>0.124014</v>
      </c>
    </row>
    <row r="1475" spans="1:91">
      <c r="A1475" s="104" t="s">
        <v>3899</v>
      </c>
      <c r="B1475" s="104" t="s">
        <v>3900</v>
      </c>
      <c r="C1475" s="104" t="s">
        <v>471</v>
      </c>
      <c r="D1475" s="105">
        <v>32.227150000000002</v>
      </c>
      <c r="E1475" s="108">
        <v>4310988863</v>
      </c>
      <c r="F1475" s="108">
        <v>4059644862</v>
      </c>
      <c r="G1475" s="108">
        <v>5128639468</v>
      </c>
      <c r="H1475" s="108">
        <v>4618215529</v>
      </c>
      <c r="I1475" s="108">
        <v>4279287998</v>
      </c>
      <c r="J1475" s="108">
        <v>4172869147</v>
      </c>
      <c r="K1475" s="108">
        <v>5135830384</v>
      </c>
      <c r="L1475" s="108">
        <v>3866933871</v>
      </c>
      <c r="M1475" s="108">
        <v>4334910869</v>
      </c>
      <c r="N1475" s="108">
        <v>3288543952</v>
      </c>
      <c r="O1475" s="108">
        <v>3461506245</v>
      </c>
      <c r="P1475" s="108">
        <v>3458621925</v>
      </c>
      <c r="Q1475" s="108">
        <v>4106844064</v>
      </c>
      <c r="R1475" s="108">
        <v>4039780429</v>
      </c>
      <c r="S1475" s="108">
        <v>3955775402</v>
      </c>
      <c r="T1475" s="108">
        <v>3811309188</v>
      </c>
      <c r="U1475" s="108">
        <v>3862577360</v>
      </c>
      <c r="V1475" s="108">
        <v>3848521424</v>
      </c>
      <c r="W1475" s="108">
        <v>5091554523</v>
      </c>
      <c r="X1475" s="108">
        <v>4120927994</v>
      </c>
      <c r="Y1475" s="108">
        <v>4093110574</v>
      </c>
      <c r="Z1475" s="108">
        <v>4351163089</v>
      </c>
      <c r="AA1475" s="108">
        <v>3920450483</v>
      </c>
      <c r="AB1475" s="108">
        <v>3794158825</v>
      </c>
      <c r="AC1475" s="108">
        <v>4264252937</v>
      </c>
      <c r="AD1475" s="108">
        <v>4757466430</v>
      </c>
      <c r="AE1475" s="108">
        <v>4269721533</v>
      </c>
      <c r="AF1475" s="108">
        <v>4553309818</v>
      </c>
      <c r="AG1475" s="108">
        <v>5357558775</v>
      </c>
      <c r="AH1475" s="115">
        <v>4424854988</v>
      </c>
      <c r="AI1475" s="105">
        <v>32.3889</v>
      </c>
      <c r="AJ1475" s="105">
        <v>32.460500000000003</v>
      </c>
      <c r="AK1475" s="105">
        <v>32.803400000000003</v>
      </c>
      <c r="AL1475" s="105">
        <v>32.379100000000001</v>
      </c>
      <c r="AM1475" s="105">
        <v>32.4129</v>
      </c>
      <c r="AN1475" s="105">
        <v>32.390099999999997</v>
      </c>
      <c r="AO1475" s="105">
        <v>32.524000000000001</v>
      </c>
      <c r="AP1475" s="105">
        <v>32.505899999999997</v>
      </c>
      <c r="AQ1475" s="105">
        <v>32.202399999999997</v>
      </c>
      <c r="AR1475" s="105">
        <v>32.034300000000002</v>
      </c>
      <c r="AS1475" s="105">
        <v>32.181899999999999</v>
      </c>
      <c r="AT1475" s="105">
        <v>32.291699999999999</v>
      </c>
      <c r="AU1475" s="105">
        <v>32.1693</v>
      </c>
      <c r="AV1475" s="105">
        <v>32.201300000000003</v>
      </c>
      <c r="AW1475" s="105">
        <v>32.193100000000001</v>
      </c>
      <c r="AX1475" s="105">
        <v>32.207000000000001</v>
      </c>
      <c r="AY1475" s="105">
        <v>32.169400000000003</v>
      </c>
      <c r="AZ1475" s="105">
        <v>32.168700000000001</v>
      </c>
      <c r="BA1475" s="105">
        <v>32.490400000000001</v>
      </c>
      <c r="BB1475" s="105">
        <v>32.2605</v>
      </c>
      <c r="BC1475" s="105">
        <v>32.120100000000001</v>
      </c>
      <c r="BD1475" s="105">
        <v>32.427900000000001</v>
      </c>
      <c r="BE1475" s="105">
        <v>32.266599999999997</v>
      </c>
      <c r="BF1475" s="105">
        <v>32.2577</v>
      </c>
      <c r="BG1475" s="105">
        <v>32.033700000000003</v>
      </c>
      <c r="BH1475" s="105">
        <v>32.165300000000002</v>
      </c>
      <c r="BI1475" s="105">
        <v>32.005400000000002</v>
      </c>
      <c r="BJ1475" s="105">
        <v>32.139299999999999</v>
      </c>
      <c r="BK1475" s="105">
        <v>32.247300000000003</v>
      </c>
      <c r="BL1475" s="116">
        <v>32.034100000000002</v>
      </c>
      <c r="BM1475" s="112">
        <v>4.4419800000000002E-2</v>
      </c>
      <c r="BN1475" s="112">
        <v>1.52081E-2</v>
      </c>
      <c r="BO1475" s="112">
        <v>8.9189000000000004E-2</v>
      </c>
      <c r="BP1475" s="112">
        <v>0.778416</v>
      </c>
      <c r="BQ1475" s="112">
        <v>0.48644100000000001</v>
      </c>
      <c r="BR1475" s="112">
        <v>0.54504799999999998</v>
      </c>
      <c r="BS1475" s="112">
        <v>0.29347400000000001</v>
      </c>
      <c r="BT1475" s="112">
        <v>9.8960999999999993E-2</v>
      </c>
      <c r="BU1475" s="117">
        <v>0.41245199999999999</v>
      </c>
      <c r="BV1475" s="112">
        <v>9.2108599999999999E-2</v>
      </c>
      <c r="BW1475" s="112">
        <v>4.9471599999999998E-2</v>
      </c>
      <c r="BX1475" s="112">
        <v>0.184144</v>
      </c>
      <c r="BY1475" s="112">
        <v>0.820828</v>
      </c>
      <c r="BZ1475" s="112">
        <v>0.74406700000000003</v>
      </c>
      <c r="CA1475" s="112">
        <v>0.767876</v>
      </c>
      <c r="CB1475" s="112">
        <v>0.52951300000000001</v>
      </c>
      <c r="CC1475" s="112">
        <v>0.27035199999999998</v>
      </c>
      <c r="CD1475" s="117">
        <v>0.77446499999999996</v>
      </c>
      <c r="CE1475" s="105">
        <v>0.41071200000000002</v>
      </c>
      <c r="CF1475" s="105">
        <v>0.25381300000000001</v>
      </c>
      <c r="CG1475" s="105">
        <v>0.27056999999999998</v>
      </c>
      <c r="CH1475" s="105">
        <v>2.9102300000000001E-2</v>
      </c>
      <c r="CI1475" s="105">
        <v>4.7707899999999998E-2</v>
      </c>
      <c r="CJ1475" s="105">
        <v>4.14963E-2</v>
      </c>
      <c r="CK1475" s="105">
        <v>0.15012400000000001</v>
      </c>
      <c r="CL1475" s="105">
        <v>0.17718999999999999</v>
      </c>
      <c r="CM1475" s="116">
        <v>-7.2062200000000007E-2</v>
      </c>
    </row>
    <row r="1476" spans="1:91">
      <c r="A1476" s="104" t="s">
        <v>5386</v>
      </c>
      <c r="B1476" s="104" t="s">
        <v>5387</v>
      </c>
      <c r="C1476" s="104" t="s">
        <v>471</v>
      </c>
      <c r="D1476" s="105">
        <v>27.527950000000001</v>
      </c>
      <c r="E1476" s="108">
        <v>163729038</v>
      </c>
      <c r="F1476" s="108">
        <v>163241300</v>
      </c>
      <c r="G1476" s="108">
        <v>173662064</v>
      </c>
      <c r="H1476" s="108">
        <v>158278921</v>
      </c>
      <c r="I1476" s="108">
        <v>154151684</v>
      </c>
      <c r="J1476" s="108">
        <v>190416296</v>
      </c>
      <c r="K1476" s="108">
        <v>59886428</v>
      </c>
      <c r="L1476" s="108">
        <v>137285417</v>
      </c>
      <c r="M1476" s="108">
        <v>211184854</v>
      </c>
      <c r="N1476" s="108">
        <v>170487962</v>
      </c>
      <c r="O1476" s="108">
        <v>164698408</v>
      </c>
      <c r="P1476" s="108">
        <v>141443716</v>
      </c>
      <c r="Q1476" s="108">
        <v>14466326</v>
      </c>
      <c r="R1476" s="108">
        <v>160045204</v>
      </c>
      <c r="S1476" s="108">
        <v>80500389</v>
      </c>
      <c r="T1476" s="108">
        <v>37736547.5</v>
      </c>
      <c r="U1476" s="108">
        <v>38753049</v>
      </c>
      <c r="V1476" s="108">
        <v>149578788.30000001</v>
      </c>
      <c r="W1476" s="108">
        <v>175617472</v>
      </c>
      <c r="X1476" s="108">
        <v>31036831.5</v>
      </c>
      <c r="Y1476" s="108">
        <v>10149863</v>
      </c>
      <c r="Z1476" s="108">
        <v>43703044.75</v>
      </c>
      <c r="AA1476" s="108">
        <v>41849148</v>
      </c>
      <c r="AB1476" s="108">
        <v>22749592</v>
      </c>
      <c r="AC1476" s="108">
        <v>204393200</v>
      </c>
      <c r="AD1476" s="108">
        <v>203303592</v>
      </c>
      <c r="AE1476" s="108">
        <v>35281487</v>
      </c>
      <c r="AF1476" s="108">
        <v>12543055</v>
      </c>
      <c r="AG1476" s="108">
        <v>16674349</v>
      </c>
      <c r="AH1476" s="115">
        <v>36356708</v>
      </c>
      <c r="AI1476" s="105">
        <v>27.670200000000001</v>
      </c>
      <c r="AJ1476" s="105">
        <v>27.993500000000001</v>
      </c>
      <c r="AK1476" s="105">
        <v>28.060500000000001</v>
      </c>
      <c r="AL1476" s="105">
        <v>27.5123</v>
      </c>
      <c r="AM1476" s="105">
        <v>27.6508</v>
      </c>
      <c r="AN1476" s="105">
        <v>28.058</v>
      </c>
      <c r="AO1476" s="105">
        <v>26.107700000000001</v>
      </c>
      <c r="AP1476" s="105">
        <v>27.9986</v>
      </c>
      <c r="AQ1476" s="105">
        <v>27.843</v>
      </c>
      <c r="AR1476" s="105">
        <v>27.8216</v>
      </c>
      <c r="AS1476" s="105">
        <v>27.94</v>
      </c>
      <c r="AT1476" s="105">
        <v>27.6798</v>
      </c>
      <c r="AU1476" s="105">
        <v>23.997699999999998</v>
      </c>
      <c r="AV1476" s="105">
        <v>27.543600000000001</v>
      </c>
      <c r="AW1476" s="105">
        <v>26.692699999999999</v>
      </c>
      <c r="AX1476" s="105">
        <v>25.5488</v>
      </c>
      <c r="AY1476" s="105">
        <v>25.543900000000001</v>
      </c>
      <c r="AZ1476" s="105">
        <v>27.5746</v>
      </c>
      <c r="BA1476" s="105">
        <v>27.6328</v>
      </c>
      <c r="BB1476" s="105">
        <v>25.2425</v>
      </c>
      <c r="BC1476" s="105">
        <v>23.490200000000002</v>
      </c>
      <c r="BD1476" s="105">
        <v>25.704599999999999</v>
      </c>
      <c r="BE1476" s="105">
        <v>25.7319</v>
      </c>
      <c r="BF1476" s="105">
        <v>24.875900000000001</v>
      </c>
      <c r="BG1476" s="105">
        <v>27.627700000000001</v>
      </c>
      <c r="BH1476" s="105">
        <v>27.607099999999999</v>
      </c>
      <c r="BI1476" s="105">
        <v>25.086300000000001</v>
      </c>
      <c r="BJ1476" s="105">
        <v>23.635400000000001</v>
      </c>
      <c r="BK1476" s="105">
        <v>23.909600000000001</v>
      </c>
      <c r="BL1476" s="116">
        <v>25.155200000000001</v>
      </c>
      <c r="BM1476" s="112">
        <v>1.6008999999999999E-3</v>
      </c>
      <c r="BN1476" s="112">
        <v>2.10334E-3</v>
      </c>
      <c r="BO1476" s="112">
        <v>1.5765999999999999E-2</v>
      </c>
      <c r="BP1476" s="112">
        <v>1.64152E-3</v>
      </c>
      <c r="BQ1476" s="112">
        <v>0.18900400000000001</v>
      </c>
      <c r="BR1476" s="112">
        <v>7.2798500000000002E-2</v>
      </c>
      <c r="BS1476" s="112">
        <v>0.39671299999999998</v>
      </c>
      <c r="BT1476" s="112">
        <v>9.1918399999999997E-2</v>
      </c>
      <c r="BU1476" s="117">
        <v>5.7983399999999997E-2</v>
      </c>
      <c r="BV1476" s="112">
        <v>1.63156E-2</v>
      </c>
      <c r="BW1476" s="112">
        <v>1.9122799999999999E-2</v>
      </c>
      <c r="BX1476" s="112">
        <v>7.4626499999999998E-2</v>
      </c>
      <c r="BY1476" s="112">
        <v>1.0600099999999999E-2</v>
      </c>
      <c r="BZ1476" s="112">
        <v>0.55556300000000003</v>
      </c>
      <c r="CA1476" s="112">
        <v>0.27565600000000001</v>
      </c>
      <c r="CB1476" s="112">
        <v>0.62049200000000004</v>
      </c>
      <c r="CC1476" s="112">
        <v>0.26222699999999999</v>
      </c>
      <c r="CD1476" s="117">
        <v>0.53400599999999998</v>
      </c>
      <c r="CE1476" s="105">
        <v>3.6746300000000001</v>
      </c>
      <c r="CF1476" s="105">
        <v>3.5069499999999998</v>
      </c>
      <c r="CG1476" s="105">
        <v>3.0830099999999998</v>
      </c>
      <c r="CH1476" s="105">
        <v>3.5803600000000002</v>
      </c>
      <c r="CI1476" s="105">
        <v>1.84456</v>
      </c>
      <c r="CJ1476" s="105">
        <v>1.9890099999999999</v>
      </c>
      <c r="CK1476" s="105">
        <v>1.22173</v>
      </c>
      <c r="CL1476" s="105">
        <v>1.2040200000000001</v>
      </c>
      <c r="CM1476" s="116">
        <v>2.54026</v>
      </c>
    </row>
    <row r="1477" spans="1:91">
      <c r="A1477" s="104" t="s">
        <v>3901</v>
      </c>
      <c r="B1477" s="104" t="s">
        <v>3902</v>
      </c>
      <c r="C1477" s="104" t="s">
        <v>488</v>
      </c>
      <c r="D1477" s="105">
        <v>26.595300000000002</v>
      </c>
      <c r="E1477" s="108">
        <v>86066034</v>
      </c>
      <c r="F1477" s="108">
        <v>41364697</v>
      </c>
      <c r="G1477" s="108">
        <v>20756249.5</v>
      </c>
      <c r="H1477" s="108">
        <v>16752437</v>
      </c>
      <c r="I1477" s="108">
        <v>17348608.879999999</v>
      </c>
      <c r="J1477" s="108">
        <v>11471528</v>
      </c>
      <c r="K1477" s="108">
        <v>17222680</v>
      </c>
      <c r="L1477" s="108"/>
      <c r="M1477" s="108">
        <v>12242087</v>
      </c>
      <c r="N1477" s="108"/>
      <c r="O1477" s="108">
        <v>5117933</v>
      </c>
      <c r="P1477" s="108">
        <v>88569150</v>
      </c>
      <c r="Q1477" s="108">
        <v>75726172</v>
      </c>
      <c r="R1477" s="108">
        <v>132436534.3</v>
      </c>
      <c r="S1477" s="108">
        <v>82951118</v>
      </c>
      <c r="T1477" s="108">
        <v>98113491.5</v>
      </c>
      <c r="U1477" s="108">
        <v>96332037</v>
      </c>
      <c r="V1477" s="108">
        <v>76157266</v>
      </c>
      <c r="W1477" s="108">
        <v>95105783.5</v>
      </c>
      <c r="X1477" s="108">
        <v>102374392</v>
      </c>
      <c r="Y1477" s="108">
        <v>109125667</v>
      </c>
      <c r="Z1477" s="108">
        <v>31335022.5</v>
      </c>
      <c r="AA1477" s="108">
        <v>63333331</v>
      </c>
      <c r="AB1477" s="108">
        <v>61118775</v>
      </c>
      <c r="AC1477" s="108">
        <v>153714642</v>
      </c>
      <c r="AD1477" s="108">
        <v>125578166</v>
      </c>
      <c r="AE1477" s="108">
        <v>131329040.5</v>
      </c>
      <c r="AF1477" s="108">
        <v>97602457.5</v>
      </c>
      <c r="AG1477" s="108">
        <v>130438832</v>
      </c>
      <c r="AH1477" s="115">
        <v>102342933</v>
      </c>
      <c r="AI1477" s="105">
        <v>26.7424</v>
      </c>
      <c r="AJ1477" s="105">
        <v>26.0015</v>
      </c>
      <c r="AK1477" s="105">
        <v>24.964700000000001</v>
      </c>
      <c r="AL1477" s="105">
        <v>24.272300000000001</v>
      </c>
      <c r="AM1477" s="105">
        <v>24.5045</v>
      </c>
      <c r="AN1477" s="105">
        <v>24.3111</v>
      </c>
      <c r="AO1477" s="105">
        <v>24.284700000000001</v>
      </c>
      <c r="AP1477" s="105">
        <v>20.952300000000001</v>
      </c>
      <c r="AQ1477" s="105">
        <v>23.734400000000001</v>
      </c>
      <c r="AR1477" s="105">
        <v>20.935300000000002</v>
      </c>
      <c r="AS1477" s="105">
        <v>23.007000000000001</v>
      </c>
      <c r="AT1477" s="105">
        <v>27.0045</v>
      </c>
      <c r="AU1477" s="105">
        <v>26.393000000000001</v>
      </c>
      <c r="AV1477" s="105">
        <v>27.270399999999999</v>
      </c>
      <c r="AW1477" s="105">
        <v>26.7409</v>
      </c>
      <c r="AX1477" s="105">
        <v>26.927299999999999</v>
      </c>
      <c r="AY1477" s="105">
        <v>26.858000000000001</v>
      </c>
      <c r="AZ1477" s="105">
        <v>26.595099999999999</v>
      </c>
      <c r="BA1477" s="105">
        <v>26.748000000000001</v>
      </c>
      <c r="BB1477" s="105">
        <v>26.96</v>
      </c>
      <c r="BC1477" s="105">
        <v>26.8735</v>
      </c>
      <c r="BD1477" s="105">
        <v>25.254899999999999</v>
      </c>
      <c r="BE1477" s="105">
        <v>26.335100000000001</v>
      </c>
      <c r="BF1477" s="105">
        <v>26.3017</v>
      </c>
      <c r="BG1477" s="105">
        <v>27.202300000000001</v>
      </c>
      <c r="BH1477" s="105">
        <v>26.918500000000002</v>
      </c>
      <c r="BI1477" s="105">
        <v>26.982500000000002</v>
      </c>
      <c r="BJ1477" s="105">
        <v>26.595500000000001</v>
      </c>
      <c r="BK1477" s="105">
        <v>26.931999999999999</v>
      </c>
      <c r="BL1477" s="116">
        <v>26.664899999999999</v>
      </c>
      <c r="BM1477" s="112">
        <v>0.19036900000000001</v>
      </c>
      <c r="BN1477" s="112">
        <v>4.6081100000000002E-5</v>
      </c>
      <c r="BO1477" s="112">
        <v>2.2584900000000002E-2</v>
      </c>
      <c r="BP1477" s="112">
        <v>0.159168</v>
      </c>
      <c r="BQ1477" s="112">
        <v>0.80991999999999997</v>
      </c>
      <c r="BR1477" s="112">
        <v>0.68607499999999999</v>
      </c>
      <c r="BS1477" s="112">
        <v>0.33929300000000001</v>
      </c>
      <c r="BT1477" s="112">
        <v>0.106352</v>
      </c>
      <c r="BU1477" s="117">
        <v>8.5864700000000002E-2</v>
      </c>
      <c r="BV1477" s="112">
        <v>0.26839299999999999</v>
      </c>
      <c r="BW1477" s="112">
        <v>4.0689699999999999E-3</v>
      </c>
      <c r="BX1477" s="112">
        <v>8.7348599999999998E-2</v>
      </c>
      <c r="BY1477" s="112">
        <v>0.23033699999999999</v>
      </c>
      <c r="BZ1477" s="112">
        <v>0.90961700000000001</v>
      </c>
      <c r="CA1477" s="112">
        <v>0.84787100000000004</v>
      </c>
      <c r="CB1477" s="112">
        <v>0.56925099999999995</v>
      </c>
      <c r="CC1477" s="112">
        <v>0.28067399999999998</v>
      </c>
      <c r="CD1477" s="117">
        <v>0.61135099999999998</v>
      </c>
      <c r="CE1477" s="105">
        <v>-0.82791999999999999</v>
      </c>
      <c r="CF1477" s="105">
        <v>-2.36816</v>
      </c>
      <c r="CG1477" s="105">
        <v>-3.74031</v>
      </c>
      <c r="CH1477" s="105">
        <v>-3.0818699999999999</v>
      </c>
      <c r="CI1477" s="105">
        <v>7.0640599999999998E-2</v>
      </c>
      <c r="CJ1477" s="105">
        <v>6.2663399999999994E-2</v>
      </c>
      <c r="CK1477" s="105">
        <v>0.12970999999999999</v>
      </c>
      <c r="CL1477" s="105">
        <v>-0.76687300000000003</v>
      </c>
      <c r="CM1477" s="116">
        <v>0.30363600000000002</v>
      </c>
    </row>
    <row r="1478" spans="1:91">
      <c r="A1478" s="104" t="s">
        <v>3903</v>
      </c>
      <c r="B1478" s="104" t="s">
        <v>3904</v>
      </c>
      <c r="C1478" s="104" t="s">
        <v>1234</v>
      </c>
      <c r="D1478" s="105">
        <v>30.980599999999999</v>
      </c>
      <c r="E1478" s="108">
        <v>2155247606</v>
      </c>
      <c r="F1478" s="108">
        <v>1248375942</v>
      </c>
      <c r="G1478" s="108">
        <v>1054656267</v>
      </c>
      <c r="H1478" s="108">
        <v>1775096068</v>
      </c>
      <c r="I1478" s="108">
        <v>1465245445</v>
      </c>
      <c r="J1478" s="108">
        <v>1124516138</v>
      </c>
      <c r="K1478" s="108">
        <v>1974302979</v>
      </c>
      <c r="L1478" s="108">
        <v>1035035543</v>
      </c>
      <c r="M1478" s="108">
        <v>1771905475</v>
      </c>
      <c r="N1478" s="108">
        <v>1632718365</v>
      </c>
      <c r="O1478" s="108">
        <v>716438372</v>
      </c>
      <c r="P1478" s="108">
        <v>1096099250</v>
      </c>
      <c r="Q1478" s="108">
        <v>1467840283</v>
      </c>
      <c r="R1478" s="108">
        <v>1746089473</v>
      </c>
      <c r="S1478" s="108">
        <v>924479152</v>
      </c>
      <c r="T1478" s="108">
        <v>1603578555</v>
      </c>
      <c r="U1478" s="108">
        <v>1656731220</v>
      </c>
      <c r="V1478" s="108">
        <v>1755560053</v>
      </c>
      <c r="W1478" s="108">
        <v>2167473825</v>
      </c>
      <c r="X1478" s="108">
        <v>1947286443</v>
      </c>
      <c r="Y1478" s="108">
        <v>2047288776</v>
      </c>
      <c r="Z1478" s="108">
        <v>1928239872</v>
      </c>
      <c r="AA1478" s="108">
        <v>1840730088</v>
      </c>
      <c r="AB1478" s="108">
        <v>2014806381</v>
      </c>
      <c r="AC1478" s="108">
        <v>2164650865</v>
      </c>
      <c r="AD1478" s="108">
        <v>2804049070</v>
      </c>
      <c r="AE1478" s="108">
        <v>2028447002</v>
      </c>
      <c r="AF1478" s="108">
        <v>1892282882</v>
      </c>
      <c r="AG1478" s="108">
        <v>2216828316</v>
      </c>
      <c r="AH1478" s="115">
        <v>2113102126</v>
      </c>
      <c r="AI1478" s="105">
        <v>31.3887</v>
      </c>
      <c r="AJ1478" s="105">
        <v>30.784500000000001</v>
      </c>
      <c r="AK1478" s="105">
        <v>30.538900000000002</v>
      </c>
      <c r="AL1478" s="105">
        <v>30.999600000000001</v>
      </c>
      <c r="AM1478" s="105">
        <v>30.881599999999999</v>
      </c>
      <c r="AN1478" s="105">
        <v>30.633099999999999</v>
      </c>
      <c r="AO1478" s="105">
        <v>31.105899999999998</v>
      </c>
      <c r="AP1478" s="105">
        <v>30.676300000000001</v>
      </c>
      <c r="AQ1478" s="105">
        <v>30.9117</v>
      </c>
      <c r="AR1478" s="105">
        <v>31.030899999999999</v>
      </c>
      <c r="AS1478" s="105">
        <v>29.994</v>
      </c>
      <c r="AT1478" s="105">
        <v>30.633900000000001</v>
      </c>
      <c r="AU1478" s="105">
        <v>30.689499999999999</v>
      </c>
      <c r="AV1478" s="105">
        <v>30.991199999999999</v>
      </c>
      <c r="AW1478" s="105">
        <v>30.1191</v>
      </c>
      <c r="AX1478" s="105">
        <v>30.957999999999998</v>
      </c>
      <c r="AY1478" s="105">
        <v>30.949000000000002</v>
      </c>
      <c r="AZ1478" s="105">
        <v>31.051500000000001</v>
      </c>
      <c r="BA1478" s="105">
        <v>31.258299999999998</v>
      </c>
      <c r="BB1478" s="105">
        <v>31.188199999999998</v>
      </c>
      <c r="BC1478" s="105">
        <v>31.121200000000002</v>
      </c>
      <c r="BD1478" s="105">
        <v>31.246300000000002</v>
      </c>
      <c r="BE1478" s="105">
        <v>31.189499999999999</v>
      </c>
      <c r="BF1478" s="105">
        <v>31.3446</v>
      </c>
      <c r="BG1478" s="105">
        <v>31.0595</v>
      </c>
      <c r="BH1478" s="105">
        <v>31.4208</v>
      </c>
      <c r="BI1478" s="105">
        <v>30.9316</v>
      </c>
      <c r="BJ1478" s="105">
        <v>30.872499999999999</v>
      </c>
      <c r="BK1478" s="105">
        <v>30.980899999999998</v>
      </c>
      <c r="BL1478" s="116">
        <v>30.9803</v>
      </c>
      <c r="BM1478" s="112">
        <v>0.88136999999999999</v>
      </c>
      <c r="BN1478" s="112">
        <v>0.402758</v>
      </c>
      <c r="BO1478" s="112">
        <v>0.73671900000000001</v>
      </c>
      <c r="BP1478" s="112">
        <v>0.26734799999999997</v>
      </c>
      <c r="BQ1478" s="112">
        <v>0.25287300000000001</v>
      </c>
      <c r="BR1478" s="112">
        <v>0.44139</v>
      </c>
      <c r="BS1478" s="112">
        <v>1.0258E-2</v>
      </c>
      <c r="BT1478" s="112">
        <v>5.4979900000000003E-3</v>
      </c>
      <c r="BU1478" s="117">
        <v>0.27048100000000003</v>
      </c>
      <c r="BV1478" s="112">
        <v>0.90741799999999995</v>
      </c>
      <c r="BW1478" s="112">
        <v>0.49120599999999998</v>
      </c>
      <c r="BX1478" s="112">
        <v>0.80156400000000005</v>
      </c>
      <c r="BY1478" s="112">
        <v>0.35157100000000002</v>
      </c>
      <c r="BZ1478" s="112">
        <v>0.59753699999999998</v>
      </c>
      <c r="CA1478" s="112">
        <v>0.69264099999999995</v>
      </c>
      <c r="CB1478" s="112">
        <v>0.10326100000000001</v>
      </c>
      <c r="CC1478" s="112">
        <v>5.88681E-2</v>
      </c>
      <c r="CD1478" s="117">
        <v>0.72864200000000001</v>
      </c>
      <c r="CE1478" s="105">
        <v>-4.0553400000000003E-2</v>
      </c>
      <c r="CF1478" s="105">
        <v>-0.106461</v>
      </c>
      <c r="CG1478" s="105">
        <v>-4.6621299999999997E-2</v>
      </c>
      <c r="CH1478" s="105">
        <v>-0.39166299999999998</v>
      </c>
      <c r="CI1478" s="105">
        <v>-0.34464499999999998</v>
      </c>
      <c r="CJ1478" s="105">
        <v>4.1571900000000002E-2</v>
      </c>
      <c r="CK1478" s="105">
        <v>0.24465500000000001</v>
      </c>
      <c r="CL1478" s="105">
        <v>0.315556</v>
      </c>
      <c r="CM1478" s="116">
        <v>0.19273799999999999</v>
      </c>
    </row>
    <row r="1479" spans="1:91">
      <c r="A1479" s="104" t="s">
        <v>3905</v>
      </c>
      <c r="B1479" s="104" t="s">
        <v>3906</v>
      </c>
      <c r="C1479" s="104" t="s">
        <v>3907</v>
      </c>
      <c r="D1479" s="105">
        <v>31.220399999999998</v>
      </c>
      <c r="E1479" s="108">
        <v>2175726109</v>
      </c>
      <c r="F1479" s="108">
        <v>958679428.60000002</v>
      </c>
      <c r="G1479" s="108">
        <v>992017203.79999995</v>
      </c>
      <c r="H1479" s="108">
        <v>1608211890</v>
      </c>
      <c r="I1479" s="108">
        <v>1471432699</v>
      </c>
      <c r="J1479" s="108">
        <v>833895355</v>
      </c>
      <c r="K1479" s="108">
        <v>1870965678</v>
      </c>
      <c r="L1479" s="108">
        <v>725615050.5</v>
      </c>
      <c r="M1479" s="108">
        <v>1772493560</v>
      </c>
      <c r="N1479" s="108">
        <v>1508045923</v>
      </c>
      <c r="O1479" s="108">
        <v>667889819.5</v>
      </c>
      <c r="P1479" s="108">
        <v>945450508.5</v>
      </c>
      <c r="Q1479" s="108">
        <v>2256410916</v>
      </c>
      <c r="R1479" s="108">
        <v>2888519964</v>
      </c>
      <c r="S1479" s="108">
        <v>1643139251</v>
      </c>
      <c r="T1479" s="108">
        <v>2035754621</v>
      </c>
      <c r="U1479" s="108">
        <v>2771840614</v>
      </c>
      <c r="V1479" s="108">
        <v>2254270433</v>
      </c>
      <c r="W1479" s="108">
        <v>2682555759</v>
      </c>
      <c r="X1479" s="108">
        <v>2812614415</v>
      </c>
      <c r="Y1479" s="108">
        <v>2847380793</v>
      </c>
      <c r="Z1479" s="108">
        <v>2546540263</v>
      </c>
      <c r="AA1479" s="108">
        <v>2639598517</v>
      </c>
      <c r="AB1479" s="108">
        <v>2646708141</v>
      </c>
      <c r="AC1479" s="108">
        <v>2562861829</v>
      </c>
      <c r="AD1479" s="108">
        <v>2469600917</v>
      </c>
      <c r="AE1479" s="108">
        <v>2449749630</v>
      </c>
      <c r="AF1479" s="108">
        <v>2379281638</v>
      </c>
      <c r="AG1479" s="108">
        <v>2702353746</v>
      </c>
      <c r="AH1479" s="115">
        <v>2438111982</v>
      </c>
      <c r="AI1479" s="105">
        <v>31.4023</v>
      </c>
      <c r="AJ1479" s="105">
        <v>30.409099999999999</v>
      </c>
      <c r="AK1479" s="105">
        <v>30.452100000000002</v>
      </c>
      <c r="AL1479" s="105">
        <v>30.857199999999999</v>
      </c>
      <c r="AM1479" s="105">
        <v>30.8888</v>
      </c>
      <c r="AN1479" s="105">
        <v>30.208400000000001</v>
      </c>
      <c r="AO1479" s="105">
        <v>31.026800000000001</v>
      </c>
      <c r="AP1479" s="105">
        <v>30.189900000000002</v>
      </c>
      <c r="AQ1479" s="105">
        <v>30.912199999999999</v>
      </c>
      <c r="AR1479" s="105">
        <v>30.924800000000001</v>
      </c>
      <c r="AS1479" s="105">
        <v>29.9</v>
      </c>
      <c r="AT1479" s="105">
        <v>30.4206</v>
      </c>
      <c r="AU1479" s="105">
        <v>31.305499999999999</v>
      </c>
      <c r="AV1479" s="105">
        <v>31.717400000000001</v>
      </c>
      <c r="AW1479" s="105">
        <v>30.9391</v>
      </c>
      <c r="AX1479" s="105">
        <v>31.302199999999999</v>
      </c>
      <c r="AY1479" s="105">
        <v>31.691500000000001</v>
      </c>
      <c r="AZ1479" s="105">
        <v>31.4053</v>
      </c>
      <c r="BA1479" s="105">
        <v>31.565899999999999</v>
      </c>
      <c r="BB1479" s="105">
        <v>31.7117</v>
      </c>
      <c r="BC1479" s="105">
        <v>31.590800000000002</v>
      </c>
      <c r="BD1479" s="105">
        <v>31.649699999999999</v>
      </c>
      <c r="BE1479" s="105">
        <v>31.698899999999998</v>
      </c>
      <c r="BF1479" s="105">
        <v>31.738099999999999</v>
      </c>
      <c r="BG1479" s="105">
        <v>31.3047</v>
      </c>
      <c r="BH1479" s="105">
        <v>31.236899999999999</v>
      </c>
      <c r="BI1479" s="105">
        <v>31.203900000000001</v>
      </c>
      <c r="BJ1479" s="105">
        <v>31.2029</v>
      </c>
      <c r="BK1479" s="105">
        <v>31.261800000000001</v>
      </c>
      <c r="BL1479" s="116">
        <v>31.183499999999999</v>
      </c>
      <c r="BM1479" s="112">
        <v>0.22856099999999999</v>
      </c>
      <c r="BN1479" s="112">
        <v>6.44898E-2</v>
      </c>
      <c r="BO1479" s="112">
        <v>0.12646199999999999</v>
      </c>
      <c r="BP1479" s="112">
        <v>5.4164200000000003E-2</v>
      </c>
      <c r="BQ1479" s="112">
        <v>0.66770799999999997</v>
      </c>
      <c r="BR1479" s="112">
        <v>0.10291500000000001</v>
      </c>
      <c r="BS1479" s="112">
        <v>1.32011E-3</v>
      </c>
      <c r="BT1479" s="112">
        <v>1.6028700000000001E-4</v>
      </c>
      <c r="BU1479" s="117">
        <v>0.44078099999999998</v>
      </c>
      <c r="BV1479" s="112">
        <v>0.30796200000000001</v>
      </c>
      <c r="BW1479" s="112">
        <v>0.12493700000000001</v>
      </c>
      <c r="BX1479" s="112">
        <v>0.22414600000000001</v>
      </c>
      <c r="BY1479" s="112">
        <v>9.8089399999999993E-2</v>
      </c>
      <c r="BZ1479" s="112">
        <v>0.83880299999999997</v>
      </c>
      <c r="CA1479" s="112">
        <v>0.33029199999999997</v>
      </c>
      <c r="CB1479" s="112">
        <v>4.5166600000000001E-2</v>
      </c>
      <c r="CC1479" s="112">
        <v>1.1374499999999999E-2</v>
      </c>
      <c r="CD1479" s="117">
        <v>0.78158300000000003</v>
      </c>
      <c r="CE1479" s="105">
        <v>-0.46160499999999999</v>
      </c>
      <c r="CF1479" s="105">
        <v>-0.56462900000000005</v>
      </c>
      <c r="CG1479" s="105">
        <v>-0.506467</v>
      </c>
      <c r="CH1479" s="105">
        <v>-0.80096900000000004</v>
      </c>
      <c r="CI1479" s="105">
        <v>0.104558</v>
      </c>
      <c r="CJ1479" s="105">
        <v>0.25024600000000002</v>
      </c>
      <c r="CK1479" s="105">
        <v>0.40668900000000002</v>
      </c>
      <c r="CL1479" s="105">
        <v>0.47947800000000002</v>
      </c>
      <c r="CM1479" s="116">
        <v>3.2384900000000001E-2</v>
      </c>
    </row>
    <row r="1480" spans="1:91">
      <c r="A1480" s="104" t="s">
        <v>3908</v>
      </c>
      <c r="B1480" s="104" t="s">
        <v>3909</v>
      </c>
      <c r="C1480" s="104" t="s">
        <v>3910</v>
      </c>
      <c r="D1480" s="105">
        <v>31.924150000000001</v>
      </c>
      <c r="E1480" s="108">
        <v>3504510798</v>
      </c>
      <c r="F1480" s="108">
        <v>2498790018</v>
      </c>
      <c r="G1480" s="108">
        <v>2218359129</v>
      </c>
      <c r="H1480" s="108">
        <v>3364521464</v>
      </c>
      <c r="I1480" s="108">
        <v>3088382922</v>
      </c>
      <c r="J1480" s="108">
        <v>2078906388</v>
      </c>
      <c r="K1480" s="108">
        <v>3680559453</v>
      </c>
      <c r="L1480" s="108">
        <v>1514411943</v>
      </c>
      <c r="M1480" s="108">
        <v>3364281658</v>
      </c>
      <c r="N1480" s="108">
        <v>2746619090</v>
      </c>
      <c r="O1480" s="108">
        <v>1729179505</v>
      </c>
      <c r="P1480" s="108">
        <v>2272118167</v>
      </c>
      <c r="Q1480" s="108">
        <v>3387037111</v>
      </c>
      <c r="R1480" s="108">
        <v>3470554592</v>
      </c>
      <c r="S1480" s="108">
        <v>3202762190</v>
      </c>
      <c r="T1480" s="108">
        <v>3611726127</v>
      </c>
      <c r="U1480" s="108">
        <v>3625243777</v>
      </c>
      <c r="V1480" s="108">
        <v>3546341596</v>
      </c>
      <c r="W1480" s="108">
        <v>3857813644</v>
      </c>
      <c r="X1480" s="108">
        <v>3749937692</v>
      </c>
      <c r="Y1480" s="108">
        <v>3597646089</v>
      </c>
      <c r="Z1480" s="108">
        <v>3079655740</v>
      </c>
      <c r="AA1480" s="108">
        <v>3477678361</v>
      </c>
      <c r="AB1480" s="108">
        <v>3528248054</v>
      </c>
      <c r="AC1480" s="108">
        <v>4148376897</v>
      </c>
      <c r="AD1480" s="108">
        <v>3783987172</v>
      </c>
      <c r="AE1480" s="108">
        <v>4044903857</v>
      </c>
      <c r="AF1480" s="108">
        <v>3741782715</v>
      </c>
      <c r="AG1480" s="108">
        <v>3852027469</v>
      </c>
      <c r="AH1480" s="115">
        <v>3619608686</v>
      </c>
      <c r="AI1480" s="105">
        <v>32.090000000000003</v>
      </c>
      <c r="AJ1480" s="105">
        <v>31.761900000000001</v>
      </c>
      <c r="AK1480" s="105">
        <v>31.5806</v>
      </c>
      <c r="AL1480" s="105">
        <v>31.9221</v>
      </c>
      <c r="AM1480" s="105">
        <v>31.941299999999998</v>
      </c>
      <c r="AN1480" s="105">
        <v>31.414300000000001</v>
      </c>
      <c r="AO1480" s="105">
        <v>32.035899999999998</v>
      </c>
      <c r="AP1480" s="105">
        <v>31.157599999999999</v>
      </c>
      <c r="AQ1480" s="105">
        <v>31.8367</v>
      </c>
      <c r="AR1480" s="105">
        <v>31.766300000000001</v>
      </c>
      <c r="AS1480" s="105">
        <v>31.1584</v>
      </c>
      <c r="AT1480" s="105">
        <v>31.685600000000001</v>
      </c>
      <c r="AU1480" s="105">
        <v>31.890799999999999</v>
      </c>
      <c r="AV1480" s="105">
        <v>31.982199999999999</v>
      </c>
      <c r="AW1480" s="105">
        <v>31.891500000000001</v>
      </c>
      <c r="AX1480" s="105">
        <v>32.129399999999997</v>
      </c>
      <c r="AY1480" s="105">
        <v>32.078299999999999</v>
      </c>
      <c r="AZ1480" s="105">
        <v>32.0501</v>
      </c>
      <c r="BA1480" s="105">
        <v>32.0901</v>
      </c>
      <c r="BB1480" s="105">
        <v>32.124200000000002</v>
      </c>
      <c r="BC1480" s="105">
        <v>31.930099999999999</v>
      </c>
      <c r="BD1480" s="105">
        <v>31.926200000000001</v>
      </c>
      <c r="BE1480" s="105">
        <v>32.093800000000002</v>
      </c>
      <c r="BF1480" s="105">
        <v>32.152900000000002</v>
      </c>
      <c r="BG1480" s="105">
        <v>31.994700000000002</v>
      </c>
      <c r="BH1480" s="105">
        <v>31.8383</v>
      </c>
      <c r="BI1480" s="105">
        <v>31.927299999999999</v>
      </c>
      <c r="BJ1480" s="105">
        <v>31.856100000000001</v>
      </c>
      <c r="BK1480" s="105">
        <v>31.767499999999998</v>
      </c>
      <c r="BL1480" s="116">
        <v>31.744</v>
      </c>
      <c r="BM1480" s="112">
        <v>0.89431000000000005</v>
      </c>
      <c r="BN1480" s="112">
        <v>0.87302500000000005</v>
      </c>
      <c r="BO1480" s="112">
        <v>0.69638100000000003</v>
      </c>
      <c r="BP1480" s="112">
        <v>0.26224799999999998</v>
      </c>
      <c r="BQ1480" s="112">
        <v>4.4307899999999997E-2</v>
      </c>
      <c r="BR1480" s="112">
        <v>1.9857199999999998E-3</v>
      </c>
      <c r="BS1480" s="112">
        <v>1.9788E-2</v>
      </c>
      <c r="BT1480" s="112">
        <v>2.4171700000000001E-2</v>
      </c>
      <c r="BU1480" s="117">
        <v>8.2148299999999994E-2</v>
      </c>
      <c r="BV1480" s="112">
        <v>0.91729000000000005</v>
      </c>
      <c r="BW1480" s="112">
        <v>0.89708299999999996</v>
      </c>
      <c r="BX1480" s="112">
        <v>0.76991600000000004</v>
      </c>
      <c r="BY1480" s="112">
        <v>0.346611</v>
      </c>
      <c r="BZ1480" s="112">
        <v>0.37899100000000002</v>
      </c>
      <c r="CA1480" s="112">
        <v>4.6398099999999998E-2</v>
      </c>
      <c r="CB1480" s="112">
        <v>0.132104</v>
      </c>
      <c r="CC1480" s="112">
        <v>0.122198</v>
      </c>
      <c r="CD1480" s="117">
        <v>0.61006300000000002</v>
      </c>
      <c r="CE1480" s="105">
        <v>2.1642700000000001E-2</v>
      </c>
      <c r="CF1480" s="105">
        <v>-2.9956799999999999E-2</v>
      </c>
      <c r="CG1480" s="105">
        <v>-0.11244999999999999</v>
      </c>
      <c r="CH1480" s="105">
        <v>-0.25245499999999998</v>
      </c>
      <c r="CI1480" s="105">
        <v>0.132296</v>
      </c>
      <c r="CJ1480" s="105">
        <v>0.29669200000000001</v>
      </c>
      <c r="CK1480" s="105">
        <v>0.25892100000000001</v>
      </c>
      <c r="CL1480" s="105">
        <v>0.26843600000000001</v>
      </c>
      <c r="CM1480" s="116">
        <v>0.130912</v>
      </c>
    </row>
    <row r="1481" spans="1:91">
      <c r="A1481" s="104" t="s">
        <v>3911</v>
      </c>
      <c r="B1481" s="104" t="s">
        <v>3912</v>
      </c>
      <c r="C1481" s="104" t="s">
        <v>3913</v>
      </c>
      <c r="D1481" s="105">
        <v>30.95485</v>
      </c>
      <c r="E1481" s="108">
        <v>1922582601</v>
      </c>
      <c r="F1481" s="108">
        <v>1588457488</v>
      </c>
      <c r="G1481" s="108">
        <v>1515071404</v>
      </c>
      <c r="H1481" s="108">
        <v>1998859708</v>
      </c>
      <c r="I1481" s="108">
        <v>1571646020</v>
      </c>
      <c r="J1481" s="108">
        <v>1320567758</v>
      </c>
      <c r="K1481" s="108">
        <v>1678054894</v>
      </c>
      <c r="L1481" s="108">
        <v>832527845</v>
      </c>
      <c r="M1481" s="108">
        <v>1720247603</v>
      </c>
      <c r="N1481" s="108">
        <v>1466994037</v>
      </c>
      <c r="O1481" s="108">
        <v>1513186171</v>
      </c>
      <c r="P1481" s="108">
        <v>1494843297</v>
      </c>
      <c r="Q1481" s="108">
        <v>1732982893</v>
      </c>
      <c r="R1481" s="108">
        <v>1477068369</v>
      </c>
      <c r="S1481" s="108">
        <v>1465617057</v>
      </c>
      <c r="T1481" s="108">
        <v>1464438373</v>
      </c>
      <c r="U1481" s="108">
        <v>1808541770</v>
      </c>
      <c r="V1481" s="108">
        <v>1780323908</v>
      </c>
      <c r="W1481" s="108">
        <v>1555212490</v>
      </c>
      <c r="X1481" s="108">
        <v>1940715291</v>
      </c>
      <c r="Y1481" s="108">
        <v>1889800132</v>
      </c>
      <c r="Z1481" s="108">
        <v>1671916004</v>
      </c>
      <c r="AA1481" s="108">
        <v>1619032302</v>
      </c>
      <c r="AB1481" s="108">
        <v>1635530510</v>
      </c>
      <c r="AC1481" s="108">
        <v>1674380586</v>
      </c>
      <c r="AD1481" s="108">
        <v>1907362076</v>
      </c>
      <c r="AE1481" s="108">
        <v>2108486195</v>
      </c>
      <c r="AF1481" s="108">
        <v>1752610146</v>
      </c>
      <c r="AG1481" s="108">
        <v>1939688038</v>
      </c>
      <c r="AH1481" s="115">
        <v>1631492446</v>
      </c>
      <c r="AI1481" s="105">
        <v>31.2239</v>
      </c>
      <c r="AJ1481" s="105">
        <v>31.1296</v>
      </c>
      <c r="AK1481" s="105">
        <v>31.055099999999999</v>
      </c>
      <c r="AL1481" s="105">
        <v>31.1709</v>
      </c>
      <c r="AM1481" s="105">
        <v>30.980599999999999</v>
      </c>
      <c r="AN1481" s="105">
        <v>30.848600000000001</v>
      </c>
      <c r="AO1481" s="105">
        <v>30.865600000000001</v>
      </c>
      <c r="AP1481" s="105">
        <v>30.381</v>
      </c>
      <c r="AQ1481" s="105">
        <v>30.8691</v>
      </c>
      <c r="AR1481" s="105">
        <v>30.8675</v>
      </c>
      <c r="AS1481" s="105">
        <v>30.990500000000001</v>
      </c>
      <c r="AT1481" s="105">
        <v>31.081499999999998</v>
      </c>
      <c r="AU1481" s="105">
        <v>30.929099999999998</v>
      </c>
      <c r="AV1481" s="105">
        <v>30.7498</v>
      </c>
      <c r="AW1481" s="105">
        <v>30.779299999999999</v>
      </c>
      <c r="AX1481" s="105">
        <v>30.827000000000002</v>
      </c>
      <c r="AY1481" s="105">
        <v>31.075600000000001</v>
      </c>
      <c r="AZ1481" s="105">
        <v>31.073</v>
      </c>
      <c r="BA1481" s="105">
        <v>30.779399999999999</v>
      </c>
      <c r="BB1481" s="105">
        <v>31.186900000000001</v>
      </c>
      <c r="BC1481" s="105">
        <v>31.008400000000002</v>
      </c>
      <c r="BD1481" s="105">
        <v>31.0398</v>
      </c>
      <c r="BE1481" s="105">
        <v>31.0105</v>
      </c>
      <c r="BF1481" s="105">
        <v>31.043700000000001</v>
      </c>
      <c r="BG1481" s="105">
        <v>30.686599999999999</v>
      </c>
      <c r="BH1481" s="105">
        <v>30.8672</v>
      </c>
      <c r="BI1481" s="105">
        <v>30.987400000000001</v>
      </c>
      <c r="BJ1481" s="105">
        <v>30.761900000000001</v>
      </c>
      <c r="BK1481" s="105">
        <v>30.790900000000001</v>
      </c>
      <c r="BL1481" s="116">
        <v>30.609500000000001</v>
      </c>
      <c r="BM1481" s="112">
        <v>5.0658200000000004E-3</v>
      </c>
      <c r="BN1481" s="112">
        <v>6.2728500000000006E-2</v>
      </c>
      <c r="BO1481" s="112">
        <v>0.93201800000000001</v>
      </c>
      <c r="BP1481" s="112">
        <v>3.6405699999999999E-2</v>
      </c>
      <c r="BQ1481" s="112">
        <v>0.28013700000000002</v>
      </c>
      <c r="BR1481" s="112">
        <v>5.3177299999999997E-2</v>
      </c>
      <c r="BS1481" s="112">
        <v>0.106929</v>
      </c>
      <c r="BT1481" s="112">
        <v>5.5891700000000001E-3</v>
      </c>
      <c r="BU1481" s="117">
        <v>0.291292</v>
      </c>
      <c r="BV1481" s="112">
        <v>2.87145E-2</v>
      </c>
      <c r="BW1481" s="112">
        <v>0.122892</v>
      </c>
      <c r="BX1481" s="112">
        <v>0.95341500000000001</v>
      </c>
      <c r="BY1481" s="112">
        <v>7.1395299999999995E-2</v>
      </c>
      <c r="BZ1481" s="112">
        <v>0.62208799999999997</v>
      </c>
      <c r="CA1481" s="112">
        <v>0.22947699999999999</v>
      </c>
      <c r="CB1481" s="112">
        <v>0.30718400000000001</v>
      </c>
      <c r="CC1481" s="112">
        <v>5.9493600000000001E-2</v>
      </c>
      <c r="CD1481" s="117">
        <v>0.72864200000000001</v>
      </c>
      <c r="CE1481" s="105">
        <v>0.41541699999999998</v>
      </c>
      <c r="CF1481" s="105">
        <v>0.27926899999999999</v>
      </c>
      <c r="CG1481" s="105">
        <v>-1.5580500000000001E-2</v>
      </c>
      <c r="CH1481" s="105">
        <v>0.25906000000000001</v>
      </c>
      <c r="CI1481" s="105">
        <v>9.8611799999999999E-2</v>
      </c>
      <c r="CJ1481" s="105">
        <v>0.271069</v>
      </c>
      <c r="CK1481" s="105">
        <v>0.27078200000000002</v>
      </c>
      <c r="CL1481" s="105">
        <v>0.31053199999999997</v>
      </c>
      <c r="CM1481" s="116">
        <v>0.12628400000000001</v>
      </c>
    </row>
    <row r="1482" spans="1:91">
      <c r="A1482" s="104" t="s">
        <v>3914</v>
      </c>
      <c r="B1482" s="104" t="s">
        <v>3915</v>
      </c>
      <c r="C1482" s="104" t="s">
        <v>2325</v>
      </c>
      <c r="D1482" s="105">
        <v>31.856249999999999</v>
      </c>
      <c r="E1482" s="108">
        <v>7593192888</v>
      </c>
      <c r="F1482" s="108">
        <v>2664091833</v>
      </c>
      <c r="G1482" s="108">
        <v>4472081838</v>
      </c>
      <c r="H1482" s="108">
        <v>3219671452</v>
      </c>
      <c r="I1482" s="108">
        <v>2857666784</v>
      </c>
      <c r="J1482" s="108">
        <v>3016760814</v>
      </c>
      <c r="K1482" s="108">
        <v>2747921395</v>
      </c>
      <c r="L1482" s="108">
        <v>1826396914</v>
      </c>
      <c r="M1482" s="108">
        <v>6796425170</v>
      </c>
      <c r="N1482" s="108">
        <v>3695268526</v>
      </c>
      <c r="O1482" s="108">
        <v>2870112531</v>
      </c>
      <c r="P1482" s="108">
        <v>2151484870</v>
      </c>
      <c r="Q1482" s="108">
        <v>2189834104</v>
      </c>
      <c r="R1482" s="108">
        <v>2236778390</v>
      </c>
      <c r="S1482" s="108">
        <v>1864958177</v>
      </c>
      <c r="T1482" s="108">
        <v>2363450634</v>
      </c>
      <c r="U1482" s="108">
        <v>18127379612</v>
      </c>
      <c r="V1482" s="108">
        <v>2232708988</v>
      </c>
      <c r="W1482" s="108">
        <v>2425584209</v>
      </c>
      <c r="X1482" s="108">
        <v>8695374137</v>
      </c>
      <c r="Y1482" s="108">
        <v>2270874962</v>
      </c>
      <c r="Z1482" s="108">
        <v>2331551524</v>
      </c>
      <c r="AA1482" s="108">
        <v>2054407111</v>
      </c>
      <c r="AB1482" s="108">
        <v>2175160996</v>
      </c>
      <c r="AC1482" s="108">
        <v>15286233186</v>
      </c>
      <c r="AD1482" s="108">
        <v>15930264292</v>
      </c>
      <c r="AE1482" s="108">
        <v>4510612361</v>
      </c>
      <c r="AF1482" s="108">
        <v>10551428600</v>
      </c>
      <c r="AG1482" s="108">
        <v>10672372307</v>
      </c>
      <c r="AH1482" s="115">
        <v>4090226871</v>
      </c>
      <c r="AI1482" s="105">
        <v>33.205500000000001</v>
      </c>
      <c r="AJ1482" s="105">
        <v>31.8538</v>
      </c>
      <c r="AK1482" s="105">
        <v>32.614400000000003</v>
      </c>
      <c r="AL1482" s="105">
        <v>31.858699999999999</v>
      </c>
      <c r="AM1482" s="105">
        <v>31.8294</v>
      </c>
      <c r="AN1482" s="105">
        <v>31.936199999999999</v>
      </c>
      <c r="AO1482" s="105">
        <v>31.6204</v>
      </c>
      <c r="AP1482" s="105">
        <v>31.419899999999998</v>
      </c>
      <c r="AQ1482" s="105">
        <v>32.851199999999999</v>
      </c>
      <c r="AR1482" s="105">
        <v>32.1965</v>
      </c>
      <c r="AS1482" s="105">
        <v>31.885899999999999</v>
      </c>
      <c r="AT1482" s="105">
        <v>31.6069</v>
      </c>
      <c r="AU1482" s="105">
        <v>31.262499999999999</v>
      </c>
      <c r="AV1482" s="105">
        <v>31.348500000000001</v>
      </c>
      <c r="AW1482" s="105">
        <v>31.1236</v>
      </c>
      <c r="AX1482" s="105">
        <v>31.517600000000002</v>
      </c>
      <c r="AY1482" s="105">
        <v>34.3934</v>
      </c>
      <c r="AZ1482" s="105">
        <v>31.388000000000002</v>
      </c>
      <c r="BA1482" s="105">
        <v>31.4206</v>
      </c>
      <c r="BB1482" s="105">
        <v>33.337800000000001</v>
      </c>
      <c r="BC1482" s="105">
        <v>31.268000000000001</v>
      </c>
      <c r="BD1482" s="105">
        <v>31.5213</v>
      </c>
      <c r="BE1482" s="105">
        <v>31.3446</v>
      </c>
      <c r="BF1482" s="105">
        <v>31.455100000000002</v>
      </c>
      <c r="BG1482" s="105">
        <v>33.878300000000003</v>
      </c>
      <c r="BH1482" s="105">
        <v>33.906199999999998</v>
      </c>
      <c r="BI1482" s="105">
        <v>32.084600000000002</v>
      </c>
      <c r="BJ1482" s="105">
        <v>33.351799999999997</v>
      </c>
      <c r="BK1482" s="105">
        <v>33.238999999999997</v>
      </c>
      <c r="BL1482" s="116">
        <v>31.921800000000001</v>
      </c>
      <c r="BM1482" s="112">
        <v>0.66706200000000004</v>
      </c>
      <c r="BN1482" s="112">
        <v>0.104557</v>
      </c>
      <c r="BO1482" s="112">
        <v>0.244585</v>
      </c>
      <c r="BP1482" s="112">
        <v>0.12696199999999999</v>
      </c>
      <c r="BQ1482" s="112">
        <v>2.6418799999999999E-2</v>
      </c>
      <c r="BR1482" s="112">
        <v>0.72769499999999998</v>
      </c>
      <c r="BS1482" s="112">
        <v>0.36346699999999998</v>
      </c>
      <c r="BT1482" s="112">
        <v>3.8977900000000003E-2</v>
      </c>
      <c r="BU1482" s="117">
        <v>0.58272299999999999</v>
      </c>
      <c r="BV1482" s="112">
        <v>0.72582400000000002</v>
      </c>
      <c r="BW1482" s="112">
        <v>0.177284</v>
      </c>
      <c r="BX1482" s="112">
        <v>0.35699799999999998</v>
      </c>
      <c r="BY1482" s="112">
        <v>0.19079099999999999</v>
      </c>
      <c r="BZ1482" s="112">
        <v>0.321241</v>
      </c>
      <c r="CA1482" s="112">
        <v>0.87215799999999999</v>
      </c>
      <c r="CB1482" s="112">
        <v>0.59217900000000001</v>
      </c>
      <c r="CC1482" s="112">
        <v>0.15856000000000001</v>
      </c>
      <c r="CD1482" s="117">
        <v>0.85228800000000005</v>
      </c>
      <c r="CE1482" s="105">
        <v>-0.27959299999999998</v>
      </c>
      <c r="CF1482" s="105">
        <v>-0.962758</v>
      </c>
      <c r="CG1482" s="105">
        <v>-0.87368400000000002</v>
      </c>
      <c r="CH1482" s="105">
        <v>-0.94108899999999995</v>
      </c>
      <c r="CI1482" s="105">
        <v>-1.59267</v>
      </c>
      <c r="CJ1482" s="105">
        <v>-0.404559</v>
      </c>
      <c r="CK1482" s="105">
        <v>-0.82872500000000004</v>
      </c>
      <c r="CL1482" s="105">
        <v>-1.39723</v>
      </c>
      <c r="CM1482" s="116">
        <v>0.45217000000000002</v>
      </c>
    </row>
    <row r="1483" spans="1:91">
      <c r="A1483" s="104" t="s">
        <v>3916</v>
      </c>
      <c r="B1483" s="104" t="s">
        <v>3917</v>
      </c>
      <c r="C1483" s="104" t="s">
        <v>3918</v>
      </c>
      <c r="D1483" s="105">
        <v>34.053100000000001</v>
      </c>
      <c r="E1483" s="108">
        <v>12176730651</v>
      </c>
      <c r="F1483" s="108">
        <v>8247773809</v>
      </c>
      <c r="G1483" s="108">
        <v>8798548628</v>
      </c>
      <c r="H1483" s="108">
        <v>13206585723</v>
      </c>
      <c r="I1483" s="108">
        <v>12687090531</v>
      </c>
      <c r="J1483" s="108">
        <v>8674982339</v>
      </c>
      <c r="K1483" s="108">
        <v>12106580676</v>
      </c>
      <c r="L1483" s="108">
        <v>5353234366</v>
      </c>
      <c r="M1483" s="108">
        <v>11374833273</v>
      </c>
      <c r="N1483" s="108">
        <v>9322161982</v>
      </c>
      <c r="O1483" s="108">
        <v>8448671840</v>
      </c>
      <c r="P1483" s="108">
        <v>9591604664</v>
      </c>
      <c r="Q1483" s="108">
        <v>16322314915</v>
      </c>
      <c r="R1483" s="108">
        <v>17262340661</v>
      </c>
      <c r="S1483" s="108">
        <v>28592640294</v>
      </c>
      <c r="T1483" s="108">
        <v>14193039364</v>
      </c>
      <c r="U1483" s="108">
        <v>17220197320</v>
      </c>
      <c r="V1483" s="108">
        <v>14772247356</v>
      </c>
      <c r="W1483" s="108">
        <v>15274034210</v>
      </c>
      <c r="X1483" s="108">
        <v>19259447192</v>
      </c>
      <c r="Y1483" s="108">
        <v>19634958098</v>
      </c>
      <c r="Z1483" s="108">
        <v>12794405511</v>
      </c>
      <c r="AA1483" s="108">
        <v>14036497321</v>
      </c>
      <c r="AB1483" s="108">
        <v>13802267259</v>
      </c>
      <c r="AC1483" s="108">
        <v>20814991254</v>
      </c>
      <c r="AD1483" s="108">
        <v>21648656284</v>
      </c>
      <c r="AE1483" s="108">
        <v>19116024127</v>
      </c>
      <c r="AF1483" s="108">
        <v>16482917737</v>
      </c>
      <c r="AG1483" s="108">
        <v>19575778560</v>
      </c>
      <c r="AH1483" s="115">
        <v>17569721658</v>
      </c>
      <c r="AI1483" s="105">
        <v>33.886899999999997</v>
      </c>
      <c r="AJ1483" s="105">
        <v>33.477200000000003</v>
      </c>
      <c r="AK1483" s="105">
        <v>33.572800000000001</v>
      </c>
      <c r="AL1483" s="105">
        <v>33.8949</v>
      </c>
      <c r="AM1483" s="105">
        <v>33.985199999999999</v>
      </c>
      <c r="AN1483" s="105">
        <v>33.431399999999996</v>
      </c>
      <c r="AO1483" s="105">
        <v>33.756999999999998</v>
      </c>
      <c r="AP1483" s="105">
        <v>32.986899999999999</v>
      </c>
      <c r="AQ1483" s="105">
        <v>33.594200000000001</v>
      </c>
      <c r="AR1483" s="105">
        <v>33.573399999999999</v>
      </c>
      <c r="AS1483" s="105">
        <v>33.5</v>
      </c>
      <c r="AT1483" s="105">
        <v>33.763300000000001</v>
      </c>
      <c r="AU1483" s="105">
        <v>34.131599999999999</v>
      </c>
      <c r="AV1483" s="105">
        <v>34.296599999999998</v>
      </c>
      <c r="AW1483" s="105">
        <v>35.115000000000002</v>
      </c>
      <c r="AX1483" s="105">
        <v>34.1038</v>
      </c>
      <c r="AY1483" s="105">
        <v>34.309399999999997</v>
      </c>
      <c r="AZ1483" s="105">
        <v>34.118899999999996</v>
      </c>
      <c r="BA1483" s="105">
        <v>34.075299999999999</v>
      </c>
      <c r="BB1483" s="105">
        <v>34.506599999999999</v>
      </c>
      <c r="BC1483" s="105">
        <v>34.413600000000002</v>
      </c>
      <c r="BD1483" s="105">
        <v>34.000399999999999</v>
      </c>
      <c r="BE1483" s="105">
        <v>34.123399999999997</v>
      </c>
      <c r="BF1483" s="105">
        <v>34.120800000000003</v>
      </c>
      <c r="BG1483" s="105">
        <v>34.340000000000003</v>
      </c>
      <c r="BH1483" s="105">
        <v>34.357599999999998</v>
      </c>
      <c r="BI1483" s="105">
        <v>34.167900000000003</v>
      </c>
      <c r="BJ1483" s="105">
        <v>33.9953</v>
      </c>
      <c r="BK1483" s="105">
        <v>34.112900000000003</v>
      </c>
      <c r="BL1483" s="116">
        <v>34.030900000000003</v>
      </c>
      <c r="BM1483" s="112">
        <v>3.5615800000000003E-2</v>
      </c>
      <c r="BN1483" s="112">
        <v>0.19021199999999999</v>
      </c>
      <c r="BO1483" s="112">
        <v>6.4389799999999997E-2</v>
      </c>
      <c r="BP1483" s="112">
        <v>7.1857199999999996E-3</v>
      </c>
      <c r="BQ1483" s="112">
        <v>0.20088500000000001</v>
      </c>
      <c r="BR1483" s="112">
        <v>0.15461900000000001</v>
      </c>
      <c r="BS1483" s="112">
        <v>0.10301399999999999</v>
      </c>
      <c r="BT1483" s="112">
        <v>0.54646799999999995</v>
      </c>
      <c r="BU1483" s="117">
        <v>2.5600700000000001E-2</v>
      </c>
      <c r="BV1483" s="112">
        <v>8.1283099999999997E-2</v>
      </c>
      <c r="BW1483" s="112">
        <v>0.27884799999999998</v>
      </c>
      <c r="BX1483" s="112">
        <v>0.15566199999999999</v>
      </c>
      <c r="BY1483" s="112">
        <v>2.22855E-2</v>
      </c>
      <c r="BZ1483" s="112">
        <v>0.57049499999999997</v>
      </c>
      <c r="CA1483" s="112">
        <v>0.40526699999999999</v>
      </c>
      <c r="CB1483" s="112">
        <v>0.30400100000000002</v>
      </c>
      <c r="CC1483" s="112">
        <v>0.71469899999999997</v>
      </c>
      <c r="CD1483" s="117">
        <v>0.44527800000000001</v>
      </c>
      <c r="CE1483" s="105">
        <v>-0.40070899999999998</v>
      </c>
      <c r="CF1483" s="105">
        <v>-0.27585199999999999</v>
      </c>
      <c r="CG1483" s="105">
        <v>-0.600329</v>
      </c>
      <c r="CH1483" s="105">
        <v>-0.43410399999999999</v>
      </c>
      <c r="CI1483" s="105">
        <v>0.46804299999999999</v>
      </c>
      <c r="CJ1483" s="105">
        <v>0.13098899999999999</v>
      </c>
      <c r="CK1483" s="105">
        <v>0.28549999999999998</v>
      </c>
      <c r="CL1483" s="105">
        <v>3.5179099999999998E-2</v>
      </c>
      <c r="CM1483" s="116">
        <v>0.242176</v>
      </c>
    </row>
    <row r="1484" spans="1:91">
      <c r="A1484" s="104" t="s">
        <v>3919</v>
      </c>
      <c r="B1484" s="104" t="s">
        <v>3920</v>
      </c>
      <c r="C1484" s="104" t="s">
        <v>496</v>
      </c>
      <c r="D1484" s="105">
        <v>32.429699999999997</v>
      </c>
      <c r="E1484" s="108">
        <v>3709650978</v>
      </c>
      <c r="F1484" s="108">
        <v>3210343104</v>
      </c>
      <c r="G1484" s="108">
        <v>3487104101</v>
      </c>
      <c r="H1484" s="108">
        <v>4884504032</v>
      </c>
      <c r="I1484" s="108">
        <v>3908729674</v>
      </c>
      <c r="J1484" s="108">
        <v>3357364090</v>
      </c>
      <c r="K1484" s="108">
        <v>3634710028</v>
      </c>
      <c r="L1484" s="108">
        <v>2306648353</v>
      </c>
      <c r="M1484" s="108">
        <v>3889102928</v>
      </c>
      <c r="N1484" s="108">
        <v>3436019671</v>
      </c>
      <c r="O1484" s="108">
        <v>3127274414</v>
      </c>
      <c r="P1484" s="108">
        <v>3043409209</v>
      </c>
      <c r="Q1484" s="108">
        <v>4791914974</v>
      </c>
      <c r="R1484" s="108">
        <v>5725190900</v>
      </c>
      <c r="S1484" s="108">
        <v>6578065334</v>
      </c>
      <c r="T1484" s="108">
        <v>4417244180</v>
      </c>
      <c r="U1484" s="108">
        <v>5213536611</v>
      </c>
      <c r="V1484" s="108">
        <v>5435659097</v>
      </c>
      <c r="W1484" s="108">
        <v>5075213506</v>
      </c>
      <c r="X1484" s="108">
        <v>6348987464</v>
      </c>
      <c r="Y1484" s="108">
        <v>5598321046</v>
      </c>
      <c r="Z1484" s="108">
        <v>4284649888</v>
      </c>
      <c r="AA1484" s="108">
        <v>4417075600</v>
      </c>
      <c r="AB1484" s="108">
        <v>4694854598</v>
      </c>
      <c r="AC1484" s="108">
        <v>5750529177</v>
      </c>
      <c r="AD1484" s="108">
        <v>6789629676</v>
      </c>
      <c r="AE1484" s="108">
        <v>6676577968</v>
      </c>
      <c r="AF1484" s="108">
        <v>5701787841</v>
      </c>
      <c r="AG1484" s="108">
        <v>6575221764</v>
      </c>
      <c r="AH1484" s="115">
        <v>5341877446</v>
      </c>
      <c r="AI1484" s="105">
        <v>32.1721</v>
      </c>
      <c r="AJ1484" s="105">
        <v>32.121699999999997</v>
      </c>
      <c r="AK1484" s="105">
        <v>32.237900000000003</v>
      </c>
      <c r="AL1484" s="105">
        <v>32.459899999999998</v>
      </c>
      <c r="AM1484" s="105">
        <v>32.2821</v>
      </c>
      <c r="AN1484" s="105">
        <v>32.077500000000001</v>
      </c>
      <c r="AO1484" s="105">
        <v>32.020099999999999</v>
      </c>
      <c r="AP1484" s="105">
        <v>31.752700000000001</v>
      </c>
      <c r="AQ1484" s="105">
        <v>32.045900000000003</v>
      </c>
      <c r="AR1484" s="105">
        <v>32.0961</v>
      </c>
      <c r="AS1484" s="105">
        <v>32.0246</v>
      </c>
      <c r="AT1484" s="105">
        <v>32.107199999999999</v>
      </c>
      <c r="AU1484" s="105">
        <v>32.388800000000003</v>
      </c>
      <c r="AV1484" s="105">
        <v>32.7044</v>
      </c>
      <c r="AW1484" s="105">
        <v>32.938600000000001</v>
      </c>
      <c r="AX1484" s="105">
        <v>32.419800000000002</v>
      </c>
      <c r="AY1484" s="105">
        <v>32.599899999999998</v>
      </c>
      <c r="AZ1484" s="105">
        <v>32.667900000000003</v>
      </c>
      <c r="BA1484" s="105">
        <v>32.485799999999998</v>
      </c>
      <c r="BB1484" s="105">
        <v>32.886699999999998</v>
      </c>
      <c r="BC1484" s="105">
        <v>32.5764</v>
      </c>
      <c r="BD1484" s="105">
        <v>32.407699999999998</v>
      </c>
      <c r="BE1484" s="105">
        <v>32.439599999999999</v>
      </c>
      <c r="BF1484" s="105">
        <v>32.564999999999998</v>
      </c>
      <c r="BG1484" s="105">
        <v>32.464799999999997</v>
      </c>
      <c r="BH1484" s="105">
        <v>32.6751</v>
      </c>
      <c r="BI1484" s="105">
        <v>32.650300000000001</v>
      </c>
      <c r="BJ1484" s="105">
        <v>32.463799999999999</v>
      </c>
      <c r="BK1484" s="105">
        <v>32.542900000000003</v>
      </c>
      <c r="BL1484" s="116">
        <v>32.306399999999996</v>
      </c>
      <c r="BM1484" s="112">
        <v>2.7989400000000001E-2</v>
      </c>
      <c r="BN1484" s="112">
        <v>0.27610000000000001</v>
      </c>
      <c r="BO1484" s="112">
        <v>1.29587E-2</v>
      </c>
      <c r="BP1484" s="112">
        <v>8.1856800000000007E-3</v>
      </c>
      <c r="BQ1484" s="112">
        <v>0.240143</v>
      </c>
      <c r="BR1484" s="112">
        <v>0.28629100000000002</v>
      </c>
      <c r="BS1484" s="112">
        <v>0.20438600000000001</v>
      </c>
      <c r="BT1484" s="112">
        <v>0.71557499999999996</v>
      </c>
      <c r="BU1484" s="117">
        <v>0.17339399999999999</v>
      </c>
      <c r="BV1484" s="112">
        <v>7.1240399999999995E-2</v>
      </c>
      <c r="BW1484" s="112">
        <v>0.36839</v>
      </c>
      <c r="BX1484" s="112">
        <v>6.7287E-2</v>
      </c>
      <c r="BY1484" s="112">
        <v>2.4280800000000002E-2</v>
      </c>
      <c r="BZ1484" s="112">
        <v>0.59282699999999999</v>
      </c>
      <c r="CA1484" s="112">
        <v>0.55557100000000004</v>
      </c>
      <c r="CB1484" s="112">
        <v>0.42938900000000002</v>
      </c>
      <c r="CC1484" s="112">
        <v>0.83043100000000003</v>
      </c>
      <c r="CD1484" s="117">
        <v>0.68647800000000003</v>
      </c>
      <c r="CE1484" s="105">
        <v>-0.26048300000000002</v>
      </c>
      <c r="CF1484" s="105">
        <v>-0.16450899999999999</v>
      </c>
      <c r="CG1484" s="105">
        <v>-0.498145</v>
      </c>
      <c r="CH1484" s="105">
        <v>-0.36172399999999999</v>
      </c>
      <c r="CI1484" s="105">
        <v>0.239562</v>
      </c>
      <c r="CJ1484" s="105">
        <v>0.12485499999999999</v>
      </c>
      <c r="CK1484" s="105">
        <v>0.21191699999999999</v>
      </c>
      <c r="CL1484" s="105">
        <v>3.3058200000000003E-2</v>
      </c>
      <c r="CM1484" s="116">
        <v>0.159025</v>
      </c>
    </row>
    <row r="1485" spans="1:91">
      <c r="A1485" s="104" t="s">
        <v>3921</v>
      </c>
      <c r="B1485" s="104" t="s">
        <v>3922</v>
      </c>
      <c r="C1485" s="104" t="s">
        <v>3923</v>
      </c>
      <c r="D1485" s="105">
        <v>36.866399999999999</v>
      </c>
      <c r="E1485" s="108">
        <v>50105706000</v>
      </c>
      <c r="F1485" s="108">
        <v>22734517748</v>
      </c>
      <c r="G1485" s="108">
        <v>22703978471</v>
      </c>
      <c r="H1485" s="108">
        <v>47863144948</v>
      </c>
      <c r="I1485" s="108">
        <v>44288768533</v>
      </c>
      <c r="J1485" s="108">
        <v>17350901115</v>
      </c>
      <c r="K1485" s="108">
        <v>58559225743</v>
      </c>
      <c r="L1485" s="108">
        <v>16716820479</v>
      </c>
      <c r="M1485" s="108">
        <v>49125835738</v>
      </c>
      <c r="N1485" s="108">
        <v>37834064677</v>
      </c>
      <c r="O1485" s="108">
        <v>19406282229</v>
      </c>
      <c r="P1485" s="108">
        <v>24493008531</v>
      </c>
      <c r="Q1485" s="108">
        <v>112625000000</v>
      </c>
      <c r="R1485" s="108">
        <v>120293000000</v>
      </c>
      <c r="S1485" s="108">
        <v>168051000000</v>
      </c>
      <c r="T1485" s="108">
        <v>97092096129</v>
      </c>
      <c r="U1485" s="108">
        <v>115361000000</v>
      </c>
      <c r="V1485" s="108">
        <v>101706000000</v>
      </c>
      <c r="W1485" s="108">
        <v>103589000000</v>
      </c>
      <c r="X1485" s="108">
        <v>117767000000</v>
      </c>
      <c r="Y1485" s="108">
        <v>114489000000</v>
      </c>
      <c r="Z1485" s="108">
        <v>90761760081</v>
      </c>
      <c r="AA1485" s="108">
        <v>93372458666</v>
      </c>
      <c r="AB1485" s="108">
        <v>100207000000</v>
      </c>
      <c r="AC1485" s="108">
        <v>153454000000</v>
      </c>
      <c r="AD1485" s="108">
        <v>166423000000</v>
      </c>
      <c r="AE1485" s="108">
        <v>152421000000</v>
      </c>
      <c r="AF1485" s="108">
        <v>130320000000</v>
      </c>
      <c r="AG1485" s="108">
        <v>145020000000</v>
      </c>
      <c r="AH1485" s="115">
        <v>143722000000</v>
      </c>
      <c r="AI1485" s="105">
        <v>35.927700000000002</v>
      </c>
      <c r="AJ1485" s="105">
        <v>34.9009</v>
      </c>
      <c r="AK1485" s="105">
        <v>34.889099999999999</v>
      </c>
      <c r="AL1485" s="105">
        <v>35.752600000000001</v>
      </c>
      <c r="AM1485" s="105">
        <v>35.767899999999997</v>
      </c>
      <c r="AN1485" s="105">
        <v>34.384399999999999</v>
      </c>
      <c r="AO1485" s="105">
        <v>36.0107</v>
      </c>
      <c r="AP1485" s="105">
        <v>34.5441</v>
      </c>
      <c r="AQ1485" s="105">
        <v>35.704900000000002</v>
      </c>
      <c r="AR1485" s="105">
        <v>35.5931</v>
      </c>
      <c r="AS1485" s="105">
        <v>34.669600000000003</v>
      </c>
      <c r="AT1485" s="105">
        <v>35.1158</v>
      </c>
      <c r="AU1485" s="105">
        <v>36.9377</v>
      </c>
      <c r="AV1485" s="105">
        <v>37.097499999999997</v>
      </c>
      <c r="AW1485" s="105">
        <v>37.624400000000001</v>
      </c>
      <c r="AX1485" s="105">
        <v>36.878</v>
      </c>
      <c r="AY1485" s="105">
        <v>37.059699999999999</v>
      </c>
      <c r="AZ1485" s="105">
        <v>36.8782</v>
      </c>
      <c r="BA1485" s="105">
        <v>36.837000000000003</v>
      </c>
      <c r="BB1485" s="105">
        <v>37.110700000000001</v>
      </c>
      <c r="BC1485" s="105">
        <v>36.939399999999999</v>
      </c>
      <c r="BD1485" s="105">
        <v>36.826599999999999</v>
      </c>
      <c r="BE1485" s="105">
        <v>36.854799999999997</v>
      </c>
      <c r="BF1485" s="105">
        <v>36.980800000000002</v>
      </c>
      <c r="BG1485" s="105">
        <v>37.233800000000002</v>
      </c>
      <c r="BH1485" s="105">
        <v>37.302500000000002</v>
      </c>
      <c r="BI1485" s="105">
        <v>37.1631</v>
      </c>
      <c r="BJ1485" s="105">
        <v>36.978299999999997</v>
      </c>
      <c r="BK1485" s="105">
        <v>37.0291</v>
      </c>
      <c r="BL1485" s="116">
        <v>37.094999999999999</v>
      </c>
      <c r="BM1485" s="112">
        <v>6.5665200000000002E-3</v>
      </c>
      <c r="BN1485" s="112">
        <v>1.9652099999999999E-2</v>
      </c>
      <c r="BO1485" s="112">
        <v>2.26897E-2</v>
      </c>
      <c r="BP1485" s="112">
        <v>2.0797400000000001E-3</v>
      </c>
      <c r="BQ1485" s="112">
        <v>0.426838</v>
      </c>
      <c r="BR1485" s="112">
        <v>0.24048</v>
      </c>
      <c r="BS1485" s="112">
        <v>0.45419300000000001</v>
      </c>
      <c r="BT1485" s="112">
        <v>6.5277299999999996E-2</v>
      </c>
      <c r="BU1485" s="117">
        <v>1.9292199999999999E-2</v>
      </c>
      <c r="BV1485" s="112">
        <v>3.2593999999999998E-2</v>
      </c>
      <c r="BW1485" s="112">
        <v>5.7056200000000001E-2</v>
      </c>
      <c r="BX1485" s="112">
        <v>8.7471699999999999E-2</v>
      </c>
      <c r="BY1485" s="112">
        <v>1.16656E-2</v>
      </c>
      <c r="BZ1485" s="112">
        <v>0.71733899999999995</v>
      </c>
      <c r="CA1485" s="112">
        <v>0.50129299999999999</v>
      </c>
      <c r="CB1485" s="112">
        <v>0.66098900000000005</v>
      </c>
      <c r="CC1485" s="112">
        <v>0.21564</v>
      </c>
      <c r="CD1485" s="117">
        <v>0.43498900000000001</v>
      </c>
      <c r="CE1485" s="105">
        <v>-1.7948900000000001</v>
      </c>
      <c r="CF1485" s="105">
        <v>-1.7324999999999999</v>
      </c>
      <c r="CG1485" s="105">
        <v>-1.61422</v>
      </c>
      <c r="CH1485" s="105">
        <v>-1.90795</v>
      </c>
      <c r="CI1485" s="105">
        <v>0.18572</v>
      </c>
      <c r="CJ1485" s="105">
        <v>-9.5494599999999999E-2</v>
      </c>
      <c r="CK1485" s="105">
        <v>-7.1779899999999994E-2</v>
      </c>
      <c r="CL1485" s="105">
        <v>-0.14673900000000001</v>
      </c>
      <c r="CM1485" s="116">
        <v>0.19899700000000001</v>
      </c>
    </row>
    <row r="1486" spans="1:91">
      <c r="A1486" s="104" t="s">
        <v>5388</v>
      </c>
      <c r="B1486" s="104" t="s">
        <v>5389</v>
      </c>
      <c r="C1486" s="104" t="s">
        <v>1915</v>
      </c>
      <c r="D1486" s="105">
        <v>25.101199999999999</v>
      </c>
      <c r="E1486" s="108">
        <v>29605952</v>
      </c>
      <c r="F1486" s="108">
        <v>14518114.25</v>
      </c>
      <c r="G1486" s="108">
        <v>12034353.75</v>
      </c>
      <c r="H1486" s="108">
        <v>37330929</v>
      </c>
      <c r="I1486" s="108"/>
      <c r="J1486" s="108">
        <v>12151200</v>
      </c>
      <c r="K1486" s="108">
        <v>11706180.25</v>
      </c>
      <c r="L1486" s="108">
        <v>9301757</v>
      </c>
      <c r="M1486" s="108">
        <v>44014308.5</v>
      </c>
      <c r="N1486" s="108">
        <v>132094976</v>
      </c>
      <c r="O1486" s="108">
        <v>23508650</v>
      </c>
      <c r="P1486" s="108">
        <v>29460318</v>
      </c>
      <c r="Q1486" s="108">
        <v>23316257</v>
      </c>
      <c r="R1486" s="108">
        <v>40958506</v>
      </c>
      <c r="S1486" s="108">
        <v>30875347.5</v>
      </c>
      <c r="T1486" s="108">
        <v>46551598</v>
      </c>
      <c r="U1486" s="108">
        <v>53859004.5</v>
      </c>
      <c r="V1486" s="108">
        <v>13850075</v>
      </c>
      <c r="W1486" s="108">
        <v>37627486</v>
      </c>
      <c r="X1486" s="108">
        <v>50439334</v>
      </c>
      <c r="Y1486" s="108">
        <v>32737078</v>
      </c>
      <c r="Z1486" s="108">
        <v>24702545.5</v>
      </c>
      <c r="AA1486" s="108">
        <v>93818945</v>
      </c>
      <c r="AB1486" s="108">
        <v>5266344.5</v>
      </c>
      <c r="AC1486" s="108">
        <v>33685983</v>
      </c>
      <c r="AD1486" s="108">
        <v>6109398.5</v>
      </c>
      <c r="AE1486" s="108">
        <v>25445463</v>
      </c>
      <c r="AF1486" s="108">
        <v>19577484</v>
      </c>
      <c r="AG1486" s="108">
        <v>21824414.5</v>
      </c>
      <c r="AH1486" s="115">
        <v>44124498</v>
      </c>
      <c r="AI1486" s="105">
        <v>25.2029</v>
      </c>
      <c r="AJ1486" s="105">
        <v>24.539400000000001</v>
      </c>
      <c r="AK1486" s="105">
        <v>24.223600000000001</v>
      </c>
      <c r="AL1486" s="105">
        <v>25.4283</v>
      </c>
      <c r="AM1486" s="105">
        <v>20.7333</v>
      </c>
      <c r="AN1486" s="105">
        <v>24.426500000000001</v>
      </c>
      <c r="AO1486" s="105">
        <v>23.688500000000001</v>
      </c>
      <c r="AP1486" s="105">
        <v>24.281099999999999</v>
      </c>
      <c r="AQ1486" s="105">
        <v>25.5806</v>
      </c>
      <c r="AR1486" s="105">
        <v>27.344200000000001</v>
      </c>
      <c r="AS1486" s="105">
        <v>25.184799999999999</v>
      </c>
      <c r="AT1486" s="105">
        <v>25.416399999999999</v>
      </c>
      <c r="AU1486" s="105">
        <v>24.675599999999999</v>
      </c>
      <c r="AV1486" s="105">
        <v>25.577400000000001</v>
      </c>
      <c r="AW1486" s="105">
        <v>25.466000000000001</v>
      </c>
      <c r="AX1486" s="105">
        <v>25.851600000000001</v>
      </c>
      <c r="AY1486" s="105">
        <v>26.019300000000001</v>
      </c>
      <c r="AZ1486" s="105">
        <v>24.150200000000002</v>
      </c>
      <c r="BA1486" s="105">
        <v>25.4102</v>
      </c>
      <c r="BB1486" s="105">
        <v>25.974799999999998</v>
      </c>
      <c r="BC1486" s="105">
        <v>25.203199999999999</v>
      </c>
      <c r="BD1486" s="105">
        <v>24.8093</v>
      </c>
      <c r="BE1486" s="105">
        <v>26.8826</v>
      </c>
      <c r="BF1486" s="105">
        <v>22.765000000000001</v>
      </c>
      <c r="BG1486" s="105">
        <v>25.017600000000002</v>
      </c>
      <c r="BH1486" s="105">
        <v>22.5669</v>
      </c>
      <c r="BI1486" s="105">
        <v>24.614799999999999</v>
      </c>
      <c r="BJ1486" s="105">
        <v>24.277699999999999</v>
      </c>
      <c r="BK1486" s="105">
        <v>24.309899999999999</v>
      </c>
      <c r="BL1486" s="116">
        <v>25.422499999999999</v>
      </c>
      <c r="BM1486" s="112">
        <v>0.97668600000000005</v>
      </c>
      <c r="BN1486" s="112">
        <v>0.48286299999999999</v>
      </c>
      <c r="BO1486" s="112">
        <v>0.83113000000000004</v>
      </c>
      <c r="BP1486" s="112">
        <v>0.168381</v>
      </c>
      <c r="BQ1486" s="112">
        <v>0.293462</v>
      </c>
      <c r="BR1486" s="112">
        <v>0.39597300000000002</v>
      </c>
      <c r="BS1486" s="112">
        <v>0.123363</v>
      </c>
      <c r="BT1486" s="112">
        <v>0.91068800000000005</v>
      </c>
      <c r="BU1486" s="117">
        <v>0.51539999999999997</v>
      </c>
      <c r="BV1486" s="112">
        <v>0.98387500000000006</v>
      </c>
      <c r="BW1486" s="112">
        <v>0.56828299999999998</v>
      </c>
      <c r="BX1486" s="112">
        <v>0.88273000000000001</v>
      </c>
      <c r="BY1486" s="112">
        <v>0.241036</v>
      </c>
      <c r="BZ1486" s="112">
        <v>0.62862799999999996</v>
      </c>
      <c r="CA1486" s="112">
        <v>0.66145100000000001</v>
      </c>
      <c r="CB1486" s="112">
        <v>0.331347</v>
      </c>
      <c r="CC1486" s="112">
        <v>0.95035700000000001</v>
      </c>
      <c r="CD1486" s="117">
        <v>0.81814900000000002</v>
      </c>
      <c r="CE1486" s="105">
        <v>-1.47444E-2</v>
      </c>
      <c r="CF1486" s="105">
        <v>-1.1406799999999999</v>
      </c>
      <c r="CG1486" s="105">
        <v>-0.15331500000000001</v>
      </c>
      <c r="CH1486" s="105">
        <v>1.3117700000000001</v>
      </c>
      <c r="CI1486" s="105">
        <v>0.56959800000000005</v>
      </c>
      <c r="CJ1486" s="105">
        <v>0.67036099999999998</v>
      </c>
      <c r="CK1486" s="105">
        <v>0.85937799999999998</v>
      </c>
      <c r="CL1486" s="105">
        <v>0.14891799999999999</v>
      </c>
      <c r="CM1486" s="116">
        <v>-0.60361399999999998</v>
      </c>
    </row>
    <row r="1487" spans="1:91">
      <c r="A1487" s="104" t="s">
        <v>5390</v>
      </c>
      <c r="B1487" s="104" t="s">
        <v>5391</v>
      </c>
      <c r="C1487" s="104" t="s">
        <v>5392</v>
      </c>
      <c r="D1487" s="105">
        <v>22.607949999999999</v>
      </c>
      <c r="E1487" s="108">
        <v>4463835.5</v>
      </c>
      <c r="F1487" s="108"/>
      <c r="G1487" s="108">
        <v>4176745.25</v>
      </c>
      <c r="H1487" s="108"/>
      <c r="I1487" s="108">
        <v>2503482.5</v>
      </c>
      <c r="J1487" s="108"/>
      <c r="K1487" s="108"/>
      <c r="L1487" s="108"/>
      <c r="M1487" s="108"/>
      <c r="N1487" s="108"/>
      <c r="O1487" s="108"/>
      <c r="P1487" s="108"/>
      <c r="Q1487" s="108">
        <v>10683710</v>
      </c>
      <c r="R1487" s="108">
        <v>7570621</v>
      </c>
      <c r="S1487" s="108"/>
      <c r="T1487" s="108"/>
      <c r="U1487" s="108"/>
      <c r="V1487" s="108"/>
      <c r="W1487" s="108"/>
      <c r="X1487" s="108">
        <v>6802187</v>
      </c>
      <c r="Y1487" s="108"/>
      <c r="Z1487" s="108"/>
      <c r="AA1487" s="108">
        <v>9176055</v>
      </c>
      <c r="AB1487" s="108">
        <v>17279188</v>
      </c>
      <c r="AC1487" s="108">
        <v>7979921</v>
      </c>
      <c r="AD1487" s="108">
        <v>9626867</v>
      </c>
      <c r="AE1487" s="108">
        <v>6456223</v>
      </c>
      <c r="AF1487" s="108"/>
      <c r="AG1487" s="108"/>
      <c r="AH1487" s="115"/>
      <c r="AI1487" s="105">
        <v>22.473299999999998</v>
      </c>
      <c r="AJ1487" s="105">
        <v>20.254999999999999</v>
      </c>
      <c r="AK1487" s="105">
        <v>22.8504</v>
      </c>
      <c r="AL1487" s="105">
        <v>21.860099999999999</v>
      </c>
      <c r="AM1487" s="105">
        <v>21.2516</v>
      </c>
      <c r="AN1487" s="105">
        <v>23.811</v>
      </c>
      <c r="AO1487" s="105">
        <v>22.879100000000001</v>
      </c>
      <c r="AP1487" s="105">
        <v>23.430700000000002</v>
      </c>
      <c r="AQ1487" s="105">
        <v>21.824200000000001</v>
      </c>
      <c r="AR1487" s="105">
        <v>20.508500000000002</v>
      </c>
      <c r="AS1487" s="105">
        <v>21.1738</v>
      </c>
      <c r="AT1487" s="105">
        <v>23.447199999999999</v>
      </c>
      <c r="AU1487" s="105">
        <v>23.5108</v>
      </c>
      <c r="AV1487" s="105">
        <v>23.1417</v>
      </c>
      <c r="AW1487" s="105">
        <v>21.668600000000001</v>
      </c>
      <c r="AX1487" s="105">
        <v>22.579799999999999</v>
      </c>
      <c r="AY1487" s="105">
        <v>22.473500000000001</v>
      </c>
      <c r="AZ1487" s="105">
        <v>20.890899999999998</v>
      </c>
      <c r="BA1487" s="105">
        <v>22.826899999999998</v>
      </c>
      <c r="BB1487" s="105">
        <v>23.2895</v>
      </c>
      <c r="BC1487" s="105">
        <v>23.0961</v>
      </c>
      <c r="BD1487" s="105">
        <v>20.761299999999999</v>
      </c>
      <c r="BE1487" s="105">
        <v>23.438300000000002</v>
      </c>
      <c r="BF1487" s="105">
        <v>24.479099999999999</v>
      </c>
      <c r="BG1487" s="105">
        <v>22.7058</v>
      </c>
      <c r="BH1487" s="105">
        <v>23.247800000000002</v>
      </c>
      <c r="BI1487" s="105">
        <v>22.636099999999999</v>
      </c>
      <c r="BJ1487" s="105">
        <v>21.4116</v>
      </c>
      <c r="BK1487" s="105">
        <v>22.1584</v>
      </c>
      <c r="BL1487" s="116">
        <v>22.0989</v>
      </c>
      <c r="BM1487" s="112">
        <v>0.97329299999999996</v>
      </c>
      <c r="BN1487" s="112">
        <v>0.63241700000000001</v>
      </c>
      <c r="BO1487" s="112">
        <v>0.195106</v>
      </c>
      <c r="BP1487" s="112">
        <v>0.85476399999999997</v>
      </c>
      <c r="BQ1487" s="112">
        <v>0.22187699999999999</v>
      </c>
      <c r="BR1487" s="112">
        <v>0.88517699999999999</v>
      </c>
      <c r="BS1487" s="112">
        <v>1.2633500000000001E-2</v>
      </c>
      <c r="BT1487" s="112">
        <v>0.42591000000000001</v>
      </c>
      <c r="BU1487" s="117">
        <v>3.4113999999999998E-2</v>
      </c>
      <c r="BV1487" s="112">
        <v>0.98267599999999999</v>
      </c>
      <c r="BW1487" s="112">
        <v>0.70325700000000002</v>
      </c>
      <c r="BX1487" s="112">
        <v>0.30491299999999999</v>
      </c>
      <c r="BY1487" s="112">
        <v>0.88430200000000003</v>
      </c>
      <c r="BZ1487" s="112">
        <v>0.59282699999999999</v>
      </c>
      <c r="CA1487" s="112">
        <v>0.94979100000000005</v>
      </c>
      <c r="CB1487" s="112">
        <v>0.110026</v>
      </c>
      <c r="CC1487" s="112">
        <v>0.61218600000000001</v>
      </c>
      <c r="CD1487" s="117">
        <v>0.45077499999999998</v>
      </c>
      <c r="CE1487" s="105">
        <v>-3.00751E-2</v>
      </c>
      <c r="CF1487" s="105">
        <v>0.41790100000000002</v>
      </c>
      <c r="CG1487" s="105">
        <v>0.821685</v>
      </c>
      <c r="CH1487" s="105">
        <v>-0.179838</v>
      </c>
      <c r="CI1487" s="105">
        <v>0.88402700000000001</v>
      </c>
      <c r="CJ1487" s="105">
        <v>9.1751100000000002E-2</v>
      </c>
      <c r="CK1487" s="105">
        <v>1.18116</v>
      </c>
      <c r="CL1487" s="105">
        <v>1.0032399999999999</v>
      </c>
      <c r="CM1487" s="116">
        <v>0.97358999999999996</v>
      </c>
    </row>
    <row r="1488" spans="1:91">
      <c r="A1488" s="104" t="s">
        <v>5393</v>
      </c>
      <c r="B1488" s="104" t="s">
        <v>5394</v>
      </c>
      <c r="C1488" s="104" t="s">
        <v>5395</v>
      </c>
      <c r="D1488" s="105">
        <v>24.15025</v>
      </c>
      <c r="E1488" s="108">
        <v>11282313</v>
      </c>
      <c r="F1488" s="108">
        <v>8365069.5</v>
      </c>
      <c r="G1488" s="108">
        <v>3663864.25</v>
      </c>
      <c r="H1488" s="108">
        <v>19276052</v>
      </c>
      <c r="I1488" s="108">
        <v>20103448</v>
      </c>
      <c r="J1488" s="108">
        <v>23088970</v>
      </c>
      <c r="K1488" s="108">
        <v>9351620</v>
      </c>
      <c r="L1488" s="108">
        <v>13274439</v>
      </c>
      <c r="M1488" s="108">
        <v>20472222</v>
      </c>
      <c r="N1488" s="108">
        <v>17560038</v>
      </c>
      <c r="O1488" s="108">
        <v>44696092</v>
      </c>
      <c r="P1488" s="108"/>
      <c r="Q1488" s="108">
        <v>4331725.5</v>
      </c>
      <c r="R1488" s="108">
        <v>8736509</v>
      </c>
      <c r="S1488" s="108">
        <v>83486336</v>
      </c>
      <c r="T1488" s="108">
        <v>15035093</v>
      </c>
      <c r="U1488" s="108">
        <v>25947348</v>
      </c>
      <c r="V1488" s="108"/>
      <c r="W1488" s="108">
        <v>13124781</v>
      </c>
      <c r="X1488" s="108">
        <v>12528291</v>
      </c>
      <c r="Y1488" s="108">
        <v>16459643</v>
      </c>
      <c r="Z1488" s="108">
        <v>8857282</v>
      </c>
      <c r="AA1488" s="108">
        <v>20170036</v>
      </c>
      <c r="AB1488" s="108">
        <v>11634236</v>
      </c>
      <c r="AC1488" s="108"/>
      <c r="AD1488" s="108">
        <v>22075222</v>
      </c>
      <c r="AE1488" s="108">
        <v>12965160</v>
      </c>
      <c r="AF1488" s="108">
        <v>19693886</v>
      </c>
      <c r="AG1488" s="108">
        <v>23161820</v>
      </c>
      <c r="AH1488" s="115"/>
      <c r="AI1488" s="105">
        <v>23.811</v>
      </c>
      <c r="AJ1488" s="105">
        <v>23.734200000000001</v>
      </c>
      <c r="AK1488" s="105">
        <v>22.6112</v>
      </c>
      <c r="AL1488" s="105">
        <v>24.474699999999999</v>
      </c>
      <c r="AM1488" s="105">
        <v>24.734500000000001</v>
      </c>
      <c r="AN1488" s="105">
        <v>25.3522</v>
      </c>
      <c r="AO1488" s="105">
        <v>23.410299999999999</v>
      </c>
      <c r="AP1488" s="105">
        <v>24.793600000000001</v>
      </c>
      <c r="AQ1488" s="105">
        <v>24.476299999999998</v>
      </c>
      <c r="AR1488" s="105">
        <v>24.317499999999999</v>
      </c>
      <c r="AS1488" s="105">
        <v>26.088899999999999</v>
      </c>
      <c r="AT1488" s="105">
        <v>22.8385</v>
      </c>
      <c r="AU1488" s="105">
        <v>22.195399999999999</v>
      </c>
      <c r="AV1488" s="105">
        <v>23.348299999999998</v>
      </c>
      <c r="AW1488" s="105">
        <v>26.925899999999999</v>
      </c>
      <c r="AX1488" s="105">
        <v>24.2211</v>
      </c>
      <c r="AY1488" s="105">
        <v>24.974900000000002</v>
      </c>
      <c r="AZ1488" s="105">
        <v>21.541599999999999</v>
      </c>
      <c r="BA1488" s="105">
        <v>23.890699999999999</v>
      </c>
      <c r="BB1488" s="105">
        <v>24.0794</v>
      </c>
      <c r="BC1488" s="105">
        <v>24.341100000000001</v>
      </c>
      <c r="BD1488" s="105">
        <v>23.322800000000001</v>
      </c>
      <c r="BE1488" s="105">
        <v>24.615200000000002</v>
      </c>
      <c r="BF1488" s="105">
        <v>23.9085</v>
      </c>
      <c r="BG1488" s="105">
        <v>22.967099999999999</v>
      </c>
      <c r="BH1488" s="105">
        <v>24.407900000000001</v>
      </c>
      <c r="BI1488" s="105">
        <v>23.641999999999999</v>
      </c>
      <c r="BJ1488" s="105">
        <v>24.286300000000001</v>
      </c>
      <c r="BK1488" s="105">
        <v>24.396799999999999</v>
      </c>
      <c r="BL1488" s="116">
        <v>22.401299999999999</v>
      </c>
      <c r="BM1488" s="112">
        <v>0.70296400000000003</v>
      </c>
      <c r="BN1488" s="112">
        <v>0.17208899999999999</v>
      </c>
      <c r="BO1488" s="112">
        <v>0.52813699999999997</v>
      </c>
      <c r="BP1488" s="112">
        <v>0.56220599999999998</v>
      </c>
      <c r="BQ1488" s="112">
        <v>0.78255699999999995</v>
      </c>
      <c r="BR1488" s="112">
        <v>0.92945900000000004</v>
      </c>
      <c r="BS1488" s="112">
        <v>0.56935100000000005</v>
      </c>
      <c r="BT1488" s="112">
        <v>0.751081</v>
      </c>
      <c r="BU1488" s="117">
        <v>0.97816199999999998</v>
      </c>
      <c r="BV1488" s="112">
        <v>0.75251699999999999</v>
      </c>
      <c r="BW1488" s="112">
        <v>0.25719399999999998</v>
      </c>
      <c r="BX1488" s="112">
        <v>0.627996</v>
      </c>
      <c r="BY1488" s="112">
        <v>0.63927999999999996</v>
      </c>
      <c r="BZ1488" s="112">
        <v>0.89595999999999998</v>
      </c>
      <c r="CA1488" s="112">
        <v>0.96943100000000004</v>
      </c>
      <c r="CB1488" s="112">
        <v>0.74564299999999994</v>
      </c>
      <c r="CC1488" s="112">
        <v>0.85658999999999996</v>
      </c>
      <c r="CD1488" s="117">
        <v>0.99504300000000001</v>
      </c>
      <c r="CE1488" s="105">
        <v>-0.30928800000000001</v>
      </c>
      <c r="CF1488" s="105">
        <v>1.15903</v>
      </c>
      <c r="CG1488" s="105">
        <v>0.53193900000000005</v>
      </c>
      <c r="CH1488" s="105">
        <v>0.72020600000000001</v>
      </c>
      <c r="CI1488" s="105">
        <v>0.461754</v>
      </c>
      <c r="CJ1488" s="105">
        <v>-0.11558300000000001</v>
      </c>
      <c r="CK1488" s="105">
        <v>0.40897899999999998</v>
      </c>
      <c r="CL1488" s="105">
        <v>0.25405299999999997</v>
      </c>
      <c r="CM1488" s="116">
        <v>-2.2417699999999999E-2</v>
      </c>
    </row>
    <row r="1489" spans="1:91">
      <c r="A1489" s="104" t="s">
        <v>3924</v>
      </c>
      <c r="B1489" s="104" t="s">
        <v>3925</v>
      </c>
      <c r="C1489" s="104" t="s">
        <v>1130</v>
      </c>
      <c r="D1489" s="105">
        <v>26.46865</v>
      </c>
      <c r="E1489" s="108">
        <v>69923096</v>
      </c>
      <c r="F1489" s="108">
        <v>49128826</v>
      </c>
      <c r="G1489" s="108">
        <v>53735787</v>
      </c>
      <c r="H1489" s="108">
        <v>88428104</v>
      </c>
      <c r="I1489" s="108">
        <v>54325350</v>
      </c>
      <c r="J1489" s="108"/>
      <c r="K1489" s="108">
        <v>83063624</v>
      </c>
      <c r="L1489" s="108">
        <v>41391144</v>
      </c>
      <c r="M1489" s="108">
        <v>86922136</v>
      </c>
      <c r="N1489" s="108">
        <v>64389856</v>
      </c>
      <c r="O1489" s="108">
        <v>65869108</v>
      </c>
      <c r="P1489" s="108">
        <v>45193275</v>
      </c>
      <c r="Q1489" s="108">
        <v>94159096</v>
      </c>
      <c r="R1489" s="108">
        <v>93762992</v>
      </c>
      <c r="S1489" s="108">
        <v>118480232</v>
      </c>
      <c r="T1489" s="108">
        <v>74930008</v>
      </c>
      <c r="U1489" s="108">
        <v>74046784</v>
      </c>
      <c r="V1489" s="108">
        <v>73059400</v>
      </c>
      <c r="W1489" s="108">
        <v>74590384</v>
      </c>
      <c r="X1489" s="108">
        <v>77354296</v>
      </c>
      <c r="Y1489" s="108">
        <v>82024976</v>
      </c>
      <c r="Z1489" s="108">
        <v>66838228</v>
      </c>
      <c r="AA1489" s="108">
        <v>68779304</v>
      </c>
      <c r="AB1489" s="108">
        <v>72517016</v>
      </c>
      <c r="AC1489" s="108"/>
      <c r="AD1489" s="108">
        <v>92888048</v>
      </c>
      <c r="AE1489" s="108">
        <v>88038512</v>
      </c>
      <c r="AF1489" s="108">
        <v>87575496</v>
      </c>
      <c r="AG1489" s="108">
        <v>107055624</v>
      </c>
      <c r="AH1489" s="115">
        <v>93723984</v>
      </c>
      <c r="AI1489" s="105">
        <v>26.442699999999999</v>
      </c>
      <c r="AJ1489" s="105">
        <v>26.25</v>
      </c>
      <c r="AK1489" s="105">
        <v>26.331</v>
      </c>
      <c r="AL1489" s="105">
        <v>26.6724</v>
      </c>
      <c r="AM1489" s="105">
        <v>26.1966</v>
      </c>
      <c r="AN1489" s="105">
        <v>22.312200000000001</v>
      </c>
      <c r="AO1489" s="105">
        <v>26.571899999999999</v>
      </c>
      <c r="AP1489" s="105">
        <v>26.422599999999999</v>
      </c>
      <c r="AQ1489" s="105">
        <v>26.5623</v>
      </c>
      <c r="AR1489" s="105">
        <v>26.293500000000002</v>
      </c>
      <c r="AS1489" s="105">
        <v>26.6432</v>
      </c>
      <c r="AT1489" s="105">
        <v>26.033799999999999</v>
      </c>
      <c r="AU1489" s="105">
        <v>26.706600000000002</v>
      </c>
      <c r="AV1489" s="105">
        <v>26.772200000000002</v>
      </c>
      <c r="AW1489" s="105">
        <v>27.2547</v>
      </c>
      <c r="AX1489" s="105">
        <v>26.538399999999999</v>
      </c>
      <c r="AY1489" s="105">
        <v>26.479900000000001</v>
      </c>
      <c r="AZ1489" s="105">
        <v>26.5412</v>
      </c>
      <c r="BA1489" s="105">
        <v>26.397400000000001</v>
      </c>
      <c r="BB1489" s="105">
        <v>26.558900000000001</v>
      </c>
      <c r="BC1489" s="105">
        <v>26.4589</v>
      </c>
      <c r="BD1489" s="105">
        <v>26.3873</v>
      </c>
      <c r="BE1489" s="105">
        <v>26.4587</v>
      </c>
      <c r="BF1489" s="105">
        <v>26.548400000000001</v>
      </c>
      <c r="BG1489" s="105">
        <v>21.468</v>
      </c>
      <c r="BH1489" s="105">
        <v>26.478400000000001</v>
      </c>
      <c r="BI1489" s="105">
        <v>26.4055</v>
      </c>
      <c r="BJ1489" s="105">
        <v>26.4391</v>
      </c>
      <c r="BK1489" s="105">
        <v>26.646000000000001</v>
      </c>
      <c r="BL1489" s="116">
        <v>26.534800000000001</v>
      </c>
      <c r="BM1489" s="112">
        <v>7.2123099999999996E-2</v>
      </c>
      <c r="BN1489" s="112">
        <v>0.34473900000000002</v>
      </c>
      <c r="BO1489" s="112">
        <v>0.79801500000000003</v>
      </c>
      <c r="BP1489" s="112">
        <v>0.310166</v>
      </c>
      <c r="BQ1489" s="112">
        <v>0.11217299999999999</v>
      </c>
      <c r="BR1489" s="112">
        <v>0.76577799999999996</v>
      </c>
      <c r="BS1489" s="112">
        <v>0.42087799999999997</v>
      </c>
      <c r="BT1489" s="112">
        <v>0.37760300000000002</v>
      </c>
      <c r="BU1489" s="117">
        <v>0.34958099999999998</v>
      </c>
      <c r="BV1489" s="112">
        <v>0.12926799999999999</v>
      </c>
      <c r="BW1489" s="112">
        <v>0.437141</v>
      </c>
      <c r="BX1489" s="112">
        <v>0.85275900000000004</v>
      </c>
      <c r="BY1489" s="112">
        <v>0.39724500000000001</v>
      </c>
      <c r="BZ1489" s="112">
        <v>0.48839500000000002</v>
      </c>
      <c r="CA1489" s="112">
        <v>0.89629199999999998</v>
      </c>
      <c r="CB1489" s="112">
        <v>0.63797599999999999</v>
      </c>
      <c r="CC1489" s="112">
        <v>0.57247599999999998</v>
      </c>
      <c r="CD1489" s="117">
        <v>0.743421</v>
      </c>
      <c r="CE1489" s="105">
        <v>-0.198711</v>
      </c>
      <c r="CF1489" s="105">
        <v>-1.4795400000000001</v>
      </c>
      <c r="CG1489" s="105">
        <v>-2.1007499999999998E-2</v>
      </c>
      <c r="CH1489" s="105">
        <v>-0.21645300000000001</v>
      </c>
      <c r="CI1489" s="105">
        <v>0.37126199999999998</v>
      </c>
      <c r="CJ1489" s="105">
        <v>-2.00977E-2</v>
      </c>
      <c r="CK1489" s="105">
        <v>-6.81731E-2</v>
      </c>
      <c r="CL1489" s="105">
        <v>-7.5152099999999999E-2</v>
      </c>
      <c r="CM1489" s="116">
        <v>-1.75596</v>
      </c>
    </row>
    <row r="1490" spans="1:91">
      <c r="A1490" s="104" t="s">
        <v>3926</v>
      </c>
      <c r="B1490" s="104" t="s">
        <v>3927</v>
      </c>
      <c r="C1490" s="104" t="s">
        <v>3928</v>
      </c>
      <c r="D1490" s="105">
        <v>29.040300000000002</v>
      </c>
      <c r="E1490" s="108">
        <v>624601509.5</v>
      </c>
      <c r="F1490" s="108">
        <v>847152529.5</v>
      </c>
      <c r="G1490" s="108">
        <v>856757912</v>
      </c>
      <c r="H1490" s="108">
        <v>195665412</v>
      </c>
      <c r="I1490" s="108">
        <v>239018600</v>
      </c>
      <c r="J1490" s="108">
        <v>282849163</v>
      </c>
      <c r="K1490" s="108">
        <v>328641180</v>
      </c>
      <c r="L1490" s="108">
        <v>305923619.5</v>
      </c>
      <c r="M1490" s="108">
        <v>377981969.5</v>
      </c>
      <c r="N1490" s="108">
        <v>81092313</v>
      </c>
      <c r="O1490" s="108">
        <v>83483897</v>
      </c>
      <c r="P1490" s="108">
        <v>46701324.75</v>
      </c>
      <c r="Q1490" s="108">
        <v>861839628</v>
      </c>
      <c r="R1490" s="108">
        <v>859965932</v>
      </c>
      <c r="S1490" s="108">
        <v>871323980</v>
      </c>
      <c r="T1490" s="108">
        <v>748354907.79999995</v>
      </c>
      <c r="U1490" s="108">
        <v>751637479.5</v>
      </c>
      <c r="V1490" s="108">
        <v>728179036</v>
      </c>
      <c r="W1490" s="108">
        <v>490765523</v>
      </c>
      <c r="X1490" s="108">
        <v>532719972</v>
      </c>
      <c r="Y1490" s="108">
        <v>565091366.5</v>
      </c>
      <c r="Z1490" s="108">
        <v>519676527.5</v>
      </c>
      <c r="AA1490" s="108">
        <v>513151216.5</v>
      </c>
      <c r="AB1490" s="108">
        <v>411527409</v>
      </c>
      <c r="AC1490" s="108">
        <v>451649380</v>
      </c>
      <c r="AD1490" s="108">
        <v>491561948</v>
      </c>
      <c r="AE1490" s="108">
        <v>443973439</v>
      </c>
      <c r="AF1490" s="108">
        <v>471524230</v>
      </c>
      <c r="AG1490" s="108">
        <v>466806657</v>
      </c>
      <c r="AH1490" s="115">
        <v>524923557</v>
      </c>
      <c r="AI1490" s="105">
        <v>29.601800000000001</v>
      </c>
      <c r="AJ1490" s="105">
        <v>30.258199999999999</v>
      </c>
      <c r="AK1490" s="105">
        <v>30.2685</v>
      </c>
      <c r="AL1490" s="105">
        <v>27.818200000000001</v>
      </c>
      <c r="AM1490" s="105">
        <v>28.2926</v>
      </c>
      <c r="AN1490" s="105">
        <v>28.5884</v>
      </c>
      <c r="AO1490" s="105">
        <v>28.554200000000002</v>
      </c>
      <c r="AP1490" s="105">
        <v>29.0276</v>
      </c>
      <c r="AQ1490" s="105">
        <v>28.6828</v>
      </c>
      <c r="AR1490" s="105">
        <v>26.638500000000001</v>
      </c>
      <c r="AS1490" s="105">
        <v>26.980799999999999</v>
      </c>
      <c r="AT1490" s="105">
        <v>26.081099999999999</v>
      </c>
      <c r="AU1490" s="105">
        <v>29.907399999999999</v>
      </c>
      <c r="AV1490" s="105">
        <v>29.9694</v>
      </c>
      <c r="AW1490" s="105">
        <v>30.060199999999998</v>
      </c>
      <c r="AX1490" s="105">
        <v>29.858499999999999</v>
      </c>
      <c r="AY1490" s="105">
        <v>29.8108</v>
      </c>
      <c r="AZ1490" s="105">
        <v>29.746700000000001</v>
      </c>
      <c r="BA1490" s="105">
        <v>29.115400000000001</v>
      </c>
      <c r="BB1490" s="105">
        <v>29.343</v>
      </c>
      <c r="BC1490" s="105">
        <v>29.293800000000001</v>
      </c>
      <c r="BD1490" s="105">
        <v>29.3371</v>
      </c>
      <c r="BE1490" s="105">
        <v>29.340299999999999</v>
      </c>
      <c r="BF1490" s="105">
        <v>29.053000000000001</v>
      </c>
      <c r="BG1490" s="105">
        <v>28.806000000000001</v>
      </c>
      <c r="BH1490" s="105">
        <v>28.916499999999999</v>
      </c>
      <c r="BI1490" s="105">
        <v>28.739799999999999</v>
      </c>
      <c r="BJ1490" s="105">
        <v>28.867799999999999</v>
      </c>
      <c r="BK1490" s="105">
        <v>28.741900000000001</v>
      </c>
      <c r="BL1490" s="116">
        <v>28.9574</v>
      </c>
      <c r="BM1490" s="112">
        <v>6.6093699999999998E-3</v>
      </c>
      <c r="BN1490" s="112">
        <v>5.55912E-2</v>
      </c>
      <c r="BO1490" s="112">
        <v>0.54967100000000002</v>
      </c>
      <c r="BP1490" s="112">
        <v>1.05401E-3</v>
      </c>
      <c r="BQ1490" s="112">
        <v>1.2616E-4</v>
      </c>
      <c r="BR1490" s="112">
        <v>1.74721E-4</v>
      </c>
      <c r="BS1490" s="112">
        <v>1.32832E-2</v>
      </c>
      <c r="BT1490" s="112">
        <v>2.7181299999999999E-2</v>
      </c>
      <c r="BU1490" s="117">
        <v>0.68850599999999995</v>
      </c>
      <c r="BV1490" s="112">
        <v>3.2593999999999998E-2</v>
      </c>
      <c r="BW1490" s="112">
        <v>0.113674</v>
      </c>
      <c r="BX1490" s="112">
        <v>0.64611600000000002</v>
      </c>
      <c r="BY1490" s="112">
        <v>8.2092799999999994E-3</v>
      </c>
      <c r="BZ1490" s="112">
        <v>6.0430699999999997E-2</v>
      </c>
      <c r="CA1490" s="112">
        <v>1.4726599999999999E-2</v>
      </c>
      <c r="CB1490" s="112">
        <v>0.112122</v>
      </c>
      <c r="CC1490" s="112">
        <v>0.13118199999999999</v>
      </c>
      <c r="CD1490" s="117">
        <v>0.904165</v>
      </c>
      <c r="CE1490" s="105">
        <v>1.18713</v>
      </c>
      <c r="CF1490" s="105">
        <v>-0.622637</v>
      </c>
      <c r="CG1490" s="105">
        <v>-0.100841</v>
      </c>
      <c r="CH1490" s="105">
        <v>-2.28891</v>
      </c>
      <c r="CI1490" s="105">
        <v>1.1232899999999999</v>
      </c>
      <c r="CJ1490" s="105">
        <v>0.94962400000000002</v>
      </c>
      <c r="CK1490" s="105">
        <v>0.39503700000000003</v>
      </c>
      <c r="CL1490" s="105">
        <v>0.38776100000000002</v>
      </c>
      <c r="CM1490" s="116">
        <v>-3.4942000000000001E-2</v>
      </c>
    </row>
    <row r="1491" spans="1:91">
      <c r="A1491" s="104" t="s">
        <v>3929</v>
      </c>
      <c r="B1491" s="104" t="s">
        <v>3930</v>
      </c>
      <c r="C1491" s="104" t="s">
        <v>3928</v>
      </c>
      <c r="D1491" s="105">
        <v>28.441849999999999</v>
      </c>
      <c r="E1491" s="108">
        <v>201739799</v>
      </c>
      <c r="F1491" s="108">
        <v>170577165</v>
      </c>
      <c r="G1491" s="108">
        <v>88167827.75</v>
      </c>
      <c r="H1491" s="108">
        <v>177142189</v>
      </c>
      <c r="I1491" s="108">
        <v>151114722</v>
      </c>
      <c r="J1491" s="108">
        <v>96075627</v>
      </c>
      <c r="K1491" s="108">
        <v>306468796</v>
      </c>
      <c r="L1491" s="108">
        <v>93200466</v>
      </c>
      <c r="M1491" s="108">
        <v>136322791.30000001</v>
      </c>
      <c r="N1491" s="108">
        <v>147785350.5</v>
      </c>
      <c r="O1491" s="108">
        <v>138824907</v>
      </c>
      <c r="P1491" s="108">
        <v>116872964</v>
      </c>
      <c r="Q1491" s="108">
        <v>356230859.5</v>
      </c>
      <c r="R1491" s="108">
        <v>378071297.60000002</v>
      </c>
      <c r="S1491" s="108">
        <v>258741524.30000001</v>
      </c>
      <c r="T1491" s="108">
        <v>364620564.30000001</v>
      </c>
      <c r="U1491" s="108">
        <v>346797289.89999998</v>
      </c>
      <c r="V1491" s="108">
        <v>307189039</v>
      </c>
      <c r="W1491" s="108">
        <v>423704155.30000001</v>
      </c>
      <c r="X1491" s="108">
        <v>324228328.5</v>
      </c>
      <c r="Y1491" s="108">
        <v>386495043</v>
      </c>
      <c r="Z1491" s="108">
        <v>266233610.80000001</v>
      </c>
      <c r="AA1491" s="108">
        <v>185138196.30000001</v>
      </c>
      <c r="AB1491" s="108">
        <v>341994519</v>
      </c>
      <c r="AC1491" s="108">
        <v>562447516.29999995</v>
      </c>
      <c r="AD1491" s="108">
        <v>476356918.30000001</v>
      </c>
      <c r="AE1491" s="108">
        <v>392301303.10000002</v>
      </c>
      <c r="AF1491" s="108">
        <v>410680585</v>
      </c>
      <c r="AG1491" s="108">
        <v>374261448</v>
      </c>
      <c r="AH1491" s="115">
        <v>467284159.80000001</v>
      </c>
      <c r="AI1491" s="105">
        <v>27.971399999999999</v>
      </c>
      <c r="AJ1491" s="105">
        <v>28.040700000000001</v>
      </c>
      <c r="AK1491" s="105">
        <v>27.081</v>
      </c>
      <c r="AL1491" s="105">
        <v>27.674700000000001</v>
      </c>
      <c r="AM1491" s="105">
        <v>27.622</v>
      </c>
      <c r="AN1491" s="105">
        <v>27.126000000000001</v>
      </c>
      <c r="AO1491" s="105">
        <v>28.456299999999999</v>
      </c>
      <c r="AP1491" s="105">
        <v>27.549199999999999</v>
      </c>
      <c r="AQ1491" s="105">
        <v>27.211500000000001</v>
      </c>
      <c r="AR1491" s="105">
        <v>27.607800000000001</v>
      </c>
      <c r="AS1491" s="105">
        <v>27.700500000000002</v>
      </c>
      <c r="AT1491" s="105">
        <v>27.404499999999999</v>
      </c>
      <c r="AU1491" s="105">
        <v>28.603100000000001</v>
      </c>
      <c r="AV1491" s="105">
        <v>28.783799999999999</v>
      </c>
      <c r="AW1491" s="105">
        <v>28.412700000000001</v>
      </c>
      <c r="AX1491" s="105">
        <v>28.821100000000001</v>
      </c>
      <c r="AY1491" s="105">
        <v>28.696000000000002</v>
      </c>
      <c r="AZ1491" s="105">
        <v>28.578900000000001</v>
      </c>
      <c r="BA1491" s="105">
        <v>28.903400000000001</v>
      </c>
      <c r="BB1491" s="105">
        <v>28.6175</v>
      </c>
      <c r="BC1491" s="105">
        <v>28.747900000000001</v>
      </c>
      <c r="BD1491" s="105">
        <v>28.404499999999999</v>
      </c>
      <c r="BE1491" s="105">
        <v>27.917400000000001</v>
      </c>
      <c r="BF1491" s="105">
        <v>28.786000000000001</v>
      </c>
      <c r="BG1491" s="105">
        <v>29.122900000000001</v>
      </c>
      <c r="BH1491" s="105">
        <v>28.8706</v>
      </c>
      <c r="BI1491" s="105">
        <v>28.561299999999999</v>
      </c>
      <c r="BJ1491" s="105">
        <v>28.668500000000002</v>
      </c>
      <c r="BK1491" s="105">
        <v>28.427399999999999</v>
      </c>
      <c r="BL1491" s="116">
        <v>28.7912</v>
      </c>
      <c r="BM1491" s="112">
        <v>4.6469499999999997E-2</v>
      </c>
      <c r="BN1491" s="112">
        <v>4.8743199999999997E-3</v>
      </c>
      <c r="BO1491" s="112">
        <v>8.2818299999999997E-2</v>
      </c>
      <c r="BP1491" s="112">
        <v>1.5579700000000001E-3</v>
      </c>
      <c r="BQ1491" s="112">
        <v>0.85654799999999998</v>
      </c>
      <c r="BR1491" s="112">
        <v>0.61447799999999997</v>
      </c>
      <c r="BS1491" s="112">
        <v>0.39957199999999998</v>
      </c>
      <c r="BT1491" s="112">
        <v>0.39552799999999999</v>
      </c>
      <c r="BU1491" s="117">
        <v>0.316133</v>
      </c>
      <c r="BV1491" s="112">
        <v>9.4920599999999994E-2</v>
      </c>
      <c r="BW1491" s="112">
        <v>2.5521599999999998E-2</v>
      </c>
      <c r="BX1491" s="112">
        <v>0.17729600000000001</v>
      </c>
      <c r="BY1491" s="112">
        <v>1.0329E-2</v>
      </c>
      <c r="BZ1491" s="112">
        <v>0.92747000000000002</v>
      </c>
      <c r="CA1491" s="112">
        <v>0.80824300000000004</v>
      </c>
      <c r="CB1491" s="112">
        <v>0.62105900000000003</v>
      </c>
      <c r="CC1491" s="112">
        <v>0.58610399999999996</v>
      </c>
      <c r="CD1491" s="117">
        <v>0.73703799999999997</v>
      </c>
      <c r="CE1491" s="105">
        <v>-0.931307</v>
      </c>
      <c r="CF1491" s="105">
        <v>-1.1547799999999999</v>
      </c>
      <c r="CG1491" s="105">
        <v>-0.88997000000000004</v>
      </c>
      <c r="CH1491" s="105">
        <v>-1.0580700000000001</v>
      </c>
      <c r="CI1491" s="105">
        <v>-2.9167200000000001E-2</v>
      </c>
      <c r="CJ1491" s="105">
        <v>6.9655099999999998E-2</v>
      </c>
      <c r="CK1491" s="105">
        <v>0.127251</v>
      </c>
      <c r="CL1491" s="105">
        <v>-0.25969399999999998</v>
      </c>
      <c r="CM1491" s="116">
        <v>0.22256200000000001</v>
      </c>
    </row>
    <row r="1492" spans="1:91">
      <c r="A1492" s="104" t="s">
        <v>3931</v>
      </c>
      <c r="B1492" s="104" t="s">
        <v>3932</v>
      </c>
      <c r="C1492" s="104" t="s">
        <v>3933</v>
      </c>
      <c r="D1492" s="105">
        <v>32.642400000000002</v>
      </c>
      <c r="E1492" s="108">
        <v>5269139247</v>
      </c>
      <c r="F1492" s="108">
        <v>9131291194</v>
      </c>
      <c r="G1492" s="108">
        <v>8963722108</v>
      </c>
      <c r="H1492" s="108">
        <v>1548635640</v>
      </c>
      <c r="I1492" s="108">
        <v>977836965</v>
      </c>
      <c r="J1492" s="108">
        <v>650267422.79999995</v>
      </c>
      <c r="K1492" s="108">
        <v>2908069586</v>
      </c>
      <c r="L1492" s="108">
        <v>6620982528</v>
      </c>
      <c r="M1492" s="108">
        <v>1038490609</v>
      </c>
      <c r="N1492" s="108">
        <v>6935450919</v>
      </c>
      <c r="O1492" s="108">
        <v>10288893582</v>
      </c>
      <c r="P1492" s="108">
        <v>7017351677</v>
      </c>
      <c r="Q1492" s="108">
        <v>1193143650</v>
      </c>
      <c r="R1492" s="108">
        <v>8532141440</v>
      </c>
      <c r="S1492" s="108">
        <v>4613755268</v>
      </c>
      <c r="T1492" s="108">
        <v>10739691893</v>
      </c>
      <c r="U1492" s="108">
        <v>7936703293</v>
      </c>
      <c r="V1492" s="108">
        <v>10047322274</v>
      </c>
      <c r="W1492" s="108">
        <v>1556692845</v>
      </c>
      <c r="X1492" s="108">
        <v>1201980872</v>
      </c>
      <c r="Y1492" s="108">
        <v>1225059093</v>
      </c>
      <c r="Z1492" s="108">
        <v>9835654333</v>
      </c>
      <c r="AA1492" s="108">
        <v>817358627</v>
      </c>
      <c r="AB1492" s="108">
        <v>4831509121</v>
      </c>
      <c r="AC1492" s="108">
        <v>1447835120</v>
      </c>
      <c r="AD1492" s="108">
        <v>1329228392</v>
      </c>
      <c r="AE1492" s="108">
        <v>7368107349</v>
      </c>
      <c r="AF1492" s="108">
        <v>9814294200</v>
      </c>
      <c r="AG1492" s="108">
        <v>1661689561</v>
      </c>
      <c r="AH1492" s="115">
        <v>12128543778</v>
      </c>
      <c r="AI1492" s="105">
        <v>32.678400000000003</v>
      </c>
      <c r="AJ1492" s="105">
        <v>33.635800000000003</v>
      </c>
      <c r="AK1492" s="105">
        <v>33.618699999999997</v>
      </c>
      <c r="AL1492" s="105">
        <v>30.802700000000002</v>
      </c>
      <c r="AM1492" s="105">
        <v>30.3004</v>
      </c>
      <c r="AN1492" s="105">
        <v>29.833300000000001</v>
      </c>
      <c r="AO1492" s="105">
        <v>31.6602</v>
      </c>
      <c r="AP1492" s="105">
        <v>33.275199999999998</v>
      </c>
      <c r="AQ1492" s="105">
        <v>30.140899999999998</v>
      </c>
      <c r="AR1492" s="105">
        <v>33.140700000000002</v>
      </c>
      <c r="AS1492" s="105">
        <v>33.785299999999999</v>
      </c>
      <c r="AT1492" s="105">
        <v>33.312399999999997</v>
      </c>
      <c r="AU1492" s="105">
        <v>30.3855</v>
      </c>
      <c r="AV1492" s="105">
        <v>33.28</v>
      </c>
      <c r="AW1492" s="105">
        <v>32.427900000000001</v>
      </c>
      <c r="AX1492" s="105">
        <v>33.701599999999999</v>
      </c>
      <c r="AY1492" s="105">
        <v>33.197600000000001</v>
      </c>
      <c r="AZ1492" s="105">
        <v>33.561100000000003</v>
      </c>
      <c r="BA1492" s="105">
        <v>30.780799999999999</v>
      </c>
      <c r="BB1492" s="105">
        <v>30.501300000000001</v>
      </c>
      <c r="BC1492" s="105">
        <v>30.386399999999998</v>
      </c>
      <c r="BD1492" s="105">
        <v>33.616</v>
      </c>
      <c r="BE1492" s="105">
        <v>30.017199999999999</v>
      </c>
      <c r="BF1492" s="105">
        <v>32.606400000000001</v>
      </c>
      <c r="BG1492" s="105">
        <v>30.478999999999999</v>
      </c>
      <c r="BH1492" s="105">
        <v>30.334499999999998</v>
      </c>
      <c r="BI1492" s="105">
        <v>32.792499999999997</v>
      </c>
      <c r="BJ1492" s="105">
        <v>33.247300000000003</v>
      </c>
      <c r="BK1492" s="105">
        <v>30.555299999999999</v>
      </c>
      <c r="BL1492" s="116">
        <v>33.492899999999999</v>
      </c>
      <c r="BM1492" s="112">
        <v>0.42585299999999998</v>
      </c>
      <c r="BN1492" s="112">
        <v>9.6974199999999997E-2</v>
      </c>
      <c r="BO1492" s="112">
        <v>0.60125799999999996</v>
      </c>
      <c r="BP1492" s="112">
        <v>0.36483500000000002</v>
      </c>
      <c r="BQ1492" s="112">
        <v>0.76883400000000002</v>
      </c>
      <c r="BR1492" s="112">
        <v>0.33033299999999999</v>
      </c>
      <c r="BS1492" s="112">
        <v>0.11905300000000001</v>
      </c>
      <c r="BT1492" s="112">
        <v>0.81722899999999998</v>
      </c>
      <c r="BU1492" s="117">
        <v>0.37490499999999999</v>
      </c>
      <c r="BV1492" s="112">
        <v>0.50584899999999999</v>
      </c>
      <c r="BW1492" s="112">
        <v>0.167541</v>
      </c>
      <c r="BX1492" s="112">
        <v>0.69148299999999996</v>
      </c>
      <c r="BY1492" s="112">
        <v>0.44914700000000002</v>
      </c>
      <c r="BZ1492" s="112">
        <v>0.88972099999999998</v>
      </c>
      <c r="CA1492" s="112">
        <v>0.59935499999999997</v>
      </c>
      <c r="CB1492" s="112">
        <v>0.32540000000000002</v>
      </c>
      <c r="CC1492" s="112">
        <v>0.89937500000000004</v>
      </c>
      <c r="CD1492" s="117">
        <v>0.75453099999999995</v>
      </c>
      <c r="CE1492" s="105">
        <v>0.87913600000000003</v>
      </c>
      <c r="CF1492" s="105">
        <v>-2.1196700000000002</v>
      </c>
      <c r="CG1492" s="105">
        <v>-0.73969799999999997</v>
      </c>
      <c r="CH1492" s="105">
        <v>0.98096899999999998</v>
      </c>
      <c r="CI1492" s="105">
        <v>-0.4007</v>
      </c>
      <c r="CJ1492" s="105">
        <v>1.0549200000000001</v>
      </c>
      <c r="CK1492" s="105">
        <v>-1.8756699999999999</v>
      </c>
      <c r="CL1492" s="105">
        <v>-0.35194500000000001</v>
      </c>
      <c r="CM1492" s="116">
        <v>-1.2298100000000001</v>
      </c>
    </row>
    <row r="1493" spans="1:91">
      <c r="A1493" s="104" t="s">
        <v>3934</v>
      </c>
      <c r="B1493" s="104" t="s">
        <v>3935</v>
      </c>
      <c r="C1493" s="104" t="s">
        <v>3936</v>
      </c>
      <c r="D1493" s="105">
        <v>29.796300000000002</v>
      </c>
      <c r="E1493" s="108">
        <v>749236216</v>
      </c>
      <c r="F1493" s="108">
        <v>732374243.29999995</v>
      </c>
      <c r="G1493" s="108">
        <v>635766527.89999998</v>
      </c>
      <c r="H1493" s="108">
        <v>768992516</v>
      </c>
      <c r="I1493" s="108">
        <v>845585379</v>
      </c>
      <c r="J1493" s="108">
        <v>626847898.70000005</v>
      </c>
      <c r="K1493" s="108">
        <v>758956737</v>
      </c>
      <c r="L1493" s="108">
        <v>456553789.5</v>
      </c>
      <c r="M1493" s="108">
        <v>834203909</v>
      </c>
      <c r="N1493" s="108">
        <v>552097962.79999995</v>
      </c>
      <c r="O1493" s="108">
        <v>498956165.5</v>
      </c>
      <c r="P1493" s="108">
        <v>497362801</v>
      </c>
      <c r="Q1493" s="108">
        <v>678631770.79999995</v>
      </c>
      <c r="R1493" s="108">
        <v>778899341.5</v>
      </c>
      <c r="S1493" s="108">
        <v>992271205.29999995</v>
      </c>
      <c r="T1493" s="108">
        <v>693762661</v>
      </c>
      <c r="U1493" s="108">
        <v>678006109.79999995</v>
      </c>
      <c r="V1493" s="108">
        <v>691461266.5</v>
      </c>
      <c r="W1493" s="108">
        <v>770926163</v>
      </c>
      <c r="X1493" s="108">
        <v>839424484</v>
      </c>
      <c r="Y1493" s="108">
        <v>792097913</v>
      </c>
      <c r="Z1493" s="108">
        <v>763229994.79999995</v>
      </c>
      <c r="AA1493" s="108">
        <v>776378046</v>
      </c>
      <c r="AB1493" s="108">
        <v>721952437</v>
      </c>
      <c r="AC1493" s="108">
        <v>1007738436</v>
      </c>
      <c r="AD1493" s="108">
        <v>867365210.10000002</v>
      </c>
      <c r="AE1493" s="108">
        <v>983888901.5</v>
      </c>
      <c r="AF1493" s="108">
        <v>902224641.5</v>
      </c>
      <c r="AG1493" s="108">
        <v>961962969.29999995</v>
      </c>
      <c r="AH1493" s="115">
        <v>928773115.5</v>
      </c>
      <c r="AI1493" s="105">
        <v>29.8643</v>
      </c>
      <c r="AJ1493" s="105">
        <v>30.048999999999999</v>
      </c>
      <c r="AK1493" s="105">
        <v>29.839700000000001</v>
      </c>
      <c r="AL1493" s="105">
        <v>29.7928</v>
      </c>
      <c r="AM1493" s="105">
        <v>30.084199999999999</v>
      </c>
      <c r="AN1493" s="105">
        <v>29.753599999999999</v>
      </c>
      <c r="AO1493" s="105">
        <v>29.732399999999998</v>
      </c>
      <c r="AP1493" s="105">
        <v>29.5732</v>
      </c>
      <c r="AQ1493" s="105">
        <v>29.8249</v>
      </c>
      <c r="AR1493" s="105">
        <v>29.476700000000001</v>
      </c>
      <c r="AS1493" s="105">
        <v>29.461200000000002</v>
      </c>
      <c r="AT1493" s="105">
        <v>29.4939</v>
      </c>
      <c r="AU1493" s="105">
        <v>29.545999999999999</v>
      </c>
      <c r="AV1493" s="105">
        <v>29.826599999999999</v>
      </c>
      <c r="AW1493" s="105">
        <v>30.2469</v>
      </c>
      <c r="AX1493" s="105">
        <v>29.749199999999998</v>
      </c>
      <c r="AY1493" s="105">
        <v>29.662700000000001</v>
      </c>
      <c r="AZ1493" s="105">
        <v>29.669799999999999</v>
      </c>
      <c r="BA1493" s="105">
        <v>29.766999999999999</v>
      </c>
      <c r="BB1493" s="105">
        <v>29.993400000000001</v>
      </c>
      <c r="BC1493" s="105">
        <v>29.772099999999998</v>
      </c>
      <c r="BD1493" s="105">
        <v>29.898099999999999</v>
      </c>
      <c r="BE1493" s="105">
        <v>29.9557</v>
      </c>
      <c r="BF1493" s="105">
        <v>29.863900000000001</v>
      </c>
      <c r="BG1493" s="105">
        <v>29.9468</v>
      </c>
      <c r="BH1493" s="105">
        <v>29.728100000000001</v>
      </c>
      <c r="BI1493" s="105">
        <v>29.887799999999999</v>
      </c>
      <c r="BJ1493" s="105">
        <v>29.803999999999998</v>
      </c>
      <c r="BK1493" s="105">
        <v>29.7926</v>
      </c>
      <c r="BL1493" s="116">
        <v>29.799800000000001</v>
      </c>
      <c r="BM1493" s="112">
        <v>0.14655899999999999</v>
      </c>
      <c r="BN1493" s="112">
        <v>0.49581999999999998</v>
      </c>
      <c r="BO1493" s="112">
        <v>0.29478399999999999</v>
      </c>
      <c r="BP1493" s="112">
        <v>5.5662799999999998E-6</v>
      </c>
      <c r="BQ1493" s="112">
        <v>0.73354200000000003</v>
      </c>
      <c r="BR1493" s="112">
        <v>1.9821499999999999E-2</v>
      </c>
      <c r="BS1493" s="112">
        <v>0.57643599999999995</v>
      </c>
      <c r="BT1493" s="112">
        <v>1.6535899999999999E-2</v>
      </c>
      <c r="BU1493" s="117">
        <v>0.44458199999999998</v>
      </c>
      <c r="BV1493" s="112">
        <v>0.218669</v>
      </c>
      <c r="BW1493" s="112">
        <v>0.58103499999999997</v>
      </c>
      <c r="BX1493" s="112">
        <v>0.40809699999999999</v>
      </c>
      <c r="BY1493" s="112">
        <v>1.3331199999999999E-3</v>
      </c>
      <c r="BZ1493" s="112">
        <v>0.871336</v>
      </c>
      <c r="CA1493" s="112">
        <v>0.13107199999999999</v>
      </c>
      <c r="CB1493" s="112">
        <v>0.74998799999999999</v>
      </c>
      <c r="CC1493" s="112">
        <v>0.10187400000000001</v>
      </c>
      <c r="CD1493" s="117">
        <v>0.78158300000000003</v>
      </c>
      <c r="CE1493" s="105">
        <v>0.118904</v>
      </c>
      <c r="CF1493" s="105">
        <v>7.8090699999999999E-2</v>
      </c>
      <c r="CG1493" s="105">
        <v>-8.8613499999999998E-2</v>
      </c>
      <c r="CH1493" s="105">
        <v>-0.32150499999999999</v>
      </c>
      <c r="CI1493" s="105">
        <v>7.4359300000000003E-2</v>
      </c>
      <c r="CJ1493" s="105">
        <v>-0.104893</v>
      </c>
      <c r="CK1493" s="105">
        <v>4.5379000000000003E-2</v>
      </c>
      <c r="CL1493" s="105">
        <v>0.107101</v>
      </c>
      <c r="CM1493" s="116">
        <v>5.5425000000000002E-2</v>
      </c>
    </row>
    <row r="1494" spans="1:91">
      <c r="A1494" s="104" t="s">
        <v>3937</v>
      </c>
      <c r="B1494" s="104" t="s">
        <v>3938</v>
      </c>
      <c r="C1494" s="104" t="s">
        <v>3939</v>
      </c>
      <c r="D1494" s="105">
        <v>23.460799999999999</v>
      </c>
      <c r="E1494" s="108">
        <v>12395929.25</v>
      </c>
      <c r="F1494" s="108">
        <v>1663531.75</v>
      </c>
      <c r="G1494" s="108">
        <v>610856.875</v>
      </c>
      <c r="H1494" s="108">
        <v>9113412</v>
      </c>
      <c r="I1494" s="108">
        <v>21286132</v>
      </c>
      <c r="J1494" s="108"/>
      <c r="K1494" s="108">
        <v>10305043.029999999</v>
      </c>
      <c r="L1494" s="108">
        <v>6011167</v>
      </c>
      <c r="M1494" s="108">
        <v>1489832.125</v>
      </c>
      <c r="N1494" s="108"/>
      <c r="O1494" s="108"/>
      <c r="P1494" s="108">
        <v>412089.5</v>
      </c>
      <c r="Q1494" s="108">
        <v>8053658.5</v>
      </c>
      <c r="R1494" s="108">
        <v>4755953</v>
      </c>
      <c r="S1494" s="108"/>
      <c r="T1494" s="108">
        <v>12653881.25</v>
      </c>
      <c r="U1494" s="108">
        <v>20454765.25</v>
      </c>
      <c r="V1494" s="108">
        <v>11899334.5</v>
      </c>
      <c r="W1494" s="108">
        <v>34918968</v>
      </c>
      <c r="X1494" s="108">
        <v>26339594</v>
      </c>
      <c r="Y1494" s="108"/>
      <c r="Z1494" s="108">
        <v>28141588.25</v>
      </c>
      <c r="AA1494" s="108">
        <v>19424210.75</v>
      </c>
      <c r="AB1494" s="108">
        <v>28644478</v>
      </c>
      <c r="AC1494" s="108">
        <v>24365038.440000001</v>
      </c>
      <c r="AD1494" s="108">
        <v>7293456</v>
      </c>
      <c r="AE1494" s="108">
        <v>13635485.5</v>
      </c>
      <c r="AF1494" s="108">
        <v>23374252.379999999</v>
      </c>
      <c r="AG1494" s="108">
        <v>6595462.5</v>
      </c>
      <c r="AH1494" s="115">
        <v>2715902</v>
      </c>
      <c r="AI1494" s="105">
        <v>23.9468</v>
      </c>
      <c r="AJ1494" s="105">
        <v>21.354399999999998</v>
      </c>
      <c r="AK1494" s="105">
        <v>20.141999999999999</v>
      </c>
      <c r="AL1494" s="105">
        <v>23.393899999999999</v>
      </c>
      <c r="AM1494" s="105">
        <v>24.7712</v>
      </c>
      <c r="AN1494" s="105">
        <v>21.1008</v>
      </c>
      <c r="AO1494" s="105">
        <v>23.877500000000001</v>
      </c>
      <c r="AP1494" s="105">
        <v>23.527699999999999</v>
      </c>
      <c r="AQ1494" s="105">
        <v>20.695799999999998</v>
      </c>
      <c r="AR1494" s="105">
        <v>20.4998</v>
      </c>
      <c r="AS1494" s="105">
        <v>21.788599999999999</v>
      </c>
      <c r="AT1494" s="105">
        <v>19.256799999999998</v>
      </c>
      <c r="AU1494" s="105">
        <v>23.090299999999999</v>
      </c>
      <c r="AV1494" s="105">
        <v>22.471</v>
      </c>
      <c r="AW1494" s="105">
        <v>23.392700000000001</v>
      </c>
      <c r="AX1494" s="105">
        <v>23.9724</v>
      </c>
      <c r="AY1494" s="105">
        <v>24.638300000000001</v>
      </c>
      <c r="AZ1494" s="105">
        <v>23.889900000000001</v>
      </c>
      <c r="BA1494" s="105">
        <v>25.302399999999999</v>
      </c>
      <c r="BB1494" s="105">
        <v>25.063700000000001</v>
      </c>
      <c r="BC1494" s="105">
        <v>21.9269</v>
      </c>
      <c r="BD1494" s="105">
        <v>25.0608</v>
      </c>
      <c r="BE1494" s="105">
        <v>24.615200000000002</v>
      </c>
      <c r="BF1494" s="105">
        <v>25.208300000000001</v>
      </c>
      <c r="BG1494" s="105">
        <v>24.501300000000001</v>
      </c>
      <c r="BH1494" s="105">
        <v>22.833600000000001</v>
      </c>
      <c r="BI1494" s="105">
        <v>23.714700000000001</v>
      </c>
      <c r="BJ1494" s="105">
        <v>24.5335</v>
      </c>
      <c r="BK1494" s="105">
        <v>22.566299999999998</v>
      </c>
      <c r="BL1494" s="116">
        <v>21.507899999999999</v>
      </c>
      <c r="BM1494" s="112">
        <v>0.50168299999999999</v>
      </c>
      <c r="BN1494" s="112">
        <v>0.88220500000000002</v>
      </c>
      <c r="BO1494" s="112">
        <v>0.905918</v>
      </c>
      <c r="BP1494" s="112">
        <v>0.109806</v>
      </c>
      <c r="BQ1494" s="112">
        <v>0.90689500000000001</v>
      </c>
      <c r="BR1494" s="112">
        <v>0.23019400000000001</v>
      </c>
      <c r="BS1494" s="112">
        <v>0.43070799999999998</v>
      </c>
      <c r="BT1494" s="112">
        <v>8.1684300000000001E-2</v>
      </c>
      <c r="BU1494" s="117">
        <v>0.46499299999999999</v>
      </c>
      <c r="BV1494" s="112">
        <v>0.58044899999999999</v>
      </c>
      <c r="BW1494" s="112">
        <v>0.90487399999999996</v>
      </c>
      <c r="BX1494" s="112">
        <v>0.934558</v>
      </c>
      <c r="BY1494" s="112">
        <v>0.17118700000000001</v>
      </c>
      <c r="BZ1494" s="112">
        <v>0.95630800000000005</v>
      </c>
      <c r="CA1494" s="112">
        <v>0.49114799999999997</v>
      </c>
      <c r="CB1494" s="112">
        <v>0.64634400000000003</v>
      </c>
      <c r="CC1494" s="112">
        <v>0.242647</v>
      </c>
      <c r="CD1494" s="117">
        <v>0.78791</v>
      </c>
      <c r="CE1494" s="105">
        <v>-1.0548200000000001</v>
      </c>
      <c r="CF1494" s="105">
        <v>0.21942500000000001</v>
      </c>
      <c r="CG1494" s="105">
        <v>-0.168879</v>
      </c>
      <c r="CH1494" s="105">
        <v>-2.3542000000000001</v>
      </c>
      <c r="CI1494" s="105">
        <v>0.115451</v>
      </c>
      <c r="CJ1494" s="105">
        <v>1.2976300000000001</v>
      </c>
      <c r="CK1494" s="105">
        <v>1.22844</v>
      </c>
      <c r="CL1494" s="105">
        <v>2.0921799999999999</v>
      </c>
      <c r="CM1494" s="116">
        <v>0.81399699999999997</v>
      </c>
    </row>
    <row r="1495" spans="1:91">
      <c r="A1495" s="104" t="s">
        <v>3940</v>
      </c>
      <c r="B1495" s="104" t="s">
        <v>3941</v>
      </c>
      <c r="C1495" s="104" t="s">
        <v>3942</v>
      </c>
      <c r="D1495" s="105">
        <v>25.6266</v>
      </c>
      <c r="E1495" s="108">
        <v>26688441</v>
      </c>
      <c r="F1495" s="108">
        <v>25244779</v>
      </c>
      <c r="G1495" s="108">
        <v>23073099.25</v>
      </c>
      <c r="H1495" s="108">
        <v>14801817.5</v>
      </c>
      <c r="I1495" s="108">
        <v>10779251</v>
      </c>
      <c r="J1495" s="108">
        <v>5659359</v>
      </c>
      <c r="K1495" s="108">
        <v>22843868</v>
      </c>
      <c r="L1495" s="108">
        <v>8729623</v>
      </c>
      <c r="M1495" s="108">
        <v>29551594</v>
      </c>
      <c r="N1495" s="108">
        <v>15008434</v>
      </c>
      <c r="O1495" s="108">
        <v>5315615</v>
      </c>
      <c r="P1495" s="108">
        <v>7515151</v>
      </c>
      <c r="Q1495" s="108">
        <v>69939893</v>
      </c>
      <c r="R1495" s="108">
        <v>32278256</v>
      </c>
      <c r="S1495" s="108">
        <v>51148570</v>
      </c>
      <c r="T1495" s="108">
        <v>71520734</v>
      </c>
      <c r="U1495" s="108">
        <v>58954154.5</v>
      </c>
      <c r="V1495" s="108">
        <v>74119570.5</v>
      </c>
      <c r="W1495" s="108">
        <v>5398583</v>
      </c>
      <c r="X1495" s="108">
        <v>88723028</v>
      </c>
      <c r="Y1495" s="108">
        <v>76670107</v>
      </c>
      <c r="Z1495" s="108">
        <v>84591550</v>
      </c>
      <c r="AA1495" s="108">
        <v>56420412</v>
      </c>
      <c r="AB1495" s="108">
        <v>99209550.25</v>
      </c>
      <c r="AC1495" s="108">
        <v>37661713</v>
      </c>
      <c r="AD1495" s="108">
        <v>63294833</v>
      </c>
      <c r="AE1495" s="108">
        <v>89112914</v>
      </c>
      <c r="AF1495" s="108">
        <v>72964623</v>
      </c>
      <c r="AG1495" s="108">
        <v>85292494</v>
      </c>
      <c r="AH1495" s="115">
        <v>138515298</v>
      </c>
      <c r="AI1495" s="105">
        <v>25.0532</v>
      </c>
      <c r="AJ1495" s="105">
        <v>25.3323</v>
      </c>
      <c r="AK1495" s="105">
        <v>25.143599999999999</v>
      </c>
      <c r="AL1495" s="105">
        <v>24.093699999999998</v>
      </c>
      <c r="AM1495" s="105">
        <v>23.774100000000001</v>
      </c>
      <c r="AN1495" s="105">
        <v>23.228100000000001</v>
      </c>
      <c r="AO1495" s="105">
        <v>24.6492</v>
      </c>
      <c r="AP1495" s="105">
        <v>24.188600000000001</v>
      </c>
      <c r="AQ1495" s="105">
        <v>25.005800000000001</v>
      </c>
      <c r="AR1495" s="105">
        <v>24.022099999999998</v>
      </c>
      <c r="AS1495" s="105">
        <v>23.333300000000001</v>
      </c>
      <c r="AT1495" s="105">
        <v>23.445499999999999</v>
      </c>
      <c r="AU1495" s="105">
        <v>26.270900000000001</v>
      </c>
      <c r="AV1495" s="105">
        <v>25.233799999999999</v>
      </c>
      <c r="AW1495" s="105">
        <v>26.176200000000001</v>
      </c>
      <c r="AX1495" s="105">
        <v>26.4712</v>
      </c>
      <c r="AY1495" s="105">
        <v>26.1508</v>
      </c>
      <c r="AZ1495" s="105">
        <v>26.5624</v>
      </c>
      <c r="BA1495" s="105">
        <v>22.609100000000002</v>
      </c>
      <c r="BB1495" s="105">
        <v>26.844200000000001</v>
      </c>
      <c r="BC1495" s="105">
        <v>26.5092</v>
      </c>
      <c r="BD1495" s="105">
        <v>26.742100000000001</v>
      </c>
      <c r="BE1495" s="105">
        <v>26.176100000000002</v>
      </c>
      <c r="BF1495" s="105">
        <v>27.000599999999999</v>
      </c>
      <c r="BG1495" s="105">
        <v>25.1936</v>
      </c>
      <c r="BH1495" s="105">
        <v>25.9209</v>
      </c>
      <c r="BI1495" s="105">
        <v>26.422999999999998</v>
      </c>
      <c r="BJ1495" s="105">
        <v>26.175699999999999</v>
      </c>
      <c r="BK1495" s="105">
        <v>26.3156</v>
      </c>
      <c r="BL1495" s="116">
        <v>27.101700000000001</v>
      </c>
      <c r="BM1495" s="112">
        <v>1.06558E-2</v>
      </c>
      <c r="BN1495" s="112">
        <v>1.7880000000000001E-3</v>
      </c>
      <c r="BO1495" s="112">
        <v>6.7900499999999997E-3</v>
      </c>
      <c r="BP1495" s="112">
        <v>1.2202599999999999E-3</v>
      </c>
      <c r="BQ1495" s="112">
        <v>0.22007199999999999</v>
      </c>
      <c r="BR1495" s="112">
        <v>0.68679299999999999</v>
      </c>
      <c r="BS1495" s="112">
        <v>0.43293300000000001</v>
      </c>
      <c r="BT1495" s="112">
        <v>0.78782399999999997</v>
      </c>
      <c r="BU1495" s="117">
        <v>0.20955099999999999</v>
      </c>
      <c r="BV1495" s="112">
        <v>4.15699E-2</v>
      </c>
      <c r="BW1495" s="112">
        <v>1.85268E-2</v>
      </c>
      <c r="BX1495" s="112">
        <v>4.73477E-2</v>
      </c>
      <c r="BY1495" s="112">
        <v>8.9237499999999994E-3</v>
      </c>
      <c r="BZ1495" s="112">
        <v>0.59221699999999999</v>
      </c>
      <c r="CA1495" s="112">
        <v>0.84787100000000004</v>
      </c>
      <c r="CB1495" s="112">
        <v>0.64634400000000003</v>
      </c>
      <c r="CC1495" s="112">
        <v>0.87862099999999999</v>
      </c>
      <c r="CD1495" s="117">
        <v>0.70063399999999998</v>
      </c>
      <c r="CE1495" s="105">
        <v>-1.35466</v>
      </c>
      <c r="CF1495" s="105">
        <v>-2.8323800000000001</v>
      </c>
      <c r="CG1495" s="105">
        <v>-1.9164699999999999</v>
      </c>
      <c r="CH1495" s="105">
        <v>-2.9307099999999999</v>
      </c>
      <c r="CI1495" s="105">
        <v>-0.63742600000000005</v>
      </c>
      <c r="CJ1495" s="105">
        <v>-0.136241</v>
      </c>
      <c r="CK1495" s="105">
        <v>-1.21021</v>
      </c>
      <c r="CL1495" s="105">
        <v>0.108561</v>
      </c>
      <c r="CM1495" s="116">
        <v>-0.68519600000000003</v>
      </c>
    </row>
    <row r="1496" spans="1:91">
      <c r="A1496" s="104" t="s">
        <v>5396</v>
      </c>
      <c r="B1496" s="104" t="s">
        <v>5397</v>
      </c>
      <c r="C1496" s="104" t="s">
        <v>4181</v>
      </c>
      <c r="D1496" s="105">
        <v>27.877200000000002</v>
      </c>
      <c r="E1496" s="108">
        <v>146153508</v>
      </c>
      <c r="F1496" s="108">
        <v>532785072</v>
      </c>
      <c r="G1496" s="108">
        <v>379118685</v>
      </c>
      <c r="H1496" s="108">
        <v>621929916.5</v>
      </c>
      <c r="I1496" s="108">
        <v>462577112</v>
      </c>
      <c r="J1496" s="108">
        <v>563117976</v>
      </c>
      <c r="K1496" s="108">
        <v>197603356</v>
      </c>
      <c r="L1496" s="108">
        <v>390476461.5</v>
      </c>
      <c r="M1496" s="108">
        <v>597545899</v>
      </c>
      <c r="N1496" s="108">
        <v>191180424</v>
      </c>
      <c r="O1496" s="108">
        <v>637646562</v>
      </c>
      <c r="P1496" s="108">
        <v>503848320</v>
      </c>
      <c r="Q1496" s="108">
        <v>471234609</v>
      </c>
      <c r="R1496" s="108">
        <v>92547052</v>
      </c>
      <c r="S1496" s="108">
        <v>26003047.25</v>
      </c>
      <c r="T1496" s="108">
        <v>106011012</v>
      </c>
      <c r="U1496" s="108">
        <v>93579912</v>
      </c>
      <c r="V1496" s="108">
        <v>394544574</v>
      </c>
      <c r="W1496" s="108">
        <v>52848452.5</v>
      </c>
      <c r="X1496" s="108">
        <v>48649042.5</v>
      </c>
      <c r="Y1496" s="108">
        <v>445379328</v>
      </c>
      <c r="Z1496" s="108">
        <v>70609682</v>
      </c>
      <c r="AA1496" s="108">
        <v>114661506</v>
      </c>
      <c r="AB1496" s="108">
        <v>58646390</v>
      </c>
      <c r="AC1496" s="108">
        <v>28418268</v>
      </c>
      <c r="AD1496" s="108">
        <v>302582483.30000001</v>
      </c>
      <c r="AE1496" s="108">
        <v>83557264</v>
      </c>
      <c r="AF1496" s="108">
        <v>67334838</v>
      </c>
      <c r="AG1496" s="108">
        <v>105792088</v>
      </c>
      <c r="AH1496" s="115">
        <v>526137037</v>
      </c>
      <c r="AI1496" s="105">
        <v>27.506399999999999</v>
      </c>
      <c r="AJ1496" s="105">
        <v>29.606300000000001</v>
      </c>
      <c r="AK1496" s="105">
        <v>29.159099999999999</v>
      </c>
      <c r="AL1496" s="105">
        <v>29.486599999999999</v>
      </c>
      <c r="AM1496" s="105">
        <v>29.224900000000002</v>
      </c>
      <c r="AN1496" s="105">
        <v>29.5989</v>
      </c>
      <c r="AO1496" s="105">
        <v>27.8203</v>
      </c>
      <c r="AP1496" s="105">
        <v>29.347100000000001</v>
      </c>
      <c r="AQ1496" s="105">
        <v>29.343599999999999</v>
      </c>
      <c r="AR1496" s="105">
        <v>27.934100000000001</v>
      </c>
      <c r="AS1496" s="105">
        <v>29.8171</v>
      </c>
      <c r="AT1496" s="105">
        <v>29.512599999999999</v>
      </c>
      <c r="AU1496" s="105">
        <v>29.044499999999999</v>
      </c>
      <c r="AV1496" s="105">
        <v>26.753399999999999</v>
      </c>
      <c r="AW1496" s="105">
        <v>25.1709</v>
      </c>
      <c r="AX1496" s="105">
        <v>27.039000000000001</v>
      </c>
      <c r="AY1496" s="105">
        <v>26.815899999999999</v>
      </c>
      <c r="AZ1496" s="105">
        <v>28.9329</v>
      </c>
      <c r="BA1496" s="105">
        <v>25.900300000000001</v>
      </c>
      <c r="BB1496" s="105">
        <v>25.912099999999999</v>
      </c>
      <c r="BC1496" s="105">
        <v>28.922899999999998</v>
      </c>
      <c r="BD1496" s="105">
        <v>26.460799999999999</v>
      </c>
      <c r="BE1496" s="105">
        <v>27.205100000000002</v>
      </c>
      <c r="BF1496" s="105">
        <v>26.242100000000001</v>
      </c>
      <c r="BG1496" s="105">
        <v>24.788399999999999</v>
      </c>
      <c r="BH1496" s="105">
        <v>28.190999999999999</v>
      </c>
      <c r="BI1496" s="105">
        <v>26.330100000000002</v>
      </c>
      <c r="BJ1496" s="105">
        <v>26.059899999999999</v>
      </c>
      <c r="BK1496" s="105">
        <v>26.627300000000002</v>
      </c>
      <c r="BL1496" s="116">
        <v>29.0303</v>
      </c>
      <c r="BM1496" s="112">
        <v>0.24396599999999999</v>
      </c>
      <c r="BN1496" s="112">
        <v>7.46666E-2</v>
      </c>
      <c r="BO1496" s="112">
        <v>0.20021</v>
      </c>
      <c r="BP1496" s="112">
        <v>0.16251699999999999</v>
      </c>
      <c r="BQ1496" s="112">
        <v>0.87139999999999995</v>
      </c>
      <c r="BR1496" s="112">
        <v>0.76828799999999997</v>
      </c>
      <c r="BS1496" s="112">
        <v>0.82114500000000001</v>
      </c>
      <c r="BT1496" s="112">
        <v>0.56231299999999995</v>
      </c>
      <c r="BU1496" s="117">
        <v>0.581534</v>
      </c>
      <c r="BV1496" s="112">
        <v>0.325741</v>
      </c>
      <c r="BW1496" s="112">
        <v>0.138154</v>
      </c>
      <c r="BX1496" s="112">
        <v>0.30934200000000001</v>
      </c>
      <c r="BY1496" s="112">
        <v>0.23407600000000001</v>
      </c>
      <c r="BZ1496" s="112">
        <v>0.93535199999999996</v>
      </c>
      <c r="CA1496" s="112">
        <v>0.89652100000000001</v>
      </c>
      <c r="CB1496" s="112">
        <v>0.91845600000000005</v>
      </c>
      <c r="CC1496" s="112">
        <v>0.726495</v>
      </c>
      <c r="CD1496" s="117">
        <v>0.85228800000000005</v>
      </c>
      <c r="CE1496" s="105">
        <v>1.51806</v>
      </c>
      <c r="CF1496" s="105">
        <v>2.1976100000000001</v>
      </c>
      <c r="CG1496" s="105">
        <v>1.59779</v>
      </c>
      <c r="CH1496" s="105">
        <v>1.8487499999999999</v>
      </c>
      <c r="CI1496" s="105">
        <v>-0.249612</v>
      </c>
      <c r="CJ1496" s="105">
        <v>0.35672100000000001</v>
      </c>
      <c r="CK1496" s="105">
        <v>-0.327399</v>
      </c>
      <c r="CL1496" s="105">
        <v>-0.60317200000000004</v>
      </c>
      <c r="CM1496" s="116">
        <v>-0.80266700000000002</v>
      </c>
    </row>
    <row r="1497" spans="1:91">
      <c r="A1497" s="104" t="s">
        <v>5398</v>
      </c>
      <c r="B1497" s="104" t="s">
        <v>5399</v>
      </c>
      <c r="C1497" s="104" t="s">
        <v>5400</v>
      </c>
      <c r="D1497" s="105">
        <v>26.3109</v>
      </c>
      <c r="E1497" s="108">
        <v>137224877</v>
      </c>
      <c r="F1497" s="108">
        <v>70577603.5</v>
      </c>
      <c r="G1497" s="108">
        <v>39279485.880000003</v>
      </c>
      <c r="H1497" s="108">
        <v>76183511.019999996</v>
      </c>
      <c r="I1497" s="108">
        <v>53250644.549999997</v>
      </c>
      <c r="J1497" s="108">
        <v>19661706</v>
      </c>
      <c r="K1497" s="108">
        <v>189512364</v>
      </c>
      <c r="L1497" s="108">
        <v>81163124</v>
      </c>
      <c r="M1497" s="108">
        <v>109426658</v>
      </c>
      <c r="N1497" s="108">
        <v>206726021</v>
      </c>
      <c r="O1497" s="108">
        <v>133116162</v>
      </c>
      <c r="P1497" s="108">
        <v>75298090</v>
      </c>
      <c r="Q1497" s="108">
        <v>103071374</v>
      </c>
      <c r="R1497" s="108">
        <v>189730122.30000001</v>
      </c>
      <c r="S1497" s="108">
        <v>983453935.5</v>
      </c>
      <c r="T1497" s="108">
        <v>28533513</v>
      </c>
      <c r="U1497" s="108">
        <v>57186130.5</v>
      </c>
      <c r="V1497" s="108">
        <v>143181382</v>
      </c>
      <c r="W1497" s="108">
        <v>34587272.530000001</v>
      </c>
      <c r="X1497" s="108">
        <v>18236986</v>
      </c>
      <c r="Y1497" s="108">
        <v>17214052</v>
      </c>
      <c r="Z1497" s="108">
        <v>55910924.229999997</v>
      </c>
      <c r="AA1497" s="108">
        <v>22893853.09</v>
      </c>
      <c r="AB1497" s="108">
        <v>93242.1875</v>
      </c>
      <c r="AC1497" s="108">
        <v>101122450</v>
      </c>
      <c r="AD1497" s="108">
        <v>27687592.690000001</v>
      </c>
      <c r="AE1497" s="108">
        <v>90739384</v>
      </c>
      <c r="AF1497" s="108">
        <v>25144990</v>
      </c>
      <c r="AG1497" s="108">
        <v>17985036.899999999</v>
      </c>
      <c r="AH1497" s="115">
        <v>48840862.25</v>
      </c>
      <c r="AI1497" s="105">
        <v>27.415500000000002</v>
      </c>
      <c r="AJ1497" s="105">
        <v>26.771000000000001</v>
      </c>
      <c r="AK1497" s="105">
        <v>25.884399999999999</v>
      </c>
      <c r="AL1497" s="105">
        <v>26.4574</v>
      </c>
      <c r="AM1497" s="105">
        <v>26.172699999999999</v>
      </c>
      <c r="AN1497" s="105">
        <v>25.103999999999999</v>
      </c>
      <c r="AO1497" s="105">
        <v>27.7698</v>
      </c>
      <c r="AP1497" s="105">
        <v>27.383800000000001</v>
      </c>
      <c r="AQ1497" s="105">
        <v>26.894500000000001</v>
      </c>
      <c r="AR1497" s="105">
        <v>28.086500000000001</v>
      </c>
      <c r="AS1497" s="105">
        <v>27.640599999999999</v>
      </c>
      <c r="AT1497" s="105">
        <v>26.770299999999999</v>
      </c>
      <c r="AU1497" s="105">
        <v>26.844200000000001</v>
      </c>
      <c r="AV1497" s="105">
        <v>27.789100000000001</v>
      </c>
      <c r="AW1497" s="105">
        <v>30.298400000000001</v>
      </c>
      <c r="AX1497" s="105">
        <v>25.145499999999998</v>
      </c>
      <c r="AY1497" s="105">
        <v>26.1052</v>
      </c>
      <c r="AZ1497" s="105">
        <v>27.513999999999999</v>
      </c>
      <c r="BA1497" s="105">
        <v>25.288699999999999</v>
      </c>
      <c r="BB1497" s="105">
        <v>24.548999999999999</v>
      </c>
      <c r="BC1497" s="105">
        <v>24.327000000000002</v>
      </c>
      <c r="BD1497" s="105">
        <v>25.9162</v>
      </c>
      <c r="BE1497" s="105">
        <v>23.702400000000001</v>
      </c>
      <c r="BF1497" s="105">
        <v>16.9453</v>
      </c>
      <c r="BG1497" s="105">
        <v>26.610499999999998</v>
      </c>
      <c r="BH1497" s="105">
        <v>24.720400000000001</v>
      </c>
      <c r="BI1497" s="105">
        <v>26.449100000000001</v>
      </c>
      <c r="BJ1497" s="105">
        <v>24.6388</v>
      </c>
      <c r="BK1497" s="105">
        <v>24.031700000000001</v>
      </c>
      <c r="BL1497" s="116">
        <v>25.566400000000002</v>
      </c>
      <c r="BM1497" s="112">
        <v>3.6580500000000002E-2</v>
      </c>
      <c r="BN1497" s="112">
        <v>0.12733800000000001</v>
      </c>
      <c r="BO1497" s="112">
        <v>7.1075000000000001E-3</v>
      </c>
      <c r="BP1497" s="112">
        <v>9.55867E-3</v>
      </c>
      <c r="BQ1497" s="112">
        <v>3.3725100000000001E-2</v>
      </c>
      <c r="BR1497" s="112">
        <v>0.139462</v>
      </c>
      <c r="BS1497" s="112">
        <v>0.96613400000000005</v>
      </c>
      <c r="BT1497" s="112">
        <v>0.40261799999999998</v>
      </c>
      <c r="BU1497" s="117">
        <v>0.19123699999999999</v>
      </c>
      <c r="BV1497" s="112">
        <v>8.2272999999999999E-2</v>
      </c>
      <c r="BW1497" s="112">
        <v>0.20393500000000001</v>
      </c>
      <c r="BX1497" s="112">
        <v>4.8290699999999999E-2</v>
      </c>
      <c r="BY1497" s="112">
        <v>2.71325E-2</v>
      </c>
      <c r="BZ1497" s="112">
        <v>0.35445500000000002</v>
      </c>
      <c r="CA1497" s="112">
        <v>0.38468400000000003</v>
      </c>
      <c r="CB1497" s="112">
        <v>0.97994300000000001</v>
      </c>
      <c r="CC1497" s="112">
        <v>0.59419200000000005</v>
      </c>
      <c r="CD1497" s="117">
        <v>0.69455</v>
      </c>
      <c r="CE1497" s="105">
        <v>1.94465</v>
      </c>
      <c r="CF1497" s="105">
        <v>1.1657500000000001</v>
      </c>
      <c r="CG1497" s="105">
        <v>2.6037300000000001</v>
      </c>
      <c r="CH1497" s="105">
        <v>2.7534999999999998</v>
      </c>
      <c r="CI1497" s="105">
        <v>3.5649299999999999</v>
      </c>
      <c r="CJ1497" s="105">
        <v>1.5093000000000001</v>
      </c>
      <c r="CK1497" s="105">
        <v>-2.4058699999999999E-2</v>
      </c>
      <c r="CL1497" s="105">
        <v>-2.5576400000000001</v>
      </c>
      <c r="CM1497" s="116">
        <v>1.1810400000000001</v>
      </c>
    </row>
    <row r="1498" spans="1:91">
      <c r="A1498" s="104" t="s">
        <v>3943</v>
      </c>
      <c r="B1498" s="104" t="s">
        <v>3944</v>
      </c>
      <c r="C1498" s="104" t="s">
        <v>1150</v>
      </c>
      <c r="D1498" s="105">
        <v>33.253600000000006</v>
      </c>
      <c r="E1498" s="108">
        <v>10801717508</v>
      </c>
      <c r="F1498" s="108">
        <v>6627858543</v>
      </c>
      <c r="G1498" s="108">
        <v>6579529849</v>
      </c>
      <c r="H1498" s="108">
        <v>9899630227</v>
      </c>
      <c r="I1498" s="108">
        <v>7464713513</v>
      </c>
      <c r="J1498" s="108">
        <v>5507621951</v>
      </c>
      <c r="K1498" s="108">
        <v>8370631586</v>
      </c>
      <c r="L1498" s="108">
        <v>3977191052</v>
      </c>
      <c r="M1498" s="108">
        <v>16405206574</v>
      </c>
      <c r="N1498" s="108">
        <v>7911433903</v>
      </c>
      <c r="O1498" s="108">
        <v>8203911205</v>
      </c>
      <c r="P1498" s="108">
        <v>7068629482</v>
      </c>
      <c r="Q1498" s="108">
        <v>19245510396</v>
      </c>
      <c r="R1498" s="108">
        <v>10478133578</v>
      </c>
      <c r="S1498" s="108">
        <v>25639087446</v>
      </c>
      <c r="T1498" s="108">
        <v>7376921931</v>
      </c>
      <c r="U1498" s="108">
        <v>8039004158</v>
      </c>
      <c r="V1498" s="108">
        <v>8296108331</v>
      </c>
      <c r="W1498" s="108">
        <v>8437132918</v>
      </c>
      <c r="X1498" s="108">
        <v>10198663683</v>
      </c>
      <c r="Y1498" s="108">
        <v>9307815758</v>
      </c>
      <c r="Z1498" s="108">
        <v>9721971637</v>
      </c>
      <c r="AA1498" s="108">
        <v>8293084660</v>
      </c>
      <c r="AB1498" s="108">
        <v>9470127039</v>
      </c>
      <c r="AC1498" s="108">
        <v>8663659587</v>
      </c>
      <c r="AD1498" s="108">
        <v>8904876111</v>
      </c>
      <c r="AE1498" s="108">
        <v>8574715171</v>
      </c>
      <c r="AF1498" s="108">
        <v>8387361581</v>
      </c>
      <c r="AG1498" s="108">
        <v>8461644793</v>
      </c>
      <c r="AH1498" s="115">
        <v>7268113105</v>
      </c>
      <c r="AI1498" s="105">
        <v>33.713999999999999</v>
      </c>
      <c r="AJ1498" s="105">
        <v>33.168300000000002</v>
      </c>
      <c r="AK1498" s="105">
        <v>33.1648</v>
      </c>
      <c r="AL1498" s="105">
        <v>33.479100000000003</v>
      </c>
      <c r="AM1498" s="105">
        <v>33.220599999999997</v>
      </c>
      <c r="AN1498" s="105">
        <v>32.794800000000002</v>
      </c>
      <c r="AO1498" s="105">
        <v>33.224600000000002</v>
      </c>
      <c r="AP1498" s="105">
        <v>32.556800000000003</v>
      </c>
      <c r="AQ1498" s="105">
        <v>34.122500000000002</v>
      </c>
      <c r="AR1498" s="105">
        <v>33.332299999999996</v>
      </c>
      <c r="AS1498" s="105">
        <v>33.459600000000002</v>
      </c>
      <c r="AT1498" s="105">
        <v>33.322899999999997</v>
      </c>
      <c r="AU1498" s="105">
        <v>34.371899999999997</v>
      </c>
      <c r="AV1498" s="105">
        <v>33.5764</v>
      </c>
      <c r="AW1498" s="105">
        <v>34.951500000000003</v>
      </c>
      <c r="AX1498" s="105">
        <v>33.159700000000001</v>
      </c>
      <c r="AY1498" s="105">
        <v>33.2181</v>
      </c>
      <c r="AZ1498" s="105">
        <v>33.282600000000002</v>
      </c>
      <c r="BA1498" s="105">
        <v>33.219000000000001</v>
      </c>
      <c r="BB1498" s="105">
        <v>33.579599999999999</v>
      </c>
      <c r="BC1498" s="105">
        <v>33.326099999999997</v>
      </c>
      <c r="BD1498" s="105">
        <v>33.602400000000003</v>
      </c>
      <c r="BE1498" s="105">
        <v>33.358600000000003</v>
      </c>
      <c r="BF1498" s="105">
        <v>33.577300000000001</v>
      </c>
      <c r="BG1498" s="105">
        <v>33.059600000000003</v>
      </c>
      <c r="BH1498" s="105">
        <v>33.0672</v>
      </c>
      <c r="BI1498" s="105">
        <v>33.011299999999999</v>
      </c>
      <c r="BJ1498" s="105">
        <v>33.020600000000002</v>
      </c>
      <c r="BK1498" s="105">
        <v>32.905299999999997</v>
      </c>
      <c r="BL1498" s="116">
        <v>32.752099999999999</v>
      </c>
      <c r="BM1498" s="112">
        <v>8.2900799999999997E-2</v>
      </c>
      <c r="BN1498" s="112">
        <v>0.27258300000000002</v>
      </c>
      <c r="BO1498" s="112">
        <v>0.42476700000000001</v>
      </c>
      <c r="BP1498" s="112">
        <v>5.8548699999999999E-3</v>
      </c>
      <c r="BQ1498" s="112">
        <v>2.5695300000000001E-2</v>
      </c>
      <c r="BR1498" s="112">
        <v>1.86062E-2</v>
      </c>
      <c r="BS1498" s="112">
        <v>2.1814099999999999E-2</v>
      </c>
      <c r="BT1498" s="112">
        <v>4.8306E-3</v>
      </c>
      <c r="BU1498" s="117">
        <v>0.12665599999999999</v>
      </c>
      <c r="BV1498" s="112">
        <v>0.142073</v>
      </c>
      <c r="BW1498" s="112">
        <v>0.36488799999999999</v>
      </c>
      <c r="BX1498" s="112">
        <v>0.53306100000000001</v>
      </c>
      <c r="BY1498" s="112">
        <v>1.9795199999999999E-2</v>
      </c>
      <c r="BZ1498" s="112">
        <v>0.31762699999999999</v>
      </c>
      <c r="CA1498" s="112">
        <v>0.12823699999999999</v>
      </c>
      <c r="CB1498" s="112">
        <v>0.14216300000000001</v>
      </c>
      <c r="CC1498" s="112">
        <v>5.5421699999999997E-2</v>
      </c>
      <c r="CD1498" s="117">
        <v>0.64379200000000003</v>
      </c>
      <c r="CE1498" s="105">
        <v>0.45635700000000001</v>
      </c>
      <c r="CF1498" s="105">
        <v>0.272175</v>
      </c>
      <c r="CG1498" s="105">
        <v>0.40863699999999997</v>
      </c>
      <c r="CH1498" s="105">
        <v>0.47893799999999997</v>
      </c>
      <c r="CI1498" s="105">
        <v>1.40723</v>
      </c>
      <c r="CJ1498" s="105">
        <v>0.32747900000000002</v>
      </c>
      <c r="CK1498" s="105">
        <v>0.48223500000000002</v>
      </c>
      <c r="CL1498" s="105">
        <v>0.62012999999999996</v>
      </c>
      <c r="CM1498" s="116">
        <v>0.15337999999999999</v>
      </c>
    </row>
    <row r="1499" spans="1:91">
      <c r="A1499" s="104" t="s">
        <v>3945</v>
      </c>
      <c r="B1499" s="104" t="s">
        <v>3946</v>
      </c>
      <c r="C1499" s="104" t="s">
        <v>471</v>
      </c>
      <c r="D1499" s="105">
        <v>25.896250000000002</v>
      </c>
      <c r="E1499" s="108">
        <v>47859035.5</v>
      </c>
      <c r="F1499" s="108">
        <v>90856305.560000002</v>
      </c>
      <c r="G1499" s="108">
        <v>116335899.59999999</v>
      </c>
      <c r="H1499" s="108">
        <v>97886512</v>
      </c>
      <c r="I1499" s="108">
        <v>83717216</v>
      </c>
      <c r="J1499" s="108">
        <v>93362550.909999996</v>
      </c>
      <c r="K1499" s="108">
        <v>79785325.75</v>
      </c>
      <c r="L1499" s="108">
        <v>70401830</v>
      </c>
      <c r="M1499" s="108">
        <v>81651280</v>
      </c>
      <c r="N1499" s="108">
        <v>75817068.25</v>
      </c>
      <c r="O1499" s="108">
        <v>202505116.80000001</v>
      </c>
      <c r="P1499" s="108">
        <v>163936462</v>
      </c>
      <c r="Q1499" s="108">
        <v>53868511.5</v>
      </c>
      <c r="R1499" s="108">
        <v>60285136.880000003</v>
      </c>
      <c r="S1499" s="108">
        <v>278223312</v>
      </c>
      <c r="T1499" s="108">
        <v>36308056</v>
      </c>
      <c r="U1499" s="108">
        <v>47726044</v>
      </c>
      <c r="V1499" s="108">
        <v>50160104</v>
      </c>
      <c r="W1499" s="108">
        <v>37221368</v>
      </c>
      <c r="X1499" s="108">
        <v>18130424</v>
      </c>
      <c r="Y1499" s="108">
        <v>38427526.75</v>
      </c>
      <c r="Z1499" s="108">
        <v>35411156</v>
      </c>
      <c r="AA1499" s="108">
        <v>39865949.5</v>
      </c>
      <c r="AB1499" s="108">
        <v>35002198</v>
      </c>
      <c r="AC1499" s="108">
        <v>21487464</v>
      </c>
      <c r="AD1499" s="108">
        <v>58920247.75</v>
      </c>
      <c r="AE1499" s="108">
        <v>50297632</v>
      </c>
      <c r="AF1499" s="108">
        <v>29434038</v>
      </c>
      <c r="AG1499" s="108">
        <v>42742672</v>
      </c>
      <c r="AH1499" s="115">
        <v>36298446</v>
      </c>
      <c r="AI1499" s="105">
        <v>25.895800000000001</v>
      </c>
      <c r="AJ1499" s="105">
        <v>27.1358</v>
      </c>
      <c r="AK1499" s="105">
        <v>27.4514</v>
      </c>
      <c r="AL1499" s="105">
        <v>26.818999999999999</v>
      </c>
      <c r="AM1499" s="105">
        <v>26.7943</v>
      </c>
      <c r="AN1499" s="105">
        <v>27.1602</v>
      </c>
      <c r="AO1499" s="105">
        <v>26.511800000000001</v>
      </c>
      <c r="AP1499" s="105">
        <v>27.189399999999999</v>
      </c>
      <c r="AQ1499" s="105">
        <v>26.472100000000001</v>
      </c>
      <c r="AR1499" s="105">
        <v>26.625299999999999</v>
      </c>
      <c r="AS1499" s="105">
        <v>28.226299999999998</v>
      </c>
      <c r="AT1499" s="105">
        <v>27.892700000000001</v>
      </c>
      <c r="AU1499" s="105">
        <v>25.896699999999999</v>
      </c>
      <c r="AV1499" s="105">
        <v>26.135000000000002</v>
      </c>
      <c r="AW1499" s="105">
        <v>28.489899999999999</v>
      </c>
      <c r="AX1499" s="105">
        <v>25.493099999999998</v>
      </c>
      <c r="AY1499" s="105">
        <v>25.8444</v>
      </c>
      <c r="AZ1499" s="105">
        <v>26.006599999999999</v>
      </c>
      <c r="BA1499" s="105">
        <v>25.394600000000001</v>
      </c>
      <c r="BB1499" s="105">
        <v>24.537600000000001</v>
      </c>
      <c r="BC1499" s="105">
        <v>25.424399999999999</v>
      </c>
      <c r="BD1499" s="105">
        <v>25.410900000000002</v>
      </c>
      <c r="BE1499" s="105">
        <v>25.663399999999999</v>
      </c>
      <c r="BF1499" s="105">
        <v>25.497499999999999</v>
      </c>
      <c r="BG1499" s="105">
        <v>24.375900000000001</v>
      </c>
      <c r="BH1499" s="105">
        <v>25.8111</v>
      </c>
      <c r="BI1499" s="105">
        <v>25.597899999999999</v>
      </c>
      <c r="BJ1499" s="105">
        <v>24.866</v>
      </c>
      <c r="BK1499" s="105">
        <v>25.2971</v>
      </c>
      <c r="BL1499" s="116">
        <v>25.1389</v>
      </c>
      <c r="BM1499" s="112">
        <v>2.4538999999999998E-2</v>
      </c>
      <c r="BN1499" s="112">
        <v>4.5397800000000001E-4</v>
      </c>
      <c r="BO1499" s="112">
        <v>3.57728E-3</v>
      </c>
      <c r="BP1499" s="112">
        <v>7.8983000000000005E-3</v>
      </c>
      <c r="BQ1499" s="112">
        <v>0.106198</v>
      </c>
      <c r="BR1499" s="112">
        <v>2.5940999999999999E-2</v>
      </c>
      <c r="BS1499" s="112">
        <v>0.95697900000000002</v>
      </c>
      <c r="BT1499" s="112">
        <v>4.4230199999999997E-2</v>
      </c>
      <c r="BU1499" s="117">
        <v>0.74643499999999996</v>
      </c>
      <c r="BV1499" s="112">
        <v>6.5942200000000006E-2</v>
      </c>
      <c r="BW1499" s="112">
        <v>1.0031200000000001E-2</v>
      </c>
      <c r="BX1499" s="112">
        <v>3.5743799999999999E-2</v>
      </c>
      <c r="BY1499" s="112">
        <v>2.3756900000000001E-2</v>
      </c>
      <c r="BZ1499" s="112">
        <v>0.48577700000000001</v>
      </c>
      <c r="CA1499" s="112">
        <v>0.14746899999999999</v>
      </c>
      <c r="CB1499" s="112">
        <v>0.97634299999999996</v>
      </c>
      <c r="CC1499" s="112">
        <v>0.16949</v>
      </c>
      <c r="CD1499" s="117">
        <v>0.912887</v>
      </c>
      <c r="CE1499" s="105">
        <v>1.7269699999999999</v>
      </c>
      <c r="CF1499" s="105">
        <v>1.82382</v>
      </c>
      <c r="CG1499" s="105">
        <v>1.6237600000000001</v>
      </c>
      <c r="CH1499" s="105">
        <v>2.4807899999999998</v>
      </c>
      <c r="CI1499" s="105">
        <v>1.7398499999999999</v>
      </c>
      <c r="CJ1499" s="105">
        <v>0.68068200000000001</v>
      </c>
      <c r="CK1499" s="105">
        <v>1.8187200000000001E-2</v>
      </c>
      <c r="CL1499" s="105">
        <v>0.42325099999999999</v>
      </c>
      <c r="CM1499" s="116">
        <v>0.160944</v>
      </c>
    </row>
    <row r="1500" spans="1:91">
      <c r="A1500" s="104" t="s">
        <v>3947</v>
      </c>
      <c r="B1500" s="104" t="s">
        <v>3948</v>
      </c>
      <c r="C1500" s="104" t="s">
        <v>3949</v>
      </c>
      <c r="D1500" s="105">
        <v>29.013300000000001</v>
      </c>
      <c r="E1500" s="108">
        <v>405954225.89999998</v>
      </c>
      <c r="F1500" s="108">
        <v>221918074.30000001</v>
      </c>
      <c r="G1500" s="108">
        <v>274764540.19999999</v>
      </c>
      <c r="H1500" s="108">
        <v>383217766</v>
      </c>
      <c r="I1500" s="108">
        <v>269013723.10000002</v>
      </c>
      <c r="J1500" s="108">
        <v>226737329.30000001</v>
      </c>
      <c r="K1500" s="108">
        <v>446600690.60000002</v>
      </c>
      <c r="L1500" s="108">
        <v>255836672.5</v>
      </c>
      <c r="M1500" s="108">
        <v>456926985.80000001</v>
      </c>
      <c r="N1500" s="108">
        <v>355449294.80000001</v>
      </c>
      <c r="O1500" s="108">
        <v>275868239</v>
      </c>
      <c r="P1500" s="108">
        <v>363746044.69999999</v>
      </c>
      <c r="Q1500" s="108">
        <v>516186361.5</v>
      </c>
      <c r="R1500" s="108">
        <v>404746832</v>
      </c>
      <c r="S1500" s="108">
        <v>204591442</v>
      </c>
      <c r="T1500" s="108">
        <v>432967081.89999998</v>
      </c>
      <c r="U1500" s="108">
        <v>461323572.10000002</v>
      </c>
      <c r="V1500" s="108">
        <v>528953588.60000002</v>
      </c>
      <c r="W1500" s="108">
        <v>290460469.89999998</v>
      </c>
      <c r="X1500" s="108">
        <v>501997189</v>
      </c>
      <c r="Y1500" s="108">
        <v>555006131.29999995</v>
      </c>
      <c r="Z1500" s="108">
        <v>465551401.80000001</v>
      </c>
      <c r="AA1500" s="108">
        <v>514131113.80000001</v>
      </c>
      <c r="AB1500" s="108">
        <v>405857115.5</v>
      </c>
      <c r="AC1500" s="108">
        <v>482380758.39999998</v>
      </c>
      <c r="AD1500" s="108">
        <v>641900197</v>
      </c>
      <c r="AE1500" s="108">
        <v>597095633</v>
      </c>
      <c r="AF1500" s="108">
        <v>572667286.29999995</v>
      </c>
      <c r="AG1500" s="108">
        <v>669274573</v>
      </c>
      <c r="AH1500" s="115">
        <v>597815180.29999995</v>
      </c>
      <c r="AI1500" s="105">
        <v>28.9802</v>
      </c>
      <c r="AJ1500" s="105">
        <v>28.3262</v>
      </c>
      <c r="AK1500" s="105">
        <v>28.66</v>
      </c>
      <c r="AL1500" s="105">
        <v>28.788</v>
      </c>
      <c r="AM1500" s="105">
        <v>28.469899999999999</v>
      </c>
      <c r="AN1500" s="105">
        <v>28.273499999999999</v>
      </c>
      <c r="AO1500" s="105">
        <v>28.993600000000001</v>
      </c>
      <c r="AP1500" s="105">
        <v>28.768899999999999</v>
      </c>
      <c r="AQ1500" s="105">
        <v>28.956499999999998</v>
      </c>
      <c r="AR1500" s="105">
        <v>28.825399999999998</v>
      </c>
      <c r="AS1500" s="105">
        <v>28.631599999999999</v>
      </c>
      <c r="AT1500" s="105">
        <v>29.0425</v>
      </c>
      <c r="AU1500" s="105">
        <v>29.132000000000001</v>
      </c>
      <c r="AV1500" s="105">
        <v>28.882100000000001</v>
      </c>
      <c r="AW1500" s="105">
        <v>28.086099999999998</v>
      </c>
      <c r="AX1500" s="105">
        <v>29.068999999999999</v>
      </c>
      <c r="AY1500" s="105">
        <v>29.1159</v>
      </c>
      <c r="AZ1500" s="105">
        <v>29.3291</v>
      </c>
      <c r="BA1500" s="105">
        <v>28.358699999999999</v>
      </c>
      <c r="BB1500" s="105">
        <v>29.248799999999999</v>
      </c>
      <c r="BC1500" s="105">
        <v>29.27</v>
      </c>
      <c r="BD1500" s="105">
        <v>29.181100000000001</v>
      </c>
      <c r="BE1500" s="105">
        <v>29.3432</v>
      </c>
      <c r="BF1500" s="105">
        <v>29.033000000000001</v>
      </c>
      <c r="BG1500" s="105">
        <v>28.899100000000001</v>
      </c>
      <c r="BH1500" s="105">
        <v>29.298100000000002</v>
      </c>
      <c r="BI1500" s="105">
        <v>29.167300000000001</v>
      </c>
      <c r="BJ1500" s="105">
        <v>29.148199999999999</v>
      </c>
      <c r="BK1500" s="105">
        <v>29.2577</v>
      </c>
      <c r="BL1500" s="116">
        <v>29.148900000000001</v>
      </c>
      <c r="BM1500" s="112">
        <v>5.1196199999999997E-2</v>
      </c>
      <c r="BN1500" s="112">
        <v>1.1942700000000001E-2</v>
      </c>
      <c r="BO1500" s="112">
        <v>2.3800600000000002E-2</v>
      </c>
      <c r="BP1500" s="112">
        <v>4.7179899999999997E-2</v>
      </c>
      <c r="BQ1500" s="112">
        <v>0.20136499999999999</v>
      </c>
      <c r="BR1500" s="112">
        <v>0.88449199999999994</v>
      </c>
      <c r="BS1500" s="112">
        <v>0.49691200000000002</v>
      </c>
      <c r="BT1500" s="112">
        <v>0.99363299999999999</v>
      </c>
      <c r="BU1500" s="117">
        <v>0.63294300000000003</v>
      </c>
      <c r="BV1500" s="112">
        <v>0.10105600000000001</v>
      </c>
      <c r="BW1500" s="112">
        <v>4.3173900000000001E-2</v>
      </c>
      <c r="BX1500" s="112">
        <v>9.02424E-2</v>
      </c>
      <c r="BY1500" s="112">
        <v>8.7760199999999997E-2</v>
      </c>
      <c r="BZ1500" s="112">
        <v>0.57049499999999997</v>
      </c>
      <c r="CA1500" s="112">
        <v>0.94979100000000005</v>
      </c>
      <c r="CB1500" s="112">
        <v>0.69343299999999997</v>
      </c>
      <c r="CC1500" s="112">
        <v>0.99726400000000004</v>
      </c>
      <c r="CD1500" s="117">
        <v>0.87814599999999998</v>
      </c>
      <c r="CE1500" s="105">
        <v>-0.52944199999999997</v>
      </c>
      <c r="CF1500" s="105">
        <v>-0.67447699999999999</v>
      </c>
      <c r="CG1500" s="105">
        <v>-0.27860600000000002</v>
      </c>
      <c r="CH1500" s="105">
        <v>-0.35174800000000001</v>
      </c>
      <c r="CI1500" s="105">
        <v>-0.48487999999999998</v>
      </c>
      <c r="CJ1500" s="105">
        <v>-1.3605799999999999E-2</v>
      </c>
      <c r="CK1500" s="105">
        <v>-0.225773</v>
      </c>
      <c r="CL1500" s="105">
        <v>8.2079600000000005E-4</v>
      </c>
      <c r="CM1500" s="116">
        <v>-6.3461299999999998E-2</v>
      </c>
    </row>
    <row r="1501" spans="1:91">
      <c r="A1501" s="104" t="s">
        <v>3950</v>
      </c>
      <c r="B1501" s="104" t="s">
        <v>3951</v>
      </c>
      <c r="C1501" s="104" t="s">
        <v>3952</v>
      </c>
      <c r="D1501" s="105">
        <v>29.943849999999998</v>
      </c>
      <c r="E1501" s="108">
        <v>914449082</v>
      </c>
      <c r="F1501" s="108">
        <v>810985977</v>
      </c>
      <c r="G1501" s="108">
        <v>784105484</v>
      </c>
      <c r="H1501" s="108">
        <v>663439772</v>
      </c>
      <c r="I1501" s="108">
        <v>765078644</v>
      </c>
      <c r="J1501" s="108">
        <v>678647916</v>
      </c>
      <c r="K1501" s="108">
        <v>939927704.5</v>
      </c>
      <c r="L1501" s="108">
        <v>320538104.10000002</v>
      </c>
      <c r="M1501" s="108">
        <v>652108975.5</v>
      </c>
      <c r="N1501" s="108">
        <v>446775897</v>
      </c>
      <c r="O1501" s="108">
        <v>359267863.5</v>
      </c>
      <c r="P1501" s="108">
        <v>373497402.80000001</v>
      </c>
      <c r="Q1501" s="108">
        <v>587864514</v>
      </c>
      <c r="R1501" s="108">
        <v>898194567.29999995</v>
      </c>
      <c r="S1501" s="108">
        <v>780031857.5</v>
      </c>
      <c r="T1501" s="108">
        <v>898440738</v>
      </c>
      <c r="U1501" s="108">
        <v>940760645.79999995</v>
      </c>
      <c r="V1501" s="108">
        <v>1092403659</v>
      </c>
      <c r="W1501" s="108">
        <v>875177793</v>
      </c>
      <c r="X1501" s="108">
        <v>903772952</v>
      </c>
      <c r="Y1501" s="108">
        <v>1036241122</v>
      </c>
      <c r="Z1501" s="108">
        <v>963056995.5</v>
      </c>
      <c r="AA1501" s="108">
        <v>1029726999</v>
      </c>
      <c r="AB1501" s="108">
        <v>866471073.10000002</v>
      </c>
      <c r="AC1501" s="108">
        <v>1155912526</v>
      </c>
      <c r="AD1501" s="108">
        <v>620445849</v>
      </c>
      <c r="AE1501" s="108">
        <v>768595744.60000002</v>
      </c>
      <c r="AF1501" s="108">
        <v>673127413</v>
      </c>
      <c r="AG1501" s="108">
        <v>773594418</v>
      </c>
      <c r="AH1501" s="115">
        <v>783766260.29999995</v>
      </c>
      <c r="AI1501" s="105">
        <v>30.151800000000001</v>
      </c>
      <c r="AJ1501" s="105">
        <v>30.194700000000001</v>
      </c>
      <c r="AK1501" s="105">
        <v>30.1355</v>
      </c>
      <c r="AL1501" s="105">
        <v>29.579799999999999</v>
      </c>
      <c r="AM1501" s="105">
        <v>29.937799999999999</v>
      </c>
      <c r="AN1501" s="105">
        <v>29.867000000000001</v>
      </c>
      <c r="AO1501" s="105">
        <v>30.041899999999998</v>
      </c>
      <c r="AP1501" s="105">
        <v>29.063300000000002</v>
      </c>
      <c r="AQ1501" s="105">
        <v>29.4696</v>
      </c>
      <c r="AR1501" s="105">
        <v>29.154599999999999</v>
      </c>
      <c r="AS1501" s="105">
        <v>28.994199999999999</v>
      </c>
      <c r="AT1501" s="105">
        <v>29.0807</v>
      </c>
      <c r="AU1501" s="105">
        <v>29.338799999999999</v>
      </c>
      <c r="AV1501" s="105">
        <v>30.0321</v>
      </c>
      <c r="AW1501" s="105">
        <v>29.9023</v>
      </c>
      <c r="AX1501" s="105">
        <v>30.122199999999999</v>
      </c>
      <c r="AY1501" s="105">
        <v>30.133700000000001</v>
      </c>
      <c r="AZ1501" s="105">
        <v>30.349900000000002</v>
      </c>
      <c r="BA1501" s="105">
        <v>29.9499</v>
      </c>
      <c r="BB1501" s="105">
        <v>30.097300000000001</v>
      </c>
      <c r="BC1501" s="105">
        <v>30.151399999999999</v>
      </c>
      <c r="BD1501" s="105">
        <v>30.243400000000001</v>
      </c>
      <c r="BE1501" s="105">
        <v>30.375599999999999</v>
      </c>
      <c r="BF1501" s="105">
        <v>30.127199999999998</v>
      </c>
      <c r="BG1501" s="105">
        <v>30.143799999999999</v>
      </c>
      <c r="BH1501" s="105">
        <v>29.246500000000001</v>
      </c>
      <c r="BI1501" s="105">
        <v>29.531500000000001</v>
      </c>
      <c r="BJ1501" s="105">
        <v>29.381399999999999</v>
      </c>
      <c r="BK1501" s="105">
        <v>29.472000000000001</v>
      </c>
      <c r="BL1501" s="116">
        <v>29.5459</v>
      </c>
      <c r="BM1501" s="112">
        <v>1.6519000000000001E-4</v>
      </c>
      <c r="BN1501" s="112">
        <v>5.1274E-2</v>
      </c>
      <c r="BO1501" s="112">
        <v>0.84870500000000004</v>
      </c>
      <c r="BP1501" s="112">
        <v>4.2074699999999996E-3</v>
      </c>
      <c r="BQ1501" s="112">
        <v>0.25241200000000003</v>
      </c>
      <c r="BR1501" s="112">
        <v>1.1220500000000001E-3</v>
      </c>
      <c r="BS1501" s="112">
        <v>1.44479E-3</v>
      </c>
      <c r="BT1501" s="112">
        <v>8.1357800000000002E-4</v>
      </c>
      <c r="BU1501" s="117">
        <v>0.55240100000000003</v>
      </c>
      <c r="BV1501" s="112">
        <v>5.7523799999999996E-3</v>
      </c>
      <c r="BW1501" s="112">
        <v>0.10713300000000001</v>
      </c>
      <c r="BX1501" s="112">
        <v>0.89304300000000003</v>
      </c>
      <c r="BY1501" s="112">
        <v>1.60492E-2</v>
      </c>
      <c r="BZ1501" s="112">
        <v>0.59753699999999998</v>
      </c>
      <c r="CA1501" s="112">
        <v>3.4124700000000001E-2</v>
      </c>
      <c r="CB1501" s="112">
        <v>4.6136900000000002E-2</v>
      </c>
      <c r="CC1501" s="112">
        <v>2.51422E-2</v>
      </c>
      <c r="CD1501" s="117">
        <v>0.83884099999999995</v>
      </c>
      <c r="CE1501" s="105">
        <v>0.69428000000000001</v>
      </c>
      <c r="CF1501" s="105">
        <v>0.32846599999999998</v>
      </c>
      <c r="CG1501" s="105">
        <v>5.85607E-2</v>
      </c>
      <c r="CH1501" s="105">
        <v>-0.389905</v>
      </c>
      <c r="CI1501" s="105">
        <v>0.29136400000000001</v>
      </c>
      <c r="CJ1501" s="105">
        <v>0.73553500000000005</v>
      </c>
      <c r="CK1501" s="105">
        <v>0.59982599999999997</v>
      </c>
      <c r="CL1501" s="105">
        <v>0.78233399999999997</v>
      </c>
      <c r="CM1501" s="116">
        <v>0.174231</v>
      </c>
    </row>
    <row r="1502" spans="1:91">
      <c r="A1502" s="104" t="s">
        <v>3953</v>
      </c>
      <c r="B1502" s="104" t="s">
        <v>3954</v>
      </c>
      <c r="C1502" s="104" t="s">
        <v>1416</v>
      </c>
      <c r="D1502" s="105">
        <v>38.838549999999998</v>
      </c>
      <c r="E1502" s="108">
        <v>335944000000</v>
      </c>
      <c r="F1502" s="108">
        <v>211102000000</v>
      </c>
      <c r="G1502" s="108">
        <v>207417000000</v>
      </c>
      <c r="H1502" s="108">
        <v>242637000000</v>
      </c>
      <c r="I1502" s="108">
        <v>257812000000</v>
      </c>
      <c r="J1502" s="108">
        <v>146230000000</v>
      </c>
      <c r="K1502" s="108">
        <v>413658000000</v>
      </c>
      <c r="L1502" s="108">
        <v>151722000000</v>
      </c>
      <c r="M1502" s="108">
        <v>386282000000</v>
      </c>
      <c r="N1502" s="108">
        <v>332598000000</v>
      </c>
      <c r="O1502" s="108">
        <v>162095000000</v>
      </c>
      <c r="P1502" s="108">
        <v>250330000000</v>
      </c>
      <c r="Q1502" s="108">
        <v>445108000000</v>
      </c>
      <c r="R1502" s="108">
        <v>437908000000</v>
      </c>
      <c r="S1502" s="108">
        <v>363596000000</v>
      </c>
      <c r="T1502" s="108">
        <v>384002000000</v>
      </c>
      <c r="U1502" s="108">
        <v>410151000000</v>
      </c>
      <c r="V1502" s="108">
        <v>385041000000</v>
      </c>
      <c r="W1502" s="108">
        <v>425357000000</v>
      </c>
      <c r="X1502" s="108">
        <v>424673000000</v>
      </c>
      <c r="Y1502" s="108">
        <v>421733000000</v>
      </c>
      <c r="Z1502" s="108">
        <v>391408000000</v>
      </c>
      <c r="AA1502" s="108">
        <v>391439000000</v>
      </c>
      <c r="AB1502" s="108">
        <v>405847000000</v>
      </c>
      <c r="AC1502" s="108">
        <v>549115000000</v>
      </c>
      <c r="AD1502" s="108">
        <v>499457000000</v>
      </c>
      <c r="AE1502" s="108">
        <v>540369000000</v>
      </c>
      <c r="AF1502" s="108">
        <v>485805000000</v>
      </c>
      <c r="AG1502" s="108">
        <v>525783000000</v>
      </c>
      <c r="AH1502" s="115">
        <v>507899000000</v>
      </c>
      <c r="AI1502" s="105">
        <v>38.672899999999998</v>
      </c>
      <c r="AJ1502" s="105">
        <v>38.094999999999999</v>
      </c>
      <c r="AK1502" s="105">
        <v>38.0593</v>
      </c>
      <c r="AL1502" s="105">
        <v>38.0944</v>
      </c>
      <c r="AM1502" s="105">
        <v>38.237299999999998</v>
      </c>
      <c r="AN1502" s="105">
        <v>37.389299999999999</v>
      </c>
      <c r="AO1502" s="105">
        <v>38.8155</v>
      </c>
      <c r="AP1502" s="105">
        <v>37.4392</v>
      </c>
      <c r="AQ1502" s="105">
        <v>38.68</v>
      </c>
      <c r="AR1502" s="105">
        <v>38.683100000000003</v>
      </c>
      <c r="AS1502" s="105">
        <v>37.672499999999999</v>
      </c>
      <c r="AT1502" s="105">
        <v>38.469200000000001</v>
      </c>
      <c r="AU1502" s="105">
        <v>38.963700000000003</v>
      </c>
      <c r="AV1502" s="105">
        <v>38.961500000000001</v>
      </c>
      <c r="AW1502" s="105">
        <v>38.665599999999998</v>
      </c>
      <c r="AX1502" s="105">
        <v>38.861600000000003</v>
      </c>
      <c r="AY1502" s="105">
        <v>38.912100000000002</v>
      </c>
      <c r="AZ1502" s="105">
        <v>38.787599999999998</v>
      </c>
      <c r="BA1502" s="105">
        <v>38.8748</v>
      </c>
      <c r="BB1502" s="105">
        <v>38.949399999999997</v>
      </c>
      <c r="BC1502" s="105">
        <v>38.810899999999997</v>
      </c>
      <c r="BD1502" s="105">
        <v>38.931699999999999</v>
      </c>
      <c r="BE1502" s="105">
        <v>38.916800000000002</v>
      </c>
      <c r="BF1502" s="105">
        <v>38.998699999999999</v>
      </c>
      <c r="BG1502" s="105">
        <v>39.053600000000003</v>
      </c>
      <c r="BH1502" s="105">
        <v>38.888199999999998</v>
      </c>
      <c r="BI1502" s="105">
        <v>38.988999999999997</v>
      </c>
      <c r="BJ1502" s="105">
        <v>38.876600000000003</v>
      </c>
      <c r="BK1502" s="105">
        <v>38.932699999999997</v>
      </c>
      <c r="BL1502" s="116">
        <v>38.947200000000002</v>
      </c>
      <c r="BM1502" s="112">
        <v>3.2428199999999997E-2</v>
      </c>
      <c r="BN1502" s="112">
        <v>1.8343399999999999E-2</v>
      </c>
      <c r="BO1502" s="112">
        <v>0.238262</v>
      </c>
      <c r="BP1502" s="112">
        <v>0.10495400000000001</v>
      </c>
      <c r="BQ1502" s="112">
        <v>0.61468500000000004</v>
      </c>
      <c r="BR1502" s="112">
        <v>0.19708800000000001</v>
      </c>
      <c r="BS1502" s="112">
        <v>0.423487</v>
      </c>
      <c r="BT1502" s="112">
        <v>0.41256399999999999</v>
      </c>
      <c r="BU1502" s="117">
        <v>0.33210699999999999</v>
      </c>
      <c r="BV1502" s="112">
        <v>7.7346999999999999E-2</v>
      </c>
      <c r="BW1502" s="112">
        <v>5.5237799999999997E-2</v>
      </c>
      <c r="BX1502" s="112">
        <v>0.35089100000000001</v>
      </c>
      <c r="BY1502" s="112">
        <v>0.16469500000000001</v>
      </c>
      <c r="BZ1502" s="112">
        <v>0.80717300000000003</v>
      </c>
      <c r="CA1502" s="112">
        <v>0.45575700000000002</v>
      </c>
      <c r="CB1502" s="112">
        <v>0.64111600000000002</v>
      </c>
      <c r="CC1502" s="112">
        <v>0.60066299999999995</v>
      </c>
      <c r="CD1502" s="117">
        <v>0.74076399999999998</v>
      </c>
      <c r="CE1502" s="105">
        <v>-0.64310999999999996</v>
      </c>
      <c r="CF1502" s="105">
        <v>-1.0118100000000001</v>
      </c>
      <c r="CG1502" s="105">
        <v>-0.60728199999999999</v>
      </c>
      <c r="CH1502" s="105">
        <v>-0.64387000000000005</v>
      </c>
      <c r="CI1502" s="105">
        <v>-5.5212700000000003E-2</v>
      </c>
      <c r="CJ1502" s="105">
        <v>-6.5043100000000006E-2</v>
      </c>
      <c r="CK1502" s="105">
        <v>-4.04587E-2</v>
      </c>
      <c r="CL1502" s="105">
        <v>3.02645E-2</v>
      </c>
      <c r="CM1502" s="116">
        <v>5.8116899999999999E-2</v>
      </c>
    </row>
    <row r="1503" spans="1:91">
      <c r="A1503" s="104" t="s">
        <v>3955</v>
      </c>
      <c r="B1503" s="104" t="s">
        <v>3956</v>
      </c>
      <c r="C1503" s="104" t="s">
        <v>471</v>
      </c>
      <c r="D1503" s="105">
        <v>31.815999999999999</v>
      </c>
      <c r="E1503" s="108">
        <v>2707141176</v>
      </c>
      <c r="F1503" s="108">
        <v>2584729117</v>
      </c>
      <c r="G1503" s="108">
        <v>3415870889</v>
      </c>
      <c r="H1503" s="108">
        <v>3848912805</v>
      </c>
      <c r="I1503" s="108">
        <v>3952198779</v>
      </c>
      <c r="J1503" s="108">
        <v>4333645872</v>
      </c>
      <c r="K1503" s="108">
        <v>3705512480</v>
      </c>
      <c r="L1503" s="108">
        <v>5867284058</v>
      </c>
      <c r="M1503" s="108">
        <v>3159541609</v>
      </c>
      <c r="N1503" s="108">
        <v>3804010119</v>
      </c>
      <c r="O1503" s="108">
        <v>3521508986</v>
      </c>
      <c r="P1503" s="108">
        <v>2663879810</v>
      </c>
      <c r="Q1503" s="108">
        <v>2555338307</v>
      </c>
      <c r="R1503" s="108">
        <v>2857865525</v>
      </c>
      <c r="S1503" s="108">
        <v>3085851997</v>
      </c>
      <c r="T1503" s="108">
        <v>3153890519</v>
      </c>
      <c r="U1503" s="108">
        <v>2505152038</v>
      </c>
      <c r="V1503" s="108">
        <v>2623752838</v>
      </c>
      <c r="W1503" s="108">
        <v>3372559513</v>
      </c>
      <c r="X1503" s="108">
        <v>3665655696</v>
      </c>
      <c r="Y1503" s="108">
        <v>3333819682</v>
      </c>
      <c r="Z1503" s="108">
        <v>2375844769</v>
      </c>
      <c r="AA1503" s="108">
        <v>2479971436</v>
      </c>
      <c r="AB1503" s="108">
        <v>2749630688</v>
      </c>
      <c r="AC1503" s="108">
        <v>2964089663</v>
      </c>
      <c r="AD1503" s="108">
        <v>3085769797</v>
      </c>
      <c r="AE1503" s="108">
        <v>4304549892</v>
      </c>
      <c r="AF1503" s="108">
        <v>3502319590</v>
      </c>
      <c r="AG1503" s="108">
        <v>2652002108</v>
      </c>
      <c r="AH1503" s="115">
        <v>3601824351</v>
      </c>
      <c r="AI1503" s="105">
        <v>31.717600000000001</v>
      </c>
      <c r="AJ1503" s="105">
        <v>31.813099999999999</v>
      </c>
      <c r="AK1503" s="105">
        <v>32.2044</v>
      </c>
      <c r="AL1503" s="105">
        <v>32.116199999999999</v>
      </c>
      <c r="AM1503" s="105">
        <v>32.297600000000003</v>
      </c>
      <c r="AN1503" s="105">
        <v>32.445599999999999</v>
      </c>
      <c r="AO1503" s="105">
        <v>32.044600000000003</v>
      </c>
      <c r="AP1503" s="105">
        <v>33.109299999999998</v>
      </c>
      <c r="AQ1503" s="105">
        <v>31.746200000000002</v>
      </c>
      <c r="AR1503" s="105">
        <v>32.2423</v>
      </c>
      <c r="AS1503" s="105">
        <v>32.1952</v>
      </c>
      <c r="AT1503" s="105">
        <v>31.914999999999999</v>
      </c>
      <c r="AU1503" s="105">
        <v>31.4848</v>
      </c>
      <c r="AV1503" s="105">
        <v>31.702000000000002</v>
      </c>
      <c r="AW1503" s="105">
        <v>31.840499999999999</v>
      </c>
      <c r="AX1503" s="105">
        <v>31.933800000000002</v>
      </c>
      <c r="AY1503" s="105">
        <v>31.5457</v>
      </c>
      <c r="AZ1503" s="105">
        <v>31.613800000000001</v>
      </c>
      <c r="BA1503" s="105">
        <v>31.896100000000001</v>
      </c>
      <c r="BB1503" s="105">
        <v>32.091700000000003</v>
      </c>
      <c r="BC1503" s="105">
        <v>31.818899999999999</v>
      </c>
      <c r="BD1503" s="105">
        <v>31.549399999999999</v>
      </c>
      <c r="BE1503" s="105">
        <v>31.609100000000002</v>
      </c>
      <c r="BF1503" s="105">
        <v>31.793199999999999</v>
      </c>
      <c r="BG1503" s="105">
        <v>31.511900000000001</v>
      </c>
      <c r="BH1503" s="105">
        <v>31.5457</v>
      </c>
      <c r="BI1503" s="105">
        <v>32.017099999999999</v>
      </c>
      <c r="BJ1503" s="105">
        <v>31.7607</v>
      </c>
      <c r="BK1503" s="105">
        <v>31.2302</v>
      </c>
      <c r="BL1503" s="116">
        <v>31.737100000000002</v>
      </c>
      <c r="BM1503" s="112">
        <v>0.21534200000000001</v>
      </c>
      <c r="BN1503" s="112">
        <v>2.28141E-2</v>
      </c>
      <c r="BO1503" s="112">
        <v>0.18169299999999999</v>
      </c>
      <c r="BP1503" s="112">
        <v>5.4362599999999997E-2</v>
      </c>
      <c r="BQ1503" s="112">
        <v>0.646671</v>
      </c>
      <c r="BR1503" s="112">
        <v>0.59369400000000006</v>
      </c>
      <c r="BS1503" s="112">
        <v>0.133075</v>
      </c>
      <c r="BT1503" s="112">
        <v>0.71170999999999995</v>
      </c>
      <c r="BU1503" s="117">
        <v>0.65233600000000003</v>
      </c>
      <c r="BV1503" s="112">
        <v>0.296018</v>
      </c>
      <c r="BW1503" s="112">
        <v>6.3026799999999994E-2</v>
      </c>
      <c r="BX1503" s="112">
        <v>0.29137800000000003</v>
      </c>
      <c r="BY1503" s="112">
        <v>9.8183900000000005E-2</v>
      </c>
      <c r="BZ1503" s="112">
        <v>0.82577199999999995</v>
      </c>
      <c r="CA1503" s="112">
        <v>0.80071099999999995</v>
      </c>
      <c r="CB1503" s="112">
        <v>0.345024</v>
      </c>
      <c r="CC1503" s="112">
        <v>0.82845500000000005</v>
      </c>
      <c r="CD1503" s="117">
        <v>0.887235</v>
      </c>
      <c r="CE1503" s="105">
        <v>0.33572000000000002</v>
      </c>
      <c r="CF1503" s="105">
        <v>0.71045899999999995</v>
      </c>
      <c r="CG1503" s="105">
        <v>0.72401899999999997</v>
      </c>
      <c r="CH1503" s="105">
        <v>0.54151899999999997</v>
      </c>
      <c r="CI1503" s="105">
        <v>9.9758799999999995E-2</v>
      </c>
      <c r="CJ1503" s="105">
        <v>0.12177</v>
      </c>
      <c r="CK1503" s="105">
        <v>0.35955199999999998</v>
      </c>
      <c r="CL1503" s="105">
        <v>7.4584300000000006E-2</v>
      </c>
      <c r="CM1503" s="116">
        <v>0.115562</v>
      </c>
    </row>
    <row r="1504" spans="1:91">
      <c r="A1504" s="104" t="s">
        <v>3957</v>
      </c>
      <c r="B1504" s="104" t="s">
        <v>3958</v>
      </c>
      <c r="C1504" s="104" t="s">
        <v>1990</v>
      </c>
      <c r="D1504" s="105">
        <v>32.043350000000004</v>
      </c>
      <c r="E1504" s="108">
        <v>3616216603</v>
      </c>
      <c r="F1504" s="108">
        <v>3184017298</v>
      </c>
      <c r="G1504" s="108">
        <v>3246085999</v>
      </c>
      <c r="H1504" s="108">
        <v>5380085332</v>
      </c>
      <c r="I1504" s="108">
        <v>4257475495</v>
      </c>
      <c r="J1504" s="108">
        <v>4441176459</v>
      </c>
      <c r="K1504" s="108">
        <v>3746565470</v>
      </c>
      <c r="L1504" s="108">
        <v>2755421254</v>
      </c>
      <c r="M1504" s="108">
        <v>4791119564</v>
      </c>
      <c r="N1504" s="108">
        <v>2492633389</v>
      </c>
      <c r="O1504" s="108">
        <v>3151482574</v>
      </c>
      <c r="P1504" s="108">
        <v>3009607138</v>
      </c>
      <c r="Q1504" s="108">
        <v>3687117001</v>
      </c>
      <c r="R1504" s="108">
        <v>3585083180</v>
      </c>
      <c r="S1504" s="108">
        <v>4577000806</v>
      </c>
      <c r="T1504" s="108">
        <v>3484194093</v>
      </c>
      <c r="U1504" s="108">
        <v>3399174143</v>
      </c>
      <c r="V1504" s="108">
        <v>3469363981</v>
      </c>
      <c r="W1504" s="108">
        <v>3566471199</v>
      </c>
      <c r="X1504" s="108">
        <v>3564137782</v>
      </c>
      <c r="Y1504" s="108">
        <v>4046788758</v>
      </c>
      <c r="Z1504" s="108">
        <v>3388013137</v>
      </c>
      <c r="AA1504" s="108">
        <v>3457243751</v>
      </c>
      <c r="AB1504" s="108">
        <v>3138524717</v>
      </c>
      <c r="AC1504" s="108">
        <v>4064964365</v>
      </c>
      <c r="AD1504" s="108">
        <v>4042029361</v>
      </c>
      <c r="AE1504" s="108">
        <v>4102115944</v>
      </c>
      <c r="AF1504" s="108">
        <v>4166773675</v>
      </c>
      <c r="AG1504" s="108">
        <v>3971315074</v>
      </c>
      <c r="AH1504" s="115">
        <v>3941214200</v>
      </c>
      <c r="AI1504" s="105">
        <v>32.135300000000001</v>
      </c>
      <c r="AJ1504" s="105">
        <v>32.109900000000003</v>
      </c>
      <c r="AK1504" s="105">
        <v>32.133400000000002</v>
      </c>
      <c r="AL1504" s="105">
        <v>32.599400000000003</v>
      </c>
      <c r="AM1504" s="105">
        <v>32.405999999999999</v>
      </c>
      <c r="AN1504" s="105">
        <v>32.481200000000001</v>
      </c>
      <c r="AO1504" s="105">
        <v>32.0672</v>
      </c>
      <c r="AP1504" s="105">
        <v>32.014099999999999</v>
      </c>
      <c r="AQ1504" s="105">
        <v>32.346800000000002</v>
      </c>
      <c r="AR1504" s="105">
        <v>31.627800000000001</v>
      </c>
      <c r="AS1504" s="105">
        <v>32.035600000000002</v>
      </c>
      <c r="AT1504" s="105">
        <v>32.091099999999997</v>
      </c>
      <c r="AU1504" s="105">
        <v>32.013500000000001</v>
      </c>
      <c r="AV1504" s="105">
        <v>32.0291</v>
      </c>
      <c r="AW1504" s="105">
        <v>32.403500000000001</v>
      </c>
      <c r="AX1504" s="105">
        <v>32.077500000000001</v>
      </c>
      <c r="AY1504" s="105">
        <v>31.985600000000002</v>
      </c>
      <c r="AZ1504" s="105">
        <v>32.018099999999997</v>
      </c>
      <c r="BA1504" s="105">
        <v>31.976800000000001</v>
      </c>
      <c r="BB1504" s="105">
        <v>32.051099999999998</v>
      </c>
      <c r="BC1504" s="105">
        <v>32.100200000000001</v>
      </c>
      <c r="BD1504" s="105">
        <v>32.063800000000001</v>
      </c>
      <c r="BE1504" s="105">
        <v>32.085599999999999</v>
      </c>
      <c r="BF1504" s="105">
        <v>31.984000000000002</v>
      </c>
      <c r="BG1504" s="105">
        <v>31.965399999999999</v>
      </c>
      <c r="BH1504" s="105">
        <v>31.932600000000001</v>
      </c>
      <c r="BI1504" s="105">
        <v>31.947600000000001</v>
      </c>
      <c r="BJ1504" s="105">
        <v>32.011299999999999</v>
      </c>
      <c r="BK1504" s="105">
        <v>31.8124</v>
      </c>
      <c r="BL1504" s="116">
        <v>31.866700000000002</v>
      </c>
      <c r="BM1504" s="112">
        <v>1.8654500000000001E-2</v>
      </c>
      <c r="BN1504" s="112">
        <v>1.85407E-3</v>
      </c>
      <c r="BO1504" s="112">
        <v>0.107817</v>
      </c>
      <c r="BP1504" s="112">
        <v>0.898837</v>
      </c>
      <c r="BQ1504" s="112">
        <v>0.14779100000000001</v>
      </c>
      <c r="BR1504" s="112">
        <v>0.116382</v>
      </c>
      <c r="BS1504" s="112">
        <v>0.10329099999999999</v>
      </c>
      <c r="BT1504" s="112">
        <v>9.1970899999999994E-2</v>
      </c>
      <c r="BU1504" s="117">
        <v>0.438195</v>
      </c>
      <c r="BV1504" s="112">
        <v>5.7278999999999997E-2</v>
      </c>
      <c r="BW1504" s="112">
        <v>1.8708900000000001E-2</v>
      </c>
      <c r="BX1504" s="112">
        <v>0.201539</v>
      </c>
      <c r="BY1504" s="112">
        <v>0.91800199999999998</v>
      </c>
      <c r="BZ1504" s="112">
        <v>0.52731499999999998</v>
      </c>
      <c r="CA1504" s="112">
        <v>0.35098600000000002</v>
      </c>
      <c r="CB1504" s="112">
        <v>0.30400100000000002</v>
      </c>
      <c r="CC1504" s="112">
        <v>0.26222699999999999</v>
      </c>
      <c r="CD1504" s="117">
        <v>0.78158300000000003</v>
      </c>
      <c r="CE1504" s="105">
        <v>0.229406</v>
      </c>
      <c r="CF1504" s="105">
        <v>0.59872400000000003</v>
      </c>
      <c r="CG1504" s="105">
        <v>0.24588299999999999</v>
      </c>
      <c r="CH1504" s="105">
        <v>2.1348300000000001E-2</v>
      </c>
      <c r="CI1504" s="105">
        <v>0.25187199999999998</v>
      </c>
      <c r="CJ1504" s="105">
        <v>0.130243</v>
      </c>
      <c r="CK1504" s="105">
        <v>0.145873</v>
      </c>
      <c r="CL1504" s="105">
        <v>0.14766199999999999</v>
      </c>
      <c r="CM1504" s="116">
        <v>5.1718399999999998E-2</v>
      </c>
    </row>
    <row r="1505" spans="1:91">
      <c r="A1505" s="104" t="s">
        <v>3959</v>
      </c>
      <c r="B1505" s="104" t="s">
        <v>3960</v>
      </c>
      <c r="C1505" s="104" t="s">
        <v>3961</v>
      </c>
      <c r="D1505" s="105">
        <v>32.315899999999999</v>
      </c>
      <c r="E1505" s="108">
        <v>2657382915</v>
      </c>
      <c r="F1505" s="108">
        <v>1722381066</v>
      </c>
      <c r="G1505" s="108">
        <v>1057200286</v>
      </c>
      <c r="H1505" s="108">
        <v>3127956062</v>
      </c>
      <c r="I1505" s="108">
        <v>1703810656</v>
      </c>
      <c r="J1505" s="108">
        <v>3696513652</v>
      </c>
      <c r="K1505" s="108">
        <v>3558888521</v>
      </c>
      <c r="L1505" s="108">
        <v>621989975.29999995</v>
      </c>
      <c r="M1505" s="108">
        <v>1839509665</v>
      </c>
      <c r="N1505" s="108">
        <v>1748108650</v>
      </c>
      <c r="O1505" s="108">
        <v>1261015017</v>
      </c>
      <c r="P1505" s="108">
        <v>2088543414</v>
      </c>
      <c r="Q1505" s="108">
        <v>5932052192</v>
      </c>
      <c r="R1505" s="108">
        <v>5077016452</v>
      </c>
      <c r="S1505" s="108">
        <v>4867403302</v>
      </c>
      <c r="T1505" s="108">
        <v>5041112274</v>
      </c>
      <c r="U1505" s="108">
        <v>5040346865</v>
      </c>
      <c r="V1505" s="108">
        <v>3359990667</v>
      </c>
      <c r="W1505" s="108">
        <v>4919018810</v>
      </c>
      <c r="X1505" s="108">
        <v>4752167683</v>
      </c>
      <c r="Y1505" s="108">
        <v>5257903431</v>
      </c>
      <c r="Z1505" s="108">
        <v>4018263732</v>
      </c>
      <c r="AA1505" s="108">
        <v>4528021319</v>
      </c>
      <c r="AB1505" s="108">
        <v>4450260680</v>
      </c>
      <c r="AC1505" s="108">
        <v>5682911036</v>
      </c>
      <c r="AD1505" s="108">
        <v>6319522212</v>
      </c>
      <c r="AE1505" s="108">
        <v>5413904848</v>
      </c>
      <c r="AF1505" s="108">
        <v>5153348246</v>
      </c>
      <c r="AG1505" s="108">
        <v>5406966238</v>
      </c>
      <c r="AH1505" s="115">
        <v>5979956465</v>
      </c>
      <c r="AI1505" s="105">
        <v>31.690799999999999</v>
      </c>
      <c r="AJ1505" s="105">
        <v>31.2362</v>
      </c>
      <c r="AK1505" s="105">
        <v>30.536799999999999</v>
      </c>
      <c r="AL1505" s="105">
        <v>31.817</v>
      </c>
      <c r="AM1505" s="105">
        <v>31.0898</v>
      </c>
      <c r="AN1505" s="105">
        <v>32.223599999999998</v>
      </c>
      <c r="AO1505" s="105">
        <v>31.973199999999999</v>
      </c>
      <c r="AP1505" s="105">
        <v>29.977499999999999</v>
      </c>
      <c r="AQ1505" s="105">
        <v>30.965800000000002</v>
      </c>
      <c r="AR1505" s="105">
        <v>31.1114</v>
      </c>
      <c r="AS1505" s="105">
        <v>30.715499999999999</v>
      </c>
      <c r="AT1505" s="105">
        <v>31.564</v>
      </c>
      <c r="AU1505" s="105">
        <v>32.695700000000002</v>
      </c>
      <c r="AV1505" s="105">
        <v>32.530999999999999</v>
      </c>
      <c r="AW1505" s="105">
        <v>32.495399999999997</v>
      </c>
      <c r="AX1505" s="105">
        <v>32.610399999999998</v>
      </c>
      <c r="AY1505" s="105">
        <v>32.5505</v>
      </c>
      <c r="AZ1505" s="105">
        <v>31.973299999999998</v>
      </c>
      <c r="BA1505" s="105">
        <v>32.4407</v>
      </c>
      <c r="BB1505" s="105">
        <v>32.466500000000003</v>
      </c>
      <c r="BC1505" s="105">
        <v>32.484400000000001</v>
      </c>
      <c r="BD1505" s="105">
        <v>32.313899999999997</v>
      </c>
      <c r="BE1505" s="105">
        <v>32.475200000000001</v>
      </c>
      <c r="BF1505" s="105">
        <v>32.4878</v>
      </c>
      <c r="BG1505" s="105">
        <v>32.446800000000003</v>
      </c>
      <c r="BH1505" s="105">
        <v>32.571800000000003</v>
      </c>
      <c r="BI1505" s="105">
        <v>32.347900000000003</v>
      </c>
      <c r="BJ1505" s="105">
        <v>32.317900000000002</v>
      </c>
      <c r="BK1505" s="105">
        <v>32.260899999999999</v>
      </c>
      <c r="BL1505" s="116">
        <v>32.469200000000001</v>
      </c>
      <c r="BM1505" s="112">
        <v>2.4893599999999998E-2</v>
      </c>
      <c r="BN1505" s="112">
        <v>0.13104399999999999</v>
      </c>
      <c r="BO1505" s="112">
        <v>7.6260099999999997E-2</v>
      </c>
      <c r="BP1505" s="112">
        <v>8.5189900000000006E-3</v>
      </c>
      <c r="BQ1505" s="112">
        <v>6.2187800000000001E-2</v>
      </c>
      <c r="BR1505" s="112">
        <v>0.89883800000000003</v>
      </c>
      <c r="BS1505" s="112">
        <v>0.145233</v>
      </c>
      <c r="BT1505" s="112">
        <v>0.41328599999999999</v>
      </c>
      <c r="BU1505" s="117">
        <v>0.30238100000000001</v>
      </c>
      <c r="BV1505" s="112">
        <v>6.6521800000000006E-2</v>
      </c>
      <c r="BW1505" s="112">
        <v>0.20802100000000001</v>
      </c>
      <c r="BX1505" s="112">
        <v>0.168653</v>
      </c>
      <c r="BY1505" s="112">
        <v>2.4957799999999999E-2</v>
      </c>
      <c r="BZ1505" s="112">
        <v>0.42715799999999998</v>
      </c>
      <c r="CA1505" s="112">
        <v>0.95464099999999996</v>
      </c>
      <c r="CB1505" s="112">
        <v>0.36061900000000002</v>
      </c>
      <c r="CC1505" s="112">
        <v>0.60080100000000003</v>
      </c>
      <c r="CD1505" s="117">
        <v>0.73244100000000001</v>
      </c>
      <c r="CE1505" s="105">
        <v>-1.1947000000000001</v>
      </c>
      <c r="CF1505" s="105">
        <v>-0.63922599999999996</v>
      </c>
      <c r="CG1505" s="105">
        <v>-1.37721</v>
      </c>
      <c r="CH1505" s="105">
        <v>-1.21902</v>
      </c>
      <c r="CI1505" s="105">
        <v>0.22472400000000001</v>
      </c>
      <c r="CJ1505" s="105">
        <v>2.8759E-2</v>
      </c>
      <c r="CK1505" s="105">
        <v>0.11451500000000001</v>
      </c>
      <c r="CL1505" s="105">
        <v>7.6295199999999994E-2</v>
      </c>
      <c r="CM1505" s="116">
        <v>0.106155</v>
      </c>
    </row>
    <row r="1506" spans="1:91">
      <c r="A1506" s="104" t="s">
        <v>3962</v>
      </c>
      <c r="B1506" s="104" t="s">
        <v>3963</v>
      </c>
      <c r="C1506" s="104" t="s">
        <v>3964</v>
      </c>
      <c r="D1506" s="105">
        <v>30.5916</v>
      </c>
      <c r="E1506" s="108">
        <v>1800624892</v>
      </c>
      <c r="F1506" s="108">
        <v>1787173574</v>
      </c>
      <c r="G1506" s="108">
        <v>2015196707</v>
      </c>
      <c r="H1506" s="108">
        <v>2071513795</v>
      </c>
      <c r="I1506" s="108">
        <v>1625213491</v>
      </c>
      <c r="J1506" s="108">
        <v>2291997102</v>
      </c>
      <c r="K1506" s="108">
        <v>1718790592</v>
      </c>
      <c r="L1506" s="108">
        <v>1419800341</v>
      </c>
      <c r="M1506" s="108">
        <v>1821680622</v>
      </c>
      <c r="N1506" s="108">
        <v>2027112062</v>
      </c>
      <c r="O1506" s="108">
        <v>2696733811</v>
      </c>
      <c r="P1506" s="108">
        <v>1687621228</v>
      </c>
      <c r="Q1506" s="108">
        <v>278596763.5</v>
      </c>
      <c r="R1506" s="108">
        <v>1295535596</v>
      </c>
      <c r="S1506" s="108">
        <v>1140045424</v>
      </c>
      <c r="T1506" s="108">
        <v>1235640328</v>
      </c>
      <c r="U1506" s="108">
        <v>1199252606</v>
      </c>
      <c r="V1506" s="108">
        <v>1194095303</v>
      </c>
      <c r="W1506" s="108">
        <v>1481867532</v>
      </c>
      <c r="X1506" s="108">
        <v>1288034723</v>
      </c>
      <c r="Y1506" s="108">
        <v>1274664043</v>
      </c>
      <c r="Z1506" s="108">
        <v>230907922.80000001</v>
      </c>
      <c r="AA1506" s="108">
        <v>136604704.80000001</v>
      </c>
      <c r="AB1506" s="108">
        <v>1163541595</v>
      </c>
      <c r="AC1506" s="108">
        <v>1594841732</v>
      </c>
      <c r="AD1506" s="108">
        <v>1325180546</v>
      </c>
      <c r="AE1506" s="108">
        <v>1414937287</v>
      </c>
      <c r="AF1506" s="108">
        <v>1410788133</v>
      </c>
      <c r="AG1506" s="108">
        <v>1673340810</v>
      </c>
      <c r="AH1506" s="115">
        <v>1564897306</v>
      </c>
      <c r="AI1506" s="105">
        <v>31.129300000000001</v>
      </c>
      <c r="AJ1506" s="105">
        <v>31.298500000000001</v>
      </c>
      <c r="AK1506" s="105">
        <v>31.46</v>
      </c>
      <c r="AL1506" s="105">
        <v>31.2224</v>
      </c>
      <c r="AM1506" s="105">
        <v>31.028300000000002</v>
      </c>
      <c r="AN1506" s="105">
        <v>31.593800000000002</v>
      </c>
      <c r="AO1506" s="105">
        <v>30.9026</v>
      </c>
      <c r="AP1506" s="105">
        <v>31.1051</v>
      </c>
      <c r="AQ1506" s="105">
        <v>30.951699999999999</v>
      </c>
      <c r="AR1506" s="105">
        <v>31.325099999999999</v>
      </c>
      <c r="AS1506" s="105">
        <v>31.7972</v>
      </c>
      <c r="AT1506" s="105">
        <v>31.256499999999999</v>
      </c>
      <c r="AU1506" s="105">
        <v>28.249199999999998</v>
      </c>
      <c r="AV1506" s="105">
        <v>30.560600000000001</v>
      </c>
      <c r="AW1506" s="105">
        <v>30.424099999999999</v>
      </c>
      <c r="AX1506" s="105">
        <v>30.581900000000001</v>
      </c>
      <c r="AY1506" s="105">
        <v>30.4849</v>
      </c>
      <c r="AZ1506" s="105">
        <v>30.498899999999999</v>
      </c>
      <c r="BA1506" s="105">
        <v>30.709700000000002</v>
      </c>
      <c r="BB1506" s="105">
        <v>30.6008</v>
      </c>
      <c r="BC1506" s="105">
        <v>30.4438</v>
      </c>
      <c r="BD1506" s="105">
        <v>28.165099999999999</v>
      </c>
      <c r="BE1506" s="105">
        <v>27.435700000000001</v>
      </c>
      <c r="BF1506" s="105">
        <v>30.552499999999998</v>
      </c>
      <c r="BG1506" s="105">
        <v>30.613099999999999</v>
      </c>
      <c r="BH1506" s="105">
        <v>30.343599999999999</v>
      </c>
      <c r="BI1506" s="105">
        <v>30.411999999999999</v>
      </c>
      <c r="BJ1506" s="105">
        <v>30.448899999999998</v>
      </c>
      <c r="BK1506" s="105">
        <v>30.5824</v>
      </c>
      <c r="BL1506" s="116">
        <v>30.552199999999999</v>
      </c>
      <c r="BM1506" s="112">
        <v>1.7695899999999999E-3</v>
      </c>
      <c r="BN1506" s="112">
        <v>1.15674E-2</v>
      </c>
      <c r="BO1506" s="112">
        <v>3.3037299999999999E-3</v>
      </c>
      <c r="BP1506" s="112">
        <v>5.9501199999999997E-3</v>
      </c>
      <c r="BQ1506" s="112">
        <v>0.35521399999999997</v>
      </c>
      <c r="BR1506" s="112">
        <v>0.91199799999999998</v>
      </c>
      <c r="BS1506" s="112">
        <v>0.54929099999999997</v>
      </c>
      <c r="BT1506" s="112">
        <v>0.12706999999999999</v>
      </c>
      <c r="BU1506" s="117">
        <v>0.47266999999999998</v>
      </c>
      <c r="BV1506" s="112">
        <v>1.75675E-2</v>
      </c>
      <c r="BW1506" s="112">
        <v>4.2317100000000003E-2</v>
      </c>
      <c r="BX1506" s="112">
        <v>3.4401899999999999E-2</v>
      </c>
      <c r="BY1506" s="112">
        <v>1.99411E-2</v>
      </c>
      <c r="BZ1506" s="112">
        <v>0.67855399999999999</v>
      </c>
      <c r="CA1506" s="112">
        <v>0.96010300000000004</v>
      </c>
      <c r="CB1506" s="112">
        <v>0.72934299999999996</v>
      </c>
      <c r="CC1506" s="112">
        <v>0.30571799999999999</v>
      </c>
      <c r="CD1506" s="117">
        <v>0.79107499999999997</v>
      </c>
      <c r="CE1506" s="105">
        <v>0.76809799999999995</v>
      </c>
      <c r="CF1506" s="105">
        <v>0.75363599999999997</v>
      </c>
      <c r="CG1506" s="105">
        <v>0.45864899999999997</v>
      </c>
      <c r="CH1506" s="105">
        <v>0.93176300000000001</v>
      </c>
      <c r="CI1506" s="105">
        <v>-0.78322499999999995</v>
      </c>
      <c r="CJ1506" s="105">
        <v>-5.9433000000000003E-3</v>
      </c>
      <c r="CK1506" s="105">
        <v>5.69121E-2</v>
      </c>
      <c r="CL1506" s="105">
        <v>-1.8100700000000001</v>
      </c>
      <c r="CM1506" s="116">
        <v>-7.1615899999999996E-2</v>
      </c>
    </row>
    <row r="1507" spans="1:91">
      <c r="A1507" s="104" t="s">
        <v>3965</v>
      </c>
      <c r="B1507" s="104" t="s">
        <v>3966</v>
      </c>
      <c r="C1507" s="104" t="s">
        <v>3967</v>
      </c>
      <c r="D1507" s="105">
        <v>31.427149999999997</v>
      </c>
      <c r="E1507" s="108">
        <v>2920291221</v>
      </c>
      <c r="F1507" s="108">
        <v>1779420016</v>
      </c>
      <c r="G1507" s="108">
        <v>1798524944</v>
      </c>
      <c r="H1507" s="108">
        <v>3422576027</v>
      </c>
      <c r="I1507" s="108">
        <v>1673205915</v>
      </c>
      <c r="J1507" s="108">
        <v>1667582176</v>
      </c>
      <c r="K1507" s="108">
        <v>1723495880</v>
      </c>
      <c r="L1507" s="108">
        <v>1338800310</v>
      </c>
      <c r="M1507" s="108">
        <v>1861528743</v>
      </c>
      <c r="N1507" s="108">
        <v>1328222167</v>
      </c>
      <c r="O1507" s="108">
        <v>1501727900</v>
      </c>
      <c r="P1507" s="108">
        <v>1291069053</v>
      </c>
      <c r="Q1507" s="108">
        <v>2474457080</v>
      </c>
      <c r="R1507" s="108">
        <v>2431018064</v>
      </c>
      <c r="S1507" s="108">
        <v>1882734840</v>
      </c>
      <c r="T1507" s="108">
        <v>2610728975</v>
      </c>
      <c r="U1507" s="108">
        <v>2682556795</v>
      </c>
      <c r="V1507" s="108">
        <v>1652627603</v>
      </c>
      <c r="W1507" s="108">
        <v>2501920217</v>
      </c>
      <c r="X1507" s="108">
        <v>2536877652</v>
      </c>
      <c r="Y1507" s="108">
        <v>2547099592</v>
      </c>
      <c r="Z1507" s="108">
        <v>2060315105</v>
      </c>
      <c r="AA1507" s="108">
        <v>2077855040</v>
      </c>
      <c r="AB1507" s="108">
        <v>2164502971</v>
      </c>
      <c r="AC1507" s="108">
        <v>3250026778</v>
      </c>
      <c r="AD1507" s="108">
        <v>2952106541</v>
      </c>
      <c r="AE1507" s="108">
        <v>3137309608</v>
      </c>
      <c r="AF1507" s="108">
        <v>3022456157</v>
      </c>
      <c r="AG1507" s="108">
        <v>3029962039</v>
      </c>
      <c r="AH1507" s="115">
        <v>3030702617</v>
      </c>
      <c r="AI1507" s="105">
        <v>31.827000000000002</v>
      </c>
      <c r="AJ1507" s="105">
        <v>31.280100000000001</v>
      </c>
      <c r="AK1507" s="105">
        <v>31.282</v>
      </c>
      <c r="AL1507" s="105">
        <v>31.9468</v>
      </c>
      <c r="AM1507" s="105">
        <v>31.0624</v>
      </c>
      <c r="AN1507" s="105">
        <v>31.113399999999999</v>
      </c>
      <c r="AO1507" s="105">
        <v>30.907299999999999</v>
      </c>
      <c r="AP1507" s="105">
        <v>31.023</v>
      </c>
      <c r="AQ1507" s="105">
        <v>30.982900000000001</v>
      </c>
      <c r="AR1507" s="105">
        <v>30.734999999999999</v>
      </c>
      <c r="AS1507" s="105">
        <v>30.9954</v>
      </c>
      <c r="AT1507" s="105">
        <v>30.870100000000001</v>
      </c>
      <c r="AU1507" s="105">
        <v>31.438600000000001</v>
      </c>
      <c r="AV1507" s="105">
        <v>31.468599999999999</v>
      </c>
      <c r="AW1507" s="105">
        <v>31.135999999999999</v>
      </c>
      <c r="AX1507" s="105">
        <v>31.661100000000001</v>
      </c>
      <c r="AY1507" s="105">
        <v>31.644600000000001</v>
      </c>
      <c r="AZ1507" s="105">
        <v>30.9587</v>
      </c>
      <c r="BA1507" s="105">
        <v>31.465299999999999</v>
      </c>
      <c r="BB1507" s="105">
        <v>31.564599999999999</v>
      </c>
      <c r="BC1507" s="105">
        <v>31.431699999999999</v>
      </c>
      <c r="BD1507" s="105">
        <v>31.342400000000001</v>
      </c>
      <c r="BE1507" s="105">
        <v>31.360800000000001</v>
      </c>
      <c r="BF1507" s="105">
        <v>31.448</v>
      </c>
      <c r="BG1507" s="105">
        <v>31.645700000000001</v>
      </c>
      <c r="BH1507" s="105">
        <v>31.486699999999999</v>
      </c>
      <c r="BI1507" s="105">
        <v>31.5608</v>
      </c>
      <c r="BJ1507" s="105">
        <v>31.548100000000002</v>
      </c>
      <c r="BK1507" s="105">
        <v>31.422599999999999</v>
      </c>
      <c r="BL1507" s="116">
        <v>31.4908</v>
      </c>
      <c r="BM1507" s="112">
        <v>0.90259699999999998</v>
      </c>
      <c r="BN1507" s="112">
        <v>0.715754</v>
      </c>
      <c r="BO1507" s="112">
        <v>4.8412599999999998E-4</v>
      </c>
      <c r="BP1507" s="112">
        <v>1.75078E-3</v>
      </c>
      <c r="BQ1507" s="112">
        <v>0.28203600000000001</v>
      </c>
      <c r="BR1507" s="112">
        <v>0.79300000000000004</v>
      </c>
      <c r="BS1507" s="112">
        <v>0.99935499999999999</v>
      </c>
      <c r="BT1507" s="112">
        <v>0.101087</v>
      </c>
      <c r="BU1507" s="117">
        <v>0.25767699999999999</v>
      </c>
      <c r="BV1507" s="112">
        <v>0.92305800000000005</v>
      </c>
      <c r="BW1507" s="112">
        <v>0.772177</v>
      </c>
      <c r="BX1507" s="112">
        <v>1.34433E-2</v>
      </c>
      <c r="BY1507" s="112">
        <v>1.0821000000000001E-2</v>
      </c>
      <c r="BZ1507" s="112">
        <v>0.623996</v>
      </c>
      <c r="CA1507" s="112">
        <v>0.91056000000000004</v>
      </c>
      <c r="CB1507" s="112">
        <v>0.99935499999999999</v>
      </c>
      <c r="CC1507" s="112">
        <v>0.27240999999999999</v>
      </c>
      <c r="CD1507" s="117">
        <v>0.71893099999999999</v>
      </c>
      <c r="CE1507" s="105">
        <v>-2.4183900000000001E-2</v>
      </c>
      <c r="CF1507" s="105">
        <v>-0.112979</v>
      </c>
      <c r="CG1507" s="105">
        <v>-0.51608900000000002</v>
      </c>
      <c r="CH1507" s="105">
        <v>-0.62037799999999999</v>
      </c>
      <c r="CI1507" s="105">
        <v>-0.139436</v>
      </c>
      <c r="CJ1507" s="105">
        <v>-6.5708199999999994E-2</v>
      </c>
      <c r="CK1507" s="105">
        <v>4.6412200000000003E-5</v>
      </c>
      <c r="CL1507" s="105">
        <v>-0.103459</v>
      </c>
      <c r="CM1507" s="116">
        <v>7.7206300000000005E-2</v>
      </c>
    </row>
    <row r="1508" spans="1:91">
      <c r="A1508" s="104" t="s">
        <v>3968</v>
      </c>
      <c r="B1508" s="104" t="s">
        <v>3969</v>
      </c>
      <c r="C1508" s="104" t="s">
        <v>3970</v>
      </c>
      <c r="D1508" s="105">
        <v>31.319900000000001</v>
      </c>
      <c r="E1508" s="108">
        <v>1779621457</v>
      </c>
      <c r="F1508" s="108">
        <v>2705097454</v>
      </c>
      <c r="G1508" s="108">
        <v>2265919174</v>
      </c>
      <c r="H1508" s="108">
        <v>2202766234</v>
      </c>
      <c r="I1508" s="108">
        <v>2201953321</v>
      </c>
      <c r="J1508" s="108">
        <v>1411812693</v>
      </c>
      <c r="K1508" s="108">
        <v>5511923050</v>
      </c>
      <c r="L1508" s="108">
        <v>1232715526</v>
      </c>
      <c r="M1508" s="108">
        <v>1990342105</v>
      </c>
      <c r="N1508" s="108">
        <v>1668917714</v>
      </c>
      <c r="O1508" s="108">
        <v>1416031141</v>
      </c>
      <c r="P1508" s="108">
        <v>1642755920</v>
      </c>
      <c r="Q1508" s="108">
        <v>2345162788</v>
      </c>
      <c r="R1508" s="108">
        <v>2109354634</v>
      </c>
      <c r="S1508" s="108">
        <v>2557117564</v>
      </c>
      <c r="T1508" s="108">
        <v>1848323535</v>
      </c>
      <c r="U1508" s="108">
        <v>2090688317</v>
      </c>
      <c r="V1508" s="108">
        <v>6651576716</v>
      </c>
      <c r="W1508" s="108">
        <v>2501657786</v>
      </c>
      <c r="X1508" s="108">
        <v>4352803778</v>
      </c>
      <c r="Y1508" s="108">
        <v>2641658278</v>
      </c>
      <c r="Z1508" s="108">
        <v>3066978048</v>
      </c>
      <c r="AA1508" s="108">
        <v>1904514451</v>
      </c>
      <c r="AB1508" s="108">
        <v>2062307907</v>
      </c>
      <c r="AC1508" s="108">
        <v>2608459074</v>
      </c>
      <c r="AD1508" s="108">
        <v>2316458418</v>
      </c>
      <c r="AE1508" s="108">
        <v>2484423437</v>
      </c>
      <c r="AF1508" s="108">
        <v>2418783574</v>
      </c>
      <c r="AG1508" s="108">
        <v>2832043314</v>
      </c>
      <c r="AH1508" s="115">
        <v>2811674147</v>
      </c>
      <c r="AI1508" s="105">
        <v>31.112400000000001</v>
      </c>
      <c r="AJ1508" s="105">
        <v>31.886199999999999</v>
      </c>
      <c r="AK1508" s="105">
        <v>31.625</v>
      </c>
      <c r="AL1508" s="105">
        <v>31.3111</v>
      </c>
      <c r="AM1508" s="105">
        <v>31.461500000000001</v>
      </c>
      <c r="AN1508" s="105">
        <v>30.935199999999998</v>
      </c>
      <c r="AO1508" s="105">
        <v>32.616399999999999</v>
      </c>
      <c r="AP1508" s="105">
        <v>30.905100000000001</v>
      </c>
      <c r="AQ1508" s="105">
        <v>31.079499999999999</v>
      </c>
      <c r="AR1508" s="105">
        <v>31.046600000000002</v>
      </c>
      <c r="AS1508" s="105">
        <v>30.892199999999999</v>
      </c>
      <c r="AT1508" s="105">
        <v>31.217600000000001</v>
      </c>
      <c r="AU1508" s="105">
        <v>31.3613</v>
      </c>
      <c r="AV1508" s="105">
        <v>31.2638</v>
      </c>
      <c r="AW1508" s="105">
        <v>31.575299999999999</v>
      </c>
      <c r="AX1508" s="105">
        <v>31.1629</v>
      </c>
      <c r="AY1508" s="105">
        <v>31.2837</v>
      </c>
      <c r="AZ1508" s="105">
        <v>32.9572</v>
      </c>
      <c r="BA1508" s="105">
        <v>31.465199999999999</v>
      </c>
      <c r="BB1508" s="105">
        <v>32.3399</v>
      </c>
      <c r="BC1508" s="105">
        <v>31.483899999999998</v>
      </c>
      <c r="BD1508" s="105">
        <v>31.9177</v>
      </c>
      <c r="BE1508" s="105">
        <v>31.2377</v>
      </c>
      <c r="BF1508" s="105">
        <v>31.3782</v>
      </c>
      <c r="BG1508" s="105">
        <v>31.330100000000002</v>
      </c>
      <c r="BH1508" s="105">
        <v>31.145099999999999</v>
      </c>
      <c r="BI1508" s="105">
        <v>31.2241</v>
      </c>
      <c r="BJ1508" s="105">
        <v>31.226700000000001</v>
      </c>
      <c r="BK1508" s="105">
        <v>31.328700000000001</v>
      </c>
      <c r="BL1508" s="116">
        <v>31.3871</v>
      </c>
      <c r="BM1508" s="112">
        <v>0.38324999999999998</v>
      </c>
      <c r="BN1508" s="112">
        <v>0.65714700000000004</v>
      </c>
      <c r="BO1508" s="112">
        <v>0.70810200000000001</v>
      </c>
      <c r="BP1508" s="112">
        <v>6.7141000000000006E-2</v>
      </c>
      <c r="BQ1508" s="112">
        <v>0.45155299999999998</v>
      </c>
      <c r="BR1508" s="112">
        <v>0.448911</v>
      </c>
      <c r="BS1508" s="112">
        <v>0.199432</v>
      </c>
      <c r="BT1508" s="112">
        <v>0.406246</v>
      </c>
      <c r="BU1508" s="117">
        <v>0.31861299999999998</v>
      </c>
      <c r="BV1508" s="112">
        <v>0.466227</v>
      </c>
      <c r="BW1508" s="112">
        <v>0.72696000000000005</v>
      </c>
      <c r="BX1508" s="112">
        <v>0.77838399999999996</v>
      </c>
      <c r="BY1508" s="112">
        <v>0.11620800000000001</v>
      </c>
      <c r="BZ1508" s="112">
        <v>0.72703899999999999</v>
      </c>
      <c r="CA1508" s="112">
        <v>0.69871300000000003</v>
      </c>
      <c r="CB1508" s="112">
        <v>0.42396099999999998</v>
      </c>
      <c r="CC1508" s="112">
        <v>0.59645000000000004</v>
      </c>
      <c r="CD1508" s="117">
        <v>0.73703799999999997</v>
      </c>
      <c r="CE1508" s="105">
        <v>0.227053</v>
      </c>
      <c r="CF1508" s="105">
        <v>-7.8210199999999994E-2</v>
      </c>
      <c r="CG1508" s="105">
        <v>0.21948899999999999</v>
      </c>
      <c r="CH1508" s="105">
        <v>-0.26201000000000002</v>
      </c>
      <c r="CI1508" s="105">
        <v>8.6018200000000003E-2</v>
      </c>
      <c r="CJ1508" s="105">
        <v>0.487126</v>
      </c>
      <c r="CK1508" s="105">
        <v>0.448851</v>
      </c>
      <c r="CL1508" s="105">
        <v>0.197047</v>
      </c>
      <c r="CM1508" s="116">
        <v>-8.1020400000000006E-2</v>
      </c>
    </row>
    <row r="1509" spans="1:91">
      <c r="A1509" s="104" t="s">
        <v>3971</v>
      </c>
      <c r="B1509" s="104" t="s">
        <v>3972</v>
      </c>
      <c r="C1509" s="104" t="s">
        <v>3973</v>
      </c>
      <c r="D1509" s="105">
        <v>32.5593</v>
      </c>
      <c r="E1509" s="108">
        <v>4776492654</v>
      </c>
      <c r="F1509" s="108">
        <v>4225040250</v>
      </c>
      <c r="G1509" s="108">
        <v>4260861589</v>
      </c>
      <c r="H1509" s="108">
        <v>5616155321</v>
      </c>
      <c r="I1509" s="108">
        <v>5060721707</v>
      </c>
      <c r="J1509" s="108">
        <v>4587956357</v>
      </c>
      <c r="K1509" s="108">
        <v>4779674256</v>
      </c>
      <c r="L1509" s="108">
        <v>2888662676</v>
      </c>
      <c r="M1509" s="108">
        <v>4528466520</v>
      </c>
      <c r="N1509" s="108">
        <v>4449842980</v>
      </c>
      <c r="O1509" s="108">
        <v>4524728401</v>
      </c>
      <c r="P1509" s="108">
        <v>3756718083</v>
      </c>
      <c r="Q1509" s="108">
        <v>5692023608</v>
      </c>
      <c r="R1509" s="108">
        <v>5519067106</v>
      </c>
      <c r="S1509" s="108">
        <v>6250427287</v>
      </c>
      <c r="T1509" s="108">
        <v>5135724812</v>
      </c>
      <c r="U1509" s="108">
        <v>5399987031</v>
      </c>
      <c r="V1509" s="108">
        <v>5009948125</v>
      </c>
      <c r="W1509" s="108">
        <v>5692204306</v>
      </c>
      <c r="X1509" s="108">
        <v>5756762732</v>
      </c>
      <c r="Y1509" s="108">
        <v>5895594199</v>
      </c>
      <c r="Z1509" s="108">
        <v>5076704785</v>
      </c>
      <c r="AA1509" s="108">
        <v>4824046986</v>
      </c>
      <c r="AB1509" s="108">
        <v>5341266966</v>
      </c>
      <c r="AC1509" s="108">
        <v>5492752205</v>
      </c>
      <c r="AD1509" s="108">
        <v>6131324251</v>
      </c>
      <c r="AE1509" s="108">
        <v>5701969620</v>
      </c>
      <c r="AF1509" s="108">
        <v>6129257021</v>
      </c>
      <c r="AG1509" s="108">
        <v>6145337257</v>
      </c>
      <c r="AH1509" s="115">
        <v>6163434102</v>
      </c>
      <c r="AI1509" s="105">
        <v>32.536799999999999</v>
      </c>
      <c r="AJ1509" s="105">
        <v>32.519100000000002</v>
      </c>
      <c r="AK1509" s="105">
        <v>32.534100000000002</v>
      </c>
      <c r="AL1509" s="105">
        <v>32.661299999999997</v>
      </c>
      <c r="AM1509" s="105">
        <v>32.656500000000001</v>
      </c>
      <c r="AN1509" s="105">
        <v>32.529000000000003</v>
      </c>
      <c r="AO1509" s="105">
        <v>32.420099999999998</v>
      </c>
      <c r="AP1509" s="105">
        <v>32.082099999999997</v>
      </c>
      <c r="AQ1509" s="105">
        <v>32.265500000000003</v>
      </c>
      <c r="AR1509" s="105">
        <v>32.476999999999997</v>
      </c>
      <c r="AS1509" s="105">
        <v>32.577300000000001</v>
      </c>
      <c r="AT1509" s="105">
        <v>32.411000000000001</v>
      </c>
      <c r="AU1509" s="105">
        <v>32.635599999999997</v>
      </c>
      <c r="AV1509" s="105">
        <v>32.651499999999999</v>
      </c>
      <c r="AW1509" s="105">
        <v>32.8628</v>
      </c>
      <c r="AX1509" s="105">
        <v>32.6372</v>
      </c>
      <c r="AY1509" s="105">
        <v>32.6494</v>
      </c>
      <c r="AZ1509" s="105">
        <v>32.5505</v>
      </c>
      <c r="BA1509" s="105">
        <v>32.651299999999999</v>
      </c>
      <c r="BB1509" s="105">
        <v>32.745600000000003</v>
      </c>
      <c r="BC1509" s="105">
        <v>32.654000000000003</v>
      </c>
      <c r="BD1509" s="105">
        <v>32.655900000000003</v>
      </c>
      <c r="BE1509" s="105">
        <v>32.568300000000001</v>
      </c>
      <c r="BF1509" s="105">
        <v>32.751100000000001</v>
      </c>
      <c r="BG1509" s="105">
        <v>32.397799999999997</v>
      </c>
      <c r="BH1509" s="105">
        <v>32.528100000000002</v>
      </c>
      <c r="BI1509" s="105">
        <v>32.422699999999999</v>
      </c>
      <c r="BJ1509" s="105">
        <v>32.568100000000001</v>
      </c>
      <c r="BK1509" s="105">
        <v>32.445399999999999</v>
      </c>
      <c r="BL1509" s="116">
        <v>32.512999999999998</v>
      </c>
      <c r="BM1509" s="112">
        <v>0.587534</v>
      </c>
      <c r="BN1509" s="112">
        <v>0.12934999999999999</v>
      </c>
      <c r="BO1509" s="112">
        <v>7.1721300000000002E-2</v>
      </c>
      <c r="BP1509" s="112">
        <v>0.75033300000000003</v>
      </c>
      <c r="BQ1509" s="112">
        <v>6.3099000000000002E-2</v>
      </c>
      <c r="BR1509" s="112">
        <v>9.3315999999999996E-2</v>
      </c>
      <c r="BS1509" s="112">
        <v>2.0668200000000001E-2</v>
      </c>
      <c r="BT1509" s="112">
        <v>7.8417899999999999E-2</v>
      </c>
      <c r="BU1509" s="117">
        <v>0.32914300000000002</v>
      </c>
      <c r="BV1509" s="112">
        <v>0.65690800000000005</v>
      </c>
      <c r="BW1509" s="112">
        <v>0.20618500000000001</v>
      </c>
      <c r="BX1509" s="112">
        <v>0.16417899999999999</v>
      </c>
      <c r="BY1509" s="112">
        <v>0.79957599999999995</v>
      </c>
      <c r="BZ1509" s="112">
        <v>0.42871500000000001</v>
      </c>
      <c r="CA1509" s="112">
        <v>0.31040499999999999</v>
      </c>
      <c r="CB1509" s="112">
        <v>0.13608300000000001</v>
      </c>
      <c r="CC1509" s="112">
        <v>0.23735999999999999</v>
      </c>
      <c r="CD1509" s="117">
        <v>0.73983500000000002</v>
      </c>
      <c r="CE1509" s="105">
        <v>2.1152500000000001E-2</v>
      </c>
      <c r="CF1509" s="105">
        <v>0.106752</v>
      </c>
      <c r="CG1509" s="105">
        <v>-0.25293700000000002</v>
      </c>
      <c r="CH1509" s="105">
        <v>-2.0442999999999999E-2</v>
      </c>
      <c r="CI1509" s="105">
        <v>0.20779400000000001</v>
      </c>
      <c r="CJ1509" s="105">
        <v>0.103537</v>
      </c>
      <c r="CK1509" s="105">
        <v>0.17476900000000001</v>
      </c>
      <c r="CL1509" s="105">
        <v>0.149586</v>
      </c>
      <c r="CM1509" s="116">
        <v>-5.9321100000000002E-2</v>
      </c>
    </row>
    <row r="1510" spans="1:91">
      <c r="A1510" s="104" t="s">
        <v>3974</v>
      </c>
      <c r="B1510" s="104" t="s">
        <v>3975</v>
      </c>
      <c r="C1510" s="104" t="s">
        <v>3976</v>
      </c>
      <c r="D1510" s="105">
        <v>35.744500000000002</v>
      </c>
      <c r="E1510" s="108">
        <v>45516509917</v>
      </c>
      <c r="F1510" s="108">
        <v>44870614415</v>
      </c>
      <c r="G1510" s="108">
        <v>47332805637</v>
      </c>
      <c r="H1510" s="108">
        <v>61250306514</v>
      </c>
      <c r="I1510" s="108">
        <v>54560811655</v>
      </c>
      <c r="J1510" s="108">
        <v>55643169722</v>
      </c>
      <c r="K1510" s="108">
        <v>48276688375</v>
      </c>
      <c r="L1510" s="108">
        <v>37227263800</v>
      </c>
      <c r="M1510" s="108">
        <v>53525410283</v>
      </c>
      <c r="N1510" s="108">
        <v>48828547278</v>
      </c>
      <c r="O1510" s="108">
        <v>57961089946</v>
      </c>
      <c r="P1510" s="108">
        <v>47874284351</v>
      </c>
      <c r="Q1510" s="108">
        <v>46646130026</v>
      </c>
      <c r="R1510" s="108">
        <v>47477223984</v>
      </c>
      <c r="S1510" s="108">
        <v>49187067520</v>
      </c>
      <c r="T1510" s="108">
        <v>43002160762</v>
      </c>
      <c r="U1510" s="108">
        <v>44695322006</v>
      </c>
      <c r="V1510" s="108">
        <v>44177267413</v>
      </c>
      <c r="W1510" s="108">
        <v>47189674084</v>
      </c>
      <c r="X1510" s="108">
        <v>48168943657</v>
      </c>
      <c r="Y1510" s="108">
        <v>47884615130</v>
      </c>
      <c r="Z1510" s="108">
        <v>44010724472</v>
      </c>
      <c r="AA1510" s="108">
        <v>42589875316</v>
      </c>
      <c r="AB1510" s="108">
        <v>44826122586</v>
      </c>
      <c r="AC1510" s="108">
        <v>48988526407</v>
      </c>
      <c r="AD1510" s="108">
        <v>50886593147</v>
      </c>
      <c r="AE1510" s="108">
        <v>50909872268</v>
      </c>
      <c r="AF1510" s="108">
        <v>51824893219</v>
      </c>
      <c r="AG1510" s="108">
        <v>53432460758</v>
      </c>
      <c r="AH1510" s="115">
        <v>51187726278</v>
      </c>
      <c r="AI1510" s="105">
        <v>35.789200000000001</v>
      </c>
      <c r="AJ1510" s="105">
        <v>35.8765</v>
      </c>
      <c r="AK1510" s="105">
        <v>35.941899999999997</v>
      </c>
      <c r="AL1510" s="105">
        <v>36.108400000000003</v>
      </c>
      <c r="AM1510" s="105">
        <v>36.062100000000001</v>
      </c>
      <c r="AN1510" s="105">
        <v>36.037700000000001</v>
      </c>
      <c r="AO1510" s="105">
        <v>35.732799999999997</v>
      </c>
      <c r="AP1510" s="105">
        <v>35.6556</v>
      </c>
      <c r="AQ1510" s="105">
        <v>35.828600000000002</v>
      </c>
      <c r="AR1510" s="105">
        <v>35.954500000000003</v>
      </c>
      <c r="AS1510" s="105">
        <v>36.2194</v>
      </c>
      <c r="AT1510" s="105">
        <v>36.082700000000003</v>
      </c>
      <c r="AU1510" s="105">
        <v>35.649500000000003</v>
      </c>
      <c r="AV1510" s="105">
        <v>35.7562</v>
      </c>
      <c r="AW1510" s="105">
        <v>35.892899999999997</v>
      </c>
      <c r="AX1510" s="105">
        <v>35.703000000000003</v>
      </c>
      <c r="AY1510" s="105">
        <v>35.685099999999998</v>
      </c>
      <c r="AZ1510" s="105">
        <v>35.6858</v>
      </c>
      <c r="BA1510" s="105">
        <v>35.7027</v>
      </c>
      <c r="BB1510" s="105">
        <v>35.8264</v>
      </c>
      <c r="BC1510" s="105">
        <v>35.689599999999999</v>
      </c>
      <c r="BD1510" s="105">
        <v>35.783099999999997</v>
      </c>
      <c r="BE1510" s="105">
        <v>35.724600000000002</v>
      </c>
      <c r="BF1510" s="105">
        <v>35.8202</v>
      </c>
      <c r="BG1510" s="105">
        <v>35.587499999999999</v>
      </c>
      <c r="BH1510" s="105">
        <v>35.592399999999998</v>
      </c>
      <c r="BI1510" s="105">
        <v>35.581099999999999</v>
      </c>
      <c r="BJ1510" s="105">
        <v>35.648000000000003</v>
      </c>
      <c r="BK1510" s="105">
        <v>35.569200000000002</v>
      </c>
      <c r="BL1510" s="116">
        <v>35.587699999999998</v>
      </c>
      <c r="BM1510" s="112">
        <v>5.9800499999999998E-3</v>
      </c>
      <c r="BN1510" s="112">
        <v>1.20263E-4</v>
      </c>
      <c r="BO1510" s="112">
        <v>6.8191600000000005E-2</v>
      </c>
      <c r="BP1510" s="112">
        <v>3.7820499999999999E-3</v>
      </c>
      <c r="BQ1510" s="112">
        <v>9.1283900000000001E-2</v>
      </c>
      <c r="BR1510" s="112">
        <v>2.15476E-2</v>
      </c>
      <c r="BS1510" s="112">
        <v>4.9889599999999999E-2</v>
      </c>
      <c r="BT1510" s="112">
        <v>8.8915899999999996E-3</v>
      </c>
      <c r="BU1510" s="117">
        <v>0.57540899999999995</v>
      </c>
      <c r="BV1510" s="112">
        <v>3.09146E-2</v>
      </c>
      <c r="BW1510" s="112">
        <v>6.5759599999999996E-3</v>
      </c>
      <c r="BX1510" s="112">
        <v>0.16034300000000001</v>
      </c>
      <c r="BY1510" s="112">
        <v>1.51916E-2</v>
      </c>
      <c r="BZ1510" s="112">
        <v>0.46725499999999998</v>
      </c>
      <c r="CA1510" s="112">
        <v>0.137158</v>
      </c>
      <c r="CB1510" s="112">
        <v>0.21033399999999999</v>
      </c>
      <c r="CC1510" s="112">
        <v>7.4732199999999999E-2</v>
      </c>
      <c r="CD1510" s="117">
        <v>0.85133800000000004</v>
      </c>
      <c r="CE1510" s="105">
        <v>0.26754899999999998</v>
      </c>
      <c r="CF1510" s="105">
        <v>0.46777200000000002</v>
      </c>
      <c r="CG1510" s="105">
        <v>0.13737199999999999</v>
      </c>
      <c r="CH1510" s="105">
        <v>0.48389700000000002</v>
      </c>
      <c r="CI1510" s="105">
        <v>0.164577</v>
      </c>
      <c r="CJ1510" s="105">
        <v>8.9656799999999995E-2</v>
      </c>
      <c r="CK1510" s="105">
        <v>0.13791800000000001</v>
      </c>
      <c r="CL1510" s="105">
        <v>0.17432800000000001</v>
      </c>
      <c r="CM1510" s="116">
        <v>-1.4615400000000001E-2</v>
      </c>
    </row>
    <row r="1511" spans="1:91">
      <c r="A1511" s="104" t="s">
        <v>3977</v>
      </c>
      <c r="B1511" s="104" t="s">
        <v>3978</v>
      </c>
      <c r="C1511" s="104" t="s">
        <v>3979</v>
      </c>
      <c r="D1511" s="105">
        <v>32.196250000000006</v>
      </c>
      <c r="E1511" s="108">
        <v>4521069840</v>
      </c>
      <c r="F1511" s="108">
        <v>3955101496</v>
      </c>
      <c r="G1511" s="108">
        <v>4403744269</v>
      </c>
      <c r="H1511" s="108">
        <v>4253948411</v>
      </c>
      <c r="I1511" s="108">
        <v>4307546888</v>
      </c>
      <c r="J1511" s="108">
        <v>4283911104</v>
      </c>
      <c r="K1511" s="108">
        <v>4154409152</v>
      </c>
      <c r="L1511" s="108">
        <v>2397242647</v>
      </c>
      <c r="M1511" s="108">
        <v>3583870342</v>
      </c>
      <c r="N1511" s="108">
        <v>4377247552</v>
      </c>
      <c r="O1511" s="108">
        <v>4307820430</v>
      </c>
      <c r="P1511" s="108">
        <v>3766835541</v>
      </c>
      <c r="Q1511" s="108">
        <v>3833483840</v>
      </c>
      <c r="R1511" s="108">
        <v>4197684160</v>
      </c>
      <c r="S1511" s="108">
        <v>4882876691</v>
      </c>
      <c r="T1511" s="108">
        <v>3632206296</v>
      </c>
      <c r="U1511" s="108">
        <v>3844649147</v>
      </c>
      <c r="V1511" s="108">
        <v>3745695741</v>
      </c>
      <c r="W1511" s="108">
        <v>4406009124</v>
      </c>
      <c r="X1511" s="108">
        <v>4390395616</v>
      </c>
      <c r="Y1511" s="108">
        <v>4142659072</v>
      </c>
      <c r="Z1511" s="108">
        <v>3665092619</v>
      </c>
      <c r="AA1511" s="108">
        <v>3455997751</v>
      </c>
      <c r="AB1511" s="108">
        <v>3702656944</v>
      </c>
      <c r="AC1511" s="108">
        <v>4260451904</v>
      </c>
      <c r="AD1511" s="108">
        <v>4235861118</v>
      </c>
      <c r="AE1511" s="108">
        <v>4047146549</v>
      </c>
      <c r="AF1511" s="108">
        <v>4259717456</v>
      </c>
      <c r="AG1511" s="108">
        <v>4281669915</v>
      </c>
      <c r="AH1511" s="115">
        <v>4057560960</v>
      </c>
      <c r="AI1511" s="105">
        <v>32.457500000000003</v>
      </c>
      <c r="AJ1511" s="105">
        <v>32.423000000000002</v>
      </c>
      <c r="AK1511" s="105">
        <v>32.581200000000003</v>
      </c>
      <c r="AL1511" s="105">
        <v>32.2605</v>
      </c>
      <c r="AM1511" s="105">
        <v>32.422199999999997</v>
      </c>
      <c r="AN1511" s="105">
        <v>32.428199999999997</v>
      </c>
      <c r="AO1511" s="105">
        <v>32.213700000000003</v>
      </c>
      <c r="AP1511" s="105">
        <v>31.8081</v>
      </c>
      <c r="AQ1511" s="105">
        <v>31.928000000000001</v>
      </c>
      <c r="AR1511" s="105">
        <v>32.453000000000003</v>
      </c>
      <c r="AS1511" s="105">
        <v>32.505299999999998</v>
      </c>
      <c r="AT1511" s="105">
        <v>32.414900000000003</v>
      </c>
      <c r="AU1511" s="105">
        <v>32.069899999999997</v>
      </c>
      <c r="AV1511" s="105">
        <v>32.256599999999999</v>
      </c>
      <c r="AW1511" s="105">
        <v>32.497599999999998</v>
      </c>
      <c r="AX1511" s="105">
        <v>32.137500000000003</v>
      </c>
      <c r="AY1511" s="105">
        <v>32.1629</v>
      </c>
      <c r="AZ1511" s="105">
        <v>32.129300000000001</v>
      </c>
      <c r="BA1511" s="105">
        <v>32.281799999999997</v>
      </c>
      <c r="BB1511" s="105">
        <v>32.351700000000001</v>
      </c>
      <c r="BC1511" s="105">
        <v>32.136099999999999</v>
      </c>
      <c r="BD1511" s="105">
        <v>32.178800000000003</v>
      </c>
      <c r="BE1511" s="105">
        <v>32.084699999999998</v>
      </c>
      <c r="BF1511" s="105">
        <v>32.222499999999997</v>
      </c>
      <c r="BG1511" s="105">
        <v>32.032899999999998</v>
      </c>
      <c r="BH1511" s="105">
        <v>31.999700000000001</v>
      </c>
      <c r="BI1511" s="105">
        <v>31.928100000000001</v>
      </c>
      <c r="BJ1511" s="105">
        <v>32.043199999999999</v>
      </c>
      <c r="BK1511" s="105">
        <v>31.921700000000001</v>
      </c>
      <c r="BL1511" s="116">
        <v>31.908799999999999</v>
      </c>
      <c r="BM1511" s="112">
        <v>1.1892300000000001E-3</v>
      </c>
      <c r="BN1511" s="112">
        <v>4.06866E-3</v>
      </c>
      <c r="BO1511" s="112">
        <v>0.85211599999999998</v>
      </c>
      <c r="BP1511" s="112">
        <v>5.7097099999999998E-4</v>
      </c>
      <c r="BQ1511" s="112">
        <v>7.2844800000000001E-2</v>
      </c>
      <c r="BR1511" s="112">
        <v>1.3539300000000001E-2</v>
      </c>
      <c r="BS1511" s="112">
        <v>1.75499E-2</v>
      </c>
      <c r="BT1511" s="112">
        <v>2.58695E-2</v>
      </c>
      <c r="BU1511" s="117">
        <v>0.61143899999999995</v>
      </c>
      <c r="BV1511" s="112">
        <v>1.3809500000000001E-2</v>
      </c>
      <c r="BW1511" s="112">
        <v>2.2793999999999998E-2</v>
      </c>
      <c r="BX1511" s="112">
        <v>0.89500400000000002</v>
      </c>
      <c r="BY1511" s="112">
        <v>6.2067499999999996E-3</v>
      </c>
      <c r="BZ1511" s="112">
        <v>0.44443899999999997</v>
      </c>
      <c r="CA1511" s="112">
        <v>0.11225499999999999</v>
      </c>
      <c r="CB1511" s="112">
        <v>0.125002</v>
      </c>
      <c r="CC1511" s="112">
        <v>0.127419</v>
      </c>
      <c r="CD1511" s="117">
        <v>0.86643400000000004</v>
      </c>
      <c r="CE1511" s="105">
        <v>0.52935699999999997</v>
      </c>
      <c r="CF1511" s="105">
        <v>0.41243600000000002</v>
      </c>
      <c r="CG1511" s="105">
        <v>2.5382999999999999E-2</v>
      </c>
      <c r="CH1511" s="105">
        <v>0.49982799999999999</v>
      </c>
      <c r="CI1511" s="105">
        <v>0.31685200000000002</v>
      </c>
      <c r="CJ1511" s="105">
        <v>0.18535699999999999</v>
      </c>
      <c r="CK1511" s="105">
        <v>0.29864200000000002</v>
      </c>
      <c r="CL1511" s="105">
        <v>0.204123</v>
      </c>
      <c r="CM1511" s="116">
        <v>2.90534E-2</v>
      </c>
    </row>
    <row r="1512" spans="1:91">
      <c r="A1512" s="104" t="s">
        <v>3980</v>
      </c>
      <c r="B1512" s="104" t="s">
        <v>3981</v>
      </c>
      <c r="C1512" s="104" t="s">
        <v>1130</v>
      </c>
      <c r="D1512" s="105">
        <v>34.850949999999997</v>
      </c>
      <c r="E1512" s="108">
        <v>23669843296</v>
      </c>
      <c r="F1512" s="108">
        <v>20415943243</v>
      </c>
      <c r="G1512" s="108">
        <v>21911381856</v>
      </c>
      <c r="H1512" s="108">
        <v>27010090578</v>
      </c>
      <c r="I1512" s="108">
        <v>24252079712</v>
      </c>
      <c r="J1512" s="108">
        <v>23145467937</v>
      </c>
      <c r="K1512" s="108">
        <v>24981371206</v>
      </c>
      <c r="L1512" s="108">
        <v>16752425147</v>
      </c>
      <c r="M1512" s="108">
        <v>25650042448</v>
      </c>
      <c r="N1512" s="108">
        <v>22594722890</v>
      </c>
      <c r="O1512" s="108">
        <v>26210333686</v>
      </c>
      <c r="P1512" s="108">
        <v>21539769962</v>
      </c>
      <c r="Q1512" s="108">
        <v>26718459605</v>
      </c>
      <c r="R1512" s="108">
        <v>25231827887</v>
      </c>
      <c r="S1512" s="108">
        <v>24572759709</v>
      </c>
      <c r="T1512" s="108">
        <v>26027806194</v>
      </c>
      <c r="U1512" s="108">
        <v>25427207552</v>
      </c>
      <c r="V1512" s="108">
        <v>24394532269</v>
      </c>
      <c r="W1512" s="108">
        <v>27639809673</v>
      </c>
      <c r="X1512" s="108">
        <v>27727745527</v>
      </c>
      <c r="Y1512" s="108">
        <v>27437474279</v>
      </c>
      <c r="Z1512" s="108">
        <v>23993632716</v>
      </c>
      <c r="AA1512" s="108">
        <v>23601046541</v>
      </c>
      <c r="AB1512" s="108">
        <v>24967852097</v>
      </c>
      <c r="AC1512" s="108">
        <v>30099177907</v>
      </c>
      <c r="AD1512" s="108">
        <v>29561975191</v>
      </c>
      <c r="AE1512" s="108">
        <v>29625516085</v>
      </c>
      <c r="AF1512" s="108">
        <v>29514224892</v>
      </c>
      <c r="AG1512" s="108">
        <v>30845912308</v>
      </c>
      <c r="AH1512" s="115">
        <v>28770005874</v>
      </c>
      <c r="AI1512" s="105">
        <v>34.845799999999997</v>
      </c>
      <c r="AJ1512" s="105">
        <v>34.755299999999998</v>
      </c>
      <c r="AK1512" s="105">
        <v>34.8489</v>
      </c>
      <c r="AL1512" s="105">
        <v>34.927199999999999</v>
      </c>
      <c r="AM1512" s="105">
        <v>34.912399999999998</v>
      </c>
      <c r="AN1512" s="105">
        <v>34.806100000000001</v>
      </c>
      <c r="AO1512" s="105">
        <v>34.791499999999999</v>
      </c>
      <c r="AP1512" s="105">
        <v>34.574300000000001</v>
      </c>
      <c r="AQ1512" s="105">
        <v>34.767299999999999</v>
      </c>
      <c r="AR1512" s="105">
        <v>34.853000000000002</v>
      </c>
      <c r="AS1512" s="105">
        <v>35.100099999999998</v>
      </c>
      <c r="AT1512" s="105">
        <v>34.930500000000002</v>
      </c>
      <c r="AU1512" s="105">
        <v>34.841200000000001</v>
      </c>
      <c r="AV1512" s="105">
        <v>34.844200000000001</v>
      </c>
      <c r="AW1512" s="105">
        <v>34.897100000000002</v>
      </c>
      <c r="AX1512" s="105">
        <v>34.978700000000003</v>
      </c>
      <c r="AY1512" s="105">
        <v>34.870199999999997</v>
      </c>
      <c r="AZ1512" s="105">
        <v>34.837000000000003</v>
      </c>
      <c r="BA1512" s="105">
        <v>34.930999999999997</v>
      </c>
      <c r="BB1512" s="105">
        <v>35.0321</v>
      </c>
      <c r="BC1512" s="105">
        <v>34.892099999999999</v>
      </c>
      <c r="BD1512" s="105">
        <v>34.908099999999997</v>
      </c>
      <c r="BE1512" s="105">
        <v>34.874200000000002</v>
      </c>
      <c r="BF1512" s="105">
        <v>34.975900000000003</v>
      </c>
      <c r="BG1512" s="105">
        <v>34.879399999999997</v>
      </c>
      <c r="BH1512" s="105">
        <v>34.808300000000003</v>
      </c>
      <c r="BI1512" s="105">
        <v>34.799999999999997</v>
      </c>
      <c r="BJ1512" s="105">
        <v>34.835700000000003</v>
      </c>
      <c r="BK1512" s="105">
        <v>34.770699999999998</v>
      </c>
      <c r="BL1512" s="116">
        <v>34.7483</v>
      </c>
      <c r="BM1512" s="112">
        <v>0.475526</v>
      </c>
      <c r="BN1512" s="112">
        <v>0.104226</v>
      </c>
      <c r="BO1512" s="112">
        <v>0.37221199999999999</v>
      </c>
      <c r="BP1512" s="112">
        <v>8.5397799999999996E-2</v>
      </c>
      <c r="BQ1512" s="112">
        <v>7.5952900000000004E-2</v>
      </c>
      <c r="BR1512" s="112">
        <v>9.2663899999999993E-2</v>
      </c>
      <c r="BS1512" s="112">
        <v>2.7665200000000001E-2</v>
      </c>
      <c r="BT1512" s="112">
        <v>2.7757199999999999E-2</v>
      </c>
      <c r="BU1512" s="117">
        <v>0.28987600000000002</v>
      </c>
      <c r="BV1512" s="112">
        <v>0.55420100000000005</v>
      </c>
      <c r="BW1512" s="112">
        <v>0.177036</v>
      </c>
      <c r="BX1512" s="112">
        <v>0.48316999999999999</v>
      </c>
      <c r="BY1512" s="112">
        <v>0.14081099999999999</v>
      </c>
      <c r="BZ1512" s="112">
        <v>0.45194299999999998</v>
      </c>
      <c r="CA1512" s="112">
        <v>0.31025599999999998</v>
      </c>
      <c r="CB1512" s="112">
        <v>0.16111400000000001</v>
      </c>
      <c r="CC1512" s="112">
        <v>0.13259799999999999</v>
      </c>
      <c r="CD1512" s="117">
        <v>0.72864200000000001</v>
      </c>
      <c r="CE1512" s="105">
        <v>3.1761200000000003E-2</v>
      </c>
      <c r="CF1512" s="105">
        <v>9.6974699999999997E-2</v>
      </c>
      <c r="CG1512" s="105">
        <v>-7.3849999999999999E-2</v>
      </c>
      <c r="CH1512" s="105">
        <v>0.176263</v>
      </c>
      <c r="CI1512" s="105">
        <v>7.5912499999999994E-2</v>
      </c>
      <c r="CJ1512" s="105">
        <v>0.110364</v>
      </c>
      <c r="CK1512" s="105">
        <v>0.166822</v>
      </c>
      <c r="CL1512" s="105">
        <v>0.13449900000000001</v>
      </c>
      <c r="CM1512" s="116">
        <v>4.4320400000000003E-2</v>
      </c>
    </row>
    <row r="1513" spans="1:91">
      <c r="A1513" s="104" t="s">
        <v>3982</v>
      </c>
      <c r="B1513" s="104" t="s">
        <v>3983</v>
      </c>
      <c r="C1513" s="104" t="s">
        <v>3964</v>
      </c>
      <c r="D1513" s="105">
        <v>33.35915</v>
      </c>
      <c r="E1513" s="108">
        <v>9063956632</v>
      </c>
      <c r="F1513" s="108">
        <v>11440474407</v>
      </c>
      <c r="G1513" s="108">
        <v>12972145903</v>
      </c>
      <c r="H1513" s="108">
        <v>13093184147</v>
      </c>
      <c r="I1513" s="108">
        <v>11098620220</v>
      </c>
      <c r="J1513" s="108">
        <v>13726624529</v>
      </c>
      <c r="K1513" s="108">
        <v>9471103783</v>
      </c>
      <c r="L1513" s="108">
        <v>8275168083</v>
      </c>
      <c r="M1513" s="108">
        <v>11274277488</v>
      </c>
      <c r="N1513" s="108">
        <v>9280358589</v>
      </c>
      <c r="O1513" s="108">
        <v>14154972416</v>
      </c>
      <c r="P1513" s="108">
        <v>8715901722</v>
      </c>
      <c r="Q1513" s="108">
        <v>10395993009</v>
      </c>
      <c r="R1513" s="108">
        <v>8651230980</v>
      </c>
      <c r="S1513" s="108">
        <v>8722333332</v>
      </c>
      <c r="T1513" s="108">
        <v>8216401113</v>
      </c>
      <c r="U1513" s="108">
        <v>8342611168</v>
      </c>
      <c r="V1513" s="108">
        <v>7077893453</v>
      </c>
      <c r="W1513" s="108">
        <v>8471858988</v>
      </c>
      <c r="X1513" s="108">
        <v>9052013549</v>
      </c>
      <c r="Y1513" s="108">
        <v>8979038839</v>
      </c>
      <c r="Z1513" s="108">
        <v>7861815554</v>
      </c>
      <c r="AA1513" s="108">
        <v>7717285874</v>
      </c>
      <c r="AB1513" s="108">
        <v>7724525833</v>
      </c>
      <c r="AC1513" s="108">
        <v>9371317828</v>
      </c>
      <c r="AD1513" s="108">
        <v>9301264458</v>
      </c>
      <c r="AE1513" s="108">
        <v>9663216842</v>
      </c>
      <c r="AF1513" s="108">
        <v>10583099809</v>
      </c>
      <c r="AG1513" s="108">
        <v>10950804789</v>
      </c>
      <c r="AH1513" s="115">
        <v>10373068430</v>
      </c>
      <c r="AI1513" s="105">
        <v>33.460999999999999</v>
      </c>
      <c r="AJ1513" s="105">
        <v>33.948599999999999</v>
      </c>
      <c r="AK1513" s="105">
        <v>34.130099999999999</v>
      </c>
      <c r="AL1513" s="105">
        <v>33.8825</v>
      </c>
      <c r="AM1513" s="105">
        <v>33.792499999999997</v>
      </c>
      <c r="AN1513" s="105">
        <v>34.081499999999998</v>
      </c>
      <c r="AO1513" s="105">
        <v>33.403700000000001</v>
      </c>
      <c r="AP1513" s="105">
        <v>33.605600000000003</v>
      </c>
      <c r="AQ1513" s="105">
        <v>33.581400000000002</v>
      </c>
      <c r="AR1513" s="105">
        <v>33.566099999999999</v>
      </c>
      <c r="AS1513" s="105">
        <v>34.239400000000003</v>
      </c>
      <c r="AT1513" s="105">
        <v>33.6252</v>
      </c>
      <c r="AU1513" s="105">
        <v>33.491599999999998</v>
      </c>
      <c r="AV1513" s="105">
        <v>33.299999999999997</v>
      </c>
      <c r="AW1513" s="105">
        <v>33.362200000000001</v>
      </c>
      <c r="AX1513" s="105">
        <v>33.315199999999997</v>
      </c>
      <c r="AY1513" s="105">
        <v>33.270800000000001</v>
      </c>
      <c r="AZ1513" s="105">
        <v>33.0533</v>
      </c>
      <c r="BA1513" s="105">
        <v>33.225000000000001</v>
      </c>
      <c r="BB1513" s="105">
        <v>33.406599999999997</v>
      </c>
      <c r="BC1513" s="105">
        <v>33.273899999999998</v>
      </c>
      <c r="BD1513" s="105">
        <v>33.294400000000003</v>
      </c>
      <c r="BE1513" s="105">
        <v>33.2532</v>
      </c>
      <c r="BF1513" s="105">
        <v>33.2834</v>
      </c>
      <c r="BG1513" s="105">
        <v>33.173999999999999</v>
      </c>
      <c r="BH1513" s="105">
        <v>33.130499999999998</v>
      </c>
      <c r="BI1513" s="105">
        <v>33.183700000000002</v>
      </c>
      <c r="BJ1513" s="105">
        <v>33.356099999999998</v>
      </c>
      <c r="BK1513" s="105">
        <v>33.2761</v>
      </c>
      <c r="BL1513" s="116">
        <v>33.267099999999999</v>
      </c>
      <c r="BM1513" s="112">
        <v>5.3542100000000002E-2</v>
      </c>
      <c r="BN1513" s="112">
        <v>2.33643E-3</v>
      </c>
      <c r="BO1513" s="112">
        <v>2.9689799999999999E-2</v>
      </c>
      <c r="BP1513" s="112">
        <v>7.8428200000000003E-2</v>
      </c>
      <c r="BQ1513" s="112">
        <v>0.25034499999999998</v>
      </c>
      <c r="BR1513" s="112">
        <v>0.36899700000000002</v>
      </c>
      <c r="BS1513" s="112">
        <v>0.97521899999999995</v>
      </c>
      <c r="BT1513" s="112">
        <v>0.50112999999999996</v>
      </c>
      <c r="BU1513" s="117">
        <v>1.37681E-2</v>
      </c>
      <c r="BV1513" s="112">
        <v>0.104255</v>
      </c>
      <c r="BW1513" s="112">
        <v>1.9379199999999999E-2</v>
      </c>
      <c r="BX1513" s="112">
        <v>0.102538</v>
      </c>
      <c r="BY1513" s="112">
        <v>0.13181699999999999</v>
      </c>
      <c r="BZ1513" s="112">
        <v>0.59753699999999998</v>
      </c>
      <c r="CA1513" s="112">
        <v>0.64039800000000002</v>
      </c>
      <c r="CB1513" s="112">
        <v>0.98343100000000006</v>
      </c>
      <c r="CC1513" s="112">
        <v>0.67854999999999999</v>
      </c>
      <c r="CD1513" s="117">
        <v>0.39360400000000001</v>
      </c>
      <c r="CE1513" s="105">
        <v>0.54679199999999994</v>
      </c>
      <c r="CF1513" s="105">
        <v>0.61905299999999996</v>
      </c>
      <c r="CG1513" s="105">
        <v>0.23046900000000001</v>
      </c>
      <c r="CH1513" s="105">
        <v>0.51045399999999996</v>
      </c>
      <c r="CI1513" s="105">
        <v>8.4810899999999995E-2</v>
      </c>
      <c r="CJ1513" s="105">
        <v>-8.66928E-2</v>
      </c>
      <c r="CK1513" s="105">
        <v>2.0217899999999999E-3</v>
      </c>
      <c r="CL1513" s="105">
        <v>-2.2780100000000001E-2</v>
      </c>
      <c r="CM1513" s="116">
        <v>-0.13702400000000001</v>
      </c>
    </row>
    <row r="1514" spans="1:91">
      <c r="A1514" s="104" t="s">
        <v>3984</v>
      </c>
      <c r="B1514" s="104" t="s">
        <v>3985</v>
      </c>
      <c r="C1514" s="104" t="s">
        <v>3986</v>
      </c>
      <c r="D1514" s="105">
        <v>30.41675</v>
      </c>
      <c r="E1514" s="108">
        <v>1177303257</v>
      </c>
      <c r="F1514" s="108">
        <v>1250926812</v>
      </c>
      <c r="G1514" s="108">
        <v>1358045025</v>
      </c>
      <c r="H1514" s="108">
        <v>1567716740</v>
      </c>
      <c r="I1514" s="108">
        <v>1590609408</v>
      </c>
      <c r="J1514" s="108">
        <v>1594351375</v>
      </c>
      <c r="K1514" s="108">
        <v>1297660032</v>
      </c>
      <c r="L1514" s="108">
        <v>848792547.5</v>
      </c>
      <c r="M1514" s="108">
        <v>1278390553</v>
      </c>
      <c r="N1514" s="108">
        <v>1205914758</v>
      </c>
      <c r="O1514" s="108">
        <v>1306756152</v>
      </c>
      <c r="P1514" s="108">
        <v>1201371232</v>
      </c>
      <c r="Q1514" s="108">
        <v>862999727</v>
      </c>
      <c r="R1514" s="108">
        <v>1190794550</v>
      </c>
      <c r="S1514" s="108">
        <v>944848752</v>
      </c>
      <c r="T1514" s="108">
        <v>1114253958</v>
      </c>
      <c r="U1514" s="108">
        <v>1131205739</v>
      </c>
      <c r="V1514" s="108">
        <v>1181507564</v>
      </c>
      <c r="W1514" s="108">
        <v>1105299677</v>
      </c>
      <c r="X1514" s="108">
        <v>1072131984</v>
      </c>
      <c r="Y1514" s="108">
        <v>1129044808</v>
      </c>
      <c r="Z1514" s="108">
        <v>900105461.79999995</v>
      </c>
      <c r="AA1514" s="108">
        <v>931855252</v>
      </c>
      <c r="AB1514" s="108">
        <v>944439649.79999995</v>
      </c>
      <c r="AC1514" s="108">
        <v>1365728233</v>
      </c>
      <c r="AD1514" s="108">
        <v>1380375089</v>
      </c>
      <c r="AE1514" s="108">
        <v>1302341231</v>
      </c>
      <c r="AF1514" s="108">
        <v>1092101470</v>
      </c>
      <c r="AG1514" s="108">
        <v>1162482574</v>
      </c>
      <c r="AH1514" s="115">
        <v>1094950504</v>
      </c>
      <c r="AI1514" s="105">
        <v>30.516300000000001</v>
      </c>
      <c r="AJ1514" s="105">
        <v>30.8004</v>
      </c>
      <c r="AK1514" s="105">
        <v>30.913699999999999</v>
      </c>
      <c r="AL1514" s="105">
        <v>30.820399999999999</v>
      </c>
      <c r="AM1514" s="105">
        <v>31.000599999999999</v>
      </c>
      <c r="AN1514" s="105">
        <v>31.123899999999999</v>
      </c>
      <c r="AO1514" s="105">
        <v>30.487400000000001</v>
      </c>
      <c r="AP1514" s="105">
        <v>30.431100000000001</v>
      </c>
      <c r="AQ1514" s="105">
        <v>30.440799999999999</v>
      </c>
      <c r="AR1514" s="105">
        <v>30.601800000000001</v>
      </c>
      <c r="AS1514" s="105">
        <v>30.817399999999999</v>
      </c>
      <c r="AT1514" s="105">
        <v>30.766200000000001</v>
      </c>
      <c r="AU1514" s="105">
        <v>29.921399999999998</v>
      </c>
      <c r="AV1514" s="105">
        <v>30.439</v>
      </c>
      <c r="AW1514" s="105">
        <v>30.1629</v>
      </c>
      <c r="AX1514" s="105">
        <v>30.432700000000001</v>
      </c>
      <c r="AY1514" s="105">
        <v>30.400200000000002</v>
      </c>
      <c r="AZ1514" s="105">
        <v>30.4786</v>
      </c>
      <c r="BA1514" s="105">
        <v>30.2867</v>
      </c>
      <c r="BB1514" s="105">
        <v>30.340499999999999</v>
      </c>
      <c r="BC1514" s="105">
        <v>30.271899999999999</v>
      </c>
      <c r="BD1514" s="105">
        <v>30.146000000000001</v>
      </c>
      <c r="BE1514" s="105">
        <v>30.2316</v>
      </c>
      <c r="BF1514" s="105">
        <v>30.2515</v>
      </c>
      <c r="BG1514" s="105">
        <v>30.388300000000001</v>
      </c>
      <c r="BH1514" s="105">
        <v>30.4024</v>
      </c>
      <c r="BI1514" s="105">
        <v>30.292300000000001</v>
      </c>
      <c r="BJ1514" s="105">
        <v>30.079499999999999</v>
      </c>
      <c r="BK1514" s="105">
        <v>30.067499999999999</v>
      </c>
      <c r="BL1514" s="116">
        <v>30.044699999999999</v>
      </c>
      <c r="BM1514" s="112">
        <v>4.5989100000000003E-3</v>
      </c>
      <c r="BN1514" s="112">
        <v>4.9257599999999999E-4</v>
      </c>
      <c r="BO1514" s="112">
        <v>4.2426799999999998E-5</v>
      </c>
      <c r="BP1514" s="112">
        <v>5.4159499999999997E-4</v>
      </c>
      <c r="BQ1514" s="112">
        <v>0.50174700000000005</v>
      </c>
      <c r="BR1514" s="112">
        <v>1.1589E-4</v>
      </c>
      <c r="BS1514" s="112">
        <v>5.2889300000000001E-4</v>
      </c>
      <c r="BT1514" s="112">
        <v>1.2681899999999999E-2</v>
      </c>
      <c r="BU1514" s="117">
        <v>1.18359E-3</v>
      </c>
      <c r="BV1514" s="112">
        <v>2.7090199999999998E-2</v>
      </c>
      <c r="BW1514" s="112">
        <v>1.0604199999999999E-2</v>
      </c>
      <c r="BX1514" s="112">
        <v>4.7817500000000004E-3</v>
      </c>
      <c r="BY1514" s="112">
        <v>6.1156300000000004E-3</v>
      </c>
      <c r="BZ1514" s="112">
        <v>0.74669300000000005</v>
      </c>
      <c r="CA1514" s="112">
        <v>1.1932399999999999E-2</v>
      </c>
      <c r="CB1514" s="112">
        <v>2.7831399999999999E-2</v>
      </c>
      <c r="CC1514" s="112">
        <v>8.8710300000000006E-2</v>
      </c>
      <c r="CD1514" s="117">
        <v>0.182008</v>
      </c>
      <c r="CE1514" s="105">
        <v>0.67958799999999997</v>
      </c>
      <c r="CF1514" s="105">
        <v>0.917709</v>
      </c>
      <c r="CG1514" s="105">
        <v>0.38916699999999999</v>
      </c>
      <c r="CH1514" s="105">
        <v>0.66455500000000001</v>
      </c>
      <c r="CI1514" s="105">
        <v>0.11053200000000001</v>
      </c>
      <c r="CJ1514" s="105">
        <v>0.37325900000000001</v>
      </c>
      <c r="CK1514" s="105">
        <v>0.23580200000000001</v>
      </c>
      <c r="CL1514" s="105">
        <v>0.14577599999999999</v>
      </c>
      <c r="CM1514" s="116">
        <v>0.29713000000000001</v>
      </c>
    </row>
    <row r="1515" spans="1:91">
      <c r="A1515" s="104" t="s">
        <v>3987</v>
      </c>
      <c r="B1515" s="104" t="s">
        <v>3988</v>
      </c>
      <c r="C1515" s="104" t="s">
        <v>3989</v>
      </c>
      <c r="D1515" s="105">
        <v>32.520650000000003</v>
      </c>
      <c r="E1515" s="108">
        <v>4819154356</v>
      </c>
      <c r="F1515" s="108">
        <v>4393946608</v>
      </c>
      <c r="G1515" s="108">
        <v>5168153028</v>
      </c>
      <c r="H1515" s="108">
        <v>5936151152</v>
      </c>
      <c r="I1515" s="108">
        <v>5806849790</v>
      </c>
      <c r="J1515" s="108">
        <v>6798564454</v>
      </c>
      <c r="K1515" s="108">
        <v>5202741951</v>
      </c>
      <c r="L1515" s="108">
        <v>3939780696</v>
      </c>
      <c r="M1515" s="108">
        <v>4916358200</v>
      </c>
      <c r="N1515" s="108">
        <v>5582632661</v>
      </c>
      <c r="O1515" s="108">
        <v>6853731502</v>
      </c>
      <c r="P1515" s="108">
        <v>4637112332</v>
      </c>
      <c r="Q1515" s="108">
        <v>4598941165</v>
      </c>
      <c r="R1515" s="108">
        <v>5243327389</v>
      </c>
      <c r="S1515" s="108">
        <v>3684360160</v>
      </c>
      <c r="T1515" s="108">
        <v>4383303406</v>
      </c>
      <c r="U1515" s="108">
        <v>4587052339</v>
      </c>
      <c r="V1515" s="108">
        <v>3264909176</v>
      </c>
      <c r="W1515" s="108">
        <v>5259692065</v>
      </c>
      <c r="X1515" s="108">
        <v>5015117630</v>
      </c>
      <c r="Y1515" s="108">
        <v>4973852093</v>
      </c>
      <c r="Z1515" s="108">
        <v>4585388902</v>
      </c>
      <c r="AA1515" s="108">
        <v>4824549285</v>
      </c>
      <c r="AB1515" s="108">
        <v>4418932319</v>
      </c>
      <c r="AC1515" s="108">
        <v>5027772521</v>
      </c>
      <c r="AD1515" s="108">
        <v>5430435347</v>
      </c>
      <c r="AE1515" s="108">
        <v>4894186578</v>
      </c>
      <c r="AF1515" s="108">
        <v>4790002032</v>
      </c>
      <c r="AG1515" s="108">
        <v>5434264470</v>
      </c>
      <c r="AH1515" s="115">
        <v>5064241237</v>
      </c>
      <c r="AI1515" s="105">
        <v>32.549599999999998</v>
      </c>
      <c r="AJ1515" s="105">
        <v>32.576099999999997</v>
      </c>
      <c r="AK1515" s="105">
        <v>32.8172</v>
      </c>
      <c r="AL1515" s="105">
        <v>32.741300000000003</v>
      </c>
      <c r="AM1515" s="105">
        <v>32.856099999999998</v>
      </c>
      <c r="AN1515" s="105">
        <v>33.101100000000002</v>
      </c>
      <c r="AO1515" s="105">
        <v>32.543100000000003</v>
      </c>
      <c r="AP1515" s="105">
        <v>32.535600000000002</v>
      </c>
      <c r="AQ1515" s="105">
        <v>32.384</v>
      </c>
      <c r="AR1515" s="105">
        <v>32.814100000000003</v>
      </c>
      <c r="AS1515" s="105">
        <v>33.193399999999997</v>
      </c>
      <c r="AT1515" s="105">
        <v>32.714700000000001</v>
      </c>
      <c r="AU1515" s="105">
        <v>32.330800000000004</v>
      </c>
      <c r="AV1515" s="105">
        <v>32.577500000000001</v>
      </c>
      <c r="AW1515" s="105">
        <v>32.090800000000002</v>
      </c>
      <c r="AX1515" s="105">
        <v>32.408700000000003</v>
      </c>
      <c r="AY1515" s="105">
        <v>32.415999999999997</v>
      </c>
      <c r="AZ1515" s="105">
        <v>31.9314</v>
      </c>
      <c r="BA1515" s="105">
        <v>32.537300000000002</v>
      </c>
      <c r="BB1515" s="105">
        <v>32.544899999999998</v>
      </c>
      <c r="BC1515" s="105">
        <v>32.404400000000003</v>
      </c>
      <c r="BD1515" s="105">
        <v>32.505699999999997</v>
      </c>
      <c r="BE1515" s="105">
        <v>32.567</v>
      </c>
      <c r="BF1515" s="105">
        <v>32.477600000000002</v>
      </c>
      <c r="BG1515" s="105">
        <v>32.2697</v>
      </c>
      <c r="BH1515" s="105">
        <v>32.353900000000003</v>
      </c>
      <c r="BI1515" s="105">
        <v>32.202300000000001</v>
      </c>
      <c r="BJ1515" s="105">
        <v>32.212400000000002</v>
      </c>
      <c r="BK1515" s="105">
        <v>32.268000000000001</v>
      </c>
      <c r="BL1515" s="116">
        <v>32.229199999999999</v>
      </c>
      <c r="BM1515" s="112">
        <v>9.0308100000000002E-3</v>
      </c>
      <c r="BN1515" s="112">
        <v>3.4980300000000001E-3</v>
      </c>
      <c r="BO1515" s="112">
        <v>9.9078599999999992E-3</v>
      </c>
      <c r="BP1515" s="112">
        <v>1.02545E-2</v>
      </c>
      <c r="BQ1515" s="112">
        <v>0.53254199999999996</v>
      </c>
      <c r="BR1515" s="112">
        <v>0.92807600000000001</v>
      </c>
      <c r="BS1515" s="112">
        <v>5.9212700000000002E-3</v>
      </c>
      <c r="BT1515" s="112">
        <v>8.4166999999999998E-4</v>
      </c>
      <c r="BU1515" s="117">
        <v>0.45459500000000003</v>
      </c>
      <c r="BV1515" s="112">
        <v>3.8035100000000002E-2</v>
      </c>
      <c r="BW1515" s="112">
        <v>2.1965800000000001E-2</v>
      </c>
      <c r="BX1515" s="112">
        <v>5.8326200000000002E-2</v>
      </c>
      <c r="BY1515" s="112">
        <v>2.83926E-2</v>
      </c>
      <c r="BZ1515" s="112">
        <v>0.76602800000000004</v>
      </c>
      <c r="CA1515" s="112">
        <v>0.96919</v>
      </c>
      <c r="CB1515" s="112">
        <v>7.7706499999999998E-2</v>
      </c>
      <c r="CC1515" s="112">
        <v>2.5378299999999999E-2</v>
      </c>
      <c r="CD1515" s="117">
        <v>0.78327800000000003</v>
      </c>
      <c r="CE1515" s="105">
        <v>0.41109200000000001</v>
      </c>
      <c r="CF1515" s="105">
        <v>0.66293999999999997</v>
      </c>
      <c r="CG1515" s="105">
        <v>0.25106299999999998</v>
      </c>
      <c r="CH1515" s="105">
        <v>0.67089699999999997</v>
      </c>
      <c r="CI1515" s="105">
        <v>9.6515699999999996E-2</v>
      </c>
      <c r="CJ1515" s="105">
        <v>1.54883E-2</v>
      </c>
      <c r="CK1515" s="105">
        <v>0.25899</v>
      </c>
      <c r="CL1515" s="105">
        <v>0.28022999999999998</v>
      </c>
      <c r="CM1515" s="116">
        <v>3.8752200000000001E-2</v>
      </c>
    </row>
    <row r="1516" spans="1:91">
      <c r="A1516" s="104" t="s">
        <v>5401</v>
      </c>
      <c r="B1516" s="104" t="s">
        <v>5402</v>
      </c>
      <c r="C1516" s="104" t="s">
        <v>5403</v>
      </c>
      <c r="D1516" s="105">
        <v>26.815249999999999</v>
      </c>
      <c r="E1516" s="108"/>
      <c r="F1516" s="108">
        <v>43082425</v>
      </c>
      <c r="G1516" s="108"/>
      <c r="H1516" s="108"/>
      <c r="I1516" s="108">
        <v>32713646</v>
      </c>
      <c r="J1516" s="108">
        <v>65675436.130000003</v>
      </c>
      <c r="K1516" s="108">
        <v>10912438</v>
      </c>
      <c r="L1516" s="108">
        <v>60164218.630000003</v>
      </c>
      <c r="M1516" s="108"/>
      <c r="N1516" s="108">
        <v>31081989.5</v>
      </c>
      <c r="O1516" s="108">
        <v>35118706.75</v>
      </c>
      <c r="P1516" s="108">
        <v>64100352</v>
      </c>
      <c r="Q1516" s="108">
        <v>105447071</v>
      </c>
      <c r="R1516" s="108">
        <v>116140114</v>
      </c>
      <c r="S1516" s="108"/>
      <c r="T1516" s="108">
        <v>211377000.80000001</v>
      </c>
      <c r="U1516" s="108">
        <v>153222785.5</v>
      </c>
      <c r="V1516" s="108">
        <v>123369121</v>
      </c>
      <c r="W1516" s="108">
        <v>270912764</v>
      </c>
      <c r="X1516" s="108">
        <v>158352410</v>
      </c>
      <c r="Y1516" s="108">
        <v>181110449.30000001</v>
      </c>
      <c r="Z1516" s="108">
        <v>126731538</v>
      </c>
      <c r="AA1516" s="108">
        <v>121030370</v>
      </c>
      <c r="AB1516" s="108">
        <v>170266140</v>
      </c>
      <c r="AC1516" s="108">
        <v>99582646.5</v>
      </c>
      <c r="AD1516" s="108">
        <v>110121874.8</v>
      </c>
      <c r="AE1516" s="108">
        <v>180585233</v>
      </c>
      <c r="AF1516" s="108">
        <v>233017093</v>
      </c>
      <c r="AG1516" s="108">
        <v>102896599</v>
      </c>
      <c r="AH1516" s="115">
        <v>186179242</v>
      </c>
      <c r="AI1516" s="105">
        <v>22.899899999999999</v>
      </c>
      <c r="AJ1516" s="105">
        <v>26.075500000000002</v>
      </c>
      <c r="AK1516" s="105">
        <v>21.981300000000001</v>
      </c>
      <c r="AL1516" s="105">
        <v>23.799099999999999</v>
      </c>
      <c r="AM1516" s="105">
        <v>25.478899999999999</v>
      </c>
      <c r="AN1516" s="105">
        <v>26.758900000000001</v>
      </c>
      <c r="AO1516" s="105">
        <v>23.6721</v>
      </c>
      <c r="AP1516" s="105">
        <v>26.962199999999999</v>
      </c>
      <c r="AQ1516" s="105">
        <v>21.698</v>
      </c>
      <c r="AR1516" s="105">
        <v>25.228999999999999</v>
      </c>
      <c r="AS1516" s="105">
        <v>25.739599999999999</v>
      </c>
      <c r="AT1516" s="105">
        <v>26.538</v>
      </c>
      <c r="AU1516" s="105">
        <v>26.871600000000001</v>
      </c>
      <c r="AV1516" s="105">
        <v>27.081</v>
      </c>
      <c r="AW1516" s="105">
        <v>22.758299999999998</v>
      </c>
      <c r="AX1516" s="105">
        <v>28.034600000000001</v>
      </c>
      <c r="AY1516" s="105">
        <v>27.505299999999998</v>
      </c>
      <c r="AZ1516" s="105">
        <v>27.255500000000001</v>
      </c>
      <c r="BA1516" s="105">
        <v>28.258199999999999</v>
      </c>
      <c r="BB1516" s="105">
        <v>27.582799999999999</v>
      </c>
      <c r="BC1516" s="105">
        <v>27.645499999999998</v>
      </c>
      <c r="BD1516" s="105">
        <v>27.346699999999998</v>
      </c>
      <c r="BE1516" s="105">
        <v>27.316400000000002</v>
      </c>
      <c r="BF1516" s="105">
        <v>27.779800000000002</v>
      </c>
      <c r="BG1516" s="105">
        <v>26.577300000000001</v>
      </c>
      <c r="BH1516" s="105">
        <v>26.730399999999999</v>
      </c>
      <c r="BI1516" s="105">
        <v>27.442</v>
      </c>
      <c r="BJ1516" s="105">
        <v>27.850899999999999</v>
      </c>
      <c r="BK1516" s="105">
        <v>26.590299999999999</v>
      </c>
      <c r="BL1516" s="116">
        <v>27.527200000000001</v>
      </c>
      <c r="BM1516" s="112">
        <v>4.7305100000000003E-2</v>
      </c>
      <c r="BN1516" s="112">
        <v>0.102396</v>
      </c>
      <c r="BO1516" s="112">
        <v>0.112044</v>
      </c>
      <c r="BP1516" s="112">
        <v>5.0255300000000003E-2</v>
      </c>
      <c r="BQ1516" s="112">
        <v>0.295433</v>
      </c>
      <c r="BR1516" s="112">
        <v>0.56691899999999995</v>
      </c>
      <c r="BS1516" s="112">
        <v>0.30943799999999999</v>
      </c>
      <c r="BT1516" s="112">
        <v>0.71706000000000003</v>
      </c>
      <c r="BU1516" s="117">
        <v>0.429313</v>
      </c>
      <c r="BV1516" s="112">
        <v>9.6115199999999998E-2</v>
      </c>
      <c r="BW1516" s="112">
        <v>0.17507300000000001</v>
      </c>
      <c r="BX1516" s="112">
        <v>0.20566999999999999</v>
      </c>
      <c r="BY1516" s="112">
        <v>9.2230999999999994E-2</v>
      </c>
      <c r="BZ1516" s="112">
        <v>0.62862799999999996</v>
      </c>
      <c r="CA1516" s="112">
        <v>0.78249599999999997</v>
      </c>
      <c r="CB1516" s="112">
        <v>0.54163899999999998</v>
      </c>
      <c r="CC1516" s="112">
        <v>0.83162700000000001</v>
      </c>
      <c r="CD1516" s="117">
        <v>0.78158300000000003</v>
      </c>
      <c r="CE1516" s="105">
        <v>-3.67055</v>
      </c>
      <c r="CF1516" s="105">
        <v>-1.9771300000000001</v>
      </c>
      <c r="CG1516" s="105">
        <v>-3.2120099999999998</v>
      </c>
      <c r="CH1516" s="105">
        <v>-1.4872300000000001</v>
      </c>
      <c r="CI1516" s="105">
        <v>-1.75247</v>
      </c>
      <c r="CJ1516" s="105">
        <v>0.27565000000000001</v>
      </c>
      <c r="CK1516" s="105">
        <v>0.506054</v>
      </c>
      <c r="CL1516" s="105">
        <v>0.15817100000000001</v>
      </c>
      <c r="CM1516" s="116">
        <v>-0.406219</v>
      </c>
    </row>
    <row r="1517" spans="1:91">
      <c r="A1517" s="104" t="s">
        <v>3990</v>
      </c>
      <c r="B1517" s="104" t="s">
        <v>3991</v>
      </c>
      <c r="C1517" s="104" t="s">
        <v>3992</v>
      </c>
      <c r="D1517" s="105">
        <v>31.116700000000002</v>
      </c>
      <c r="E1517" s="108">
        <v>1795367296</v>
      </c>
      <c r="F1517" s="108">
        <v>1879597553</v>
      </c>
      <c r="G1517" s="108">
        <v>1982075218</v>
      </c>
      <c r="H1517" s="108">
        <v>2412603956</v>
      </c>
      <c r="I1517" s="108">
        <v>1893454246</v>
      </c>
      <c r="J1517" s="108">
        <v>2178074126</v>
      </c>
      <c r="K1517" s="108">
        <v>2070186326</v>
      </c>
      <c r="L1517" s="108">
        <v>1547325247</v>
      </c>
      <c r="M1517" s="108">
        <v>2108773286</v>
      </c>
      <c r="N1517" s="108">
        <v>2315512166</v>
      </c>
      <c r="O1517" s="108">
        <v>2640238644</v>
      </c>
      <c r="P1517" s="108">
        <v>2538104336</v>
      </c>
      <c r="Q1517" s="108">
        <v>1582812827</v>
      </c>
      <c r="R1517" s="108">
        <v>1893739591</v>
      </c>
      <c r="S1517" s="108">
        <v>1399583264</v>
      </c>
      <c r="T1517" s="108">
        <v>1618387241</v>
      </c>
      <c r="U1517" s="108">
        <v>2174066044</v>
      </c>
      <c r="V1517" s="108">
        <v>2176855558</v>
      </c>
      <c r="W1517" s="108">
        <v>1473437760</v>
      </c>
      <c r="X1517" s="108">
        <v>1529366224</v>
      </c>
      <c r="Y1517" s="108">
        <v>1927462718</v>
      </c>
      <c r="Z1517" s="108">
        <v>1512212671</v>
      </c>
      <c r="AA1517" s="108">
        <v>1836726973</v>
      </c>
      <c r="AB1517" s="108">
        <v>1465872308</v>
      </c>
      <c r="AC1517" s="108">
        <v>2051747621</v>
      </c>
      <c r="AD1517" s="108">
        <v>2051981436</v>
      </c>
      <c r="AE1517" s="108">
        <v>2193620840</v>
      </c>
      <c r="AF1517" s="108">
        <v>2135125225</v>
      </c>
      <c r="AG1517" s="108">
        <v>2337424558</v>
      </c>
      <c r="AH1517" s="115">
        <v>2061335913</v>
      </c>
      <c r="AI1517" s="105">
        <v>31.1251</v>
      </c>
      <c r="AJ1517" s="105">
        <v>31.370200000000001</v>
      </c>
      <c r="AK1517" s="105">
        <v>31.436800000000002</v>
      </c>
      <c r="AL1517" s="105">
        <v>31.442299999999999</v>
      </c>
      <c r="AM1517" s="105">
        <v>31.244800000000001</v>
      </c>
      <c r="AN1517" s="105">
        <v>31.507999999999999</v>
      </c>
      <c r="AO1517" s="105">
        <v>31.179500000000001</v>
      </c>
      <c r="AP1517" s="105">
        <v>31.215</v>
      </c>
      <c r="AQ1517" s="105">
        <v>31.1629</v>
      </c>
      <c r="AR1517" s="105">
        <v>31.519500000000001</v>
      </c>
      <c r="AS1517" s="105">
        <v>31.766500000000001</v>
      </c>
      <c r="AT1517" s="105">
        <v>31.845300000000002</v>
      </c>
      <c r="AU1517" s="105">
        <v>30.796800000000001</v>
      </c>
      <c r="AV1517" s="105">
        <v>31.1083</v>
      </c>
      <c r="AW1517" s="105">
        <v>30.7121</v>
      </c>
      <c r="AX1517" s="105">
        <v>30.9712</v>
      </c>
      <c r="AY1517" s="105">
        <v>31.3401</v>
      </c>
      <c r="AZ1517" s="105">
        <v>31.359000000000002</v>
      </c>
      <c r="BA1517" s="105">
        <v>30.701499999999999</v>
      </c>
      <c r="BB1517" s="105">
        <v>30.846599999999999</v>
      </c>
      <c r="BC1517" s="105">
        <v>31.037099999999999</v>
      </c>
      <c r="BD1517" s="105">
        <v>30.8948</v>
      </c>
      <c r="BE1517" s="105">
        <v>31.1921</v>
      </c>
      <c r="BF1517" s="105">
        <v>30.8857</v>
      </c>
      <c r="BG1517" s="105">
        <v>30.982500000000002</v>
      </c>
      <c r="BH1517" s="105">
        <v>30.972100000000001</v>
      </c>
      <c r="BI1517" s="105">
        <v>31.044499999999999</v>
      </c>
      <c r="BJ1517" s="105">
        <v>31.046700000000001</v>
      </c>
      <c r="BK1517" s="105">
        <v>31.055199999999999</v>
      </c>
      <c r="BL1517" s="116">
        <v>30.9438</v>
      </c>
      <c r="BM1517" s="112">
        <v>4.3394200000000001E-2</v>
      </c>
      <c r="BN1517" s="112">
        <v>1.1573099999999999E-2</v>
      </c>
      <c r="BO1517" s="112">
        <v>1.19118E-2</v>
      </c>
      <c r="BP1517" s="112">
        <v>2.6469000000000002E-3</v>
      </c>
      <c r="BQ1517" s="112">
        <v>0.31905800000000001</v>
      </c>
      <c r="BR1517" s="112">
        <v>0.18777199999999999</v>
      </c>
      <c r="BS1517" s="112">
        <v>0.21237</v>
      </c>
      <c r="BT1517" s="112">
        <v>0.83057700000000001</v>
      </c>
      <c r="BU1517" s="117">
        <v>0.73215600000000003</v>
      </c>
      <c r="BV1517" s="112">
        <v>9.0668799999999994E-2</v>
      </c>
      <c r="BW1517" s="112">
        <v>4.2317100000000003E-2</v>
      </c>
      <c r="BX1517" s="112">
        <v>6.5022700000000003E-2</v>
      </c>
      <c r="BY1517" s="112">
        <v>1.30708E-2</v>
      </c>
      <c r="BZ1517" s="112">
        <v>0.65378199999999997</v>
      </c>
      <c r="CA1517" s="112">
        <v>0.44527099999999997</v>
      </c>
      <c r="CB1517" s="112">
        <v>0.43958399999999997</v>
      </c>
      <c r="CC1517" s="112">
        <v>0.90700000000000003</v>
      </c>
      <c r="CD1517" s="117">
        <v>0.91275600000000001</v>
      </c>
      <c r="CE1517" s="105">
        <v>0.29543199999999997</v>
      </c>
      <c r="CF1517" s="105">
        <v>0.38312400000000002</v>
      </c>
      <c r="CG1517" s="105">
        <v>0.17052999999999999</v>
      </c>
      <c r="CH1517" s="105">
        <v>0.695164</v>
      </c>
      <c r="CI1517" s="105">
        <v>-0.14285800000000001</v>
      </c>
      <c r="CJ1517" s="105">
        <v>0.208179</v>
      </c>
      <c r="CK1517" s="105">
        <v>-0.15352299999999999</v>
      </c>
      <c r="CL1517" s="105">
        <v>-2.43956E-2</v>
      </c>
      <c r="CM1517" s="116">
        <v>-1.55443E-2</v>
      </c>
    </row>
    <row r="1518" spans="1:91">
      <c r="A1518" s="104" t="s">
        <v>3993</v>
      </c>
      <c r="B1518" s="104" t="s">
        <v>3994</v>
      </c>
      <c r="C1518" s="104" t="s">
        <v>3995</v>
      </c>
      <c r="D1518" s="105">
        <v>33.330849999999998</v>
      </c>
      <c r="E1518" s="108">
        <v>10014927582</v>
      </c>
      <c r="F1518" s="108">
        <v>10558548872</v>
      </c>
      <c r="G1518" s="108">
        <v>10351985023</v>
      </c>
      <c r="H1518" s="108">
        <v>12381859053</v>
      </c>
      <c r="I1518" s="108">
        <v>12253346244</v>
      </c>
      <c r="J1518" s="108">
        <v>13163236326</v>
      </c>
      <c r="K1518" s="108">
        <v>16006378282</v>
      </c>
      <c r="L1518" s="108">
        <v>21126819786</v>
      </c>
      <c r="M1518" s="108">
        <v>13665441779</v>
      </c>
      <c r="N1518" s="108">
        <v>16337118465</v>
      </c>
      <c r="O1518" s="108">
        <v>15085992272</v>
      </c>
      <c r="P1518" s="108">
        <v>12184942854</v>
      </c>
      <c r="Q1518" s="108">
        <v>9010844928</v>
      </c>
      <c r="R1518" s="108">
        <v>10059969739</v>
      </c>
      <c r="S1518" s="108">
        <v>6087856545</v>
      </c>
      <c r="T1518" s="108">
        <v>7807468669</v>
      </c>
      <c r="U1518" s="108">
        <v>10304480097</v>
      </c>
      <c r="V1518" s="108">
        <v>6285068350</v>
      </c>
      <c r="W1518" s="108">
        <v>8080877955</v>
      </c>
      <c r="X1518" s="108">
        <v>6999571524</v>
      </c>
      <c r="Y1518" s="108">
        <v>8234717859</v>
      </c>
      <c r="Z1518" s="108">
        <v>7574167595</v>
      </c>
      <c r="AA1518" s="108">
        <v>6434691606</v>
      </c>
      <c r="AB1518" s="108">
        <v>7490817080</v>
      </c>
      <c r="AC1518" s="108">
        <v>9196786891</v>
      </c>
      <c r="AD1518" s="108">
        <v>7123896278</v>
      </c>
      <c r="AE1518" s="108">
        <v>11044616163</v>
      </c>
      <c r="AF1518" s="108">
        <v>10054583373</v>
      </c>
      <c r="AG1518" s="108">
        <v>10884634524</v>
      </c>
      <c r="AH1518" s="115">
        <v>10434676821</v>
      </c>
      <c r="AI1518" s="105">
        <v>33.604900000000001</v>
      </c>
      <c r="AJ1518" s="105">
        <v>33.832500000000003</v>
      </c>
      <c r="AK1518" s="105">
        <v>33.808399999999999</v>
      </c>
      <c r="AL1518" s="105">
        <v>33.801900000000003</v>
      </c>
      <c r="AM1518" s="105">
        <v>33.935200000000002</v>
      </c>
      <c r="AN1518" s="105">
        <v>34.023600000000002</v>
      </c>
      <c r="AO1518" s="105">
        <v>34.157299999999999</v>
      </c>
      <c r="AP1518" s="105">
        <v>34.9238</v>
      </c>
      <c r="AQ1518" s="105">
        <v>33.858899999999998</v>
      </c>
      <c r="AR1518" s="105">
        <v>34.386899999999997</v>
      </c>
      <c r="AS1518" s="105">
        <v>34.324599999999997</v>
      </c>
      <c r="AT1518" s="105">
        <v>34.108499999999999</v>
      </c>
      <c r="AU1518" s="105">
        <v>33.285200000000003</v>
      </c>
      <c r="AV1518" s="105">
        <v>33.517600000000002</v>
      </c>
      <c r="AW1518" s="105">
        <v>32.838500000000003</v>
      </c>
      <c r="AX1518" s="105">
        <v>33.241500000000002</v>
      </c>
      <c r="AY1518" s="105">
        <v>33.574599999999997</v>
      </c>
      <c r="AZ1518" s="105">
        <v>32.881100000000004</v>
      </c>
      <c r="BA1518" s="105">
        <v>33.156799999999997</v>
      </c>
      <c r="BB1518" s="105">
        <v>33.033000000000001</v>
      </c>
      <c r="BC1518" s="105">
        <v>33.147599999999997</v>
      </c>
      <c r="BD1518" s="105">
        <v>33.240299999999998</v>
      </c>
      <c r="BE1518" s="105">
        <v>32.989600000000003</v>
      </c>
      <c r="BF1518" s="105">
        <v>33.239100000000001</v>
      </c>
      <c r="BG1518" s="105">
        <v>33.147599999999997</v>
      </c>
      <c r="BH1518" s="105">
        <v>32.745399999999997</v>
      </c>
      <c r="BI1518" s="105">
        <v>33.3765</v>
      </c>
      <c r="BJ1518" s="105">
        <v>33.282200000000003</v>
      </c>
      <c r="BK1518" s="105">
        <v>33.267499999999998</v>
      </c>
      <c r="BL1518" s="116">
        <v>33.275500000000001</v>
      </c>
      <c r="BM1518" s="112">
        <v>2.80941E-3</v>
      </c>
      <c r="BN1518" s="112">
        <v>5.6414699999999998E-4</v>
      </c>
      <c r="BO1518" s="112">
        <v>3.0689500000000002E-2</v>
      </c>
      <c r="BP1518" s="112">
        <v>2.9319799999999999E-4</v>
      </c>
      <c r="BQ1518" s="112">
        <v>0.77385000000000004</v>
      </c>
      <c r="BR1518" s="112">
        <v>0.84171499999999999</v>
      </c>
      <c r="BS1518" s="112">
        <v>1.53463E-2</v>
      </c>
      <c r="BT1518" s="112">
        <v>0.22791400000000001</v>
      </c>
      <c r="BU1518" s="117">
        <v>0.37219799999999997</v>
      </c>
      <c r="BV1518" s="112">
        <v>2.1192300000000001E-2</v>
      </c>
      <c r="BW1518" s="112">
        <v>1.13779E-2</v>
      </c>
      <c r="BX1518" s="112">
        <v>0.104105</v>
      </c>
      <c r="BY1518" s="112">
        <v>4.6813899999999997E-3</v>
      </c>
      <c r="BZ1518" s="112">
        <v>0.88997400000000004</v>
      </c>
      <c r="CA1518" s="112">
        <v>0.93082600000000004</v>
      </c>
      <c r="CB1518" s="112">
        <v>0.11898599999999999</v>
      </c>
      <c r="CC1518" s="112">
        <v>0.43070799999999998</v>
      </c>
      <c r="CD1518" s="117">
        <v>0.75453099999999995</v>
      </c>
      <c r="CE1518" s="105">
        <v>0.47352100000000003</v>
      </c>
      <c r="CF1518" s="105">
        <v>0.645177</v>
      </c>
      <c r="CG1518" s="105">
        <v>1.03827</v>
      </c>
      <c r="CH1518" s="105">
        <v>0.99829000000000001</v>
      </c>
      <c r="CI1518" s="105">
        <v>-6.1275499999999997E-2</v>
      </c>
      <c r="CJ1518" s="105">
        <v>-4.2668699999999997E-2</v>
      </c>
      <c r="CK1518" s="105">
        <v>-0.16261900000000001</v>
      </c>
      <c r="CL1518" s="105">
        <v>-0.118757</v>
      </c>
      <c r="CM1518" s="116">
        <v>-0.18523999999999999</v>
      </c>
    </row>
    <row r="1519" spans="1:91">
      <c r="A1519" s="104" t="s">
        <v>3996</v>
      </c>
      <c r="B1519" s="104" t="s">
        <v>3997</v>
      </c>
      <c r="C1519" s="104" t="s">
        <v>3998</v>
      </c>
      <c r="D1519" s="105">
        <v>33.475049999999996</v>
      </c>
      <c r="E1519" s="108">
        <v>10183317113</v>
      </c>
      <c r="F1519" s="108">
        <v>12954797145</v>
      </c>
      <c r="G1519" s="108">
        <v>13016627367</v>
      </c>
      <c r="H1519" s="108">
        <v>13450352968</v>
      </c>
      <c r="I1519" s="108">
        <v>13512655824</v>
      </c>
      <c r="J1519" s="108">
        <v>18934212655</v>
      </c>
      <c r="K1519" s="108">
        <v>24952274767</v>
      </c>
      <c r="L1519" s="108">
        <v>26245015424</v>
      </c>
      <c r="M1519" s="108">
        <v>14850047671</v>
      </c>
      <c r="N1519" s="108">
        <v>22087085119</v>
      </c>
      <c r="O1519" s="108">
        <v>18743029910</v>
      </c>
      <c r="P1519" s="108">
        <v>19359707864</v>
      </c>
      <c r="Q1519" s="108">
        <v>10291360419</v>
      </c>
      <c r="R1519" s="108">
        <v>10167603029</v>
      </c>
      <c r="S1519" s="108">
        <v>4771339691</v>
      </c>
      <c r="T1519" s="108">
        <v>8946657414</v>
      </c>
      <c r="U1519" s="108">
        <v>11838367110</v>
      </c>
      <c r="V1519" s="108">
        <v>6538000175</v>
      </c>
      <c r="W1519" s="108">
        <v>9069402079</v>
      </c>
      <c r="X1519" s="108">
        <v>7717418678</v>
      </c>
      <c r="Y1519" s="108">
        <v>8676577473</v>
      </c>
      <c r="Z1519" s="108">
        <v>8228196380</v>
      </c>
      <c r="AA1519" s="108">
        <v>5390801946</v>
      </c>
      <c r="AB1519" s="108">
        <v>8819792026</v>
      </c>
      <c r="AC1519" s="108">
        <v>9183318796</v>
      </c>
      <c r="AD1519" s="108">
        <v>5812168199</v>
      </c>
      <c r="AE1519" s="108">
        <v>11821816789</v>
      </c>
      <c r="AF1519" s="108">
        <v>11393062968</v>
      </c>
      <c r="AG1519" s="108">
        <v>11953834622</v>
      </c>
      <c r="AH1519" s="115">
        <v>11025225011</v>
      </c>
      <c r="AI1519" s="105">
        <v>33.628999999999998</v>
      </c>
      <c r="AJ1519" s="105">
        <v>34.122799999999998</v>
      </c>
      <c r="AK1519" s="105">
        <v>34.131300000000003</v>
      </c>
      <c r="AL1519" s="105">
        <v>33.921300000000002</v>
      </c>
      <c r="AM1519" s="105">
        <v>34.076000000000001</v>
      </c>
      <c r="AN1519" s="105">
        <v>34.536700000000003</v>
      </c>
      <c r="AO1519" s="105">
        <v>34.793999999999997</v>
      </c>
      <c r="AP1519" s="105">
        <v>35.225700000000003</v>
      </c>
      <c r="AQ1519" s="105">
        <v>33.9788</v>
      </c>
      <c r="AR1519" s="105">
        <v>34.820799999999998</v>
      </c>
      <c r="AS1519" s="105">
        <v>34.624499999999998</v>
      </c>
      <c r="AT1519" s="105">
        <v>34.776499999999999</v>
      </c>
      <c r="AU1519" s="105">
        <v>33.4754</v>
      </c>
      <c r="AV1519" s="105">
        <v>33.533000000000001</v>
      </c>
      <c r="AW1519" s="105">
        <v>32.481499999999997</v>
      </c>
      <c r="AX1519" s="105">
        <v>33.438000000000002</v>
      </c>
      <c r="AY1519" s="105">
        <v>33.773200000000003</v>
      </c>
      <c r="AZ1519" s="105">
        <v>32.938899999999997</v>
      </c>
      <c r="BA1519" s="105">
        <v>33.323300000000003</v>
      </c>
      <c r="BB1519" s="105">
        <v>33.175699999999999</v>
      </c>
      <c r="BC1519" s="105">
        <v>33.224800000000002</v>
      </c>
      <c r="BD1519" s="105">
        <v>33.360900000000001</v>
      </c>
      <c r="BE1519" s="105">
        <v>32.734099999999998</v>
      </c>
      <c r="BF1519" s="105">
        <v>33.474699999999999</v>
      </c>
      <c r="BG1519" s="105">
        <v>33.145899999999997</v>
      </c>
      <c r="BH1519" s="105">
        <v>32.451500000000003</v>
      </c>
      <c r="BI1519" s="105">
        <v>33.474600000000002</v>
      </c>
      <c r="BJ1519" s="105">
        <v>33.462499999999999</v>
      </c>
      <c r="BK1519" s="105">
        <v>33.402299999999997</v>
      </c>
      <c r="BL1519" s="116">
        <v>33.355400000000003</v>
      </c>
      <c r="BM1519" s="112">
        <v>3.0456199999999999E-2</v>
      </c>
      <c r="BN1519" s="112">
        <v>1.46614E-2</v>
      </c>
      <c r="BO1519" s="112">
        <v>2.6466900000000002E-2</v>
      </c>
      <c r="BP1519" s="112">
        <v>3.7611499999999997E-5</v>
      </c>
      <c r="BQ1519" s="112">
        <v>0.51671900000000004</v>
      </c>
      <c r="BR1519" s="112">
        <v>0.92835299999999998</v>
      </c>
      <c r="BS1519" s="112">
        <v>3.6100100000000003E-2</v>
      </c>
      <c r="BT1519" s="112">
        <v>0.403451</v>
      </c>
      <c r="BU1519" s="117">
        <v>0.275362</v>
      </c>
      <c r="BV1519" s="112">
        <v>7.43365E-2</v>
      </c>
      <c r="BW1519" s="112">
        <v>4.8183999999999998E-2</v>
      </c>
      <c r="BX1519" s="112">
        <v>9.5500000000000002E-2</v>
      </c>
      <c r="BY1519" s="112">
        <v>2.2156400000000001E-3</v>
      </c>
      <c r="BZ1519" s="112">
        <v>0.75402400000000003</v>
      </c>
      <c r="CA1519" s="112">
        <v>0.96919</v>
      </c>
      <c r="CB1519" s="112">
        <v>0.18013000000000001</v>
      </c>
      <c r="CC1519" s="112">
        <v>0.59462400000000004</v>
      </c>
      <c r="CD1519" s="117">
        <v>0.72864200000000001</v>
      </c>
      <c r="CE1519" s="105">
        <v>0.554288</v>
      </c>
      <c r="CF1519" s="105">
        <v>0.771258</v>
      </c>
      <c r="CG1519" s="105">
        <v>1.2594700000000001</v>
      </c>
      <c r="CH1519" s="105">
        <v>1.3339000000000001</v>
      </c>
      <c r="CI1519" s="105">
        <v>-0.24343999999999999</v>
      </c>
      <c r="CJ1519" s="105">
        <v>-2.33879E-2</v>
      </c>
      <c r="CK1519" s="105">
        <v>-0.16547400000000001</v>
      </c>
      <c r="CL1519" s="105">
        <v>-0.21685399999999999</v>
      </c>
      <c r="CM1519" s="116">
        <v>-0.38274000000000002</v>
      </c>
    </row>
    <row r="1520" spans="1:91">
      <c r="A1520" s="104" t="s">
        <v>3999</v>
      </c>
      <c r="B1520" s="104" t="s">
        <v>4000</v>
      </c>
      <c r="C1520" s="104" t="s">
        <v>4001</v>
      </c>
      <c r="D1520" s="105">
        <v>29.155450000000002</v>
      </c>
      <c r="E1520" s="108">
        <v>436148800</v>
      </c>
      <c r="F1520" s="108">
        <v>471562808</v>
      </c>
      <c r="G1520" s="108">
        <v>502502720</v>
      </c>
      <c r="H1520" s="108">
        <v>468827360</v>
      </c>
      <c r="I1520" s="108">
        <v>426574696</v>
      </c>
      <c r="J1520" s="108">
        <v>540059736</v>
      </c>
      <c r="K1520" s="108">
        <v>466202880</v>
      </c>
      <c r="L1520" s="108">
        <v>396390691.5</v>
      </c>
      <c r="M1520" s="108">
        <v>475799259</v>
      </c>
      <c r="N1520" s="108">
        <v>601513792</v>
      </c>
      <c r="O1520" s="108">
        <v>628546880</v>
      </c>
      <c r="P1520" s="108">
        <v>466077152</v>
      </c>
      <c r="Q1520" s="108">
        <v>508791647.5</v>
      </c>
      <c r="R1520" s="108">
        <v>495866496</v>
      </c>
      <c r="S1520" s="108">
        <v>254726576</v>
      </c>
      <c r="T1520" s="108">
        <v>458909696</v>
      </c>
      <c r="U1520" s="108">
        <v>496766107.5</v>
      </c>
      <c r="V1520" s="108">
        <v>481533277.5</v>
      </c>
      <c r="W1520" s="108">
        <v>537581760</v>
      </c>
      <c r="X1520" s="108">
        <v>511739328</v>
      </c>
      <c r="Y1520" s="108">
        <v>500620192</v>
      </c>
      <c r="Z1520" s="108">
        <v>457975808</v>
      </c>
      <c r="AA1520" s="108">
        <v>458497056</v>
      </c>
      <c r="AB1520" s="108">
        <v>442184192</v>
      </c>
      <c r="AC1520" s="108">
        <v>527472096</v>
      </c>
      <c r="AD1520" s="108">
        <v>576422912</v>
      </c>
      <c r="AE1520" s="108">
        <v>555705472</v>
      </c>
      <c r="AF1520" s="108">
        <v>575482944</v>
      </c>
      <c r="AG1520" s="108">
        <v>577459968</v>
      </c>
      <c r="AH1520" s="115">
        <v>561004096</v>
      </c>
      <c r="AI1520" s="105">
        <v>29.0837</v>
      </c>
      <c r="AJ1520" s="105">
        <v>29.386800000000001</v>
      </c>
      <c r="AK1520" s="105">
        <v>29.510300000000001</v>
      </c>
      <c r="AL1520" s="105">
        <v>29.078900000000001</v>
      </c>
      <c r="AM1520" s="105">
        <v>29.118200000000002</v>
      </c>
      <c r="AN1520" s="105">
        <v>29.5548</v>
      </c>
      <c r="AO1520" s="105">
        <v>29.0549</v>
      </c>
      <c r="AP1520" s="105">
        <v>29.372499999999999</v>
      </c>
      <c r="AQ1520" s="105">
        <v>29.014900000000001</v>
      </c>
      <c r="AR1520" s="105">
        <v>29.601400000000002</v>
      </c>
      <c r="AS1520" s="105">
        <v>29.796099999999999</v>
      </c>
      <c r="AT1520" s="105">
        <v>29.400200000000002</v>
      </c>
      <c r="AU1520" s="105">
        <v>29.110499999999998</v>
      </c>
      <c r="AV1520" s="105">
        <v>29.1751</v>
      </c>
      <c r="AW1520" s="105">
        <v>28.373999999999999</v>
      </c>
      <c r="AX1520" s="105">
        <v>29.152999999999999</v>
      </c>
      <c r="AY1520" s="105">
        <v>29.2239</v>
      </c>
      <c r="AZ1520" s="105">
        <v>29.1951</v>
      </c>
      <c r="BA1520" s="105">
        <v>29.2468</v>
      </c>
      <c r="BB1520" s="105">
        <v>29.2851</v>
      </c>
      <c r="BC1520" s="105">
        <v>29.119299999999999</v>
      </c>
      <c r="BD1520" s="105">
        <v>29.1557</v>
      </c>
      <c r="BE1520" s="105">
        <v>29.1782</v>
      </c>
      <c r="BF1520" s="105">
        <v>29.156700000000001</v>
      </c>
      <c r="BG1520" s="105">
        <v>29.027799999999999</v>
      </c>
      <c r="BH1520" s="105">
        <v>29.143999999999998</v>
      </c>
      <c r="BI1520" s="105">
        <v>29.063600000000001</v>
      </c>
      <c r="BJ1520" s="105">
        <v>29.155200000000001</v>
      </c>
      <c r="BK1520" s="105">
        <v>29.045000000000002</v>
      </c>
      <c r="BL1520" s="116">
        <v>29.0565</v>
      </c>
      <c r="BM1520" s="112">
        <v>0.14025399999999999</v>
      </c>
      <c r="BN1520" s="112">
        <v>0.35104400000000002</v>
      </c>
      <c r="BO1520" s="112">
        <v>0.62902400000000003</v>
      </c>
      <c r="BP1520" s="112">
        <v>1.26739E-2</v>
      </c>
      <c r="BQ1520" s="112">
        <v>0.48553099999999999</v>
      </c>
      <c r="BR1520" s="112">
        <v>6.0808000000000001E-2</v>
      </c>
      <c r="BS1520" s="112">
        <v>9.7869499999999998E-2</v>
      </c>
      <c r="BT1520" s="112">
        <v>9.4800899999999994E-2</v>
      </c>
      <c r="BU1520" s="117">
        <v>0.89171800000000001</v>
      </c>
      <c r="BV1520" s="112">
        <v>0.21093100000000001</v>
      </c>
      <c r="BW1520" s="112">
        <v>0.44293900000000003</v>
      </c>
      <c r="BX1520" s="112">
        <v>0.71461300000000005</v>
      </c>
      <c r="BY1520" s="112">
        <v>3.2814999999999997E-2</v>
      </c>
      <c r="BZ1520" s="112">
        <v>0.74406700000000003</v>
      </c>
      <c r="CA1520" s="112">
        <v>0.24476800000000001</v>
      </c>
      <c r="CB1520" s="112">
        <v>0.294686</v>
      </c>
      <c r="CC1520" s="112">
        <v>0.26555299999999998</v>
      </c>
      <c r="CD1520" s="117">
        <v>0.96894899999999995</v>
      </c>
      <c r="CE1520" s="105">
        <v>0.24137</v>
      </c>
      <c r="CF1520" s="105">
        <v>0.16502700000000001</v>
      </c>
      <c r="CG1520" s="105">
        <v>6.1856000000000001E-2</v>
      </c>
      <c r="CH1520" s="105">
        <v>0.51362399999999997</v>
      </c>
      <c r="CI1520" s="105">
        <v>-0.19905300000000001</v>
      </c>
      <c r="CJ1520" s="105">
        <v>0.105083</v>
      </c>
      <c r="CK1520" s="105">
        <v>0.131493</v>
      </c>
      <c r="CL1520" s="105">
        <v>7.7919600000000006E-2</v>
      </c>
      <c r="CM1520" s="116">
        <v>-7.1105999999999999E-3</v>
      </c>
    </row>
    <row r="1521" spans="1:91">
      <c r="A1521" s="104" t="s">
        <v>4002</v>
      </c>
      <c r="B1521" s="104" t="s">
        <v>4003</v>
      </c>
      <c r="C1521" s="104" t="s">
        <v>4004</v>
      </c>
      <c r="D1521" s="105">
        <v>30.411650000000002</v>
      </c>
      <c r="E1521" s="108">
        <v>1044103587</v>
      </c>
      <c r="F1521" s="108">
        <v>1135586048</v>
      </c>
      <c r="G1521" s="108">
        <v>1271016032</v>
      </c>
      <c r="H1521" s="108">
        <v>911034407.39999998</v>
      </c>
      <c r="I1521" s="108">
        <v>880227424</v>
      </c>
      <c r="J1521" s="108">
        <v>1064003142</v>
      </c>
      <c r="K1521" s="108">
        <v>711353920</v>
      </c>
      <c r="L1521" s="108">
        <v>594644648.20000005</v>
      </c>
      <c r="M1521" s="108">
        <v>804876208</v>
      </c>
      <c r="N1521" s="108">
        <v>1058267008</v>
      </c>
      <c r="O1521" s="108">
        <v>1151637280</v>
      </c>
      <c r="P1521" s="108">
        <v>1014518528</v>
      </c>
      <c r="Q1521" s="108">
        <v>1084765578</v>
      </c>
      <c r="R1521" s="108">
        <v>1205082276</v>
      </c>
      <c r="S1521" s="108">
        <v>586953456</v>
      </c>
      <c r="T1521" s="108">
        <v>1317248980</v>
      </c>
      <c r="U1521" s="108">
        <v>1132429256</v>
      </c>
      <c r="V1521" s="108">
        <v>1131172256</v>
      </c>
      <c r="W1521" s="108">
        <v>1259146656</v>
      </c>
      <c r="X1521" s="108">
        <v>1329607076</v>
      </c>
      <c r="Y1521" s="108">
        <v>1369238872</v>
      </c>
      <c r="Z1521" s="108">
        <v>1115784353</v>
      </c>
      <c r="AA1521" s="108">
        <v>1076961056</v>
      </c>
      <c r="AB1521" s="108">
        <v>1209612704</v>
      </c>
      <c r="AC1521" s="108">
        <v>1316337594</v>
      </c>
      <c r="AD1521" s="108">
        <v>1360224639</v>
      </c>
      <c r="AE1521" s="108">
        <v>1311663898</v>
      </c>
      <c r="AF1521" s="108">
        <v>1208520945</v>
      </c>
      <c r="AG1521" s="108">
        <v>1238346151</v>
      </c>
      <c r="AH1521" s="115">
        <v>1179592728</v>
      </c>
      <c r="AI1521" s="105">
        <v>30.3431</v>
      </c>
      <c r="AJ1521" s="105">
        <v>30.665600000000001</v>
      </c>
      <c r="AK1521" s="105">
        <v>30.822600000000001</v>
      </c>
      <c r="AL1521" s="105">
        <v>30.037299999999998</v>
      </c>
      <c r="AM1521" s="105">
        <v>30.1435</v>
      </c>
      <c r="AN1521" s="105">
        <v>30.541</v>
      </c>
      <c r="AO1521" s="105">
        <v>29.641999999999999</v>
      </c>
      <c r="AP1521" s="105">
        <v>29.9634</v>
      </c>
      <c r="AQ1521" s="105">
        <v>29.773299999999999</v>
      </c>
      <c r="AR1521" s="105">
        <v>30.4224</v>
      </c>
      <c r="AS1521" s="105">
        <v>30.657</v>
      </c>
      <c r="AT1521" s="105">
        <v>30.522300000000001</v>
      </c>
      <c r="AU1521" s="105">
        <v>30.253499999999999</v>
      </c>
      <c r="AV1521" s="105">
        <v>30.456199999999999</v>
      </c>
      <c r="AW1521" s="105">
        <v>29.491800000000001</v>
      </c>
      <c r="AX1521" s="105">
        <v>30.674199999999999</v>
      </c>
      <c r="AY1521" s="105">
        <v>30.402200000000001</v>
      </c>
      <c r="AZ1521" s="105">
        <v>30.421099999999999</v>
      </c>
      <c r="BA1521" s="105">
        <v>30.474699999999999</v>
      </c>
      <c r="BB1521" s="105">
        <v>30.648</v>
      </c>
      <c r="BC1521" s="105">
        <v>30.547799999999999</v>
      </c>
      <c r="BD1521" s="105">
        <v>30.4557</v>
      </c>
      <c r="BE1521" s="105">
        <v>30.435300000000002</v>
      </c>
      <c r="BF1521" s="105">
        <v>30.608499999999999</v>
      </c>
      <c r="BG1521" s="105">
        <v>30.335000000000001</v>
      </c>
      <c r="BH1521" s="105">
        <v>30.3812</v>
      </c>
      <c r="BI1521" s="105">
        <v>30.302600000000002</v>
      </c>
      <c r="BJ1521" s="105">
        <v>30.2256</v>
      </c>
      <c r="BK1521" s="105">
        <v>30.1572</v>
      </c>
      <c r="BL1521" s="116">
        <v>30.1526</v>
      </c>
      <c r="BM1521" s="112">
        <v>3.9222600000000003E-2</v>
      </c>
      <c r="BN1521" s="112">
        <v>0.70929699999999996</v>
      </c>
      <c r="BO1521" s="112">
        <v>1.6048799999999998E-2</v>
      </c>
      <c r="BP1521" s="112">
        <v>7.8138300000000008E-3</v>
      </c>
      <c r="BQ1521" s="112">
        <v>0.72459099999999999</v>
      </c>
      <c r="BR1521" s="112">
        <v>2.4205000000000001E-2</v>
      </c>
      <c r="BS1521" s="112">
        <v>2.4214000000000002E-3</v>
      </c>
      <c r="BT1521" s="112">
        <v>5.7053599999999996E-3</v>
      </c>
      <c r="BU1521" s="117">
        <v>7.9912200000000003E-3</v>
      </c>
      <c r="BV1521" s="112">
        <v>8.4918999999999994E-2</v>
      </c>
      <c r="BW1521" s="112">
        <v>0.76780400000000004</v>
      </c>
      <c r="BX1521" s="112">
        <v>7.4634900000000004E-2</v>
      </c>
      <c r="BY1521" s="112">
        <v>2.36513E-2</v>
      </c>
      <c r="BZ1521" s="112">
        <v>0.86932799999999999</v>
      </c>
      <c r="CA1521" s="112">
        <v>0.14496300000000001</v>
      </c>
      <c r="CB1521" s="112">
        <v>5.4246299999999997E-2</v>
      </c>
      <c r="CC1521" s="112">
        <v>5.9734799999999998E-2</v>
      </c>
      <c r="CD1521" s="117">
        <v>0.37710300000000002</v>
      </c>
      <c r="CE1521" s="105">
        <v>0.43191499999999999</v>
      </c>
      <c r="CF1521" s="105">
        <v>6.2115999999999998E-2</v>
      </c>
      <c r="CG1521" s="105">
        <v>-0.38558999999999999</v>
      </c>
      <c r="CH1521" s="105">
        <v>0.35541699999999998</v>
      </c>
      <c r="CI1521" s="105">
        <v>-0.11135100000000001</v>
      </c>
      <c r="CJ1521" s="105">
        <v>0.32066499999999998</v>
      </c>
      <c r="CK1521" s="105">
        <v>0.37835000000000002</v>
      </c>
      <c r="CL1521" s="105">
        <v>0.32130399999999998</v>
      </c>
      <c r="CM1521" s="116">
        <v>0.16113</v>
      </c>
    </row>
    <row r="1522" spans="1:91">
      <c r="A1522" s="104" t="s">
        <v>4005</v>
      </c>
      <c r="B1522" s="104" t="s">
        <v>4006</v>
      </c>
      <c r="C1522" s="104" t="s">
        <v>4007</v>
      </c>
      <c r="D1522" s="105">
        <v>34.976849999999999</v>
      </c>
      <c r="E1522" s="108">
        <v>32935091281</v>
      </c>
      <c r="F1522" s="108">
        <v>42142043443</v>
      </c>
      <c r="G1522" s="108">
        <v>40808904624</v>
      </c>
      <c r="H1522" s="108">
        <v>40448868690</v>
      </c>
      <c r="I1522" s="108">
        <v>43101706362</v>
      </c>
      <c r="J1522" s="108">
        <v>57754716659</v>
      </c>
      <c r="K1522" s="108">
        <v>69618828087</v>
      </c>
      <c r="L1522" s="108">
        <v>115616000000</v>
      </c>
      <c r="M1522" s="108">
        <v>59798195289</v>
      </c>
      <c r="N1522" s="108">
        <v>62739545914</v>
      </c>
      <c r="O1522" s="108">
        <v>56555555535</v>
      </c>
      <c r="P1522" s="108">
        <v>52176948572</v>
      </c>
      <c r="Q1522" s="108">
        <v>29138255868</v>
      </c>
      <c r="R1522" s="108">
        <v>26599661649</v>
      </c>
      <c r="S1522" s="108">
        <v>16460382470</v>
      </c>
      <c r="T1522" s="108">
        <v>24758218230</v>
      </c>
      <c r="U1522" s="108">
        <v>35705062462</v>
      </c>
      <c r="V1522" s="108">
        <v>19376353413</v>
      </c>
      <c r="W1522" s="108">
        <v>25388654496</v>
      </c>
      <c r="X1522" s="108">
        <v>21641721766</v>
      </c>
      <c r="Y1522" s="108">
        <v>23599863996</v>
      </c>
      <c r="Z1522" s="108">
        <v>24336305628</v>
      </c>
      <c r="AA1522" s="108">
        <v>14586180015</v>
      </c>
      <c r="AB1522" s="108">
        <v>25164283551</v>
      </c>
      <c r="AC1522" s="108">
        <v>26735013840</v>
      </c>
      <c r="AD1522" s="108">
        <v>15138732050</v>
      </c>
      <c r="AE1522" s="108">
        <v>34828069824</v>
      </c>
      <c r="AF1522" s="108">
        <v>31173412263</v>
      </c>
      <c r="AG1522" s="108">
        <v>31849814307</v>
      </c>
      <c r="AH1522" s="115">
        <v>30460259071</v>
      </c>
      <c r="AI1522" s="105">
        <v>35.322400000000002</v>
      </c>
      <c r="AJ1522" s="105">
        <v>35.789400000000001</v>
      </c>
      <c r="AK1522" s="105">
        <v>35.732999999999997</v>
      </c>
      <c r="AL1522" s="105">
        <v>35.509799999999998</v>
      </c>
      <c r="AM1522" s="105">
        <v>35.731400000000001</v>
      </c>
      <c r="AN1522" s="105">
        <v>36.098599999999998</v>
      </c>
      <c r="AO1522" s="105">
        <v>36.258299999999998</v>
      </c>
      <c r="AP1522" s="105">
        <v>37.215899999999998</v>
      </c>
      <c r="AQ1522" s="105">
        <v>35.988500000000002</v>
      </c>
      <c r="AR1522" s="105">
        <v>36.313400000000001</v>
      </c>
      <c r="AS1522" s="105">
        <v>36.183100000000003</v>
      </c>
      <c r="AT1522" s="105">
        <v>36.206899999999997</v>
      </c>
      <c r="AU1522" s="105">
        <v>34.966500000000003</v>
      </c>
      <c r="AV1522" s="105">
        <v>34.920400000000001</v>
      </c>
      <c r="AW1522" s="105">
        <v>34.317700000000002</v>
      </c>
      <c r="AX1522" s="105">
        <v>34.906500000000001</v>
      </c>
      <c r="AY1522" s="105">
        <v>35.36</v>
      </c>
      <c r="AZ1522" s="105">
        <v>34.506799999999998</v>
      </c>
      <c r="BA1522" s="105">
        <v>34.808399999999999</v>
      </c>
      <c r="BB1522" s="105">
        <v>34.675199999999997</v>
      </c>
      <c r="BC1522" s="105">
        <v>34.676099999999998</v>
      </c>
      <c r="BD1522" s="105">
        <v>34.928600000000003</v>
      </c>
      <c r="BE1522" s="105">
        <v>34.180300000000003</v>
      </c>
      <c r="BF1522" s="105">
        <v>34.987200000000001</v>
      </c>
      <c r="BG1522" s="105">
        <v>34.7087</v>
      </c>
      <c r="BH1522" s="105">
        <v>33.842399999999998</v>
      </c>
      <c r="BI1522" s="105">
        <v>35.0334</v>
      </c>
      <c r="BJ1522" s="105">
        <v>34.9146</v>
      </c>
      <c r="BK1522" s="105">
        <v>34.8172</v>
      </c>
      <c r="BL1522" s="116">
        <v>34.831400000000002</v>
      </c>
      <c r="BM1522" s="112">
        <v>7.1768300000000004E-3</v>
      </c>
      <c r="BN1522" s="112">
        <v>6.0579900000000001E-3</v>
      </c>
      <c r="BO1522" s="112">
        <v>1.19618E-2</v>
      </c>
      <c r="BP1522" s="112">
        <v>1.04832E-5</v>
      </c>
      <c r="BQ1522" s="112">
        <v>0.60157400000000005</v>
      </c>
      <c r="BR1522" s="112">
        <v>0.79189399999999999</v>
      </c>
      <c r="BS1522" s="112">
        <v>6.6347500000000004E-2</v>
      </c>
      <c r="BT1522" s="112">
        <v>0.58365599999999995</v>
      </c>
      <c r="BU1522" s="117">
        <v>0.41221200000000002</v>
      </c>
      <c r="BV1522" s="112">
        <v>3.3538600000000002E-2</v>
      </c>
      <c r="BW1522" s="112">
        <v>2.9142100000000001E-2</v>
      </c>
      <c r="BX1522" s="112">
        <v>6.5110100000000004E-2</v>
      </c>
      <c r="BY1522" s="112">
        <v>1.7089900000000001E-3</v>
      </c>
      <c r="BZ1522" s="112">
        <v>0.79839499999999997</v>
      </c>
      <c r="CA1522" s="112">
        <v>0.91056000000000004</v>
      </c>
      <c r="CB1522" s="112">
        <v>0.24588399999999999</v>
      </c>
      <c r="CC1522" s="112">
        <v>0.73971200000000004</v>
      </c>
      <c r="CD1522" s="117">
        <v>0.77446499999999996</v>
      </c>
      <c r="CE1522" s="105">
        <v>0.76051199999999997</v>
      </c>
      <c r="CF1522" s="105">
        <v>0.92550399999999999</v>
      </c>
      <c r="CG1522" s="105">
        <v>1.63313</v>
      </c>
      <c r="CH1522" s="105">
        <v>1.38002</v>
      </c>
      <c r="CI1522" s="105">
        <v>-0.11955499999999999</v>
      </c>
      <c r="CJ1522" s="105">
        <v>7.0040400000000003E-2</v>
      </c>
      <c r="CK1522" s="105">
        <v>-0.134515</v>
      </c>
      <c r="CL1522" s="105">
        <v>-0.15570300000000001</v>
      </c>
      <c r="CM1522" s="116">
        <v>-0.32625599999999999</v>
      </c>
    </row>
    <row r="1523" spans="1:91">
      <c r="A1523" s="104" t="s">
        <v>4008</v>
      </c>
      <c r="B1523" s="104" t="s">
        <v>4009</v>
      </c>
      <c r="C1523" s="104" t="s">
        <v>4010</v>
      </c>
      <c r="D1523" s="105">
        <v>29.89715</v>
      </c>
      <c r="E1523" s="108">
        <v>689723861.5</v>
      </c>
      <c r="F1523" s="108">
        <v>544144023.5</v>
      </c>
      <c r="G1523" s="108">
        <v>557185263</v>
      </c>
      <c r="H1523" s="108">
        <v>531644697.5</v>
      </c>
      <c r="I1523" s="108">
        <v>476142792</v>
      </c>
      <c r="J1523" s="108">
        <v>466692295.30000001</v>
      </c>
      <c r="K1523" s="108">
        <v>842578718</v>
      </c>
      <c r="L1523" s="108">
        <v>390553994</v>
      </c>
      <c r="M1523" s="108">
        <v>618125376</v>
      </c>
      <c r="N1523" s="108">
        <v>450508937</v>
      </c>
      <c r="O1523" s="108">
        <v>289437409.30000001</v>
      </c>
      <c r="P1523" s="108">
        <v>390442603.80000001</v>
      </c>
      <c r="Q1523" s="108">
        <v>1123286182</v>
      </c>
      <c r="R1523" s="108">
        <v>1135702669</v>
      </c>
      <c r="S1523" s="108">
        <v>615029608</v>
      </c>
      <c r="T1523" s="108">
        <v>802933736</v>
      </c>
      <c r="U1523" s="108">
        <v>911985730</v>
      </c>
      <c r="V1523" s="108">
        <v>774021039</v>
      </c>
      <c r="W1523" s="108">
        <v>1266247005</v>
      </c>
      <c r="X1523" s="108">
        <v>1127295732</v>
      </c>
      <c r="Y1523" s="108">
        <v>875371816</v>
      </c>
      <c r="Z1523" s="108">
        <v>727537430</v>
      </c>
      <c r="AA1523" s="108">
        <v>793591366</v>
      </c>
      <c r="AB1523" s="108">
        <v>1062759916</v>
      </c>
      <c r="AC1523" s="108">
        <v>1454487336</v>
      </c>
      <c r="AD1523" s="108">
        <v>1122650808</v>
      </c>
      <c r="AE1523" s="108">
        <v>1080933312</v>
      </c>
      <c r="AF1523" s="108">
        <v>1125871154</v>
      </c>
      <c r="AG1523" s="108">
        <v>1077946816</v>
      </c>
      <c r="AH1523" s="115">
        <v>1053903424</v>
      </c>
      <c r="AI1523" s="105">
        <v>29.744900000000001</v>
      </c>
      <c r="AJ1523" s="105">
        <v>29.607800000000001</v>
      </c>
      <c r="AK1523" s="105">
        <v>29.652000000000001</v>
      </c>
      <c r="AL1523" s="105">
        <v>29.260300000000001</v>
      </c>
      <c r="AM1523" s="105">
        <v>29.271100000000001</v>
      </c>
      <c r="AN1523" s="105">
        <v>29.344899999999999</v>
      </c>
      <c r="AO1523" s="105">
        <v>29.8886</v>
      </c>
      <c r="AP1523" s="105">
        <v>29.3474</v>
      </c>
      <c r="AQ1523" s="105">
        <v>29.392399999999999</v>
      </c>
      <c r="AR1523" s="105">
        <v>29.166899999999998</v>
      </c>
      <c r="AS1523" s="105">
        <v>28.693200000000001</v>
      </c>
      <c r="AT1523" s="105">
        <v>29.1447</v>
      </c>
      <c r="AU1523" s="105">
        <v>30.303799999999999</v>
      </c>
      <c r="AV1523" s="105">
        <v>30.3706</v>
      </c>
      <c r="AW1523" s="105">
        <v>29.5595</v>
      </c>
      <c r="AX1523" s="105">
        <v>29.96</v>
      </c>
      <c r="AY1523" s="105">
        <v>30.089200000000002</v>
      </c>
      <c r="AZ1523" s="105">
        <v>29.838899999999999</v>
      </c>
      <c r="BA1523" s="105">
        <v>30.482900000000001</v>
      </c>
      <c r="BB1523" s="105">
        <v>30.4114</v>
      </c>
      <c r="BC1523" s="105">
        <v>29.9057</v>
      </c>
      <c r="BD1523" s="105">
        <v>29.838100000000001</v>
      </c>
      <c r="BE1523" s="105">
        <v>29.9998</v>
      </c>
      <c r="BF1523" s="105">
        <v>30.421800000000001</v>
      </c>
      <c r="BG1523" s="105">
        <v>30.4787</v>
      </c>
      <c r="BH1523" s="105">
        <v>30.1036</v>
      </c>
      <c r="BI1523" s="105">
        <v>30.023499999999999</v>
      </c>
      <c r="BJ1523" s="105">
        <v>30.1234</v>
      </c>
      <c r="BK1523" s="105">
        <v>29.9587</v>
      </c>
      <c r="BL1523" s="116">
        <v>29.9894</v>
      </c>
      <c r="BM1523" s="112">
        <v>5.35054E-3</v>
      </c>
      <c r="BN1523" s="112">
        <v>2.14389E-4</v>
      </c>
      <c r="BO1523" s="112">
        <v>5.6180000000000001E-2</v>
      </c>
      <c r="BP1523" s="112">
        <v>3.2542700000000001E-3</v>
      </c>
      <c r="BQ1523" s="112">
        <v>0.84810300000000005</v>
      </c>
      <c r="BR1523" s="112">
        <v>0.52625200000000005</v>
      </c>
      <c r="BS1523" s="112">
        <v>0.26732800000000001</v>
      </c>
      <c r="BT1523" s="112">
        <v>0.74670999999999998</v>
      </c>
      <c r="BU1523" s="117">
        <v>0.298481</v>
      </c>
      <c r="BV1523" s="112">
        <v>2.95436E-2</v>
      </c>
      <c r="BW1523" s="112">
        <v>6.7690600000000004E-3</v>
      </c>
      <c r="BX1523" s="112">
        <v>0.14390500000000001</v>
      </c>
      <c r="BY1523" s="112">
        <v>1.4366800000000001E-2</v>
      </c>
      <c r="BZ1523" s="112">
        <v>0.92747000000000002</v>
      </c>
      <c r="CA1523" s="112">
        <v>0.76097999999999999</v>
      </c>
      <c r="CB1523" s="112">
        <v>0.50384399999999996</v>
      </c>
      <c r="CC1523" s="112">
        <v>0.85363699999999998</v>
      </c>
      <c r="CD1523" s="117">
        <v>0.72995900000000002</v>
      </c>
      <c r="CE1523" s="105">
        <v>-0.35562100000000002</v>
      </c>
      <c r="CF1523" s="105">
        <v>-0.73176600000000003</v>
      </c>
      <c r="CG1523" s="105">
        <v>-0.48106399999999999</v>
      </c>
      <c r="CH1523" s="105">
        <v>-1.02227</v>
      </c>
      <c r="CI1523" s="105">
        <v>5.4100700000000002E-2</v>
      </c>
      <c r="CJ1523" s="105">
        <v>-6.1154E-2</v>
      </c>
      <c r="CK1523" s="105">
        <v>0.242789</v>
      </c>
      <c r="CL1523" s="105">
        <v>6.2704099999999999E-2</v>
      </c>
      <c r="CM1523" s="116">
        <v>0.17805699999999999</v>
      </c>
    </row>
    <row r="1524" spans="1:91">
      <c r="A1524" s="104" t="s">
        <v>5404</v>
      </c>
      <c r="B1524" s="104" t="s">
        <v>5405</v>
      </c>
      <c r="C1524" s="104" t="s">
        <v>4015</v>
      </c>
      <c r="D1524" s="105">
        <v>25.54205</v>
      </c>
      <c r="E1524" s="108">
        <v>23708311</v>
      </c>
      <c r="F1524" s="108">
        <v>29254114.25</v>
      </c>
      <c r="G1524" s="108">
        <v>16891224.5</v>
      </c>
      <c r="H1524" s="108">
        <v>36302318</v>
      </c>
      <c r="I1524" s="108">
        <v>41542935.75</v>
      </c>
      <c r="J1524" s="108">
        <v>56614857.689999998</v>
      </c>
      <c r="K1524" s="108">
        <v>155605096.5</v>
      </c>
      <c r="L1524" s="108">
        <v>225001281.80000001</v>
      </c>
      <c r="M1524" s="108">
        <v>57471630</v>
      </c>
      <c r="N1524" s="108">
        <v>88919870.25</v>
      </c>
      <c r="O1524" s="108">
        <v>34007836</v>
      </c>
      <c r="P1524" s="108">
        <v>47222543</v>
      </c>
      <c r="Q1524" s="108">
        <v>131389173</v>
      </c>
      <c r="R1524" s="108">
        <v>43664137.5</v>
      </c>
      <c r="S1524" s="108">
        <v>10195176</v>
      </c>
      <c r="T1524" s="108">
        <v>24958774</v>
      </c>
      <c r="U1524" s="108">
        <v>36069119.25</v>
      </c>
      <c r="V1524" s="108">
        <v>34144586.5</v>
      </c>
      <c r="W1524" s="108">
        <v>22797402</v>
      </c>
      <c r="X1524" s="108">
        <v>32443975</v>
      </c>
      <c r="Y1524" s="108">
        <v>43075795</v>
      </c>
      <c r="Z1524" s="108">
        <v>37515553.5</v>
      </c>
      <c r="AA1524" s="108">
        <v>217100076</v>
      </c>
      <c r="AB1524" s="108">
        <v>23976724</v>
      </c>
      <c r="AC1524" s="108">
        <v>11642362</v>
      </c>
      <c r="AD1524" s="108">
        <v>133223951</v>
      </c>
      <c r="AE1524" s="108">
        <v>24362163</v>
      </c>
      <c r="AF1524" s="108">
        <v>46951474</v>
      </c>
      <c r="AG1524" s="108">
        <v>193035584</v>
      </c>
      <c r="AH1524" s="115">
        <v>37940223</v>
      </c>
      <c r="AI1524" s="105">
        <v>24.882400000000001</v>
      </c>
      <c r="AJ1524" s="105">
        <v>25.5444</v>
      </c>
      <c r="AK1524" s="105">
        <v>24.708400000000001</v>
      </c>
      <c r="AL1524" s="105">
        <v>25.387899999999998</v>
      </c>
      <c r="AM1524" s="105">
        <v>25.8279</v>
      </c>
      <c r="AN1524" s="105">
        <v>26.610800000000001</v>
      </c>
      <c r="AO1524" s="105">
        <v>27.481000000000002</v>
      </c>
      <c r="AP1524" s="105">
        <v>28.8185</v>
      </c>
      <c r="AQ1524" s="105">
        <v>25.965399999999999</v>
      </c>
      <c r="AR1524" s="105">
        <v>26.778400000000001</v>
      </c>
      <c r="AS1524" s="105">
        <v>25.697199999999999</v>
      </c>
      <c r="AT1524" s="105">
        <v>26.097100000000001</v>
      </c>
      <c r="AU1524" s="105">
        <v>27.185500000000001</v>
      </c>
      <c r="AV1524" s="105">
        <v>25.669599999999999</v>
      </c>
      <c r="AW1524" s="105">
        <v>23.903500000000001</v>
      </c>
      <c r="AX1524" s="105">
        <v>24.952400000000001</v>
      </c>
      <c r="AY1524" s="105">
        <v>25.4419</v>
      </c>
      <c r="AZ1524" s="105">
        <v>25.454000000000001</v>
      </c>
      <c r="BA1524" s="105">
        <v>24.6873</v>
      </c>
      <c r="BB1524" s="105">
        <v>25.373200000000001</v>
      </c>
      <c r="BC1524" s="105">
        <v>25.614699999999999</v>
      </c>
      <c r="BD1524" s="105">
        <v>25.48</v>
      </c>
      <c r="BE1524" s="105">
        <v>28.118099999999998</v>
      </c>
      <c r="BF1524" s="105">
        <v>24.951699999999999</v>
      </c>
      <c r="BG1524" s="105">
        <v>23.424700000000001</v>
      </c>
      <c r="BH1524" s="105">
        <v>26.988900000000001</v>
      </c>
      <c r="BI1524" s="105">
        <v>24.552</v>
      </c>
      <c r="BJ1524" s="105">
        <v>25.5397</v>
      </c>
      <c r="BK1524" s="105">
        <v>27.496300000000002</v>
      </c>
      <c r="BL1524" s="116">
        <v>25.202400000000001</v>
      </c>
      <c r="BM1524" s="112">
        <v>0.244645</v>
      </c>
      <c r="BN1524" s="112">
        <v>0.872031</v>
      </c>
      <c r="BO1524" s="112">
        <v>0.28606999999999999</v>
      </c>
      <c r="BP1524" s="112">
        <v>0.89354100000000003</v>
      </c>
      <c r="BQ1524" s="112">
        <v>0.69923599999999997</v>
      </c>
      <c r="BR1524" s="112">
        <v>0.33871499999999999</v>
      </c>
      <c r="BS1524" s="112">
        <v>0.32778600000000002</v>
      </c>
      <c r="BT1524" s="112">
        <v>0.93589599999999995</v>
      </c>
      <c r="BU1524" s="117">
        <v>0.43936799999999998</v>
      </c>
      <c r="BV1524" s="112">
        <v>0.32641999999999999</v>
      </c>
      <c r="BW1524" s="112">
        <v>0.89683900000000005</v>
      </c>
      <c r="BX1524" s="112">
        <v>0.40091500000000002</v>
      </c>
      <c r="BY1524" s="112">
        <v>0.91454299999999999</v>
      </c>
      <c r="BZ1524" s="112">
        <v>0.85606199999999999</v>
      </c>
      <c r="CA1524" s="112">
        <v>0.60752099999999998</v>
      </c>
      <c r="CB1524" s="112">
        <v>0.561751</v>
      </c>
      <c r="CC1524" s="112">
        <v>0.96407399999999999</v>
      </c>
      <c r="CD1524" s="117">
        <v>0.78158300000000003</v>
      </c>
      <c r="CE1524" s="105">
        <v>-1.0344100000000001</v>
      </c>
      <c r="CF1524" s="105">
        <v>-0.13725200000000001</v>
      </c>
      <c r="CG1524" s="105">
        <v>1.3421400000000001</v>
      </c>
      <c r="CH1524" s="105">
        <v>0.111418</v>
      </c>
      <c r="CI1524" s="105">
        <v>-0.49325600000000003</v>
      </c>
      <c r="CJ1524" s="105">
        <v>-0.79671999999999998</v>
      </c>
      <c r="CK1524" s="105">
        <v>-0.85441100000000003</v>
      </c>
      <c r="CL1524" s="105">
        <v>0.10380399999999999</v>
      </c>
      <c r="CM1524" s="116">
        <v>-1.09097</v>
      </c>
    </row>
    <row r="1525" spans="1:91">
      <c r="A1525" s="104" t="s">
        <v>4011</v>
      </c>
      <c r="B1525" s="104" t="s">
        <v>4012</v>
      </c>
      <c r="C1525" s="104" t="s">
        <v>471</v>
      </c>
      <c r="D1525" s="105">
        <v>27.295650000000002</v>
      </c>
      <c r="E1525" s="108">
        <v>103484863.8</v>
      </c>
      <c r="F1525" s="108">
        <v>91106189.5</v>
      </c>
      <c r="G1525" s="108">
        <v>100735176</v>
      </c>
      <c r="H1525" s="108">
        <v>159279349.5</v>
      </c>
      <c r="I1525" s="108">
        <v>161974470.30000001</v>
      </c>
      <c r="J1525" s="108">
        <v>93679132</v>
      </c>
      <c r="K1525" s="108">
        <v>197863982.5</v>
      </c>
      <c r="L1525" s="108">
        <v>66952089</v>
      </c>
      <c r="M1525" s="108">
        <v>174125002.30000001</v>
      </c>
      <c r="N1525" s="108">
        <v>97988029.5</v>
      </c>
      <c r="O1525" s="108">
        <v>70653132</v>
      </c>
      <c r="P1525" s="108">
        <v>51898294</v>
      </c>
      <c r="Q1525" s="108">
        <v>146419322</v>
      </c>
      <c r="R1525" s="108">
        <v>178203275.30000001</v>
      </c>
      <c r="S1525" s="108">
        <v>257425754</v>
      </c>
      <c r="T1525" s="108">
        <v>145191346</v>
      </c>
      <c r="U1525" s="108">
        <v>149984189</v>
      </c>
      <c r="V1525" s="108">
        <v>160184237.09999999</v>
      </c>
      <c r="W1525" s="108">
        <v>102700561.3</v>
      </c>
      <c r="X1525" s="108">
        <v>108295341.90000001</v>
      </c>
      <c r="Y1525" s="108">
        <v>110327423</v>
      </c>
      <c r="Z1525" s="108">
        <v>99398127</v>
      </c>
      <c r="AA1525" s="108">
        <v>124618262</v>
      </c>
      <c r="AB1525" s="108">
        <v>77867868</v>
      </c>
      <c r="AC1525" s="108">
        <v>158433064</v>
      </c>
      <c r="AD1525" s="108">
        <v>175542729.30000001</v>
      </c>
      <c r="AE1525" s="108">
        <v>199684496</v>
      </c>
      <c r="AF1525" s="108">
        <v>182998405</v>
      </c>
      <c r="AG1525" s="108">
        <v>187777734</v>
      </c>
      <c r="AH1525" s="115">
        <v>138519142</v>
      </c>
      <c r="AI1525" s="105">
        <v>27.008299999999998</v>
      </c>
      <c r="AJ1525" s="105">
        <v>27.139199999999999</v>
      </c>
      <c r="AK1525" s="105">
        <v>27.254000000000001</v>
      </c>
      <c r="AL1525" s="105">
        <v>27.5214</v>
      </c>
      <c r="AM1525" s="105">
        <v>27.722100000000001</v>
      </c>
      <c r="AN1525" s="105">
        <v>27.105899999999998</v>
      </c>
      <c r="AO1525" s="105">
        <v>27.826499999999999</v>
      </c>
      <c r="AP1525" s="105">
        <v>27.082599999999999</v>
      </c>
      <c r="AQ1525" s="105">
        <v>27.564599999999999</v>
      </c>
      <c r="AR1525" s="105">
        <v>26.933299999999999</v>
      </c>
      <c r="AS1525" s="105">
        <v>26.741</v>
      </c>
      <c r="AT1525" s="105">
        <v>26.2333</v>
      </c>
      <c r="AU1525" s="105">
        <v>27.3567</v>
      </c>
      <c r="AV1525" s="105">
        <v>27.698599999999999</v>
      </c>
      <c r="AW1525" s="105">
        <v>28.425599999999999</v>
      </c>
      <c r="AX1525" s="105">
        <v>27.492699999999999</v>
      </c>
      <c r="AY1525" s="105">
        <v>27.4831</v>
      </c>
      <c r="AZ1525" s="105">
        <v>27.635200000000001</v>
      </c>
      <c r="BA1525" s="105">
        <v>26.858799999999999</v>
      </c>
      <c r="BB1525" s="105">
        <v>27.0412</v>
      </c>
      <c r="BC1525" s="105">
        <v>26.890899999999998</v>
      </c>
      <c r="BD1525" s="105">
        <v>26.972999999999999</v>
      </c>
      <c r="BE1525" s="105">
        <v>27.337299999999999</v>
      </c>
      <c r="BF1525" s="105">
        <v>26.6511</v>
      </c>
      <c r="BG1525" s="105">
        <v>27.245999999999999</v>
      </c>
      <c r="BH1525" s="105">
        <v>27.41</v>
      </c>
      <c r="BI1525" s="105">
        <v>27.587</v>
      </c>
      <c r="BJ1525" s="105">
        <v>27.502300000000002</v>
      </c>
      <c r="BK1525" s="105">
        <v>27.4587</v>
      </c>
      <c r="BL1525" s="116">
        <v>27.1096</v>
      </c>
      <c r="BM1525" s="112">
        <v>0.19414999999999999</v>
      </c>
      <c r="BN1525" s="112">
        <v>0.69437300000000002</v>
      </c>
      <c r="BO1525" s="112">
        <v>0.62046500000000004</v>
      </c>
      <c r="BP1525" s="112">
        <v>4.1246199999999997E-2</v>
      </c>
      <c r="BQ1525" s="112">
        <v>0.23752100000000001</v>
      </c>
      <c r="BR1525" s="112">
        <v>0.24893299999999999</v>
      </c>
      <c r="BS1525" s="112">
        <v>3.5256999999999997E-2</v>
      </c>
      <c r="BT1525" s="112">
        <v>0.18917500000000001</v>
      </c>
      <c r="BU1525" s="117">
        <v>0.73523700000000003</v>
      </c>
      <c r="BV1525" s="112">
        <v>0.27272099999999999</v>
      </c>
      <c r="BW1525" s="112">
        <v>0.75592000000000004</v>
      </c>
      <c r="BX1525" s="112">
        <v>0.70720400000000005</v>
      </c>
      <c r="BY1525" s="112">
        <v>7.9186099999999995E-2</v>
      </c>
      <c r="BZ1525" s="112">
        <v>0.59282699999999999</v>
      </c>
      <c r="CA1525" s="112">
        <v>0.51066</v>
      </c>
      <c r="CB1525" s="112">
        <v>0.18013000000000001</v>
      </c>
      <c r="CC1525" s="112">
        <v>0.388073</v>
      </c>
      <c r="CD1525" s="117">
        <v>0.912887</v>
      </c>
      <c r="CE1525" s="105">
        <v>-0.22300500000000001</v>
      </c>
      <c r="CF1525" s="105">
        <v>9.2925999999999995E-2</v>
      </c>
      <c r="CG1525" s="105">
        <v>0.13438800000000001</v>
      </c>
      <c r="CH1525" s="105">
        <v>-0.72097599999999995</v>
      </c>
      <c r="CI1525" s="105">
        <v>0.470136</v>
      </c>
      <c r="CJ1525" s="105">
        <v>0.18013799999999999</v>
      </c>
      <c r="CK1525" s="105">
        <v>-0.42656100000000002</v>
      </c>
      <c r="CL1525" s="105">
        <v>-0.369726</v>
      </c>
      <c r="CM1525" s="116">
        <v>5.7491300000000002E-2</v>
      </c>
    </row>
    <row r="1526" spans="1:91">
      <c r="A1526" s="104" t="s">
        <v>5406</v>
      </c>
      <c r="B1526" s="104" t="s">
        <v>5407</v>
      </c>
      <c r="C1526" s="104" t="s">
        <v>4001</v>
      </c>
      <c r="D1526" s="105">
        <v>28.9206</v>
      </c>
      <c r="E1526" s="108">
        <v>362995256</v>
      </c>
      <c r="F1526" s="108">
        <v>476078236</v>
      </c>
      <c r="G1526" s="108">
        <v>528465464</v>
      </c>
      <c r="H1526" s="108">
        <v>420445744</v>
      </c>
      <c r="I1526" s="108">
        <v>417798468</v>
      </c>
      <c r="J1526" s="108">
        <v>481887836</v>
      </c>
      <c r="K1526" s="108">
        <v>411582096</v>
      </c>
      <c r="L1526" s="108">
        <v>555697860</v>
      </c>
      <c r="M1526" s="108">
        <v>462254617</v>
      </c>
      <c r="N1526" s="108">
        <v>432844300</v>
      </c>
      <c r="O1526" s="108">
        <v>464372664</v>
      </c>
      <c r="P1526" s="108">
        <v>380717789</v>
      </c>
      <c r="Q1526" s="108">
        <v>409380934</v>
      </c>
      <c r="R1526" s="108">
        <v>385043730.5</v>
      </c>
      <c r="S1526" s="108">
        <v>184551274</v>
      </c>
      <c r="T1526" s="108">
        <v>381876144</v>
      </c>
      <c r="U1526" s="108">
        <v>376866924</v>
      </c>
      <c r="V1526" s="108">
        <v>416275544</v>
      </c>
      <c r="W1526" s="108">
        <v>436534756</v>
      </c>
      <c r="X1526" s="108">
        <v>451979516</v>
      </c>
      <c r="Y1526" s="108">
        <v>435363040</v>
      </c>
      <c r="Z1526" s="108">
        <v>367337020</v>
      </c>
      <c r="AA1526" s="108">
        <v>382017172</v>
      </c>
      <c r="AB1526" s="108">
        <v>381214200</v>
      </c>
      <c r="AC1526" s="108">
        <v>466540892</v>
      </c>
      <c r="AD1526" s="108">
        <v>457662669</v>
      </c>
      <c r="AE1526" s="108">
        <v>489920357</v>
      </c>
      <c r="AF1526" s="108">
        <v>464488084</v>
      </c>
      <c r="AG1526" s="108">
        <v>470105166</v>
      </c>
      <c r="AH1526" s="115">
        <v>487435640</v>
      </c>
      <c r="AI1526" s="105">
        <v>28.818899999999999</v>
      </c>
      <c r="AJ1526" s="105">
        <v>29.401900000000001</v>
      </c>
      <c r="AK1526" s="105">
        <v>29.585899999999999</v>
      </c>
      <c r="AL1526" s="105">
        <v>28.921700000000001</v>
      </c>
      <c r="AM1526" s="105">
        <v>29.092400000000001</v>
      </c>
      <c r="AN1526" s="105">
        <v>29.3935</v>
      </c>
      <c r="AO1526" s="105">
        <v>28.876300000000001</v>
      </c>
      <c r="AP1526" s="105">
        <v>29.856400000000001</v>
      </c>
      <c r="AQ1526" s="105">
        <v>28.973199999999999</v>
      </c>
      <c r="AR1526" s="105">
        <v>29.108899999999998</v>
      </c>
      <c r="AS1526" s="105">
        <v>29.355699999999999</v>
      </c>
      <c r="AT1526" s="105">
        <v>29.1083</v>
      </c>
      <c r="AU1526" s="105">
        <v>28.800999999999998</v>
      </c>
      <c r="AV1526" s="105">
        <v>28.810099999999998</v>
      </c>
      <c r="AW1526" s="105">
        <v>27.945699999999999</v>
      </c>
      <c r="AX1526" s="105">
        <v>28.887799999999999</v>
      </c>
      <c r="AY1526" s="105">
        <v>28.818200000000001</v>
      </c>
      <c r="AZ1526" s="105">
        <v>29.0031</v>
      </c>
      <c r="BA1526" s="105">
        <v>28.9465</v>
      </c>
      <c r="BB1526" s="105">
        <v>29.102900000000002</v>
      </c>
      <c r="BC1526" s="105">
        <v>28.919499999999999</v>
      </c>
      <c r="BD1526" s="105">
        <v>28.850899999999999</v>
      </c>
      <c r="BE1526" s="105">
        <v>28.921700000000001</v>
      </c>
      <c r="BF1526" s="105">
        <v>28.942599999999999</v>
      </c>
      <c r="BG1526" s="105">
        <v>28.853100000000001</v>
      </c>
      <c r="BH1526" s="105">
        <v>28.813400000000001</v>
      </c>
      <c r="BI1526" s="105">
        <v>28.881799999999998</v>
      </c>
      <c r="BJ1526" s="105">
        <v>28.8461</v>
      </c>
      <c r="BK1526" s="105">
        <v>28.752199999999998</v>
      </c>
      <c r="BL1526" s="116">
        <v>28.8504</v>
      </c>
      <c r="BM1526" s="112">
        <v>0.12447</v>
      </c>
      <c r="BN1526" s="112">
        <v>8.6896500000000002E-2</v>
      </c>
      <c r="BO1526" s="112">
        <v>0.25221300000000002</v>
      </c>
      <c r="BP1526" s="112">
        <v>1.3262599999999999E-2</v>
      </c>
      <c r="BQ1526" s="112">
        <v>0.36094799999999999</v>
      </c>
      <c r="BR1526" s="112">
        <v>0.238509</v>
      </c>
      <c r="BS1526" s="112">
        <v>5.7263099999999997E-2</v>
      </c>
      <c r="BT1526" s="112">
        <v>0.104112</v>
      </c>
      <c r="BU1526" s="117">
        <v>0.42771799999999999</v>
      </c>
      <c r="BV1526" s="112">
        <v>0.19326199999999999</v>
      </c>
      <c r="BW1526" s="112">
        <v>0.15487799999999999</v>
      </c>
      <c r="BX1526" s="112">
        <v>0.364985</v>
      </c>
      <c r="BY1526" s="112">
        <v>3.3479700000000001E-2</v>
      </c>
      <c r="BZ1526" s="112">
        <v>0.682087</v>
      </c>
      <c r="CA1526" s="112">
        <v>0.49889</v>
      </c>
      <c r="CB1526" s="112">
        <v>0.22801099999999999</v>
      </c>
      <c r="CC1526" s="112">
        <v>0.27782499999999999</v>
      </c>
      <c r="CD1526" s="117">
        <v>0.78158300000000003</v>
      </c>
      <c r="CE1526" s="105">
        <v>0.452679</v>
      </c>
      <c r="CF1526" s="105">
        <v>0.319685</v>
      </c>
      <c r="CG1526" s="105">
        <v>0.419072</v>
      </c>
      <c r="CH1526" s="105">
        <v>0.37473899999999999</v>
      </c>
      <c r="CI1526" s="105">
        <v>-0.29724899999999999</v>
      </c>
      <c r="CJ1526" s="105">
        <v>8.6822499999999997E-2</v>
      </c>
      <c r="CK1526" s="105">
        <v>0.173403</v>
      </c>
      <c r="CL1526" s="105">
        <v>8.8860800000000004E-2</v>
      </c>
      <c r="CM1526" s="116">
        <v>3.32381E-2</v>
      </c>
    </row>
    <row r="1527" spans="1:91">
      <c r="A1527" s="104" t="s">
        <v>4013</v>
      </c>
      <c r="B1527" s="104" t="s">
        <v>4014</v>
      </c>
      <c r="C1527" s="104" t="s">
        <v>4015</v>
      </c>
      <c r="D1527" s="105">
        <v>32.73095</v>
      </c>
      <c r="E1527" s="108">
        <v>5346561283</v>
      </c>
      <c r="F1527" s="108">
        <v>7503446972</v>
      </c>
      <c r="G1527" s="108">
        <v>6039736229</v>
      </c>
      <c r="H1527" s="108">
        <v>6138957092</v>
      </c>
      <c r="I1527" s="108">
        <v>6696902606</v>
      </c>
      <c r="J1527" s="108">
        <v>6698935320</v>
      </c>
      <c r="K1527" s="108">
        <v>8617811051</v>
      </c>
      <c r="L1527" s="108">
        <v>16519199611</v>
      </c>
      <c r="M1527" s="108">
        <v>8476190985</v>
      </c>
      <c r="N1527" s="108">
        <v>8269118181</v>
      </c>
      <c r="O1527" s="108">
        <v>6630303413</v>
      </c>
      <c r="P1527" s="108">
        <v>6319982872</v>
      </c>
      <c r="Q1527" s="108">
        <v>4678958008</v>
      </c>
      <c r="R1527" s="108">
        <v>5028829895</v>
      </c>
      <c r="S1527" s="108">
        <v>3066694910</v>
      </c>
      <c r="T1527" s="108">
        <v>5556581176</v>
      </c>
      <c r="U1527" s="108">
        <v>4830656344</v>
      </c>
      <c r="V1527" s="108">
        <v>5263332806</v>
      </c>
      <c r="W1527" s="108">
        <v>5370729763</v>
      </c>
      <c r="X1527" s="108">
        <v>5339664617</v>
      </c>
      <c r="Y1527" s="108">
        <v>5076783229</v>
      </c>
      <c r="Z1527" s="108">
        <v>4721781753</v>
      </c>
      <c r="AA1527" s="108">
        <v>4185827655</v>
      </c>
      <c r="AB1527" s="108">
        <v>4942149234</v>
      </c>
      <c r="AC1527" s="108">
        <v>7071210314</v>
      </c>
      <c r="AD1527" s="108">
        <v>6603630518</v>
      </c>
      <c r="AE1527" s="108">
        <v>7267265378</v>
      </c>
      <c r="AF1527" s="108">
        <v>7256704241</v>
      </c>
      <c r="AG1527" s="108">
        <v>6564334475</v>
      </c>
      <c r="AH1527" s="115">
        <v>7066181280</v>
      </c>
      <c r="AI1527" s="105">
        <v>32.699399999999997</v>
      </c>
      <c r="AJ1527" s="105">
        <v>33.352899999999998</v>
      </c>
      <c r="AK1527" s="105">
        <v>33.047199999999997</v>
      </c>
      <c r="AL1527" s="105">
        <v>32.789700000000003</v>
      </c>
      <c r="AM1527" s="105">
        <v>33.062800000000003</v>
      </c>
      <c r="AN1527" s="105">
        <v>33.079900000000002</v>
      </c>
      <c r="AO1527" s="105">
        <v>33.268000000000001</v>
      </c>
      <c r="AP1527" s="105">
        <v>34.592100000000002</v>
      </c>
      <c r="AQ1527" s="105">
        <v>33.169899999999998</v>
      </c>
      <c r="AR1527" s="105">
        <v>33.395299999999999</v>
      </c>
      <c r="AS1527" s="105">
        <v>33.151000000000003</v>
      </c>
      <c r="AT1527" s="105">
        <v>33.1614</v>
      </c>
      <c r="AU1527" s="105">
        <v>32.355899999999998</v>
      </c>
      <c r="AV1527" s="105">
        <v>32.517299999999999</v>
      </c>
      <c r="AW1527" s="105">
        <v>31.826000000000001</v>
      </c>
      <c r="AX1527" s="105">
        <v>32.750900000000001</v>
      </c>
      <c r="AY1527" s="105">
        <v>32.488799999999998</v>
      </c>
      <c r="AZ1527" s="105">
        <v>32.622300000000003</v>
      </c>
      <c r="BA1527" s="105">
        <v>32.567399999999999</v>
      </c>
      <c r="BB1527" s="105">
        <v>32.636000000000003</v>
      </c>
      <c r="BC1527" s="105">
        <v>32.434600000000003</v>
      </c>
      <c r="BD1527" s="105">
        <v>32.549599999999998</v>
      </c>
      <c r="BE1527" s="105">
        <v>32.362000000000002</v>
      </c>
      <c r="BF1527" s="105">
        <v>32.639099999999999</v>
      </c>
      <c r="BG1527" s="105">
        <v>32.764499999999998</v>
      </c>
      <c r="BH1527" s="105">
        <v>32.635100000000001</v>
      </c>
      <c r="BI1527" s="105">
        <v>32.772599999999997</v>
      </c>
      <c r="BJ1527" s="105">
        <v>32.811700000000002</v>
      </c>
      <c r="BK1527" s="105">
        <v>32.540100000000002</v>
      </c>
      <c r="BL1527" s="116">
        <v>32.710999999999999</v>
      </c>
      <c r="BM1527" s="112">
        <v>0.16667000000000001</v>
      </c>
      <c r="BN1527" s="112">
        <v>7.7883400000000005E-2</v>
      </c>
      <c r="BO1527" s="112">
        <v>0.100746</v>
      </c>
      <c r="BP1527" s="112">
        <v>8.1865400000000008E-3</v>
      </c>
      <c r="BQ1527" s="112">
        <v>0.111568</v>
      </c>
      <c r="BR1527" s="112">
        <v>0.57448699999999997</v>
      </c>
      <c r="BS1527" s="112">
        <v>0.225491</v>
      </c>
      <c r="BT1527" s="112">
        <v>0.20800299999999999</v>
      </c>
      <c r="BU1527" s="117">
        <v>0.70889800000000003</v>
      </c>
      <c r="BV1527" s="112">
        <v>0.241012</v>
      </c>
      <c r="BW1527" s="112">
        <v>0.14225399999999999</v>
      </c>
      <c r="BX1527" s="112">
        <v>0.19428699999999999</v>
      </c>
      <c r="BY1527" s="112">
        <v>2.4280800000000002E-2</v>
      </c>
      <c r="BZ1527" s="112">
        <v>0.48839500000000002</v>
      </c>
      <c r="CA1527" s="112">
        <v>0.78961099999999995</v>
      </c>
      <c r="CB1527" s="112">
        <v>0.45815499999999998</v>
      </c>
      <c r="CC1527" s="112">
        <v>0.407748</v>
      </c>
      <c r="CD1527" s="117">
        <v>0.905806</v>
      </c>
      <c r="CE1527" s="105">
        <v>0.34561500000000001</v>
      </c>
      <c r="CF1527" s="105">
        <v>0.28988900000000001</v>
      </c>
      <c r="CG1527" s="105">
        <v>0.98906499999999997</v>
      </c>
      <c r="CH1527" s="105">
        <v>0.54832999999999998</v>
      </c>
      <c r="CI1527" s="105">
        <v>-0.45451900000000001</v>
      </c>
      <c r="CJ1527" s="105">
        <v>-6.6904699999999998E-2</v>
      </c>
      <c r="CK1527" s="105">
        <v>-0.141572</v>
      </c>
      <c r="CL1527" s="105">
        <v>-0.17071</v>
      </c>
      <c r="CM1527" s="116">
        <v>3.6473600000000002E-2</v>
      </c>
    </row>
    <row r="1528" spans="1:91">
      <c r="A1528" s="104" t="s">
        <v>4016</v>
      </c>
      <c r="B1528" s="104" t="s">
        <v>4017</v>
      </c>
      <c r="C1528" s="104" t="s">
        <v>1671</v>
      </c>
      <c r="D1528" s="105">
        <v>32.682200000000002</v>
      </c>
      <c r="E1528" s="108">
        <v>2638355888</v>
      </c>
      <c r="F1528" s="108">
        <v>1661550868</v>
      </c>
      <c r="G1528" s="108">
        <v>1384530832</v>
      </c>
      <c r="H1528" s="108">
        <v>3359672873</v>
      </c>
      <c r="I1528" s="108">
        <v>3026822161</v>
      </c>
      <c r="J1528" s="108">
        <v>1542519321</v>
      </c>
      <c r="K1528" s="108">
        <v>5193007819</v>
      </c>
      <c r="L1528" s="108">
        <v>2661828272</v>
      </c>
      <c r="M1528" s="108">
        <v>4980934775</v>
      </c>
      <c r="N1528" s="108">
        <v>4545387197</v>
      </c>
      <c r="O1528" s="108">
        <v>2811359730</v>
      </c>
      <c r="P1528" s="108">
        <v>1621611410</v>
      </c>
      <c r="Q1528" s="108">
        <v>7157794391</v>
      </c>
      <c r="R1528" s="108">
        <v>8051516234</v>
      </c>
      <c r="S1528" s="108">
        <v>2073707862</v>
      </c>
      <c r="T1528" s="108">
        <v>6262980401</v>
      </c>
      <c r="U1528" s="108">
        <v>6246691304</v>
      </c>
      <c r="V1528" s="108">
        <v>5136364776</v>
      </c>
      <c r="W1528" s="108">
        <v>7960774430</v>
      </c>
      <c r="X1528" s="108">
        <v>6937355083</v>
      </c>
      <c r="Y1528" s="108">
        <v>4925241936</v>
      </c>
      <c r="Z1528" s="108">
        <v>6077205977</v>
      </c>
      <c r="AA1528" s="108">
        <v>6443121569</v>
      </c>
      <c r="AB1528" s="108">
        <v>6088747496</v>
      </c>
      <c r="AC1528" s="108">
        <v>8018842991</v>
      </c>
      <c r="AD1528" s="108">
        <v>9205747267</v>
      </c>
      <c r="AE1528" s="108">
        <v>8573473686</v>
      </c>
      <c r="AF1528" s="108">
        <v>7974475574</v>
      </c>
      <c r="AG1528" s="108">
        <v>7949709776</v>
      </c>
      <c r="AH1528" s="115">
        <v>7394004202</v>
      </c>
      <c r="AI1528" s="105">
        <v>31.680499999999999</v>
      </c>
      <c r="AJ1528" s="105">
        <v>31.185500000000001</v>
      </c>
      <c r="AK1528" s="105">
        <v>30.918199999999999</v>
      </c>
      <c r="AL1528" s="105">
        <v>31.920100000000001</v>
      </c>
      <c r="AM1528" s="105">
        <v>31.912199999999999</v>
      </c>
      <c r="AN1528" s="105">
        <v>31.011900000000001</v>
      </c>
      <c r="AO1528" s="105">
        <v>32.540500000000002</v>
      </c>
      <c r="AP1528" s="105">
        <v>31.964300000000001</v>
      </c>
      <c r="AQ1528" s="105">
        <v>32.402900000000002</v>
      </c>
      <c r="AR1528" s="105">
        <v>32.494300000000003</v>
      </c>
      <c r="AS1528" s="105">
        <v>31.857199999999999</v>
      </c>
      <c r="AT1528" s="105">
        <v>31.198899999999998</v>
      </c>
      <c r="AU1528" s="105">
        <v>32.957999999999998</v>
      </c>
      <c r="AV1528" s="105">
        <v>33.196300000000001</v>
      </c>
      <c r="AW1528" s="105">
        <v>31.261299999999999</v>
      </c>
      <c r="AX1528" s="105">
        <v>32.923499999999997</v>
      </c>
      <c r="AY1528" s="105">
        <v>32.856999999999999</v>
      </c>
      <c r="AZ1528" s="105">
        <v>32.587600000000002</v>
      </c>
      <c r="BA1528" s="105">
        <v>33.135199999999998</v>
      </c>
      <c r="BB1528" s="105">
        <v>33.0199</v>
      </c>
      <c r="BC1528" s="105">
        <v>32.397399999999998</v>
      </c>
      <c r="BD1528" s="105">
        <v>32.918999999999997</v>
      </c>
      <c r="BE1528" s="105">
        <v>32.989699999999999</v>
      </c>
      <c r="BF1528" s="105">
        <v>32.940100000000001</v>
      </c>
      <c r="BG1528" s="105">
        <v>32.947499999999998</v>
      </c>
      <c r="BH1528" s="105">
        <v>33.115299999999998</v>
      </c>
      <c r="BI1528" s="105">
        <v>33.011099999999999</v>
      </c>
      <c r="BJ1528" s="105">
        <v>32.947800000000001</v>
      </c>
      <c r="BK1528" s="105">
        <v>32.815600000000003</v>
      </c>
      <c r="BL1528" s="116">
        <v>32.776800000000001</v>
      </c>
      <c r="BM1528" s="112">
        <v>2.2934600000000002E-3</v>
      </c>
      <c r="BN1528" s="112">
        <v>1.5756699999999998E-2</v>
      </c>
      <c r="BO1528" s="112">
        <v>3.98605E-2</v>
      </c>
      <c r="BP1528" s="112">
        <v>5.7598700000000003E-2</v>
      </c>
      <c r="BQ1528" s="112">
        <v>0.572967</v>
      </c>
      <c r="BR1528" s="112">
        <v>0.64424499999999996</v>
      </c>
      <c r="BS1528" s="112">
        <v>0.98688399999999998</v>
      </c>
      <c r="BT1528" s="112">
        <v>0.13920399999999999</v>
      </c>
      <c r="BU1528" s="117">
        <v>6.6838999999999996E-2</v>
      </c>
      <c r="BV1528" s="112">
        <v>1.9598600000000001E-2</v>
      </c>
      <c r="BW1528" s="112">
        <v>5.0457500000000002E-2</v>
      </c>
      <c r="BX1528" s="112">
        <v>0.119551</v>
      </c>
      <c r="BY1528" s="112">
        <v>0.103043</v>
      </c>
      <c r="BZ1528" s="112">
        <v>0.78315900000000005</v>
      </c>
      <c r="CA1528" s="112">
        <v>0.82848299999999997</v>
      </c>
      <c r="CB1528" s="112">
        <v>0.99102199999999996</v>
      </c>
      <c r="CC1528" s="112">
        <v>0.323683</v>
      </c>
      <c r="CD1528" s="117">
        <v>0.55438699999999996</v>
      </c>
      <c r="CE1528" s="105">
        <v>-1.5853299999999999</v>
      </c>
      <c r="CF1528" s="105">
        <v>-1.2319899999999999</v>
      </c>
      <c r="CG1528" s="105">
        <v>-0.54416900000000001</v>
      </c>
      <c r="CH1528" s="105">
        <v>-0.99654900000000002</v>
      </c>
      <c r="CI1528" s="105">
        <v>-0.37483100000000003</v>
      </c>
      <c r="CJ1528" s="105">
        <v>-5.7346300000000003E-2</v>
      </c>
      <c r="CK1528" s="105">
        <v>4.1084299999999997E-3</v>
      </c>
      <c r="CL1528" s="105">
        <v>0.102876</v>
      </c>
      <c r="CM1528" s="116">
        <v>0.177929</v>
      </c>
    </row>
    <row r="1529" spans="1:91">
      <c r="A1529" s="104" t="s">
        <v>4018</v>
      </c>
      <c r="B1529" s="104" t="s">
        <v>4019</v>
      </c>
      <c r="C1529" s="104" t="s">
        <v>1752</v>
      </c>
      <c r="D1529" s="105">
        <v>32.170450000000002</v>
      </c>
      <c r="E1529" s="108">
        <v>2787228790</v>
      </c>
      <c r="F1529" s="108">
        <v>1752322526</v>
      </c>
      <c r="G1529" s="108">
        <v>1853803551</v>
      </c>
      <c r="H1529" s="108">
        <v>3200519248</v>
      </c>
      <c r="I1529" s="108">
        <v>2563940840</v>
      </c>
      <c r="J1529" s="108">
        <v>1913078608</v>
      </c>
      <c r="K1529" s="108">
        <v>3047010016</v>
      </c>
      <c r="L1529" s="108">
        <v>1510053251</v>
      </c>
      <c r="M1529" s="108">
        <v>3210271549</v>
      </c>
      <c r="N1529" s="108">
        <v>2233728134</v>
      </c>
      <c r="O1529" s="108">
        <v>2434728414</v>
      </c>
      <c r="P1529" s="108">
        <v>2057907835</v>
      </c>
      <c r="Q1529" s="108">
        <v>4668024312</v>
      </c>
      <c r="R1529" s="108">
        <v>3815819595</v>
      </c>
      <c r="S1529" s="108">
        <v>3051898303</v>
      </c>
      <c r="T1529" s="108">
        <v>3845860097</v>
      </c>
      <c r="U1529" s="108">
        <v>3971106895</v>
      </c>
      <c r="V1529" s="108">
        <v>4702783743</v>
      </c>
      <c r="W1529" s="108">
        <v>4312277423</v>
      </c>
      <c r="X1529" s="108">
        <v>4194135277</v>
      </c>
      <c r="Y1529" s="108">
        <v>4274764765</v>
      </c>
      <c r="Z1529" s="108">
        <v>3872379628</v>
      </c>
      <c r="AA1529" s="108">
        <v>4316753420</v>
      </c>
      <c r="AB1529" s="108">
        <v>3644255913</v>
      </c>
      <c r="AC1529" s="108">
        <v>4877999676</v>
      </c>
      <c r="AD1529" s="108">
        <v>5047937816</v>
      </c>
      <c r="AE1529" s="108">
        <v>5158015935</v>
      </c>
      <c r="AF1529" s="108">
        <v>4923286586</v>
      </c>
      <c r="AG1529" s="108">
        <v>5451491629</v>
      </c>
      <c r="AH1529" s="115">
        <v>4825170014</v>
      </c>
      <c r="AI1529" s="105">
        <v>31.759699999999999</v>
      </c>
      <c r="AJ1529" s="105">
        <v>31.259399999999999</v>
      </c>
      <c r="AK1529" s="105">
        <v>31.3261</v>
      </c>
      <c r="AL1529" s="105">
        <v>31.85</v>
      </c>
      <c r="AM1529" s="105">
        <v>31.673400000000001</v>
      </c>
      <c r="AN1529" s="105">
        <v>31.304500000000001</v>
      </c>
      <c r="AO1529" s="105">
        <v>31.7592</v>
      </c>
      <c r="AP1529" s="105">
        <v>31.156099999999999</v>
      </c>
      <c r="AQ1529" s="105">
        <v>31.769100000000002</v>
      </c>
      <c r="AR1529" s="105">
        <v>31.465900000000001</v>
      </c>
      <c r="AS1529" s="105">
        <v>31.648800000000001</v>
      </c>
      <c r="AT1529" s="105">
        <v>31.5427</v>
      </c>
      <c r="AU1529" s="105">
        <v>32.353999999999999</v>
      </c>
      <c r="AV1529" s="105">
        <v>32.119</v>
      </c>
      <c r="AW1529" s="105">
        <v>31.821300000000001</v>
      </c>
      <c r="AX1529" s="105">
        <v>32.22</v>
      </c>
      <c r="AY1529" s="105">
        <v>32.209299999999999</v>
      </c>
      <c r="AZ1529" s="105">
        <v>32.458500000000001</v>
      </c>
      <c r="BA1529" s="105">
        <v>32.250700000000002</v>
      </c>
      <c r="BB1529" s="105">
        <v>32.285600000000002</v>
      </c>
      <c r="BC1529" s="105">
        <v>32.1815</v>
      </c>
      <c r="BD1529" s="105">
        <v>32.258400000000002</v>
      </c>
      <c r="BE1529" s="105">
        <v>32.405500000000004</v>
      </c>
      <c r="BF1529" s="105">
        <v>32.199599999999997</v>
      </c>
      <c r="BG1529" s="105">
        <v>32.225999999999999</v>
      </c>
      <c r="BH1529" s="105">
        <v>32.248699999999999</v>
      </c>
      <c r="BI1529" s="105">
        <v>32.277999999999999</v>
      </c>
      <c r="BJ1529" s="105">
        <v>32.252000000000002</v>
      </c>
      <c r="BK1529" s="105">
        <v>32.2727</v>
      </c>
      <c r="BL1529" s="116">
        <v>32.159399999999998</v>
      </c>
      <c r="BM1529" s="112">
        <v>8.3203099999999992E-3</v>
      </c>
      <c r="BN1529" s="112">
        <v>1.9736799999999999E-2</v>
      </c>
      <c r="BO1529" s="112">
        <v>3.1656299999999998E-2</v>
      </c>
      <c r="BP1529" s="112">
        <v>4.4073199999999999E-4</v>
      </c>
      <c r="BQ1529" s="112">
        <v>0.45724999999999999</v>
      </c>
      <c r="BR1529" s="112">
        <v>0.48576200000000003</v>
      </c>
      <c r="BS1529" s="112">
        <v>0.82023400000000002</v>
      </c>
      <c r="BT1529" s="112">
        <v>0.44382199999999999</v>
      </c>
      <c r="BU1529" s="117">
        <v>0.57913300000000001</v>
      </c>
      <c r="BV1529" s="112">
        <v>3.6231199999999998E-2</v>
      </c>
      <c r="BW1529" s="112">
        <v>5.7209999999999997E-2</v>
      </c>
      <c r="BX1529" s="112">
        <v>0.105668</v>
      </c>
      <c r="BY1529" s="112">
        <v>5.4834000000000003E-3</v>
      </c>
      <c r="BZ1529" s="112">
        <v>0.72921599999999998</v>
      </c>
      <c r="CA1529" s="112">
        <v>0.72769300000000003</v>
      </c>
      <c r="CB1529" s="112">
        <v>0.91797200000000001</v>
      </c>
      <c r="CC1529" s="112">
        <v>0.62572700000000003</v>
      </c>
      <c r="CD1529" s="117">
        <v>0.85189700000000002</v>
      </c>
      <c r="CE1529" s="105">
        <v>-0.77961199999999997</v>
      </c>
      <c r="CF1529" s="105">
        <v>-0.61870199999999997</v>
      </c>
      <c r="CG1529" s="105">
        <v>-0.66657200000000005</v>
      </c>
      <c r="CH1529" s="105">
        <v>-0.675562</v>
      </c>
      <c r="CI1529" s="105">
        <v>-0.12989000000000001</v>
      </c>
      <c r="CJ1529" s="105">
        <v>6.7882499999999998E-2</v>
      </c>
      <c r="CK1529" s="105">
        <v>1.12534E-2</v>
      </c>
      <c r="CL1529" s="105">
        <v>5.9810599999999998E-2</v>
      </c>
      <c r="CM1529" s="116">
        <v>2.2885599999999999E-2</v>
      </c>
    </row>
    <row r="1530" spans="1:91">
      <c r="A1530" s="104" t="s">
        <v>4020</v>
      </c>
      <c r="B1530" s="104" t="s">
        <v>4021</v>
      </c>
      <c r="C1530" s="104" t="s">
        <v>4022</v>
      </c>
      <c r="D1530" s="105">
        <v>32.017150000000001</v>
      </c>
      <c r="E1530" s="108">
        <v>1605291020</v>
      </c>
      <c r="F1530" s="108">
        <v>885043664</v>
      </c>
      <c r="G1530" s="108">
        <v>931699776.29999995</v>
      </c>
      <c r="H1530" s="108">
        <v>2117487641</v>
      </c>
      <c r="I1530" s="108">
        <v>1790315953</v>
      </c>
      <c r="J1530" s="108">
        <v>806333351.60000002</v>
      </c>
      <c r="K1530" s="108">
        <v>2102901335</v>
      </c>
      <c r="L1530" s="108">
        <v>812671203.79999995</v>
      </c>
      <c r="M1530" s="108">
        <v>2226569282</v>
      </c>
      <c r="N1530" s="108">
        <v>1379078768</v>
      </c>
      <c r="O1530" s="108">
        <v>672664069.89999998</v>
      </c>
      <c r="P1530" s="108">
        <v>961759440.79999995</v>
      </c>
      <c r="Q1530" s="108">
        <v>4470012815</v>
      </c>
      <c r="R1530" s="108">
        <v>3860341699</v>
      </c>
      <c r="S1530" s="108">
        <v>2502677682</v>
      </c>
      <c r="T1530" s="108">
        <v>3524187707</v>
      </c>
      <c r="U1530" s="108">
        <v>3785062492</v>
      </c>
      <c r="V1530" s="108">
        <v>4123466941</v>
      </c>
      <c r="W1530" s="108">
        <v>3798905858</v>
      </c>
      <c r="X1530" s="108">
        <v>3742598890</v>
      </c>
      <c r="Y1530" s="108">
        <v>4563171916</v>
      </c>
      <c r="Z1530" s="108">
        <v>3268696609</v>
      </c>
      <c r="AA1530" s="108">
        <v>3417070033</v>
      </c>
      <c r="AB1530" s="108">
        <v>3223009107</v>
      </c>
      <c r="AC1530" s="108">
        <v>4520987758</v>
      </c>
      <c r="AD1530" s="108">
        <v>4625002992</v>
      </c>
      <c r="AE1530" s="108">
        <v>4541590015</v>
      </c>
      <c r="AF1530" s="108">
        <v>4224149600</v>
      </c>
      <c r="AG1530" s="108">
        <v>4535864719</v>
      </c>
      <c r="AH1530" s="115">
        <v>5107993985</v>
      </c>
      <c r="AI1530" s="105">
        <v>30.963699999999999</v>
      </c>
      <c r="AJ1530" s="105">
        <v>30.3019</v>
      </c>
      <c r="AK1530" s="105">
        <v>30.3719</v>
      </c>
      <c r="AL1530" s="105">
        <v>31.254100000000001</v>
      </c>
      <c r="AM1530" s="105">
        <v>31.166699999999999</v>
      </c>
      <c r="AN1530" s="105">
        <v>30.159500000000001</v>
      </c>
      <c r="AO1530" s="105">
        <v>31.203900000000001</v>
      </c>
      <c r="AP1530" s="105">
        <v>30.328399999999998</v>
      </c>
      <c r="AQ1530" s="105">
        <v>31.241299999999999</v>
      </c>
      <c r="AR1530" s="105">
        <v>30.797599999999999</v>
      </c>
      <c r="AS1530" s="105">
        <v>29.909700000000001</v>
      </c>
      <c r="AT1530" s="105">
        <v>30.4453</v>
      </c>
      <c r="AU1530" s="105">
        <v>32.291499999999999</v>
      </c>
      <c r="AV1530" s="105">
        <v>32.135800000000003</v>
      </c>
      <c r="AW1530" s="105">
        <v>31.537299999999998</v>
      </c>
      <c r="AX1530" s="105">
        <v>32.094000000000001</v>
      </c>
      <c r="AY1530" s="105">
        <v>32.1404</v>
      </c>
      <c r="AZ1530" s="105">
        <v>32.2682</v>
      </c>
      <c r="BA1530" s="105">
        <v>32.067900000000002</v>
      </c>
      <c r="BB1530" s="105">
        <v>32.121400000000001</v>
      </c>
      <c r="BC1530" s="105">
        <v>32.275100000000002</v>
      </c>
      <c r="BD1530" s="105">
        <v>32.012</v>
      </c>
      <c r="BE1530" s="105">
        <v>32.0687</v>
      </c>
      <c r="BF1530" s="105">
        <v>32.022300000000001</v>
      </c>
      <c r="BG1530" s="105">
        <v>32.117199999999997</v>
      </c>
      <c r="BH1530" s="105">
        <v>32.124299999999998</v>
      </c>
      <c r="BI1530" s="105">
        <v>32.0944</v>
      </c>
      <c r="BJ1530" s="105">
        <v>32.031100000000002</v>
      </c>
      <c r="BK1530" s="105">
        <v>32.005299999999998</v>
      </c>
      <c r="BL1530" s="116">
        <v>32.241300000000003</v>
      </c>
      <c r="BM1530" s="112">
        <v>2.2617800000000001E-3</v>
      </c>
      <c r="BN1530" s="112">
        <v>2.6478399999999999E-2</v>
      </c>
      <c r="BO1530" s="112">
        <v>1.9121099999999999E-2</v>
      </c>
      <c r="BP1530" s="112">
        <v>3.1372499999999998E-3</v>
      </c>
      <c r="BQ1530" s="112">
        <v>0.68815899999999997</v>
      </c>
      <c r="BR1530" s="112">
        <v>0.45680199999999999</v>
      </c>
      <c r="BS1530" s="112">
        <v>0.55697300000000005</v>
      </c>
      <c r="BT1530" s="112">
        <v>0.490394</v>
      </c>
      <c r="BU1530" s="117">
        <v>0.80955100000000002</v>
      </c>
      <c r="BV1530" s="112">
        <v>1.9520599999999999E-2</v>
      </c>
      <c r="BW1530" s="112">
        <v>7.0169599999999999E-2</v>
      </c>
      <c r="BX1530" s="112">
        <v>8.0518500000000007E-2</v>
      </c>
      <c r="BY1530" s="112">
        <v>1.4224499999999999E-2</v>
      </c>
      <c r="BZ1530" s="112">
        <v>0.85123899999999997</v>
      </c>
      <c r="CA1530" s="112">
        <v>0.70218800000000003</v>
      </c>
      <c r="CB1530" s="112">
        <v>0.73597199999999996</v>
      </c>
      <c r="CC1530" s="112">
        <v>0.66779999999999995</v>
      </c>
      <c r="CD1530" s="117">
        <v>0.94145500000000004</v>
      </c>
      <c r="CE1530" s="105">
        <v>-1.5467599999999999</v>
      </c>
      <c r="CF1530" s="105">
        <v>-1.23247</v>
      </c>
      <c r="CG1530" s="105">
        <v>-1.16804</v>
      </c>
      <c r="CH1530" s="105">
        <v>-1.70838</v>
      </c>
      <c r="CI1530" s="105">
        <v>-0.104383</v>
      </c>
      <c r="CJ1530" s="105">
        <v>7.4980400000000003E-2</v>
      </c>
      <c r="CK1530" s="105">
        <v>6.21986E-2</v>
      </c>
      <c r="CL1530" s="105">
        <v>-5.8221200000000001E-2</v>
      </c>
      <c r="CM1530" s="116">
        <v>1.93825E-2</v>
      </c>
    </row>
    <row r="1531" spans="1:91">
      <c r="A1531" s="104" t="s">
        <v>4023</v>
      </c>
      <c r="B1531" s="104" t="s">
        <v>4024</v>
      </c>
      <c r="C1531" s="104" t="s">
        <v>4025</v>
      </c>
      <c r="D1531" s="105">
        <v>29.539099999999998</v>
      </c>
      <c r="E1531" s="108">
        <v>559473516</v>
      </c>
      <c r="F1531" s="108">
        <v>668717937.5</v>
      </c>
      <c r="G1531" s="108">
        <v>637843529.5</v>
      </c>
      <c r="H1531" s="108">
        <v>893253610</v>
      </c>
      <c r="I1531" s="108">
        <v>796623031.5</v>
      </c>
      <c r="J1531" s="108">
        <v>697361266</v>
      </c>
      <c r="K1531" s="108">
        <v>454375135.80000001</v>
      </c>
      <c r="L1531" s="108">
        <v>544405790</v>
      </c>
      <c r="M1531" s="108">
        <v>920820280</v>
      </c>
      <c r="N1531" s="108">
        <v>576972182</v>
      </c>
      <c r="O1531" s="108">
        <v>688368070</v>
      </c>
      <c r="P1531" s="108">
        <v>709608137</v>
      </c>
      <c r="Q1531" s="108">
        <v>569758002</v>
      </c>
      <c r="R1531" s="108">
        <v>632475178</v>
      </c>
      <c r="S1531" s="108">
        <v>177187588</v>
      </c>
      <c r="T1531" s="108">
        <v>447381721</v>
      </c>
      <c r="U1531" s="108">
        <v>444165822.5</v>
      </c>
      <c r="V1531" s="108">
        <v>823451572</v>
      </c>
      <c r="W1531" s="108">
        <v>525662819.5</v>
      </c>
      <c r="X1531" s="108">
        <v>578768813</v>
      </c>
      <c r="Y1531" s="108">
        <v>741821796</v>
      </c>
      <c r="Z1531" s="108">
        <v>550212204</v>
      </c>
      <c r="AA1531" s="108">
        <v>556893854</v>
      </c>
      <c r="AB1531" s="108">
        <v>503294478</v>
      </c>
      <c r="AC1531" s="108">
        <v>699710436</v>
      </c>
      <c r="AD1531" s="108">
        <v>811457384</v>
      </c>
      <c r="AE1531" s="108">
        <v>517116284</v>
      </c>
      <c r="AF1531" s="108">
        <v>529635568</v>
      </c>
      <c r="AG1531" s="108">
        <v>832772258</v>
      </c>
      <c r="AH1531" s="115">
        <v>847302848</v>
      </c>
      <c r="AI1531" s="105">
        <v>29.443000000000001</v>
      </c>
      <c r="AJ1531" s="105">
        <v>29.905200000000001</v>
      </c>
      <c r="AK1531" s="105">
        <v>29.847899999999999</v>
      </c>
      <c r="AL1531" s="105">
        <v>30.008900000000001</v>
      </c>
      <c r="AM1531" s="105">
        <v>29.998999999999999</v>
      </c>
      <c r="AN1531" s="105">
        <v>29.912700000000001</v>
      </c>
      <c r="AO1531" s="105">
        <v>29.004100000000001</v>
      </c>
      <c r="AP1531" s="105">
        <v>29.838000000000001</v>
      </c>
      <c r="AQ1531" s="105">
        <v>29.967400000000001</v>
      </c>
      <c r="AR1531" s="105">
        <v>29.552099999999999</v>
      </c>
      <c r="AS1531" s="105">
        <v>29.939299999999999</v>
      </c>
      <c r="AT1531" s="105">
        <v>30.006599999999999</v>
      </c>
      <c r="AU1531" s="105">
        <v>29.281300000000002</v>
      </c>
      <c r="AV1531" s="105">
        <v>29.5261</v>
      </c>
      <c r="AW1531" s="105">
        <v>27.856999999999999</v>
      </c>
      <c r="AX1531" s="105">
        <v>29.116199999999999</v>
      </c>
      <c r="AY1531" s="105">
        <v>29.061199999999999</v>
      </c>
      <c r="AZ1531" s="105">
        <v>29.9285</v>
      </c>
      <c r="BA1531" s="105">
        <v>29.214500000000001</v>
      </c>
      <c r="BB1531" s="105">
        <v>29.462499999999999</v>
      </c>
      <c r="BC1531" s="105">
        <v>29.684000000000001</v>
      </c>
      <c r="BD1531" s="105">
        <v>29.4178</v>
      </c>
      <c r="BE1531" s="105">
        <v>29.459599999999998</v>
      </c>
      <c r="BF1531" s="105">
        <v>29.343399999999999</v>
      </c>
      <c r="BG1531" s="105">
        <v>29.433299999999999</v>
      </c>
      <c r="BH1531" s="105">
        <v>29.6355</v>
      </c>
      <c r="BI1531" s="105">
        <v>28.959800000000001</v>
      </c>
      <c r="BJ1531" s="105">
        <v>29.035499999999999</v>
      </c>
      <c r="BK1531" s="105">
        <v>29.5748</v>
      </c>
      <c r="BL1531" s="116">
        <v>29.655200000000001</v>
      </c>
      <c r="BM1531" s="112">
        <v>0.27068900000000001</v>
      </c>
      <c r="BN1531" s="112">
        <v>4.8735500000000001E-2</v>
      </c>
      <c r="BO1531" s="112">
        <v>0.64009899999999997</v>
      </c>
      <c r="BP1531" s="112">
        <v>0.16293299999999999</v>
      </c>
      <c r="BQ1531" s="112">
        <v>0.39117099999999999</v>
      </c>
      <c r="BR1531" s="112">
        <v>0.88381100000000001</v>
      </c>
      <c r="BS1531" s="112">
        <v>0.89956800000000003</v>
      </c>
      <c r="BT1531" s="112">
        <v>0.94366399999999995</v>
      </c>
      <c r="BU1531" s="117">
        <v>0.79139499999999996</v>
      </c>
      <c r="BV1531" s="112">
        <v>0.354989</v>
      </c>
      <c r="BW1531" s="112">
        <v>0.103408</v>
      </c>
      <c r="BX1531" s="112">
        <v>0.72329200000000005</v>
      </c>
      <c r="BY1531" s="112">
        <v>0.23419400000000001</v>
      </c>
      <c r="BZ1531" s="112">
        <v>0.70130700000000001</v>
      </c>
      <c r="CA1531" s="112">
        <v>0.94979100000000005</v>
      </c>
      <c r="CB1531" s="112">
        <v>0.956538</v>
      </c>
      <c r="CC1531" s="112">
        <v>0.96946900000000003</v>
      </c>
      <c r="CD1531" s="117">
        <v>0.93831299999999995</v>
      </c>
      <c r="CE1531" s="105">
        <v>0.31020700000000001</v>
      </c>
      <c r="CF1531" s="105">
        <v>0.55172200000000005</v>
      </c>
      <c r="CG1531" s="105">
        <v>0.18137200000000001</v>
      </c>
      <c r="CH1531" s="105">
        <v>0.41086699999999998</v>
      </c>
      <c r="CI1531" s="105">
        <v>-0.53366999999999998</v>
      </c>
      <c r="CJ1531" s="105">
        <v>-5.3136799999999998E-2</v>
      </c>
      <c r="CK1531" s="105">
        <v>3.1875000000000001E-2</v>
      </c>
      <c r="CL1531" s="105">
        <v>-1.4852499999999999E-2</v>
      </c>
      <c r="CM1531" s="116">
        <v>-7.8939400000000007E-2</v>
      </c>
    </row>
    <row r="1532" spans="1:91">
      <c r="A1532" s="104" t="s">
        <v>4026</v>
      </c>
      <c r="B1532" s="104" t="s">
        <v>4027</v>
      </c>
      <c r="C1532" s="104" t="s">
        <v>4028</v>
      </c>
      <c r="D1532" s="105">
        <v>27.6524</v>
      </c>
      <c r="E1532" s="108">
        <v>157700681.5</v>
      </c>
      <c r="F1532" s="108">
        <v>176046328</v>
      </c>
      <c r="G1532" s="108">
        <v>173872274</v>
      </c>
      <c r="H1532" s="108">
        <v>178869609</v>
      </c>
      <c r="I1532" s="108">
        <v>158822865</v>
      </c>
      <c r="J1532" s="108">
        <v>205912095.30000001</v>
      </c>
      <c r="K1532" s="108">
        <v>205085003.80000001</v>
      </c>
      <c r="L1532" s="108">
        <v>168247280.30000001</v>
      </c>
      <c r="M1532" s="108">
        <v>279821193.30000001</v>
      </c>
      <c r="N1532" s="108">
        <v>172854691</v>
      </c>
      <c r="O1532" s="108">
        <v>223157434</v>
      </c>
      <c r="P1532" s="108">
        <v>156973367.80000001</v>
      </c>
      <c r="Q1532" s="108">
        <v>212341353.30000001</v>
      </c>
      <c r="R1532" s="108">
        <v>134286677.5</v>
      </c>
      <c r="S1532" s="108">
        <v>134832696.5</v>
      </c>
      <c r="T1532" s="108">
        <v>131712734.5</v>
      </c>
      <c r="U1532" s="108">
        <v>115587802</v>
      </c>
      <c r="V1532" s="108">
        <v>112064728</v>
      </c>
      <c r="W1532" s="108">
        <v>133944749</v>
      </c>
      <c r="X1532" s="108">
        <v>126141236</v>
      </c>
      <c r="Y1532" s="108">
        <v>174821641.30000001</v>
      </c>
      <c r="Z1532" s="108">
        <v>187705268</v>
      </c>
      <c r="AA1532" s="108">
        <v>24471396</v>
      </c>
      <c r="AB1532" s="108">
        <v>131065037.5</v>
      </c>
      <c r="AC1532" s="108">
        <v>189171057</v>
      </c>
      <c r="AD1532" s="108">
        <v>190479581</v>
      </c>
      <c r="AE1532" s="108">
        <v>239773232.5</v>
      </c>
      <c r="AF1532" s="108">
        <v>177788031</v>
      </c>
      <c r="AG1532" s="108">
        <v>237702461</v>
      </c>
      <c r="AH1532" s="115">
        <v>188272652.90000001</v>
      </c>
      <c r="AI1532" s="105">
        <v>27.616099999999999</v>
      </c>
      <c r="AJ1532" s="105">
        <v>28.1008</v>
      </c>
      <c r="AK1532" s="105">
        <v>28.063300000000002</v>
      </c>
      <c r="AL1532" s="105">
        <v>27.688700000000001</v>
      </c>
      <c r="AM1532" s="105">
        <v>27.6937</v>
      </c>
      <c r="AN1532" s="105">
        <v>28.1554</v>
      </c>
      <c r="AO1532" s="105">
        <v>27.874600000000001</v>
      </c>
      <c r="AP1532" s="105">
        <v>28.2315</v>
      </c>
      <c r="AQ1532" s="105">
        <v>28.248999999999999</v>
      </c>
      <c r="AR1532" s="105">
        <v>27.838899999999999</v>
      </c>
      <c r="AS1532" s="105">
        <v>28.3645</v>
      </c>
      <c r="AT1532" s="105">
        <v>27.830100000000002</v>
      </c>
      <c r="AU1532" s="105">
        <v>27.894500000000001</v>
      </c>
      <c r="AV1532" s="105">
        <v>27.290400000000002</v>
      </c>
      <c r="AW1532" s="105">
        <v>27.4497</v>
      </c>
      <c r="AX1532" s="105">
        <v>27.3521</v>
      </c>
      <c r="AY1532" s="105">
        <v>27.1174</v>
      </c>
      <c r="AZ1532" s="105">
        <v>27.1341</v>
      </c>
      <c r="BA1532" s="105">
        <v>27.242000000000001</v>
      </c>
      <c r="BB1532" s="105">
        <v>27.260300000000001</v>
      </c>
      <c r="BC1532" s="105">
        <v>27.573599999999999</v>
      </c>
      <c r="BD1532" s="105">
        <v>27.915700000000001</v>
      </c>
      <c r="BE1532" s="105">
        <v>24.9618</v>
      </c>
      <c r="BF1532" s="105">
        <v>27.4023</v>
      </c>
      <c r="BG1532" s="105">
        <v>27.505800000000001</v>
      </c>
      <c r="BH1532" s="105">
        <v>27.531500000000001</v>
      </c>
      <c r="BI1532" s="105">
        <v>27.850999999999999</v>
      </c>
      <c r="BJ1532" s="105">
        <v>27.460599999999999</v>
      </c>
      <c r="BK1532" s="105">
        <v>27.7986</v>
      </c>
      <c r="BL1532" s="116">
        <v>27.5487</v>
      </c>
      <c r="BM1532" s="112">
        <v>0.155916</v>
      </c>
      <c r="BN1532" s="112">
        <v>0.25863599999999998</v>
      </c>
      <c r="BO1532" s="112">
        <v>3.1280200000000001E-2</v>
      </c>
      <c r="BP1532" s="112">
        <v>0.115297</v>
      </c>
      <c r="BQ1532" s="112">
        <v>0.79423600000000005</v>
      </c>
      <c r="BR1532" s="112">
        <v>3.3623E-2</v>
      </c>
      <c r="BS1532" s="112">
        <v>0.173898</v>
      </c>
      <c r="BT1532" s="112">
        <v>0.409993</v>
      </c>
      <c r="BU1532" s="117">
        <v>0.86735600000000002</v>
      </c>
      <c r="BV1532" s="112">
        <v>0.229266</v>
      </c>
      <c r="BW1532" s="112">
        <v>0.34971600000000003</v>
      </c>
      <c r="BX1532" s="112">
        <v>0.104961</v>
      </c>
      <c r="BY1532" s="112">
        <v>0.17815300000000001</v>
      </c>
      <c r="BZ1532" s="112">
        <v>0.90188699999999999</v>
      </c>
      <c r="CA1532" s="112">
        <v>0.17330699999999999</v>
      </c>
      <c r="CB1532" s="112">
        <v>0.39267800000000003</v>
      </c>
      <c r="CC1532" s="112">
        <v>0.59874000000000005</v>
      </c>
      <c r="CD1532" s="117">
        <v>0.96529799999999999</v>
      </c>
      <c r="CE1532" s="105">
        <v>0.32405299999999998</v>
      </c>
      <c r="CF1532" s="105">
        <v>0.24326400000000001</v>
      </c>
      <c r="CG1532" s="105">
        <v>0.51570199999999999</v>
      </c>
      <c r="CH1532" s="105">
        <v>0.408528</v>
      </c>
      <c r="CI1532" s="105">
        <v>-5.7756399999999999E-2</v>
      </c>
      <c r="CJ1532" s="105">
        <v>-0.40143099999999998</v>
      </c>
      <c r="CK1532" s="105">
        <v>-0.24404100000000001</v>
      </c>
      <c r="CL1532" s="105">
        <v>-0.84275599999999995</v>
      </c>
      <c r="CM1532" s="116">
        <v>2.6747400000000001E-2</v>
      </c>
    </row>
    <row r="1533" spans="1:91">
      <c r="A1533" s="104" t="s">
        <v>4029</v>
      </c>
      <c r="B1533" s="104" t="s">
        <v>4030</v>
      </c>
      <c r="C1533" s="104" t="s">
        <v>4031</v>
      </c>
      <c r="D1533" s="105">
        <v>25.956650000000003</v>
      </c>
      <c r="E1533" s="108">
        <v>54106097.380000003</v>
      </c>
      <c r="F1533" s="108">
        <v>33562924</v>
      </c>
      <c r="G1533" s="108">
        <v>193384198</v>
      </c>
      <c r="H1533" s="108">
        <v>41770686</v>
      </c>
      <c r="I1533" s="108">
        <v>36377005</v>
      </c>
      <c r="J1533" s="108">
        <v>10945965</v>
      </c>
      <c r="K1533" s="108">
        <v>183200497.5</v>
      </c>
      <c r="L1533" s="108">
        <v>63399722.5</v>
      </c>
      <c r="M1533" s="108">
        <v>67356392</v>
      </c>
      <c r="N1533" s="108"/>
      <c r="O1533" s="108">
        <v>20870398</v>
      </c>
      <c r="P1533" s="108">
        <v>21363942</v>
      </c>
      <c r="Q1533" s="108">
        <v>138709932</v>
      </c>
      <c r="R1533" s="108">
        <v>46997166</v>
      </c>
      <c r="S1533" s="108">
        <v>188592294.80000001</v>
      </c>
      <c r="T1533" s="108">
        <v>54299904</v>
      </c>
      <c r="U1533" s="108">
        <v>50484242.25</v>
      </c>
      <c r="V1533" s="108">
        <v>53440911</v>
      </c>
      <c r="W1533" s="108">
        <v>53243668.130000003</v>
      </c>
      <c r="X1533" s="108">
        <v>42524451.310000002</v>
      </c>
      <c r="Y1533" s="108">
        <v>48572530.880000003</v>
      </c>
      <c r="Z1533" s="108">
        <v>40950348.5</v>
      </c>
      <c r="AA1533" s="108">
        <v>49822914.630000003</v>
      </c>
      <c r="AB1533" s="108">
        <v>68165948.129999995</v>
      </c>
      <c r="AC1533" s="108">
        <v>69214098</v>
      </c>
      <c r="AD1533" s="108">
        <v>78675604</v>
      </c>
      <c r="AE1533" s="108">
        <v>65881532.810000002</v>
      </c>
      <c r="AF1533" s="108">
        <v>271949770</v>
      </c>
      <c r="AG1533" s="108">
        <v>63065905</v>
      </c>
      <c r="AH1533" s="115">
        <v>52640722</v>
      </c>
      <c r="AI1533" s="105">
        <v>26.072800000000001</v>
      </c>
      <c r="AJ1533" s="105">
        <v>25.716000000000001</v>
      </c>
      <c r="AK1533" s="105">
        <v>28.1951</v>
      </c>
      <c r="AL1533" s="105">
        <v>25.590399999999999</v>
      </c>
      <c r="AM1533" s="105">
        <v>25.636399999999998</v>
      </c>
      <c r="AN1533" s="105">
        <v>24.2759</v>
      </c>
      <c r="AO1533" s="105">
        <v>27.720600000000001</v>
      </c>
      <c r="AP1533" s="105">
        <v>27.0383</v>
      </c>
      <c r="AQ1533" s="105">
        <v>26.194400000000002</v>
      </c>
      <c r="AR1533" s="105">
        <v>20.645600000000002</v>
      </c>
      <c r="AS1533" s="105">
        <v>25.035799999999998</v>
      </c>
      <c r="AT1533" s="105">
        <v>24.9528</v>
      </c>
      <c r="AU1533" s="105">
        <v>27.264199999999999</v>
      </c>
      <c r="AV1533" s="105">
        <v>25.7758</v>
      </c>
      <c r="AW1533" s="105">
        <v>27.9375</v>
      </c>
      <c r="AX1533" s="105">
        <v>26.073799999999999</v>
      </c>
      <c r="AY1533" s="105">
        <v>25.926100000000002</v>
      </c>
      <c r="AZ1533" s="105">
        <v>26.0947</v>
      </c>
      <c r="BA1533" s="105">
        <v>25.911000000000001</v>
      </c>
      <c r="BB1533" s="105">
        <v>25.7224</v>
      </c>
      <c r="BC1533" s="105">
        <v>25.729500000000002</v>
      </c>
      <c r="BD1533" s="105">
        <v>25.6584</v>
      </c>
      <c r="BE1533" s="105">
        <v>25.9879</v>
      </c>
      <c r="BF1533" s="105">
        <v>26.459099999999999</v>
      </c>
      <c r="BG1533" s="105">
        <v>26.069299999999998</v>
      </c>
      <c r="BH1533" s="105">
        <v>26.233799999999999</v>
      </c>
      <c r="BI1533" s="105">
        <v>25.987200000000001</v>
      </c>
      <c r="BJ1533" s="105">
        <v>28.073799999999999</v>
      </c>
      <c r="BK1533" s="105">
        <v>25.8841</v>
      </c>
      <c r="BL1533" s="116">
        <v>25.711600000000001</v>
      </c>
      <c r="BM1533" s="112">
        <v>0.927705</v>
      </c>
      <c r="BN1533" s="112">
        <v>0.190216</v>
      </c>
      <c r="BO1533" s="112">
        <v>0.65188400000000002</v>
      </c>
      <c r="BP1533" s="112">
        <v>0.13963800000000001</v>
      </c>
      <c r="BQ1533" s="112">
        <v>0.68327300000000002</v>
      </c>
      <c r="BR1533" s="112">
        <v>0.52880400000000005</v>
      </c>
      <c r="BS1533" s="112">
        <v>0.37049700000000002</v>
      </c>
      <c r="BT1533" s="112">
        <v>0.54776599999999998</v>
      </c>
      <c r="BU1533" s="117">
        <v>0.57966700000000004</v>
      </c>
      <c r="BV1533" s="112">
        <v>0.94529200000000002</v>
      </c>
      <c r="BW1533" s="112">
        <v>0.27884799999999998</v>
      </c>
      <c r="BX1533" s="112">
        <v>0.73298700000000006</v>
      </c>
      <c r="BY1533" s="112">
        <v>0.205926</v>
      </c>
      <c r="BZ1533" s="112">
        <v>0.84912100000000001</v>
      </c>
      <c r="CA1533" s="112">
        <v>0.76294300000000004</v>
      </c>
      <c r="CB1533" s="112">
        <v>0.59854399999999996</v>
      </c>
      <c r="CC1533" s="112">
        <v>0.71564799999999995</v>
      </c>
      <c r="CD1533" s="117">
        <v>0.85189700000000002</v>
      </c>
      <c r="CE1533" s="105">
        <v>0.10477</v>
      </c>
      <c r="CF1533" s="105">
        <v>-1.3889400000000001</v>
      </c>
      <c r="CG1533" s="105">
        <v>0.42793999999999999</v>
      </c>
      <c r="CH1533" s="105">
        <v>-3.0117600000000002</v>
      </c>
      <c r="CI1533" s="105">
        <v>0.43598700000000001</v>
      </c>
      <c r="CJ1533" s="105">
        <v>-0.52498100000000003</v>
      </c>
      <c r="CK1533" s="105">
        <v>-0.76886399999999999</v>
      </c>
      <c r="CL1533" s="105">
        <v>-0.52134999999999998</v>
      </c>
      <c r="CM1533" s="116">
        <v>-0.45972600000000002</v>
      </c>
    </row>
    <row r="1534" spans="1:91">
      <c r="A1534" s="104" t="s">
        <v>4032</v>
      </c>
      <c r="B1534" s="104" t="s">
        <v>4033</v>
      </c>
      <c r="C1534" s="104" t="s">
        <v>3418</v>
      </c>
      <c r="D1534" s="105">
        <v>28.397849999999998</v>
      </c>
      <c r="E1534" s="108">
        <v>271801898</v>
      </c>
      <c r="F1534" s="108">
        <v>167729899.5</v>
      </c>
      <c r="G1534" s="108">
        <v>191896128</v>
      </c>
      <c r="H1534" s="108">
        <v>682008809.5</v>
      </c>
      <c r="I1534" s="108">
        <v>848337192.5</v>
      </c>
      <c r="J1534" s="108">
        <v>466817503</v>
      </c>
      <c r="K1534" s="108">
        <v>353119476</v>
      </c>
      <c r="L1534" s="108">
        <v>597662510</v>
      </c>
      <c r="M1534" s="108">
        <v>393228273</v>
      </c>
      <c r="N1534" s="108">
        <v>1955409616</v>
      </c>
      <c r="O1534" s="108">
        <v>182018892</v>
      </c>
      <c r="P1534" s="108">
        <v>232080472</v>
      </c>
      <c r="Q1534" s="108">
        <v>4527277210</v>
      </c>
      <c r="R1534" s="108">
        <v>271593683.5</v>
      </c>
      <c r="S1534" s="108">
        <v>160643160.80000001</v>
      </c>
      <c r="T1534" s="108">
        <v>483662883.5</v>
      </c>
      <c r="U1534" s="108">
        <v>133457717</v>
      </c>
      <c r="V1534" s="108">
        <v>817517214.79999995</v>
      </c>
      <c r="W1534" s="108">
        <v>403609753.80000001</v>
      </c>
      <c r="X1534" s="108">
        <v>182345524.90000001</v>
      </c>
      <c r="Y1534" s="108">
        <v>156227188</v>
      </c>
      <c r="Z1534" s="108">
        <v>200930286.80000001</v>
      </c>
      <c r="AA1534" s="108">
        <v>171129689</v>
      </c>
      <c r="AB1534" s="108">
        <v>167338247.80000001</v>
      </c>
      <c r="AC1534" s="108">
        <v>378033019.5</v>
      </c>
      <c r="AD1534" s="108">
        <v>320205051</v>
      </c>
      <c r="AE1534" s="108">
        <v>1805533985</v>
      </c>
      <c r="AF1534" s="108">
        <v>307764533</v>
      </c>
      <c r="AG1534" s="108">
        <v>269265875</v>
      </c>
      <c r="AH1534" s="115">
        <v>471620918</v>
      </c>
      <c r="AI1534" s="105">
        <v>28.401499999999999</v>
      </c>
      <c r="AJ1534" s="105">
        <v>27.9925</v>
      </c>
      <c r="AK1534" s="105">
        <v>28.179400000000001</v>
      </c>
      <c r="AL1534" s="105">
        <v>29.619599999999998</v>
      </c>
      <c r="AM1534" s="105">
        <v>30.087800000000001</v>
      </c>
      <c r="AN1534" s="105">
        <v>29.332599999999999</v>
      </c>
      <c r="AO1534" s="105">
        <v>28.657399999999999</v>
      </c>
      <c r="AP1534" s="105">
        <v>29.961200000000002</v>
      </c>
      <c r="AQ1534" s="105">
        <v>28.739899999999999</v>
      </c>
      <c r="AR1534" s="105">
        <v>31.315799999999999</v>
      </c>
      <c r="AS1534" s="105">
        <v>28.064</v>
      </c>
      <c r="AT1534" s="105">
        <v>28.394200000000001</v>
      </c>
      <c r="AU1534" s="105">
        <v>32.314500000000002</v>
      </c>
      <c r="AV1534" s="105">
        <v>28.3066</v>
      </c>
      <c r="AW1534" s="105">
        <v>27.744</v>
      </c>
      <c r="AX1534" s="105">
        <v>29.2287</v>
      </c>
      <c r="AY1534" s="105">
        <v>27.2987</v>
      </c>
      <c r="AZ1534" s="105">
        <v>29.914200000000001</v>
      </c>
      <c r="BA1534" s="105">
        <v>28.833300000000001</v>
      </c>
      <c r="BB1534" s="105">
        <v>27.7806</v>
      </c>
      <c r="BC1534" s="105">
        <v>27.435099999999998</v>
      </c>
      <c r="BD1534" s="105">
        <v>28.0169</v>
      </c>
      <c r="BE1534" s="105">
        <v>27.8202</v>
      </c>
      <c r="BF1534" s="105">
        <v>27.754799999999999</v>
      </c>
      <c r="BG1534" s="105">
        <v>28.530899999999999</v>
      </c>
      <c r="BH1534" s="105">
        <v>28.2896</v>
      </c>
      <c r="BI1534" s="105">
        <v>30.7637</v>
      </c>
      <c r="BJ1534" s="105">
        <v>28.252300000000002</v>
      </c>
      <c r="BK1534" s="105">
        <v>27.964300000000001</v>
      </c>
      <c r="BL1534" s="116">
        <v>28.810600000000001</v>
      </c>
      <c r="BM1534" s="112">
        <v>0.61161500000000002</v>
      </c>
      <c r="BN1534" s="112">
        <v>1.5732699999999999E-2</v>
      </c>
      <c r="BO1534" s="112">
        <v>0.187449</v>
      </c>
      <c r="BP1534" s="112">
        <v>0.43753399999999998</v>
      </c>
      <c r="BQ1534" s="112">
        <v>0.48855100000000001</v>
      </c>
      <c r="BR1534" s="112">
        <v>0.59674799999999995</v>
      </c>
      <c r="BS1534" s="112">
        <v>0.54091</v>
      </c>
      <c r="BT1534" s="112">
        <v>0.14025599999999999</v>
      </c>
      <c r="BU1534" s="117">
        <v>0.36036000000000001</v>
      </c>
      <c r="BV1534" s="112">
        <v>0.67894200000000005</v>
      </c>
      <c r="BW1534" s="112">
        <v>5.0457500000000002E-2</v>
      </c>
      <c r="BX1534" s="112">
        <v>0.29657499999999998</v>
      </c>
      <c r="BY1534" s="112">
        <v>0.52069299999999996</v>
      </c>
      <c r="BZ1534" s="112">
        <v>0.74406700000000003</v>
      </c>
      <c r="CA1534" s="112">
        <v>0.80149800000000004</v>
      </c>
      <c r="CB1534" s="112">
        <v>0.72322600000000004</v>
      </c>
      <c r="CC1534" s="112">
        <v>0.32557999999999998</v>
      </c>
      <c r="CD1534" s="117">
        <v>0.75048899999999996</v>
      </c>
      <c r="CE1534" s="105">
        <v>-0.151305</v>
      </c>
      <c r="CF1534" s="105">
        <v>1.3375600000000001</v>
      </c>
      <c r="CG1534" s="105">
        <v>0.77705999999999997</v>
      </c>
      <c r="CH1534" s="105">
        <v>0.915574</v>
      </c>
      <c r="CI1534" s="105">
        <v>1.11259</v>
      </c>
      <c r="CJ1534" s="105">
        <v>0.47145500000000001</v>
      </c>
      <c r="CK1534" s="105">
        <v>-0.32607000000000003</v>
      </c>
      <c r="CL1534" s="105">
        <v>-0.47848800000000002</v>
      </c>
      <c r="CM1534" s="116">
        <v>0.85228599999999999</v>
      </c>
    </row>
    <row r="1535" spans="1:91">
      <c r="A1535" s="104" t="s">
        <v>4034</v>
      </c>
      <c r="B1535" s="104" t="s">
        <v>4035</v>
      </c>
      <c r="C1535" s="104" t="s">
        <v>471</v>
      </c>
      <c r="D1535" s="105">
        <v>29.2608</v>
      </c>
      <c r="E1535" s="108">
        <v>326322876.5</v>
      </c>
      <c r="F1535" s="108">
        <v>419742330</v>
      </c>
      <c r="G1535" s="108">
        <v>318948856</v>
      </c>
      <c r="H1535" s="108">
        <v>618412997.5</v>
      </c>
      <c r="I1535" s="108">
        <v>377768352</v>
      </c>
      <c r="J1535" s="108">
        <v>801253736.79999995</v>
      </c>
      <c r="K1535" s="108">
        <v>1048969386</v>
      </c>
      <c r="L1535" s="108">
        <v>2108704959</v>
      </c>
      <c r="M1535" s="108">
        <v>742260240</v>
      </c>
      <c r="N1535" s="108">
        <v>686050282.5</v>
      </c>
      <c r="O1535" s="108">
        <v>1130397168</v>
      </c>
      <c r="P1535" s="108">
        <v>647728885</v>
      </c>
      <c r="Q1535" s="108">
        <v>504439888</v>
      </c>
      <c r="R1535" s="108">
        <v>425857808</v>
      </c>
      <c r="S1535" s="108">
        <v>473913513</v>
      </c>
      <c r="T1535" s="108">
        <v>616200832</v>
      </c>
      <c r="U1535" s="108">
        <v>632691679.29999995</v>
      </c>
      <c r="V1535" s="108">
        <v>606598012</v>
      </c>
      <c r="W1535" s="108">
        <v>770916956</v>
      </c>
      <c r="X1535" s="108">
        <v>464476822</v>
      </c>
      <c r="Y1535" s="108">
        <v>850758323</v>
      </c>
      <c r="Z1535" s="108">
        <v>509780812</v>
      </c>
      <c r="AA1535" s="108">
        <v>359378204</v>
      </c>
      <c r="AB1535" s="108">
        <v>402876735.10000002</v>
      </c>
      <c r="AC1535" s="108">
        <v>501873698</v>
      </c>
      <c r="AD1535" s="108">
        <v>364767623</v>
      </c>
      <c r="AE1535" s="108">
        <v>632356559.29999995</v>
      </c>
      <c r="AF1535" s="108">
        <v>623825396</v>
      </c>
      <c r="AG1535" s="108">
        <v>573666066</v>
      </c>
      <c r="AH1535" s="115">
        <v>571457174</v>
      </c>
      <c r="AI1535" s="105">
        <v>28.665199999999999</v>
      </c>
      <c r="AJ1535" s="105">
        <v>29.222999999999999</v>
      </c>
      <c r="AK1535" s="105">
        <v>28.8779</v>
      </c>
      <c r="AL1535" s="105">
        <v>29.478400000000001</v>
      </c>
      <c r="AM1535" s="105">
        <v>28.939299999999999</v>
      </c>
      <c r="AN1535" s="105">
        <v>30.1083</v>
      </c>
      <c r="AO1535" s="105">
        <v>30.1922</v>
      </c>
      <c r="AP1535" s="105">
        <v>31.715499999999999</v>
      </c>
      <c r="AQ1535" s="105">
        <v>29.656400000000001</v>
      </c>
      <c r="AR1535" s="105">
        <v>29.804099999999998</v>
      </c>
      <c r="AS1535" s="105">
        <v>30.654800000000002</v>
      </c>
      <c r="AT1535" s="105">
        <v>29.875</v>
      </c>
      <c r="AU1535" s="105">
        <v>29.098500000000001</v>
      </c>
      <c r="AV1535" s="105">
        <v>28.955500000000001</v>
      </c>
      <c r="AW1535" s="105">
        <v>29.240500000000001</v>
      </c>
      <c r="AX1535" s="105">
        <v>29.578099999999999</v>
      </c>
      <c r="AY1535" s="105">
        <v>29.5641</v>
      </c>
      <c r="AZ1535" s="105">
        <v>29.486699999999999</v>
      </c>
      <c r="BA1535" s="105">
        <v>29.7669</v>
      </c>
      <c r="BB1535" s="105">
        <v>29.144600000000001</v>
      </c>
      <c r="BC1535" s="105">
        <v>29.8736</v>
      </c>
      <c r="BD1535" s="105">
        <v>29.31</v>
      </c>
      <c r="BE1535" s="105">
        <v>28.8337</v>
      </c>
      <c r="BF1535" s="105">
        <v>29.022300000000001</v>
      </c>
      <c r="BG1535" s="105">
        <v>28.954999999999998</v>
      </c>
      <c r="BH1535" s="105">
        <v>28.486000000000001</v>
      </c>
      <c r="BI1535" s="105">
        <v>29.25</v>
      </c>
      <c r="BJ1535" s="105">
        <v>29.271599999999999</v>
      </c>
      <c r="BK1535" s="105">
        <v>29.035299999999999</v>
      </c>
      <c r="BL1535" s="116">
        <v>29.084299999999999</v>
      </c>
      <c r="BM1535" s="112">
        <v>0.30623299999999998</v>
      </c>
      <c r="BN1535" s="112">
        <v>0.33498299999999998</v>
      </c>
      <c r="BO1535" s="112">
        <v>8.8613399999999995E-2</v>
      </c>
      <c r="BP1535" s="112">
        <v>2.5355300000000001E-2</v>
      </c>
      <c r="BQ1535" s="112">
        <v>0.78279600000000005</v>
      </c>
      <c r="BR1535" s="112">
        <v>5.97052E-3</v>
      </c>
      <c r="BS1535" s="112">
        <v>0.123165</v>
      </c>
      <c r="BT1535" s="112">
        <v>0.65573499999999996</v>
      </c>
      <c r="BU1535" s="117">
        <v>0.37472299999999997</v>
      </c>
      <c r="BV1535" s="112">
        <v>0.39116200000000001</v>
      </c>
      <c r="BW1535" s="112">
        <v>0.42759900000000001</v>
      </c>
      <c r="BX1535" s="112">
        <v>0.18361</v>
      </c>
      <c r="BY1535" s="112">
        <v>5.3799399999999997E-2</v>
      </c>
      <c r="BZ1535" s="112">
        <v>0.89595999999999998</v>
      </c>
      <c r="CA1535" s="112">
        <v>7.3003299999999993E-2</v>
      </c>
      <c r="CB1535" s="112">
        <v>0.331347</v>
      </c>
      <c r="CC1535" s="112">
        <v>0.78892399999999996</v>
      </c>
      <c r="CD1535" s="117">
        <v>0.75453099999999995</v>
      </c>
      <c r="CE1535" s="105">
        <v>-0.20835699999999999</v>
      </c>
      <c r="CF1535" s="105">
        <v>0.378251</v>
      </c>
      <c r="CG1535" s="105">
        <v>1.39097</v>
      </c>
      <c r="CH1535" s="105">
        <v>0.98089099999999996</v>
      </c>
      <c r="CI1535" s="105">
        <v>-3.2234800000000001E-2</v>
      </c>
      <c r="CJ1535" s="105">
        <v>0.41256700000000002</v>
      </c>
      <c r="CK1535" s="105">
        <v>0.46462900000000001</v>
      </c>
      <c r="CL1535" s="105">
        <v>-7.5050400000000003E-2</v>
      </c>
      <c r="CM1535" s="116">
        <v>-0.23336200000000001</v>
      </c>
    </row>
    <row r="1536" spans="1:91">
      <c r="A1536" s="104" t="s">
        <v>4036</v>
      </c>
      <c r="B1536" s="104" t="s">
        <v>4037</v>
      </c>
      <c r="C1536" s="104" t="s">
        <v>4038</v>
      </c>
      <c r="D1536" s="105">
        <v>31.5731</v>
      </c>
      <c r="E1536" s="108">
        <v>2910934746</v>
      </c>
      <c r="F1536" s="108">
        <v>2810595826</v>
      </c>
      <c r="G1536" s="108">
        <v>2445195537</v>
      </c>
      <c r="H1536" s="108">
        <v>3182240173</v>
      </c>
      <c r="I1536" s="108">
        <v>2810093089</v>
      </c>
      <c r="J1536" s="108">
        <v>2908269459</v>
      </c>
      <c r="K1536" s="108">
        <v>3003418895</v>
      </c>
      <c r="L1536" s="108">
        <v>2018332067</v>
      </c>
      <c r="M1536" s="108">
        <v>3075811263</v>
      </c>
      <c r="N1536" s="108">
        <v>2817802898</v>
      </c>
      <c r="O1536" s="108">
        <v>2775118729</v>
      </c>
      <c r="P1536" s="108">
        <v>2634988140</v>
      </c>
      <c r="Q1536" s="108">
        <v>2541276585</v>
      </c>
      <c r="R1536" s="108">
        <v>3524181482</v>
      </c>
      <c r="S1536" s="108">
        <v>2083753146</v>
      </c>
      <c r="T1536" s="108">
        <v>2411639925</v>
      </c>
      <c r="U1536" s="108">
        <v>2569532025</v>
      </c>
      <c r="V1536" s="108">
        <v>2503801961</v>
      </c>
      <c r="W1536" s="108">
        <v>2482130688</v>
      </c>
      <c r="X1536" s="108">
        <v>2682144747</v>
      </c>
      <c r="Y1536" s="108">
        <v>2584378627</v>
      </c>
      <c r="Z1536" s="108">
        <v>2193642807</v>
      </c>
      <c r="AA1536" s="108">
        <v>2480759261</v>
      </c>
      <c r="AB1536" s="108">
        <v>2342926459</v>
      </c>
      <c r="AC1536" s="108">
        <v>2564460175</v>
      </c>
      <c r="AD1536" s="108">
        <v>2683947530</v>
      </c>
      <c r="AE1536" s="108">
        <v>2601867168</v>
      </c>
      <c r="AF1536" s="108">
        <v>2384376487</v>
      </c>
      <c r="AG1536" s="108">
        <v>2515129175</v>
      </c>
      <c r="AH1536" s="115">
        <v>2393225568</v>
      </c>
      <c r="AI1536" s="105">
        <v>31.822299999999998</v>
      </c>
      <c r="AJ1536" s="105">
        <v>31.932099999999998</v>
      </c>
      <c r="AK1536" s="105">
        <v>31.721</v>
      </c>
      <c r="AL1536" s="105">
        <v>31.841799999999999</v>
      </c>
      <c r="AM1536" s="105">
        <v>31.805299999999999</v>
      </c>
      <c r="AN1536" s="105">
        <v>31.885300000000001</v>
      </c>
      <c r="AO1536" s="105">
        <v>31.737400000000001</v>
      </c>
      <c r="AP1536" s="105">
        <v>31.563800000000001</v>
      </c>
      <c r="AQ1536" s="105">
        <v>31.7074</v>
      </c>
      <c r="AR1536" s="105">
        <v>31.804600000000001</v>
      </c>
      <c r="AS1536" s="105">
        <v>31.840699999999998</v>
      </c>
      <c r="AT1536" s="105">
        <v>31.8993</v>
      </c>
      <c r="AU1536" s="105">
        <v>31.476500000000001</v>
      </c>
      <c r="AV1536" s="105">
        <v>32.004300000000001</v>
      </c>
      <c r="AW1536" s="105">
        <v>31.2759</v>
      </c>
      <c r="AX1536" s="105">
        <v>31.546700000000001</v>
      </c>
      <c r="AY1536" s="105">
        <v>31.5824</v>
      </c>
      <c r="AZ1536" s="105">
        <v>31.55</v>
      </c>
      <c r="BA1536" s="105">
        <v>31.453900000000001</v>
      </c>
      <c r="BB1536" s="105">
        <v>31.644400000000001</v>
      </c>
      <c r="BC1536" s="105">
        <v>31.4526</v>
      </c>
      <c r="BD1536" s="105">
        <v>31.433399999999999</v>
      </c>
      <c r="BE1536" s="105">
        <v>31.611799999999999</v>
      </c>
      <c r="BF1536" s="105">
        <v>31.5623</v>
      </c>
      <c r="BG1536" s="105">
        <v>31.305499999999999</v>
      </c>
      <c r="BH1536" s="105">
        <v>31.354700000000001</v>
      </c>
      <c r="BI1536" s="105">
        <v>31.290800000000001</v>
      </c>
      <c r="BJ1536" s="105">
        <v>31.206</v>
      </c>
      <c r="BK1536" s="105">
        <v>31.158999999999999</v>
      </c>
      <c r="BL1536" s="116">
        <v>31.1569</v>
      </c>
      <c r="BM1536" s="112">
        <v>4.95317E-4</v>
      </c>
      <c r="BN1536" s="112">
        <v>1.84029E-5</v>
      </c>
      <c r="BO1536" s="112">
        <v>8.9448499999999998E-4</v>
      </c>
      <c r="BP1536" s="112">
        <v>2.9711000000000001E-5</v>
      </c>
      <c r="BQ1536" s="112">
        <v>0.13183500000000001</v>
      </c>
      <c r="BR1536" s="112">
        <v>3.9771599999999997E-5</v>
      </c>
      <c r="BS1536" s="112">
        <v>6.4290600000000003E-3</v>
      </c>
      <c r="BT1536" s="112">
        <v>2.86689E-3</v>
      </c>
      <c r="BU1536" s="117">
        <v>4.6929199999999997E-3</v>
      </c>
      <c r="BV1536" s="112">
        <v>9.3963199999999997E-3</v>
      </c>
      <c r="BW1536" s="112">
        <v>2.91157E-3</v>
      </c>
      <c r="BX1536" s="112">
        <v>1.8943700000000001E-2</v>
      </c>
      <c r="BY1536" s="112">
        <v>2.1443E-3</v>
      </c>
      <c r="BZ1536" s="112">
        <v>0.51408200000000004</v>
      </c>
      <c r="CA1536" s="112">
        <v>8.4669299999999992E-3</v>
      </c>
      <c r="CB1536" s="112">
        <v>7.9987500000000003E-2</v>
      </c>
      <c r="CC1536" s="112">
        <v>4.0992199999999999E-2</v>
      </c>
      <c r="CD1536" s="117">
        <v>0.31165100000000001</v>
      </c>
      <c r="CE1536" s="105">
        <v>0.65118799999999999</v>
      </c>
      <c r="CF1536" s="105">
        <v>0.67013699999999998</v>
      </c>
      <c r="CG1536" s="105">
        <v>0.49556</v>
      </c>
      <c r="CH1536" s="105">
        <v>0.67420100000000005</v>
      </c>
      <c r="CI1536" s="105">
        <v>0.41158899999999998</v>
      </c>
      <c r="CJ1536" s="105">
        <v>0.38571499999999997</v>
      </c>
      <c r="CK1536" s="105">
        <v>0.342976</v>
      </c>
      <c r="CL1536" s="105">
        <v>0.361819</v>
      </c>
      <c r="CM1536" s="116">
        <v>0.143012</v>
      </c>
    </row>
    <row r="1537" spans="1:91">
      <c r="A1537" s="104" t="s">
        <v>4039</v>
      </c>
      <c r="B1537" s="104" t="s">
        <v>4040</v>
      </c>
      <c r="C1537" s="104" t="s">
        <v>4041</v>
      </c>
      <c r="D1537" s="105">
        <v>26.151049999999998</v>
      </c>
      <c r="E1537" s="108">
        <v>19636741.5</v>
      </c>
      <c r="F1537" s="108">
        <v>13521027</v>
      </c>
      <c r="G1537" s="108">
        <v>48476304</v>
      </c>
      <c r="H1537" s="108">
        <v>35552612</v>
      </c>
      <c r="I1537" s="108">
        <v>18102426</v>
      </c>
      <c r="J1537" s="108">
        <v>27247990</v>
      </c>
      <c r="K1537" s="108">
        <v>23335176</v>
      </c>
      <c r="L1537" s="108">
        <v>102456816</v>
      </c>
      <c r="M1537" s="108">
        <v>19477048</v>
      </c>
      <c r="N1537" s="108">
        <v>18333868</v>
      </c>
      <c r="O1537" s="108"/>
      <c r="P1537" s="108">
        <v>21785989</v>
      </c>
      <c r="Q1537" s="108">
        <v>76514461</v>
      </c>
      <c r="R1537" s="108">
        <v>99938400</v>
      </c>
      <c r="S1537" s="108">
        <v>63954412</v>
      </c>
      <c r="T1537" s="108">
        <v>59264945.5</v>
      </c>
      <c r="U1537" s="108">
        <v>104883532</v>
      </c>
      <c r="V1537" s="108">
        <v>68506429.5</v>
      </c>
      <c r="W1537" s="108">
        <v>77732096.5</v>
      </c>
      <c r="X1537" s="108">
        <v>104054518</v>
      </c>
      <c r="Y1537" s="108">
        <v>102293051</v>
      </c>
      <c r="Z1537" s="108">
        <v>74013680</v>
      </c>
      <c r="AA1537" s="108">
        <v>71790763</v>
      </c>
      <c r="AB1537" s="108">
        <v>118871478</v>
      </c>
      <c r="AC1537" s="108">
        <v>70830118</v>
      </c>
      <c r="AD1537" s="108">
        <v>69852096</v>
      </c>
      <c r="AE1537" s="108">
        <v>68033334</v>
      </c>
      <c r="AF1537" s="108">
        <v>61911383.5</v>
      </c>
      <c r="AG1537" s="108">
        <v>55284269.5</v>
      </c>
      <c r="AH1537" s="115">
        <v>82092728</v>
      </c>
      <c r="AI1537" s="105">
        <v>24.610499999999998</v>
      </c>
      <c r="AJ1537" s="105">
        <v>24.438199999999998</v>
      </c>
      <c r="AK1537" s="105">
        <v>26.201799999999999</v>
      </c>
      <c r="AL1537" s="105">
        <v>25.357800000000001</v>
      </c>
      <c r="AM1537" s="105">
        <v>24.6081</v>
      </c>
      <c r="AN1537" s="105">
        <v>25.5914</v>
      </c>
      <c r="AO1537" s="105">
        <v>24.686800000000002</v>
      </c>
      <c r="AP1537" s="105">
        <v>27.732900000000001</v>
      </c>
      <c r="AQ1537" s="105">
        <v>24.404399999999999</v>
      </c>
      <c r="AR1537" s="105">
        <v>24.395099999999999</v>
      </c>
      <c r="AS1537" s="105">
        <v>20.9285</v>
      </c>
      <c r="AT1537" s="105">
        <v>24.981100000000001</v>
      </c>
      <c r="AU1537" s="105">
        <v>26.406600000000001</v>
      </c>
      <c r="AV1537" s="105">
        <v>26.8642</v>
      </c>
      <c r="AW1537" s="105">
        <v>26.399899999999999</v>
      </c>
      <c r="AX1537" s="105">
        <v>26.2</v>
      </c>
      <c r="AY1537" s="105">
        <v>26.982199999999999</v>
      </c>
      <c r="AZ1537" s="105">
        <v>26.450500000000002</v>
      </c>
      <c r="BA1537" s="105">
        <v>26.456900000000001</v>
      </c>
      <c r="BB1537" s="105">
        <v>26.983699999999999</v>
      </c>
      <c r="BC1537" s="105">
        <v>26.776800000000001</v>
      </c>
      <c r="BD1537" s="105">
        <v>26.5504</v>
      </c>
      <c r="BE1537" s="105">
        <v>26.537700000000001</v>
      </c>
      <c r="BF1537" s="105">
        <v>27.261399999999998</v>
      </c>
      <c r="BG1537" s="105">
        <v>26.1021</v>
      </c>
      <c r="BH1537" s="105">
        <v>26.061199999999999</v>
      </c>
      <c r="BI1537" s="105">
        <v>26.0336</v>
      </c>
      <c r="BJ1537" s="105">
        <v>25.938700000000001</v>
      </c>
      <c r="BK1537" s="105">
        <v>25.683599999999998</v>
      </c>
      <c r="BL1537" s="116">
        <v>26.334800000000001</v>
      </c>
      <c r="BM1537" s="112">
        <v>0.202455</v>
      </c>
      <c r="BN1537" s="112">
        <v>8.54602E-2</v>
      </c>
      <c r="BO1537" s="112">
        <v>0.74469300000000005</v>
      </c>
      <c r="BP1537" s="112">
        <v>0.116794</v>
      </c>
      <c r="BQ1537" s="112">
        <v>7.9259300000000005E-2</v>
      </c>
      <c r="BR1537" s="112">
        <v>0.134626</v>
      </c>
      <c r="BS1537" s="112">
        <v>3.65037E-2</v>
      </c>
      <c r="BT1537" s="112">
        <v>5.9193900000000001E-2</v>
      </c>
      <c r="BU1537" s="117">
        <v>0.69639799999999996</v>
      </c>
      <c r="BV1537" s="112">
        <v>0.28170200000000001</v>
      </c>
      <c r="BW1537" s="112">
        <v>0.152535</v>
      </c>
      <c r="BX1537" s="112">
        <v>0.80877699999999997</v>
      </c>
      <c r="BY1537" s="112">
        <v>0.17959600000000001</v>
      </c>
      <c r="BZ1537" s="112">
        <v>0.45749499999999999</v>
      </c>
      <c r="CA1537" s="112">
        <v>0.37821500000000002</v>
      </c>
      <c r="CB1537" s="112">
        <v>0.18026</v>
      </c>
      <c r="CC1537" s="112">
        <v>0.20109099999999999</v>
      </c>
      <c r="CD1537" s="117">
        <v>0.90440399999999999</v>
      </c>
      <c r="CE1537" s="105">
        <v>-0.90223900000000001</v>
      </c>
      <c r="CF1537" s="105">
        <v>-0.79993800000000004</v>
      </c>
      <c r="CG1537" s="105">
        <v>-0.37770100000000001</v>
      </c>
      <c r="CH1537" s="105">
        <v>-2.5508299999999999</v>
      </c>
      <c r="CI1537" s="105">
        <v>0.57118199999999997</v>
      </c>
      <c r="CJ1537" s="105">
        <v>0.55850999999999995</v>
      </c>
      <c r="CK1537" s="105">
        <v>0.75342799999999999</v>
      </c>
      <c r="CL1537" s="105">
        <v>0.79744000000000004</v>
      </c>
      <c r="CM1537" s="116">
        <v>7.99179E-2</v>
      </c>
    </row>
    <row r="1538" spans="1:91">
      <c r="A1538" s="104" t="s">
        <v>4042</v>
      </c>
      <c r="B1538" s="104" t="s">
        <v>4043</v>
      </c>
      <c r="C1538" s="104" t="s">
        <v>832</v>
      </c>
      <c r="D1538" s="105">
        <v>32.912149999999997</v>
      </c>
      <c r="E1538" s="108">
        <v>7129211686</v>
      </c>
      <c r="F1538" s="108">
        <v>10413361511</v>
      </c>
      <c r="G1538" s="108">
        <v>9552463821</v>
      </c>
      <c r="H1538" s="108">
        <v>9733998787</v>
      </c>
      <c r="I1538" s="108">
        <v>10666377544</v>
      </c>
      <c r="J1538" s="108">
        <v>13425288022</v>
      </c>
      <c r="K1538" s="108">
        <v>15870971165</v>
      </c>
      <c r="L1538" s="108">
        <v>26305888119</v>
      </c>
      <c r="M1538" s="108">
        <v>13121440080</v>
      </c>
      <c r="N1538" s="108">
        <v>12998964208</v>
      </c>
      <c r="O1538" s="108">
        <v>11574115459</v>
      </c>
      <c r="P1538" s="108">
        <v>11062917555</v>
      </c>
      <c r="Q1538" s="108">
        <v>5858271513</v>
      </c>
      <c r="R1538" s="108">
        <v>6710872832</v>
      </c>
      <c r="S1538" s="108">
        <v>3305644456</v>
      </c>
      <c r="T1538" s="108">
        <v>6784021492</v>
      </c>
      <c r="U1538" s="108">
        <v>7892821648</v>
      </c>
      <c r="V1538" s="108">
        <v>6028800473</v>
      </c>
      <c r="W1538" s="108">
        <v>5829813801</v>
      </c>
      <c r="X1538" s="108">
        <v>5459329829</v>
      </c>
      <c r="Y1538" s="108">
        <v>5504741019</v>
      </c>
      <c r="Z1538" s="108">
        <v>4981480126</v>
      </c>
      <c r="AA1538" s="108">
        <v>4199704470</v>
      </c>
      <c r="AB1538" s="108">
        <v>5580102113</v>
      </c>
      <c r="AC1538" s="108">
        <v>7041779993</v>
      </c>
      <c r="AD1538" s="108">
        <v>4672428766</v>
      </c>
      <c r="AE1538" s="108">
        <v>7481204120</v>
      </c>
      <c r="AF1538" s="108">
        <v>7665611522</v>
      </c>
      <c r="AG1538" s="108">
        <v>6925614497</v>
      </c>
      <c r="AH1538" s="115">
        <v>7541124441</v>
      </c>
      <c r="AI1538" s="105">
        <v>33.114600000000003</v>
      </c>
      <c r="AJ1538" s="105">
        <v>33.819499999999998</v>
      </c>
      <c r="AK1538" s="105">
        <v>33.703699999999998</v>
      </c>
      <c r="AL1538" s="105">
        <v>33.454799999999999</v>
      </c>
      <c r="AM1538" s="105">
        <v>33.735500000000002</v>
      </c>
      <c r="AN1538" s="105">
        <v>34.057899999999997</v>
      </c>
      <c r="AO1538" s="105">
        <v>34.145400000000002</v>
      </c>
      <c r="AP1538" s="105">
        <v>35.233600000000003</v>
      </c>
      <c r="AQ1538" s="105">
        <v>33.8003</v>
      </c>
      <c r="AR1538" s="105">
        <v>34.056100000000001</v>
      </c>
      <c r="AS1538" s="105">
        <v>33.948399999999999</v>
      </c>
      <c r="AT1538" s="105">
        <v>33.969200000000001</v>
      </c>
      <c r="AU1538" s="105">
        <v>32.674199999999999</v>
      </c>
      <c r="AV1538" s="105">
        <v>32.933500000000002</v>
      </c>
      <c r="AW1538" s="105">
        <v>31.935700000000001</v>
      </c>
      <c r="AX1538" s="105">
        <v>33.038800000000002</v>
      </c>
      <c r="AY1538" s="105">
        <v>33.192300000000003</v>
      </c>
      <c r="AZ1538" s="105">
        <v>32.82</v>
      </c>
      <c r="BA1538" s="105">
        <v>32.685699999999997</v>
      </c>
      <c r="BB1538" s="105">
        <v>32.668799999999997</v>
      </c>
      <c r="BC1538" s="105">
        <v>32.554200000000002</v>
      </c>
      <c r="BD1538" s="105">
        <v>32.628900000000002</v>
      </c>
      <c r="BE1538" s="105">
        <v>32.367600000000003</v>
      </c>
      <c r="BF1538" s="105">
        <v>32.8142</v>
      </c>
      <c r="BG1538" s="105">
        <v>32.758600000000001</v>
      </c>
      <c r="BH1538" s="105">
        <v>32.136099999999999</v>
      </c>
      <c r="BI1538" s="105">
        <v>32.814500000000002</v>
      </c>
      <c r="BJ1538" s="105">
        <v>32.890799999999999</v>
      </c>
      <c r="BK1538" s="105">
        <v>32.617100000000001</v>
      </c>
      <c r="BL1538" s="116">
        <v>32.805199999999999</v>
      </c>
      <c r="BM1538" s="112">
        <v>2.9116599999999999E-2</v>
      </c>
      <c r="BN1538" s="112">
        <v>7.0146200000000001E-3</v>
      </c>
      <c r="BO1538" s="112">
        <v>2.0991599999999999E-2</v>
      </c>
      <c r="BP1538" s="112">
        <v>1.5201599999999999E-4</v>
      </c>
      <c r="BQ1538" s="112">
        <v>0.45399</v>
      </c>
      <c r="BR1538" s="112">
        <v>0.14227999999999999</v>
      </c>
      <c r="BS1538" s="112">
        <v>0.211836</v>
      </c>
      <c r="BT1538" s="112">
        <v>0.33443600000000001</v>
      </c>
      <c r="BU1538" s="117">
        <v>0.43446800000000002</v>
      </c>
      <c r="BV1538" s="112">
        <v>7.2584700000000002E-2</v>
      </c>
      <c r="BW1538" s="112">
        <v>3.1369099999999997E-2</v>
      </c>
      <c r="BX1538" s="112">
        <v>8.4852200000000003E-2</v>
      </c>
      <c r="BY1538" s="112">
        <v>3.6774400000000001E-3</v>
      </c>
      <c r="BZ1538" s="112">
        <v>0.72851399999999999</v>
      </c>
      <c r="CA1538" s="112">
        <v>0.38858999999999999</v>
      </c>
      <c r="CB1538" s="112">
        <v>0.43926100000000001</v>
      </c>
      <c r="CC1538" s="112">
        <v>0.531968</v>
      </c>
      <c r="CD1538" s="117">
        <v>0.78158300000000003</v>
      </c>
      <c r="CE1538" s="105">
        <v>0.77489300000000005</v>
      </c>
      <c r="CF1538" s="105">
        <v>0.97835799999999995</v>
      </c>
      <c r="CG1538" s="105">
        <v>1.62209</v>
      </c>
      <c r="CH1538" s="105">
        <v>1.2202299999999999</v>
      </c>
      <c r="CI1538" s="105">
        <v>-0.25653599999999999</v>
      </c>
      <c r="CJ1538" s="105">
        <v>0.246028</v>
      </c>
      <c r="CK1538" s="105">
        <v>-0.134767</v>
      </c>
      <c r="CL1538" s="105">
        <v>-0.16745399999999999</v>
      </c>
      <c r="CM1538" s="116">
        <v>-0.201296</v>
      </c>
    </row>
    <row r="1539" spans="1:91">
      <c r="A1539" s="104" t="s">
        <v>4044</v>
      </c>
      <c r="B1539" s="104" t="s">
        <v>4045</v>
      </c>
      <c r="C1539" s="104" t="s">
        <v>2320</v>
      </c>
      <c r="D1539" s="105">
        <v>35.291249999999998</v>
      </c>
      <c r="E1539" s="108">
        <v>43509268768</v>
      </c>
      <c r="F1539" s="108">
        <v>55341354746</v>
      </c>
      <c r="G1539" s="108">
        <v>53022121563</v>
      </c>
      <c r="H1539" s="108">
        <v>52923698989</v>
      </c>
      <c r="I1539" s="108">
        <v>54590524229</v>
      </c>
      <c r="J1539" s="108">
        <v>77599713150</v>
      </c>
      <c r="K1539" s="108">
        <v>81095255174</v>
      </c>
      <c r="L1539" s="108">
        <v>131056000000</v>
      </c>
      <c r="M1539" s="108">
        <v>76052505201</v>
      </c>
      <c r="N1539" s="108">
        <v>69366204224</v>
      </c>
      <c r="O1539" s="108">
        <v>69001712159</v>
      </c>
      <c r="P1539" s="108">
        <v>59441054434</v>
      </c>
      <c r="Q1539" s="108">
        <v>27860169922</v>
      </c>
      <c r="R1539" s="108">
        <v>26719039113</v>
      </c>
      <c r="S1539" s="108">
        <v>20159786278</v>
      </c>
      <c r="T1539" s="108">
        <v>34974116396</v>
      </c>
      <c r="U1539" s="108">
        <v>42459482884</v>
      </c>
      <c r="V1539" s="108">
        <v>21702776984</v>
      </c>
      <c r="W1539" s="108">
        <v>35523249647</v>
      </c>
      <c r="X1539" s="108">
        <v>33164253410</v>
      </c>
      <c r="Y1539" s="108">
        <v>29698620605</v>
      </c>
      <c r="Z1539" s="108">
        <v>26367951505</v>
      </c>
      <c r="AA1539" s="108">
        <v>14502072312</v>
      </c>
      <c r="AB1539" s="108">
        <v>24016384067</v>
      </c>
      <c r="AC1539" s="108">
        <v>35768049981</v>
      </c>
      <c r="AD1539" s="108">
        <v>18143493413</v>
      </c>
      <c r="AE1539" s="108">
        <v>33510892290</v>
      </c>
      <c r="AF1539" s="108">
        <v>33804571475</v>
      </c>
      <c r="AG1539" s="108">
        <v>29682504990</v>
      </c>
      <c r="AH1539" s="115">
        <v>30070047003</v>
      </c>
      <c r="AI1539" s="105">
        <v>35.7241</v>
      </c>
      <c r="AJ1539" s="105">
        <v>36.177700000000002</v>
      </c>
      <c r="AK1539" s="105">
        <v>36.104999999999997</v>
      </c>
      <c r="AL1539" s="105">
        <v>35.897599999999997</v>
      </c>
      <c r="AM1539" s="105">
        <v>36.065199999999997</v>
      </c>
      <c r="AN1539" s="105">
        <v>36.514099999999999</v>
      </c>
      <c r="AO1539" s="105">
        <v>36.476399999999998</v>
      </c>
      <c r="AP1539" s="105">
        <v>37.371600000000001</v>
      </c>
      <c r="AQ1539" s="105">
        <v>36.3354</v>
      </c>
      <c r="AR1539" s="105">
        <v>36.456200000000003</v>
      </c>
      <c r="AS1539" s="105">
        <v>36.465499999999999</v>
      </c>
      <c r="AT1539" s="105">
        <v>36.3949</v>
      </c>
      <c r="AU1539" s="105">
        <v>34.901699999999998</v>
      </c>
      <c r="AV1539" s="105">
        <v>34.9268</v>
      </c>
      <c r="AW1539" s="105">
        <v>34.6111</v>
      </c>
      <c r="AX1539" s="105">
        <v>35.404899999999998</v>
      </c>
      <c r="AY1539" s="105">
        <v>35.610599999999998</v>
      </c>
      <c r="AZ1539" s="105">
        <v>34.667000000000002</v>
      </c>
      <c r="BA1539" s="105">
        <v>35.292999999999999</v>
      </c>
      <c r="BB1539" s="105">
        <v>35.289499999999997</v>
      </c>
      <c r="BC1539" s="105">
        <v>35.0045</v>
      </c>
      <c r="BD1539" s="105">
        <v>35.0443</v>
      </c>
      <c r="BE1539" s="105">
        <v>34.171999999999997</v>
      </c>
      <c r="BF1539" s="105">
        <v>34.919899999999998</v>
      </c>
      <c r="BG1539" s="105">
        <v>35.130299999999998</v>
      </c>
      <c r="BH1539" s="105">
        <v>34.103700000000003</v>
      </c>
      <c r="BI1539" s="105">
        <v>34.977800000000002</v>
      </c>
      <c r="BJ1539" s="105">
        <v>35.031500000000001</v>
      </c>
      <c r="BK1539" s="105">
        <v>34.715600000000002</v>
      </c>
      <c r="BL1539" s="116">
        <v>34.813299999999998</v>
      </c>
      <c r="BM1539" s="112">
        <v>2.43845E-3</v>
      </c>
      <c r="BN1539" s="112">
        <v>3.19674E-3</v>
      </c>
      <c r="BO1539" s="112">
        <v>5.1538699999999996E-3</v>
      </c>
      <c r="BP1539" s="112">
        <v>7.8699400000000001E-5</v>
      </c>
      <c r="BQ1539" s="112">
        <v>0.78478800000000004</v>
      </c>
      <c r="BR1539" s="112">
        <v>0.28229500000000002</v>
      </c>
      <c r="BS1539" s="112">
        <v>6.2599799999999997E-2</v>
      </c>
      <c r="BT1539" s="112">
        <v>0.649115</v>
      </c>
      <c r="BU1539" s="117">
        <v>0.74488399999999999</v>
      </c>
      <c r="BV1539" s="112">
        <v>2.0030800000000001E-2</v>
      </c>
      <c r="BW1539" s="112">
        <v>2.1415900000000002E-2</v>
      </c>
      <c r="BX1539" s="112">
        <v>4.1842499999999998E-2</v>
      </c>
      <c r="BY1539" s="112">
        <v>2.9130900000000001E-3</v>
      </c>
      <c r="BZ1539" s="112">
        <v>0.89663300000000001</v>
      </c>
      <c r="CA1539" s="112">
        <v>0.55317899999999998</v>
      </c>
      <c r="CB1539" s="112">
        <v>0.23794799999999999</v>
      </c>
      <c r="CC1539" s="112">
        <v>0.78517899999999996</v>
      </c>
      <c r="CD1539" s="117">
        <v>0.912887</v>
      </c>
      <c r="CE1539" s="105">
        <v>1.14882</v>
      </c>
      <c r="CF1539" s="105">
        <v>1.30548</v>
      </c>
      <c r="CG1539" s="105">
        <v>1.8743300000000001</v>
      </c>
      <c r="CH1539" s="105">
        <v>1.5854200000000001</v>
      </c>
      <c r="CI1539" s="105">
        <v>-4.0238700000000002E-2</v>
      </c>
      <c r="CJ1539" s="105">
        <v>0.37402200000000002</v>
      </c>
      <c r="CK1539" s="105">
        <v>0.34221099999999999</v>
      </c>
      <c r="CL1539" s="105">
        <v>-0.14141000000000001</v>
      </c>
      <c r="CM1539" s="116">
        <v>-0.11618299999999999</v>
      </c>
    </row>
    <row r="1540" spans="1:91">
      <c r="A1540" s="104" t="s">
        <v>4046</v>
      </c>
      <c r="B1540" s="104" t="s">
        <v>4047</v>
      </c>
      <c r="C1540" s="104" t="s">
        <v>471</v>
      </c>
      <c r="D1540" s="105">
        <v>32.3339</v>
      </c>
      <c r="E1540" s="108">
        <v>3955187555</v>
      </c>
      <c r="F1540" s="108">
        <v>5424029897</v>
      </c>
      <c r="G1540" s="108">
        <v>5789976688</v>
      </c>
      <c r="H1540" s="108">
        <v>5756252250</v>
      </c>
      <c r="I1540" s="108">
        <v>6624083728</v>
      </c>
      <c r="J1540" s="108">
        <v>7437052124</v>
      </c>
      <c r="K1540" s="108">
        <v>6731957305</v>
      </c>
      <c r="L1540" s="108">
        <v>12329344662</v>
      </c>
      <c r="M1540" s="108">
        <v>6486845670</v>
      </c>
      <c r="N1540" s="108">
        <v>7407602160</v>
      </c>
      <c r="O1540" s="108">
        <v>6760086396</v>
      </c>
      <c r="P1540" s="108">
        <v>5750313010</v>
      </c>
      <c r="Q1540" s="108">
        <v>4666214494</v>
      </c>
      <c r="R1540" s="108">
        <v>4425101145</v>
      </c>
      <c r="S1540" s="108">
        <v>2758824132</v>
      </c>
      <c r="T1540" s="108">
        <v>4494595395</v>
      </c>
      <c r="U1540" s="108">
        <v>4318779006</v>
      </c>
      <c r="V1540" s="108">
        <v>4229468140</v>
      </c>
      <c r="W1540" s="108">
        <v>4394534840</v>
      </c>
      <c r="X1540" s="108">
        <v>4185958717</v>
      </c>
      <c r="Y1540" s="108">
        <v>4354947266</v>
      </c>
      <c r="Z1540" s="108">
        <v>3650666496</v>
      </c>
      <c r="AA1540" s="108">
        <v>3525185709</v>
      </c>
      <c r="AB1540" s="108">
        <v>3672262466</v>
      </c>
      <c r="AC1540" s="108">
        <v>4775901510</v>
      </c>
      <c r="AD1540" s="108">
        <v>5359343484</v>
      </c>
      <c r="AE1540" s="108">
        <v>5359234559</v>
      </c>
      <c r="AF1540" s="108">
        <v>5382680647</v>
      </c>
      <c r="AG1540" s="108">
        <v>4432223704</v>
      </c>
      <c r="AH1540" s="115">
        <v>4926758817</v>
      </c>
      <c r="AI1540" s="105">
        <v>32.264600000000002</v>
      </c>
      <c r="AJ1540" s="105">
        <v>32.880000000000003</v>
      </c>
      <c r="AK1540" s="105">
        <v>32.979199999999999</v>
      </c>
      <c r="AL1540" s="105">
        <v>32.696899999999999</v>
      </c>
      <c r="AM1540" s="105">
        <v>33.046599999999998</v>
      </c>
      <c r="AN1540" s="105">
        <v>33.230699999999999</v>
      </c>
      <c r="AO1540" s="105">
        <v>32.913600000000002</v>
      </c>
      <c r="AP1540" s="105">
        <v>34.1845</v>
      </c>
      <c r="AQ1540" s="105">
        <v>32.783999999999999</v>
      </c>
      <c r="AR1540" s="105">
        <v>33.233499999999999</v>
      </c>
      <c r="AS1540" s="105">
        <v>33.177799999999998</v>
      </c>
      <c r="AT1540" s="105">
        <v>33.025199999999998</v>
      </c>
      <c r="AU1540" s="105">
        <v>32.352899999999998</v>
      </c>
      <c r="AV1540" s="105">
        <v>32.332799999999999</v>
      </c>
      <c r="AW1540" s="105">
        <v>31.6752</v>
      </c>
      <c r="AX1540" s="105">
        <v>32.444899999999997</v>
      </c>
      <c r="AY1540" s="105">
        <v>32.329300000000003</v>
      </c>
      <c r="AZ1540" s="105">
        <v>32.305399999999999</v>
      </c>
      <c r="BA1540" s="105">
        <v>32.277999999999999</v>
      </c>
      <c r="BB1540" s="105">
        <v>32.282800000000002</v>
      </c>
      <c r="BC1540" s="105">
        <v>32.2087</v>
      </c>
      <c r="BD1540" s="105">
        <v>32.173000000000002</v>
      </c>
      <c r="BE1540" s="105">
        <v>32.113300000000002</v>
      </c>
      <c r="BF1540" s="105">
        <v>32.210599999999999</v>
      </c>
      <c r="BG1540" s="105">
        <v>32.195500000000003</v>
      </c>
      <c r="BH1540" s="105">
        <v>32.334499999999998</v>
      </c>
      <c r="BI1540" s="105">
        <v>32.333300000000001</v>
      </c>
      <c r="BJ1540" s="105">
        <v>32.380699999999997</v>
      </c>
      <c r="BK1540" s="105">
        <v>31.973600000000001</v>
      </c>
      <c r="BL1540" s="116">
        <v>32.189599999999999</v>
      </c>
      <c r="BM1540" s="112">
        <v>0.105405</v>
      </c>
      <c r="BN1540" s="112">
        <v>1.4409099999999999E-2</v>
      </c>
      <c r="BO1540" s="112">
        <v>7.3684799999999995E-2</v>
      </c>
      <c r="BP1540" s="112">
        <v>1.9260099999999999E-3</v>
      </c>
      <c r="BQ1540" s="112">
        <v>0.82049399999999995</v>
      </c>
      <c r="BR1540" s="112">
        <v>0.22703000000000001</v>
      </c>
      <c r="BS1540" s="112">
        <v>0.56489999999999996</v>
      </c>
      <c r="BT1540" s="112">
        <v>0.90322999999999998</v>
      </c>
      <c r="BU1540" s="117">
        <v>0.44681199999999999</v>
      </c>
      <c r="BV1540" s="112">
        <v>0.16857800000000001</v>
      </c>
      <c r="BW1540" s="112">
        <v>4.7868800000000003E-2</v>
      </c>
      <c r="BX1540" s="112">
        <v>0.16625200000000001</v>
      </c>
      <c r="BY1540" s="112">
        <v>1.13481E-2</v>
      </c>
      <c r="BZ1540" s="112">
        <v>0.91385300000000003</v>
      </c>
      <c r="CA1540" s="112">
        <v>0.487902</v>
      </c>
      <c r="CB1540" s="112">
        <v>0.74133400000000005</v>
      </c>
      <c r="CC1540" s="112">
        <v>0.94774899999999995</v>
      </c>
      <c r="CD1540" s="117">
        <v>0.78158300000000003</v>
      </c>
      <c r="CE1540" s="105">
        <v>0.52664599999999995</v>
      </c>
      <c r="CF1540" s="105">
        <v>0.81010099999999996</v>
      </c>
      <c r="CG1540" s="105">
        <v>1.1127499999999999</v>
      </c>
      <c r="CH1540" s="105">
        <v>0.96420099999999997</v>
      </c>
      <c r="CI1540" s="105">
        <v>-6.0997000000000003E-2</v>
      </c>
      <c r="CJ1540" s="105">
        <v>0.17857799999999999</v>
      </c>
      <c r="CK1540" s="105">
        <v>7.5204800000000002E-2</v>
      </c>
      <c r="CL1540" s="105">
        <v>-1.5662499999999999E-2</v>
      </c>
      <c r="CM1540" s="116">
        <v>0.106459</v>
      </c>
    </row>
    <row r="1541" spans="1:91">
      <c r="A1541" s="104" t="s">
        <v>4048</v>
      </c>
      <c r="B1541" s="104" t="s">
        <v>4049</v>
      </c>
      <c r="C1541" s="104" t="s">
        <v>3666</v>
      </c>
      <c r="D1541" s="105">
        <v>33.2179</v>
      </c>
      <c r="E1541" s="108">
        <v>9219321569</v>
      </c>
      <c r="F1541" s="108">
        <v>8507663417</v>
      </c>
      <c r="G1541" s="108">
        <v>9440792268</v>
      </c>
      <c r="H1541" s="108">
        <v>12442286866</v>
      </c>
      <c r="I1541" s="108">
        <v>10485834646</v>
      </c>
      <c r="J1541" s="108">
        <v>9112308952</v>
      </c>
      <c r="K1541" s="108">
        <v>13342695350</v>
      </c>
      <c r="L1541" s="108">
        <v>7301042213</v>
      </c>
      <c r="M1541" s="108">
        <v>12288302017</v>
      </c>
      <c r="N1541" s="108">
        <v>8129798923</v>
      </c>
      <c r="O1541" s="108">
        <v>7733473795</v>
      </c>
      <c r="P1541" s="108">
        <v>7621228500</v>
      </c>
      <c r="Q1541" s="108">
        <v>7425198560</v>
      </c>
      <c r="R1541" s="108">
        <v>7555651038</v>
      </c>
      <c r="S1541" s="108">
        <v>8099136769</v>
      </c>
      <c r="T1541" s="108">
        <v>7110084728</v>
      </c>
      <c r="U1541" s="108">
        <v>7199668138</v>
      </c>
      <c r="V1541" s="108">
        <v>7772571824</v>
      </c>
      <c r="W1541" s="108">
        <v>7820183271</v>
      </c>
      <c r="X1541" s="108">
        <v>7923221370</v>
      </c>
      <c r="Y1541" s="108">
        <v>8071519607</v>
      </c>
      <c r="Z1541" s="108">
        <v>7356546190</v>
      </c>
      <c r="AA1541" s="108">
        <v>7558458694</v>
      </c>
      <c r="AB1541" s="108">
        <v>7861517242</v>
      </c>
      <c r="AC1541" s="108">
        <v>7966945304</v>
      </c>
      <c r="AD1541" s="108">
        <v>8289491441</v>
      </c>
      <c r="AE1541" s="108">
        <v>7710794747</v>
      </c>
      <c r="AF1541" s="108">
        <v>8280380936</v>
      </c>
      <c r="AG1541" s="108">
        <v>7800545400</v>
      </c>
      <c r="AH1541" s="115">
        <v>9123918075</v>
      </c>
      <c r="AI1541" s="105">
        <v>33.485500000000002</v>
      </c>
      <c r="AJ1541" s="105">
        <v>33.526899999999998</v>
      </c>
      <c r="AK1541" s="105">
        <v>33.680399999999999</v>
      </c>
      <c r="AL1541" s="105">
        <v>33.808900000000001</v>
      </c>
      <c r="AM1541" s="105">
        <v>33.710700000000003</v>
      </c>
      <c r="AN1541" s="105">
        <v>33.502600000000001</v>
      </c>
      <c r="AO1541" s="105">
        <v>33.8964</v>
      </c>
      <c r="AP1541" s="105">
        <v>33.425899999999999</v>
      </c>
      <c r="AQ1541" s="105">
        <v>33.7057</v>
      </c>
      <c r="AR1541" s="105">
        <v>33.372599999999998</v>
      </c>
      <c r="AS1541" s="105">
        <v>33.374400000000001</v>
      </c>
      <c r="AT1541" s="105">
        <v>33.4315</v>
      </c>
      <c r="AU1541" s="105">
        <v>33.011299999999999</v>
      </c>
      <c r="AV1541" s="105">
        <v>33.104599999999998</v>
      </c>
      <c r="AW1541" s="105">
        <v>33.250300000000003</v>
      </c>
      <c r="AX1541" s="105">
        <v>33.106499999999997</v>
      </c>
      <c r="AY1541" s="105">
        <v>33.06</v>
      </c>
      <c r="AZ1541" s="105">
        <v>33.188200000000002</v>
      </c>
      <c r="BA1541" s="105">
        <v>33.109499999999997</v>
      </c>
      <c r="BB1541" s="105">
        <v>33.212600000000002</v>
      </c>
      <c r="BC1541" s="105">
        <v>33.118000000000002</v>
      </c>
      <c r="BD1541" s="105">
        <v>33.198300000000003</v>
      </c>
      <c r="BE1541" s="105">
        <v>33.223199999999999</v>
      </c>
      <c r="BF1541" s="105">
        <v>33.308700000000002</v>
      </c>
      <c r="BG1541" s="105">
        <v>32.9375</v>
      </c>
      <c r="BH1541" s="105">
        <v>32.963500000000003</v>
      </c>
      <c r="BI1541" s="105">
        <v>32.8581</v>
      </c>
      <c r="BJ1541" s="105">
        <v>33.002099999999999</v>
      </c>
      <c r="BK1541" s="105">
        <v>32.788200000000003</v>
      </c>
      <c r="BL1541" s="116">
        <v>33.0809</v>
      </c>
      <c r="BM1541" s="112">
        <v>4.5433599999999998E-3</v>
      </c>
      <c r="BN1541" s="112">
        <v>4.6699200000000001E-3</v>
      </c>
      <c r="BO1541" s="112">
        <v>1.1405200000000001E-2</v>
      </c>
      <c r="BP1541" s="112">
        <v>8.2431299999999996E-3</v>
      </c>
      <c r="BQ1541" s="112">
        <v>0.21370700000000001</v>
      </c>
      <c r="BR1541" s="112">
        <v>0.16546</v>
      </c>
      <c r="BS1541" s="112">
        <v>0.112354</v>
      </c>
      <c r="BT1541" s="112">
        <v>3.7697300000000003E-2</v>
      </c>
      <c r="BU1541" s="117">
        <v>0.70870999999999995</v>
      </c>
      <c r="BV1541" s="112">
        <v>2.7090199999999998E-2</v>
      </c>
      <c r="BW1541" s="112">
        <v>2.49932E-2</v>
      </c>
      <c r="BX1541" s="112">
        <v>6.2975000000000003E-2</v>
      </c>
      <c r="BY1541" s="112">
        <v>2.4373200000000001E-2</v>
      </c>
      <c r="BZ1541" s="112">
        <v>0.58578200000000002</v>
      </c>
      <c r="CA1541" s="112">
        <v>0.42001100000000002</v>
      </c>
      <c r="CB1541" s="112">
        <v>0.31564599999999998</v>
      </c>
      <c r="CC1541" s="112">
        <v>0.15628900000000001</v>
      </c>
      <c r="CD1541" s="117">
        <v>0.905806</v>
      </c>
      <c r="CE1541" s="105">
        <v>0.60721999999999998</v>
      </c>
      <c r="CF1541" s="105">
        <v>0.71700900000000001</v>
      </c>
      <c r="CG1541" s="105">
        <v>0.71894100000000005</v>
      </c>
      <c r="CH1541" s="105">
        <v>0.43579899999999999</v>
      </c>
      <c r="CI1541" s="105">
        <v>0.16503699999999999</v>
      </c>
      <c r="CJ1541" s="105">
        <v>0.16117500000000001</v>
      </c>
      <c r="CK1541" s="105">
        <v>0.189665</v>
      </c>
      <c r="CL1541" s="105">
        <v>0.28637600000000002</v>
      </c>
      <c r="CM1541" s="116">
        <v>-3.73268E-2</v>
      </c>
    </row>
    <row r="1542" spans="1:91">
      <c r="A1542" s="104" t="s">
        <v>4050</v>
      </c>
      <c r="B1542" s="104" t="s">
        <v>4051</v>
      </c>
      <c r="C1542" s="104" t="s">
        <v>471</v>
      </c>
      <c r="D1542" s="105">
        <v>32.190650000000005</v>
      </c>
      <c r="E1542" s="108">
        <v>3736647434</v>
      </c>
      <c r="F1542" s="108">
        <v>3448293909</v>
      </c>
      <c r="G1542" s="108">
        <v>4396054772</v>
      </c>
      <c r="H1542" s="108">
        <v>4673392734</v>
      </c>
      <c r="I1542" s="108">
        <v>4061107421</v>
      </c>
      <c r="J1542" s="108">
        <v>3655369238</v>
      </c>
      <c r="K1542" s="108">
        <v>3289554301</v>
      </c>
      <c r="L1542" s="108">
        <v>2246477431</v>
      </c>
      <c r="M1542" s="108">
        <v>3759071134</v>
      </c>
      <c r="N1542" s="108">
        <v>2673890034</v>
      </c>
      <c r="O1542" s="108">
        <v>3698232068</v>
      </c>
      <c r="P1542" s="108">
        <v>3242673908</v>
      </c>
      <c r="Q1542" s="108">
        <v>4327852933</v>
      </c>
      <c r="R1542" s="108">
        <v>4171752190</v>
      </c>
      <c r="S1542" s="108">
        <v>6038902020</v>
      </c>
      <c r="T1542" s="108">
        <v>3957192064</v>
      </c>
      <c r="U1542" s="108">
        <v>3970193107</v>
      </c>
      <c r="V1542" s="108">
        <v>4549402349</v>
      </c>
      <c r="W1542" s="108">
        <v>3711483266</v>
      </c>
      <c r="X1542" s="108">
        <v>4578437463</v>
      </c>
      <c r="Y1542" s="108">
        <v>4091037811</v>
      </c>
      <c r="Z1542" s="108">
        <v>3661748988</v>
      </c>
      <c r="AA1542" s="108">
        <v>3061956954</v>
      </c>
      <c r="AB1542" s="108">
        <v>3415867555</v>
      </c>
      <c r="AC1542" s="108">
        <v>4567164075</v>
      </c>
      <c r="AD1542" s="108">
        <v>4658841023</v>
      </c>
      <c r="AE1542" s="108">
        <v>4926229777</v>
      </c>
      <c r="AF1542" s="108">
        <v>4134604203</v>
      </c>
      <c r="AG1542" s="108">
        <v>4603003280</v>
      </c>
      <c r="AH1542" s="115">
        <v>3774580604</v>
      </c>
      <c r="AI1542" s="105">
        <v>32.182600000000001</v>
      </c>
      <c r="AJ1542" s="105">
        <v>32.224600000000002</v>
      </c>
      <c r="AK1542" s="105">
        <v>32.5749</v>
      </c>
      <c r="AL1542" s="105">
        <v>32.3962</v>
      </c>
      <c r="AM1542" s="105">
        <v>32.337299999999999</v>
      </c>
      <c r="AN1542" s="105">
        <v>32.199800000000003</v>
      </c>
      <c r="AO1542" s="105">
        <v>31.873799999999999</v>
      </c>
      <c r="AP1542" s="105">
        <v>31.714400000000001</v>
      </c>
      <c r="AQ1542" s="105">
        <v>31.9968</v>
      </c>
      <c r="AR1542" s="105">
        <v>31.731100000000001</v>
      </c>
      <c r="AS1542" s="105">
        <v>32.2774</v>
      </c>
      <c r="AT1542" s="105">
        <v>32.198700000000002</v>
      </c>
      <c r="AU1542" s="105">
        <v>32.244799999999998</v>
      </c>
      <c r="AV1542" s="105">
        <v>32.247700000000002</v>
      </c>
      <c r="AW1542" s="105">
        <v>32.806899999999999</v>
      </c>
      <c r="AX1542" s="105">
        <v>32.261099999999999</v>
      </c>
      <c r="AY1542" s="105">
        <v>32.2089</v>
      </c>
      <c r="AZ1542" s="105">
        <v>32.410600000000002</v>
      </c>
      <c r="BA1542" s="105">
        <v>32.034300000000002</v>
      </c>
      <c r="BB1542" s="105">
        <v>32.412100000000002</v>
      </c>
      <c r="BC1542" s="105">
        <v>32.116300000000003</v>
      </c>
      <c r="BD1542" s="105">
        <v>32.176900000000003</v>
      </c>
      <c r="BE1542" s="105">
        <v>31.910599999999999</v>
      </c>
      <c r="BF1542" s="105">
        <v>32.106200000000001</v>
      </c>
      <c r="BG1542" s="105">
        <v>32.131300000000003</v>
      </c>
      <c r="BH1542" s="105">
        <v>32.133899999999997</v>
      </c>
      <c r="BI1542" s="105">
        <v>32.2117</v>
      </c>
      <c r="BJ1542" s="105">
        <v>32.000100000000003</v>
      </c>
      <c r="BK1542" s="105">
        <v>32.026499999999999</v>
      </c>
      <c r="BL1542" s="116">
        <v>31.804400000000001</v>
      </c>
      <c r="BM1542" s="112">
        <v>5.4760200000000002E-2</v>
      </c>
      <c r="BN1542" s="112">
        <v>1.56816E-2</v>
      </c>
      <c r="BO1542" s="112">
        <v>0.48884699999999998</v>
      </c>
      <c r="BP1542" s="112">
        <v>0.53365600000000002</v>
      </c>
      <c r="BQ1542" s="112">
        <v>7.0245799999999997E-2</v>
      </c>
      <c r="BR1542" s="112">
        <v>1.9418600000000001E-2</v>
      </c>
      <c r="BS1542" s="112">
        <v>0.143842</v>
      </c>
      <c r="BT1542" s="112">
        <v>0.31805499999999998</v>
      </c>
      <c r="BU1542" s="117">
        <v>4.5172900000000002E-2</v>
      </c>
      <c r="BV1542" s="112">
        <v>0.105827</v>
      </c>
      <c r="BW1542" s="112">
        <v>5.0457500000000002E-2</v>
      </c>
      <c r="BX1542" s="112">
        <v>0.59430899999999998</v>
      </c>
      <c r="BY1542" s="112">
        <v>0.61434</v>
      </c>
      <c r="BZ1542" s="112">
        <v>0.443328</v>
      </c>
      <c r="CA1542" s="112">
        <v>0.13107199999999999</v>
      </c>
      <c r="CB1542" s="112">
        <v>0.35932399999999998</v>
      </c>
      <c r="CC1542" s="112">
        <v>0.51819800000000005</v>
      </c>
      <c r="CD1542" s="117">
        <v>0.48352699999999998</v>
      </c>
      <c r="CE1542" s="105">
        <v>0.38372000000000001</v>
      </c>
      <c r="CF1542" s="105">
        <v>0.367423</v>
      </c>
      <c r="CG1542" s="105">
        <v>-8.1982299999999994E-2</v>
      </c>
      <c r="CH1542" s="105">
        <v>0.12540599999999999</v>
      </c>
      <c r="CI1542" s="105">
        <v>0.489485</v>
      </c>
      <c r="CJ1542" s="105">
        <v>0.349885</v>
      </c>
      <c r="CK1542" s="105">
        <v>0.24388899999999999</v>
      </c>
      <c r="CL1542" s="105">
        <v>0.12088599999999999</v>
      </c>
      <c r="CM1542" s="116">
        <v>0.215333</v>
      </c>
    </row>
    <row r="1543" spans="1:91">
      <c r="A1543" s="104" t="s">
        <v>4052</v>
      </c>
      <c r="B1543" s="104" t="s">
        <v>4053</v>
      </c>
      <c r="C1543" s="104" t="s">
        <v>471</v>
      </c>
      <c r="D1543" s="105">
        <v>30.601749999999999</v>
      </c>
      <c r="E1543" s="108">
        <v>1105711232</v>
      </c>
      <c r="F1543" s="108">
        <v>1066667712</v>
      </c>
      <c r="G1543" s="108">
        <v>1164820192</v>
      </c>
      <c r="H1543" s="108">
        <v>1778916288</v>
      </c>
      <c r="I1543" s="108">
        <v>1795210112</v>
      </c>
      <c r="J1543" s="108">
        <v>1752383168</v>
      </c>
      <c r="K1543" s="108">
        <v>1598921664</v>
      </c>
      <c r="L1543" s="108">
        <v>1422545408</v>
      </c>
      <c r="M1543" s="108">
        <v>1419744640</v>
      </c>
      <c r="N1543" s="108">
        <v>1343457600</v>
      </c>
      <c r="O1543" s="108">
        <v>1404333824</v>
      </c>
      <c r="P1543" s="108">
        <v>953888080</v>
      </c>
      <c r="Q1543" s="108">
        <v>1335699776</v>
      </c>
      <c r="R1543" s="108">
        <v>1285727968</v>
      </c>
      <c r="S1543" s="108">
        <v>1518019840</v>
      </c>
      <c r="T1543" s="108">
        <v>1116314720</v>
      </c>
      <c r="U1543" s="108">
        <v>1074593088</v>
      </c>
      <c r="V1543" s="108">
        <v>1109481568</v>
      </c>
      <c r="W1543" s="108">
        <v>1369723392</v>
      </c>
      <c r="X1543" s="108">
        <v>1330544832</v>
      </c>
      <c r="Y1543" s="108">
        <v>1366990592</v>
      </c>
      <c r="Z1543" s="108">
        <v>1201472128</v>
      </c>
      <c r="AA1543" s="108">
        <v>1183054080</v>
      </c>
      <c r="AB1543" s="108">
        <v>1186258560</v>
      </c>
      <c r="AC1543" s="108">
        <v>1617596736</v>
      </c>
      <c r="AD1543" s="108">
        <v>1591064640</v>
      </c>
      <c r="AE1543" s="108">
        <v>1497238912</v>
      </c>
      <c r="AF1543" s="108">
        <v>1613946560</v>
      </c>
      <c r="AG1543" s="108">
        <v>1832275840</v>
      </c>
      <c r="AH1543" s="115">
        <v>1658733760</v>
      </c>
      <c r="AI1543" s="105">
        <v>30.425799999999999</v>
      </c>
      <c r="AJ1543" s="105">
        <v>30.575399999999998</v>
      </c>
      <c r="AK1543" s="105">
        <v>30.697299999999998</v>
      </c>
      <c r="AL1543" s="105">
        <v>31.002700000000001</v>
      </c>
      <c r="AM1543" s="105">
        <v>31.1723</v>
      </c>
      <c r="AN1543" s="105">
        <v>31.2468</v>
      </c>
      <c r="AO1543" s="105">
        <v>30.79</v>
      </c>
      <c r="AP1543" s="105">
        <v>31.127099999999999</v>
      </c>
      <c r="AQ1543" s="105">
        <v>30.592099999999999</v>
      </c>
      <c r="AR1543" s="105">
        <v>30.7607</v>
      </c>
      <c r="AS1543" s="105">
        <v>30.934999999999999</v>
      </c>
      <c r="AT1543" s="105">
        <v>30.433399999999999</v>
      </c>
      <c r="AU1543" s="105">
        <v>30.553799999999999</v>
      </c>
      <c r="AV1543" s="105">
        <v>30.549600000000002</v>
      </c>
      <c r="AW1543" s="105">
        <v>30.831</v>
      </c>
      <c r="AX1543" s="105">
        <v>30.435400000000001</v>
      </c>
      <c r="AY1543" s="105">
        <v>30.325900000000001</v>
      </c>
      <c r="AZ1543" s="105">
        <v>30.384499999999999</v>
      </c>
      <c r="BA1543" s="105">
        <v>30.5962</v>
      </c>
      <c r="BB1543" s="105">
        <v>30.648199999999999</v>
      </c>
      <c r="BC1543" s="105">
        <v>30.544699999999999</v>
      </c>
      <c r="BD1543" s="105">
        <v>30.5623</v>
      </c>
      <c r="BE1543" s="105">
        <v>30.569600000000001</v>
      </c>
      <c r="BF1543" s="105">
        <v>30.580400000000001</v>
      </c>
      <c r="BG1543" s="105">
        <v>30.633900000000001</v>
      </c>
      <c r="BH1543" s="105">
        <v>30.607299999999999</v>
      </c>
      <c r="BI1543" s="105">
        <v>30.493500000000001</v>
      </c>
      <c r="BJ1543" s="105">
        <v>30.643000000000001</v>
      </c>
      <c r="BK1543" s="105">
        <v>30.7104</v>
      </c>
      <c r="BL1543" s="116">
        <v>30.633900000000001</v>
      </c>
      <c r="BM1543" s="112">
        <v>0.30610500000000002</v>
      </c>
      <c r="BN1543" s="112">
        <v>3.2835E-3</v>
      </c>
      <c r="BO1543" s="112">
        <v>0.33277099999999998</v>
      </c>
      <c r="BP1543" s="112">
        <v>0.76686600000000005</v>
      </c>
      <c r="BQ1543" s="112">
        <v>0.86343000000000003</v>
      </c>
      <c r="BR1543" s="112">
        <v>2.1348299999999999E-3</v>
      </c>
      <c r="BS1543" s="112">
        <v>0.1603</v>
      </c>
      <c r="BT1543" s="112">
        <v>2.0618000000000001E-2</v>
      </c>
      <c r="BU1543" s="117">
        <v>0.16319700000000001</v>
      </c>
      <c r="BV1543" s="112">
        <v>0.39116200000000001</v>
      </c>
      <c r="BW1543" s="112">
        <v>2.16937E-2</v>
      </c>
      <c r="BX1543" s="112">
        <v>0.44680399999999998</v>
      </c>
      <c r="BY1543" s="112">
        <v>0.81222499999999997</v>
      </c>
      <c r="BZ1543" s="112">
        <v>0.93096900000000005</v>
      </c>
      <c r="CA1543" s="112">
        <v>4.8693899999999998E-2</v>
      </c>
      <c r="CB1543" s="112">
        <v>0.37593100000000002</v>
      </c>
      <c r="CC1543" s="112">
        <v>0.114091</v>
      </c>
      <c r="CD1543" s="117">
        <v>0.68399600000000005</v>
      </c>
      <c r="CE1543" s="105">
        <v>-9.6281699999999998E-2</v>
      </c>
      <c r="CF1543" s="105">
        <v>0.47818300000000002</v>
      </c>
      <c r="CG1543" s="105">
        <v>0.17396500000000001</v>
      </c>
      <c r="CH1543" s="105">
        <v>4.7283800000000001E-2</v>
      </c>
      <c r="CI1543" s="105">
        <v>-1.7632800000000001E-2</v>
      </c>
      <c r="CJ1543" s="105">
        <v>-0.28049600000000002</v>
      </c>
      <c r="CK1543" s="105">
        <v>-6.6090300000000005E-2</v>
      </c>
      <c r="CL1543" s="105">
        <v>-9.1672299999999998E-2</v>
      </c>
      <c r="CM1543" s="116">
        <v>-8.4193500000000004E-2</v>
      </c>
    </row>
    <row r="1544" spans="1:91">
      <c r="A1544" s="104" t="s">
        <v>5408</v>
      </c>
      <c r="B1544" s="104" t="s">
        <v>5409</v>
      </c>
      <c r="C1544" s="104" t="s">
        <v>5410</v>
      </c>
      <c r="D1544" s="105">
        <v>25.232799999999997</v>
      </c>
      <c r="E1544" s="108">
        <v>62266750</v>
      </c>
      <c r="F1544" s="108">
        <v>7138871.5</v>
      </c>
      <c r="G1544" s="108">
        <v>7303051</v>
      </c>
      <c r="H1544" s="108">
        <v>57408296</v>
      </c>
      <c r="I1544" s="108">
        <v>23384269</v>
      </c>
      <c r="J1544" s="108">
        <v>23492996</v>
      </c>
      <c r="K1544" s="108">
        <v>13713796</v>
      </c>
      <c r="L1544" s="108">
        <v>17379096</v>
      </c>
      <c r="M1544" s="108">
        <v>29986481.25</v>
      </c>
      <c r="N1544" s="108"/>
      <c r="O1544" s="108">
        <v>14758448</v>
      </c>
      <c r="P1544" s="108">
        <v>36888592</v>
      </c>
      <c r="Q1544" s="108">
        <v>30642830.5</v>
      </c>
      <c r="R1544" s="108">
        <v>51466692.5</v>
      </c>
      <c r="S1544" s="108">
        <v>23958796.5</v>
      </c>
      <c r="T1544" s="108">
        <v>56363321.5</v>
      </c>
      <c r="U1544" s="108">
        <v>61859510</v>
      </c>
      <c r="V1544" s="108">
        <v>14980465.25</v>
      </c>
      <c r="W1544" s="108">
        <v>34475026.25</v>
      </c>
      <c r="X1544" s="108">
        <v>33620563</v>
      </c>
      <c r="Y1544" s="108">
        <v>17879256</v>
      </c>
      <c r="Z1544" s="108">
        <v>23680198</v>
      </c>
      <c r="AA1544" s="108">
        <v>24730582</v>
      </c>
      <c r="AB1544" s="108">
        <v>48914431.5</v>
      </c>
      <c r="AC1544" s="108">
        <v>65604994</v>
      </c>
      <c r="AD1544" s="108">
        <v>9272104</v>
      </c>
      <c r="AE1544" s="108">
        <v>67014741.5</v>
      </c>
      <c r="AF1544" s="108">
        <v>57337827</v>
      </c>
      <c r="AG1544" s="108">
        <v>57217548.5</v>
      </c>
      <c r="AH1544" s="115">
        <v>55334904.5</v>
      </c>
      <c r="AI1544" s="105">
        <v>26.275400000000001</v>
      </c>
      <c r="AJ1544" s="105">
        <v>23.515000000000001</v>
      </c>
      <c r="AK1544" s="105">
        <v>23.494199999999999</v>
      </c>
      <c r="AL1544" s="105">
        <v>26.049099999999999</v>
      </c>
      <c r="AM1544" s="105">
        <v>24.998100000000001</v>
      </c>
      <c r="AN1544" s="105">
        <v>25.366</v>
      </c>
      <c r="AO1544" s="105">
        <v>23.922999999999998</v>
      </c>
      <c r="AP1544" s="105">
        <v>25.1816</v>
      </c>
      <c r="AQ1544" s="105">
        <v>25.026900000000001</v>
      </c>
      <c r="AR1544" s="105">
        <v>22.841799999999999</v>
      </c>
      <c r="AS1544" s="105">
        <v>24.5245</v>
      </c>
      <c r="AT1544" s="105">
        <v>25.7408</v>
      </c>
      <c r="AU1544" s="105">
        <v>25.076499999999999</v>
      </c>
      <c r="AV1544" s="105">
        <v>25.9068</v>
      </c>
      <c r="AW1544" s="105">
        <v>25.101600000000001</v>
      </c>
      <c r="AX1544" s="105">
        <v>26.127600000000001</v>
      </c>
      <c r="AY1544" s="105">
        <v>26.219799999999999</v>
      </c>
      <c r="AZ1544" s="105">
        <v>24.2654</v>
      </c>
      <c r="BA1544" s="105">
        <v>25.283999999999999</v>
      </c>
      <c r="BB1544" s="105">
        <v>25.4071</v>
      </c>
      <c r="BC1544" s="105">
        <v>24.379100000000001</v>
      </c>
      <c r="BD1544" s="105">
        <v>24.827300000000001</v>
      </c>
      <c r="BE1544" s="105">
        <v>24.9741</v>
      </c>
      <c r="BF1544" s="105">
        <v>25.9803</v>
      </c>
      <c r="BG1544" s="105">
        <v>25.9923</v>
      </c>
      <c r="BH1544" s="105">
        <v>23.146000000000001</v>
      </c>
      <c r="BI1544" s="105">
        <v>26.011900000000001</v>
      </c>
      <c r="BJ1544" s="105">
        <v>25.827999999999999</v>
      </c>
      <c r="BK1544" s="105">
        <v>25.732600000000001</v>
      </c>
      <c r="BL1544" s="116">
        <v>25.755299999999998</v>
      </c>
      <c r="BM1544" s="112">
        <v>0.219584</v>
      </c>
      <c r="BN1544" s="112">
        <v>0.38569199999999998</v>
      </c>
      <c r="BO1544" s="112">
        <v>5.5718900000000002E-2</v>
      </c>
      <c r="BP1544" s="112">
        <v>0.170603</v>
      </c>
      <c r="BQ1544" s="112">
        <v>0.20888599999999999</v>
      </c>
      <c r="BR1544" s="112">
        <v>0.73169700000000004</v>
      </c>
      <c r="BS1544" s="112">
        <v>8.2880499999999996E-2</v>
      </c>
      <c r="BT1544" s="112">
        <v>0.23222400000000001</v>
      </c>
      <c r="BU1544" s="117">
        <v>0.49069200000000002</v>
      </c>
      <c r="BV1544" s="112">
        <v>0.29926799999999998</v>
      </c>
      <c r="BW1544" s="112">
        <v>0.47615000000000002</v>
      </c>
      <c r="BX1544" s="112">
        <v>0.14349100000000001</v>
      </c>
      <c r="BY1544" s="112">
        <v>0.243393</v>
      </c>
      <c r="BZ1544" s="112">
        <v>0.58019799999999999</v>
      </c>
      <c r="CA1544" s="112">
        <v>0.87527500000000003</v>
      </c>
      <c r="CB1544" s="112">
        <v>0.27006599999999997</v>
      </c>
      <c r="CC1544" s="112">
        <v>0.43400699999999998</v>
      </c>
      <c r="CD1544" s="117">
        <v>0.80537000000000003</v>
      </c>
      <c r="CE1544" s="105">
        <v>-1.3437399999999999</v>
      </c>
      <c r="CF1544" s="105">
        <v>-0.30088399999999998</v>
      </c>
      <c r="CG1544" s="105">
        <v>-1.06148</v>
      </c>
      <c r="CH1544" s="105">
        <v>-1.40293</v>
      </c>
      <c r="CI1544" s="105">
        <v>-0.41031099999999998</v>
      </c>
      <c r="CJ1544" s="105">
        <v>-0.23436499999999999</v>
      </c>
      <c r="CK1544" s="105">
        <v>-0.74855499999999997</v>
      </c>
      <c r="CL1544" s="105">
        <v>-0.51139000000000001</v>
      </c>
      <c r="CM1544" s="116">
        <v>-0.721916</v>
      </c>
    </row>
    <row r="1545" spans="1:91">
      <c r="A1545" s="104" t="s">
        <v>4054</v>
      </c>
      <c r="B1545" s="104" t="s">
        <v>4055</v>
      </c>
      <c r="C1545" s="104" t="s">
        <v>488</v>
      </c>
      <c r="D1545" s="105">
        <v>29.437799999999999</v>
      </c>
      <c r="E1545" s="108">
        <v>592395511.29999995</v>
      </c>
      <c r="F1545" s="108">
        <v>595462651</v>
      </c>
      <c r="G1545" s="108">
        <v>535527318.80000001</v>
      </c>
      <c r="H1545" s="108">
        <v>717015994.29999995</v>
      </c>
      <c r="I1545" s="108">
        <v>665574576</v>
      </c>
      <c r="J1545" s="108">
        <v>825663727.79999995</v>
      </c>
      <c r="K1545" s="108">
        <v>557189583.29999995</v>
      </c>
      <c r="L1545" s="108">
        <v>453292536.5</v>
      </c>
      <c r="M1545" s="108">
        <v>743536583.79999995</v>
      </c>
      <c r="N1545" s="108">
        <v>646769449.5</v>
      </c>
      <c r="O1545" s="108">
        <v>602574530.79999995</v>
      </c>
      <c r="P1545" s="108">
        <v>644916822</v>
      </c>
      <c r="Q1545" s="108">
        <v>584899170</v>
      </c>
      <c r="R1545" s="108">
        <v>451828267.80000001</v>
      </c>
      <c r="S1545" s="108">
        <v>371745842.5</v>
      </c>
      <c r="T1545" s="108">
        <v>553259323.5</v>
      </c>
      <c r="U1545" s="108">
        <v>517310610.5</v>
      </c>
      <c r="V1545" s="108">
        <v>364638681</v>
      </c>
      <c r="W1545" s="108">
        <v>638650210.79999995</v>
      </c>
      <c r="X1545" s="108">
        <v>561476215.29999995</v>
      </c>
      <c r="Y1545" s="108">
        <v>632183093.29999995</v>
      </c>
      <c r="Z1545" s="108">
        <v>405788375.30000001</v>
      </c>
      <c r="AA1545" s="108">
        <v>476938124</v>
      </c>
      <c r="AB1545" s="108">
        <v>453734420</v>
      </c>
      <c r="AC1545" s="108">
        <v>723836447.79999995</v>
      </c>
      <c r="AD1545" s="108">
        <v>674965414.5</v>
      </c>
      <c r="AE1545" s="108">
        <v>675828999.29999995</v>
      </c>
      <c r="AF1545" s="108">
        <v>598886297.5</v>
      </c>
      <c r="AG1545" s="108">
        <v>671721402</v>
      </c>
      <c r="AH1545" s="115">
        <v>767080903</v>
      </c>
      <c r="AI1545" s="105">
        <v>29.525500000000001</v>
      </c>
      <c r="AJ1545" s="105">
        <v>29.736499999999999</v>
      </c>
      <c r="AK1545" s="105">
        <v>29.597100000000001</v>
      </c>
      <c r="AL1545" s="105">
        <v>29.691800000000001</v>
      </c>
      <c r="AM1545" s="105">
        <v>29.736799999999999</v>
      </c>
      <c r="AN1545" s="105">
        <v>30.1553</v>
      </c>
      <c r="AO1545" s="105">
        <v>29.2987</v>
      </c>
      <c r="AP1545" s="105">
        <v>29.563099999999999</v>
      </c>
      <c r="AQ1545" s="105">
        <v>29.658899999999999</v>
      </c>
      <c r="AR1545" s="105">
        <v>29.717300000000002</v>
      </c>
      <c r="AS1545" s="105">
        <v>29.737500000000001</v>
      </c>
      <c r="AT1545" s="105">
        <v>29.8687</v>
      </c>
      <c r="AU1545" s="105">
        <v>29.311900000000001</v>
      </c>
      <c r="AV1545" s="105">
        <v>29.040900000000001</v>
      </c>
      <c r="AW1545" s="105">
        <v>28.901599999999998</v>
      </c>
      <c r="AX1545" s="105">
        <v>29.422699999999999</v>
      </c>
      <c r="AY1545" s="105">
        <v>29.279900000000001</v>
      </c>
      <c r="AZ1545" s="105">
        <v>28.798400000000001</v>
      </c>
      <c r="BA1545" s="105">
        <v>29.4954</v>
      </c>
      <c r="BB1545" s="105">
        <v>29.418199999999999</v>
      </c>
      <c r="BC1545" s="105">
        <v>29.4529</v>
      </c>
      <c r="BD1545" s="105">
        <v>28.983699999999999</v>
      </c>
      <c r="BE1545" s="105">
        <v>29.2347</v>
      </c>
      <c r="BF1545" s="105">
        <v>29.193899999999999</v>
      </c>
      <c r="BG1545" s="105">
        <v>29.475300000000001</v>
      </c>
      <c r="BH1545" s="105">
        <v>29.3687</v>
      </c>
      <c r="BI1545" s="105">
        <v>29.346</v>
      </c>
      <c r="BJ1545" s="105">
        <v>29.212800000000001</v>
      </c>
      <c r="BK1545" s="105">
        <v>29.263400000000001</v>
      </c>
      <c r="BL1545" s="116">
        <v>29.5121</v>
      </c>
      <c r="BM1545" s="112">
        <v>5.9593100000000003E-2</v>
      </c>
      <c r="BN1545" s="112">
        <v>3.7888900000000003E-2</v>
      </c>
      <c r="BO1545" s="112">
        <v>0.27939399999999998</v>
      </c>
      <c r="BP1545" s="112">
        <v>1.2834E-2</v>
      </c>
      <c r="BQ1545" s="112">
        <v>0.18254200000000001</v>
      </c>
      <c r="BR1545" s="112">
        <v>0.48304900000000001</v>
      </c>
      <c r="BS1545" s="112">
        <v>0.25570999999999999</v>
      </c>
      <c r="BT1545" s="112">
        <v>0.18729599999999999</v>
      </c>
      <c r="BU1545" s="117">
        <v>0.54087099999999999</v>
      </c>
      <c r="BV1545" s="112">
        <v>0.111832</v>
      </c>
      <c r="BW1545" s="112">
        <v>8.7994199999999995E-2</v>
      </c>
      <c r="BX1545" s="112">
        <v>0.39419700000000002</v>
      </c>
      <c r="BY1545" s="112">
        <v>3.3009700000000003E-2</v>
      </c>
      <c r="BZ1545" s="112">
        <v>0.55007700000000004</v>
      </c>
      <c r="CA1545" s="112">
        <v>0.72671399999999997</v>
      </c>
      <c r="CB1545" s="112">
        <v>0.49190800000000001</v>
      </c>
      <c r="CC1545" s="112">
        <v>0.38776100000000002</v>
      </c>
      <c r="CD1545" s="117">
        <v>0.83304599999999995</v>
      </c>
      <c r="CE1545" s="105">
        <v>0.29026200000000002</v>
      </c>
      <c r="CF1545" s="105">
        <v>0.53190700000000002</v>
      </c>
      <c r="CG1545" s="105">
        <v>0.177513</v>
      </c>
      <c r="CH1545" s="105">
        <v>0.44511299999999998</v>
      </c>
      <c r="CI1545" s="105">
        <v>-0.24462900000000001</v>
      </c>
      <c r="CJ1545" s="105">
        <v>-0.162409</v>
      </c>
      <c r="CK1545" s="105">
        <v>0.126111</v>
      </c>
      <c r="CL1545" s="105">
        <v>-0.19198200000000001</v>
      </c>
      <c r="CM1545" s="116">
        <v>6.7257600000000001E-2</v>
      </c>
    </row>
    <row r="1546" spans="1:91">
      <c r="A1546" s="104" t="s">
        <v>4056</v>
      </c>
      <c r="B1546" s="104" t="s">
        <v>4057</v>
      </c>
      <c r="C1546" s="104" t="s">
        <v>471</v>
      </c>
      <c r="D1546" s="105">
        <v>29.106100000000001</v>
      </c>
      <c r="E1546" s="108">
        <v>476562944</v>
      </c>
      <c r="F1546" s="108">
        <v>551485225.79999995</v>
      </c>
      <c r="G1546" s="108">
        <v>609788735.5</v>
      </c>
      <c r="H1546" s="108">
        <v>582365220</v>
      </c>
      <c r="I1546" s="108">
        <v>638828387</v>
      </c>
      <c r="J1546" s="108">
        <v>762042226</v>
      </c>
      <c r="K1546" s="108">
        <v>488180928</v>
      </c>
      <c r="L1546" s="108">
        <v>516189288</v>
      </c>
      <c r="M1546" s="108">
        <v>532932419</v>
      </c>
      <c r="N1546" s="108">
        <v>987780118</v>
      </c>
      <c r="O1546" s="108">
        <v>1243580004</v>
      </c>
      <c r="P1546" s="108">
        <v>845049208</v>
      </c>
      <c r="Q1546" s="108">
        <v>438596384</v>
      </c>
      <c r="R1546" s="108">
        <v>443369728</v>
      </c>
      <c r="S1546" s="108">
        <v>478020064</v>
      </c>
      <c r="T1546" s="108">
        <v>434429760</v>
      </c>
      <c r="U1546" s="108">
        <v>437212128</v>
      </c>
      <c r="V1546" s="108">
        <v>423828241.80000001</v>
      </c>
      <c r="W1546" s="108">
        <v>503875936</v>
      </c>
      <c r="X1546" s="108">
        <v>462572576</v>
      </c>
      <c r="Y1546" s="108">
        <v>438130048</v>
      </c>
      <c r="Z1546" s="108">
        <v>437429472</v>
      </c>
      <c r="AA1546" s="108">
        <v>391469760</v>
      </c>
      <c r="AB1546" s="108">
        <v>415791968</v>
      </c>
      <c r="AC1546" s="108">
        <v>455315291</v>
      </c>
      <c r="AD1546" s="108">
        <v>505782458</v>
      </c>
      <c r="AE1546" s="108">
        <v>489669600</v>
      </c>
      <c r="AF1546" s="108">
        <v>484819520</v>
      </c>
      <c r="AG1546" s="108">
        <v>507784672</v>
      </c>
      <c r="AH1546" s="115">
        <v>501356288</v>
      </c>
      <c r="AI1546" s="105">
        <v>29.211600000000001</v>
      </c>
      <c r="AJ1546" s="105">
        <v>29.618500000000001</v>
      </c>
      <c r="AK1546" s="105">
        <v>29.785399999999999</v>
      </c>
      <c r="AL1546" s="105">
        <v>29.3917</v>
      </c>
      <c r="AM1546" s="105">
        <v>29.6813</v>
      </c>
      <c r="AN1546" s="105">
        <v>30.033899999999999</v>
      </c>
      <c r="AO1546" s="105">
        <v>29.119700000000002</v>
      </c>
      <c r="AP1546" s="105">
        <v>29.750399999999999</v>
      </c>
      <c r="AQ1546" s="105">
        <v>29.1785</v>
      </c>
      <c r="AR1546" s="105">
        <v>30.3322</v>
      </c>
      <c r="AS1546" s="105">
        <v>30.774000000000001</v>
      </c>
      <c r="AT1546" s="105">
        <v>30.258600000000001</v>
      </c>
      <c r="AU1546" s="105">
        <v>28.8977</v>
      </c>
      <c r="AV1546" s="105">
        <v>29.0136</v>
      </c>
      <c r="AW1546" s="105">
        <v>29.2502</v>
      </c>
      <c r="AX1546" s="105">
        <v>29.073899999999998</v>
      </c>
      <c r="AY1546" s="105">
        <v>29.037800000000001</v>
      </c>
      <c r="AZ1546" s="105">
        <v>29.020399999999999</v>
      </c>
      <c r="BA1546" s="105">
        <v>29.153400000000001</v>
      </c>
      <c r="BB1546" s="105">
        <v>29.1388</v>
      </c>
      <c r="BC1546" s="105">
        <v>28.928100000000001</v>
      </c>
      <c r="BD1546" s="105">
        <v>29.092500000000001</v>
      </c>
      <c r="BE1546" s="105">
        <v>28.954000000000001</v>
      </c>
      <c r="BF1546" s="105">
        <v>29.067900000000002</v>
      </c>
      <c r="BG1546" s="105">
        <v>28.818000000000001</v>
      </c>
      <c r="BH1546" s="105">
        <v>28.9573</v>
      </c>
      <c r="BI1546" s="105">
        <v>28.8811</v>
      </c>
      <c r="BJ1546" s="105">
        <v>28.907900000000001</v>
      </c>
      <c r="BK1546" s="105">
        <v>28.862100000000002</v>
      </c>
      <c r="BL1546" s="116">
        <v>28.891100000000002</v>
      </c>
      <c r="BM1546" s="112">
        <v>1.89223E-2</v>
      </c>
      <c r="BN1546" s="112">
        <v>1.1879600000000001E-2</v>
      </c>
      <c r="BO1546" s="112">
        <v>8.3477800000000005E-2</v>
      </c>
      <c r="BP1546" s="112">
        <v>6.3005099999999996E-4</v>
      </c>
      <c r="BQ1546" s="112">
        <v>0.18598200000000001</v>
      </c>
      <c r="BR1546" s="112">
        <v>1.60692E-3</v>
      </c>
      <c r="BS1546" s="112">
        <v>6.5474199999999996E-2</v>
      </c>
      <c r="BT1546" s="112">
        <v>2.7772399999999999E-2</v>
      </c>
      <c r="BU1546" s="117">
        <v>0.972495</v>
      </c>
      <c r="BV1546" s="112">
        <v>5.74835E-2</v>
      </c>
      <c r="BW1546" s="112">
        <v>4.30269E-2</v>
      </c>
      <c r="BX1546" s="112">
        <v>0.178309</v>
      </c>
      <c r="BY1546" s="112">
        <v>6.5607499999999997E-3</v>
      </c>
      <c r="BZ1546" s="112">
        <v>0.550342</v>
      </c>
      <c r="CA1546" s="112">
        <v>3.9985100000000003E-2</v>
      </c>
      <c r="CB1546" s="112">
        <v>0.244063</v>
      </c>
      <c r="CC1546" s="112">
        <v>0.13259799999999999</v>
      </c>
      <c r="CD1546" s="117">
        <v>0.99472400000000005</v>
      </c>
      <c r="CE1546" s="105">
        <v>0.65145399999999998</v>
      </c>
      <c r="CF1546" s="105">
        <v>0.81530800000000003</v>
      </c>
      <c r="CG1546" s="105">
        <v>0.46250400000000003</v>
      </c>
      <c r="CH1546" s="105">
        <v>1.5679000000000001</v>
      </c>
      <c r="CI1546" s="105">
        <v>0.16681000000000001</v>
      </c>
      <c r="CJ1546" s="105">
        <v>0.15698999999999999</v>
      </c>
      <c r="CK1546" s="105">
        <v>0.186391</v>
      </c>
      <c r="CL1546" s="105">
        <v>0.151087</v>
      </c>
      <c r="CM1546" s="116">
        <v>-1.5564000000000001E-3</v>
      </c>
    </row>
    <row r="1547" spans="1:91">
      <c r="A1547" s="104" t="s">
        <v>4058</v>
      </c>
      <c r="B1547" s="104" t="s">
        <v>4059</v>
      </c>
      <c r="C1547" s="104" t="s">
        <v>4015</v>
      </c>
      <c r="D1547" s="105">
        <v>29.899050000000003</v>
      </c>
      <c r="E1547" s="108">
        <v>615634770</v>
      </c>
      <c r="F1547" s="108">
        <v>988787394</v>
      </c>
      <c r="G1547" s="108">
        <v>879023785.79999995</v>
      </c>
      <c r="H1547" s="108">
        <v>993516003</v>
      </c>
      <c r="I1547" s="108">
        <v>1111658472</v>
      </c>
      <c r="J1547" s="108">
        <v>1417275008</v>
      </c>
      <c r="K1547" s="108">
        <v>1580281650</v>
      </c>
      <c r="L1547" s="108">
        <v>2696471196</v>
      </c>
      <c r="M1547" s="108">
        <v>1306283040</v>
      </c>
      <c r="N1547" s="108">
        <v>1128821455</v>
      </c>
      <c r="O1547" s="108">
        <v>814245810</v>
      </c>
      <c r="P1547" s="108">
        <v>882127001</v>
      </c>
      <c r="Q1547" s="108">
        <v>865456985</v>
      </c>
      <c r="R1547" s="108">
        <v>845759439.5</v>
      </c>
      <c r="S1547" s="108">
        <v>605102550.5</v>
      </c>
      <c r="T1547" s="108">
        <v>716311461</v>
      </c>
      <c r="U1547" s="108">
        <v>1001702445</v>
      </c>
      <c r="V1547" s="108">
        <v>574920916.60000002</v>
      </c>
      <c r="W1547" s="108">
        <v>727606915.5</v>
      </c>
      <c r="X1547" s="108">
        <v>607004481.5</v>
      </c>
      <c r="Y1547" s="108">
        <v>660206820</v>
      </c>
      <c r="Z1547" s="108">
        <v>594030745</v>
      </c>
      <c r="AA1547" s="108">
        <v>220066798</v>
      </c>
      <c r="AB1547" s="108">
        <v>703493429.5</v>
      </c>
      <c r="AC1547" s="108">
        <v>744222872.39999998</v>
      </c>
      <c r="AD1547" s="108">
        <v>425725639.80000001</v>
      </c>
      <c r="AE1547" s="108">
        <v>982195706.5</v>
      </c>
      <c r="AF1547" s="108">
        <v>996666552</v>
      </c>
      <c r="AG1547" s="108">
        <v>973782081</v>
      </c>
      <c r="AH1547" s="115">
        <v>894122426</v>
      </c>
      <c r="AI1547" s="105">
        <v>29.581</v>
      </c>
      <c r="AJ1547" s="105">
        <v>30.4832</v>
      </c>
      <c r="AK1547" s="105">
        <v>30.305299999999999</v>
      </c>
      <c r="AL1547" s="105">
        <v>30.162400000000002</v>
      </c>
      <c r="AM1547" s="105">
        <v>30.4818</v>
      </c>
      <c r="AN1547" s="105">
        <v>30.974900000000002</v>
      </c>
      <c r="AO1547" s="105">
        <v>30.771999999999998</v>
      </c>
      <c r="AP1547" s="105">
        <v>32.011600000000001</v>
      </c>
      <c r="AQ1547" s="105">
        <v>30.471900000000002</v>
      </c>
      <c r="AR1547" s="105">
        <v>30.5184</v>
      </c>
      <c r="AS1547" s="105">
        <v>30.182200000000002</v>
      </c>
      <c r="AT1547" s="105">
        <v>30.320599999999999</v>
      </c>
      <c r="AU1547" s="105">
        <v>29.912800000000001</v>
      </c>
      <c r="AV1547" s="105">
        <v>29.945399999999999</v>
      </c>
      <c r="AW1547" s="105">
        <v>29.5441</v>
      </c>
      <c r="AX1547" s="105">
        <v>29.795300000000001</v>
      </c>
      <c r="AY1547" s="105">
        <v>30.224599999999999</v>
      </c>
      <c r="AZ1547" s="105">
        <v>29.404800000000002</v>
      </c>
      <c r="BA1547" s="105">
        <v>29.683499999999999</v>
      </c>
      <c r="BB1547" s="105">
        <v>29.529699999999998</v>
      </c>
      <c r="BC1547" s="105">
        <v>29.5137</v>
      </c>
      <c r="BD1547" s="105">
        <v>29.529499999999999</v>
      </c>
      <c r="BE1547" s="105">
        <v>28.124300000000002</v>
      </c>
      <c r="BF1547" s="105">
        <v>29.826499999999999</v>
      </c>
      <c r="BG1547" s="105">
        <v>29.507899999999999</v>
      </c>
      <c r="BH1547" s="105">
        <v>28.704899999999999</v>
      </c>
      <c r="BI1547" s="105">
        <v>29.885300000000001</v>
      </c>
      <c r="BJ1547" s="105">
        <v>29.947600000000001</v>
      </c>
      <c r="BK1547" s="105">
        <v>29.811199999999999</v>
      </c>
      <c r="BL1547" s="116">
        <v>29.746500000000001</v>
      </c>
      <c r="BM1547" s="112">
        <v>0.365041</v>
      </c>
      <c r="BN1547" s="112">
        <v>4.4478499999999997E-2</v>
      </c>
      <c r="BO1547" s="112">
        <v>5.80619E-2</v>
      </c>
      <c r="BP1547" s="112">
        <v>1.1451100000000001E-2</v>
      </c>
      <c r="BQ1547" s="112">
        <v>0.82042599999999999</v>
      </c>
      <c r="BR1547" s="112">
        <v>0.91772299999999996</v>
      </c>
      <c r="BS1547" s="112">
        <v>3.19206E-2</v>
      </c>
      <c r="BT1547" s="112">
        <v>0.27049200000000001</v>
      </c>
      <c r="BU1547" s="117">
        <v>0.254743</v>
      </c>
      <c r="BV1547" s="112">
        <v>0.44891999999999999</v>
      </c>
      <c r="BW1547" s="112">
        <v>9.7319000000000003E-2</v>
      </c>
      <c r="BX1547" s="112">
        <v>0.14727799999999999</v>
      </c>
      <c r="BY1547" s="112">
        <v>3.0643E-2</v>
      </c>
      <c r="BZ1547" s="112">
        <v>0.91385300000000003</v>
      </c>
      <c r="CA1547" s="112">
        <v>0.96295600000000003</v>
      </c>
      <c r="CB1547" s="112">
        <v>0.171683</v>
      </c>
      <c r="CC1547" s="112">
        <v>0.47373199999999999</v>
      </c>
      <c r="CD1547" s="117">
        <v>0.71893099999999999</v>
      </c>
      <c r="CE1547" s="105">
        <v>0.28810400000000003</v>
      </c>
      <c r="CF1547" s="105">
        <v>0.70459700000000003</v>
      </c>
      <c r="CG1547" s="105">
        <v>1.2501100000000001</v>
      </c>
      <c r="CH1547" s="105">
        <v>0.50532600000000005</v>
      </c>
      <c r="CI1547" s="105">
        <v>-3.4335499999999998E-2</v>
      </c>
      <c r="CJ1547" s="105">
        <v>-2.6840800000000001E-2</v>
      </c>
      <c r="CK1547" s="105">
        <v>-0.25945000000000001</v>
      </c>
      <c r="CL1547" s="105">
        <v>-0.67495499999999997</v>
      </c>
      <c r="CM1547" s="116">
        <v>-0.469032</v>
      </c>
    </row>
    <row r="1548" spans="1:91">
      <c r="A1548" s="104" t="s">
        <v>5411</v>
      </c>
      <c r="B1548" s="104" t="s">
        <v>5412</v>
      </c>
      <c r="C1548" s="104" t="s">
        <v>5413</v>
      </c>
      <c r="D1548" s="105">
        <v>25.977650000000001</v>
      </c>
      <c r="E1548" s="108">
        <v>42289547</v>
      </c>
      <c r="F1548" s="108">
        <v>53881380</v>
      </c>
      <c r="G1548" s="108">
        <v>44482724</v>
      </c>
      <c r="H1548" s="108">
        <v>36528028</v>
      </c>
      <c r="I1548" s="108">
        <v>46064648</v>
      </c>
      <c r="J1548" s="108">
        <v>61940792.5</v>
      </c>
      <c r="K1548" s="108">
        <v>55286163.5</v>
      </c>
      <c r="L1548" s="108">
        <v>137472308</v>
      </c>
      <c r="M1548" s="108">
        <v>66843554</v>
      </c>
      <c r="N1548" s="108">
        <v>68254834.5</v>
      </c>
      <c r="O1548" s="108">
        <v>77828124</v>
      </c>
      <c r="P1548" s="108">
        <v>72477627</v>
      </c>
      <c r="Q1548" s="108">
        <v>49990210</v>
      </c>
      <c r="R1548" s="108">
        <v>62720679</v>
      </c>
      <c r="S1548" s="108">
        <v>32597176</v>
      </c>
      <c r="T1548" s="108">
        <v>63639704</v>
      </c>
      <c r="U1548" s="108">
        <v>60499237</v>
      </c>
      <c r="V1548" s="108">
        <v>37744854</v>
      </c>
      <c r="W1548" s="108">
        <v>69115394</v>
      </c>
      <c r="X1548" s="108">
        <v>58053878</v>
      </c>
      <c r="Y1548" s="108">
        <v>58398152</v>
      </c>
      <c r="Z1548" s="108">
        <v>50540138</v>
      </c>
      <c r="AA1548" s="108">
        <v>42890614</v>
      </c>
      <c r="AB1548" s="108">
        <v>62126046</v>
      </c>
      <c r="AC1548" s="108">
        <v>51128422</v>
      </c>
      <c r="AD1548" s="108">
        <v>46841107</v>
      </c>
      <c r="AE1548" s="108">
        <v>30706446</v>
      </c>
      <c r="AF1548" s="108">
        <v>57834748</v>
      </c>
      <c r="AG1548" s="108">
        <v>47294829</v>
      </c>
      <c r="AH1548" s="115">
        <v>50704808</v>
      </c>
      <c r="AI1548" s="105">
        <v>25.717300000000002</v>
      </c>
      <c r="AJ1548" s="105">
        <v>26.3918</v>
      </c>
      <c r="AK1548" s="105">
        <v>26.063600000000001</v>
      </c>
      <c r="AL1548" s="105">
        <v>25.396899999999999</v>
      </c>
      <c r="AM1548" s="105">
        <v>25.9771</v>
      </c>
      <c r="AN1548" s="105">
        <v>26.733699999999999</v>
      </c>
      <c r="AO1548" s="105">
        <v>25.967500000000001</v>
      </c>
      <c r="AP1548" s="105">
        <v>28.142199999999999</v>
      </c>
      <c r="AQ1548" s="105">
        <v>26.183399999999999</v>
      </c>
      <c r="AR1548" s="105">
        <v>26.409400000000002</v>
      </c>
      <c r="AS1548" s="105">
        <v>26.873200000000001</v>
      </c>
      <c r="AT1548" s="105">
        <v>26.715199999999999</v>
      </c>
      <c r="AU1548" s="105">
        <v>25.788699999999999</v>
      </c>
      <c r="AV1548" s="105">
        <v>26.1921</v>
      </c>
      <c r="AW1548" s="105">
        <v>25.509899999999998</v>
      </c>
      <c r="AX1548" s="105">
        <v>26.302700000000002</v>
      </c>
      <c r="AY1548" s="105">
        <v>26.187999999999999</v>
      </c>
      <c r="AZ1548" s="105">
        <v>25.5944</v>
      </c>
      <c r="BA1548" s="105">
        <v>26.287400000000002</v>
      </c>
      <c r="BB1548" s="105">
        <v>26.153400000000001</v>
      </c>
      <c r="BC1548" s="105">
        <v>25.978200000000001</v>
      </c>
      <c r="BD1548" s="105">
        <v>25.967099999999999</v>
      </c>
      <c r="BE1548" s="105">
        <v>25.770399999999999</v>
      </c>
      <c r="BF1548" s="105">
        <v>26.325299999999999</v>
      </c>
      <c r="BG1548" s="105">
        <v>25.633500000000002</v>
      </c>
      <c r="BH1548" s="105">
        <v>25.478000000000002</v>
      </c>
      <c r="BI1548" s="105">
        <v>24.885899999999999</v>
      </c>
      <c r="BJ1548" s="105">
        <v>25.840499999999999</v>
      </c>
      <c r="BK1548" s="105">
        <v>25.455300000000001</v>
      </c>
      <c r="BL1548" s="116">
        <v>25.627600000000001</v>
      </c>
      <c r="BM1548" s="112">
        <v>0.13700499999999999</v>
      </c>
      <c r="BN1548" s="112">
        <v>0.38245499999999999</v>
      </c>
      <c r="BO1548" s="112">
        <v>0.18417</v>
      </c>
      <c r="BP1548" s="112">
        <v>4.3254399999999998E-3</v>
      </c>
      <c r="BQ1548" s="112">
        <v>0.45198899999999997</v>
      </c>
      <c r="BR1548" s="112">
        <v>0.190778</v>
      </c>
      <c r="BS1548" s="112">
        <v>2.51568E-2</v>
      </c>
      <c r="BT1548" s="112">
        <v>0.126056</v>
      </c>
      <c r="BU1548" s="117">
        <v>0.29035699999999998</v>
      </c>
      <c r="BV1548" s="112">
        <v>0.20783299999999999</v>
      </c>
      <c r="BW1548" s="112">
        <v>0.47337400000000002</v>
      </c>
      <c r="BX1548" s="112">
        <v>0.29381400000000002</v>
      </c>
      <c r="BY1548" s="112">
        <v>1.6314100000000002E-2</v>
      </c>
      <c r="BZ1548" s="112">
        <v>0.72712900000000003</v>
      </c>
      <c r="CA1548" s="112">
        <v>0.44960699999999998</v>
      </c>
      <c r="CB1548" s="112">
        <v>0.15399499999999999</v>
      </c>
      <c r="CC1548" s="112">
        <v>0.30495299999999997</v>
      </c>
      <c r="CD1548" s="117">
        <v>0.72864200000000001</v>
      </c>
      <c r="CE1548" s="105">
        <v>0.41644700000000001</v>
      </c>
      <c r="CF1548" s="105">
        <v>0.39480300000000002</v>
      </c>
      <c r="CG1548" s="105">
        <v>1.12323</v>
      </c>
      <c r="CH1548" s="105">
        <v>1.0248200000000001</v>
      </c>
      <c r="CI1548" s="105">
        <v>0.189138</v>
      </c>
      <c r="CJ1548" s="105">
        <v>0.38724599999999998</v>
      </c>
      <c r="CK1548" s="105">
        <v>0.49855699999999997</v>
      </c>
      <c r="CL1548" s="105">
        <v>0.37981100000000001</v>
      </c>
      <c r="CM1548" s="116">
        <v>-0.30865300000000001</v>
      </c>
    </row>
    <row r="1549" spans="1:91">
      <c r="A1549" s="104" t="s">
        <v>5414</v>
      </c>
      <c r="B1549" s="104" t="s">
        <v>5415</v>
      </c>
      <c r="C1549" s="104" t="s">
        <v>5416</v>
      </c>
      <c r="D1549" s="105">
        <v>28.947900000000001</v>
      </c>
      <c r="E1549" s="108">
        <v>364566459.5</v>
      </c>
      <c r="F1549" s="108">
        <v>523768098</v>
      </c>
      <c r="G1549" s="108">
        <v>653486210</v>
      </c>
      <c r="H1549" s="108">
        <v>585456019.5</v>
      </c>
      <c r="I1549" s="108">
        <v>213186074</v>
      </c>
      <c r="J1549" s="108">
        <v>593206020.5</v>
      </c>
      <c r="K1549" s="108">
        <v>736709212</v>
      </c>
      <c r="L1549" s="108">
        <v>1223843176</v>
      </c>
      <c r="M1549" s="108">
        <v>540206692.29999995</v>
      </c>
      <c r="N1549" s="108">
        <v>546928042.5</v>
      </c>
      <c r="O1549" s="108">
        <v>366348030.30000001</v>
      </c>
      <c r="P1549" s="108">
        <v>126694356</v>
      </c>
      <c r="Q1549" s="108">
        <v>366535867.5</v>
      </c>
      <c r="R1549" s="108">
        <v>450928608</v>
      </c>
      <c r="S1549" s="108">
        <v>328255834</v>
      </c>
      <c r="T1549" s="108">
        <v>371731017.80000001</v>
      </c>
      <c r="U1549" s="108">
        <v>418336191.5</v>
      </c>
      <c r="V1549" s="108">
        <v>189312989.30000001</v>
      </c>
      <c r="W1549" s="108">
        <v>471158503</v>
      </c>
      <c r="X1549" s="108">
        <v>433567935.5</v>
      </c>
      <c r="Y1549" s="108">
        <v>262848881</v>
      </c>
      <c r="Z1549" s="108">
        <v>167683114</v>
      </c>
      <c r="AA1549" s="108">
        <v>136290655</v>
      </c>
      <c r="AB1549" s="108">
        <v>376716534</v>
      </c>
      <c r="AC1549" s="108">
        <v>430302380</v>
      </c>
      <c r="AD1549" s="108">
        <v>413016622.5</v>
      </c>
      <c r="AE1549" s="108">
        <v>485150317.5</v>
      </c>
      <c r="AF1549" s="108">
        <v>521819567.5</v>
      </c>
      <c r="AG1549" s="108">
        <v>564040881.79999995</v>
      </c>
      <c r="AH1549" s="115">
        <v>475643646.5</v>
      </c>
      <c r="AI1549" s="105">
        <v>28.825099999999999</v>
      </c>
      <c r="AJ1549" s="105">
        <v>29.538599999999999</v>
      </c>
      <c r="AK1549" s="105">
        <v>29.887899999999998</v>
      </c>
      <c r="AL1549" s="105">
        <v>29.3994</v>
      </c>
      <c r="AM1549" s="105">
        <v>28.132400000000001</v>
      </c>
      <c r="AN1549" s="105">
        <v>29.674299999999999</v>
      </c>
      <c r="AO1549" s="105">
        <v>29.7029</v>
      </c>
      <c r="AP1549" s="105">
        <v>31.0044</v>
      </c>
      <c r="AQ1549" s="105">
        <v>29.198</v>
      </c>
      <c r="AR1549" s="105">
        <v>29.461400000000001</v>
      </c>
      <c r="AS1549" s="105">
        <v>29.069800000000001</v>
      </c>
      <c r="AT1549" s="105">
        <v>27.520900000000001</v>
      </c>
      <c r="AU1549" s="105">
        <v>28.640899999999998</v>
      </c>
      <c r="AV1549" s="105">
        <v>29.038</v>
      </c>
      <c r="AW1549" s="105">
        <v>28.7302</v>
      </c>
      <c r="AX1549" s="105">
        <v>28.849</v>
      </c>
      <c r="AY1549" s="105">
        <v>28.970300000000002</v>
      </c>
      <c r="AZ1549" s="105">
        <v>27.878399999999999</v>
      </c>
      <c r="BA1549" s="105">
        <v>29.0566</v>
      </c>
      <c r="BB1549" s="105">
        <v>29.043500000000002</v>
      </c>
      <c r="BC1549" s="105">
        <v>28.190999999999999</v>
      </c>
      <c r="BD1549" s="105">
        <v>27.754000000000001</v>
      </c>
      <c r="BE1549" s="105">
        <v>27.4816</v>
      </c>
      <c r="BF1549" s="105">
        <v>28.9255</v>
      </c>
      <c r="BG1549" s="105">
        <v>28.7364</v>
      </c>
      <c r="BH1549" s="105">
        <v>28.665199999999999</v>
      </c>
      <c r="BI1549" s="105">
        <v>28.867699999999999</v>
      </c>
      <c r="BJ1549" s="105">
        <v>29.013999999999999</v>
      </c>
      <c r="BK1549" s="105">
        <v>29.011900000000001</v>
      </c>
      <c r="BL1549" s="116">
        <v>28.815200000000001</v>
      </c>
      <c r="BM1549" s="112">
        <v>0.21527499999999999</v>
      </c>
      <c r="BN1549" s="112">
        <v>0.81219799999999998</v>
      </c>
      <c r="BO1549" s="112">
        <v>0.13264999999999999</v>
      </c>
      <c r="BP1549" s="112">
        <v>0.68187399999999998</v>
      </c>
      <c r="BQ1549" s="112">
        <v>0.35300700000000002</v>
      </c>
      <c r="BR1549" s="112">
        <v>0.33952700000000002</v>
      </c>
      <c r="BS1549" s="112">
        <v>0.56648699999999996</v>
      </c>
      <c r="BT1549" s="112">
        <v>0.116787</v>
      </c>
      <c r="BU1549" s="117">
        <v>9.8065600000000003E-2</v>
      </c>
      <c r="BV1549" s="112">
        <v>0.296018</v>
      </c>
      <c r="BW1549" s="112">
        <v>0.85176300000000005</v>
      </c>
      <c r="BX1549" s="112">
        <v>0.231684</v>
      </c>
      <c r="BY1549" s="112">
        <v>0.74146999999999996</v>
      </c>
      <c r="BZ1549" s="112">
        <v>0.67771700000000001</v>
      </c>
      <c r="CA1549" s="112">
        <v>0.60752099999999998</v>
      </c>
      <c r="CB1549" s="112">
        <v>0.74239999999999995</v>
      </c>
      <c r="CC1549" s="112">
        <v>0.29385899999999998</v>
      </c>
      <c r="CD1549" s="117">
        <v>0.61957799999999996</v>
      </c>
      <c r="CE1549" s="105">
        <v>0.470138</v>
      </c>
      <c r="CF1549" s="105">
        <v>0.121644</v>
      </c>
      <c r="CG1549" s="105">
        <v>1.0214099999999999</v>
      </c>
      <c r="CH1549" s="105">
        <v>-0.26299400000000001</v>
      </c>
      <c r="CI1549" s="105">
        <v>-0.14401600000000001</v>
      </c>
      <c r="CJ1549" s="105">
        <v>-0.38113799999999998</v>
      </c>
      <c r="CK1549" s="105">
        <v>-0.18335899999999999</v>
      </c>
      <c r="CL1549" s="105">
        <v>-0.89335600000000004</v>
      </c>
      <c r="CM1549" s="116">
        <v>-0.190606</v>
      </c>
    </row>
    <row r="1550" spans="1:91">
      <c r="A1550" s="104" t="s">
        <v>4060</v>
      </c>
      <c r="B1550" s="104" t="s">
        <v>4061</v>
      </c>
      <c r="C1550" s="104" t="s">
        <v>4062</v>
      </c>
      <c r="D1550" s="105">
        <v>29.563949999999998</v>
      </c>
      <c r="E1550" s="108">
        <v>511096098</v>
      </c>
      <c r="F1550" s="108">
        <v>252486147.5</v>
      </c>
      <c r="G1550" s="108">
        <v>427756294.5</v>
      </c>
      <c r="H1550" s="108">
        <v>647765991.5</v>
      </c>
      <c r="I1550" s="108">
        <v>545944305</v>
      </c>
      <c r="J1550" s="108">
        <v>759900463</v>
      </c>
      <c r="K1550" s="108">
        <v>767030052</v>
      </c>
      <c r="L1550" s="108">
        <v>1279297368</v>
      </c>
      <c r="M1550" s="108">
        <v>633316050</v>
      </c>
      <c r="N1550" s="108">
        <v>746349170</v>
      </c>
      <c r="O1550" s="108">
        <v>625629140</v>
      </c>
      <c r="P1550" s="108">
        <v>545794869.5</v>
      </c>
      <c r="Q1550" s="108">
        <v>798495160</v>
      </c>
      <c r="R1550" s="108">
        <v>648118420</v>
      </c>
      <c r="S1550" s="108">
        <v>161352766.5</v>
      </c>
      <c r="T1550" s="108">
        <v>584654115.79999995</v>
      </c>
      <c r="U1550" s="108">
        <v>633394823.29999995</v>
      </c>
      <c r="V1550" s="108">
        <v>348107170</v>
      </c>
      <c r="W1550" s="108">
        <v>838985924</v>
      </c>
      <c r="X1550" s="108">
        <v>827071589</v>
      </c>
      <c r="Y1550" s="108">
        <v>732865972</v>
      </c>
      <c r="Z1550" s="108">
        <v>800773928</v>
      </c>
      <c r="AA1550" s="108">
        <v>379104437</v>
      </c>
      <c r="AB1550" s="108">
        <v>725329497</v>
      </c>
      <c r="AC1550" s="108">
        <v>486988196.80000001</v>
      </c>
      <c r="AD1550" s="108">
        <v>734274450.5</v>
      </c>
      <c r="AE1550" s="108">
        <v>546007497.5</v>
      </c>
      <c r="AF1550" s="108">
        <v>773718053.5</v>
      </c>
      <c r="AG1550" s="108">
        <v>660319893</v>
      </c>
      <c r="AH1550" s="115">
        <v>813771161</v>
      </c>
      <c r="AI1550" s="105">
        <v>29.3125</v>
      </c>
      <c r="AJ1550" s="105">
        <v>28.491099999999999</v>
      </c>
      <c r="AK1550" s="105">
        <v>29.277999999999999</v>
      </c>
      <c r="AL1550" s="105">
        <v>29.545300000000001</v>
      </c>
      <c r="AM1550" s="105">
        <v>29.456299999999999</v>
      </c>
      <c r="AN1550" s="105">
        <v>30.031700000000001</v>
      </c>
      <c r="AO1550" s="105">
        <v>29.754799999999999</v>
      </c>
      <c r="AP1550" s="105">
        <v>31.052399999999999</v>
      </c>
      <c r="AQ1550" s="105">
        <v>29.427399999999999</v>
      </c>
      <c r="AR1550" s="105">
        <v>29.923300000000001</v>
      </c>
      <c r="AS1550" s="105">
        <v>29.789400000000001</v>
      </c>
      <c r="AT1550" s="105">
        <v>29.6279</v>
      </c>
      <c r="AU1550" s="105">
        <v>29.779900000000001</v>
      </c>
      <c r="AV1550" s="105">
        <v>29.561399999999999</v>
      </c>
      <c r="AW1550" s="105">
        <v>27.726500000000001</v>
      </c>
      <c r="AX1550" s="105">
        <v>29.502300000000002</v>
      </c>
      <c r="AY1550" s="105">
        <v>29.566500000000001</v>
      </c>
      <c r="AZ1550" s="105">
        <v>28.731000000000002</v>
      </c>
      <c r="BA1550" s="105">
        <v>29.888999999999999</v>
      </c>
      <c r="BB1550" s="105">
        <v>29.9711</v>
      </c>
      <c r="BC1550" s="105">
        <v>29.659800000000001</v>
      </c>
      <c r="BD1550" s="105">
        <v>29.969100000000001</v>
      </c>
      <c r="BE1550" s="105">
        <v>28.904599999999999</v>
      </c>
      <c r="BF1550" s="105">
        <v>29.8706</v>
      </c>
      <c r="BG1550" s="105">
        <v>28.913799999999998</v>
      </c>
      <c r="BH1550" s="105">
        <v>29.491700000000002</v>
      </c>
      <c r="BI1550" s="105">
        <v>29.0382</v>
      </c>
      <c r="BJ1550" s="105">
        <v>29.5823</v>
      </c>
      <c r="BK1550" s="105">
        <v>29.243099999999998</v>
      </c>
      <c r="BL1550" s="116">
        <v>29.603100000000001</v>
      </c>
      <c r="BM1550" s="112">
        <v>0.19961200000000001</v>
      </c>
      <c r="BN1550" s="112">
        <v>0.39858700000000002</v>
      </c>
      <c r="BO1550" s="112">
        <v>0.30296499999999998</v>
      </c>
      <c r="BP1550" s="112">
        <v>0.103309</v>
      </c>
      <c r="BQ1550" s="112">
        <v>0.53056999999999999</v>
      </c>
      <c r="BR1550" s="112">
        <v>0.51360899999999998</v>
      </c>
      <c r="BS1550" s="112">
        <v>7.1454400000000001E-2</v>
      </c>
      <c r="BT1550" s="112">
        <v>0.78396900000000003</v>
      </c>
      <c r="BU1550" s="117">
        <v>0.19450799999999999</v>
      </c>
      <c r="BV1550" s="112">
        <v>0.27864800000000001</v>
      </c>
      <c r="BW1550" s="112">
        <v>0.486738</v>
      </c>
      <c r="BX1550" s="112">
        <v>0.41681400000000002</v>
      </c>
      <c r="BY1550" s="112">
        <v>0.16336899999999999</v>
      </c>
      <c r="BZ1550" s="112">
        <v>0.76434000000000002</v>
      </c>
      <c r="CA1550" s="112">
        <v>0.75017</v>
      </c>
      <c r="CB1550" s="112">
        <v>0.25252999999999998</v>
      </c>
      <c r="CC1550" s="112">
        <v>0.87567899999999999</v>
      </c>
      <c r="CD1550" s="117">
        <v>0.69455</v>
      </c>
      <c r="CE1550" s="105">
        <v>-0.44897799999999999</v>
      </c>
      <c r="CF1550" s="105">
        <v>0.201594</v>
      </c>
      <c r="CG1550" s="105">
        <v>0.60203600000000002</v>
      </c>
      <c r="CH1550" s="105">
        <v>0.30406899999999998</v>
      </c>
      <c r="CI1550" s="105">
        <v>-0.45358100000000001</v>
      </c>
      <c r="CJ1550" s="105">
        <v>-0.209565</v>
      </c>
      <c r="CK1550" s="105">
        <v>0.36380299999999999</v>
      </c>
      <c r="CL1550" s="105">
        <v>0.10528</v>
      </c>
      <c r="CM1550" s="116">
        <v>-0.328262</v>
      </c>
    </row>
    <row r="1551" spans="1:91">
      <c r="A1551" s="104" t="s">
        <v>4063</v>
      </c>
      <c r="B1551" s="104" t="s">
        <v>4064</v>
      </c>
      <c r="C1551" s="104" t="s">
        <v>4065</v>
      </c>
      <c r="D1551" s="105">
        <v>28.546100000000003</v>
      </c>
      <c r="E1551" s="108">
        <v>309297044</v>
      </c>
      <c r="F1551" s="108">
        <v>484649166</v>
      </c>
      <c r="G1551" s="108">
        <v>1537155486</v>
      </c>
      <c r="H1551" s="108">
        <v>314807640.80000001</v>
      </c>
      <c r="I1551" s="108">
        <v>463557972</v>
      </c>
      <c r="J1551" s="108">
        <v>1448596907</v>
      </c>
      <c r="K1551" s="108">
        <v>2511895430</v>
      </c>
      <c r="L1551" s="108">
        <v>304050533.5</v>
      </c>
      <c r="M1551" s="108">
        <v>1618079038</v>
      </c>
      <c r="N1551" s="108">
        <v>434990008.5</v>
      </c>
      <c r="O1551" s="108">
        <v>469046697</v>
      </c>
      <c r="P1551" s="108">
        <v>1125727124</v>
      </c>
      <c r="Q1551" s="108">
        <v>173086165</v>
      </c>
      <c r="R1551" s="108">
        <v>153314621.5</v>
      </c>
      <c r="S1551" s="108">
        <v>168305714.5</v>
      </c>
      <c r="T1551" s="108">
        <v>1591075660</v>
      </c>
      <c r="U1551" s="108">
        <v>219445393.30000001</v>
      </c>
      <c r="V1551" s="108">
        <v>275804266.5</v>
      </c>
      <c r="W1551" s="108">
        <v>264044041.30000001</v>
      </c>
      <c r="X1551" s="108">
        <v>275912469</v>
      </c>
      <c r="Y1551" s="108">
        <v>247697315.5</v>
      </c>
      <c r="Z1551" s="108">
        <v>224113066</v>
      </c>
      <c r="AA1551" s="108">
        <v>198978947.5</v>
      </c>
      <c r="AB1551" s="108">
        <v>259369378</v>
      </c>
      <c r="AC1551" s="108">
        <v>1466754264</v>
      </c>
      <c r="AD1551" s="108">
        <v>217569251.30000001</v>
      </c>
      <c r="AE1551" s="108">
        <v>1278560642</v>
      </c>
      <c r="AF1551" s="108">
        <v>217091119</v>
      </c>
      <c r="AG1551" s="108">
        <v>244577496</v>
      </c>
      <c r="AH1551" s="115">
        <v>1138418725</v>
      </c>
      <c r="AI1551" s="105">
        <v>28.587900000000001</v>
      </c>
      <c r="AJ1551" s="105">
        <v>29.429099999999998</v>
      </c>
      <c r="AK1551" s="105">
        <v>31.113499999999998</v>
      </c>
      <c r="AL1551" s="105">
        <v>28.504300000000001</v>
      </c>
      <c r="AM1551" s="105">
        <v>29.248799999999999</v>
      </c>
      <c r="AN1551" s="105">
        <v>30.961099999999998</v>
      </c>
      <c r="AO1551" s="105">
        <v>31.457000000000001</v>
      </c>
      <c r="AP1551" s="105">
        <v>28.9969</v>
      </c>
      <c r="AQ1551" s="105">
        <v>30.7807</v>
      </c>
      <c r="AR1551" s="105">
        <v>29.1494</v>
      </c>
      <c r="AS1551" s="105">
        <v>29.3887</v>
      </c>
      <c r="AT1551" s="105">
        <v>30.6724</v>
      </c>
      <c r="AU1551" s="105">
        <v>27.598400000000002</v>
      </c>
      <c r="AV1551" s="105">
        <v>27.4816</v>
      </c>
      <c r="AW1551" s="105">
        <v>27.794</v>
      </c>
      <c r="AX1551" s="105">
        <v>30.9467</v>
      </c>
      <c r="AY1551" s="105">
        <v>28.038399999999999</v>
      </c>
      <c r="AZ1551" s="105">
        <v>28.343900000000001</v>
      </c>
      <c r="BA1551" s="105">
        <v>28.2211</v>
      </c>
      <c r="BB1551" s="105">
        <v>28.3781</v>
      </c>
      <c r="BC1551" s="105">
        <v>28.1004</v>
      </c>
      <c r="BD1551" s="105">
        <v>28.1738</v>
      </c>
      <c r="BE1551" s="105">
        <v>28.0274</v>
      </c>
      <c r="BF1551" s="105">
        <v>28.387</v>
      </c>
      <c r="BG1551" s="105">
        <v>30.491499999999998</v>
      </c>
      <c r="BH1551" s="105">
        <v>27.7395</v>
      </c>
      <c r="BI1551" s="105">
        <v>30.265799999999999</v>
      </c>
      <c r="BJ1551" s="105">
        <v>27.748799999999999</v>
      </c>
      <c r="BK1551" s="105">
        <v>27.838000000000001</v>
      </c>
      <c r="BL1551" s="116">
        <v>30.074300000000001</v>
      </c>
      <c r="BM1551" s="112">
        <v>0.33779599999999999</v>
      </c>
      <c r="BN1551" s="112">
        <v>0.38831300000000002</v>
      </c>
      <c r="BO1551" s="112">
        <v>0.153616</v>
      </c>
      <c r="BP1551" s="112">
        <v>0.25702599999999998</v>
      </c>
      <c r="BQ1551" s="112">
        <v>0.29201500000000002</v>
      </c>
      <c r="BR1551" s="112">
        <v>0.66617099999999996</v>
      </c>
      <c r="BS1551" s="112">
        <v>0.69679599999999997</v>
      </c>
      <c r="BT1551" s="112">
        <v>0.66566400000000003</v>
      </c>
      <c r="BU1551" s="117">
        <v>0.46262500000000001</v>
      </c>
      <c r="BV1551" s="112">
        <v>0.42034500000000002</v>
      </c>
      <c r="BW1551" s="112">
        <v>0.478688</v>
      </c>
      <c r="BX1551" s="112">
        <v>0.25773000000000001</v>
      </c>
      <c r="BY1551" s="112">
        <v>0.34151300000000001</v>
      </c>
      <c r="BZ1551" s="112">
        <v>0.62838799999999995</v>
      </c>
      <c r="CA1551" s="112">
        <v>0.83983699999999994</v>
      </c>
      <c r="CB1551" s="112">
        <v>0.83702900000000002</v>
      </c>
      <c r="CC1551" s="112">
        <v>0.79613699999999998</v>
      </c>
      <c r="CD1551" s="117">
        <v>0.78720299999999999</v>
      </c>
      <c r="CE1551" s="105">
        <v>1.15646</v>
      </c>
      <c r="CF1551" s="105">
        <v>1.01772</v>
      </c>
      <c r="CG1551" s="105">
        <v>1.85785</v>
      </c>
      <c r="CH1551" s="105">
        <v>1.18316</v>
      </c>
      <c r="CI1551" s="105">
        <v>-0.92901699999999998</v>
      </c>
      <c r="CJ1551" s="105">
        <v>0.55598599999999998</v>
      </c>
      <c r="CK1551" s="105">
        <v>-0.32045200000000001</v>
      </c>
      <c r="CL1551" s="105">
        <v>-0.35758299999999998</v>
      </c>
      <c r="CM1551" s="116">
        <v>0.94521999999999995</v>
      </c>
    </row>
    <row r="1552" spans="1:91">
      <c r="A1552" s="104" t="s">
        <v>4066</v>
      </c>
      <c r="B1552" s="104" t="s">
        <v>4067</v>
      </c>
      <c r="C1552" s="104" t="s">
        <v>4068</v>
      </c>
      <c r="D1552" s="105">
        <v>27.738700000000001</v>
      </c>
      <c r="E1552" s="108">
        <v>237062068.40000001</v>
      </c>
      <c r="F1552" s="108">
        <v>119972017</v>
      </c>
      <c r="G1552" s="108">
        <v>122846799</v>
      </c>
      <c r="H1552" s="108">
        <v>116915430.59999999</v>
      </c>
      <c r="I1552" s="108">
        <v>108719914</v>
      </c>
      <c r="J1552" s="108">
        <v>147564852.80000001</v>
      </c>
      <c r="K1552" s="108">
        <v>153538354</v>
      </c>
      <c r="L1552" s="108">
        <v>106164359</v>
      </c>
      <c r="M1552" s="108">
        <v>222168414</v>
      </c>
      <c r="N1552" s="108">
        <v>159679773.90000001</v>
      </c>
      <c r="O1552" s="108">
        <v>234195602</v>
      </c>
      <c r="P1552" s="108">
        <v>121600748.7</v>
      </c>
      <c r="Q1552" s="108">
        <v>134524463.5</v>
      </c>
      <c r="R1552" s="108">
        <v>79550704.840000004</v>
      </c>
      <c r="S1552" s="108">
        <v>130989490.8</v>
      </c>
      <c r="T1552" s="108">
        <v>171616805.5</v>
      </c>
      <c r="U1552" s="108">
        <v>170396962.09999999</v>
      </c>
      <c r="V1552" s="108">
        <v>291980462.30000001</v>
      </c>
      <c r="W1552" s="108">
        <v>266556323.90000001</v>
      </c>
      <c r="X1552" s="108">
        <v>368649602.5</v>
      </c>
      <c r="Y1552" s="108">
        <v>197936143.90000001</v>
      </c>
      <c r="Z1552" s="108">
        <v>301507328.30000001</v>
      </c>
      <c r="AA1552" s="108">
        <v>166655564.69999999</v>
      </c>
      <c r="AB1552" s="108">
        <v>162733655</v>
      </c>
      <c r="AC1552" s="108">
        <v>371649918</v>
      </c>
      <c r="AD1552" s="108">
        <v>158399447.09999999</v>
      </c>
      <c r="AE1552" s="108">
        <v>414501735.5</v>
      </c>
      <c r="AF1552" s="108">
        <v>317268242.30000001</v>
      </c>
      <c r="AG1552" s="108">
        <v>241954185.5</v>
      </c>
      <c r="AH1552" s="115">
        <v>228687725.5</v>
      </c>
      <c r="AI1552" s="105">
        <v>28.2042</v>
      </c>
      <c r="AJ1552" s="105">
        <v>27.546299999999999</v>
      </c>
      <c r="AK1552" s="105">
        <v>27.560199999999998</v>
      </c>
      <c r="AL1552" s="105">
        <v>27.075299999999999</v>
      </c>
      <c r="AM1552" s="105">
        <v>27.153700000000001</v>
      </c>
      <c r="AN1552" s="105">
        <v>27.743500000000001</v>
      </c>
      <c r="AO1552" s="105">
        <v>27.460599999999999</v>
      </c>
      <c r="AP1552" s="105">
        <v>27.654699999999998</v>
      </c>
      <c r="AQ1552" s="105">
        <v>27.9162</v>
      </c>
      <c r="AR1552" s="105">
        <v>27.724399999999999</v>
      </c>
      <c r="AS1552" s="105">
        <v>28.441500000000001</v>
      </c>
      <c r="AT1552" s="105">
        <v>27.4617</v>
      </c>
      <c r="AU1552" s="105">
        <v>27.222300000000001</v>
      </c>
      <c r="AV1552" s="105">
        <v>26.5351</v>
      </c>
      <c r="AW1552" s="105">
        <v>27.4025</v>
      </c>
      <c r="AX1552" s="105">
        <v>27.733899999999998</v>
      </c>
      <c r="AY1552" s="105">
        <v>27.6599</v>
      </c>
      <c r="AZ1552" s="105">
        <v>28.502099999999999</v>
      </c>
      <c r="BA1552" s="105">
        <v>28.2348</v>
      </c>
      <c r="BB1552" s="105">
        <v>28.7988</v>
      </c>
      <c r="BC1552" s="105">
        <v>27.7746</v>
      </c>
      <c r="BD1552" s="105">
        <v>28.603300000000001</v>
      </c>
      <c r="BE1552" s="105">
        <v>27.7819</v>
      </c>
      <c r="BF1552" s="105">
        <v>27.714500000000001</v>
      </c>
      <c r="BG1552" s="105">
        <v>28.520299999999999</v>
      </c>
      <c r="BH1552" s="105">
        <v>27.269400000000001</v>
      </c>
      <c r="BI1552" s="105">
        <v>28.640699999999999</v>
      </c>
      <c r="BJ1552" s="105">
        <v>28.296199999999999</v>
      </c>
      <c r="BK1552" s="105">
        <v>27.8125</v>
      </c>
      <c r="BL1552" s="116">
        <v>27.8017</v>
      </c>
      <c r="BM1552" s="112">
        <v>0.50232100000000002</v>
      </c>
      <c r="BN1552" s="112">
        <v>7.2502499999999998E-2</v>
      </c>
      <c r="BO1552" s="112">
        <v>0.23506299999999999</v>
      </c>
      <c r="BP1552" s="112">
        <v>0.79247800000000002</v>
      </c>
      <c r="BQ1552" s="112">
        <v>4.1867599999999998E-2</v>
      </c>
      <c r="BR1552" s="112">
        <v>0.98853000000000002</v>
      </c>
      <c r="BS1552" s="112">
        <v>0.42605799999999999</v>
      </c>
      <c r="BT1552" s="112">
        <v>0.85720799999999997</v>
      </c>
      <c r="BU1552" s="117">
        <v>0.72975400000000001</v>
      </c>
      <c r="BV1552" s="112">
        <v>0.58083700000000005</v>
      </c>
      <c r="BW1552" s="112">
        <v>0.13566900000000001</v>
      </c>
      <c r="BX1552" s="112">
        <v>0.347248</v>
      </c>
      <c r="BY1552" s="112">
        <v>0.831538</v>
      </c>
      <c r="BZ1552" s="112">
        <v>0.36844199999999999</v>
      </c>
      <c r="CA1552" s="112">
        <v>0.99361500000000003</v>
      </c>
      <c r="CB1552" s="112">
        <v>0.64378999999999997</v>
      </c>
      <c r="CC1552" s="112">
        <v>0.92270300000000005</v>
      </c>
      <c r="CD1552" s="117">
        <v>0.91275600000000001</v>
      </c>
      <c r="CE1552" s="105">
        <v>-0.19989899999999999</v>
      </c>
      <c r="CF1552" s="105">
        <v>-0.64596900000000002</v>
      </c>
      <c r="CG1552" s="105">
        <v>-0.29295700000000002</v>
      </c>
      <c r="CH1552" s="105">
        <v>-9.4251600000000005E-2</v>
      </c>
      <c r="CI1552" s="105">
        <v>-0.91683700000000001</v>
      </c>
      <c r="CJ1552" s="105">
        <v>-4.8141499999999997E-3</v>
      </c>
      <c r="CK1552" s="105">
        <v>0.29926700000000001</v>
      </c>
      <c r="CL1552" s="105">
        <v>6.3107800000000006E-2</v>
      </c>
      <c r="CM1552" s="116">
        <v>0.17333100000000001</v>
      </c>
    </row>
    <row r="1553" spans="1:91">
      <c r="A1553" s="104" t="s">
        <v>4072</v>
      </c>
      <c r="B1553" s="104" t="s">
        <v>4073</v>
      </c>
      <c r="C1553" s="104" t="s">
        <v>4074</v>
      </c>
      <c r="D1553" s="105">
        <v>29.388400000000001</v>
      </c>
      <c r="E1553" s="108">
        <v>581345281.5</v>
      </c>
      <c r="F1553" s="108">
        <v>1035280897</v>
      </c>
      <c r="G1553" s="108">
        <v>1016257826</v>
      </c>
      <c r="H1553" s="108">
        <v>1076052931</v>
      </c>
      <c r="I1553" s="108">
        <v>862676159.79999995</v>
      </c>
      <c r="J1553" s="108">
        <v>1141202502</v>
      </c>
      <c r="K1553" s="108">
        <v>1395405582</v>
      </c>
      <c r="L1553" s="108">
        <v>1639082993</v>
      </c>
      <c r="M1553" s="108">
        <v>1304069314</v>
      </c>
      <c r="N1553" s="108">
        <v>1364222817</v>
      </c>
      <c r="O1553" s="108">
        <v>1454521768</v>
      </c>
      <c r="P1553" s="108">
        <v>884426958.5</v>
      </c>
      <c r="Q1553" s="108">
        <v>547009592.79999995</v>
      </c>
      <c r="R1553" s="108">
        <v>390795239.5</v>
      </c>
      <c r="S1553" s="108">
        <v>320928063.30000001</v>
      </c>
      <c r="T1553" s="108">
        <v>537429791.79999995</v>
      </c>
      <c r="U1553" s="108">
        <v>857606764.5</v>
      </c>
      <c r="V1553" s="108">
        <v>626287899.39999998</v>
      </c>
      <c r="W1553" s="108">
        <v>478570849.80000001</v>
      </c>
      <c r="X1553" s="108">
        <v>465381883.5</v>
      </c>
      <c r="Y1553" s="108">
        <v>272629823.5</v>
      </c>
      <c r="Z1553" s="108">
        <v>388387134.30000001</v>
      </c>
      <c r="AA1553" s="108">
        <v>484486368.5</v>
      </c>
      <c r="AB1553" s="108">
        <v>372812084.5</v>
      </c>
      <c r="AC1553" s="108">
        <v>522611534.5</v>
      </c>
      <c r="AD1553" s="108">
        <v>462628740.5</v>
      </c>
      <c r="AE1553" s="108">
        <v>699658289</v>
      </c>
      <c r="AF1553" s="108">
        <v>626107168.29999995</v>
      </c>
      <c r="AG1553" s="108">
        <v>654088354.10000002</v>
      </c>
      <c r="AH1553" s="115">
        <v>678398532</v>
      </c>
      <c r="AI1553" s="105">
        <v>29.4983</v>
      </c>
      <c r="AJ1553" s="105">
        <v>30.549499999999998</v>
      </c>
      <c r="AK1553" s="105">
        <v>30.513100000000001</v>
      </c>
      <c r="AL1553" s="105">
        <v>30.2775</v>
      </c>
      <c r="AM1553" s="105">
        <v>30.1145</v>
      </c>
      <c r="AN1553" s="105">
        <v>30.657299999999999</v>
      </c>
      <c r="AO1553" s="105">
        <v>30.591999999999999</v>
      </c>
      <c r="AP1553" s="105">
        <v>31.326899999999998</v>
      </c>
      <c r="AQ1553" s="105">
        <v>30.4695</v>
      </c>
      <c r="AR1553" s="105">
        <v>30.784700000000001</v>
      </c>
      <c r="AS1553" s="105">
        <v>30.988399999999999</v>
      </c>
      <c r="AT1553" s="105">
        <v>30.324300000000001</v>
      </c>
      <c r="AU1553" s="105">
        <v>29.215499999999999</v>
      </c>
      <c r="AV1553" s="105">
        <v>28.831499999999998</v>
      </c>
      <c r="AW1553" s="105">
        <v>28.707699999999999</v>
      </c>
      <c r="AX1553" s="105">
        <v>29.380800000000001</v>
      </c>
      <c r="AY1553" s="105">
        <v>30.001799999999999</v>
      </c>
      <c r="AZ1553" s="105">
        <v>29.540600000000001</v>
      </c>
      <c r="BA1553" s="105">
        <v>29.0791</v>
      </c>
      <c r="BB1553" s="105">
        <v>29.146999999999998</v>
      </c>
      <c r="BC1553" s="105">
        <v>28.2439</v>
      </c>
      <c r="BD1553" s="105">
        <v>28.93</v>
      </c>
      <c r="BE1553" s="105">
        <v>29.2593</v>
      </c>
      <c r="BF1553" s="105">
        <v>28.910499999999999</v>
      </c>
      <c r="BG1553" s="105">
        <v>29.0122</v>
      </c>
      <c r="BH1553" s="105">
        <v>28.826599999999999</v>
      </c>
      <c r="BI1553" s="105">
        <v>29.396000000000001</v>
      </c>
      <c r="BJ1553" s="105">
        <v>29.276900000000001</v>
      </c>
      <c r="BK1553" s="105">
        <v>29.225200000000001</v>
      </c>
      <c r="BL1553" s="116">
        <v>29.333500000000001</v>
      </c>
      <c r="BM1553" s="112">
        <v>5.8417900000000002E-2</v>
      </c>
      <c r="BN1553" s="112">
        <v>2.82686E-3</v>
      </c>
      <c r="BO1553" s="112">
        <v>4.8959099999999998E-3</v>
      </c>
      <c r="BP1553" s="112">
        <v>2.0319800000000001E-3</v>
      </c>
      <c r="BQ1553" s="112">
        <v>8.2096699999999995E-2</v>
      </c>
      <c r="BR1553" s="112">
        <v>0.127191</v>
      </c>
      <c r="BS1553" s="112">
        <v>0.19409299999999999</v>
      </c>
      <c r="BT1553" s="112">
        <v>0.104976</v>
      </c>
      <c r="BU1553" s="117">
        <v>0.30536999999999997</v>
      </c>
      <c r="BV1553" s="112">
        <v>0.11049200000000001</v>
      </c>
      <c r="BW1553" s="112">
        <v>2.0782800000000001E-2</v>
      </c>
      <c r="BX1553" s="112">
        <v>4.0810899999999997E-2</v>
      </c>
      <c r="BY1553" s="112">
        <v>1.15975E-2</v>
      </c>
      <c r="BZ1553" s="112">
        <v>0.45749499999999999</v>
      </c>
      <c r="CA1553" s="112">
        <v>0.367755</v>
      </c>
      <c r="CB1553" s="112">
        <v>0.41866199999999998</v>
      </c>
      <c r="CC1553" s="112">
        <v>0.27896599999999999</v>
      </c>
      <c r="CD1553" s="117">
        <v>0.73386399999999996</v>
      </c>
      <c r="CE1553" s="105">
        <v>0.90845600000000004</v>
      </c>
      <c r="CF1553" s="105">
        <v>1.07125</v>
      </c>
      <c r="CG1553" s="105">
        <v>1.51759</v>
      </c>
      <c r="CH1553" s="105">
        <v>1.42059</v>
      </c>
      <c r="CI1553" s="105">
        <v>-0.36031000000000002</v>
      </c>
      <c r="CJ1553" s="105">
        <v>0.362543</v>
      </c>
      <c r="CK1553" s="105">
        <v>-0.455204</v>
      </c>
      <c r="CL1553" s="105">
        <v>-0.24527099999999999</v>
      </c>
      <c r="CM1553" s="116">
        <v>-0.20027700000000001</v>
      </c>
    </row>
    <row r="1554" spans="1:91">
      <c r="A1554" s="104" t="s">
        <v>4075</v>
      </c>
      <c r="B1554" s="104" t="s">
        <v>4076</v>
      </c>
      <c r="C1554" s="104" t="s">
        <v>4077</v>
      </c>
      <c r="D1554" s="105">
        <v>27.884499999999999</v>
      </c>
      <c r="E1554" s="108">
        <v>190932423</v>
      </c>
      <c r="F1554" s="108">
        <v>234988304</v>
      </c>
      <c r="G1554" s="108">
        <v>223845839</v>
      </c>
      <c r="H1554" s="108">
        <v>313484930</v>
      </c>
      <c r="I1554" s="108">
        <v>259839500</v>
      </c>
      <c r="J1554" s="108">
        <v>355434817.5</v>
      </c>
      <c r="K1554" s="108">
        <v>394067528</v>
      </c>
      <c r="L1554" s="108">
        <v>644611592</v>
      </c>
      <c r="M1554" s="108">
        <v>361014375</v>
      </c>
      <c r="N1554" s="108">
        <v>430809620</v>
      </c>
      <c r="O1554" s="108">
        <v>549002748</v>
      </c>
      <c r="P1554" s="108">
        <v>384327566</v>
      </c>
      <c r="Q1554" s="108">
        <v>183284129.80000001</v>
      </c>
      <c r="R1554" s="108">
        <v>192749854</v>
      </c>
      <c r="S1554" s="108">
        <v>160495337</v>
      </c>
      <c r="T1554" s="108">
        <v>183563266.5</v>
      </c>
      <c r="U1554" s="108">
        <v>251511930</v>
      </c>
      <c r="V1554" s="108">
        <v>197507216</v>
      </c>
      <c r="W1554" s="108">
        <v>147712993</v>
      </c>
      <c r="X1554" s="108">
        <v>193679514</v>
      </c>
      <c r="Y1554" s="108">
        <v>182628061</v>
      </c>
      <c r="Z1554" s="108">
        <v>166807354</v>
      </c>
      <c r="AA1554" s="108">
        <v>139618455</v>
      </c>
      <c r="AB1554" s="108">
        <v>185457589.5</v>
      </c>
      <c r="AC1554" s="108">
        <v>198776345</v>
      </c>
      <c r="AD1554" s="108">
        <v>134689534</v>
      </c>
      <c r="AE1554" s="108">
        <v>208709648</v>
      </c>
      <c r="AF1554" s="108">
        <v>209109720</v>
      </c>
      <c r="AG1554" s="108">
        <v>240422392</v>
      </c>
      <c r="AH1554" s="115">
        <v>219294374</v>
      </c>
      <c r="AI1554" s="105">
        <v>27.891999999999999</v>
      </c>
      <c r="AJ1554" s="105">
        <v>28.4802</v>
      </c>
      <c r="AK1554" s="105">
        <v>28.408899999999999</v>
      </c>
      <c r="AL1554" s="105">
        <v>28.498200000000001</v>
      </c>
      <c r="AM1554" s="105">
        <v>28.4191</v>
      </c>
      <c r="AN1554" s="105">
        <v>28.9283</v>
      </c>
      <c r="AO1554" s="105">
        <v>28.8155</v>
      </c>
      <c r="AP1554" s="105">
        <v>30.0703</v>
      </c>
      <c r="AQ1554" s="105">
        <v>28.616599999999998</v>
      </c>
      <c r="AR1554" s="105">
        <v>29.1021</v>
      </c>
      <c r="AS1554" s="105">
        <v>29.5974</v>
      </c>
      <c r="AT1554" s="105">
        <v>29.1219</v>
      </c>
      <c r="AU1554" s="105">
        <v>27.684200000000001</v>
      </c>
      <c r="AV1554" s="105">
        <v>27.811800000000002</v>
      </c>
      <c r="AW1554" s="105">
        <v>27.7317</v>
      </c>
      <c r="AX1554" s="105">
        <v>27.831</v>
      </c>
      <c r="AY1554" s="105">
        <v>28.2149</v>
      </c>
      <c r="AZ1554" s="105">
        <v>27.932099999999998</v>
      </c>
      <c r="BA1554" s="105">
        <v>27.383199999999999</v>
      </c>
      <c r="BB1554" s="105">
        <v>27.876999999999999</v>
      </c>
      <c r="BC1554" s="105">
        <v>27.642499999999998</v>
      </c>
      <c r="BD1554" s="105">
        <v>27.747699999999998</v>
      </c>
      <c r="BE1554" s="105">
        <v>27.526299999999999</v>
      </c>
      <c r="BF1554" s="105">
        <v>27.903099999999998</v>
      </c>
      <c r="BG1554" s="105">
        <v>27.576000000000001</v>
      </c>
      <c r="BH1554" s="105">
        <v>27.024699999999999</v>
      </c>
      <c r="BI1554" s="105">
        <v>27.6508</v>
      </c>
      <c r="BJ1554" s="105">
        <v>27.694700000000001</v>
      </c>
      <c r="BK1554" s="105">
        <v>27.814</v>
      </c>
      <c r="BL1554" s="116">
        <v>27.762</v>
      </c>
      <c r="BM1554" s="112">
        <v>5.5777599999999997E-2</v>
      </c>
      <c r="BN1554" s="112">
        <v>6.0843800000000003E-3</v>
      </c>
      <c r="BO1554" s="112">
        <v>3.6543899999999997E-2</v>
      </c>
      <c r="BP1554" s="112">
        <v>7.8719900000000004E-4</v>
      </c>
      <c r="BQ1554" s="112">
        <v>0.792072</v>
      </c>
      <c r="BR1554" s="112">
        <v>0.120772</v>
      </c>
      <c r="BS1554" s="112">
        <v>0.45016099999999998</v>
      </c>
      <c r="BT1554" s="112">
        <v>0.798925</v>
      </c>
      <c r="BU1554" s="117">
        <v>0.16531399999999999</v>
      </c>
      <c r="BV1554" s="112">
        <v>0.10682999999999999</v>
      </c>
      <c r="BW1554" s="112">
        <v>2.9142100000000001E-2</v>
      </c>
      <c r="BX1554" s="112">
        <v>0.114145</v>
      </c>
      <c r="BY1554" s="112">
        <v>7.4757699999999996E-3</v>
      </c>
      <c r="BZ1554" s="112">
        <v>0.901729</v>
      </c>
      <c r="CA1554" s="112">
        <v>0.35792800000000002</v>
      </c>
      <c r="CB1554" s="112">
        <v>0.65941000000000005</v>
      </c>
      <c r="CC1554" s="112">
        <v>0.88687199999999999</v>
      </c>
      <c r="CD1554" s="117">
        <v>0.68399600000000005</v>
      </c>
      <c r="CE1554" s="105">
        <v>0.50347699999999995</v>
      </c>
      <c r="CF1554" s="105">
        <v>0.85831900000000005</v>
      </c>
      <c r="CG1554" s="105">
        <v>1.41056</v>
      </c>
      <c r="CH1554" s="105">
        <v>1.5168999999999999</v>
      </c>
      <c r="CI1554" s="105">
        <v>-1.43115E-2</v>
      </c>
      <c r="CJ1554" s="105">
        <v>0.235759</v>
      </c>
      <c r="CK1554" s="105">
        <v>-0.12267599999999999</v>
      </c>
      <c r="CL1554" s="105">
        <v>-3.1211900000000001E-2</v>
      </c>
      <c r="CM1554" s="116">
        <v>-0.33971899999999999</v>
      </c>
    </row>
    <row r="1555" spans="1:91">
      <c r="A1555" s="104" t="s">
        <v>4078</v>
      </c>
      <c r="B1555" s="104" t="s">
        <v>4079</v>
      </c>
      <c r="C1555" s="104" t="s">
        <v>4080</v>
      </c>
      <c r="D1555" s="105">
        <v>30.61675</v>
      </c>
      <c r="E1555" s="108">
        <v>1680188237</v>
      </c>
      <c r="F1555" s="108">
        <v>2007400149</v>
      </c>
      <c r="G1555" s="108">
        <v>1812670362</v>
      </c>
      <c r="H1555" s="108">
        <v>1818782337</v>
      </c>
      <c r="I1555" s="108">
        <v>1549373617</v>
      </c>
      <c r="J1555" s="108">
        <v>2061107309</v>
      </c>
      <c r="K1555" s="108">
        <v>2448042774</v>
      </c>
      <c r="L1555" s="108">
        <v>3135646025</v>
      </c>
      <c r="M1555" s="108">
        <v>1933934984</v>
      </c>
      <c r="N1555" s="108">
        <v>2353236233</v>
      </c>
      <c r="O1555" s="108">
        <v>2115698593</v>
      </c>
      <c r="P1555" s="108">
        <v>1938268182</v>
      </c>
      <c r="Q1555" s="108">
        <v>1122262511</v>
      </c>
      <c r="R1555" s="108">
        <v>1682772508</v>
      </c>
      <c r="S1555" s="108">
        <v>1083368000</v>
      </c>
      <c r="T1555" s="108">
        <v>1307294393</v>
      </c>
      <c r="U1555" s="108">
        <v>1396582780</v>
      </c>
      <c r="V1555" s="108">
        <v>968598381.79999995</v>
      </c>
      <c r="W1555" s="108">
        <v>1174407626</v>
      </c>
      <c r="X1555" s="108">
        <v>1258712307</v>
      </c>
      <c r="Y1555" s="108">
        <v>1160209842</v>
      </c>
      <c r="Z1555" s="108">
        <v>988252231.79999995</v>
      </c>
      <c r="AA1555" s="108">
        <v>811916603.79999995</v>
      </c>
      <c r="AB1555" s="108">
        <v>1055703541</v>
      </c>
      <c r="AC1555" s="108">
        <v>1160317103</v>
      </c>
      <c r="AD1555" s="108">
        <v>1124505440</v>
      </c>
      <c r="AE1555" s="108">
        <v>1225326166</v>
      </c>
      <c r="AF1555" s="108">
        <v>1167282186</v>
      </c>
      <c r="AG1555" s="108">
        <v>1187038858</v>
      </c>
      <c r="AH1555" s="115">
        <v>1118059860</v>
      </c>
      <c r="AI1555" s="105">
        <v>31.029499999999999</v>
      </c>
      <c r="AJ1555" s="105">
        <v>31.4651</v>
      </c>
      <c r="AK1555" s="105">
        <v>31.312799999999999</v>
      </c>
      <c r="AL1555" s="105">
        <v>31.034700000000001</v>
      </c>
      <c r="AM1555" s="105">
        <v>30.961300000000001</v>
      </c>
      <c r="AN1555" s="105">
        <v>31.467400000000001</v>
      </c>
      <c r="AO1555" s="105">
        <v>31.423400000000001</v>
      </c>
      <c r="AP1555" s="105">
        <v>32.200200000000002</v>
      </c>
      <c r="AQ1555" s="105">
        <v>31.038</v>
      </c>
      <c r="AR1555" s="105">
        <v>31.541</v>
      </c>
      <c r="AS1555" s="105">
        <v>31.448699999999999</v>
      </c>
      <c r="AT1555" s="105">
        <v>31.456299999999999</v>
      </c>
      <c r="AU1555" s="105">
        <v>30.302700000000002</v>
      </c>
      <c r="AV1555" s="105">
        <v>30.937899999999999</v>
      </c>
      <c r="AW1555" s="105">
        <v>30.345300000000002</v>
      </c>
      <c r="AX1555" s="105">
        <v>30.6633</v>
      </c>
      <c r="AY1555" s="105">
        <v>30.704599999999999</v>
      </c>
      <c r="AZ1555" s="105">
        <v>30.189800000000002</v>
      </c>
      <c r="BA1555" s="105">
        <v>30.374199999999998</v>
      </c>
      <c r="BB1555" s="105">
        <v>30.5702</v>
      </c>
      <c r="BC1555" s="105">
        <v>30.310500000000001</v>
      </c>
      <c r="BD1555" s="105">
        <v>30.281099999999999</v>
      </c>
      <c r="BE1555" s="105">
        <v>30.032800000000002</v>
      </c>
      <c r="BF1555" s="105">
        <v>30.412099999999999</v>
      </c>
      <c r="BG1555" s="105">
        <v>30.1524</v>
      </c>
      <c r="BH1555" s="105">
        <v>30.106200000000001</v>
      </c>
      <c r="BI1555" s="105">
        <v>30.2044</v>
      </c>
      <c r="BJ1555" s="105">
        <v>30.175599999999999</v>
      </c>
      <c r="BK1555" s="105">
        <v>30.097100000000001</v>
      </c>
      <c r="BL1555" s="116">
        <v>30.075500000000002</v>
      </c>
      <c r="BM1555" s="112">
        <v>9.24798E-4</v>
      </c>
      <c r="BN1555" s="112">
        <v>2.9605199999999999E-3</v>
      </c>
      <c r="BO1555" s="112">
        <v>1.38034E-2</v>
      </c>
      <c r="BP1555" s="112">
        <v>5.5512100000000002E-6</v>
      </c>
      <c r="BQ1555" s="112">
        <v>0.117325</v>
      </c>
      <c r="BR1555" s="112">
        <v>7.4267899999999998E-2</v>
      </c>
      <c r="BS1555" s="112">
        <v>2.26529E-2</v>
      </c>
      <c r="BT1555" s="112">
        <v>0.33604600000000001</v>
      </c>
      <c r="BU1555" s="117">
        <v>0.409022</v>
      </c>
      <c r="BV1555" s="112">
        <v>1.2478299999999999E-2</v>
      </c>
      <c r="BW1555" s="112">
        <v>2.1244800000000001E-2</v>
      </c>
      <c r="BX1555" s="112">
        <v>6.9501499999999994E-2</v>
      </c>
      <c r="BY1555" s="112">
        <v>1.3331199999999999E-3</v>
      </c>
      <c r="BZ1555" s="112">
        <v>0.490817</v>
      </c>
      <c r="CA1555" s="112">
        <v>0.27693000000000001</v>
      </c>
      <c r="CB1555" s="112">
        <v>0.14419599999999999</v>
      </c>
      <c r="CC1555" s="112">
        <v>0.53300000000000003</v>
      </c>
      <c r="CD1555" s="117">
        <v>0.774393</v>
      </c>
      <c r="CE1555" s="105">
        <v>1.1530899999999999</v>
      </c>
      <c r="CF1555" s="105">
        <v>1.0384</v>
      </c>
      <c r="CG1555" s="105">
        <v>1.4378200000000001</v>
      </c>
      <c r="CH1555" s="105">
        <v>1.36595</v>
      </c>
      <c r="CI1555" s="105">
        <v>0.41259099999999999</v>
      </c>
      <c r="CJ1555" s="105">
        <v>0.40318100000000001</v>
      </c>
      <c r="CK1555" s="105">
        <v>0.30225299999999999</v>
      </c>
      <c r="CL1555" s="105">
        <v>0.12597700000000001</v>
      </c>
      <c r="CM1555" s="116">
        <v>3.8298899999999997E-2</v>
      </c>
    </row>
    <row r="1556" spans="1:91">
      <c r="A1556" s="104" t="s">
        <v>4081</v>
      </c>
      <c r="B1556" s="104" t="s">
        <v>4082</v>
      </c>
      <c r="C1556" s="104" t="s">
        <v>4083</v>
      </c>
      <c r="D1556" s="105">
        <v>23.581849999999999</v>
      </c>
      <c r="E1556" s="108">
        <v>4375205.5</v>
      </c>
      <c r="F1556" s="108"/>
      <c r="G1556" s="108">
        <v>43558487</v>
      </c>
      <c r="H1556" s="108">
        <v>2980516.25</v>
      </c>
      <c r="I1556" s="108"/>
      <c r="J1556" s="108">
        <v>111538870</v>
      </c>
      <c r="K1556" s="108">
        <v>32981444</v>
      </c>
      <c r="L1556" s="108">
        <v>24406501</v>
      </c>
      <c r="M1556" s="108">
        <v>134586812</v>
      </c>
      <c r="N1556" s="108">
        <v>21042414</v>
      </c>
      <c r="O1556" s="108">
        <v>31665374</v>
      </c>
      <c r="P1556" s="108"/>
      <c r="Q1556" s="108">
        <v>34675368</v>
      </c>
      <c r="R1556" s="108">
        <v>12132086</v>
      </c>
      <c r="S1556" s="108">
        <v>8689432</v>
      </c>
      <c r="T1556" s="108"/>
      <c r="U1556" s="108">
        <v>87430955</v>
      </c>
      <c r="V1556" s="108">
        <v>6333869</v>
      </c>
      <c r="W1556" s="108">
        <v>17724204</v>
      </c>
      <c r="X1556" s="108">
        <v>39607556</v>
      </c>
      <c r="Y1556" s="108"/>
      <c r="Z1556" s="108">
        <v>2895658.25</v>
      </c>
      <c r="AA1556" s="108"/>
      <c r="AB1556" s="108">
        <v>9612317</v>
      </c>
      <c r="AC1556" s="108">
        <v>210118969</v>
      </c>
      <c r="AD1556" s="108"/>
      <c r="AE1556" s="108">
        <v>11606461</v>
      </c>
      <c r="AF1556" s="108">
        <v>11664865</v>
      </c>
      <c r="AG1556" s="108"/>
      <c r="AH1556" s="115">
        <v>9559070</v>
      </c>
      <c r="AI1556" s="105">
        <v>22.444400000000002</v>
      </c>
      <c r="AJ1556" s="105">
        <v>22.696100000000001</v>
      </c>
      <c r="AK1556" s="105">
        <v>26.104700000000001</v>
      </c>
      <c r="AL1556" s="105">
        <v>21.781500000000001</v>
      </c>
      <c r="AM1556" s="105">
        <v>22.597999999999999</v>
      </c>
      <c r="AN1556" s="105">
        <v>27.617000000000001</v>
      </c>
      <c r="AO1556" s="105">
        <v>25.228000000000002</v>
      </c>
      <c r="AP1556" s="105">
        <v>25.660499999999999</v>
      </c>
      <c r="AQ1556" s="105">
        <v>27.193100000000001</v>
      </c>
      <c r="AR1556" s="105">
        <v>24.599699999999999</v>
      </c>
      <c r="AS1556" s="105">
        <v>25.602399999999999</v>
      </c>
      <c r="AT1556" s="105">
        <v>21.503799999999998</v>
      </c>
      <c r="AU1556" s="105">
        <v>25.2361</v>
      </c>
      <c r="AV1556" s="105">
        <v>23.821999999999999</v>
      </c>
      <c r="AW1556" s="105">
        <v>23.652200000000001</v>
      </c>
      <c r="AX1556" s="105">
        <v>21.915199999999999</v>
      </c>
      <c r="AY1556" s="105">
        <v>26.719100000000001</v>
      </c>
      <c r="AZ1556" s="105">
        <v>22.900300000000001</v>
      </c>
      <c r="BA1556" s="105">
        <v>24.324200000000001</v>
      </c>
      <c r="BB1556" s="105">
        <v>25.6633</v>
      </c>
      <c r="BC1556" s="105">
        <v>21.628299999999999</v>
      </c>
      <c r="BD1556" s="105">
        <v>21.677099999999999</v>
      </c>
      <c r="BE1556" s="105">
        <v>22.142099999999999</v>
      </c>
      <c r="BF1556" s="105">
        <v>23.632999999999999</v>
      </c>
      <c r="BG1556" s="105">
        <v>27.674700000000001</v>
      </c>
      <c r="BH1556" s="105">
        <v>22.334499999999998</v>
      </c>
      <c r="BI1556" s="105">
        <v>23.482299999999999</v>
      </c>
      <c r="BJ1556" s="105">
        <v>23.5307</v>
      </c>
      <c r="BK1556" s="105">
        <v>22.769200000000001</v>
      </c>
      <c r="BL1556" s="116">
        <v>23.287400000000002</v>
      </c>
      <c r="BM1556" s="112">
        <v>0.66943699999999995</v>
      </c>
      <c r="BN1556" s="112">
        <v>0.684724</v>
      </c>
      <c r="BO1556" s="112">
        <v>1.1293900000000001E-2</v>
      </c>
      <c r="BP1556" s="112">
        <v>0.60331199999999996</v>
      </c>
      <c r="BQ1556" s="112">
        <v>0.13131799999999999</v>
      </c>
      <c r="BR1556" s="112">
        <v>0.68401299999999998</v>
      </c>
      <c r="BS1556" s="112">
        <v>0.60540499999999997</v>
      </c>
      <c r="BT1556" s="112">
        <v>0.322631</v>
      </c>
      <c r="BU1556" s="117">
        <v>0.47147099999999997</v>
      </c>
      <c r="BV1556" s="112">
        <v>0.72582400000000002</v>
      </c>
      <c r="BW1556" s="112">
        <v>0.74796499999999999</v>
      </c>
      <c r="BX1556" s="112">
        <v>6.2833600000000003E-2</v>
      </c>
      <c r="BY1556" s="112">
        <v>0.67090300000000003</v>
      </c>
      <c r="BZ1556" s="112">
        <v>0.51348199999999999</v>
      </c>
      <c r="CA1556" s="112">
        <v>0.84771600000000003</v>
      </c>
      <c r="CB1556" s="112">
        <v>0.76939299999999999</v>
      </c>
      <c r="CC1556" s="112">
        <v>0.52062600000000003</v>
      </c>
      <c r="CD1556" s="117">
        <v>0.79107499999999997</v>
      </c>
      <c r="CE1556" s="105">
        <v>0.55266099999999996</v>
      </c>
      <c r="CF1556" s="105">
        <v>0.80311200000000005</v>
      </c>
      <c r="CG1556" s="105">
        <v>2.8314300000000001</v>
      </c>
      <c r="CH1556" s="105">
        <v>0.70625400000000005</v>
      </c>
      <c r="CI1556" s="105">
        <v>1.04104</v>
      </c>
      <c r="CJ1556" s="105">
        <v>0.64912899999999996</v>
      </c>
      <c r="CK1556" s="105">
        <v>0.67616699999999996</v>
      </c>
      <c r="CL1556" s="105">
        <v>-0.71165299999999998</v>
      </c>
      <c r="CM1556" s="116">
        <v>1.3014399999999999</v>
      </c>
    </row>
    <row r="1557" spans="1:91">
      <c r="A1557" s="104" t="s">
        <v>4084</v>
      </c>
      <c r="B1557" s="104" t="s">
        <v>4085</v>
      </c>
      <c r="C1557" s="104" t="s">
        <v>4086</v>
      </c>
      <c r="D1557" s="105">
        <v>29.083400000000001</v>
      </c>
      <c r="E1557" s="108">
        <v>439656973.89999998</v>
      </c>
      <c r="F1557" s="108">
        <v>425166042.80000001</v>
      </c>
      <c r="G1557" s="108">
        <v>494269817.80000001</v>
      </c>
      <c r="H1557" s="108">
        <v>662110155</v>
      </c>
      <c r="I1557" s="108">
        <v>415426970</v>
      </c>
      <c r="J1557" s="108">
        <v>772042886.79999995</v>
      </c>
      <c r="K1557" s="108">
        <v>796245817.5</v>
      </c>
      <c r="L1557" s="108">
        <v>369628397</v>
      </c>
      <c r="M1557" s="108">
        <v>616210131.79999995</v>
      </c>
      <c r="N1557" s="108">
        <v>659415390</v>
      </c>
      <c r="O1557" s="108">
        <v>852322757.5</v>
      </c>
      <c r="P1557" s="108">
        <v>751247710.5</v>
      </c>
      <c r="Q1557" s="108">
        <v>413359298.5</v>
      </c>
      <c r="R1557" s="108">
        <v>307019601.80000001</v>
      </c>
      <c r="S1557" s="108">
        <v>119160675</v>
      </c>
      <c r="T1557" s="108">
        <v>385008542.39999998</v>
      </c>
      <c r="U1557" s="108">
        <v>411846859</v>
      </c>
      <c r="V1557" s="108">
        <v>309555459.5</v>
      </c>
      <c r="W1557" s="108">
        <v>353044467.80000001</v>
      </c>
      <c r="X1557" s="108">
        <v>145072922</v>
      </c>
      <c r="Y1557" s="108">
        <v>217409259.5</v>
      </c>
      <c r="Z1557" s="108">
        <v>291901423.80000001</v>
      </c>
      <c r="AA1557" s="108">
        <v>164795970.59999999</v>
      </c>
      <c r="AB1557" s="108">
        <v>297783373.80000001</v>
      </c>
      <c r="AC1557" s="108">
        <v>441631833.80000001</v>
      </c>
      <c r="AD1557" s="108">
        <v>588361012</v>
      </c>
      <c r="AE1557" s="108">
        <v>644885150.79999995</v>
      </c>
      <c r="AF1557" s="108">
        <v>622465503.29999995</v>
      </c>
      <c r="AG1557" s="108">
        <v>539196441.29999995</v>
      </c>
      <c r="AH1557" s="115">
        <v>621527850</v>
      </c>
      <c r="AI1557" s="105">
        <v>29.095300000000002</v>
      </c>
      <c r="AJ1557" s="105">
        <v>29.2379</v>
      </c>
      <c r="AK1557" s="105">
        <v>29.486599999999999</v>
      </c>
      <c r="AL1557" s="105">
        <v>29.576899999999998</v>
      </c>
      <c r="AM1557" s="105">
        <v>29.0715</v>
      </c>
      <c r="AN1557" s="105">
        <v>30.055399999999999</v>
      </c>
      <c r="AO1557" s="105">
        <v>29.808499999999999</v>
      </c>
      <c r="AP1557" s="105">
        <v>29.268000000000001</v>
      </c>
      <c r="AQ1557" s="105">
        <v>29.387899999999998</v>
      </c>
      <c r="AR1557" s="105">
        <v>29.7499</v>
      </c>
      <c r="AS1557" s="105">
        <v>30.2515</v>
      </c>
      <c r="AT1557" s="105">
        <v>30.088899999999999</v>
      </c>
      <c r="AU1557" s="105">
        <v>28.819400000000002</v>
      </c>
      <c r="AV1557" s="105">
        <v>28.4834</v>
      </c>
      <c r="AW1557" s="105">
        <v>27.307400000000001</v>
      </c>
      <c r="AX1557" s="105">
        <v>28.8996</v>
      </c>
      <c r="AY1557" s="105">
        <v>28.9482</v>
      </c>
      <c r="AZ1557" s="105">
        <v>28.588699999999999</v>
      </c>
      <c r="BA1557" s="105">
        <v>28.6402</v>
      </c>
      <c r="BB1557" s="105">
        <v>27.453499999999998</v>
      </c>
      <c r="BC1557" s="105">
        <v>27.914000000000001</v>
      </c>
      <c r="BD1557" s="105">
        <v>28.539899999999999</v>
      </c>
      <c r="BE1557" s="105">
        <v>27.756900000000002</v>
      </c>
      <c r="BF1557" s="105">
        <v>28.586300000000001</v>
      </c>
      <c r="BG1557" s="105">
        <v>28.771899999999999</v>
      </c>
      <c r="BH1557" s="105">
        <v>29.172499999999999</v>
      </c>
      <c r="BI1557" s="105">
        <v>29.278300000000002</v>
      </c>
      <c r="BJ1557" s="105">
        <v>29.2685</v>
      </c>
      <c r="BK1557" s="105">
        <v>28.946100000000001</v>
      </c>
      <c r="BL1557" s="116">
        <v>29.206199999999999</v>
      </c>
      <c r="BM1557" s="112">
        <v>0.42823099999999997</v>
      </c>
      <c r="BN1557" s="112">
        <v>0.228047</v>
      </c>
      <c r="BO1557" s="112">
        <v>0.14313100000000001</v>
      </c>
      <c r="BP1557" s="112">
        <v>7.4491899999999996E-3</v>
      </c>
      <c r="BQ1557" s="112">
        <v>0.116397</v>
      </c>
      <c r="BR1557" s="112">
        <v>9.3625200000000006E-2</v>
      </c>
      <c r="BS1557" s="112">
        <v>3.3965599999999999E-2</v>
      </c>
      <c r="BT1557" s="112">
        <v>4.19123E-2</v>
      </c>
      <c r="BU1557" s="117">
        <v>0.73677000000000004</v>
      </c>
      <c r="BV1557" s="112">
        <v>0.50835799999999998</v>
      </c>
      <c r="BW1557" s="112">
        <v>0.319633</v>
      </c>
      <c r="BX1557" s="112">
        <v>0.24534300000000001</v>
      </c>
      <c r="BY1557" s="112">
        <v>2.2909499999999999E-2</v>
      </c>
      <c r="BZ1557" s="112">
        <v>0.48912699999999998</v>
      </c>
      <c r="CA1557" s="112">
        <v>0.31074000000000002</v>
      </c>
      <c r="CB1557" s="112">
        <v>0.17732500000000001</v>
      </c>
      <c r="CC1557" s="112">
        <v>0.16447300000000001</v>
      </c>
      <c r="CD1557" s="117">
        <v>0.912887</v>
      </c>
      <c r="CE1557" s="105">
        <v>0.133045</v>
      </c>
      <c r="CF1557" s="105">
        <v>0.42768</v>
      </c>
      <c r="CG1557" s="105">
        <v>0.34790399999999999</v>
      </c>
      <c r="CH1557" s="105">
        <v>0.88985499999999995</v>
      </c>
      <c r="CI1557" s="105">
        <v>-0.93680200000000002</v>
      </c>
      <c r="CJ1557" s="105">
        <v>-0.32806800000000003</v>
      </c>
      <c r="CK1557" s="105">
        <v>-1.13767</v>
      </c>
      <c r="CL1557" s="105">
        <v>-0.84589800000000004</v>
      </c>
      <c r="CM1557" s="116">
        <v>-6.5998699999999993E-2</v>
      </c>
    </row>
    <row r="1558" spans="1:91">
      <c r="A1558" s="104" t="s">
        <v>5417</v>
      </c>
      <c r="B1558" s="104" t="s">
        <v>5418</v>
      </c>
      <c r="C1558" s="104" t="s">
        <v>5419</v>
      </c>
      <c r="D1558" s="105">
        <v>23.354900000000001</v>
      </c>
      <c r="E1558" s="108">
        <v>71371379</v>
      </c>
      <c r="F1558" s="108">
        <v>13811708</v>
      </c>
      <c r="G1558" s="108">
        <v>6949405.5</v>
      </c>
      <c r="H1558" s="108"/>
      <c r="I1558" s="108">
        <v>4391665</v>
      </c>
      <c r="J1558" s="108">
        <v>2853359.75</v>
      </c>
      <c r="K1558" s="108"/>
      <c r="L1558" s="108"/>
      <c r="M1558" s="108">
        <v>2896679.75</v>
      </c>
      <c r="N1558" s="108">
        <v>31967032</v>
      </c>
      <c r="O1558" s="108">
        <v>25692568</v>
      </c>
      <c r="P1558" s="108">
        <v>41300680.5</v>
      </c>
      <c r="Q1558" s="108">
        <v>6305228</v>
      </c>
      <c r="R1558" s="108">
        <v>5619063</v>
      </c>
      <c r="S1558" s="108">
        <v>14238418</v>
      </c>
      <c r="T1558" s="108">
        <v>4269042.5</v>
      </c>
      <c r="U1558" s="108">
        <v>7656168.5</v>
      </c>
      <c r="V1558" s="108">
        <v>7984187.5</v>
      </c>
      <c r="W1558" s="108">
        <v>42934288</v>
      </c>
      <c r="X1558" s="108">
        <v>43393394</v>
      </c>
      <c r="Y1558" s="108">
        <v>33343686</v>
      </c>
      <c r="Z1558" s="108">
        <v>45957155</v>
      </c>
      <c r="AA1558" s="108">
        <v>45870475</v>
      </c>
      <c r="AB1558" s="108">
        <v>7360877</v>
      </c>
      <c r="AC1558" s="108">
        <v>10564638</v>
      </c>
      <c r="AD1558" s="108">
        <v>13712327</v>
      </c>
      <c r="AE1558" s="108">
        <v>29046584</v>
      </c>
      <c r="AF1558" s="108"/>
      <c r="AG1558" s="108"/>
      <c r="AH1558" s="115"/>
      <c r="AI1558" s="105">
        <v>26.472300000000001</v>
      </c>
      <c r="AJ1558" s="105">
        <v>24.453800000000001</v>
      </c>
      <c r="AK1558" s="105">
        <v>23.419599999999999</v>
      </c>
      <c r="AL1558" s="105">
        <v>21.7895</v>
      </c>
      <c r="AM1558" s="105">
        <v>22.241399999999999</v>
      </c>
      <c r="AN1558" s="105">
        <v>21.9694</v>
      </c>
      <c r="AO1558" s="105">
        <v>22.5825</v>
      </c>
      <c r="AP1558" s="105">
        <v>23.759599999999999</v>
      </c>
      <c r="AQ1558" s="105">
        <v>21.655100000000001</v>
      </c>
      <c r="AR1558" s="105">
        <v>25.2544</v>
      </c>
      <c r="AS1558" s="105">
        <v>25.299499999999998</v>
      </c>
      <c r="AT1558" s="105">
        <v>25.9038</v>
      </c>
      <c r="AU1558" s="105">
        <v>22.735900000000001</v>
      </c>
      <c r="AV1558" s="105">
        <v>22.711600000000001</v>
      </c>
      <c r="AW1558" s="105">
        <v>24.351900000000001</v>
      </c>
      <c r="AX1558" s="105">
        <v>22.404800000000002</v>
      </c>
      <c r="AY1558" s="105">
        <v>23.2789</v>
      </c>
      <c r="AZ1558" s="105">
        <v>23.221800000000002</v>
      </c>
      <c r="BA1558" s="105">
        <v>25.6006</v>
      </c>
      <c r="BB1558" s="105">
        <v>25.758400000000002</v>
      </c>
      <c r="BC1558" s="105">
        <v>25.2196</v>
      </c>
      <c r="BD1558" s="105">
        <v>25.735600000000002</v>
      </c>
      <c r="BE1558" s="105">
        <v>25.8294</v>
      </c>
      <c r="BF1558" s="105">
        <v>23.248000000000001</v>
      </c>
      <c r="BG1558" s="105">
        <v>23.290199999999999</v>
      </c>
      <c r="BH1558" s="105">
        <v>23.715800000000002</v>
      </c>
      <c r="BI1558" s="105">
        <v>24.805700000000002</v>
      </c>
      <c r="BJ1558" s="105">
        <v>21.8064</v>
      </c>
      <c r="BK1558" s="105">
        <v>21.805199999999999</v>
      </c>
      <c r="BL1558" s="116">
        <v>23.189299999999999</v>
      </c>
      <c r="BM1558" s="112">
        <v>6.7136299999999996E-2</v>
      </c>
      <c r="BN1558" s="112">
        <v>0.60755300000000001</v>
      </c>
      <c r="BO1558" s="112">
        <v>0.62920299999999996</v>
      </c>
      <c r="BP1558" s="112">
        <v>3.1403899999999998E-3</v>
      </c>
      <c r="BQ1558" s="112">
        <v>0.23317099999999999</v>
      </c>
      <c r="BR1558" s="112">
        <v>0.26424399999999998</v>
      </c>
      <c r="BS1558" s="112">
        <v>2.6145500000000002E-3</v>
      </c>
      <c r="BT1558" s="112">
        <v>5.01401E-2</v>
      </c>
      <c r="BU1558" s="117">
        <v>6.0766199999999999E-2</v>
      </c>
      <c r="BV1558" s="112">
        <v>0.122391</v>
      </c>
      <c r="BW1558" s="112">
        <v>0.68271800000000005</v>
      </c>
      <c r="BX1558" s="112">
        <v>0.71461300000000005</v>
      </c>
      <c r="BY1558" s="112">
        <v>1.4224499999999999E-2</v>
      </c>
      <c r="BZ1558" s="112">
        <v>0.59282699999999999</v>
      </c>
      <c r="CA1558" s="112">
        <v>0.53200700000000001</v>
      </c>
      <c r="CB1558" s="112">
        <v>5.4246299999999997E-2</v>
      </c>
      <c r="CC1558" s="112">
        <v>0.18510299999999999</v>
      </c>
      <c r="CD1558" s="117">
        <v>0.54148499999999999</v>
      </c>
      <c r="CE1558" s="105">
        <v>2.5149499999999998</v>
      </c>
      <c r="CF1558" s="105">
        <v>-0.26682600000000001</v>
      </c>
      <c r="CG1558" s="105">
        <v>0.39878599999999997</v>
      </c>
      <c r="CH1558" s="105">
        <v>3.21896</v>
      </c>
      <c r="CI1558" s="105">
        <v>0.99951199999999996</v>
      </c>
      <c r="CJ1558" s="105">
        <v>0.70155500000000004</v>
      </c>
      <c r="CK1558" s="105">
        <v>3.2592500000000002</v>
      </c>
      <c r="CL1558" s="105">
        <v>2.6707299999999998</v>
      </c>
      <c r="CM1558" s="116">
        <v>1.67032</v>
      </c>
    </row>
    <row r="1559" spans="1:91">
      <c r="A1559" s="104" t="s">
        <v>4087</v>
      </c>
      <c r="B1559" s="104" t="s">
        <v>4088</v>
      </c>
      <c r="C1559" s="104" t="s">
        <v>4089</v>
      </c>
      <c r="D1559" s="105">
        <v>28.664400000000001</v>
      </c>
      <c r="E1559" s="108">
        <v>273633247.80000001</v>
      </c>
      <c r="F1559" s="108">
        <v>107578251.59999999</v>
      </c>
      <c r="G1559" s="108">
        <v>92928796.25</v>
      </c>
      <c r="H1559" s="108">
        <v>267722365.59999999</v>
      </c>
      <c r="I1559" s="108">
        <v>241025022</v>
      </c>
      <c r="J1559" s="108">
        <v>89276657</v>
      </c>
      <c r="K1559" s="108">
        <v>143442679</v>
      </c>
      <c r="L1559" s="108">
        <v>32767743</v>
      </c>
      <c r="M1559" s="108">
        <v>189538030.40000001</v>
      </c>
      <c r="N1559" s="108">
        <v>127908144</v>
      </c>
      <c r="O1559" s="108">
        <v>147874975.5</v>
      </c>
      <c r="P1559" s="108">
        <v>188355951.80000001</v>
      </c>
      <c r="Q1559" s="108">
        <v>440513094.5</v>
      </c>
      <c r="R1559" s="108">
        <v>451880952</v>
      </c>
      <c r="S1559" s="108">
        <v>258970587.80000001</v>
      </c>
      <c r="T1559" s="108">
        <v>403201062.5</v>
      </c>
      <c r="U1559" s="108">
        <v>402888068.60000002</v>
      </c>
      <c r="V1559" s="108">
        <v>326538941.5</v>
      </c>
      <c r="W1559" s="108">
        <v>368804149</v>
      </c>
      <c r="X1559" s="108">
        <v>358444580</v>
      </c>
      <c r="Y1559" s="108">
        <v>365373690.60000002</v>
      </c>
      <c r="Z1559" s="108">
        <v>335721064.10000002</v>
      </c>
      <c r="AA1559" s="108">
        <v>284029861.80000001</v>
      </c>
      <c r="AB1559" s="108">
        <v>352923285</v>
      </c>
      <c r="AC1559" s="108">
        <v>481012483.80000001</v>
      </c>
      <c r="AD1559" s="108">
        <v>449660085.5</v>
      </c>
      <c r="AE1559" s="108">
        <v>527482848</v>
      </c>
      <c r="AF1559" s="108">
        <v>542194518</v>
      </c>
      <c r="AG1559" s="108">
        <v>588716112.5</v>
      </c>
      <c r="AH1559" s="115">
        <v>513365444</v>
      </c>
      <c r="AI1559" s="105">
        <v>28.411200000000001</v>
      </c>
      <c r="AJ1559" s="105">
        <v>27.387</v>
      </c>
      <c r="AK1559" s="105">
        <v>27.161100000000001</v>
      </c>
      <c r="AL1559" s="105">
        <v>28.270499999999998</v>
      </c>
      <c r="AM1559" s="105">
        <v>28.309100000000001</v>
      </c>
      <c r="AN1559" s="105">
        <v>26.9834</v>
      </c>
      <c r="AO1559" s="105">
        <v>27.364699999999999</v>
      </c>
      <c r="AP1559" s="105">
        <v>26.0854</v>
      </c>
      <c r="AQ1559" s="105">
        <v>27.687000000000001</v>
      </c>
      <c r="AR1559" s="105">
        <v>27.407</v>
      </c>
      <c r="AS1559" s="105">
        <v>27.7789</v>
      </c>
      <c r="AT1559" s="105">
        <v>28.0931</v>
      </c>
      <c r="AU1559" s="105">
        <v>28.903700000000001</v>
      </c>
      <c r="AV1559" s="105">
        <v>29.0411</v>
      </c>
      <c r="AW1559" s="105">
        <v>28.401900000000001</v>
      </c>
      <c r="AX1559" s="105">
        <v>28.966200000000001</v>
      </c>
      <c r="AY1559" s="105">
        <v>28.916899999999998</v>
      </c>
      <c r="AZ1559" s="105">
        <v>28.662400000000002</v>
      </c>
      <c r="BA1559" s="105">
        <v>28.703199999999999</v>
      </c>
      <c r="BB1559" s="105">
        <v>28.761900000000001</v>
      </c>
      <c r="BC1559" s="105">
        <v>28.666399999999999</v>
      </c>
      <c r="BD1559" s="105">
        <v>28.726600000000001</v>
      </c>
      <c r="BE1559" s="105">
        <v>28.507000000000001</v>
      </c>
      <c r="BF1559" s="105">
        <v>28.831399999999999</v>
      </c>
      <c r="BG1559" s="105">
        <v>28.8965</v>
      </c>
      <c r="BH1559" s="105">
        <v>28.787800000000001</v>
      </c>
      <c r="BI1559" s="105">
        <v>28.988399999999999</v>
      </c>
      <c r="BJ1559" s="105">
        <v>29.069299999999998</v>
      </c>
      <c r="BK1559" s="105">
        <v>29.0731</v>
      </c>
      <c r="BL1559" s="116">
        <v>28.926400000000001</v>
      </c>
      <c r="BM1559" s="112">
        <v>2.4145199999999999E-2</v>
      </c>
      <c r="BN1559" s="112">
        <v>5.6017999999999998E-2</v>
      </c>
      <c r="BO1559" s="112">
        <v>1.5822599999999999E-2</v>
      </c>
      <c r="BP1559" s="112">
        <v>3.4616400000000002E-3</v>
      </c>
      <c r="BQ1559" s="112">
        <v>0.29547200000000001</v>
      </c>
      <c r="BR1559" s="112">
        <v>0.17461499999999999</v>
      </c>
      <c r="BS1559" s="112">
        <v>4.9645499999999999E-3</v>
      </c>
      <c r="BT1559" s="112">
        <v>3.5346599999999999E-2</v>
      </c>
      <c r="BU1559" s="117">
        <v>0.155026</v>
      </c>
      <c r="BV1559" s="112">
        <v>6.5527299999999997E-2</v>
      </c>
      <c r="BW1559" s="112">
        <v>0.114359</v>
      </c>
      <c r="BX1559" s="112">
        <v>7.4626499999999998E-2</v>
      </c>
      <c r="BY1559" s="112">
        <v>1.47717E-2</v>
      </c>
      <c r="BZ1559" s="112">
        <v>0.62862799999999996</v>
      </c>
      <c r="CA1559" s="112">
        <v>0.43393399999999999</v>
      </c>
      <c r="CB1559" s="112">
        <v>7.0293800000000004E-2</v>
      </c>
      <c r="CC1559" s="112">
        <v>0.15454399999999999</v>
      </c>
      <c r="CD1559" s="117">
        <v>0.67642899999999995</v>
      </c>
      <c r="CE1559" s="105">
        <v>-1.3698600000000001</v>
      </c>
      <c r="CF1559" s="105">
        <v>-1.1685700000000001</v>
      </c>
      <c r="CG1559" s="105">
        <v>-1.9772099999999999</v>
      </c>
      <c r="CH1559" s="105">
        <v>-1.2632699999999999</v>
      </c>
      <c r="CI1559" s="105">
        <v>-0.24069299999999999</v>
      </c>
      <c r="CJ1559" s="105">
        <v>-0.17441200000000001</v>
      </c>
      <c r="CK1559" s="105">
        <v>-0.312415</v>
      </c>
      <c r="CL1559" s="105">
        <v>-0.33461299999999999</v>
      </c>
      <c r="CM1559" s="116">
        <v>-0.13202900000000001</v>
      </c>
    </row>
    <row r="1560" spans="1:91">
      <c r="A1560" s="104" t="s">
        <v>4090</v>
      </c>
      <c r="B1560" s="104" t="s">
        <v>4091</v>
      </c>
      <c r="C1560" s="104" t="s">
        <v>2136</v>
      </c>
      <c r="D1560" s="105">
        <v>29.062000000000001</v>
      </c>
      <c r="E1560" s="108">
        <v>479204346</v>
      </c>
      <c r="F1560" s="108">
        <v>469481616</v>
      </c>
      <c r="G1560" s="108">
        <v>501902084</v>
      </c>
      <c r="H1560" s="108">
        <v>175729930.5</v>
      </c>
      <c r="I1560" s="108">
        <v>209659634</v>
      </c>
      <c r="J1560" s="108">
        <v>156839620</v>
      </c>
      <c r="K1560" s="108">
        <v>281332656</v>
      </c>
      <c r="L1560" s="108">
        <v>317909370</v>
      </c>
      <c r="M1560" s="108">
        <v>307014502</v>
      </c>
      <c r="N1560" s="108">
        <v>1274939802</v>
      </c>
      <c r="O1560" s="108">
        <v>1153838742</v>
      </c>
      <c r="P1560" s="108">
        <v>1228703636</v>
      </c>
      <c r="Q1560" s="108">
        <v>351777448</v>
      </c>
      <c r="R1560" s="108">
        <v>314049880</v>
      </c>
      <c r="S1560" s="108">
        <v>288072900.5</v>
      </c>
      <c r="T1560" s="108">
        <v>461852102</v>
      </c>
      <c r="U1560" s="108">
        <v>434559660</v>
      </c>
      <c r="V1560" s="108">
        <v>476141657</v>
      </c>
      <c r="W1560" s="108">
        <v>591578578.5</v>
      </c>
      <c r="X1560" s="108">
        <v>633359130</v>
      </c>
      <c r="Y1560" s="108">
        <v>663952628</v>
      </c>
      <c r="Z1560" s="108">
        <v>975656934</v>
      </c>
      <c r="AA1560" s="108">
        <v>864260592</v>
      </c>
      <c r="AB1560" s="108">
        <v>837206657</v>
      </c>
      <c r="AC1560" s="108">
        <v>267529825.5</v>
      </c>
      <c r="AD1560" s="108">
        <v>291958044</v>
      </c>
      <c r="AE1560" s="108">
        <v>303847471</v>
      </c>
      <c r="AF1560" s="108">
        <v>471795078.30000001</v>
      </c>
      <c r="AG1560" s="108">
        <v>324095036</v>
      </c>
      <c r="AH1560" s="115">
        <v>337523532</v>
      </c>
      <c r="AI1560" s="105">
        <v>29.2195</v>
      </c>
      <c r="AJ1560" s="105">
        <v>29.381699999999999</v>
      </c>
      <c r="AK1560" s="105">
        <v>29.507000000000001</v>
      </c>
      <c r="AL1560" s="105">
        <v>27.6632</v>
      </c>
      <c r="AM1560" s="105">
        <v>28.0977</v>
      </c>
      <c r="AN1560" s="105">
        <v>27.7851</v>
      </c>
      <c r="AO1560" s="105">
        <v>28.3292</v>
      </c>
      <c r="AP1560" s="105">
        <v>29.094200000000001</v>
      </c>
      <c r="AQ1560" s="105">
        <v>28.3828</v>
      </c>
      <c r="AR1560" s="105">
        <v>30.679500000000001</v>
      </c>
      <c r="AS1560" s="105">
        <v>30.647200000000002</v>
      </c>
      <c r="AT1560" s="105">
        <v>30.7987</v>
      </c>
      <c r="AU1560" s="105">
        <v>28.592099999999999</v>
      </c>
      <c r="AV1560" s="105">
        <v>28.516100000000002</v>
      </c>
      <c r="AW1560" s="105">
        <v>28.573399999999999</v>
      </c>
      <c r="AX1560" s="105">
        <v>29.162199999999999</v>
      </c>
      <c r="AY1560" s="105">
        <v>29.029800000000002</v>
      </c>
      <c r="AZ1560" s="105">
        <v>29.179099999999998</v>
      </c>
      <c r="BA1560" s="105">
        <v>29.384899999999998</v>
      </c>
      <c r="BB1560" s="105">
        <v>29.591799999999999</v>
      </c>
      <c r="BC1560" s="105">
        <v>29.523900000000001</v>
      </c>
      <c r="BD1560" s="105">
        <v>30.262</v>
      </c>
      <c r="BE1560" s="105">
        <v>30.120699999999999</v>
      </c>
      <c r="BF1560" s="105">
        <v>30.0776</v>
      </c>
      <c r="BG1560" s="105">
        <v>28.027999999999999</v>
      </c>
      <c r="BH1560" s="105">
        <v>28.155000000000001</v>
      </c>
      <c r="BI1560" s="105">
        <v>28.192599999999999</v>
      </c>
      <c r="BJ1560" s="105">
        <v>28.868600000000001</v>
      </c>
      <c r="BK1560" s="105">
        <v>28.219799999999999</v>
      </c>
      <c r="BL1560" s="116">
        <v>28.325600000000001</v>
      </c>
      <c r="BM1560" s="112">
        <v>1.451E-2</v>
      </c>
      <c r="BN1560" s="112">
        <v>5.9725300000000002E-2</v>
      </c>
      <c r="BO1560" s="112">
        <v>0.70211400000000002</v>
      </c>
      <c r="BP1560" s="112">
        <v>4.0946500000000002E-4</v>
      </c>
      <c r="BQ1560" s="112">
        <v>0.68198099999999995</v>
      </c>
      <c r="BR1560" s="112">
        <v>3.4188799999999998E-2</v>
      </c>
      <c r="BS1560" s="112">
        <v>8.0468999999999992E-3</v>
      </c>
      <c r="BT1560" s="112">
        <v>1.2833899999999999E-3</v>
      </c>
      <c r="BU1560" s="117">
        <v>0.16992599999999999</v>
      </c>
      <c r="BV1560" s="112">
        <v>4.9201399999999999E-2</v>
      </c>
      <c r="BW1560" s="112">
        <v>0.119078</v>
      </c>
      <c r="BX1560" s="112">
        <v>0.77402199999999999</v>
      </c>
      <c r="BY1560" s="112">
        <v>5.3369699999999999E-3</v>
      </c>
      <c r="BZ1560" s="112">
        <v>0.84912100000000001</v>
      </c>
      <c r="CA1560" s="112">
        <v>0.174682</v>
      </c>
      <c r="CB1560" s="112">
        <v>8.8590799999999997E-2</v>
      </c>
      <c r="CC1560" s="112">
        <v>2.73219E-2</v>
      </c>
      <c r="CD1560" s="117">
        <v>0.68399600000000005</v>
      </c>
      <c r="CE1560" s="105">
        <v>0.89805100000000004</v>
      </c>
      <c r="CF1560" s="105">
        <v>-0.62270800000000004</v>
      </c>
      <c r="CG1560" s="105">
        <v>0.13074</v>
      </c>
      <c r="CH1560" s="105">
        <v>2.2371099999999999</v>
      </c>
      <c r="CI1560" s="105">
        <v>8.9207999999999996E-2</v>
      </c>
      <c r="CJ1560" s="105">
        <v>0.65233699999999994</v>
      </c>
      <c r="CK1560" s="105">
        <v>1.0288600000000001</v>
      </c>
      <c r="CL1560" s="105">
        <v>1.68208</v>
      </c>
      <c r="CM1560" s="116">
        <v>-0.34610600000000002</v>
      </c>
    </row>
    <row r="1561" spans="1:91">
      <c r="A1561" s="104" t="s">
        <v>4092</v>
      </c>
      <c r="B1561" s="104" t="s">
        <v>4093</v>
      </c>
      <c r="C1561" s="104" t="s">
        <v>4094</v>
      </c>
      <c r="D1561" s="105">
        <v>29.585250000000002</v>
      </c>
      <c r="E1561" s="108">
        <v>308728013.5</v>
      </c>
      <c r="F1561" s="108">
        <v>281137214.60000002</v>
      </c>
      <c r="G1561" s="108">
        <v>272719440</v>
      </c>
      <c r="H1561" s="108">
        <v>570749043</v>
      </c>
      <c r="I1561" s="108">
        <v>560088326.5</v>
      </c>
      <c r="J1561" s="108">
        <v>311566900</v>
      </c>
      <c r="K1561" s="108">
        <v>530213120.30000001</v>
      </c>
      <c r="L1561" s="108">
        <v>274950882.5</v>
      </c>
      <c r="M1561" s="108">
        <v>613556284</v>
      </c>
      <c r="N1561" s="108">
        <v>410796208</v>
      </c>
      <c r="O1561" s="108">
        <v>322313789</v>
      </c>
      <c r="P1561" s="108">
        <v>281381068</v>
      </c>
      <c r="Q1561" s="108">
        <v>835025970.5</v>
      </c>
      <c r="R1561" s="108">
        <v>939015770.29999995</v>
      </c>
      <c r="S1561" s="108">
        <v>477742172.80000001</v>
      </c>
      <c r="T1561" s="108">
        <v>642235546.29999995</v>
      </c>
      <c r="U1561" s="108">
        <v>667419321</v>
      </c>
      <c r="V1561" s="108">
        <v>747288979</v>
      </c>
      <c r="W1561" s="108">
        <v>691216749</v>
      </c>
      <c r="X1561" s="108">
        <v>620273276.5</v>
      </c>
      <c r="Y1561" s="108">
        <v>1050664724</v>
      </c>
      <c r="Z1561" s="108">
        <v>849503468</v>
      </c>
      <c r="AA1561" s="108">
        <v>909373665</v>
      </c>
      <c r="AB1561" s="108">
        <v>833639683</v>
      </c>
      <c r="AC1561" s="108">
        <v>710994915</v>
      </c>
      <c r="AD1561" s="108">
        <v>1189801095</v>
      </c>
      <c r="AE1561" s="108">
        <v>905626012</v>
      </c>
      <c r="AF1561" s="108">
        <v>852605914</v>
      </c>
      <c r="AG1561" s="108">
        <v>1074568975</v>
      </c>
      <c r="AH1561" s="115">
        <v>906893520</v>
      </c>
      <c r="AI1561" s="105">
        <v>28.5852</v>
      </c>
      <c r="AJ1561" s="105">
        <v>28.671399999999998</v>
      </c>
      <c r="AK1561" s="105">
        <v>28.6617</v>
      </c>
      <c r="AL1561" s="105">
        <v>29.3627</v>
      </c>
      <c r="AM1561" s="105">
        <v>29.4969</v>
      </c>
      <c r="AN1561" s="105">
        <v>28.759399999999999</v>
      </c>
      <c r="AO1561" s="105">
        <v>29.2347</v>
      </c>
      <c r="AP1561" s="105">
        <v>28.849699999999999</v>
      </c>
      <c r="AQ1561" s="105">
        <v>29.381699999999999</v>
      </c>
      <c r="AR1561" s="105">
        <v>29.035299999999999</v>
      </c>
      <c r="AS1561" s="105">
        <v>28.861599999999999</v>
      </c>
      <c r="AT1561" s="105">
        <v>28.6721</v>
      </c>
      <c r="AU1561" s="105">
        <v>29.864599999999999</v>
      </c>
      <c r="AV1561" s="105">
        <v>30.096299999999999</v>
      </c>
      <c r="AW1561" s="105">
        <v>29.207599999999999</v>
      </c>
      <c r="AX1561" s="105">
        <v>29.637799999999999</v>
      </c>
      <c r="AY1561" s="105">
        <v>29.6404</v>
      </c>
      <c r="AZ1561" s="105">
        <v>29.7818</v>
      </c>
      <c r="BA1561" s="105">
        <v>29.609500000000001</v>
      </c>
      <c r="BB1561" s="105">
        <v>29.561</v>
      </c>
      <c r="BC1561" s="105">
        <v>30.175699999999999</v>
      </c>
      <c r="BD1561" s="105">
        <v>30.060199999999998</v>
      </c>
      <c r="BE1561" s="105">
        <v>30.1952</v>
      </c>
      <c r="BF1561" s="105">
        <v>30.071400000000001</v>
      </c>
      <c r="BG1561" s="105">
        <v>29.442699999999999</v>
      </c>
      <c r="BH1561" s="105">
        <v>30.186499999999999</v>
      </c>
      <c r="BI1561" s="105">
        <v>29.7682</v>
      </c>
      <c r="BJ1561" s="105">
        <v>29.722300000000001</v>
      </c>
      <c r="BK1561" s="105">
        <v>29.9528</v>
      </c>
      <c r="BL1561" s="116">
        <v>29.763400000000001</v>
      </c>
      <c r="BM1561" s="112">
        <v>1.02872E-4</v>
      </c>
      <c r="BN1561" s="112">
        <v>6.3135700000000003E-2</v>
      </c>
      <c r="BO1561" s="112">
        <v>1.9375300000000002E-2</v>
      </c>
      <c r="BP1561" s="112">
        <v>1.64627E-3</v>
      </c>
      <c r="BQ1561" s="112">
        <v>0.760154</v>
      </c>
      <c r="BR1561" s="112">
        <v>0.21384500000000001</v>
      </c>
      <c r="BS1561" s="112">
        <v>0.89043700000000003</v>
      </c>
      <c r="BT1561" s="112">
        <v>2.3547800000000001E-2</v>
      </c>
      <c r="BU1561" s="117">
        <v>0.95470500000000003</v>
      </c>
      <c r="BV1561" s="112">
        <v>4.5635399999999996E-3</v>
      </c>
      <c r="BW1561" s="112">
        <v>0.123395</v>
      </c>
      <c r="BX1561" s="112">
        <v>8.1232100000000002E-2</v>
      </c>
      <c r="BY1561" s="112">
        <v>1.0600099999999999E-2</v>
      </c>
      <c r="BZ1561" s="112">
        <v>0.88592099999999996</v>
      </c>
      <c r="CA1561" s="112">
        <v>0.47282400000000002</v>
      </c>
      <c r="CB1561" s="112">
        <v>0.95099100000000003</v>
      </c>
      <c r="CC1561" s="112">
        <v>0.121284</v>
      </c>
      <c r="CD1561" s="117">
        <v>0.98756900000000003</v>
      </c>
      <c r="CE1561" s="105">
        <v>-1.1734</v>
      </c>
      <c r="CF1561" s="105">
        <v>-0.606541</v>
      </c>
      <c r="CG1561" s="105">
        <v>-0.65749000000000002</v>
      </c>
      <c r="CH1561" s="105">
        <v>-0.95652300000000001</v>
      </c>
      <c r="CI1561" s="105">
        <v>-9.0038300000000002E-2</v>
      </c>
      <c r="CJ1561" s="105">
        <v>-0.12617900000000001</v>
      </c>
      <c r="CK1561" s="105">
        <v>-3.0771300000000001E-2</v>
      </c>
      <c r="CL1561" s="105">
        <v>0.296068</v>
      </c>
      <c r="CM1561" s="116">
        <v>-1.36998E-2</v>
      </c>
    </row>
    <row r="1562" spans="1:91">
      <c r="A1562" s="104" t="s">
        <v>4095</v>
      </c>
      <c r="B1562" s="104" t="s">
        <v>4096</v>
      </c>
      <c r="C1562" s="104" t="s">
        <v>4097</v>
      </c>
      <c r="D1562" s="105">
        <v>26.706099999999999</v>
      </c>
      <c r="E1562" s="108">
        <v>64248149</v>
      </c>
      <c r="F1562" s="108">
        <v>132430046</v>
      </c>
      <c r="G1562" s="108">
        <v>139182681</v>
      </c>
      <c r="H1562" s="108">
        <v>67403105.25</v>
      </c>
      <c r="I1562" s="108">
        <v>135194596.80000001</v>
      </c>
      <c r="J1562" s="108">
        <v>158406605</v>
      </c>
      <c r="K1562" s="108">
        <v>39501616.5</v>
      </c>
      <c r="L1562" s="108">
        <v>82579501.75</v>
      </c>
      <c r="M1562" s="108">
        <v>41060606</v>
      </c>
      <c r="N1562" s="108">
        <v>49783458.75</v>
      </c>
      <c r="O1562" s="108">
        <v>53779595.880000003</v>
      </c>
      <c r="P1562" s="108">
        <v>108129326.59999999</v>
      </c>
      <c r="Q1562" s="108">
        <v>19955330</v>
      </c>
      <c r="R1562" s="108">
        <v>79110013</v>
      </c>
      <c r="S1562" s="108">
        <v>75449817</v>
      </c>
      <c r="T1562" s="108">
        <v>104572763</v>
      </c>
      <c r="U1562" s="108">
        <v>100243601.5</v>
      </c>
      <c r="V1562" s="108">
        <v>191552186.5</v>
      </c>
      <c r="W1562" s="108">
        <v>128538834.3</v>
      </c>
      <c r="X1562" s="108">
        <v>22932679.5</v>
      </c>
      <c r="Y1562" s="108">
        <v>48343360</v>
      </c>
      <c r="Z1562" s="108">
        <v>57611195</v>
      </c>
      <c r="AA1562" s="108">
        <v>88053603</v>
      </c>
      <c r="AB1562" s="108">
        <v>91999596</v>
      </c>
      <c r="AC1562" s="108">
        <v>93302475.129999995</v>
      </c>
      <c r="AD1562" s="108">
        <v>20364502.5</v>
      </c>
      <c r="AE1562" s="108">
        <v>113263180</v>
      </c>
      <c r="AF1562" s="108">
        <v>86941098</v>
      </c>
      <c r="AG1562" s="108">
        <v>129486420.5</v>
      </c>
      <c r="AH1562" s="115">
        <v>167697847.5</v>
      </c>
      <c r="AI1562" s="105">
        <v>26.320599999999999</v>
      </c>
      <c r="AJ1562" s="105">
        <v>27.679099999999998</v>
      </c>
      <c r="AK1562" s="105">
        <v>27.717300000000002</v>
      </c>
      <c r="AL1562" s="105">
        <v>26.2807</v>
      </c>
      <c r="AM1562" s="105">
        <v>27.480399999999999</v>
      </c>
      <c r="AN1562" s="105">
        <v>27.904199999999999</v>
      </c>
      <c r="AO1562" s="105">
        <v>25.452400000000001</v>
      </c>
      <c r="AP1562" s="105">
        <v>27.419</v>
      </c>
      <c r="AQ1562" s="105">
        <v>25.4803</v>
      </c>
      <c r="AR1562" s="105">
        <v>25.960999999999999</v>
      </c>
      <c r="AS1562" s="105">
        <v>26.339500000000001</v>
      </c>
      <c r="AT1562" s="105">
        <v>27.292300000000001</v>
      </c>
      <c r="AU1562" s="105">
        <v>24.457799999999999</v>
      </c>
      <c r="AV1562" s="105">
        <v>26.527100000000001</v>
      </c>
      <c r="AW1562" s="105">
        <v>26.6432</v>
      </c>
      <c r="AX1562" s="105">
        <v>27.019300000000001</v>
      </c>
      <c r="AY1562" s="105">
        <v>26.9148</v>
      </c>
      <c r="AZ1562" s="105">
        <v>27.8978</v>
      </c>
      <c r="BA1562" s="105">
        <v>27.182600000000001</v>
      </c>
      <c r="BB1562" s="105">
        <v>24.822600000000001</v>
      </c>
      <c r="BC1562" s="105">
        <v>25.696000000000002</v>
      </c>
      <c r="BD1562" s="105">
        <v>26.175899999999999</v>
      </c>
      <c r="BE1562" s="105">
        <v>26.830500000000001</v>
      </c>
      <c r="BF1562" s="105">
        <v>26.8917</v>
      </c>
      <c r="BG1562" s="105">
        <v>26.4923</v>
      </c>
      <c r="BH1562" s="105">
        <v>24.276800000000001</v>
      </c>
      <c r="BI1562" s="105">
        <v>26.768999999999998</v>
      </c>
      <c r="BJ1562" s="105">
        <v>26.428599999999999</v>
      </c>
      <c r="BK1562" s="105">
        <v>26.921099999999999</v>
      </c>
      <c r="BL1562" s="116">
        <v>27.383500000000002</v>
      </c>
      <c r="BM1562" s="112">
        <v>0.57350199999999996</v>
      </c>
      <c r="BN1562" s="112">
        <v>0.60789000000000004</v>
      </c>
      <c r="BO1562" s="112">
        <v>0.32430599999999998</v>
      </c>
      <c r="BP1562" s="112">
        <v>0.47495199999999999</v>
      </c>
      <c r="BQ1562" s="112">
        <v>0.245696</v>
      </c>
      <c r="BR1562" s="112">
        <v>0.42852800000000002</v>
      </c>
      <c r="BS1562" s="112">
        <v>0.244833</v>
      </c>
      <c r="BT1562" s="112">
        <v>0.48078900000000002</v>
      </c>
      <c r="BU1562" s="117">
        <v>0.27141199999999999</v>
      </c>
      <c r="BV1562" s="112">
        <v>0.64447500000000002</v>
      </c>
      <c r="BW1562" s="112">
        <v>0.68271800000000005</v>
      </c>
      <c r="BX1562" s="112">
        <v>0.43727700000000003</v>
      </c>
      <c r="BY1562" s="112">
        <v>0.55726100000000001</v>
      </c>
      <c r="BZ1562" s="112">
        <v>0.59753699999999998</v>
      </c>
      <c r="CA1562" s="112">
        <v>0.68847899999999995</v>
      </c>
      <c r="CB1562" s="112">
        <v>0.47965200000000002</v>
      </c>
      <c r="CC1562" s="112">
        <v>0.65893599999999997</v>
      </c>
      <c r="CD1562" s="117">
        <v>0.72864200000000001</v>
      </c>
      <c r="CE1562" s="105">
        <v>0.327957</v>
      </c>
      <c r="CF1562" s="105">
        <v>0.31071599999999999</v>
      </c>
      <c r="CG1562" s="105">
        <v>-0.79380499999999998</v>
      </c>
      <c r="CH1562" s="105">
        <v>-0.38010300000000002</v>
      </c>
      <c r="CI1562" s="105">
        <v>-1.03504</v>
      </c>
      <c r="CJ1562" s="105">
        <v>0.36622399999999999</v>
      </c>
      <c r="CK1562" s="105">
        <v>-1.0106599999999999</v>
      </c>
      <c r="CL1562" s="105">
        <v>-0.278364</v>
      </c>
      <c r="CM1562" s="116">
        <v>-1.0650200000000001</v>
      </c>
    </row>
    <row r="1563" spans="1:91">
      <c r="A1563" s="104" t="s">
        <v>4098</v>
      </c>
      <c r="B1563" s="104" t="s">
        <v>4099</v>
      </c>
      <c r="C1563" s="104" t="s">
        <v>471</v>
      </c>
      <c r="D1563" s="105">
        <v>30.045850000000002</v>
      </c>
      <c r="E1563" s="108">
        <v>603965753</v>
      </c>
      <c r="F1563" s="108">
        <v>247383490.90000001</v>
      </c>
      <c r="G1563" s="108">
        <v>242088390.19999999</v>
      </c>
      <c r="H1563" s="108">
        <v>818902281.29999995</v>
      </c>
      <c r="I1563" s="108">
        <v>562986827.29999995</v>
      </c>
      <c r="J1563" s="108">
        <v>289953580.89999998</v>
      </c>
      <c r="K1563" s="108">
        <v>810607199.60000002</v>
      </c>
      <c r="L1563" s="108">
        <v>320717429.39999998</v>
      </c>
      <c r="M1563" s="108">
        <v>528866942</v>
      </c>
      <c r="N1563" s="108">
        <v>298469139.39999998</v>
      </c>
      <c r="O1563" s="108">
        <v>203167532.5</v>
      </c>
      <c r="P1563" s="108">
        <v>222939273.90000001</v>
      </c>
      <c r="Q1563" s="108">
        <v>1258926589</v>
      </c>
      <c r="R1563" s="108">
        <v>1073898609</v>
      </c>
      <c r="S1563" s="108">
        <v>1804161889</v>
      </c>
      <c r="T1563" s="108">
        <v>1302912363</v>
      </c>
      <c r="U1563" s="108">
        <v>1407660522</v>
      </c>
      <c r="V1563" s="108">
        <v>1143203097</v>
      </c>
      <c r="W1563" s="108">
        <v>1384586308</v>
      </c>
      <c r="X1563" s="108">
        <v>1441140397</v>
      </c>
      <c r="Y1563" s="108">
        <v>1553169606</v>
      </c>
      <c r="Z1563" s="108">
        <v>1389306661</v>
      </c>
      <c r="AA1563" s="108">
        <v>1345221894</v>
      </c>
      <c r="AB1563" s="108">
        <v>1544540251</v>
      </c>
      <c r="AC1563" s="108">
        <v>793882772</v>
      </c>
      <c r="AD1563" s="108">
        <v>1135846023</v>
      </c>
      <c r="AE1563" s="108">
        <v>1407730831</v>
      </c>
      <c r="AF1563" s="108">
        <v>1085993534</v>
      </c>
      <c r="AG1563" s="108">
        <v>1124960534</v>
      </c>
      <c r="AH1563" s="115">
        <v>1074537730</v>
      </c>
      <c r="AI1563" s="105">
        <v>29.5534</v>
      </c>
      <c r="AJ1563" s="105">
        <v>28.4589</v>
      </c>
      <c r="AK1563" s="105">
        <v>28.4679</v>
      </c>
      <c r="AL1563" s="105">
        <v>29.883500000000002</v>
      </c>
      <c r="AM1563" s="105">
        <v>29.4954</v>
      </c>
      <c r="AN1563" s="105">
        <v>28.659800000000001</v>
      </c>
      <c r="AO1563" s="105">
        <v>29.8384</v>
      </c>
      <c r="AP1563" s="105">
        <v>29.0716</v>
      </c>
      <c r="AQ1563" s="105">
        <v>29.167400000000001</v>
      </c>
      <c r="AR1563" s="105">
        <v>28.589700000000001</v>
      </c>
      <c r="AS1563" s="105">
        <v>28.220099999999999</v>
      </c>
      <c r="AT1563" s="105">
        <v>28.336200000000002</v>
      </c>
      <c r="AU1563" s="105">
        <v>30.468399999999999</v>
      </c>
      <c r="AV1563" s="105">
        <v>30.289899999999999</v>
      </c>
      <c r="AW1563" s="105">
        <v>31.080200000000001</v>
      </c>
      <c r="AX1563" s="105">
        <v>30.6584</v>
      </c>
      <c r="AY1563" s="105">
        <v>30.716000000000001</v>
      </c>
      <c r="AZ1563" s="105">
        <v>30.436299999999999</v>
      </c>
      <c r="BA1563" s="105">
        <v>30.611699999999999</v>
      </c>
      <c r="BB1563" s="105">
        <v>30.7623</v>
      </c>
      <c r="BC1563" s="105">
        <v>30.727599999999999</v>
      </c>
      <c r="BD1563" s="105">
        <v>30.772500000000001</v>
      </c>
      <c r="BE1563" s="105">
        <v>30.748699999999999</v>
      </c>
      <c r="BF1563" s="105">
        <v>30.961099999999998</v>
      </c>
      <c r="BG1563" s="105">
        <v>29.6037</v>
      </c>
      <c r="BH1563" s="105">
        <v>30.120999999999999</v>
      </c>
      <c r="BI1563" s="105">
        <v>30.404599999999999</v>
      </c>
      <c r="BJ1563" s="105">
        <v>30.071400000000001</v>
      </c>
      <c r="BK1563" s="105">
        <v>30.020299999999999</v>
      </c>
      <c r="BL1563" s="116">
        <v>30.017199999999999</v>
      </c>
      <c r="BM1563" s="112">
        <v>2.9236100000000001E-2</v>
      </c>
      <c r="BN1563" s="112">
        <v>0.12887599999999999</v>
      </c>
      <c r="BO1563" s="112">
        <v>4.8817399999999997E-2</v>
      </c>
      <c r="BP1563" s="112">
        <v>1.1608300000000001E-4</v>
      </c>
      <c r="BQ1563" s="112">
        <v>7.4128399999999997E-2</v>
      </c>
      <c r="BR1563" s="112">
        <v>2.8628099999999999E-3</v>
      </c>
      <c r="BS1563" s="112">
        <v>1.6872E-4</v>
      </c>
      <c r="BT1563" s="112">
        <v>3.3887400000000002E-4</v>
      </c>
      <c r="BU1563" s="117">
        <v>0.97833000000000003</v>
      </c>
      <c r="BV1563" s="112">
        <v>7.2707099999999997E-2</v>
      </c>
      <c r="BW1563" s="112">
        <v>0.20577100000000001</v>
      </c>
      <c r="BX1563" s="112">
        <v>0.133324</v>
      </c>
      <c r="BY1563" s="112">
        <v>3.3699300000000001E-3</v>
      </c>
      <c r="BZ1563" s="112">
        <v>0.44443899999999997</v>
      </c>
      <c r="CA1563" s="112">
        <v>5.3253799999999997E-2</v>
      </c>
      <c r="CB1563" s="112">
        <v>1.7096199999999999E-2</v>
      </c>
      <c r="CC1563" s="112">
        <v>1.65731E-2</v>
      </c>
      <c r="CD1563" s="117">
        <v>0.99504300000000001</v>
      </c>
      <c r="CE1563" s="105">
        <v>-1.20957</v>
      </c>
      <c r="CF1563" s="105">
        <v>-0.69007700000000005</v>
      </c>
      <c r="CG1563" s="105">
        <v>-0.67717899999999998</v>
      </c>
      <c r="CH1563" s="105">
        <v>-1.6542699999999999</v>
      </c>
      <c r="CI1563" s="105">
        <v>0.57653200000000004</v>
      </c>
      <c r="CJ1563" s="105">
        <v>0.56728599999999996</v>
      </c>
      <c r="CK1563" s="105">
        <v>0.66427499999999995</v>
      </c>
      <c r="CL1563" s="105">
        <v>0.79112800000000005</v>
      </c>
      <c r="CM1563" s="116">
        <v>6.7946100000000004E-3</v>
      </c>
    </row>
    <row r="1564" spans="1:91">
      <c r="A1564" s="104" t="s">
        <v>4100</v>
      </c>
      <c r="B1564" s="104" t="s">
        <v>4101</v>
      </c>
      <c r="C1564" s="104" t="s">
        <v>4080</v>
      </c>
      <c r="D1564" s="105">
        <v>30.102200000000003</v>
      </c>
      <c r="E1564" s="108">
        <v>1073345707</v>
      </c>
      <c r="F1564" s="108">
        <v>974752513.79999995</v>
      </c>
      <c r="G1564" s="108">
        <v>1014668521</v>
      </c>
      <c r="H1564" s="108">
        <v>1174960375</v>
      </c>
      <c r="I1564" s="108">
        <v>1280259710</v>
      </c>
      <c r="J1564" s="108">
        <v>1769069032</v>
      </c>
      <c r="K1564" s="108">
        <v>2121853220</v>
      </c>
      <c r="L1564" s="108">
        <v>3057161897</v>
      </c>
      <c r="M1564" s="108">
        <v>1607253398</v>
      </c>
      <c r="N1564" s="108">
        <v>1999570744</v>
      </c>
      <c r="O1564" s="108">
        <v>2534483672</v>
      </c>
      <c r="P1564" s="108">
        <v>1677431955</v>
      </c>
      <c r="Q1564" s="108">
        <v>562344669</v>
      </c>
      <c r="R1564" s="108">
        <v>964598380</v>
      </c>
      <c r="S1564" s="108">
        <v>671903847.79999995</v>
      </c>
      <c r="T1564" s="108">
        <v>814702764.29999995</v>
      </c>
      <c r="U1564" s="108">
        <v>980277112</v>
      </c>
      <c r="V1564" s="108">
        <v>445041617</v>
      </c>
      <c r="W1564" s="108">
        <v>1018597479</v>
      </c>
      <c r="X1564" s="108">
        <v>887252402</v>
      </c>
      <c r="Y1564" s="108">
        <v>733915551.5</v>
      </c>
      <c r="Z1564" s="108">
        <v>707902615.29999995</v>
      </c>
      <c r="AA1564" s="108">
        <v>555742316.5</v>
      </c>
      <c r="AB1564" s="108">
        <v>715866905</v>
      </c>
      <c r="AC1564" s="108">
        <v>1018832240</v>
      </c>
      <c r="AD1564" s="108">
        <v>668449246.5</v>
      </c>
      <c r="AE1564" s="108">
        <v>961210076</v>
      </c>
      <c r="AF1564" s="108">
        <v>766782957</v>
      </c>
      <c r="AG1564" s="108">
        <v>884871583.79999995</v>
      </c>
      <c r="AH1564" s="115">
        <v>830095634</v>
      </c>
      <c r="AI1564" s="105">
        <v>30.382999999999999</v>
      </c>
      <c r="AJ1564" s="105">
        <v>30.449200000000001</v>
      </c>
      <c r="AK1564" s="105">
        <v>30.501100000000001</v>
      </c>
      <c r="AL1564" s="105">
        <v>30.404399999999999</v>
      </c>
      <c r="AM1564" s="105">
        <v>30.6891</v>
      </c>
      <c r="AN1564" s="105">
        <v>31.284700000000001</v>
      </c>
      <c r="AO1564" s="105">
        <v>31.209099999999999</v>
      </c>
      <c r="AP1564" s="105">
        <v>32.172899999999998</v>
      </c>
      <c r="AQ1564" s="105">
        <v>30.771000000000001</v>
      </c>
      <c r="AR1564" s="105">
        <v>31.305399999999999</v>
      </c>
      <c r="AS1564" s="105">
        <v>31.708600000000001</v>
      </c>
      <c r="AT1564" s="105">
        <v>31.247800000000002</v>
      </c>
      <c r="AU1564" s="105">
        <v>29.2759</v>
      </c>
      <c r="AV1564" s="105">
        <v>30.135000000000002</v>
      </c>
      <c r="AW1564" s="105">
        <v>29.6889</v>
      </c>
      <c r="AX1564" s="105">
        <v>29.981000000000002</v>
      </c>
      <c r="AY1564" s="105">
        <v>30.193200000000001</v>
      </c>
      <c r="AZ1564" s="105">
        <v>29.041899999999998</v>
      </c>
      <c r="BA1564" s="105">
        <v>30.168900000000001</v>
      </c>
      <c r="BB1564" s="105">
        <v>30.069400000000002</v>
      </c>
      <c r="BC1564" s="105">
        <v>29.657499999999999</v>
      </c>
      <c r="BD1564" s="105">
        <v>29.786899999999999</v>
      </c>
      <c r="BE1564" s="105">
        <v>29.461099999999998</v>
      </c>
      <c r="BF1564" s="105">
        <v>29.851700000000001</v>
      </c>
      <c r="BG1564" s="105">
        <v>29.962499999999999</v>
      </c>
      <c r="BH1564" s="105">
        <v>29.3507</v>
      </c>
      <c r="BI1564" s="105">
        <v>29.854199999999999</v>
      </c>
      <c r="BJ1564" s="105">
        <v>29.569299999999998</v>
      </c>
      <c r="BK1564" s="105">
        <v>29.67</v>
      </c>
      <c r="BL1564" s="116">
        <v>29.631900000000002</v>
      </c>
      <c r="BM1564" s="112">
        <v>5.3499299999999998E-5</v>
      </c>
      <c r="BN1564" s="112">
        <v>1.1003300000000001E-2</v>
      </c>
      <c r="BO1564" s="112">
        <v>1.3248899999999999E-2</v>
      </c>
      <c r="BP1564" s="112">
        <v>2.6347700000000003E-4</v>
      </c>
      <c r="BQ1564" s="112">
        <v>0.77554500000000004</v>
      </c>
      <c r="BR1564" s="112">
        <v>0.76230299999999995</v>
      </c>
      <c r="BS1564" s="112">
        <v>9.8632899999999996E-2</v>
      </c>
      <c r="BT1564" s="112">
        <v>0.57360800000000001</v>
      </c>
      <c r="BU1564" s="117">
        <v>0.63219400000000003</v>
      </c>
      <c r="BV1564" s="112">
        <v>3.1061999999999999E-3</v>
      </c>
      <c r="BW1564" s="112">
        <v>4.1176499999999998E-2</v>
      </c>
      <c r="BX1564" s="112">
        <v>6.8403900000000004E-2</v>
      </c>
      <c r="BY1564" s="112">
        <v>4.3519199999999996E-3</v>
      </c>
      <c r="BZ1564" s="112">
        <v>0.89085400000000003</v>
      </c>
      <c r="CA1564" s="112">
        <v>0.89441099999999996</v>
      </c>
      <c r="CB1564" s="112">
        <v>0.29620800000000003</v>
      </c>
      <c r="CC1564" s="112">
        <v>0.73404400000000003</v>
      </c>
      <c r="CD1564" s="117">
        <v>0.87774200000000002</v>
      </c>
      <c r="CE1564" s="105">
        <v>0.82065900000000003</v>
      </c>
      <c r="CF1564" s="105">
        <v>1.1689799999999999</v>
      </c>
      <c r="CG1564" s="105">
        <v>1.7606200000000001</v>
      </c>
      <c r="CH1564" s="105">
        <v>1.7968599999999999</v>
      </c>
      <c r="CI1564" s="105">
        <v>7.6204900000000006E-2</v>
      </c>
      <c r="CJ1564" s="105">
        <v>0.114941</v>
      </c>
      <c r="CK1564" s="105">
        <v>0.34149400000000002</v>
      </c>
      <c r="CL1564" s="105">
        <v>7.6121599999999998E-2</v>
      </c>
      <c r="CM1564" s="116">
        <v>9.8691299999999996E-2</v>
      </c>
    </row>
    <row r="1565" spans="1:91">
      <c r="A1565" s="104" t="s">
        <v>4102</v>
      </c>
      <c r="B1565" s="104" t="s">
        <v>4103</v>
      </c>
      <c r="C1565" s="104" t="s">
        <v>4080</v>
      </c>
      <c r="D1565" s="105">
        <v>30.117100000000001</v>
      </c>
      <c r="E1565" s="108">
        <v>1419011976</v>
      </c>
      <c r="F1565" s="108">
        <v>1438011897</v>
      </c>
      <c r="G1565" s="108">
        <v>1257076981</v>
      </c>
      <c r="H1565" s="108">
        <v>1635315279</v>
      </c>
      <c r="I1565" s="108">
        <v>1498569105</v>
      </c>
      <c r="J1565" s="108">
        <v>2272139761</v>
      </c>
      <c r="K1565" s="108">
        <v>2608163115</v>
      </c>
      <c r="L1565" s="108">
        <v>4420231983</v>
      </c>
      <c r="M1565" s="108">
        <v>2068812283</v>
      </c>
      <c r="N1565" s="108">
        <v>2319952841</v>
      </c>
      <c r="O1565" s="108">
        <v>2699889639</v>
      </c>
      <c r="P1565" s="108">
        <v>2201185143</v>
      </c>
      <c r="Q1565" s="108">
        <v>728406488.5</v>
      </c>
      <c r="R1565" s="108">
        <v>947772693.39999998</v>
      </c>
      <c r="S1565" s="108">
        <v>731607844</v>
      </c>
      <c r="T1565" s="108">
        <v>808455237</v>
      </c>
      <c r="U1565" s="108">
        <v>1270264985</v>
      </c>
      <c r="V1565" s="108">
        <v>925048388</v>
      </c>
      <c r="W1565" s="108">
        <v>901575353</v>
      </c>
      <c r="X1565" s="108">
        <v>871458870.79999995</v>
      </c>
      <c r="Y1565" s="108">
        <v>702868121.5</v>
      </c>
      <c r="Z1565" s="108">
        <v>632834854</v>
      </c>
      <c r="AA1565" s="108">
        <v>375594992.30000001</v>
      </c>
      <c r="AB1565" s="108">
        <v>619742962</v>
      </c>
      <c r="AC1565" s="108">
        <v>1032589886</v>
      </c>
      <c r="AD1565" s="108">
        <v>621765301</v>
      </c>
      <c r="AE1565" s="108">
        <v>1159297465</v>
      </c>
      <c r="AF1565" s="108">
        <v>1001341893</v>
      </c>
      <c r="AG1565" s="108">
        <v>1227968725</v>
      </c>
      <c r="AH1565" s="115">
        <v>1116608560</v>
      </c>
      <c r="AI1565" s="105">
        <v>30.785699999999999</v>
      </c>
      <c r="AJ1565" s="105">
        <v>30.994499999999999</v>
      </c>
      <c r="AK1565" s="105">
        <v>30.799299999999999</v>
      </c>
      <c r="AL1565" s="105">
        <v>30.8813</v>
      </c>
      <c r="AM1565" s="105">
        <v>30.9148</v>
      </c>
      <c r="AN1565" s="105">
        <v>31.608899999999998</v>
      </c>
      <c r="AO1565" s="105">
        <v>31.518599999999999</v>
      </c>
      <c r="AP1565" s="105">
        <v>32.691200000000002</v>
      </c>
      <c r="AQ1565" s="105">
        <v>31.135300000000001</v>
      </c>
      <c r="AR1565" s="105">
        <v>31.5213</v>
      </c>
      <c r="AS1565" s="105">
        <v>31.797599999999999</v>
      </c>
      <c r="AT1565" s="105">
        <v>31.639800000000001</v>
      </c>
      <c r="AU1565" s="105">
        <v>29.661000000000001</v>
      </c>
      <c r="AV1565" s="105">
        <v>30.1097</v>
      </c>
      <c r="AW1565" s="105">
        <v>29.810099999999998</v>
      </c>
      <c r="AX1565" s="105">
        <v>29.969899999999999</v>
      </c>
      <c r="AY1565" s="105">
        <v>30.566800000000001</v>
      </c>
      <c r="AZ1565" s="105">
        <v>30.102699999999999</v>
      </c>
      <c r="BA1565" s="105">
        <v>29.992799999999999</v>
      </c>
      <c r="BB1565" s="105">
        <v>30.044899999999998</v>
      </c>
      <c r="BC1565" s="105">
        <v>29.5989</v>
      </c>
      <c r="BD1565" s="105">
        <v>29.6203</v>
      </c>
      <c r="BE1565" s="105">
        <v>28.89</v>
      </c>
      <c r="BF1565" s="105">
        <v>29.643699999999999</v>
      </c>
      <c r="BG1565" s="105">
        <v>29.983499999999999</v>
      </c>
      <c r="BH1565" s="105">
        <v>29.246400000000001</v>
      </c>
      <c r="BI1565" s="105">
        <v>30.124500000000001</v>
      </c>
      <c r="BJ1565" s="105">
        <v>29.9543</v>
      </c>
      <c r="BK1565" s="105">
        <v>30.146699999999999</v>
      </c>
      <c r="BL1565" s="116">
        <v>30.071999999999999</v>
      </c>
      <c r="BM1565" s="112">
        <v>7.9138199999999998E-4</v>
      </c>
      <c r="BN1565" s="112">
        <v>1.14982E-2</v>
      </c>
      <c r="BO1565" s="112">
        <v>2.1626200000000002E-2</v>
      </c>
      <c r="BP1565" s="112">
        <v>8.2230899999999999E-5</v>
      </c>
      <c r="BQ1565" s="112">
        <v>0.24041000000000001</v>
      </c>
      <c r="BR1565" s="112">
        <v>0.45778200000000002</v>
      </c>
      <c r="BS1565" s="112">
        <v>0.303373</v>
      </c>
      <c r="BT1565" s="112">
        <v>5.6809999999999999E-2</v>
      </c>
      <c r="BU1565" s="117">
        <v>0.38181599999999999</v>
      </c>
      <c r="BV1565" s="112">
        <v>1.14007E-2</v>
      </c>
      <c r="BW1565" s="112">
        <v>4.2317100000000003E-2</v>
      </c>
      <c r="BX1565" s="112">
        <v>8.5356299999999996E-2</v>
      </c>
      <c r="BY1565" s="112">
        <v>2.9130900000000001E-3</v>
      </c>
      <c r="BZ1565" s="112">
        <v>0.59282699999999999</v>
      </c>
      <c r="CA1565" s="112">
        <v>0.70225000000000004</v>
      </c>
      <c r="CB1565" s="112">
        <v>0.537107</v>
      </c>
      <c r="CC1565" s="112">
        <v>0.19691700000000001</v>
      </c>
      <c r="CD1565" s="117">
        <v>0.75772600000000001</v>
      </c>
      <c r="CE1565" s="105">
        <v>0.80217099999999997</v>
      </c>
      <c r="CF1565" s="105">
        <v>1.0773200000000001</v>
      </c>
      <c r="CG1565" s="105">
        <v>1.72404</v>
      </c>
      <c r="CH1565" s="105">
        <v>1.59521</v>
      </c>
      <c r="CI1565" s="105">
        <v>-0.19739999999999999</v>
      </c>
      <c r="CJ1565" s="105">
        <v>0.155497</v>
      </c>
      <c r="CK1565" s="105">
        <v>-0.17879999999999999</v>
      </c>
      <c r="CL1565" s="105">
        <v>-0.672987</v>
      </c>
      <c r="CM1565" s="116">
        <v>-0.27285799999999999</v>
      </c>
    </row>
    <row r="1566" spans="1:91">
      <c r="A1566" s="104" t="s">
        <v>4104</v>
      </c>
      <c r="B1566" s="104" t="s">
        <v>4105</v>
      </c>
      <c r="C1566" s="104" t="s">
        <v>4106</v>
      </c>
      <c r="D1566" s="105">
        <v>34.613849999999999</v>
      </c>
      <c r="E1566" s="108">
        <v>14971008285</v>
      </c>
      <c r="F1566" s="108">
        <v>8905716689</v>
      </c>
      <c r="G1566" s="108">
        <v>8626275726</v>
      </c>
      <c r="H1566" s="108">
        <v>14604042136</v>
      </c>
      <c r="I1566" s="108">
        <v>13795584446</v>
      </c>
      <c r="J1566" s="108">
        <v>6882226083</v>
      </c>
      <c r="K1566" s="108">
        <v>14163568968</v>
      </c>
      <c r="L1566" s="108">
        <v>6677232207</v>
      </c>
      <c r="M1566" s="108">
        <v>18027964512</v>
      </c>
      <c r="N1566" s="108">
        <v>10324344642</v>
      </c>
      <c r="O1566" s="108">
        <v>7991976190</v>
      </c>
      <c r="P1566" s="108">
        <v>9431176559</v>
      </c>
      <c r="Q1566" s="108">
        <v>31813141496</v>
      </c>
      <c r="R1566" s="108">
        <v>24559405019</v>
      </c>
      <c r="S1566" s="108">
        <v>18391704123</v>
      </c>
      <c r="T1566" s="108">
        <v>22013002369</v>
      </c>
      <c r="U1566" s="108">
        <v>22846475171</v>
      </c>
      <c r="V1566" s="108">
        <v>24228328036</v>
      </c>
      <c r="W1566" s="108">
        <v>23538037770</v>
      </c>
      <c r="X1566" s="108">
        <v>23478358295</v>
      </c>
      <c r="Y1566" s="108">
        <v>28277798126</v>
      </c>
      <c r="Z1566" s="108">
        <v>22523629403</v>
      </c>
      <c r="AA1566" s="108">
        <v>23828242389</v>
      </c>
      <c r="AB1566" s="108">
        <v>21153316083</v>
      </c>
      <c r="AC1566" s="108">
        <v>22963811382</v>
      </c>
      <c r="AD1566" s="108">
        <v>28223137747</v>
      </c>
      <c r="AE1566" s="108">
        <v>26519935216</v>
      </c>
      <c r="AF1566" s="108">
        <v>25036876307</v>
      </c>
      <c r="AG1566" s="108">
        <v>27982084187</v>
      </c>
      <c r="AH1566" s="115">
        <v>28832086983</v>
      </c>
      <c r="AI1566" s="105">
        <v>34.184899999999999</v>
      </c>
      <c r="AJ1566" s="105">
        <v>33.581800000000001</v>
      </c>
      <c r="AK1566" s="105">
        <v>33.538600000000002</v>
      </c>
      <c r="AL1566" s="105">
        <v>34.04</v>
      </c>
      <c r="AM1566" s="105">
        <v>34.105699999999999</v>
      </c>
      <c r="AN1566" s="105">
        <v>33.1008</v>
      </c>
      <c r="AO1566" s="105">
        <v>33.979799999999997</v>
      </c>
      <c r="AP1566" s="105">
        <v>33.289499999999997</v>
      </c>
      <c r="AQ1566" s="105">
        <v>34.258600000000001</v>
      </c>
      <c r="AR1566" s="105">
        <v>33.721400000000003</v>
      </c>
      <c r="AS1566" s="105">
        <v>33.420499999999997</v>
      </c>
      <c r="AT1566" s="105">
        <v>33.738999999999997</v>
      </c>
      <c r="AU1566" s="105">
        <v>35.093200000000003</v>
      </c>
      <c r="AV1566" s="105">
        <v>34.805300000000003</v>
      </c>
      <c r="AW1566" s="105">
        <v>34.478000000000002</v>
      </c>
      <c r="AX1566" s="105">
        <v>34.737000000000002</v>
      </c>
      <c r="AY1566" s="105">
        <v>34.715800000000002</v>
      </c>
      <c r="AZ1566" s="105">
        <v>34.828400000000002</v>
      </c>
      <c r="BA1566" s="105">
        <v>34.699199999999998</v>
      </c>
      <c r="BB1566" s="105">
        <v>34.792700000000004</v>
      </c>
      <c r="BC1566" s="105">
        <v>34.936399999999999</v>
      </c>
      <c r="BD1566" s="105">
        <v>34.817</v>
      </c>
      <c r="BE1566" s="105">
        <v>34.888100000000001</v>
      </c>
      <c r="BF1566" s="105">
        <v>34.736800000000002</v>
      </c>
      <c r="BG1566" s="105">
        <v>34.485999999999997</v>
      </c>
      <c r="BH1566" s="105">
        <v>34.741300000000003</v>
      </c>
      <c r="BI1566" s="105">
        <v>34.6402</v>
      </c>
      <c r="BJ1566" s="105">
        <v>34.598399999999998</v>
      </c>
      <c r="BK1566" s="105">
        <v>34.629300000000001</v>
      </c>
      <c r="BL1566" s="116">
        <v>34.750399999999999</v>
      </c>
      <c r="BM1566" s="112">
        <v>1.40459E-2</v>
      </c>
      <c r="BN1566" s="112">
        <v>4.9965599999999999E-2</v>
      </c>
      <c r="BO1566" s="112">
        <v>4.8848200000000001E-2</v>
      </c>
      <c r="BP1566" s="112">
        <v>8.0438000000000005E-4</v>
      </c>
      <c r="BQ1566" s="112">
        <v>0.50976299999999997</v>
      </c>
      <c r="BR1566" s="112">
        <v>0.15564700000000001</v>
      </c>
      <c r="BS1566" s="112">
        <v>0.14530199999999999</v>
      </c>
      <c r="BT1566" s="112">
        <v>7.2387999999999994E-2</v>
      </c>
      <c r="BU1566" s="117">
        <v>0.6956</v>
      </c>
      <c r="BV1566" s="112">
        <v>4.8489999999999998E-2</v>
      </c>
      <c r="BW1566" s="112">
        <v>0.105268</v>
      </c>
      <c r="BX1566" s="112">
        <v>0.133324</v>
      </c>
      <c r="BY1566" s="112">
        <v>7.5180100000000003E-3</v>
      </c>
      <c r="BZ1566" s="112">
        <v>0.75131300000000001</v>
      </c>
      <c r="CA1566" s="112">
        <v>0.40684900000000002</v>
      </c>
      <c r="CB1566" s="112">
        <v>0.36061900000000002</v>
      </c>
      <c r="CC1566" s="112">
        <v>0.22625700000000001</v>
      </c>
      <c r="CD1566" s="117">
        <v>0.90440399999999999</v>
      </c>
      <c r="CE1566" s="105">
        <v>-0.89089499999999999</v>
      </c>
      <c r="CF1566" s="105">
        <v>-0.91051700000000002</v>
      </c>
      <c r="CG1566" s="105">
        <v>-0.81672900000000004</v>
      </c>
      <c r="CH1566" s="105">
        <v>-1.03241</v>
      </c>
      <c r="CI1566" s="105">
        <v>0.13278300000000001</v>
      </c>
      <c r="CJ1566" s="105">
        <v>0.101053</v>
      </c>
      <c r="CK1566" s="105">
        <v>0.150085</v>
      </c>
      <c r="CL1566" s="105">
        <v>0.154587</v>
      </c>
      <c r="CM1566" s="116">
        <v>-3.6827100000000002E-2</v>
      </c>
    </row>
    <row r="1567" spans="1:91">
      <c r="A1567" s="104" t="s">
        <v>4107</v>
      </c>
      <c r="B1567" s="104" t="s">
        <v>4108</v>
      </c>
      <c r="C1567" s="104" t="s">
        <v>471</v>
      </c>
      <c r="D1567" s="105">
        <v>32.034500000000001</v>
      </c>
      <c r="E1567" s="108">
        <v>3909105626</v>
      </c>
      <c r="F1567" s="108">
        <v>3626058589</v>
      </c>
      <c r="G1567" s="108">
        <v>3510145869</v>
      </c>
      <c r="H1567" s="108">
        <v>3969053951</v>
      </c>
      <c r="I1567" s="108">
        <v>3521298751</v>
      </c>
      <c r="J1567" s="108">
        <v>3587401602</v>
      </c>
      <c r="K1567" s="108">
        <v>3786147079</v>
      </c>
      <c r="L1567" s="108">
        <v>2136514283</v>
      </c>
      <c r="M1567" s="108">
        <v>4128044981</v>
      </c>
      <c r="N1567" s="108">
        <v>3276272870</v>
      </c>
      <c r="O1567" s="108">
        <v>3666303222</v>
      </c>
      <c r="P1567" s="108">
        <v>2995772288</v>
      </c>
      <c r="Q1567" s="108">
        <v>3801906474</v>
      </c>
      <c r="R1567" s="108">
        <v>3606254484</v>
      </c>
      <c r="S1567" s="108">
        <v>1796153640</v>
      </c>
      <c r="T1567" s="108">
        <v>2976135392</v>
      </c>
      <c r="U1567" s="108">
        <v>3323992389</v>
      </c>
      <c r="V1567" s="108">
        <v>3442233597</v>
      </c>
      <c r="W1567" s="108">
        <v>3447513400</v>
      </c>
      <c r="X1567" s="108">
        <v>3699489522</v>
      </c>
      <c r="Y1567" s="108">
        <v>3860385806</v>
      </c>
      <c r="Z1567" s="108">
        <v>3486443567</v>
      </c>
      <c r="AA1567" s="108">
        <v>2943942512</v>
      </c>
      <c r="AB1567" s="108">
        <v>3360429451</v>
      </c>
      <c r="AC1567" s="108">
        <v>3918847193</v>
      </c>
      <c r="AD1567" s="108">
        <v>4144500415</v>
      </c>
      <c r="AE1567" s="108">
        <v>4230516504</v>
      </c>
      <c r="AF1567" s="108">
        <v>3674654481</v>
      </c>
      <c r="AG1567" s="108">
        <v>4308379724</v>
      </c>
      <c r="AH1567" s="115">
        <v>4224238356</v>
      </c>
      <c r="AI1567" s="105">
        <v>32.247700000000002</v>
      </c>
      <c r="AJ1567" s="105">
        <v>32.296999999999997</v>
      </c>
      <c r="AK1567" s="105">
        <v>32.247999999999998</v>
      </c>
      <c r="AL1567" s="105">
        <v>32.160499999999999</v>
      </c>
      <c r="AM1567" s="105">
        <v>32.130899999999997</v>
      </c>
      <c r="AN1567" s="105">
        <v>32.1753</v>
      </c>
      <c r="AO1567" s="105">
        <v>32.080500000000001</v>
      </c>
      <c r="AP1567" s="105">
        <v>31.642099999999999</v>
      </c>
      <c r="AQ1567" s="105">
        <v>32.131900000000002</v>
      </c>
      <c r="AR1567" s="105">
        <v>32.026299999999999</v>
      </c>
      <c r="AS1567" s="105">
        <v>32.261099999999999</v>
      </c>
      <c r="AT1567" s="105">
        <v>32.084400000000002</v>
      </c>
      <c r="AU1567" s="105">
        <v>32.0578</v>
      </c>
      <c r="AV1567" s="105">
        <v>32.037500000000001</v>
      </c>
      <c r="AW1567" s="105">
        <v>31.063099999999999</v>
      </c>
      <c r="AX1567" s="105">
        <v>31.850100000000001</v>
      </c>
      <c r="AY1567" s="105">
        <v>31.953499999999998</v>
      </c>
      <c r="AZ1567" s="105">
        <v>32.005899999999997</v>
      </c>
      <c r="BA1567" s="105">
        <v>31.927800000000001</v>
      </c>
      <c r="BB1567" s="105">
        <v>32.104900000000001</v>
      </c>
      <c r="BC1567" s="105">
        <v>32.031500000000001</v>
      </c>
      <c r="BD1567" s="105">
        <v>32.105699999999999</v>
      </c>
      <c r="BE1567" s="105">
        <v>31.854099999999999</v>
      </c>
      <c r="BF1567" s="105">
        <v>32.082599999999999</v>
      </c>
      <c r="BG1567" s="105">
        <v>31.912700000000001</v>
      </c>
      <c r="BH1567" s="105">
        <v>31.968</v>
      </c>
      <c r="BI1567" s="105">
        <v>31.992100000000001</v>
      </c>
      <c r="BJ1567" s="105">
        <v>31.83</v>
      </c>
      <c r="BK1567" s="105">
        <v>31.929600000000001</v>
      </c>
      <c r="BL1567" s="116">
        <v>31.966699999999999</v>
      </c>
      <c r="BM1567" s="112">
        <v>1.27403E-3</v>
      </c>
      <c r="BN1567" s="112">
        <v>4.5119799999999996E-3</v>
      </c>
      <c r="BO1567" s="112">
        <v>0.803454</v>
      </c>
      <c r="BP1567" s="112">
        <v>5.7671800000000002E-2</v>
      </c>
      <c r="BQ1567" s="112">
        <v>0.59775800000000001</v>
      </c>
      <c r="BR1567" s="112">
        <v>0.67434000000000005</v>
      </c>
      <c r="BS1567" s="112">
        <v>0.16111700000000001</v>
      </c>
      <c r="BT1567" s="112">
        <v>0.30715100000000001</v>
      </c>
      <c r="BU1567" s="117">
        <v>0.35869800000000002</v>
      </c>
      <c r="BV1567" s="112">
        <v>1.4349300000000001E-2</v>
      </c>
      <c r="BW1567" s="112">
        <v>2.4420799999999999E-2</v>
      </c>
      <c r="BX1567" s="112">
        <v>0.85713700000000004</v>
      </c>
      <c r="BY1567" s="112">
        <v>0.103078</v>
      </c>
      <c r="BZ1567" s="112">
        <v>0.79645600000000005</v>
      </c>
      <c r="CA1567" s="112">
        <v>0.84171700000000005</v>
      </c>
      <c r="CB1567" s="112">
        <v>0.376915</v>
      </c>
      <c r="CC1567" s="112">
        <v>0.50814400000000004</v>
      </c>
      <c r="CD1567" s="117">
        <v>0.74875599999999998</v>
      </c>
      <c r="CE1567" s="105">
        <v>0.35547299999999998</v>
      </c>
      <c r="CF1567" s="105">
        <v>0.246805</v>
      </c>
      <c r="CG1567" s="105">
        <v>4.2725199999999998E-2</v>
      </c>
      <c r="CH1567" s="105">
        <v>0.215166</v>
      </c>
      <c r="CI1567" s="105">
        <v>-0.18928600000000001</v>
      </c>
      <c r="CJ1567" s="105">
        <v>2.7756400000000001E-2</v>
      </c>
      <c r="CK1567" s="105">
        <v>0.112626</v>
      </c>
      <c r="CL1567" s="105">
        <v>0.105336</v>
      </c>
      <c r="CM1567" s="116">
        <v>4.8802699999999997E-2</v>
      </c>
    </row>
    <row r="1568" spans="1:91">
      <c r="A1568" s="104" t="s">
        <v>4109</v>
      </c>
      <c r="B1568" s="104" t="s">
        <v>4110</v>
      </c>
      <c r="C1568" s="104" t="s">
        <v>4111</v>
      </c>
      <c r="D1568" s="105">
        <v>32.455150000000003</v>
      </c>
      <c r="E1568" s="108">
        <v>2508775568</v>
      </c>
      <c r="F1568" s="108">
        <v>2431719859</v>
      </c>
      <c r="G1568" s="108">
        <v>2441589952</v>
      </c>
      <c r="H1568" s="108">
        <v>2688956005</v>
      </c>
      <c r="I1568" s="108">
        <v>2446155192</v>
      </c>
      <c r="J1568" s="108">
        <v>1889744829</v>
      </c>
      <c r="K1568" s="108">
        <v>2583628938</v>
      </c>
      <c r="L1568" s="108">
        <v>1852231600</v>
      </c>
      <c r="M1568" s="108">
        <v>2580534533</v>
      </c>
      <c r="N1568" s="108">
        <v>2213452338</v>
      </c>
      <c r="O1568" s="108">
        <v>2844780736</v>
      </c>
      <c r="P1568" s="108">
        <v>2450351093</v>
      </c>
      <c r="Q1568" s="108">
        <v>4992569648</v>
      </c>
      <c r="R1568" s="108">
        <v>3323773708</v>
      </c>
      <c r="S1568" s="108">
        <v>4977781913</v>
      </c>
      <c r="T1568" s="108">
        <v>4539753754</v>
      </c>
      <c r="U1568" s="108">
        <v>4900849532</v>
      </c>
      <c r="V1568" s="108">
        <v>4434214309</v>
      </c>
      <c r="W1568" s="108">
        <v>6140631281</v>
      </c>
      <c r="X1568" s="108">
        <v>5681080052</v>
      </c>
      <c r="Y1568" s="108">
        <v>5386062964</v>
      </c>
      <c r="Z1568" s="108">
        <v>4570409278</v>
      </c>
      <c r="AA1568" s="108">
        <v>5158370320</v>
      </c>
      <c r="AB1568" s="108">
        <v>4832747287</v>
      </c>
      <c r="AC1568" s="108">
        <v>7034366940</v>
      </c>
      <c r="AD1568" s="108">
        <v>6568984091</v>
      </c>
      <c r="AE1568" s="108">
        <v>6667537152</v>
      </c>
      <c r="AF1568" s="108">
        <v>6573748467</v>
      </c>
      <c r="AG1568" s="108">
        <v>7767260022</v>
      </c>
      <c r="AH1568" s="115">
        <v>6641177596</v>
      </c>
      <c r="AI1568" s="105">
        <v>31.607800000000001</v>
      </c>
      <c r="AJ1568" s="105">
        <v>31.7273</v>
      </c>
      <c r="AK1568" s="105">
        <v>31.719899999999999</v>
      </c>
      <c r="AL1568" s="105">
        <v>31.598800000000001</v>
      </c>
      <c r="AM1568" s="105">
        <v>31.608000000000001</v>
      </c>
      <c r="AN1568" s="105">
        <v>31.307099999999998</v>
      </c>
      <c r="AO1568" s="105">
        <v>31.511700000000001</v>
      </c>
      <c r="AP1568" s="105">
        <v>31.451499999999999</v>
      </c>
      <c r="AQ1568" s="105">
        <v>31.4541</v>
      </c>
      <c r="AR1568" s="105">
        <v>31.453900000000001</v>
      </c>
      <c r="AS1568" s="105">
        <v>31.875</v>
      </c>
      <c r="AT1568" s="105">
        <v>31.794499999999999</v>
      </c>
      <c r="AU1568" s="105">
        <v>32.451000000000001</v>
      </c>
      <c r="AV1568" s="105">
        <v>31.919899999999998</v>
      </c>
      <c r="AW1568" s="105">
        <v>32.5246</v>
      </c>
      <c r="AX1568" s="105">
        <v>32.459299999999999</v>
      </c>
      <c r="AY1568" s="105">
        <v>32.510899999999999</v>
      </c>
      <c r="AZ1568" s="105">
        <v>32.373699999999999</v>
      </c>
      <c r="BA1568" s="105">
        <v>32.7607</v>
      </c>
      <c r="BB1568" s="105">
        <v>32.7271</v>
      </c>
      <c r="BC1568" s="105">
        <v>32.523299999999999</v>
      </c>
      <c r="BD1568" s="105">
        <v>32.501899999999999</v>
      </c>
      <c r="BE1568" s="105">
        <v>32.664700000000003</v>
      </c>
      <c r="BF1568" s="105">
        <v>32.6068</v>
      </c>
      <c r="BG1568" s="105">
        <v>32.756399999999999</v>
      </c>
      <c r="BH1568" s="105">
        <v>32.627400000000002</v>
      </c>
      <c r="BI1568" s="105">
        <v>32.648400000000002</v>
      </c>
      <c r="BJ1568" s="105">
        <v>32.6691</v>
      </c>
      <c r="BK1568" s="105">
        <v>32.782600000000002</v>
      </c>
      <c r="BL1568" s="116">
        <v>32.621099999999998</v>
      </c>
      <c r="BM1568" s="112">
        <v>8.2023999999999999E-5</v>
      </c>
      <c r="BN1568" s="112">
        <v>4.1610399999999999E-4</v>
      </c>
      <c r="BO1568" s="112">
        <v>1.9331099999999999E-5</v>
      </c>
      <c r="BP1568" s="112">
        <v>2.03381E-3</v>
      </c>
      <c r="BQ1568" s="112">
        <v>0.11641</v>
      </c>
      <c r="BR1568" s="112">
        <v>1.7646999999999999E-2</v>
      </c>
      <c r="BS1568" s="112">
        <v>0.82703400000000005</v>
      </c>
      <c r="BT1568" s="112">
        <v>0.21357799999999999</v>
      </c>
      <c r="BU1568" s="117">
        <v>0.83903700000000003</v>
      </c>
      <c r="BV1568" s="112">
        <v>4.2475100000000003E-3</v>
      </c>
      <c r="BW1568" s="112">
        <v>9.9686700000000007E-3</v>
      </c>
      <c r="BX1568" s="112">
        <v>3.3034200000000001E-3</v>
      </c>
      <c r="BY1568" s="112">
        <v>1.15975E-2</v>
      </c>
      <c r="BZ1568" s="112">
        <v>0.48912699999999998</v>
      </c>
      <c r="CA1568" s="112">
        <v>0.126997</v>
      </c>
      <c r="CB1568" s="112">
        <v>0.920207</v>
      </c>
      <c r="CC1568" s="112">
        <v>0.414605</v>
      </c>
      <c r="CD1568" s="117">
        <v>0.95336200000000004</v>
      </c>
      <c r="CE1568" s="105">
        <v>-1.0059499999999999</v>
      </c>
      <c r="CF1568" s="105">
        <v>-1.18631</v>
      </c>
      <c r="CG1568" s="105">
        <v>-1.21851</v>
      </c>
      <c r="CH1568" s="105">
        <v>-0.98312299999999997</v>
      </c>
      <c r="CI1568" s="105">
        <v>-0.39243600000000001</v>
      </c>
      <c r="CJ1568" s="105">
        <v>-0.24296999999999999</v>
      </c>
      <c r="CK1568" s="105">
        <v>-2.0590500000000001E-2</v>
      </c>
      <c r="CL1568" s="105">
        <v>-9.9820500000000006E-2</v>
      </c>
      <c r="CM1568" s="116">
        <v>-1.35218E-2</v>
      </c>
    </row>
    <row r="1569" spans="1:91">
      <c r="A1569" s="104" t="s">
        <v>5420</v>
      </c>
      <c r="B1569" s="104" t="s">
        <v>5421</v>
      </c>
      <c r="C1569" s="104" t="s">
        <v>5422</v>
      </c>
      <c r="D1569" s="105">
        <v>27.360149999999997</v>
      </c>
      <c r="E1569" s="108">
        <v>115531364</v>
      </c>
      <c r="F1569" s="108">
        <v>30235288</v>
      </c>
      <c r="G1569" s="108">
        <v>46409194.25</v>
      </c>
      <c r="H1569" s="108">
        <v>188104622</v>
      </c>
      <c r="I1569" s="108">
        <v>143508499.5</v>
      </c>
      <c r="J1569" s="108">
        <v>159347367.30000001</v>
      </c>
      <c r="K1569" s="108">
        <v>32065504.75</v>
      </c>
      <c r="L1569" s="108">
        <v>83928062</v>
      </c>
      <c r="M1569" s="108">
        <v>47710456</v>
      </c>
      <c r="N1569" s="108">
        <v>225233634.5</v>
      </c>
      <c r="O1569" s="108">
        <v>188221673</v>
      </c>
      <c r="P1569" s="108">
        <v>100878679.5</v>
      </c>
      <c r="Q1569" s="108">
        <v>265772853.5</v>
      </c>
      <c r="R1569" s="108">
        <v>234429948</v>
      </c>
      <c r="S1569" s="108">
        <v>108232555</v>
      </c>
      <c r="T1569" s="108">
        <v>244925035</v>
      </c>
      <c r="U1569" s="108">
        <v>112617518</v>
      </c>
      <c r="V1569" s="108">
        <v>86814657.25</v>
      </c>
      <c r="W1569" s="108">
        <v>120405902.5</v>
      </c>
      <c r="X1569" s="108">
        <v>111780721.5</v>
      </c>
      <c r="Y1569" s="108">
        <v>213220998.5</v>
      </c>
      <c r="Z1569" s="108">
        <v>218565796</v>
      </c>
      <c r="AA1569" s="108">
        <v>211090480</v>
      </c>
      <c r="AB1569" s="108">
        <v>120200581.3</v>
      </c>
      <c r="AC1569" s="108">
        <v>131493486</v>
      </c>
      <c r="AD1569" s="108">
        <v>238952922</v>
      </c>
      <c r="AE1569" s="108">
        <v>239522578</v>
      </c>
      <c r="AF1569" s="108">
        <v>123984821.5</v>
      </c>
      <c r="AG1569" s="108">
        <v>125097490</v>
      </c>
      <c r="AH1569" s="115">
        <v>286783678</v>
      </c>
      <c r="AI1569" s="105">
        <v>27.167200000000001</v>
      </c>
      <c r="AJ1569" s="105">
        <v>25.549499999999998</v>
      </c>
      <c r="AK1569" s="105">
        <v>26.1249</v>
      </c>
      <c r="AL1569" s="105">
        <v>27.761299999999999</v>
      </c>
      <c r="AM1569" s="105">
        <v>27.547499999999999</v>
      </c>
      <c r="AN1569" s="105">
        <v>27.801500000000001</v>
      </c>
      <c r="AO1569" s="105">
        <v>25.1496</v>
      </c>
      <c r="AP1569" s="105">
        <v>27.442799999999998</v>
      </c>
      <c r="AQ1569" s="105">
        <v>25.696899999999999</v>
      </c>
      <c r="AR1569" s="105">
        <v>28.223600000000001</v>
      </c>
      <c r="AS1569" s="105">
        <v>28.137599999999999</v>
      </c>
      <c r="AT1569" s="105">
        <v>27.1922</v>
      </c>
      <c r="AU1569" s="105">
        <v>28.208400000000001</v>
      </c>
      <c r="AV1569" s="105">
        <v>28.0943</v>
      </c>
      <c r="AW1569" s="105">
        <v>27.156099999999999</v>
      </c>
      <c r="AX1569" s="105">
        <v>28.2471</v>
      </c>
      <c r="AY1569" s="105">
        <v>27.063400000000001</v>
      </c>
      <c r="AZ1569" s="105">
        <v>26.754100000000001</v>
      </c>
      <c r="BA1569" s="105">
        <v>27.0883</v>
      </c>
      <c r="BB1569" s="105">
        <v>27.0867</v>
      </c>
      <c r="BC1569" s="105">
        <v>27.863900000000001</v>
      </c>
      <c r="BD1569" s="105">
        <v>28.136099999999999</v>
      </c>
      <c r="BE1569" s="105">
        <v>28.122499999999999</v>
      </c>
      <c r="BF1569" s="105">
        <v>27.2775</v>
      </c>
      <c r="BG1569" s="105">
        <v>26.9771</v>
      </c>
      <c r="BH1569" s="105">
        <v>27.861000000000001</v>
      </c>
      <c r="BI1569" s="105">
        <v>27.849499999999999</v>
      </c>
      <c r="BJ1569" s="105">
        <v>26.9406</v>
      </c>
      <c r="BK1569" s="105">
        <v>26.8721</v>
      </c>
      <c r="BL1569" s="116">
        <v>28.154800000000002</v>
      </c>
      <c r="BM1569" s="112">
        <v>0.17382400000000001</v>
      </c>
      <c r="BN1569" s="112">
        <v>0.41975600000000002</v>
      </c>
      <c r="BO1569" s="112">
        <v>0.20343700000000001</v>
      </c>
      <c r="BP1569" s="112">
        <v>0.37639099999999998</v>
      </c>
      <c r="BQ1569" s="112">
        <v>0.40426899999999999</v>
      </c>
      <c r="BR1569" s="112">
        <v>0.960677</v>
      </c>
      <c r="BS1569" s="112">
        <v>0.96365299999999998</v>
      </c>
      <c r="BT1569" s="112">
        <v>0.35830600000000001</v>
      </c>
      <c r="BU1569" s="117">
        <v>0.66193999999999997</v>
      </c>
      <c r="BV1569" s="112">
        <v>0.24926799999999999</v>
      </c>
      <c r="BW1569" s="112">
        <v>0.50709499999999996</v>
      </c>
      <c r="BX1569" s="112">
        <v>0.31283</v>
      </c>
      <c r="BY1569" s="112">
        <v>0.46022099999999999</v>
      </c>
      <c r="BZ1569" s="112">
        <v>0.70739799999999997</v>
      </c>
      <c r="CA1569" s="112">
        <v>0.97959399999999996</v>
      </c>
      <c r="CB1569" s="112">
        <v>0.97950099999999996</v>
      </c>
      <c r="CC1569" s="112">
        <v>0.55723599999999995</v>
      </c>
      <c r="CD1569" s="117">
        <v>0.89189600000000002</v>
      </c>
      <c r="CE1569" s="105">
        <v>-1.0419799999999999</v>
      </c>
      <c r="CF1569" s="105">
        <v>0.38093100000000002</v>
      </c>
      <c r="CG1569" s="105">
        <v>-1.2260599999999999</v>
      </c>
      <c r="CH1569" s="105">
        <v>0.52864599999999995</v>
      </c>
      <c r="CI1569" s="105">
        <v>0.497087</v>
      </c>
      <c r="CJ1569" s="105">
        <v>3.2362000000000002E-2</v>
      </c>
      <c r="CK1569" s="105">
        <v>2.3780200000000001E-2</v>
      </c>
      <c r="CL1569" s="105">
        <v>0.522841</v>
      </c>
      <c r="CM1569" s="116">
        <v>0.240005</v>
      </c>
    </row>
    <row r="1570" spans="1:91">
      <c r="A1570" s="104" t="s">
        <v>4112</v>
      </c>
      <c r="B1570" s="104" t="s">
        <v>4113</v>
      </c>
      <c r="C1570" s="104" t="s">
        <v>4114</v>
      </c>
      <c r="D1570" s="105">
        <v>27.28285</v>
      </c>
      <c r="E1570" s="108">
        <v>601282476.39999998</v>
      </c>
      <c r="F1570" s="108">
        <v>568325241.79999995</v>
      </c>
      <c r="G1570" s="108">
        <v>513283246</v>
      </c>
      <c r="H1570" s="108">
        <v>188011621</v>
      </c>
      <c r="I1570" s="108">
        <v>140725694.5</v>
      </c>
      <c r="J1570" s="108">
        <v>134576019</v>
      </c>
      <c r="K1570" s="108">
        <v>242850932</v>
      </c>
      <c r="L1570" s="108">
        <v>223302464</v>
      </c>
      <c r="M1570" s="108">
        <v>218584788</v>
      </c>
      <c r="N1570" s="108">
        <v>39281504</v>
      </c>
      <c r="O1570" s="108">
        <v>27177702</v>
      </c>
      <c r="P1570" s="108">
        <v>93843025.75</v>
      </c>
      <c r="Q1570" s="108">
        <v>198587199</v>
      </c>
      <c r="R1570" s="108">
        <v>226359893.80000001</v>
      </c>
      <c r="S1570" s="108">
        <v>334029269.19999999</v>
      </c>
      <c r="T1570" s="108">
        <v>179478994</v>
      </c>
      <c r="U1570" s="108">
        <v>123048787</v>
      </c>
      <c r="V1570" s="108">
        <v>150453323</v>
      </c>
      <c r="W1570" s="108">
        <v>37296820.380000003</v>
      </c>
      <c r="X1570" s="108">
        <v>58626167.060000002</v>
      </c>
      <c r="Y1570" s="108">
        <v>153984231.59999999</v>
      </c>
      <c r="Z1570" s="108">
        <v>38564909.5</v>
      </c>
      <c r="AA1570" s="108">
        <v>37692216.75</v>
      </c>
      <c r="AB1570" s="108">
        <v>22225739.690000001</v>
      </c>
      <c r="AC1570" s="108">
        <v>17843967.940000001</v>
      </c>
      <c r="AD1570" s="108">
        <v>55948491.649999999</v>
      </c>
      <c r="AE1570" s="108">
        <v>50238982.25</v>
      </c>
      <c r="AF1570" s="108">
        <v>46224946.939999998</v>
      </c>
      <c r="AG1570" s="108">
        <v>52150542</v>
      </c>
      <c r="AH1570" s="115">
        <v>43300867.880000003</v>
      </c>
      <c r="AI1570" s="105">
        <v>29.547000000000001</v>
      </c>
      <c r="AJ1570" s="105">
        <v>29.668700000000001</v>
      </c>
      <c r="AK1570" s="105">
        <v>29.536200000000001</v>
      </c>
      <c r="AL1570" s="105">
        <v>27.7606</v>
      </c>
      <c r="AM1570" s="105">
        <v>27.519200000000001</v>
      </c>
      <c r="AN1570" s="105">
        <v>27.570699999999999</v>
      </c>
      <c r="AO1570" s="105">
        <v>28.119</v>
      </c>
      <c r="AP1570" s="105">
        <v>28.636399999999998</v>
      </c>
      <c r="AQ1570" s="105">
        <v>27.892700000000001</v>
      </c>
      <c r="AR1570" s="105">
        <v>25.591200000000001</v>
      </c>
      <c r="AS1570" s="105">
        <v>25.368300000000001</v>
      </c>
      <c r="AT1570" s="105">
        <v>27.087900000000001</v>
      </c>
      <c r="AU1570" s="105">
        <v>27.7972</v>
      </c>
      <c r="AV1570" s="105">
        <v>28.043700000000001</v>
      </c>
      <c r="AW1570" s="105">
        <v>28.7988</v>
      </c>
      <c r="AX1570" s="105">
        <v>27.7986</v>
      </c>
      <c r="AY1570" s="105">
        <v>27.197099999999999</v>
      </c>
      <c r="AZ1570" s="105">
        <v>27.541</v>
      </c>
      <c r="BA1570" s="105">
        <v>25.397500000000001</v>
      </c>
      <c r="BB1570" s="105">
        <v>26.186800000000002</v>
      </c>
      <c r="BC1570" s="105">
        <v>27.368600000000001</v>
      </c>
      <c r="BD1570" s="105">
        <v>25.517800000000001</v>
      </c>
      <c r="BE1570" s="105">
        <v>25.58</v>
      </c>
      <c r="BF1570" s="105">
        <v>24.842300000000002</v>
      </c>
      <c r="BG1570" s="105">
        <v>24.102399999999999</v>
      </c>
      <c r="BH1570" s="105">
        <v>25.736000000000001</v>
      </c>
      <c r="BI1570" s="105">
        <v>25.5962</v>
      </c>
      <c r="BJ1570" s="105">
        <v>25.517199999999999</v>
      </c>
      <c r="BK1570" s="105">
        <v>25.5944</v>
      </c>
      <c r="BL1570" s="116">
        <v>25.393999999999998</v>
      </c>
      <c r="BM1570" s="112">
        <v>5.8575399999999997E-7</v>
      </c>
      <c r="BN1570" s="112">
        <v>2.2897100000000001E-5</v>
      </c>
      <c r="BO1570" s="112">
        <v>2.8386299999999998E-4</v>
      </c>
      <c r="BP1570" s="112">
        <v>0.39757300000000001</v>
      </c>
      <c r="BQ1570" s="112">
        <v>9.0629600000000001E-4</v>
      </c>
      <c r="BR1570" s="112">
        <v>3.9636700000000001E-4</v>
      </c>
      <c r="BS1570" s="112">
        <v>0.22946</v>
      </c>
      <c r="BT1570" s="112">
        <v>0.48176799999999997</v>
      </c>
      <c r="BU1570" s="117">
        <v>0.534582</v>
      </c>
      <c r="BV1570" s="112">
        <v>9.8555100000000009E-4</v>
      </c>
      <c r="BW1570" s="112">
        <v>2.91157E-3</v>
      </c>
      <c r="BX1570" s="112">
        <v>1.0549299999999999E-2</v>
      </c>
      <c r="BY1570" s="112">
        <v>0.480902</v>
      </c>
      <c r="BZ1570" s="112">
        <v>0.138767</v>
      </c>
      <c r="CA1570" s="112">
        <v>2.0658800000000001E-2</v>
      </c>
      <c r="CB1570" s="112">
        <v>0.45971099999999998</v>
      </c>
      <c r="CC1570" s="112">
        <v>0.65980499999999997</v>
      </c>
      <c r="CD1570" s="117">
        <v>0.82991099999999995</v>
      </c>
      <c r="CE1570" s="105">
        <v>4.0820600000000002</v>
      </c>
      <c r="CF1570" s="105">
        <v>2.11497</v>
      </c>
      <c r="CG1570" s="105">
        <v>2.7141600000000001</v>
      </c>
      <c r="CH1570" s="105">
        <v>0.51390499999999995</v>
      </c>
      <c r="CI1570" s="105">
        <v>2.71136</v>
      </c>
      <c r="CJ1570" s="105">
        <v>2.0103499999999999</v>
      </c>
      <c r="CK1570" s="105">
        <v>0.81575699999999995</v>
      </c>
      <c r="CL1570" s="105">
        <v>-0.188496</v>
      </c>
      <c r="CM1570" s="116">
        <v>-0.35701300000000002</v>
      </c>
    </row>
    <row r="1571" spans="1:91">
      <c r="A1571" s="104" t="s">
        <v>4115</v>
      </c>
      <c r="B1571" s="104" t="s">
        <v>4116</v>
      </c>
      <c r="C1571" s="104" t="s">
        <v>4117</v>
      </c>
      <c r="D1571" s="105">
        <v>32.264299999999999</v>
      </c>
      <c r="E1571" s="108">
        <v>2432213492</v>
      </c>
      <c r="F1571" s="108">
        <v>1460141285</v>
      </c>
      <c r="G1571" s="108">
        <v>1529920537</v>
      </c>
      <c r="H1571" s="108">
        <v>2515087009</v>
      </c>
      <c r="I1571" s="108">
        <v>2332737682</v>
      </c>
      <c r="J1571" s="108">
        <v>1378829353</v>
      </c>
      <c r="K1571" s="108">
        <v>7032187623</v>
      </c>
      <c r="L1571" s="108">
        <v>4628818108</v>
      </c>
      <c r="M1571" s="108">
        <v>6313615448</v>
      </c>
      <c r="N1571" s="108">
        <v>1668277482</v>
      </c>
      <c r="O1571" s="108">
        <v>1239256122</v>
      </c>
      <c r="P1571" s="108">
        <v>1330068397</v>
      </c>
      <c r="Q1571" s="108">
        <v>4434105394</v>
      </c>
      <c r="R1571" s="108">
        <v>4248305489</v>
      </c>
      <c r="S1571" s="108">
        <v>3250993869</v>
      </c>
      <c r="T1571" s="108">
        <v>4092042648</v>
      </c>
      <c r="U1571" s="108">
        <v>4136862256</v>
      </c>
      <c r="V1571" s="108">
        <v>3711782256</v>
      </c>
      <c r="W1571" s="108">
        <v>4812839080</v>
      </c>
      <c r="X1571" s="108">
        <v>4244802539</v>
      </c>
      <c r="Y1571" s="108">
        <v>4458470140</v>
      </c>
      <c r="Z1571" s="108">
        <v>3933542923</v>
      </c>
      <c r="AA1571" s="108">
        <v>4066006920</v>
      </c>
      <c r="AB1571" s="108">
        <v>4241251165</v>
      </c>
      <c r="AC1571" s="108">
        <v>4996194486</v>
      </c>
      <c r="AD1571" s="108">
        <v>5189660830</v>
      </c>
      <c r="AE1571" s="108">
        <v>4801507511</v>
      </c>
      <c r="AF1571" s="108">
        <v>5246355818</v>
      </c>
      <c r="AG1571" s="108">
        <v>5395176422</v>
      </c>
      <c r="AH1571" s="115">
        <v>5390768885</v>
      </c>
      <c r="AI1571" s="105">
        <v>31.563099999999999</v>
      </c>
      <c r="AJ1571" s="105">
        <v>31.0046</v>
      </c>
      <c r="AK1571" s="105">
        <v>31.061499999999999</v>
      </c>
      <c r="AL1571" s="105">
        <v>31.502300000000002</v>
      </c>
      <c r="AM1571" s="105">
        <v>31.5413</v>
      </c>
      <c r="AN1571" s="105">
        <v>30.894200000000001</v>
      </c>
      <c r="AO1571" s="105">
        <v>32.976500000000001</v>
      </c>
      <c r="AP1571" s="105">
        <v>32.778500000000001</v>
      </c>
      <c r="AQ1571" s="105">
        <v>32.744900000000001</v>
      </c>
      <c r="AR1571" s="105">
        <v>31.052600000000002</v>
      </c>
      <c r="AS1571" s="105">
        <v>30.735800000000001</v>
      </c>
      <c r="AT1571" s="105">
        <v>30.913</v>
      </c>
      <c r="AU1571" s="105">
        <v>32.279699999999998</v>
      </c>
      <c r="AV1571" s="105">
        <v>32.273899999999998</v>
      </c>
      <c r="AW1571" s="105">
        <v>31.910900000000002</v>
      </c>
      <c r="AX1571" s="105">
        <v>32.3095</v>
      </c>
      <c r="AY1571" s="105">
        <v>32.267899999999997</v>
      </c>
      <c r="AZ1571" s="105">
        <v>32.116700000000002</v>
      </c>
      <c r="BA1571" s="105">
        <v>32.409199999999998</v>
      </c>
      <c r="BB1571" s="105">
        <v>32.303100000000001</v>
      </c>
      <c r="BC1571" s="105">
        <v>32.2438</v>
      </c>
      <c r="BD1571" s="105">
        <v>32.282499999999999</v>
      </c>
      <c r="BE1571" s="105">
        <v>32.319299999999998</v>
      </c>
      <c r="BF1571" s="105">
        <v>32.418399999999998</v>
      </c>
      <c r="BG1571" s="105">
        <v>32.2607</v>
      </c>
      <c r="BH1571" s="105">
        <v>32.288899999999998</v>
      </c>
      <c r="BI1571" s="105">
        <v>32.174700000000001</v>
      </c>
      <c r="BJ1571" s="105">
        <v>32.343699999999998</v>
      </c>
      <c r="BK1571" s="105">
        <v>32.257800000000003</v>
      </c>
      <c r="BL1571" s="116">
        <v>32.319499999999998</v>
      </c>
      <c r="BM1571" s="112">
        <v>3.6092300000000002E-3</v>
      </c>
      <c r="BN1571" s="112">
        <v>9.2314900000000002E-3</v>
      </c>
      <c r="BO1571" s="112">
        <v>2.3548699999999998E-3</v>
      </c>
      <c r="BP1571" s="112">
        <v>1.2189300000000001E-4</v>
      </c>
      <c r="BQ1571" s="112">
        <v>0.289271</v>
      </c>
      <c r="BR1571" s="112">
        <v>0.30221599999999998</v>
      </c>
      <c r="BS1571" s="112">
        <v>0.84089100000000006</v>
      </c>
      <c r="BT1571" s="112">
        <v>0.52850799999999998</v>
      </c>
      <c r="BU1571" s="117">
        <v>0.200406</v>
      </c>
      <c r="BV1571" s="112">
        <v>2.4609599999999999E-2</v>
      </c>
      <c r="BW1571" s="112">
        <v>3.6772399999999997E-2</v>
      </c>
      <c r="BX1571" s="112">
        <v>2.7205300000000002E-2</v>
      </c>
      <c r="BY1571" s="112">
        <v>3.41195E-3</v>
      </c>
      <c r="BZ1571" s="112">
        <v>0.62838799999999995</v>
      </c>
      <c r="CA1571" s="112">
        <v>0.574044</v>
      </c>
      <c r="CB1571" s="112">
        <v>0.928782</v>
      </c>
      <c r="CC1571" s="112">
        <v>0.69932399999999995</v>
      </c>
      <c r="CD1571" s="117">
        <v>0.70063399999999998</v>
      </c>
      <c r="CE1571" s="105">
        <v>-1.09724</v>
      </c>
      <c r="CF1571" s="105">
        <v>-0.99434800000000001</v>
      </c>
      <c r="CG1571" s="105">
        <v>0.52632000000000001</v>
      </c>
      <c r="CH1571" s="105">
        <v>-1.40652</v>
      </c>
      <c r="CI1571" s="105">
        <v>-0.15214800000000001</v>
      </c>
      <c r="CJ1571" s="105">
        <v>-7.5636499999999995E-2</v>
      </c>
      <c r="CK1571" s="105">
        <v>1.17175E-2</v>
      </c>
      <c r="CL1571" s="105">
        <v>3.3077200000000001E-2</v>
      </c>
      <c r="CM1571" s="116">
        <v>-6.5568299999999996E-2</v>
      </c>
    </row>
    <row r="1572" spans="1:91">
      <c r="A1572" s="104" t="s">
        <v>4118</v>
      </c>
      <c r="B1572" s="104" t="s">
        <v>4119</v>
      </c>
      <c r="C1572" s="104" t="s">
        <v>4120</v>
      </c>
      <c r="D1572" s="105">
        <v>30.359099999999998</v>
      </c>
      <c r="E1572" s="108">
        <v>781645862</v>
      </c>
      <c r="F1572" s="108">
        <v>695533225.5</v>
      </c>
      <c r="G1572" s="108">
        <v>893233445.5</v>
      </c>
      <c r="H1572" s="108">
        <v>680265114.79999995</v>
      </c>
      <c r="I1572" s="108">
        <v>572007671.29999995</v>
      </c>
      <c r="J1572" s="108">
        <v>408624774.60000002</v>
      </c>
      <c r="K1572" s="108">
        <v>867146472.70000005</v>
      </c>
      <c r="L1572" s="108">
        <v>308374293.5</v>
      </c>
      <c r="M1572" s="108">
        <v>630291693.79999995</v>
      </c>
      <c r="N1572" s="108">
        <v>541658475.29999995</v>
      </c>
      <c r="O1572" s="108">
        <v>346850985</v>
      </c>
      <c r="P1572" s="108">
        <v>503047506.39999998</v>
      </c>
      <c r="Q1572" s="108">
        <v>1279737528</v>
      </c>
      <c r="R1572" s="108">
        <v>1072467474</v>
      </c>
      <c r="S1572" s="108">
        <v>743340314</v>
      </c>
      <c r="T1572" s="108">
        <v>1147994236</v>
      </c>
      <c r="U1572" s="108">
        <v>1178947677</v>
      </c>
      <c r="V1572" s="108">
        <v>1302994459</v>
      </c>
      <c r="W1572" s="108">
        <v>1629902720</v>
      </c>
      <c r="X1572" s="108">
        <v>1112486694</v>
      </c>
      <c r="Y1572" s="108">
        <v>1270014502</v>
      </c>
      <c r="Z1572" s="108">
        <v>1021444096</v>
      </c>
      <c r="AA1572" s="108">
        <v>1107111091</v>
      </c>
      <c r="AB1572" s="108">
        <v>1331197485</v>
      </c>
      <c r="AC1572" s="108">
        <v>1376589247</v>
      </c>
      <c r="AD1572" s="108">
        <v>1456604145</v>
      </c>
      <c r="AE1572" s="108">
        <v>1453129033</v>
      </c>
      <c r="AF1572" s="108">
        <v>1448135702</v>
      </c>
      <c r="AG1572" s="108">
        <v>1817543545</v>
      </c>
      <c r="AH1572" s="115">
        <v>1494919686</v>
      </c>
      <c r="AI1572" s="105">
        <v>29.9254</v>
      </c>
      <c r="AJ1572" s="105">
        <v>29.974399999999999</v>
      </c>
      <c r="AK1572" s="105">
        <v>30.324000000000002</v>
      </c>
      <c r="AL1572" s="105">
        <v>29.6159</v>
      </c>
      <c r="AM1572" s="105">
        <v>29.520700000000001</v>
      </c>
      <c r="AN1572" s="105">
        <v>29.1479</v>
      </c>
      <c r="AO1572" s="105">
        <v>29.928899999999999</v>
      </c>
      <c r="AP1572" s="105">
        <v>29.0092</v>
      </c>
      <c r="AQ1572" s="105">
        <v>29.420500000000001</v>
      </c>
      <c r="AR1572" s="105">
        <v>29.448799999999999</v>
      </c>
      <c r="AS1572" s="105">
        <v>28.934799999999999</v>
      </c>
      <c r="AT1572" s="105">
        <v>29.510300000000001</v>
      </c>
      <c r="AU1572" s="105">
        <v>30.492100000000001</v>
      </c>
      <c r="AV1572" s="105">
        <v>30.288</v>
      </c>
      <c r="AW1572" s="105">
        <v>29.8293</v>
      </c>
      <c r="AX1572" s="105">
        <v>30.4758</v>
      </c>
      <c r="AY1572" s="105">
        <v>30.46</v>
      </c>
      <c r="AZ1572" s="105">
        <v>30.6252</v>
      </c>
      <c r="BA1572" s="105">
        <v>30.847100000000001</v>
      </c>
      <c r="BB1572" s="105">
        <v>30.39</v>
      </c>
      <c r="BC1572" s="105">
        <v>30.4376</v>
      </c>
      <c r="BD1572" s="105">
        <v>30.328199999999999</v>
      </c>
      <c r="BE1572" s="105">
        <v>30.473199999999999</v>
      </c>
      <c r="BF1572" s="105">
        <v>30.746700000000001</v>
      </c>
      <c r="BG1572" s="105">
        <v>30.400200000000002</v>
      </c>
      <c r="BH1572" s="105">
        <v>30.4801</v>
      </c>
      <c r="BI1572" s="105">
        <v>30.450399999999998</v>
      </c>
      <c r="BJ1572" s="105">
        <v>30.486599999999999</v>
      </c>
      <c r="BK1572" s="105">
        <v>30.700099999999999</v>
      </c>
      <c r="BL1572" s="116">
        <v>30.486599999999999</v>
      </c>
      <c r="BM1572" s="112">
        <v>2.8581800000000001E-2</v>
      </c>
      <c r="BN1572" s="112">
        <v>2.1015500000000002E-3</v>
      </c>
      <c r="BO1572" s="112">
        <v>1.5960800000000001E-2</v>
      </c>
      <c r="BP1572" s="112">
        <v>3.0028500000000001E-3</v>
      </c>
      <c r="BQ1572" s="112">
        <v>0.16417399999999999</v>
      </c>
      <c r="BR1572" s="112">
        <v>0.694214</v>
      </c>
      <c r="BS1572" s="112">
        <v>0.99781600000000004</v>
      </c>
      <c r="BT1572" s="112">
        <v>0.783188</v>
      </c>
      <c r="BU1572" s="117">
        <v>0.20186599999999999</v>
      </c>
      <c r="BV1572" s="112">
        <v>7.1678900000000004E-2</v>
      </c>
      <c r="BW1572" s="112">
        <v>1.9122799999999999E-2</v>
      </c>
      <c r="BX1572" s="112">
        <v>7.4626499999999998E-2</v>
      </c>
      <c r="BY1572" s="112">
        <v>1.4067100000000001E-2</v>
      </c>
      <c r="BZ1572" s="112">
        <v>0.54135800000000001</v>
      </c>
      <c r="CA1572" s="112">
        <v>0.85099999999999998</v>
      </c>
      <c r="CB1572" s="112">
        <v>0.99833700000000003</v>
      </c>
      <c r="CC1572" s="112">
        <v>0.87548999999999999</v>
      </c>
      <c r="CD1572" s="117">
        <v>0.70063399999999998</v>
      </c>
      <c r="CE1572" s="105">
        <v>-0.483186</v>
      </c>
      <c r="CF1572" s="105">
        <v>-1.1295999999999999</v>
      </c>
      <c r="CG1572" s="105">
        <v>-1.10486</v>
      </c>
      <c r="CH1572" s="105">
        <v>-1.2597799999999999</v>
      </c>
      <c r="CI1572" s="105">
        <v>-0.35465600000000003</v>
      </c>
      <c r="CJ1572" s="105">
        <v>-3.7416499999999998E-2</v>
      </c>
      <c r="CK1572" s="105">
        <v>4.7047899999999999E-4</v>
      </c>
      <c r="CL1572" s="105">
        <v>-4.1735300000000003E-2</v>
      </c>
      <c r="CM1572" s="116">
        <v>-0.114205</v>
      </c>
    </row>
    <row r="1573" spans="1:91">
      <c r="A1573" s="104" t="s">
        <v>4121</v>
      </c>
      <c r="B1573" s="104" t="s">
        <v>4122</v>
      </c>
      <c r="C1573" s="104" t="s">
        <v>4123</v>
      </c>
      <c r="D1573" s="105">
        <v>28.306950000000001</v>
      </c>
      <c r="E1573" s="108">
        <v>837848069</v>
      </c>
      <c r="F1573" s="108">
        <v>310115998</v>
      </c>
      <c r="G1573" s="108">
        <v>279587360.30000001</v>
      </c>
      <c r="H1573" s="108">
        <v>56084661</v>
      </c>
      <c r="I1573" s="108">
        <v>64162139</v>
      </c>
      <c r="J1573" s="108">
        <v>57772904</v>
      </c>
      <c r="K1573" s="108">
        <v>11190833</v>
      </c>
      <c r="L1573" s="108">
        <v>73487220.5</v>
      </c>
      <c r="M1573" s="108">
        <v>499938655</v>
      </c>
      <c r="N1573" s="108">
        <v>75206270.5</v>
      </c>
      <c r="O1573" s="108">
        <v>55330852</v>
      </c>
      <c r="P1573" s="108">
        <v>56502049.5</v>
      </c>
      <c r="Q1573" s="108">
        <v>236670396.30000001</v>
      </c>
      <c r="R1573" s="108">
        <v>328018283</v>
      </c>
      <c r="S1573" s="108">
        <v>608197374</v>
      </c>
      <c r="T1573" s="108">
        <v>50384757.75</v>
      </c>
      <c r="U1573" s="108">
        <v>589312034.79999995</v>
      </c>
      <c r="V1573" s="108">
        <v>882381998</v>
      </c>
      <c r="W1573" s="108">
        <v>677275196</v>
      </c>
      <c r="X1573" s="108">
        <v>844944884</v>
      </c>
      <c r="Y1573" s="108">
        <v>411210309.19999999</v>
      </c>
      <c r="Z1573" s="108">
        <v>116048456</v>
      </c>
      <c r="AA1573" s="108">
        <v>866682848.5</v>
      </c>
      <c r="AB1573" s="108">
        <v>960341216</v>
      </c>
      <c r="AC1573" s="108">
        <v>752339424</v>
      </c>
      <c r="AD1573" s="108">
        <v>51580641</v>
      </c>
      <c r="AE1573" s="108">
        <v>251953798</v>
      </c>
      <c r="AF1573" s="108">
        <v>634381530.29999995</v>
      </c>
      <c r="AG1573" s="108">
        <v>20318790.25</v>
      </c>
      <c r="AH1573" s="115">
        <v>197049900</v>
      </c>
      <c r="AI1573" s="105">
        <v>30.025600000000001</v>
      </c>
      <c r="AJ1573" s="105">
        <v>28.787600000000001</v>
      </c>
      <c r="AK1573" s="105">
        <v>28.6633</v>
      </c>
      <c r="AL1573" s="105">
        <v>26.015499999999999</v>
      </c>
      <c r="AM1573" s="105">
        <v>26.444500000000001</v>
      </c>
      <c r="AN1573" s="105">
        <v>26.604700000000001</v>
      </c>
      <c r="AO1573" s="105">
        <v>23.674700000000001</v>
      </c>
      <c r="AP1573" s="105">
        <v>27.065100000000001</v>
      </c>
      <c r="AQ1573" s="105">
        <v>29.086300000000001</v>
      </c>
      <c r="AR1573" s="105">
        <v>26.537600000000001</v>
      </c>
      <c r="AS1573" s="105">
        <v>26.390999999999998</v>
      </c>
      <c r="AT1573" s="105">
        <v>26.356000000000002</v>
      </c>
      <c r="AU1573" s="105">
        <v>28.035</v>
      </c>
      <c r="AV1573" s="105">
        <v>28.578900000000001</v>
      </c>
      <c r="AW1573" s="105">
        <v>29.601099999999999</v>
      </c>
      <c r="AX1573" s="105">
        <v>25.965800000000002</v>
      </c>
      <c r="AY1573" s="105">
        <v>29.4499</v>
      </c>
      <c r="AZ1573" s="105">
        <v>30.095400000000001</v>
      </c>
      <c r="BA1573" s="105">
        <v>29.580100000000002</v>
      </c>
      <c r="BB1573" s="105">
        <v>30.0045</v>
      </c>
      <c r="BC1573" s="105">
        <v>28.8352</v>
      </c>
      <c r="BD1573" s="105">
        <v>27.196400000000001</v>
      </c>
      <c r="BE1573" s="105">
        <v>30.126899999999999</v>
      </c>
      <c r="BF1573" s="105">
        <v>30.275600000000001</v>
      </c>
      <c r="BG1573" s="105">
        <v>29.541599999999999</v>
      </c>
      <c r="BH1573" s="105">
        <v>25.633299999999998</v>
      </c>
      <c r="BI1573" s="105">
        <v>27.922499999999999</v>
      </c>
      <c r="BJ1573" s="105">
        <v>29.2958</v>
      </c>
      <c r="BK1573" s="105">
        <v>24.249600000000001</v>
      </c>
      <c r="BL1573" s="116">
        <v>27.556100000000001</v>
      </c>
      <c r="BM1573" s="112">
        <v>0.24037700000000001</v>
      </c>
      <c r="BN1573" s="112">
        <v>0.67234300000000002</v>
      </c>
      <c r="BO1573" s="112">
        <v>0.85382899999999995</v>
      </c>
      <c r="BP1573" s="112">
        <v>0.70352300000000001</v>
      </c>
      <c r="BQ1573" s="112">
        <v>0.33307500000000001</v>
      </c>
      <c r="BR1573" s="112">
        <v>0.49466199999999999</v>
      </c>
      <c r="BS1573" s="112">
        <v>0.183532</v>
      </c>
      <c r="BT1573" s="112">
        <v>0.29234599999999999</v>
      </c>
      <c r="BU1573" s="117">
        <v>0.73923099999999997</v>
      </c>
      <c r="BV1573" s="112">
        <v>0.32139699999999999</v>
      </c>
      <c r="BW1573" s="112">
        <v>0.73950000000000005</v>
      </c>
      <c r="BX1573" s="112">
        <v>0.89591299999999996</v>
      </c>
      <c r="BY1573" s="112">
        <v>0.76112299999999999</v>
      </c>
      <c r="BZ1573" s="112">
        <v>0.65919399999999995</v>
      </c>
      <c r="CA1573" s="112">
        <v>0.73372400000000004</v>
      </c>
      <c r="CB1573" s="112">
        <v>0.40512300000000001</v>
      </c>
      <c r="CC1573" s="112">
        <v>0.49701400000000001</v>
      </c>
      <c r="CD1573" s="117">
        <v>0.912887</v>
      </c>
      <c r="CE1573" s="105">
        <v>2.1249899999999999</v>
      </c>
      <c r="CF1573" s="105">
        <v>-0.67894100000000002</v>
      </c>
      <c r="CG1573" s="105">
        <v>-0.42512899999999998</v>
      </c>
      <c r="CH1573" s="105">
        <v>-0.60565599999999997</v>
      </c>
      <c r="CI1573" s="105">
        <v>1.7044900000000001</v>
      </c>
      <c r="CJ1573" s="105">
        <v>1.46984</v>
      </c>
      <c r="CK1573" s="105">
        <v>2.4394499999999999</v>
      </c>
      <c r="CL1573" s="105">
        <v>2.1657799999999998</v>
      </c>
      <c r="CM1573" s="116">
        <v>0.66528100000000001</v>
      </c>
    </row>
    <row r="1574" spans="1:91">
      <c r="A1574" s="104" t="s">
        <v>4124</v>
      </c>
      <c r="B1574" s="104" t="s">
        <v>4125</v>
      </c>
      <c r="C1574" s="104" t="s">
        <v>471</v>
      </c>
      <c r="D1574" s="105">
        <v>29.022399999999998</v>
      </c>
      <c r="E1574" s="108">
        <v>448571551</v>
      </c>
      <c r="F1574" s="108">
        <v>428375399.80000001</v>
      </c>
      <c r="G1574" s="108">
        <v>420620194.5</v>
      </c>
      <c r="H1574" s="108">
        <v>777160791</v>
      </c>
      <c r="I1574" s="108">
        <v>670456676.5</v>
      </c>
      <c r="J1574" s="108">
        <v>557555573.5</v>
      </c>
      <c r="K1574" s="108">
        <v>615455129.5</v>
      </c>
      <c r="L1574" s="108">
        <v>629545315.79999995</v>
      </c>
      <c r="M1574" s="108">
        <v>729016742</v>
      </c>
      <c r="N1574" s="108">
        <v>335697372.80000001</v>
      </c>
      <c r="O1574" s="108">
        <v>367903918.30000001</v>
      </c>
      <c r="P1574" s="108">
        <v>322904607.5</v>
      </c>
      <c r="Q1574" s="108">
        <v>435766065.30000001</v>
      </c>
      <c r="R1574" s="108">
        <v>430861676.5</v>
      </c>
      <c r="S1574" s="108">
        <v>500269763</v>
      </c>
      <c r="T1574" s="108">
        <v>371958971</v>
      </c>
      <c r="U1574" s="108">
        <v>407265556.30000001</v>
      </c>
      <c r="V1574" s="108">
        <v>447693964</v>
      </c>
      <c r="W1574" s="108">
        <v>441535656</v>
      </c>
      <c r="X1574" s="108">
        <v>425365474.30000001</v>
      </c>
      <c r="Y1574" s="108">
        <v>470260890</v>
      </c>
      <c r="Z1574" s="108">
        <v>441047250</v>
      </c>
      <c r="AA1574" s="108">
        <v>348499550</v>
      </c>
      <c r="AB1574" s="108">
        <v>459611872</v>
      </c>
      <c r="AC1574" s="108">
        <v>475700854</v>
      </c>
      <c r="AD1574" s="108">
        <v>469967537.30000001</v>
      </c>
      <c r="AE1574" s="108">
        <v>494597485</v>
      </c>
      <c r="AF1574" s="108">
        <v>433044013</v>
      </c>
      <c r="AG1574" s="108">
        <v>494677108</v>
      </c>
      <c r="AH1574" s="115">
        <v>486604842.5</v>
      </c>
      <c r="AI1574" s="105">
        <v>29.124199999999998</v>
      </c>
      <c r="AJ1574" s="105">
        <v>29.2485</v>
      </c>
      <c r="AK1574" s="105">
        <v>29.257100000000001</v>
      </c>
      <c r="AL1574" s="105">
        <v>29.808</v>
      </c>
      <c r="AM1574" s="105">
        <v>29.747499999999999</v>
      </c>
      <c r="AN1574" s="105">
        <v>29.582799999999999</v>
      </c>
      <c r="AO1574" s="105">
        <v>29.439599999999999</v>
      </c>
      <c r="AP1574" s="105">
        <v>30.043800000000001</v>
      </c>
      <c r="AQ1574" s="105">
        <v>29.630500000000001</v>
      </c>
      <c r="AR1574" s="105">
        <v>28.744800000000001</v>
      </c>
      <c r="AS1574" s="105">
        <v>29.036000000000001</v>
      </c>
      <c r="AT1574" s="105">
        <v>28.870699999999999</v>
      </c>
      <c r="AU1574" s="105">
        <v>28.8888</v>
      </c>
      <c r="AV1574" s="105">
        <v>28.972300000000001</v>
      </c>
      <c r="AW1574" s="105">
        <v>29.315000000000001</v>
      </c>
      <c r="AX1574" s="105">
        <v>28.849900000000002</v>
      </c>
      <c r="AY1574" s="105">
        <v>28.931100000000001</v>
      </c>
      <c r="AZ1574" s="105">
        <v>29.105399999999999</v>
      </c>
      <c r="BA1574" s="105">
        <v>28.962900000000001</v>
      </c>
      <c r="BB1574" s="105">
        <v>29.014399999999998</v>
      </c>
      <c r="BC1574" s="105">
        <v>29.0304</v>
      </c>
      <c r="BD1574" s="105">
        <v>29.101299999999998</v>
      </c>
      <c r="BE1574" s="105">
        <v>28.7867</v>
      </c>
      <c r="BF1574" s="105">
        <v>29.212399999999999</v>
      </c>
      <c r="BG1574" s="105">
        <v>28.881</v>
      </c>
      <c r="BH1574" s="105">
        <v>28.851600000000001</v>
      </c>
      <c r="BI1574" s="105">
        <v>28.895600000000002</v>
      </c>
      <c r="BJ1574" s="105">
        <v>28.745000000000001</v>
      </c>
      <c r="BK1574" s="105">
        <v>28.825900000000001</v>
      </c>
      <c r="BL1574" s="116">
        <v>28.848400000000002</v>
      </c>
      <c r="BM1574" s="112">
        <v>1.6178E-3</v>
      </c>
      <c r="BN1574" s="112">
        <v>2.58566E-4</v>
      </c>
      <c r="BO1574" s="112">
        <v>7.7036600000000002E-3</v>
      </c>
      <c r="BP1574" s="112">
        <v>0.43810500000000002</v>
      </c>
      <c r="BQ1574" s="112">
        <v>0.133136</v>
      </c>
      <c r="BR1574" s="112">
        <v>0.12917400000000001</v>
      </c>
      <c r="BS1574" s="112">
        <v>6.3375100000000002E-3</v>
      </c>
      <c r="BT1574" s="112">
        <v>0.15884799999999999</v>
      </c>
      <c r="BU1574" s="117">
        <v>0.109571</v>
      </c>
      <c r="BV1574" s="112">
        <v>1.6400499999999998E-2</v>
      </c>
      <c r="BW1574" s="112">
        <v>7.6217200000000002E-3</v>
      </c>
      <c r="BX1574" s="112">
        <v>5.0722400000000001E-2</v>
      </c>
      <c r="BY1574" s="112">
        <v>0.52104799999999996</v>
      </c>
      <c r="BZ1574" s="112">
        <v>0.51408200000000004</v>
      </c>
      <c r="CA1574" s="112">
        <v>0.370504</v>
      </c>
      <c r="CB1574" s="112">
        <v>7.9987500000000003E-2</v>
      </c>
      <c r="CC1574" s="112">
        <v>0.34953299999999998</v>
      </c>
      <c r="CD1574" s="117">
        <v>0.63363999999999998</v>
      </c>
      <c r="CE1574" s="105">
        <v>0.40351900000000002</v>
      </c>
      <c r="CF1574" s="105">
        <v>0.90636099999999997</v>
      </c>
      <c r="CG1574" s="105">
        <v>0.8982</v>
      </c>
      <c r="CH1574" s="105">
        <v>7.7404700000000007E-2</v>
      </c>
      <c r="CI1574" s="105">
        <v>0.25226500000000002</v>
      </c>
      <c r="CJ1574" s="105">
        <v>0.155699</v>
      </c>
      <c r="CK1574" s="105">
        <v>0.19616900000000001</v>
      </c>
      <c r="CL1574" s="105">
        <v>0.227049</v>
      </c>
      <c r="CM1574" s="116">
        <v>6.9641700000000001E-2</v>
      </c>
    </row>
    <row r="1575" spans="1:91">
      <c r="A1575" s="104" t="s">
        <v>4126</v>
      </c>
      <c r="B1575" s="104" t="s">
        <v>4127</v>
      </c>
      <c r="C1575" s="104" t="s">
        <v>471</v>
      </c>
      <c r="D1575" s="105">
        <v>27.113199999999999</v>
      </c>
      <c r="E1575" s="108">
        <v>115017146</v>
      </c>
      <c r="F1575" s="108">
        <v>103161061</v>
      </c>
      <c r="G1575" s="108">
        <v>114026012</v>
      </c>
      <c r="H1575" s="108">
        <v>138190234</v>
      </c>
      <c r="I1575" s="108">
        <v>91326800.75</v>
      </c>
      <c r="J1575" s="108">
        <v>107561964</v>
      </c>
      <c r="K1575" s="108">
        <v>150016284</v>
      </c>
      <c r="L1575" s="108">
        <v>127882425.8</v>
      </c>
      <c r="M1575" s="108">
        <v>154347283.5</v>
      </c>
      <c r="N1575" s="108">
        <v>121588535</v>
      </c>
      <c r="O1575" s="108">
        <v>159215072</v>
      </c>
      <c r="P1575" s="108">
        <v>105404646</v>
      </c>
      <c r="Q1575" s="108">
        <v>111900024.3</v>
      </c>
      <c r="R1575" s="108">
        <v>89203795</v>
      </c>
      <c r="S1575" s="108">
        <v>140272904</v>
      </c>
      <c r="T1575" s="108">
        <v>93812695</v>
      </c>
      <c r="U1575" s="108">
        <v>104973732</v>
      </c>
      <c r="V1575" s="108">
        <v>109530138</v>
      </c>
      <c r="W1575" s="108">
        <v>123142072.3</v>
      </c>
      <c r="X1575" s="108">
        <v>100796772</v>
      </c>
      <c r="Y1575" s="108">
        <v>111155527.5</v>
      </c>
      <c r="Z1575" s="108">
        <v>109289318</v>
      </c>
      <c r="AA1575" s="108">
        <v>113496400</v>
      </c>
      <c r="AB1575" s="108">
        <v>93595350</v>
      </c>
      <c r="AC1575" s="108">
        <v>121280662</v>
      </c>
      <c r="AD1575" s="108">
        <v>89838712</v>
      </c>
      <c r="AE1575" s="108">
        <v>102751682</v>
      </c>
      <c r="AF1575" s="108">
        <v>103581789.09999999</v>
      </c>
      <c r="AG1575" s="108">
        <v>109131878</v>
      </c>
      <c r="AH1575" s="115">
        <v>125981111</v>
      </c>
      <c r="AI1575" s="105">
        <v>27.160799999999998</v>
      </c>
      <c r="AJ1575" s="105">
        <v>27.321899999999999</v>
      </c>
      <c r="AK1575" s="105">
        <v>27.440799999999999</v>
      </c>
      <c r="AL1575" s="105">
        <v>27.316500000000001</v>
      </c>
      <c r="AM1575" s="105">
        <v>26.9024</v>
      </c>
      <c r="AN1575" s="105">
        <v>27.305700000000002</v>
      </c>
      <c r="AO1575" s="105">
        <v>27.4313</v>
      </c>
      <c r="AP1575" s="105">
        <v>27.944700000000001</v>
      </c>
      <c r="AQ1575" s="105">
        <v>27.390699999999999</v>
      </c>
      <c r="AR1575" s="105">
        <v>27.308700000000002</v>
      </c>
      <c r="AS1575" s="105">
        <v>27.8979</v>
      </c>
      <c r="AT1575" s="105">
        <v>27.255500000000001</v>
      </c>
      <c r="AU1575" s="105">
        <v>26.956299999999999</v>
      </c>
      <c r="AV1575" s="105">
        <v>26.700299999999999</v>
      </c>
      <c r="AW1575" s="105">
        <v>27.494299999999999</v>
      </c>
      <c r="AX1575" s="105">
        <v>26.8626</v>
      </c>
      <c r="AY1575" s="105">
        <v>26.9817</v>
      </c>
      <c r="AZ1575" s="105">
        <v>27.110600000000002</v>
      </c>
      <c r="BA1575" s="105">
        <v>27.120699999999999</v>
      </c>
      <c r="BB1575" s="105">
        <v>26.9376</v>
      </c>
      <c r="BC1575" s="105">
        <v>26.9054</v>
      </c>
      <c r="BD1575" s="105">
        <v>27.1158</v>
      </c>
      <c r="BE1575" s="105">
        <v>27.204999999999998</v>
      </c>
      <c r="BF1575" s="105">
        <v>26.916499999999999</v>
      </c>
      <c r="BG1575" s="105">
        <v>26.867799999999999</v>
      </c>
      <c r="BH1575" s="105">
        <v>26.4314</v>
      </c>
      <c r="BI1575" s="105">
        <v>26.628499999999999</v>
      </c>
      <c r="BJ1575" s="105">
        <v>26.6812</v>
      </c>
      <c r="BK1575" s="105">
        <v>26.674399999999999</v>
      </c>
      <c r="BL1575" s="116">
        <v>26.969200000000001</v>
      </c>
      <c r="BM1575" s="112">
        <v>1.3587699999999999E-2</v>
      </c>
      <c r="BN1575" s="112">
        <v>7.5193200000000002E-2</v>
      </c>
      <c r="BO1575" s="112">
        <v>1.6008100000000001E-2</v>
      </c>
      <c r="BP1575" s="112">
        <v>3.5179000000000002E-2</v>
      </c>
      <c r="BQ1575" s="112">
        <v>0.33820299999999998</v>
      </c>
      <c r="BR1575" s="112">
        <v>0.15678400000000001</v>
      </c>
      <c r="BS1575" s="112">
        <v>0.145566</v>
      </c>
      <c r="BT1575" s="112">
        <v>7.8243400000000005E-2</v>
      </c>
      <c r="BU1575" s="117">
        <v>0.45255400000000001</v>
      </c>
      <c r="BV1575" s="112">
        <v>4.7507399999999998E-2</v>
      </c>
      <c r="BW1575" s="112">
        <v>0.13875699999999999</v>
      </c>
      <c r="BX1575" s="112">
        <v>7.4626499999999998E-2</v>
      </c>
      <c r="BY1575" s="112">
        <v>6.9847699999999999E-2</v>
      </c>
      <c r="BZ1575" s="112">
        <v>0.66257299999999997</v>
      </c>
      <c r="CA1575" s="112">
        <v>0.40867999999999999</v>
      </c>
      <c r="CB1575" s="112">
        <v>0.36080699999999999</v>
      </c>
      <c r="CC1575" s="112">
        <v>0.237206</v>
      </c>
      <c r="CD1575" s="117">
        <v>0.78158300000000003</v>
      </c>
      <c r="CE1575" s="105">
        <v>0.53288599999999997</v>
      </c>
      <c r="CF1575" s="105">
        <v>0.39991199999999999</v>
      </c>
      <c r="CG1575" s="105">
        <v>0.81397200000000003</v>
      </c>
      <c r="CH1575" s="105">
        <v>0.712449</v>
      </c>
      <c r="CI1575" s="105">
        <v>0.27534199999999998</v>
      </c>
      <c r="CJ1575" s="105">
        <v>0.21004300000000001</v>
      </c>
      <c r="CK1575" s="105">
        <v>0.21293799999999999</v>
      </c>
      <c r="CL1575" s="105">
        <v>0.304178</v>
      </c>
      <c r="CM1575" s="116">
        <v>-0.13238800000000001</v>
      </c>
    </row>
    <row r="1576" spans="1:91">
      <c r="A1576" s="104" t="s">
        <v>4128</v>
      </c>
      <c r="B1576" s="104" t="s">
        <v>4129</v>
      </c>
      <c r="C1576" s="104" t="s">
        <v>4130</v>
      </c>
      <c r="D1576" s="105">
        <v>31.442150000000002</v>
      </c>
      <c r="E1576" s="108">
        <v>2281976528</v>
      </c>
      <c r="F1576" s="108">
        <v>2488937068</v>
      </c>
      <c r="G1576" s="108">
        <v>1978677307</v>
      </c>
      <c r="H1576" s="108">
        <v>3058184209</v>
      </c>
      <c r="I1576" s="108">
        <v>2735377263</v>
      </c>
      <c r="J1576" s="108">
        <v>3007233132</v>
      </c>
      <c r="K1576" s="108">
        <v>2276789161</v>
      </c>
      <c r="L1576" s="108">
        <v>2136028838</v>
      </c>
      <c r="M1576" s="108">
        <v>3151305336</v>
      </c>
      <c r="N1576" s="108">
        <v>2295745341</v>
      </c>
      <c r="O1576" s="108">
        <v>2722377903</v>
      </c>
      <c r="P1576" s="108">
        <v>2701865344</v>
      </c>
      <c r="Q1576" s="108">
        <v>2726412585</v>
      </c>
      <c r="R1576" s="108">
        <v>1831993319</v>
      </c>
      <c r="S1576" s="108">
        <v>1577097730</v>
      </c>
      <c r="T1576" s="108">
        <v>2125245478</v>
      </c>
      <c r="U1576" s="108">
        <v>2221069934</v>
      </c>
      <c r="V1576" s="108">
        <v>2266826544</v>
      </c>
      <c r="W1576" s="108">
        <v>2404759837</v>
      </c>
      <c r="X1576" s="108">
        <v>2251293303</v>
      </c>
      <c r="Y1576" s="108">
        <v>2714938306</v>
      </c>
      <c r="Z1576" s="108">
        <v>1996573793</v>
      </c>
      <c r="AA1576" s="108">
        <v>2147240616</v>
      </c>
      <c r="AB1576" s="108">
        <v>1954588746</v>
      </c>
      <c r="AC1576" s="108">
        <v>2733933157</v>
      </c>
      <c r="AD1576" s="108">
        <v>2863435100</v>
      </c>
      <c r="AE1576" s="108">
        <v>2733910740</v>
      </c>
      <c r="AF1576" s="108">
        <v>2801118010</v>
      </c>
      <c r="AG1576" s="108">
        <v>3125956791</v>
      </c>
      <c r="AH1576" s="115">
        <v>3520759306</v>
      </c>
      <c r="AI1576" s="105">
        <v>31.4711</v>
      </c>
      <c r="AJ1576" s="105">
        <v>31.7622</v>
      </c>
      <c r="AK1576" s="105">
        <v>31.424900000000001</v>
      </c>
      <c r="AL1576" s="105">
        <v>31.784400000000002</v>
      </c>
      <c r="AM1576" s="105">
        <v>31.7667</v>
      </c>
      <c r="AN1576" s="105">
        <v>31.933800000000002</v>
      </c>
      <c r="AO1576" s="105">
        <v>31.331499999999998</v>
      </c>
      <c r="AP1576" s="105">
        <v>31.6435</v>
      </c>
      <c r="AQ1576" s="105">
        <v>31.7424</v>
      </c>
      <c r="AR1576" s="105">
        <v>31.5075</v>
      </c>
      <c r="AS1576" s="105">
        <v>31.813199999999998</v>
      </c>
      <c r="AT1576" s="105">
        <v>31.935500000000001</v>
      </c>
      <c r="AU1576" s="105">
        <v>31.578600000000002</v>
      </c>
      <c r="AV1576" s="105">
        <v>31.060500000000001</v>
      </c>
      <c r="AW1576" s="105">
        <v>30.8843</v>
      </c>
      <c r="AX1576" s="105">
        <v>31.3643</v>
      </c>
      <c r="AY1576" s="105">
        <v>31.371400000000001</v>
      </c>
      <c r="AZ1576" s="105">
        <v>31.412099999999999</v>
      </c>
      <c r="BA1576" s="105">
        <v>31.408200000000001</v>
      </c>
      <c r="BB1576" s="105">
        <v>31.394400000000001</v>
      </c>
      <c r="BC1576" s="105">
        <v>31.523499999999999</v>
      </c>
      <c r="BD1576" s="105">
        <v>31.296600000000002</v>
      </c>
      <c r="BE1576" s="105">
        <v>31.409500000000001</v>
      </c>
      <c r="BF1576" s="105">
        <v>31.300799999999999</v>
      </c>
      <c r="BG1576" s="105">
        <v>31.397500000000001</v>
      </c>
      <c r="BH1576" s="105">
        <v>31.445900000000002</v>
      </c>
      <c r="BI1576" s="105">
        <v>31.362200000000001</v>
      </c>
      <c r="BJ1576" s="105">
        <v>31.438400000000001</v>
      </c>
      <c r="BK1576" s="105">
        <v>31.4681</v>
      </c>
      <c r="BL1576" s="116">
        <v>31.706099999999999</v>
      </c>
      <c r="BM1576" s="112">
        <v>0.91600400000000004</v>
      </c>
      <c r="BN1576" s="112">
        <v>4.3681400000000002E-2</v>
      </c>
      <c r="BO1576" s="112">
        <v>0.82719399999999998</v>
      </c>
      <c r="BP1576" s="112">
        <v>0.23321700000000001</v>
      </c>
      <c r="BQ1576" s="112">
        <v>0.18182799999999999</v>
      </c>
      <c r="BR1576" s="112">
        <v>0.14605799999999999</v>
      </c>
      <c r="BS1576" s="112">
        <v>0.36744300000000002</v>
      </c>
      <c r="BT1576" s="112">
        <v>9.4285999999999995E-2</v>
      </c>
      <c r="BU1576" s="117">
        <v>0.198575</v>
      </c>
      <c r="BV1576" s="112">
        <v>0.93453799999999998</v>
      </c>
      <c r="BW1576" s="112">
        <v>9.6309000000000006E-2</v>
      </c>
      <c r="BX1576" s="112">
        <v>0.87903699999999996</v>
      </c>
      <c r="BY1576" s="112">
        <v>0.31325799999999998</v>
      </c>
      <c r="BZ1576" s="112">
        <v>0.54949800000000004</v>
      </c>
      <c r="CA1576" s="112">
        <v>0.393596</v>
      </c>
      <c r="CB1576" s="112">
        <v>0.59561900000000001</v>
      </c>
      <c r="CC1576" s="112">
        <v>0.26512200000000002</v>
      </c>
      <c r="CD1576" s="117">
        <v>0.69830000000000003</v>
      </c>
      <c r="CE1576" s="105">
        <v>1.51997E-2</v>
      </c>
      <c r="CF1576" s="105">
        <v>0.29077700000000001</v>
      </c>
      <c r="CG1576" s="105">
        <v>3.4955300000000002E-2</v>
      </c>
      <c r="CH1576" s="105">
        <v>0.21452399999999999</v>
      </c>
      <c r="CI1576" s="105">
        <v>-0.36305999999999999</v>
      </c>
      <c r="CJ1576" s="105">
        <v>-0.154919</v>
      </c>
      <c r="CK1576" s="105">
        <v>-9.5511799999999994E-2</v>
      </c>
      <c r="CL1576" s="105">
        <v>-0.20189199999999999</v>
      </c>
      <c r="CM1576" s="116">
        <v>-0.13564599999999999</v>
      </c>
    </row>
    <row r="1577" spans="1:91">
      <c r="A1577" s="104" t="s">
        <v>4131</v>
      </c>
      <c r="B1577" s="104" t="s">
        <v>4132</v>
      </c>
      <c r="C1577" s="104" t="s">
        <v>4133</v>
      </c>
      <c r="D1577" s="105">
        <v>30.750250000000001</v>
      </c>
      <c r="E1577" s="108">
        <v>1487278301</v>
      </c>
      <c r="F1577" s="108">
        <v>1336732280</v>
      </c>
      <c r="G1577" s="108">
        <v>1412382797</v>
      </c>
      <c r="H1577" s="108">
        <v>1599704773</v>
      </c>
      <c r="I1577" s="108">
        <v>1303193985</v>
      </c>
      <c r="J1577" s="108">
        <v>1467543165</v>
      </c>
      <c r="K1577" s="108">
        <v>1415316666</v>
      </c>
      <c r="L1577" s="108">
        <v>1049025130</v>
      </c>
      <c r="M1577" s="108">
        <v>1503991419</v>
      </c>
      <c r="N1577" s="108">
        <v>1750493594</v>
      </c>
      <c r="O1577" s="108">
        <v>1871211778</v>
      </c>
      <c r="P1577" s="108">
        <v>1586387255</v>
      </c>
      <c r="Q1577" s="108">
        <v>1105331192</v>
      </c>
      <c r="R1577" s="108">
        <v>1662708193</v>
      </c>
      <c r="S1577" s="108">
        <v>1736070554</v>
      </c>
      <c r="T1577" s="108">
        <v>1353315403</v>
      </c>
      <c r="U1577" s="108">
        <v>1395722425</v>
      </c>
      <c r="V1577" s="108">
        <v>1377608398</v>
      </c>
      <c r="W1577" s="108">
        <v>1564303877</v>
      </c>
      <c r="X1577" s="108">
        <v>1620345809</v>
      </c>
      <c r="Y1577" s="108">
        <v>1639707089</v>
      </c>
      <c r="Z1577" s="108">
        <v>1456400195</v>
      </c>
      <c r="AA1577" s="108">
        <v>1236314559</v>
      </c>
      <c r="AB1577" s="108">
        <v>1367843429</v>
      </c>
      <c r="AC1577" s="108">
        <v>1577829662</v>
      </c>
      <c r="AD1577" s="108">
        <v>1577062706</v>
      </c>
      <c r="AE1577" s="108">
        <v>1687561141</v>
      </c>
      <c r="AF1577" s="108">
        <v>1639842819</v>
      </c>
      <c r="AG1577" s="108">
        <v>1636719134</v>
      </c>
      <c r="AH1577" s="115">
        <v>1663810799</v>
      </c>
      <c r="AI1577" s="105">
        <v>30.8535</v>
      </c>
      <c r="AJ1577" s="105">
        <v>30.889700000000001</v>
      </c>
      <c r="AK1577" s="105">
        <v>30.962599999999998</v>
      </c>
      <c r="AL1577" s="105">
        <v>30.849499999999999</v>
      </c>
      <c r="AM1577" s="105">
        <v>30.714700000000001</v>
      </c>
      <c r="AN1577" s="105">
        <v>31.008099999999999</v>
      </c>
      <c r="AO1577" s="105">
        <v>30.613199999999999</v>
      </c>
      <c r="AP1577" s="105">
        <v>30.707599999999999</v>
      </c>
      <c r="AQ1577" s="105">
        <v>30.6752</v>
      </c>
      <c r="AR1577" s="105">
        <v>31.115200000000002</v>
      </c>
      <c r="AS1577" s="105">
        <v>31.279699999999998</v>
      </c>
      <c r="AT1577" s="105">
        <v>31.167300000000001</v>
      </c>
      <c r="AU1577" s="105">
        <v>30.280799999999999</v>
      </c>
      <c r="AV1577" s="105">
        <v>30.9206</v>
      </c>
      <c r="AW1577" s="105">
        <v>31.0229</v>
      </c>
      <c r="AX1577" s="105">
        <v>30.713200000000001</v>
      </c>
      <c r="AY1577" s="105">
        <v>30.703600000000002</v>
      </c>
      <c r="AZ1577" s="105">
        <v>30.7075</v>
      </c>
      <c r="BA1577" s="105">
        <v>30.787800000000001</v>
      </c>
      <c r="BB1577" s="105">
        <v>30.928599999999999</v>
      </c>
      <c r="BC1577" s="105">
        <v>30.804500000000001</v>
      </c>
      <c r="BD1577" s="105">
        <v>30.840399999999999</v>
      </c>
      <c r="BE1577" s="105">
        <v>30.630800000000001</v>
      </c>
      <c r="BF1577" s="105">
        <v>30.785799999999998</v>
      </c>
      <c r="BG1577" s="105">
        <v>30.598500000000001</v>
      </c>
      <c r="BH1577" s="105">
        <v>30.5943</v>
      </c>
      <c r="BI1577" s="105">
        <v>30.6662</v>
      </c>
      <c r="BJ1577" s="105">
        <v>30.666</v>
      </c>
      <c r="BK1577" s="105">
        <v>30.5487</v>
      </c>
      <c r="BL1577" s="116">
        <v>30.638200000000001</v>
      </c>
      <c r="BM1577" s="112">
        <v>3.9925000000000004E-3</v>
      </c>
      <c r="BN1577" s="112">
        <v>5.9382900000000002E-2</v>
      </c>
      <c r="BO1577" s="112">
        <v>0.347723</v>
      </c>
      <c r="BP1577" s="112">
        <v>6.8911000000000005E-4</v>
      </c>
      <c r="BQ1577" s="112">
        <v>0.62603699999999995</v>
      </c>
      <c r="BR1577" s="112">
        <v>6.3337699999999997E-2</v>
      </c>
      <c r="BS1577" s="112">
        <v>1.7226100000000001E-2</v>
      </c>
      <c r="BT1577" s="112">
        <v>0.13488900000000001</v>
      </c>
      <c r="BU1577" s="117">
        <v>0.96404299999999998</v>
      </c>
      <c r="BV1577" s="112">
        <v>2.5526099999999999E-2</v>
      </c>
      <c r="BW1577" s="112">
        <v>0.118518</v>
      </c>
      <c r="BX1577" s="112">
        <v>0.46170299999999997</v>
      </c>
      <c r="BY1577" s="112">
        <v>6.9654199999999999E-3</v>
      </c>
      <c r="BZ1577" s="112">
        <v>0.81321100000000002</v>
      </c>
      <c r="CA1577" s="112">
        <v>0.25229699999999999</v>
      </c>
      <c r="CB1577" s="112">
        <v>0.124596</v>
      </c>
      <c r="CC1577" s="112">
        <v>0.319162</v>
      </c>
      <c r="CD1577" s="117">
        <v>0.989344</v>
      </c>
      <c r="CE1577" s="105">
        <v>0.28431899999999999</v>
      </c>
      <c r="CF1577" s="105">
        <v>0.239866</v>
      </c>
      <c r="CG1577" s="105">
        <v>4.77454E-2</v>
      </c>
      <c r="CH1577" s="105">
        <v>0.56975900000000002</v>
      </c>
      <c r="CI1577" s="105">
        <v>0.123796</v>
      </c>
      <c r="CJ1577" s="105">
        <v>9.0483300000000003E-2</v>
      </c>
      <c r="CK1577" s="105">
        <v>0.222694</v>
      </c>
      <c r="CL1577" s="105">
        <v>0.13475200000000001</v>
      </c>
      <c r="CM1577" s="116">
        <v>2.0319600000000002E-3</v>
      </c>
    </row>
    <row r="1578" spans="1:91">
      <c r="A1578" s="104" t="s">
        <v>4134</v>
      </c>
      <c r="B1578" s="104" t="s">
        <v>4135</v>
      </c>
      <c r="C1578" s="104" t="s">
        <v>4136</v>
      </c>
      <c r="D1578" s="105">
        <v>26.154299999999999</v>
      </c>
      <c r="E1578" s="108"/>
      <c r="F1578" s="108">
        <v>8252707.5</v>
      </c>
      <c r="G1578" s="108">
        <v>9816859.5</v>
      </c>
      <c r="H1578" s="108">
        <v>14316014</v>
      </c>
      <c r="I1578" s="108">
        <v>16345806</v>
      </c>
      <c r="J1578" s="108"/>
      <c r="K1578" s="108">
        <v>23590442</v>
      </c>
      <c r="L1578" s="108"/>
      <c r="M1578" s="108"/>
      <c r="N1578" s="108">
        <v>3821910.5</v>
      </c>
      <c r="O1578" s="108"/>
      <c r="P1578" s="108">
        <v>10286712</v>
      </c>
      <c r="Q1578" s="108">
        <v>105723868</v>
      </c>
      <c r="R1578" s="108">
        <v>77679000</v>
      </c>
      <c r="S1578" s="108">
        <v>17870636</v>
      </c>
      <c r="T1578" s="108">
        <v>98421458</v>
      </c>
      <c r="U1578" s="108">
        <v>94604530</v>
      </c>
      <c r="V1578" s="108">
        <v>117736276</v>
      </c>
      <c r="W1578" s="108">
        <v>60552597</v>
      </c>
      <c r="X1578" s="108">
        <v>60352251</v>
      </c>
      <c r="Y1578" s="108">
        <v>105500356</v>
      </c>
      <c r="Z1578" s="108">
        <v>81421616</v>
      </c>
      <c r="AA1578" s="108">
        <v>59897459</v>
      </c>
      <c r="AB1578" s="108">
        <v>37013782</v>
      </c>
      <c r="AC1578" s="108">
        <v>169801000</v>
      </c>
      <c r="AD1578" s="108">
        <v>141734624</v>
      </c>
      <c r="AE1578" s="108">
        <v>138259830</v>
      </c>
      <c r="AF1578" s="108">
        <v>124930083</v>
      </c>
      <c r="AG1578" s="108">
        <v>157660712.5</v>
      </c>
      <c r="AH1578" s="115">
        <v>99372002</v>
      </c>
      <c r="AI1578" s="105">
        <v>21.372299999999999</v>
      </c>
      <c r="AJ1578" s="105">
        <v>23.7073</v>
      </c>
      <c r="AK1578" s="105">
        <v>23.986999999999998</v>
      </c>
      <c r="AL1578" s="105">
        <v>24.045500000000001</v>
      </c>
      <c r="AM1578" s="105">
        <v>24.404</v>
      </c>
      <c r="AN1578" s="105">
        <v>22.641200000000001</v>
      </c>
      <c r="AO1578" s="105">
        <v>24.698</v>
      </c>
      <c r="AP1578" s="105">
        <v>21.703199999999999</v>
      </c>
      <c r="AQ1578" s="105">
        <v>21.254799999999999</v>
      </c>
      <c r="AR1578" s="105">
        <v>21.960899999999999</v>
      </c>
      <c r="AS1578" s="105">
        <v>20.640499999999999</v>
      </c>
      <c r="AT1578" s="105">
        <v>23.898399999999999</v>
      </c>
      <c r="AU1578" s="105">
        <v>26.8734</v>
      </c>
      <c r="AV1578" s="105">
        <v>26.500699999999998</v>
      </c>
      <c r="AW1578" s="105">
        <v>24.671199999999999</v>
      </c>
      <c r="AX1578" s="105">
        <v>26.931799999999999</v>
      </c>
      <c r="AY1578" s="105">
        <v>26.832000000000001</v>
      </c>
      <c r="AZ1578" s="105">
        <v>27.211600000000001</v>
      </c>
      <c r="BA1578" s="105">
        <v>26.096599999999999</v>
      </c>
      <c r="BB1578" s="105">
        <v>26.212</v>
      </c>
      <c r="BC1578" s="105">
        <v>26.8215</v>
      </c>
      <c r="BD1578" s="105">
        <v>26.653300000000002</v>
      </c>
      <c r="BE1578" s="105">
        <v>26.2516</v>
      </c>
      <c r="BF1578" s="105">
        <v>25.578099999999999</v>
      </c>
      <c r="BG1578" s="105">
        <v>27.345099999999999</v>
      </c>
      <c r="BH1578" s="105">
        <v>27.0943</v>
      </c>
      <c r="BI1578" s="105">
        <v>27.056699999999999</v>
      </c>
      <c r="BJ1578" s="105">
        <v>26.951599999999999</v>
      </c>
      <c r="BK1578" s="105">
        <v>27.206</v>
      </c>
      <c r="BL1578" s="116">
        <v>26.626100000000001</v>
      </c>
      <c r="BM1578" s="112">
        <v>9.8943199999999999E-3</v>
      </c>
      <c r="BN1578" s="112">
        <v>4.5812200000000004E-3</v>
      </c>
      <c r="BO1578" s="112">
        <v>1.61175E-2</v>
      </c>
      <c r="BP1578" s="112">
        <v>7.7326900000000004E-3</v>
      </c>
      <c r="BQ1578" s="112">
        <v>0.26274500000000001</v>
      </c>
      <c r="BR1578" s="112">
        <v>0.76831300000000002</v>
      </c>
      <c r="BS1578" s="112">
        <v>0.12096800000000001</v>
      </c>
      <c r="BT1578" s="112">
        <v>9.7364099999999995E-2</v>
      </c>
      <c r="BU1578" s="117">
        <v>0.280912</v>
      </c>
      <c r="BV1578" s="112">
        <v>3.9660099999999997E-2</v>
      </c>
      <c r="BW1578" s="112">
        <v>2.46562E-2</v>
      </c>
      <c r="BX1578" s="112">
        <v>7.4659100000000006E-2</v>
      </c>
      <c r="BY1578" s="112">
        <v>2.3554599999999998E-2</v>
      </c>
      <c r="BZ1578" s="112">
        <v>0.60362000000000005</v>
      </c>
      <c r="CA1578" s="112">
        <v>0.89652100000000001</v>
      </c>
      <c r="CB1578" s="112">
        <v>0.32744000000000001</v>
      </c>
      <c r="CC1578" s="112">
        <v>0.26827299999999998</v>
      </c>
      <c r="CD1578" s="117">
        <v>0.72864200000000001</v>
      </c>
      <c r="CE1578" s="105">
        <v>-3.90571</v>
      </c>
      <c r="CF1578" s="105">
        <v>-3.2309800000000002</v>
      </c>
      <c r="CG1578" s="105">
        <v>-4.3758900000000001</v>
      </c>
      <c r="CH1578" s="105">
        <v>-4.7612800000000002</v>
      </c>
      <c r="CI1578" s="105">
        <v>-0.91277699999999995</v>
      </c>
      <c r="CJ1578" s="105">
        <v>6.3894900000000004E-2</v>
      </c>
      <c r="CK1578" s="105">
        <v>-0.55115999999999998</v>
      </c>
      <c r="CL1578" s="105">
        <v>-0.76685000000000003</v>
      </c>
      <c r="CM1578" s="116">
        <v>0.237488</v>
      </c>
    </row>
    <row r="1579" spans="1:91">
      <c r="A1579" s="104" t="s">
        <v>4137</v>
      </c>
      <c r="B1579" s="104" t="s">
        <v>4138</v>
      </c>
      <c r="C1579" s="104" t="s">
        <v>4139</v>
      </c>
      <c r="D1579" s="105">
        <v>33.714700000000001</v>
      </c>
      <c r="E1579" s="108">
        <v>12210178947</v>
      </c>
      <c r="F1579" s="108">
        <v>13226763852</v>
      </c>
      <c r="G1579" s="108">
        <v>14373566460</v>
      </c>
      <c r="H1579" s="108">
        <v>14276761931</v>
      </c>
      <c r="I1579" s="108">
        <v>13250360577</v>
      </c>
      <c r="J1579" s="108">
        <v>17127889759</v>
      </c>
      <c r="K1579" s="108">
        <v>11720250741</v>
      </c>
      <c r="L1579" s="108">
        <v>11124004490</v>
      </c>
      <c r="M1579" s="108">
        <v>13621714555</v>
      </c>
      <c r="N1579" s="108">
        <v>14185526963</v>
      </c>
      <c r="O1579" s="108">
        <v>18279933028</v>
      </c>
      <c r="P1579" s="108">
        <v>13536031053</v>
      </c>
      <c r="Q1579" s="108">
        <v>10794851315</v>
      </c>
      <c r="R1579" s="108">
        <v>10985667110</v>
      </c>
      <c r="S1579" s="108">
        <v>11104905909</v>
      </c>
      <c r="T1579" s="108">
        <v>9867852839</v>
      </c>
      <c r="U1579" s="108">
        <v>10682987273</v>
      </c>
      <c r="V1579" s="108">
        <v>11215447701</v>
      </c>
      <c r="W1579" s="108">
        <v>10860947158</v>
      </c>
      <c r="X1579" s="108">
        <v>12302188917</v>
      </c>
      <c r="Y1579" s="108">
        <v>11347682636</v>
      </c>
      <c r="Z1579" s="108">
        <v>9000352709</v>
      </c>
      <c r="AA1579" s="108">
        <v>8891269139</v>
      </c>
      <c r="AB1579" s="108">
        <v>10909906911</v>
      </c>
      <c r="AC1579" s="108">
        <v>11585966564</v>
      </c>
      <c r="AD1579" s="108">
        <v>12128118163</v>
      </c>
      <c r="AE1579" s="108">
        <v>11459212795</v>
      </c>
      <c r="AF1579" s="108">
        <v>13215972083</v>
      </c>
      <c r="AG1579" s="108">
        <v>13496508857</v>
      </c>
      <c r="AH1579" s="115">
        <v>12391893102</v>
      </c>
      <c r="AI1579" s="105">
        <v>33.890900000000002</v>
      </c>
      <c r="AJ1579" s="105">
        <v>34.148200000000003</v>
      </c>
      <c r="AK1579" s="105">
        <v>34.265700000000002</v>
      </c>
      <c r="AL1579" s="105">
        <v>34.007300000000001</v>
      </c>
      <c r="AM1579" s="105">
        <v>34.047600000000003</v>
      </c>
      <c r="AN1579" s="105">
        <v>34.393000000000001</v>
      </c>
      <c r="AO1579" s="105">
        <v>33.709499999999998</v>
      </c>
      <c r="AP1579" s="105">
        <v>34.019300000000001</v>
      </c>
      <c r="AQ1579" s="105">
        <v>33.854300000000002</v>
      </c>
      <c r="AR1579" s="105">
        <v>34.183100000000003</v>
      </c>
      <c r="AS1579" s="105">
        <v>34.5959</v>
      </c>
      <c r="AT1579" s="105">
        <v>34.260300000000001</v>
      </c>
      <c r="AU1579" s="105">
        <v>33.542999999999999</v>
      </c>
      <c r="AV1579" s="105">
        <v>33.644599999999997</v>
      </c>
      <c r="AW1579" s="105">
        <v>33.723999999999997</v>
      </c>
      <c r="AX1579" s="105">
        <v>33.5794</v>
      </c>
      <c r="AY1579" s="105">
        <v>33.625</v>
      </c>
      <c r="AZ1579" s="105">
        <v>33.719900000000003</v>
      </c>
      <c r="BA1579" s="105">
        <v>33.583399999999997</v>
      </c>
      <c r="BB1579" s="105">
        <v>33.854199999999999</v>
      </c>
      <c r="BC1579" s="105">
        <v>33.616700000000002</v>
      </c>
      <c r="BD1579" s="105">
        <v>33.491399999999999</v>
      </c>
      <c r="BE1579" s="105">
        <v>33.460500000000003</v>
      </c>
      <c r="BF1579" s="105">
        <v>33.781500000000001</v>
      </c>
      <c r="BG1579" s="105">
        <v>33.482799999999997</v>
      </c>
      <c r="BH1579" s="105">
        <v>33.515000000000001</v>
      </c>
      <c r="BI1579" s="105">
        <v>33.429699999999997</v>
      </c>
      <c r="BJ1579" s="105">
        <v>33.676600000000001</v>
      </c>
      <c r="BK1579" s="105">
        <v>33.576900000000002</v>
      </c>
      <c r="BL1579" s="116">
        <v>33.524900000000002</v>
      </c>
      <c r="BM1579" s="112">
        <v>1.30098E-2</v>
      </c>
      <c r="BN1579" s="112">
        <v>1.29184E-2</v>
      </c>
      <c r="BO1579" s="112">
        <v>5.5034300000000001E-2</v>
      </c>
      <c r="BP1579" s="112">
        <v>4.9566899999999997E-3</v>
      </c>
      <c r="BQ1579" s="112">
        <v>0.55358799999999997</v>
      </c>
      <c r="BR1579" s="112">
        <v>0.46847499999999997</v>
      </c>
      <c r="BS1579" s="112">
        <v>0.39324999999999999</v>
      </c>
      <c r="BT1579" s="112">
        <v>0.89936099999999997</v>
      </c>
      <c r="BU1579" s="117">
        <v>8.3446800000000002E-2</v>
      </c>
      <c r="BV1579" s="112">
        <v>4.62464E-2</v>
      </c>
      <c r="BW1579" s="112">
        <v>4.5167400000000003E-2</v>
      </c>
      <c r="BX1579" s="112">
        <v>0.14235500000000001</v>
      </c>
      <c r="BY1579" s="112">
        <v>1.7718299999999999E-2</v>
      </c>
      <c r="BZ1579" s="112">
        <v>0.77477600000000002</v>
      </c>
      <c r="CA1579" s="112">
        <v>0.71351200000000004</v>
      </c>
      <c r="CB1579" s="112">
        <v>0.61890199999999995</v>
      </c>
      <c r="CC1579" s="112">
        <v>0.94619299999999995</v>
      </c>
      <c r="CD1579" s="117">
        <v>0.61135099999999998</v>
      </c>
      <c r="CE1579" s="105">
        <v>0.50879399999999997</v>
      </c>
      <c r="CF1579" s="105">
        <v>0.55651600000000001</v>
      </c>
      <c r="CG1579" s="105">
        <v>0.26821099999999998</v>
      </c>
      <c r="CH1579" s="105">
        <v>0.75362700000000005</v>
      </c>
      <c r="CI1579" s="105">
        <v>4.4381499999999997E-2</v>
      </c>
      <c r="CJ1579" s="105">
        <v>4.8617E-2</v>
      </c>
      <c r="CK1579" s="105">
        <v>9.1930399999999995E-2</v>
      </c>
      <c r="CL1579" s="105">
        <v>-1.50197E-2</v>
      </c>
      <c r="CM1579" s="116">
        <v>-0.11699900000000001</v>
      </c>
    </row>
    <row r="1580" spans="1:91">
      <c r="A1580" s="104" t="s">
        <v>4140</v>
      </c>
      <c r="B1580" s="104" t="s">
        <v>4141</v>
      </c>
      <c r="C1580" s="104" t="s">
        <v>4142</v>
      </c>
      <c r="D1580" s="105">
        <v>31.07405</v>
      </c>
      <c r="E1580" s="108">
        <v>1672685184</v>
      </c>
      <c r="F1580" s="108">
        <v>1323964222</v>
      </c>
      <c r="G1580" s="108">
        <v>1327377667</v>
      </c>
      <c r="H1580" s="108">
        <v>1708080156</v>
      </c>
      <c r="I1580" s="108">
        <v>1673694340</v>
      </c>
      <c r="J1580" s="108">
        <v>1300656096</v>
      </c>
      <c r="K1580" s="108">
        <v>1858491128</v>
      </c>
      <c r="L1580" s="108">
        <v>1084469740</v>
      </c>
      <c r="M1580" s="108">
        <v>1985214720</v>
      </c>
      <c r="N1580" s="108">
        <v>1641794304</v>
      </c>
      <c r="O1580" s="108">
        <v>1228415232</v>
      </c>
      <c r="P1580" s="108">
        <v>1425174449</v>
      </c>
      <c r="Q1580" s="108">
        <v>2067294459</v>
      </c>
      <c r="R1580" s="108">
        <v>2047349632</v>
      </c>
      <c r="S1580" s="108">
        <v>1937209472</v>
      </c>
      <c r="T1580" s="108">
        <v>1894350630</v>
      </c>
      <c r="U1580" s="108">
        <v>1911154620</v>
      </c>
      <c r="V1580" s="108">
        <v>2035568010</v>
      </c>
      <c r="W1580" s="108">
        <v>2031496448</v>
      </c>
      <c r="X1580" s="108">
        <v>1936666697</v>
      </c>
      <c r="Y1580" s="108">
        <v>1881928576</v>
      </c>
      <c r="Z1580" s="108">
        <v>1846988928</v>
      </c>
      <c r="AA1580" s="108">
        <v>1788823936</v>
      </c>
      <c r="AB1580" s="108">
        <v>1791802315</v>
      </c>
      <c r="AC1580" s="108">
        <v>2356441344</v>
      </c>
      <c r="AD1580" s="108">
        <v>2339369356</v>
      </c>
      <c r="AE1580" s="108">
        <v>2241513660</v>
      </c>
      <c r="AF1580" s="108">
        <v>2133320246</v>
      </c>
      <c r="AG1580" s="108">
        <v>2241190188</v>
      </c>
      <c r="AH1580" s="115">
        <v>2165932381</v>
      </c>
      <c r="AI1580" s="105">
        <v>31.023</v>
      </c>
      <c r="AJ1580" s="105">
        <v>30.8735</v>
      </c>
      <c r="AK1580" s="105">
        <v>30.871400000000001</v>
      </c>
      <c r="AL1580" s="105">
        <v>30.944099999999999</v>
      </c>
      <c r="AM1580" s="105">
        <v>31.072399999999998</v>
      </c>
      <c r="AN1580" s="105">
        <v>30.837299999999999</v>
      </c>
      <c r="AO1580" s="105">
        <v>31.020099999999999</v>
      </c>
      <c r="AP1580" s="105">
        <v>30.730399999999999</v>
      </c>
      <c r="AQ1580" s="105">
        <v>31.075700000000001</v>
      </c>
      <c r="AR1580" s="105">
        <v>31.0274</v>
      </c>
      <c r="AS1580" s="105">
        <v>30.716699999999999</v>
      </c>
      <c r="AT1580" s="105">
        <v>31.012699999999999</v>
      </c>
      <c r="AU1580" s="105">
        <v>31.179500000000001</v>
      </c>
      <c r="AV1580" s="105">
        <v>31.220800000000001</v>
      </c>
      <c r="AW1580" s="105">
        <v>31.179200000000002</v>
      </c>
      <c r="AX1580" s="105">
        <v>31.198399999999999</v>
      </c>
      <c r="AY1580" s="105">
        <v>31.1541</v>
      </c>
      <c r="AZ1580" s="105">
        <v>31.261299999999999</v>
      </c>
      <c r="BA1580" s="105">
        <v>31.1648</v>
      </c>
      <c r="BB1580" s="105">
        <v>31.181100000000001</v>
      </c>
      <c r="BC1580" s="105">
        <v>31.000900000000001</v>
      </c>
      <c r="BD1580" s="105">
        <v>31.183800000000002</v>
      </c>
      <c r="BE1580" s="105">
        <v>31.150500000000001</v>
      </c>
      <c r="BF1580" s="105">
        <v>31.1754</v>
      </c>
      <c r="BG1580" s="105">
        <v>31.183399999999999</v>
      </c>
      <c r="BH1580" s="105">
        <v>31.1602</v>
      </c>
      <c r="BI1580" s="105">
        <v>31.075700000000001</v>
      </c>
      <c r="BJ1580" s="105">
        <v>31.045500000000001</v>
      </c>
      <c r="BK1580" s="105">
        <v>30.995100000000001</v>
      </c>
      <c r="BL1580" s="116">
        <v>31.014800000000001</v>
      </c>
      <c r="BM1580" s="112">
        <v>0.140741</v>
      </c>
      <c r="BN1580" s="112">
        <v>0.38862799999999997</v>
      </c>
      <c r="BO1580" s="112">
        <v>0.51861299999999999</v>
      </c>
      <c r="BP1580" s="112">
        <v>0.38544400000000001</v>
      </c>
      <c r="BQ1580" s="112">
        <v>9.7665199999999995E-4</v>
      </c>
      <c r="BR1580" s="112">
        <v>5.6491199999999997E-3</v>
      </c>
      <c r="BS1580" s="112">
        <v>0.17732200000000001</v>
      </c>
      <c r="BT1580" s="112">
        <v>1.03443E-3</v>
      </c>
      <c r="BU1580" s="117">
        <v>2.7720399999999999E-2</v>
      </c>
      <c r="BV1580" s="112">
        <v>0.21133199999999999</v>
      </c>
      <c r="BW1580" s="112">
        <v>0.478688</v>
      </c>
      <c r="BX1580" s="112">
        <v>0.62065099999999995</v>
      </c>
      <c r="BY1580" s="112">
        <v>0.46889599999999998</v>
      </c>
      <c r="BZ1580" s="112">
        <v>0.138767</v>
      </c>
      <c r="CA1580" s="112">
        <v>7.0743200000000006E-2</v>
      </c>
      <c r="CB1580" s="112">
        <v>0.39644099999999999</v>
      </c>
      <c r="CC1580" s="112">
        <v>2.5685400000000001E-2</v>
      </c>
      <c r="CD1580" s="117">
        <v>0.44527800000000001</v>
      </c>
      <c r="CE1580" s="105">
        <v>-9.58513E-2</v>
      </c>
      <c r="CF1580" s="105">
        <v>-6.7202899999999996E-2</v>
      </c>
      <c r="CG1580" s="105">
        <v>-7.6389899999999997E-2</v>
      </c>
      <c r="CH1580" s="105">
        <v>-9.9545800000000004E-2</v>
      </c>
      <c r="CI1580" s="105">
        <v>0.17466799999999999</v>
      </c>
      <c r="CJ1580" s="105">
        <v>0.186136</v>
      </c>
      <c r="CK1580" s="105">
        <v>9.7132399999999994E-2</v>
      </c>
      <c r="CL1580" s="105">
        <v>0.15140999999999999</v>
      </c>
      <c r="CM1580" s="116">
        <v>0.121267</v>
      </c>
    </row>
    <row r="1581" spans="1:91">
      <c r="A1581" s="104" t="s">
        <v>4143</v>
      </c>
      <c r="B1581" s="104" t="s">
        <v>4144</v>
      </c>
      <c r="C1581" s="104" t="s">
        <v>699</v>
      </c>
      <c r="D1581" s="105">
        <v>27.161799999999999</v>
      </c>
      <c r="E1581" s="108">
        <v>150296992</v>
      </c>
      <c r="F1581" s="108">
        <v>81243163</v>
      </c>
      <c r="G1581" s="108">
        <v>77428120</v>
      </c>
      <c r="H1581" s="108">
        <v>40183152.630000003</v>
      </c>
      <c r="I1581" s="108">
        <v>42115828</v>
      </c>
      <c r="J1581" s="108">
        <v>12910657</v>
      </c>
      <c r="K1581" s="108">
        <v>113509500</v>
      </c>
      <c r="L1581" s="108">
        <v>38566511</v>
      </c>
      <c r="M1581" s="108">
        <v>115007438</v>
      </c>
      <c r="N1581" s="108">
        <v>79771698</v>
      </c>
      <c r="O1581" s="108">
        <v>40753672</v>
      </c>
      <c r="P1581" s="108">
        <v>28809634</v>
      </c>
      <c r="Q1581" s="108">
        <v>119095828</v>
      </c>
      <c r="R1581" s="108">
        <v>152712596</v>
      </c>
      <c r="S1581" s="108">
        <v>66656176</v>
      </c>
      <c r="T1581" s="108">
        <v>155318120</v>
      </c>
      <c r="U1581" s="108">
        <v>151632828</v>
      </c>
      <c r="V1581" s="108">
        <v>167547496</v>
      </c>
      <c r="W1581" s="108">
        <v>119640412</v>
      </c>
      <c r="X1581" s="108">
        <v>125476988</v>
      </c>
      <c r="Y1581" s="108">
        <v>148794362</v>
      </c>
      <c r="Z1581" s="108">
        <v>122846292</v>
      </c>
      <c r="AA1581" s="108">
        <v>115396487</v>
      </c>
      <c r="AB1581" s="108">
        <v>159575968</v>
      </c>
      <c r="AC1581" s="108">
        <v>133430188</v>
      </c>
      <c r="AD1581" s="108">
        <v>163932956</v>
      </c>
      <c r="AE1581" s="108">
        <v>184656644</v>
      </c>
      <c r="AF1581" s="108">
        <v>176787900</v>
      </c>
      <c r="AG1581" s="108">
        <v>185471276</v>
      </c>
      <c r="AH1581" s="115">
        <v>161133590</v>
      </c>
      <c r="AI1581" s="105">
        <v>27.546700000000001</v>
      </c>
      <c r="AJ1581" s="105">
        <v>26.978000000000002</v>
      </c>
      <c r="AK1581" s="105">
        <v>26.8779</v>
      </c>
      <c r="AL1581" s="105">
        <v>25.534500000000001</v>
      </c>
      <c r="AM1581" s="105">
        <v>25.847799999999999</v>
      </c>
      <c r="AN1581" s="105">
        <v>24.515999999999998</v>
      </c>
      <c r="AO1581" s="105">
        <v>27.0305</v>
      </c>
      <c r="AP1581" s="105">
        <v>26.321300000000001</v>
      </c>
      <c r="AQ1581" s="105">
        <v>26.966200000000001</v>
      </c>
      <c r="AR1581" s="105">
        <v>26.594000000000001</v>
      </c>
      <c r="AS1581" s="105">
        <v>25.963000000000001</v>
      </c>
      <c r="AT1581" s="105">
        <v>25.3842</v>
      </c>
      <c r="AU1581" s="105">
        <v>27.051200000000001</v>
      </c>
      <c r="AV1581" s="105">
        <v>27.475899999999999</v>
      </c>
      <c r="AW1581" s="105">
        <v>26.429099999999998</v>
      </c>
      <c r="AX1581" s="105">
        <v>27.59</v>
      </c>
      <c r="AY1581" s="105">
        <v>27.496400000000001</v>
      </c>
      <c r="AZ1581" s="105">
        <v>27.697099999999999</v>
      </c>
      <c r="BA1581" s="105">
        <v>27.0791</v>
      </c>
      <c r="BB1581" s="105">
        <v>27.2531</v>
      </c>
      <c r="BC1581" s="105">
        <v>27.331099999999999</v>
      </c>
      <c r="BD1581" s="105">
        <v>27.299700000000001</v>
      </c>
      <c r="BE1581" s="105">
        <v>27.244499999999999</v>
      </c>
      <c r="BF1581" s="105">
        <v>27.686299999999999</v>
      </c>
      <c r="BG1581" s="105">
        <v>26.997299999999999</v>
      </c>
      <c r="BH1581" s="105">
        <v>27.309200000000001</v>
      </c>
      <c r="BI1581" s="105">
        <v>27.4741</v>
      </c>
      <c r="BJ1581" s="105">
        <v>27.452500000000001</v>
      </c>
      <c r="BK1581" s="105">
        <v>27.440799999999999</v>
      </c>
      <c r="BL1581" s="116">
        <v>27.326599999999999</v>
      </c>
      <c r="BM1581" s="112">
        <v>0.26839400000000002</v>
      </c>
      <c r="BN1581" s="112">
        <v>6.4481399999999998E-3</v>
      </c>
      <c r="BO1581" s="112">
        <v>5.1040500000000003E-2</v>
      </c>
      <c r="BP1581" s="112">
        <v>1.53995E-2</v>
      </c>
      <c r="BQ1581" s="112">
        <v>0.241503</v>
      </c>
      <c r="BR1581" s="112">
        <v>5.61404E-2</v>
      </c>
      <c r="BS1581" s="112">
        <v>9.3417299999999995E-2</v>
      </c>
      <c r="BT1581" s="112">
        <v>0.98154799999999998</v>
      </c>
      <c r="BU1581" s="117">
        <v>0.37115500000000001</v>
      </c>
      <c r="BV1581" s="112">
        <v>0.35270499999999999</v>
      </c>
      <c r="BW1581" s="112">
        <v>3.0000700000000002E-2</v>
      </c>
      <c r="BX1581" s="112">
        <v>0.136709</v>
      </c>
      <c r="BY1581" s="112">
        <v>3.7538799999999997E-2</v>
      </c>
      <c r="BZ1581" s="112">
        <v>0.59342600000000001</v>
      </c>
      <c r="CA1581" s="112">
        <v>0.235372</v>
      </c>
      <c r="CB1581" s="112">
        <v>0.28915600000000002</v>
      </c>
      <c r="CC1581" s="112">
        <v>0.99294899999999997</v>
      </c>
      <c r="CD1581" s="117">
        <v>0.75453099999999995</v>
      </c>
      <c r="CE1581" s="105">
        <v>-0.27238699999999999</v>
      </c>
      <c r="CF1581" s="105">
        <v>-2.1071900000000001</v>
      </c>
      <c r="CG1581" s="105">
        <v>-0.63390199999999997</v>
      </c>
      <c r="CH1581" s="105">
        <v>-1.42621</v>
      </c>
      <c r="CI1581" s="105">
        <v>-0.42121399999999998</v>
      </c>
      <c r="CJ1581" s="105">
        <v>0.18789</v>
      </c>
      <c r="CK1581" s="105">
        <v>-0.18554399999999999</v>
      </c>
      <c r="CL1581" s="105">
        <v>3.5591099999999999E-3</v>
      </c>
      <c r="CM1581" s="116">
        <v>-0.14640600000000001</v>
      </c>
    </row>
    <row r="1582" spans="1:91">
      <c r="A1582" s="104" t="s">
        <v>5423</v>
      </c>
      <c r="B1582" s="104" t="s">
        <v>5424</v>
      </c>
      <c r="C1582" s="104" t="s">
        <v>5425</v>
      </c>
      <c r="D1582" s="105">
        <v>29.229399999999998</v>
      </c>
      <c r="E1582" s="108">
        <v>766887420</v>
      </c>
      <c r="F1582" s="108">
        <v>591427200</v>
      </c>
      <c r="G1582" s="108">
        <v>653598528</v>
      </c>
      <c r="H1582" s="108">
        <v>269943970</v>
      </c>
      <c r="I1582" s="108"/>
      <c r="J1582" s="108">
        <v>242397488</v>
      </c>
      <c r="K1582" s="108">
        <v>846610560</v>
      </c>
      <c r="L1582" s="108">
        <v>533217376</v>
      </c>
      <c r="M1582" s="108">
        <v>908758080</v>
      </c>
      <c r="N1582" s="108">
        <v>506847424</v>
      </c>
      <c r="O1582" s="108">
        <v>193062304</v>
      </c>
      <c r="P1582" s="108">
        <v>621909808</v>
      </c>
      <c r="Q1582" s="108">
        <v>246815856</v>
      </c>
      <c r="R1582" s="108">
        <v>175326528</v>
      </c>
      <c r="S1582" s="108">
        <v>188956080</v>
      </c>
      <c r="T1582" s="108">
        <v>442239232</v>
      </c>
      <c r="U1582" s="108">
        <v>409077888</v>
      </c>
      <c r="V1582" s="108">
        <v>1047748112</v>
      </c>
      <c r="W1582" s="108">
        <v>1877194048</v>
      </c>
      <c r="X1582" s="108">
        <v>643185216</v>
      </c>
      <c r="Y1582" s="108">
        <v>620268224</v>
      </c>
      <c r="Z1582" s="108">
        <v>628618048</v>
      </c>
      <c r="AA1582" s="108">
        <v>984880352</v>
      </c>
      <c r="AB1582" s="108">
        <v>913951424</v>
      </c>
      <c r="AC1582" s="108">
        <v>150855008</v>
      </c>
      <c r="AD1582" s="108">
        <v>167487952</v>
      </c>
      <c r="AE1582" s="108">
        <v>178621040</v>
      </c>
      <c r="AF1582" s="108">
        <v>278539424</v>
      </c>
      <c r="AG1582" s="108">
        <v>304757056</v>
      </c>
      <c r="AH1582" s="115">
        <v>230951264</v>
      </c>
      <c r="AI1582" s="105">
        <v>29.8979</v>
      </c>
      <c r="AJ1582" s="105">
        <v>29.7346</v>
      </c>
      <c r="AK1582" s="105">
        <v>29.879000000000001</v>
      </c>
      <c r="AL1582" s="105">
        <v>28.282499999999999</v>
      </c>
      <c r="AM1582" s="105">
        <v>22.7529</v>
      </c>
      <c r="AN1582" s="105">
        <v>28.361999999999998</v>
      </c>
      <c r="AO1582" s="105">
        <v>29.883400000000002</v>
      </c>
      <c r="AP1582" s="105">
        <v>29.806699999999999</v>
      </c>
      <c r="AQ1582" s="105">
        <v>29.948399999999999</v>
      </c>
      <c r="AR1582" s="105">
        <v>29.359200000000001</v>
      </c>
      <c r="AS1582" s="105">
        <v>28.105</v>
      </c>
      <c r="AT1582" s="105">
        <v>29.816299999999998</v>
      </c>
      <c r="AU1582" s="105">
        <v>28.111599999999999</v>
      </c>
      <c r="AV1582" s="105">
        <v>27.6752</v>
      </c>
      <c r="AW1582" s="105">
        <v>27.9693</v>
      </c>
      <c r="AX1582" s="105">
        <v>29.099599999999999</v>
      </c>
      <c r="AY1582" s="105">
        <v>28.940999999999999</v>
      </c>
      <c r="AZ1582" s="105">
        <v>30.269200000000001</v>
      </c>
      <c r="BA1582" s="105">
        <v>31.050899999999999</v>
      </c>
      <c r="BB1582" s="105">
        <v>29.603200000000001</v>
      </c>
      <c r="BC1582" s="105">
        <v>29.408300000000001</v>
      </c>
      <c r="BD1582" s="105">
        <v>29.619499999999999</v>
      </c>
      <c r="BE1582" s="105">
        <v>30.311299999999999</v>
      </c>
      <c r="BF1582" s="105">
        <v>30.2041</v>
      </c>
      <c r="BG1582" s="105">
        <v>27.174499999999998</v>
      </c>
      <c r="BH1582" s="105">
        <v>27.34</v>
      </c>
      <c r="BI1582" s="105">
        <v>27.426200000000001</v>
      </c>
      <c r="BJ1582" s="105">
        <v>28.1084</v>
      </c>
      <c r="BK1582" s="105">
        <v>28.142199999999999</v>
      </c>
      <c r="BL1582" s="116">
        <v>27.824000000000002</v>
      </c>
      <c r="BM1582" s="112">
        <v>8.9361600000000002E-5</v>
      </c>
      <c r="BN1582" s="112">
        <v>0.44893100000000002</v>
      </c>
      <c r="BO1582" s="112">
        <v>6.9712499999999994E-5</v>
      </c>
      <c r="BP1582" s="112">
        <v>0.109746</v>
      </c>
      <c r="BQ1582" s="112">
        <v>0.55133100000000002</v>
      </c>
      <c r="BR1582" s="112">
        <v>3.0589100000000001E-2</v>
      </c>
      <c r="BS1582" s="112">
        <v>1.94141E-2</v>
      </c>
      <c r="BT1582" s="112">
        <v>1.04736E-3</v>
      </c>
      <c r="BU1582" s="117">
        <v>4.7170600000000003E-3</v>
      </c>
      <c r="BV1582" s="112">
        <v>4.2804200000000001E-3</v>
      </c>
      <c r="BW1582" s="112">
        <v>0.53591999999999995</v>
      </c>
      <c r="BX1582" s="112">
        <v>5.9345800000000001E-3</v>
      </c>
      <c r="BY1582" s="112">
        <v>0.17118700000000001</v>
      </c>
      <c r="BZ1582" s="112">
        <v>0.77297499999999997</v>
      </c>
      <c r="CA1582" s="112">
        <v>0.162351</v>
      </c>
      <c r="CB1582" s="112">
        <v>0.132104</v>
      </c>
      <c r="CC1582" s="112">
        <v>2.5685400000000001E-2</v>
      </c>
      <c r="CD1582" s="117">
        <v>0.31165100000000001</v>
      </c>
      <c r="CE1582" s="105">
        <v>1.8123199999999999</v>
      </c>
      <c r="CF1582" s="105">
        <v>-1.55904</v>
      </c>
      <c r="CG1582" s="105">
        <v>1.8546499999999999</v>
      </c>
      <c r="CH1582" s="105">
        <v>1.06867</v>
      </c>
      <c r="CI1582" s="105">
        <v>-0.10614700000000001</v>
      </c>
      <c r="CJ1582" s="105">
        <v>1.4117500000000001</v>
      </c>
      <c r="CK1582" s="105">
        <v>1.99593</v>
      </c>
      <c r="CL1582" s="105">
        <v>2.0201600000000002</v>
      </c>
      <c r="CM1582" s="116">
        <v>-0.71129200000000004</v>
      </c>
    </row>
    <row r="1583" spans="1:91">
      <c r="A1583" s="104" t="s">
        <v>4145</v>
      </c>
      <c r="B1583" s="104" t="s">
        <v>4146</v>
      </c>
      <c r="C1583" s="104" t="s">
        <v>4147</v>
      </c>
      <c r="D1583" s="105">
        <v>32.201800000000006</v>
      </c>
      <c r="E1583" s="108">
        <v>2544349989</v>
      </c>
      <c r="F1583" s="108">
        <v>3427628366</v>
      </c>
      <c r="G1583" s="108">
        <v>2446548502</v>
      </c>
      <c r="H1583" s="108">
        <v>1440350212</v>
      </c>
      <c r="I1583" s="108">
        <v>1156553130</v>
      </c>
      <c r="J1583" s="108">
        <v>3376182322</v>
      </c>
      <c r="K1583" s="108">
        <v>4817505237</v>
      </c>
      <c r="L1583" s="108">
        <v>4300766873</v>
      </c>
      <c r="M1583" s="108">
        <v>5310791614</v>
      </c>
      <c r="N1583" s="108">
        <v>4747267318</v>
      </c>
      <c r="O1583" s="108">
        <v>2821779703</v>
      </c>
      <c r="P1583" s="108">
        <v>4797602924</v>
      </c>
      <c r="Q1583" s="108">
        <v>4234532504</v>
      </c>
      <c r="R1583" s="108">
        <v>4008363964</v>
      </c>
      <c r="S1583" s="108">
        <v>1055233587</v>
      </c>
      <c r="T1583" s="108">
        <v>3346175356</v>
      </c>
      <c r="U1583" s="108">
        <v>3286472079</v>
      </c>
      <c r="V1583" s="108">
        <v>3521975782</v>
      </c>
      <c r="W1583" s="108">
        <v>3461654409</v>
      </c>
      <c r="X1583" s="108">
        <v>3540206142</v>
      </c>
      <c r="Y1583" s="108">
        <v>3999567257</v>
      </c>
      <c r="Z1583" s="108">
        <v>4232388446</v>
      </c>
      <c r="AA1583" s="108">
        <v>3921214511</v>
      </c>
      <c r="AB1583" s="108">
        <v>3735780503</v>
      </c>
      <c r="AC1583" s="108">
        <v>4491493014</v>
      </c>
      <c r="AD1583" s="108">
        <v>9833485501</v>
      </c>
      <c r="AE1583" s="108">
        <v>5761401369</v>
      </c>
      <c r="AF1583" s="108">
        <v>5776909056</v>
      </c>
      <c r="AG1583" s="108">
        <v>6150596631</v>
      </c>
      <c r="AH1583" s="115">
        <v>5749581928</v>
      </c>
      <c r="AI1583" s="105">
        <v>31.6281</v>
      </c>
      <c r="AJ1583" s="105">
        <v>32.2179</v>
      </c>
      <c r="AK1583" s="105">
        <v>31.7226</v>
      </c>
      <c r="AL1583" s="105">
        <v>30.6982</v>
      </c>
      <c r="AM1583" s="105">
        <v>30.543099999999999</v>
      </c>
      <c r="AN1583" s="105">
        <v>32.1496</v>
      </c>
      <c r="AO1583" s="105">
        <v>32.432200000000002</v>
      </c>
      <c r="AP1583" s="105">
        <v>32.666200000000003</v>
      </c>
      <c r="AQ1583" s="105">
        <v>32.495399999999997</v>
      </c>
      <c r="AR1583" s="105">
        <v>32.577100000000002</v>
      </c>
      <c r="AS1583" s="105">
        <v>31.891100000000002</v>
      </c>
      <c r="AT1583" s="105">
        <v>32.763800000000003</v>
      </c>
      <c r="AU1583" s="105">
        <v>32.213500000000003</v>
      </c>
      <c r="AV1583" s="105">
        <v>32.190100000000001</v>
      </c>
      <c r="AW1583" s="105">
        <v>30.3018</v>
      </c>
      <c r="AX1583" s="105">
        <v>32.019199999999998</v>
      </c>
      <c r="AY1583" s="105">
        <v>31.937000000000001</v>
      </c>
      <c r="AZ1583" s="105">
        <v>32.039700000000003</v>
      </c>
      <c r="BA1583" s="105">
        <v>31.933800000000002</v>
      </c>
      <c r="BB1583" s="105">
        <v>32.041499999999999</v>
      </c>
      <c r="BC1583" s="105">
        <v>32.082900000000002</v>
      </c>
      <c r="BD1583" s="105">
        <v>32.387599999999999</v>
      </c>
      <c r="BE1583" s="105">
        <v>32.266800000000003</v>
      </c>
      <c r="BF1583" s="105">
        <v>32.235300000000002</v>
      </c>
      <c r="BG1583" s="105">
        <v>32.106900000000003</v>
      </c>
      <c r="BH1583" s="105">
        <v>33.209699999999998</v>
      </c>
      <c r="BI1583" s="105">
        <v>32.437600000000003</v>
      </c>
      <c r="BJ1583" s="105">
        <v>32.482700000000001</v>
      </c>
      <c r="BK1583" s="105">
        <v>32.4467</v>
      </c>
      <c r="BL1583" s="116">
        <v>32.412599999999998</v>
      </c>
      <c r="BM1583" s="112">
        <v>3.2510299999999999E-2</v>
      </c>
      <c r="BN1583" s="112">
        <v>6.1837299999999998E-2</v>
      </c>
      <c r="BO1583" s="112">
        <v>0.313058</v>
      </c>
      <c r="BP1583" s="112">
        <v>0.89712400000000003</v>
      </c>
      <c r="BQ1583" s="112">
        <v>0.23773900000000001</v>
      </c>
      <c r="BR1583" s="112">
        <v>2.7463299999999998E-4</v>
      </c>
      <c r="BS1583" s="112">
        <v>9.35299E-4</v>
      </c>
      <c r="BT1583" s="112">
        <v>4.08641E-2</v>
      </c>
      <c r="BU1583" s="117">
        <v>0.696156</v>
      </c>
      <c r="BV1583" s="112">
        <v>7.7378500000000003E-2</v>
      </c>
      <c r="BW1583" s="112">
        <v>0.121518</v>
      </c>
      <c r="BX1583" s="112">
        <v>0.42574600000000001</v>
      </c>
      <c r="BY1583" s="112">
        <v>0.91723100000000002</v>
      </c>
      <c r="BZ1583" s="112">
        <v>0.59282699999999999</v>
      </c>
      <c r="CA1583" s="112">
        <v>1.7539900000000001E-2</v>
      </c>
      <c r="CB1583" s="112">
        <v>3.7333999999999999E-2</v>
      </c>
      <c r="CC1583" s="112">
        <v>0.16378100000000001</v>
      </c>
      <c r="CD1583" s="117">
        <v>0.90440399999999999</v>
      </c>
      <c r="CE1583" s="105">
        <v>-0.59110300000000005</v>
      </c>
      <c r="CF1583" s="105">
        <v>-1.31701</v>
      </c>
      <c r="CG1583" s="105">
        <v>8.3931000000000006E-2</v>
      </c>
      <c r="CH1583" s="105">
        <v>-3.6645299999999999E-2</v>
      </c>
      <c r="CI1583" s="105">
        <v>-0.87886500000000001</v>
      </c>
      <c r="CJ1583" s="105">
        <v>-0.44869100000000001</v>
      </c>
      <c r="CK1583" s="105">
        <v>-0.42795100000000003</v>
      </c>
      <c r="CL1583" s="105">
        <v>-0.150723</v>
      </c>
      <c r="CM1583" s="116">
        <v>0.13744600000000001</v>
      </c>
    </row>
    <row r="1584" spans="1:91">
      <c r="A1584" s="104" t="s">
        <v>4148</v>
      </c>
      <c r="B1584" s="104" t="s">
        <v>4149</v>
      </c>
      <c r="C1584" s="104" t="s">
        <v>4150</v>
      </c>
      <c r="D1584" s="105">
        <v>29.181150000000002</v>
      </c>
      <c r="E1584" s="108">
        <v>263118335</v>
      </c>
      <c r="F1584" s="108">
        <v>216045246.80000001</v>
      </c>
      <c r="G1584" s="108">
        <v>158863912.90000001</v>
      </c>
      <c r="H1584" s="108">
        <v>615827426.5</v>
      </c>
      <c r="I1584" s="108">
        <v>552038400</v>
      </c>
      <c r="J1584" s="108">
        <v>312813488.5</v>
      </c>
      <c r="K1584" s="108">
        <v>383986658.30000001</v>
      </c>
      <c r="L1584" s="108">
        <v>167251112.30000001</v>
      </c>
      <c r="M1584" s="108">
        <v>450087785.80000001</v>
      </c>
      <c r="N1584" s="108">
        <v>812805181.29999995</v>
      </c>
      <c r="O1584" s="108">
        <v>470503055.5</v>
      </c>
      <c r="P1584" s="108">
        <v>683944647</v>
      </c>
      <c r="Q1584" s="108">
        <v>625109807</v>
      </c>
      <c r="R1584" s="108">
        <v>364803105</v>
      </c>
      <c r="S1584" s="108">
        <v>436858416</v>
      </c>
      <c r="T1584" s="108">
        <v>406531353</v>
      </c>
      <c r="U1584" s="108">
        <v>453637875.5</v>
      </c>
      <c r="V1584" s="108">
        <v>488172147.30000001</v>
      </c>
      <c r="W1584" s="108">
        <v>482775087.5</v>
      </c>
      <c r="X1584" s="108">
        <v>491127348</v>
      </c>
      <c r="Y1584" s="108">
        <v>553669896.60000002</v>
      </c>
      <c r="Z1584" s="108">
        <v>456865916.80000001</v>
      </c>
      <c r="AA1584" s="108">
        <v>506540883</v>
      </c>
      <c r="AB1584" s="108">
        <v>396566883</v>
      </c>
      <c r="AC1584" s="108">
        <v>632010095</v>
      </c>
      <c r="AD1584" s="108">
        <v>538220835.79999995</v>
      </c>
      <c r="AE1584" s="108">
        <v>658870396.29999995</v>
      </c>
      <c r="AF1584" s="108">
        <v>596503201.29999995</v>
      </c>
      <c r="AG1584" s="108">
        <v>800922258</v>
      </c>
      <c r="AH1584" s="115">
        <v>822096080</v>
      </c>
      <c r="AI1584" s="105">
        <v>28.354600000000001</v>
      </c>
      <c r="AJ1584" s="105">
        <v>28.340599999999998</v>
      </c>
      <c r="AK1584" s="105">
        <v>27.915099999999999</v>
      </c>
      <c r="AL1584" s="105">
        <v>29.472300000000001</v>
      </c>
      <c r="AM1584" s="105">
        <v>29.473700000000001</v>
      </c>
      <c r="AN1584" s="105">
        <v>28.768699999999999</v>
      </c>
      <c r="AO1584" s="105">
        <v>28.776700000000002</v>
      </c>
      <c r="AP1584" s="105">
        <v>28.184699999999999</v>
      </c>
      <c r="AQ1584" s="105">
        <v>28.934699999999999</v>
      </c>
      <c r="AR1584" s="105">
        <v>30.054200000000002</v>
      </c>
      <c r="AS1584" s="105">
        <v>29.378499999999999</v>
      </c>
      <c r="AT1584" s="105">
        <v>29.953499999999998</v>
      </c>
      <c r="AU1584" s="105">
        <v>29.407599999999999</v>
      </c>
      <c r="AV1584" s="105">
        <v>28.732199999999999</v>
      </c>
      <c r="AW1584" s="105">
        <v>29.137799999999999</v>
      </c>
      <c r="AX1584" s="105">
        <v>28.978100000000001</v>
      </c>
      <c r="AY1584" s="105">
        <v>29.090499999999999</v>
      </c>
      <c r="AZ1584" s="105">
        <v>29.220199999999998</v>
      </c>
      <c r="BA1584" s="105">
        <v>29.091699999999999</v>
      </c>
      <c r="BB1584" s="105">
        <v>29.225300000000001</v>
      </c>
      <c r="BC1584" s="105">
        <v>29.264600000000002</v>
      </c>
      <c r="BD1584" s="105">
        <v>29.1553</v>
      </c>
      <c r="BE1584" s="105">
        <v>29.321999999999999</v>
      </c>
      <c r="BF1584" s="105">
        <v>28.999600000000001</v>
      </c>
      <c r="BG1584" s="105">
        <v>29.284099999999999</v>
      </c>
      <c r="BH1584" s="105">
        <v>29.0443</v>
      </c>
      <c r="BI1584" s="105">
        <v>29.3093</v>
      </c>
      <c r="BJ1584" s="105">
        <v>29.207000000000001</v>
      </c>
      <c r="BK1584" s="105">
        <v>29.520099999999999</v>
      </c>
      <c r="BL1584" s="116">
        <v>29.613299999999999</v>
      </c>
      <c r="BM1584" s="112">
        <v>2.78941E-3</v>
      </c>
      <c r="BN1584" s="112">
        <v>0.47526000000000002</v>
      </c>
      <c r="BO1584" s="112">
        <v>3.4758499999999998E-2</v>
      </c>
      <c r="BP1584" s="112">
        <v>0.225804</v>
      </c>
      <c r="BQ1584" s="112">
        <v>0.200819</v>
      </c>
      <c r="BR1584" s="112">
        <v>6.8254200000000001E-2</v>
      </c>
      <c r="BS1584" s="112">
        <v>0.13120299999999999</v>
      </c>
      <c r="BT1584" s="112">
        <v>0.13530200000000001</v>
      </c>
      <c r="BU1584" s="117">
        <v>0.19129699999999999</v>
      </c>
      <c r="BV1584" s="112">
        <v>2.1124500000000001E-2</v>
      </c>
      <c r="BW1584" s="112">
        <v>0.56071300000000002</v>
      </c>
      <c r="BX1584" s="112">
        <v>0.111181</v>
      </c>
      <c r="BY1584" s="112">
        <v>0.30575200000000002</v>
      </c>
      <c r="BZ1584" s="112">
        <v>0.57049499999999997</v>
      </c>
      <c r="CA1584" s="112">
        <v>0.26365899999999998</v>
      </c>
      <c r="CB1584" s="112">
        <v>0.34248600000000001</v>
      </c>
      <c r="CC1584" s="112">
        <v>0.31925900000000001</v>
      </c>
      <c r="CD1584" s="117">
        <v>0.69455</v>
      </c>
      <c r="CE1584" s="105">
        <v>-1.2433399999999999</v>
      </c>
      <c r="CF1584" s="105">
        <v>-0.20856</v>
      </c>
      <c r="CG1584" s="105">
        <v>-0.81474299999999999</v>
      </c>
      <c r="CH1584" s="105">
        <v>0.34861799999999998</v>
      </c>
      <c r="CI1584" s="105">
        <v>-0.35423700000000002</v>
      </c>
      <c r="CJ1584" s="105">
        <v>-0.350547</v>
      </c>
      <c r="CK1584" s="105">
        <v>-0.25290299999999999</v>
      </c>
      <c r="CL1584" s="105">
        <v>-0.28782099999999999</v>
      </c>
      <c r="CM1584" s="116">
        <v>-0.234212</v>
      </c>
    </row>
    <row r="1585" spans="1:91">
      <c r="A1585" s="104" t="s">
        <v>4151</v>
      </c>
      <c r="B1585" s="104" t="s">
        <v>4152</v>
      </c>
      <c r="C1585" s="104" t="s">
        <v>4153</v>
      </c>
      <c r="D1585" s="105">
        <v>31.119949999999999</v>
      </c>
      <c r="E1585" s="108">
        <v>1455484947</v>
      </c>
      <c r="F1585" s="108">
        <v>938396886</v>
      </c>
      <c r="G1585" s="108">
        <v>921930192</v>
      </c>
      <c r="H1585" s="108">
        <v>1396862319</v>
      </c>
      <c r="I1585" s="108">
        <v>1130553453</v>
      </c>
      <c r="J1585" s="108">
        <v>754052480</v>
      </c>
      <c r="K1585" s="108">
        <v>1759362384</v>
      </c>
      <c r="L1585" s="108">
        <v>640593375</v>
      </c>
      <c r="M1585" s="108">
        <v>1424655153</v>
      </c>
      <c r="N1585" s="108">
        <v>931606711</v>
      </c>
      <c r="O1585" s="108">
        <v>658788542.5</v>
      </c>
      <c r="P1585" s="108">
        <v>771507300</v>
      </c>
      <c r="Q1585" s="108">
        <v>1947061645</v>
      </c>
      <c r="R1585" s="108">
        <v>2225559122</v>
      </c>
      <c r="S1585" s="108">
        <v>1458950238</v>
      </c>
      <c r="T1585" s="108">
        <v>1884893074</v>
      </c>
      <c r="U1585" s="108">
        <v>1999853445</v>
      </c>
      <c r="V1585" s="108">
        <v>1889378055</v>
      </c>
      <c r="W1585" s="108">
        <v>2135745597</v>
      </c>
      <c r="X1585" s="108">
        <v>2086522428</v>
      </c>
      <c r="Y1585" s="108">
        <v>1977839096</v>
      </c>
      <c r="Z1585" s="108">
        <v>1800400636</v>
      </c>
      <c r="AA1585" s="108">
        <v>1829118027</v>
      </c>
      <c r="AB1585" s="108">
        <v>1860901732</v>
      </c>
      <c r="AC1585" s="108">
        <v>2979860984</v>
      </c>
      <c r="AD1585" s="108">
        <v>2595287997</v>
      </c>
      <c r="AE1585" s="108">
        <v>2515638566</v>
      </c>
      <c r="AF1585" s="108">
        <v>2540177207</v>
      </c>
      <c r="AG1585" s="108">
        <v>2767108771</v>
      </c>
      <c r="AH1585" s="115">
        <v>2631003888</v>
      </c>
      <c r="AI1585" s="105">
        <v>30.822299999999998</v>
      </c>
      <c r="AJ1585" s="105">
        <v>30.3871</v>
      </c>
      <c r="AK1585" s="105">
        <v>30.359100000000002</v>
      </c>
      <c r="AL1585" s="105">
        <v>30.6539</v>
      </c>
      <c r="AM1585" s="105">
        <v>30.510100000000001</v>
      </c>
      <c r="AN1585" s="105">
        <v>30.0501</v>
      </c>
      <c r="AO1585" s="105">
        <v>30.93</v>
      </c>
      <c r="AP1585" s="105">
        <v>30.0427</v>
      </c>
      <c r="AQ1585" s="105">
        <v>30.597100000000001</v>
      </c>
      <c r="AR1585" s="105">
        <v>30.2514</v>
      </c>
      <c r="AS1585" s="105">
        <v>29.877500000000001</v>
      </c>
      <c r="AT1585" s="105">
        <v>30.127300000000002</v>
      </c>
      <c r="AU1585" s="105">
        <v>31.093</v>
      </c>
      <c r="AV1585" s="105">
        <v>31.341200000000001</v>
      </c>
      <c r="AW1585" s="105">
        <v>30.771699999999999</v>
      </c>
      <c r="AX1585" s="105">
        <v>31.191199999999998</v>
      </c>
      <c r="AY1585" s="105">
        <v>31.2196</v>
      </c>
      <c r="AZ1585" s="105">
        <v>31.154599999999999</v>
      </c>
      <c r="BA1585" s="105">
        <v>31.236999999999998</v>
      </c>
      <c r="BB1585" s="105">
        <v>31.287199999999999</v>
      </c>
      <c r="BC1585" s="105">
        <v>31.071899999999999</v>
      </c>
      <c r="BD1585" s="105">
        <v>31.146899999999999</v>
      </c>
      <c r="BE1585" s="105">
        <v>31.181699999999999</v>
      </c>
      <c r="BF1585" s="105">
        <v>31.229900000000001</v>
      </c>
      <c r="BG1585" s="105">
        <v>31.521799999999999</v>
      </c>
      <c r="BH1585" s="105">
        <v>31.307400000000001</v>
      </c>
      <c r="BI1585" s="105">
        <v>31.2422</v>
      </c>
      <c r="BJ1585" s="105">
        <v>31.2973</v>
      </c>
      <c r="BK1585" s="105">
        <v>31.294899999999998</v>
      </c>
      <c r="BL1585" s="116">
        <v>31.291499999999999</v>
      </c>
      <c r="BM1585" s="112">
        <v>6.7645300000000004E-3</v>
      </c>
      <c r="BN1585" s="112">
        <v>8.1227000000000001E-3</v>
      </c>
      <c r="BO1585" s="112">
        <v>4.0717299999999998E-2</v>
      </c>
      <c r="BP1585" s="112">
        <v>3.8878300000000002E-4</v>
      </c>
      <c r="BQ1585" s="112">
        <v>0.24243600000000001</v>
      </c>
      <c r="BR1585" s="112">
        <v>4.92218E-3</v>
      </c>
      <c r="BS1585" s="112">
        <v>0.21477499999999999</v>
      </c>
      <c r="BT1585" s="112">
        <v>1.0884E-2</v>
      </c>
      <c r="BU1585" s="117">
        <v>0.50026199999999998</v>
      </c>
      <c r="BV1585" s="112">
        <v>3.2767699999999997E-2</v>
      </c>
      <c r="BW1585" s="112">
        <v>3.4584700000000003E-2</v>
      </c>
      <c r="BX1585" s="112">
        <v>0.120765</v>
      </c>
      <c r="BY1585" s="112">
        <v>5.2830300000000002E-3</v>
      </c>
      <c r="BZ1585" s="112">
        <v>0.59399999999999997</v>
      </c>
      <c r="CA1585" s="112">
        <v>6.7363500000000007E-2</v>
      </c>
      <c r="CB1585" s="112">
        <v>0.44295800000000002</v>
      </c>
      <c r="CC1585" s="112">
        <v>8.0828300000000006E-2</v>
      </c>
      <c r="CD1585" s="117">
        <v>0.813944</v>
      </c>
      <c r="CE1585" s="105">
        <v>-0.77173400000000003</v>
      </c>
      <c r="CF1585" s="105">
        <v>-0.88988</v>
      </c>
      <c r="CG1585" s="105">
        <v>-0.77132900000000004</v>
      </c>
      <c r="CH1585" s="105">
        <v>-1.2091799999999999</v>
      </c>
      <c r="CI1585" s="105">
        <v>-0.22592899999999999</v>
      </c>
      <c r="CJ1585" s="105">
        <v>-0.106117</v>
      </c>
      <c r="CK1585" s="105">
        <v>-9.5856300000000005E-2</v>
      </c>
      <c r="CL1585" s="105">
        <v>-0.108367</v>
      </c>
      <c r="CM1585" s="116">
        <v>6.2533699999999998E-2</v>
      </c>
    </row>
    <row r="1586" spans="1:91">
      <c r="A1586" s="104" t="s">
        <v>4154</v>
      </c>
      <c r="B1586" s="104" t="s">
        <v>4155</v>
      </c>
      <c r="C1586" s="104" t="s">
        <v>4156</v>
      </c>
      <c r="D1586" s="105">
        <v>33.661149999999999</v>
      </c>
      <c r="E1586" s="108">
        <v>8343648102</v>
      </c>
      <c r="F1586" s="108">
        <v>6313068447</v>
      </c>
      <c r="G1586" s="108">
        <v>5842104667</v>
      </c>
      <c r="H1586" s="108">
        <v>7639178651</v>
      </c>
      <c r="I1586" s="108">
        <v>6961868765</v>
      </c>
      <c r="J1586" s="108">
        <v>5191101405</v>
      </c>
      <c r="K1586" s="108">
        <v>9173449459</v>
      </c>
      <c r="L1586" s="108">
        <v>5013763286</v>
      </c>
      <c r="M1586" s="108">
        <v>9056497573</v>
      </c>
      <c r="N1586" s="108">
        <v>8063497488</v>
      </c>
      <c r="O1586" s="108">
        <v>6511004948</v>
      </c>
      <c r="P1586" s="108">
        <v>6476540389</v>
      </c>
      <c r="Q1586" s="108">
        <v>11810820292</v>
      </c>
      <c r="R1586" s="108">
        <v>11348383231</v>
      </c>
      <c r="S1586" s="108">
        <v>12790726650</v>
      </c>
      <c r="T1586" s="108">
        <v>10629891080</v>
      </c>
      <c r="U1586" s="108">
        <v>11075961484</v>
      </c>
      <c r="V1586" s="108">
        <v>10326044098</v>
      </c>
      <c r="W1586" s="108">
        <v>11380441651</v>
      </c>
      <c r="X1586" s="108">
        <v>11041963064</v>
      </c>
      <c r="Y1586" s="108">
        <v>10938535001</v>
      </c>
      <c r="Z1586" s="108">
        <v>11094567757</v>
      </c>
      <c r="AA1586" s="108">
        <v>11970535635</v>
      </c>
      <c r="AB1586" s="108">
        <v>11888379437</v>
      </c>
      <c r="AC1586" s="108">
        <v>13967156040</v>
      </c>
      <c r="AD1586" s="108">
        <v>13688728940</v>
      </c>
      <c r="AE1586" s="108">
        <v>13705835358</v>
      </c>
      <c r="AF1586" s="108">
        <v>13473974871</v>
      </c>
      <c r="AG1586" s="108">
        <v>14472570802</v>
      </c>
      <c r="AH1586" s="115">
        <v>14092460265</v>
      </c>
      <c r="AI1586" s="105">
        <v>33.341500000000003</v>
      </c>
      <c r="AJ1586" s="105">
        <v>33.102499999999999</v>
      </c>
      <c r="AK1586" s="105">
        <v>33.000799999999998</v>
      </c>
      <c r="AL1586" s="105">
        <v>33.105200000000004</v>
      </c>
      <c r="AM1586" s="105">
        <v>33.119799999999998</v>
      </c>
      <c r="AN1586" s="105">
        <v>32.7119</v>
      </c>
      <c r="AO1586" s="105">
        <v>33.3581</v>
      </c>
      <c r="AP1586" s="105">
        <v>32.8977</v>
      </c>
      <c r="AQ1586" s="105">
        <v>33.2654</v>
      </c>
      <c r="AR1586" s="105">
        <v>33.359000000000002</v>
      </c>
      <c r="AS1586" s="105">
        <v>33.124899999999997</v>
      </c>
      <c r="AT1586" s="105">
        <v>33.1967</v>
      </c>
      <c r="AU1586" s="105">
        <v>33.671500000000002</v>
      </c>
      <c r="AV1586" s="105">
        <v>33.691499999999998</v>
      </c>
      <c r="AW1586" s="105">
        <v>33.932899999999997</v>
      </c>
      <c r="AX1586" s="105">
        <v>33.686700000000002</v>
      </c>
      <c r="AY1586" s="105">
        <v>33.676499999999997</v>
      </c>
      <c r="AZ1586" s="105">
        <v>33.6006</v>
      </c>
      <c r="BA1586" s="105">
        <v>33.650799999999997</v>
      </c>
      <c r="BB1586" s="105">
        <v>33.697699999999998</v>
      </c>
      <c r="BC1586" s="105">
        <v>33.563800000000001</v>
      </c>
      <c r="BD1586" s="105">
        <v>33.7941</v>
      </c>
      <c r="BE1586" s="105">
        <v>33.892000000000003</v>
      </c>
      <c r="BF1586" s="105">
        <v>33.9054</v>
      </c>
      <c r="BG1586" s="105">
        <v>33.756</v>
      </c>
      <c r="BH1586" s="105">
        <v>33.691499999999998</v>
      </c>
      <c r="BI1586" s="105">
        <v>33.687899999999999</v>
      </c>
      <c r="BJ1586" s="105">
        <v>33.704500000000003</v>
      </c>
      <c r="BK1586" s="105">
        <v>33.677500000000002</v>
      </c>
      <c r="BL1586" s="116">
        <v>33.710999999999999</v>
      </c>
      <c r="BM1586" s="112">
        <v>5.6453800000000002E-3</v>
      </c>
      <c r="BN1586" s="112">
        <v>5.8320799999999999E-3</v>
      </c>
      <c r="BO1586" s="112">
        <v>2.0528000000000001E-2</v>
      </c>
      <c r="BP1586" s="112">
        <v>2.5445699999999999E-3</v>
      </c>
      <c r="BQ1586" s="112">
        <v>0.46904800000000002</v>
      </c>
      <c r="BR1586" s="112">
        <v>0.21204999999999999</v>
      </c>
      <c r="BS1586" s="112">
        <v>0.21129600000000001</v>
      </c>
      <c r="BT1586" s="112">
        <v>1.04549E-2</v>
      </c>
      <c r="BU1586" s="117">
        <v>0.59250499999999995</v>
      </c>
      <c r="BV1586" s="112">
        <v>3.0419600000000001E-2</v>
      </c>
      <c r="BW1586" s="112">
        <v>2.8581800000000001E-2</v>
      </c>
      <c r="BX1586" s="112">
        <v>8.44028E-2</v>
      </c>
      <c r="BY1586" s="112">
        <v>1.27925E-2</v>
      </c>
      <c r="BZ1586" s="112">
        <v>0.73603300000000005</v>
      </c>
      <c r="CA1586" s="112">
        <v>0.47282400000000002</v>
      </c>
      <c r="CB1586" s="112">
        <v>0.43861699999999998</v>
      </c>
      <c r="CC1586" s="112">
        <v>7.9266199999999995E-2</v>
      </c>
      <c r="CD1586" s="117">
        <v>0.85549299999999995</v>
      </c>
      <c r="CE1586" s="105">
        <v>-0.54939899999999997</v>
      </c>
      <c r="CF1586" s="105">
        <v>-0.718723</v>
      </c>
      <c r="CG1586" s="105">
        <v>-0.52395599999999998</v>
      </c>
      <c r="CH1586" s="105">
        <v>-0.47081099999999998</v>
      </c>
      <c r="CI1586" s="105">
        <v>6.7619299999999993E-2</v>
      </c>
      <c r="CJ1586" s="105">
        <v>-4.3055200000000002E-2</v>
      </c>
      <c r="CK1586" s="105">
        <v>-6.0244199999999998E-2</v>
      </c>
      <c r="CL1586" s="105">
        <v>0.16616600000000001</v>
      </c>
      <c r="CM1586" s="116">
        <v>1.4161399999999999E-2</v>
      </c>
    </row>
    <row r="1587" spans="1:91">
      <c r="A1587" s="104" t="s">
        <v>4157</v>
      </c>
      <c r="B1587" s="104" t="s">
        <v>4158</v>
      </c>
      <c r="C1587" s="104" t="s">
        <v>4159</v>
      </c>
      <c r="D1587" s="105">
        <v>34.483800000000002</v>
      </c>
      <c r="E1587" s="108">
        <v>20872384741</v>
      </c>
      <c r="F1587" s="108">
        <v>22083190219</v>
      </c>
      <c r="G1587" s="108">
        <v>23439416434</v>
      </c>
      <c r="H1587" s="108">
        <v>21132701144</v>
      </c>
      <c r="I1587" s="108">
        <v>18370805265</v>
      </c>
      <c r="J1587" s="108">
        <v>23042052534</v>
      </c>
      <c r="K1587" s="108">
        <v>20700673487</v>
      </c>
      <c r="L1587" s="108">
        <v>17138768384</v>
      </c>
      <c r="M1587" s="108">
        <v>21336151606</v>
      </c>
      <c r="N1587" s="108">
        <v>24842858945</v>
      </c>
      <c r="O1587" s="108">
        <v>32280256748</v>
      </c>
      <c r="P1587" s="108">
        <v>24026520375</v>
      </c>
      <c r="Q1587" s="108">
        <v>18783100465</v>
      </c>
      <c r="R1587" s="108">
        <v>17485933553</v>
      </c>
      <c r="S1587" s="108">
        <v>15913034379</v>
      </c>
      <c r="T1587" s="108">
        <v>17350468224</v>
      </c>
      <c r="U1587" s="108">
        <v>17474203408</v>
      </c>
      <c r="V1587" s="108">
        <v>17138072380</v>
      </c>
      <c r="W1587" s="108">
        <v>19095211238</v>
      </c>
      <c r="X1587" s="108">
        <v>18207413488</v>
      </c>
      <c r="Y1587" s="108">
        <v>19243968927</v>
      </c>
      <c r="Z1587" s="108">
        <v>18294219789</v>
      </c>
      <c r="AA1587" s="108">
        <v>17778812259</v>
      </c>
      <c r="AB1587" s="108">
        <v>18548653762</v>
      </c>
      <c r="AC1587" s="108">
        <v>23820992129</v>
      </c>
      <c r="AD1587" s="108">
        <v>19581161325</v>
      </c>
      <c r="AE1587" s="108">
        <v>21569300082</v>
      </c>
      <c r="AF1587" s="108">
        <v>19997315254</v>
      </c>
      <c r="AG1587" s="108">
        <v>22631354817</v>
      </c>
      <c r="AH1587" s="115">
        <v>21866985770</v>
      </c>
      <c r="AI1587" s="105">
        <v>34.664400000000001</v>
      </c>
      <c r="AJ1587" s="105">
        <v>34.869100000000003</v>
      </c>
      <c r="AK1587" s="105">
        <v>34.947099999999999</v>
      </c>
      <c r="AL1587" s="105">
        <v>34.573099999999997</v>
      </c>
      <c r="AM1587" s="105">
        <v>34.515799999999999</v>
      </c>
      <c r="AN1587" s="105">
        <v>34.805</v>
      </c>
      <c r="AO1587" s="105">
        <v>34.523200000000003</v>
      </c>
      <c r="AP1587" s="105">
        <v>34.613399999999999</v>
      </c>
      <c r="AQ1587" s="105">
        <v>34.5017</v>
      </c>
      <c r="AR1587" s="105">
        <v>34.988799999999998</v>
      </c>
      <c r="AS1587" s="105">
        <v>35.395000000000003</v>
      </c>
      <c r="AT1587" s="105">
        <v>35.088099999999997</v>
      </c>
      <c r="AU1587" s="105">
        <v>34.333399999999997</v>
      </c>
      <c r="AV1587" s="105">
        <v>34.315199999999997</v>
      </c>
      <c r="AW1587" s="105">
        <v>34.264000000000003</v>
      </c>
      <c r="AX1587" s="105">
        <v>34.393599999999999</v>
      </c>
      <c r="AY1587" s="105">
        <v>34.329799999999999</v>
      </c>
      <c r="AZ1587" s="105">
        <v>34.332700000000003</v>
      </c>
      <c r="BA1587" s="105">
        <v>34.397399999999998</v>
      </c>
      <c r="BB1587" s="105">
        <v>34.426099999999998</v>
      </c>
      <c r="BC1587" s="105">
        <v>34.384399999999999</v>
      </c>
      <c r="BD1587" s="105">
        <v>34.5169</v>
      </c>
      <c r="BE1587" s="105">
        <v>34.465899999999998</v>
      </c>
      <c r="BF1587" s="105">
        <v>34.547199999999997</v>
      </c>
      <c r="BG1587" s="105">
        <v>34.537300000000002</v>
      </c>
      <c r="BH1587" s="105">
        <v>34.212899999999998</v>
      </c>
      <c r="BI1587" s="105">
        <v>34.342100000000002</v>
      </c>
      <c r="BJ1587" s="105">
        <v>34.274099999999997</v>
      </c>
      <c r="BK1587" s="105">
        <v>34.322200000000002</v>
      </c>
      <c r="BL1587" s="116">
        <v>34.348599999999998</v>
      </c>
      <c r="BM1587" s="112">
        <v>4.1869300000000002E-3</v>
      </c>
      <c r="BN1587" s="112">
        <v>2.5493999999999999E-2</v>
      </c>
      <c r="BO1587" s="112">
        <v>4.6945299999999997E-3</v>
      </c>
      <c r="BP1587" s="112">
        <v>2.4667000000000001E-3</v>
      </c>
      <c r="BQ1587" s="112">
        <v>0.73757300000000003</v>
      </c>
      <c r="BR1587" s="112">
        <v>0.28648400000000002</v>
      </c>
      <c r="BS1587" s="112">
        <v>2.48951E-2</v>
      </c>
      <c r="BT1587" s="112">
        <v>3.7601000000000002E-3</v>
      </c>
      <c r="BU1587" s="117">
        <v>0.63839000000000001</v>
      </c>
      <c r="BV1587" s="112">
        <v>2.6130799999999999E-2</v>
      </c>
      <c r="BW1587" s="112">
        <v>6.7932099999999995E-2</v>
      </c>
      <c r="BX1587" s="112">
        <v>4.0203799999999998E-2</v>
      </c>
      <c r="BY1587" s="112">
        <v>1.26432E-2</v>
      </c>
      <c r="BZ1587" s="112">
        <v>0.87287899999999996</v>
      </c>
      <c r="CA1587" s="112">
        <v>0.55557100000000004</v>
      </c>
      <c r="CB1587" s="112">
        <v>0.15337300000000001</v>
      </c>
      <c r="CC1587" s="112">
        <v>4.8498100000000002E-2</v>
      </c>
      <c r="CD1587" s="117">
        <v>0.88250799999999996</v>
      </c>
      <c r="CE1587" s="105">
        <v>0.51187899999999997</v>
      </c>
      <c r="CF1587" s="105">
        <v>0.316326</v>
      </c>
      <c r="CG1587" s="105">
        <v>0.23108699999999999</v>
      </c>
      <c r="CH1587" s="105">
        <v>0.84229200000000004</v>
      </c>
      <c r="CI1587" s="105">
        <v>-1.0819799999999999E-2</v>
      </c>
      <c r="CJ1587" s="105">
        <v>3.7025500000000003E-2</v>
      </c>
      <c r="CK1587" s="105">
        <v>8.7666800000000003E-2</v>
      </c>
      <c r="CL1587" s="105">
        <v>0.19500600000000001</v>
      </c>
      <c r="CM1587" s="116">
        <v>4.9130800000000002E-2</v>
      </c>
    </row>
    <row r="1588" spans="1:91">
      <c r="A1588" s="104" t="s">
        <v>4160</v>
      </c>
      <c r="B1588" s="104" t="s">
        <v>4161</v>
      </c>
      <c r="C1588" s="104" t="s">
        <v>471</v>
      </c>
      <c r="D1588" s="105">
        <v>31.306649999999998</v>
      </c>
      <c r="E1588" s="108">
        <v>2244720398</v>
      </c>
      <c r="F1588" s="108">
        <v>2639226441</v>
      </c>
      <c r="G1588" s="108">
        <v>2864952826</v>
      </c>
      <c r="H1588" s="108">
        <v>2077267208</v>
      </c>
      <c r="I1588" s="108">
        <v>2027322458</v>
      </c>
      <c r="J1588" s="108">
        <v>2786216626</v>
      </c>
      <c r="K1588" s="108">
        <v>2526665175</v>
      </c>
      <c r="L1588" s="108">
        <v>2046423784</v>
      </c>
      <c r="M1588" s="108">
        <v>2533617703</v>
      </c>
      <c r="N1588" s="108">
        <v>2355134515</v>
      </c>
      <c r="O1588" s="108">
        <v>2887562615</v>
      </c>
      <c r="P1588" s="108">
        <v>1821549267</v>
      </c>
      <c r="Q1588" s="108">
        <v>2274421262</v>
      </c>
      <c r="R1588" s="108">
        <v>2157246390</v>
      </c>
      <c r="S1588" s="108">
        <v>4148962345</v>
      </c>
      <c r="T1588" s="108">
        <v>2088924876</v>
      </c>
      <c r="U1588" s="108">
        <v>2090638135</v>
      </c>
      <c r="V1588" s="108">
        <v>1557026762</v>
      </c>
      <c r="W1588" s="108">
        <v>2115241781</v>
      </c>
      <c r="X1588" s="108">
        <v>2148522060</v>
      </c>
      <c r="Y1588" s="108">
        <v>1596845003</v>
      </c>
      <c r="Z1588" s="108">
        <v>1627930111</v>
      </c>
      <c r="AA1588" s="108">
        <v>1433728501</v>
      </c>
      <c r="AB1588" s="108">
        <v>1416193251</v>
      </c>
      <c r="AC1588" s="108">
        <v>2442923880</v>
      </c>
      <c r="AD1588" s="108">
        <v>2017026757</v>
      </c>
      <c r="AE1588" s="108">
        <v>2173667143</v>
      </c>
      <c r="AF1588" s="108">
        <v>1648575880</v>
      </c>
      <c r="AG1588" s="108">
        <v>1878599034</v>
      </c>
      <c r="AH1588" s="115">
        <v>2324437263</v>
      </c>
      <c r="AI1588" s="105">
        <v>31.447399999999998</v>
      </c>
      <c r="AJ1588" s="105">
        <v>31.8459</v>
      </c>
      <c r="AK1588" s="105">
        <v>31.950099999999999</v>
      </c>
      <c r="AL1588" s="105">
        <v>31.226400000000002</v>
      </c>
      <c r="AM1588" s="105">
        <v>31.3447</v>
      </c>
      <c r="AN1588" s="105">
        <v>31.852499999999999</v>
      </c>
      <c r="AO1588" s="105">
        <v>31.478300000000001</v>
      </c>
      <c r="AP1588" s="105">
        <v>31.591100000000001</v>
      </c>
      <c r="AQ1588" s="105">
        <v>31.427600000000002</v>
      </c>
      <c r="AR1588" s="105">
        <v>31.541899999999998</v>
      </c>
      <c r="AS1588" s="105">
        <v>31.894600000000001</v>
      </c>
      <c r="AT1588" s="105">
        <v>31.366700000000002</v>
      </c>
      <c r="AU1588" s="105">
        <v>31.3171</v>
      </c>
      <c r="AV1588" s="105">
        <v>31.296199999999999</v>
      </c>
      <c r="AW1588" s="105">
        <v>32.267400000000002</v>
      </c>
      <c r="AX1588" s="105">
        <v>31.339400000000001</v>
      </c>
      <c r="AY1588" s="105">
        <v>31.283899999999999</v>
      </c>
      <c r="AZ1588" s="105">
        <v>30.876300000000001</v>
      </c>
      <c r="BA1588" s="105">
        <v>31.223099999999999</v>
      </c>
      <c r="BB1588" s="105">
        <v>31.3293</v>
      </c>
      <c r="BC1588" s="105">
        <v>30.764600000000002</v>
      </c>
      <c r="BD1588" s="105">
        <v>31.001200000000001</v>
      </c>
      <c r="BE1588" s="105">
        <v>30.841100000000001</v>
      </c>
      <c r="BF1588" s="105">
        <v>30.835999999999999</v>
      </c>
      <c r="BG1588" s="105">
        <v>31.235399999999998</v>
      </c>
      <c r="BH1588" s="105">
        <v>30.947500000000002</v>
      </c>
      <c r="BI1588" s="105">
        <v>31.031400000000001</v>
      </c>
      <c r="BJ1588" s="105">
        <v>30.6736</v>
      </c>
      <c r="BK1588" s="105">
        <v>30.745899999999999</v>
      </c>
      <c r="BL1588" s="116">
        <v>31.118200000000002</v>
      </c>
      <c r="BM1588" s="112">
        <v>1.18923E-2</v>
      </c>
      <c r="BN1588" s="112">
        <v>5.6384099999999999E-2</v>
      </c>
      <c r="BO1588" s="112">
        <v>1.10346E-2</v>
      </c>
      <c r="BP1588" s="112">
        <v>2.1989600000000002E-2</v>
      </c>
      <c r="BQ1588" s="112">
        <v>8.8604199999999994E-2</v>
      </c>
      <c r="BR1588" s="112">
        <v>0.18540599999999999</v>
      </c>
      <c r="BS1588" s="112">
        <v>0.30562699999999998</v>
      </c>
      <c r="BT1588" s="112">
        <v>0.76739199999999996</v>
      </c>
      <c r="BU1588" s="117">
        <v>0.23658100000000001</v>
      </c>
      <c r="BV1588" s="112">
        <v>4.3734500000000003E-2</v>
      </c>
      <c r="BW1588" s="112">
        <v>0.11466899999999999</v>
      </c>
      <c r="BX1588" s="112">
        <v>6.2183299999999997E-2</v>
      </c>
      <c r="BY1588" s="112">
        <v>4.8372100000000001E-2</v>
      </c>
      <c r="BZ1588" s="112">
        <v>0.46257599999999999</v>
      </c>
      <c r="CA1588" s="112">
        <v>0.44527099999999997</v>
      </c>
      <c r="CB1588" s="112">
        <v>0.53968899999999997</v>
      </c>
      <c r="CC1588" s="112">
        <v>0.865483</v>
      </c>
      <c r="CD1588" s="117">
        <v>0.709152</v>
      </c>
      <c r="CE1588" s="105">
        <v>0.90190300000000001</v>
      </c>
      <c r="CF1588" s="105">
        <v>0.628633</v>
      </c>
      <c r="CG1588" s="105">
        <v>0.65310599999999996</v>
      </c>
      <c r="CH1588" s="105">
        <v>0.75515600000000005</v>
      </c>
      <c r="CI1588" s="105">
        <v>0.781026</v>
      </c>
      <c r="CJ1588" s="105">
        <v>0.32063799999999998</v>
      </c>
      <c r="CK1588" s="105">
        <v>0.259768</v>
      </c>
      <c r="CL1588" s="105">
        <v>4.6861E-2</v>
      </c>
      <c r="CM1588" s="116">
        <v>0.22550100000000001</v>
      </c>
    </row>
    <row r="1589" spans="1:91">
      <c r="A1589" s="104" t="s">
        <v>4162</v>
      </c>
      <c r="B1589" s="104" t="s">
        <v>4163</v>
      </c>
      <c r="C1589" s="104" t="s">
        <v>471</v>
      </c>
      <c r="D1589" s="105">
        <v>30.53275</v>
      </c>
      <c r="E1589" s="108">
        <v>1657058379</v>
      </c>
      <c r="F1589" s="108">
        <v>1110258971</v>
      </c>
      <c r="G1589" s="108">
        <v>1593320213</v>
      </c>
      <c r="H1589" s="108">
        <v>1717378829</v>
      </c>
      <c r="I1589" s="108">
        <v>1857108833</v>
      </c>
      <c r="J1589" s="108">
        <v>1954422761</v>
      </c>
      <c r="K1589" s="108">
        <v>1416093897</v>
      </c>
      <c r="L1589" s="108">
        <v>1281318792</v>
      </c>
      <c r="M1589" s="108">
        <v>1388821529</v>
      </c>
      <c r="N1589" s="108">
        <v>1453781238</v>
      </c>
      <c r="O1589" s="108">
        <v>2171178756</v>
      </c>
      <c r="P1589" s="108">
        <v>1570068485</v>
      </c>
      <c r="Q1589" s="108">
        <v>1288150443</v>
      </c>
      <c r="R1589" s="108">
        <v>1288237867</v>
      </c>
      <c r="S1589" s="108">
        <v>1085547682</v>
      </c>
      <c r="T1589" s="108">
        <v>1088470556</v>
      </c>
      <c r="U1589" s="108">
        <v>954433002.29999995</v>
      </c>
      <c r="V1589" s="108">
        <v>971065966.5</v>
      </c>
      <c r="W1589" s="108">
        <v>1293116022</v>
      </c>
      <c r="X1589" s="108">
        <v>1145365222</v>
      </c>
      <c r="Y1589" s="108">
        <v>1290056053</v>
      </c>
      <c r="Z1589" s="108">
        <v>1131222664</v>
      </c>
      <c r="AA1589" s="108">
        <v>1064057641</v>
      </c>
      <c r="AB1589" s="108">
        <v>1301716934</v>
      </c>
      <c r="AC1589" s="108">
        <v>1620543701</v>
      </c>
      <c r="AD1589" s="108">
        <v>1242716628</v>
      </c>
      <c r="AE1589" s="108">
        <v>1072664326</v>
      </c>
      <c r="AF1589" s="108">
        <v>1356869098</v>
      </c>
      <c r="AG1589" s="108">
        <v>1028322434</v>
      </c>
      <c r="AH1589" s="115">
        <v>1138247751</v>
      </c>
      <c r="AI1589" s="105">
        <v>31.009499999999999</v>
      </c>
      <c r="AJ1589" s="105">
        <v>30.6236</v>
      </c>
      <c r="AK1589" s="105">
        <v>31.130099999999999</v>
      </c>
      <c r="AL1589" s="105">
        <v>30.951899999999998</v>
      </c>
      <c r="AM1589" s="105">
        <v>31.2212</v>
      </c>
      <c r="AN1589" s="105">
        <v>31.399899999999999</v>
      </c>
      <c r="AO1589" s="105">
        <v>30.613499999999998</v>
      </c>
      <c r="AP1589" s="105">
        <v>30.986699999999999</v>
      </c>
      <c r="AQ1589" s="105">
        <v>30.560300000000002</v>
      </c>
      <c r="AR1589" s="105">
        <v>30.852900000000002</v>
      </c>
      <c r="AS1589" s="105">
        <v>31.490100000000002</v>
      </c>
      <c r="AT1589" s="105">
        <v>31.1523</v>
      </c>
      <c r="AU1589" s="105">
        <v>30.5015</v>
      </c>
      <c r="AV1589" s="105">
        <v>30.552399999999999</v>
      </c>
      <c r="AW1589" s="105">
        <v>30.3552</v>
      </c>
      <c r="AX1589" s="105">
        <v>30.399000000000001</v>
      </c>
      <c r="AY1589" s="105">
        <v>30.154399999999999</v>
      </c>
      <c r="AZ1589" s="105">
        <v>30.183499999999999</v>
      </c>
      <c r="BA1589" s="105">
        <v>30.513100000000001</v>
      </c>
      <c r="BB1589" s="105">
        <v>30.434000000000001</v>
      </c>
      <c r="BC1589" s="105">
        <v>30.4621</v>
      </c>
      <c r="BD1589" s="105">
        <v>30.4754</v>
      </c>
      <c r="BE1589" s="105">
        <v>30.416899999999998</v>
      </c>
      <c r="BF1589" s="105">
        <v>30.714400000000001</v>
      </c>
      <c r="BG1589" s="105">
        <v>30.635000000000002</v>
      </c>
      <c r="BH1589" s="105">
        <v>30.250399999999999</v>
      </c>
      <c r="BI1589" s="105">
        <v>30.0124</v>
      </c>
      <c r="BJ1589" s="105">
        <v>30.392700000000001</v>
      </c>
      <c r="BK1589" s="105">
        <v>29.89</v>
      </c>
      <c r="BL1589" s="116">
        <v>30.100300000000001</v>
      </c>
      <c r="BM1589" s="112">
        <v>1.9811700000000002E-2</v>
      </c>
      <c r="BN1589" s="112">
        <v>5.5396500000000001E-3</v>
      </c>
      <c r="BO1589" s="112">
        <v>4.0295999999999998E-2</v>
      </c>
      <c r="BP1589" s="112">
        <v>1.15218E-2</v>
      </c>
      <c r="BQ1589" s="112">
        <v>9.53016E-2</v>
      </c>
      <c r="BR1589" s="112">
        <v>0.51390400000000003</v>
      </c>
      <c r="BS1589" s="112">
        <v>8.1325499999999995E-2</v>
      </c>
      <c r="BT1589" s="112">
        <v>7.6497599999999999E-2</v>
      </c>
      <c r="BU1589" s="117">
        <v>0.50170599999999999</v>
      </c>
      <c r="BV1589" s="112">
        <v>5.82979E-2</v>
      </c>
      <c r="BW1589" s="112">
        <v>2.78821E-2</v>
      </c>
      <c r="BX1589" s="112">
        <v>0.119701</v>
      </c>
      <c r="BY1589" s="112">
        <v>3.0746099999999998E-2</v>
      </c>
      <c r="BZ1589" s="112">
        <v>0.47805900000000001</v>
      </c>
      <c r="CA1589" s="112">
        <v>0.75017</v>
      </c>
      <c r="CB1589" s="112">
        <v>0.26835500000000001</v>
      </c>
      <c r="CC1589" s="112">
        <v>0.23302</v>
      </c>
      <c r="CD1589" s="117">
        <v>0.813944</v>
      </c>
      <c r="CE1589" s="105">
        <v>0.79340500000000003</v>
      </c>
      <c r="CF1589" s="105">
        <v>1.06338</v>
      </c>
      <c r="CG1589" s="105">
        <v>0.59250100000000006</v>
      </c>
      <c r="CH1589" s="105">
        <v>1.03746</v>
      </c>
      <c r="CI1589" s="105">
        <v>0.34207300000000002</v>
      </c>
      <c r="CJ1589" s="105">
        <v>0.11797299999999999</v>
      </c>
      <c r="CK1589" s="105">
        <v>0.34208899999999998</v>
      </c>
      <c r="CL1589" s="105">
        <v>0.407891</v>
      </c>
      <c r="CM1589" s="116">
        <v>0.171624</v>
      </c>
    </row>
    <row r="1590" spans="1:91">
      <c r="A1590" s="104" t="s">
        <v>4164</v>
      </c>
      <c r="B1590" s="104" t="s">
        <v>4165</v>
      </c>
      <c r="C1590" s="104" t="s">
        <v>4166</v>
      </c>
      <c r="D1590" s="105">
        <v>28.652349999999998</v>
      </c>
      <c r="E1590" s="108">
        <v>357892182</v>
      </c>
      <c r="F1590" s="108">
        <v>396391276</v>
      </c>
      <c r="G1590" s="108">
        <v>356295184</v>
      </c>
      <c r="H1590" s="108">
        <v>508496122</v>
      </c>
      <c r="I1590" s="108">
        <v>325747384</v>
      </c>
      <c r="J1590" s="108">
        <v>218735808</v>
      </c>
      <c r="K1590" s="108">
        <v>339321188</v>
      </c>
      <c r="L1590" s="108">
        <v>184542399</v>
      </c>
      <c r="M1590" s="108">
        <v>279530464</v>
      </c>
      <c r="N1590" s="108">
        <v>271712561</v>
      </c>
      <c r="O1590" s="108">
        <v>222899542</v>
      </c>
      <c r="P1590" s="108">
        <v>259693453.5</v>
      </c>
      <c r="Q1590" s="108">
        <v>349965005</v>
      </c>
      <c r="R1590" s="108">
        <v>414514444</v>
      </c>
      <c r="S1590" s="108">
        <v>468284301</v>
      </c>
      <c r="T1590" s="108">
        <v>314854546</v>
      </c>
      <c r="U1590" s="108">
        <v>303352229.5</v>
      </c>
      <c r="V1590" s="108">
        <v>330294773.5</v>
      </c>
      <c r="W1590" s="108">
        <v>415094444</v>
      </c>
      <c r="X1590" s="108">
        <v>372171636</v>
      </c>
      <c r="Y1590" s="108">
        <v>387376684</v>
      </c>
      <c r="Z1590" s="108">
        <v>316548461</v>
      </c>
      <c r="AA1590" s="108">
        <v>349465490.5</v>
      </c>
      <c r="AB1590" s="108">
        <v>356619945</v>
      </c>
      <c r="AC1590" s="108">
        <v>426180970</v>
      </c>
      <c r="AD1590" s="108">
        <v>371875402</v>
      </c>
      <c r="AE1590" s="108">
        <v>343222583.5</v>
      </c>
      <c r="AF1590" s="108">
        <v>408615985</v>
      </c>
      <c r="AG1590" s="108">
        <v>416192810</v>
      </c>
      <c r="AH1590" s="115">
        <v>394376498</v>
      </c>
      <c r="AI1590" s="105">
        <v>28.798400000000001</v>
      </c>
      <c r="AJ1590" s="105">
        <v>29.139800000000001</v>
      </c>
      <c r="AK1590" s="105">
        <v>29.03</v>
      </c>
      <c r="AL1590" s="105">
        <v>29.196000000000002</v>
      </c>
      <c r="AM1590" s="105">
        <v>28.735499999999998</v>
      </c>
      <c r="AN1590" s="105">
        <v>28.227900000000002</v>
      </c>
      <c r="AO1590" s="105">
        <v>28.599900000000002</v>
      </c>
      <c r="AP1590" s="105">
        <v>28.356300000000001</v>
      </c>
      <c r="AQ1590" s="105">
        <v>28.247499999999999</v>
      </c>
      <c r="AR1590" s="105">
        <v>28.4513</v>
      </c>
      <c r="AS1590" s="105">
        <v>28.345199999999998</v>
      </c>
      <c r="AT1590" s="105">
        <v>28.5564</v>
      </c>
      <c r="AU1590" s="105">
        <v>28.575900000000001</v>
      </c>
      <c r="AV1590" s="105">
        <v>28.916499999999999</v>
      </c>
      <c r="AW1590" s="105">
        <v>29.2255</v>
      </c>
      <c r="AX1590" s="105">
        <v>28.609400000000001</v>
      </c>
      <c r="AY1590" s="105">
        <v>28.494599999999998</v>
      </c>
      <c r="AZ1590" s="105">
        <v>28.684200000000001</v>
      </c>
      <c r="BA1590" s="105">
        <v>28.873799999999999</v>
      </c>
      <c r="BB1590" s="105">
        <v>28.818000000000001</v>
      </c>
      <c r="BC1590" s="105">
        <v>28.751200000000001</v>
      </c>
      <c r="BD1590" s="105">
        <v>28.6435</v>
      </c>
      <c r="BE1590" s="105">
        <v>28.797799999999999</v>
      </c>
      <c r="BF1590" s="105">
        <v>28.846399999999999</v>
      </c>
      <c r="BG1590" s="105">
        <v>28.7166</v>
      </c>
      <c r="BH1590" s="105">
        <v>28.507999999999999</v>
      </c>
      <c r="BI1590" s="105">
        <v>28.368400000000001</v>
      </c>
      <c r="BJ1590" s="105">
        <v>28.661200000000001</v>
      </c>
      <c r="BK1590" s="105">
        <v>28.5792</v>
      </c>
      <c r="BL1590" s="116">
        <v>28.549900000000001</v>
      </c>
      <c r="BM1590" s="112">
        <v>2.0752799999999998E-2</v>
      </c>
      <c r="BN1590" s="112">
        <v>0.68465699999999996</v>
      </c>
      <c r="BO1590" s="112">
        <v>0.14829700000000001</v>
      </c>
      <c r="BP1590" s="112">
        <v>0.103806</v>
      </c>
      <c r="BQ1590" s="112">
        <v>0.17990700000000001</v>
      </c>
      <c r="BR1590" s="112">
        <v>0.99196399999999996</v>
      </c>
      <c r="BS1590" s="112">
        <v>1.10519E-2</v>
      </c>
      <c r="BT1590" s="112">
        <v>7.5902899999999995E-2</v>
      </c>
      <c r="BU1590" s="117">
        <v>0.57050299999999998</v>
      </c>
      <c r="BV1590" s="112">
        <v>5.9883100000000002E-2</v>
      </c>
      <c r="BW1590" s="112">
        <v>0.74796499999999999</v>
      </c>
      <c r="BX1590" s="112">
        <v>0.25056200000000001</v>
      </c>
      <c r="BY1590" s="112">
        <v>0.16372400000000001</v>
      </c>
      <c r="BZ1590" s="112">
        <v>0.54714600000000002</v>
      </c>
      <c r="CA1590" s="112">
        <v>0.99560199999999999</v>
      </c>
      <c r="CB1590" s="112">
        <v>0.104736</v>
      </c>
      <c r="CC1590" s="112">
        <v>0.23302</v>
      </c>
      <c r="CD1590" s="117">
        <v>0.85064799999999996</v>
      </c>
      <c r="CE1590" s="105">
        <v>0.39266800000000002</v>
      </c>
      <c r="CF1590" s="105">
        <v>0.123048</v>
      </c>
      <c r="CG1590" s="105">
        <v>-0.19553000000000001</v>
      </c>
      <c r="CH1590" s="105">
        <v>-0.145819</v>
      </c>
      <c r="CI1590" s="105">
        <v>0.30923800000000001</v>
      </c>
      <c r="CJ1590" s="105">
        <v>-6.9046000000000005E-4</v>
      </c>
      <c r="CK1590" s="105">
        <v>0.21756300000000001</v>
      </c>
      <c r="CL1590" s="105">
        <v>0.16581399999999999</v>
      </c>
      <c r="CM1590" s="116">
        <v>-6.5734899999999999E-2</v>
      </c>
    </row>
    <row r="1591" spans="1:91">
      <c r="A1591" s="104" t="s">
        <v>4167</v>
      </c>
      <c r="B1591" s="104" t="s">
        <v>4168</v>
      </c>
      <c r="C1591" s="104" t="s">
        <v>4169</v>
      </c>
      <c r="D1591" s="105">
        <v>29.0366</v>
      </c>
      <c r="E1591" s="108">
        <v>307915490.5</v>
      </c>
      <c r="F1591" s="108">
        <v>420093991.5</v>
      </c>
      <c r="G1591" s="108">
        <v>542800475.70000005</v>
      </c>
      <c r="H1591" s="108">
        <v>194546836.30000001</v>
      </c>
      <c r="I1591" s="108">
        <v>372817528.5</v>
      </c>
      <c r="J1591" s="108">
        <v>564272003</v>
      </c>
      <c r="K1591" s="108">
        <v>420634839</v>
      </c>
      <c r="L1591" s="108">
        <v>642394169</v>
      </c>
      <c r="M1591" s="108">
        <v>320832266.30000001</v>
      </c>
      <c r="N1591" s="108">
        <v>501004168.5</v>
      </c>
      <c r="O1591" s="108">
        <v>341818823.80000001</v>
      </c>
      <c r="P1591" s="108">
        <v>366109241.19999999</v>
      </c>
      <c r="Q1591" s="108">
        <v>402206311</v>
      </c>
      <c r="R1591" s="108">
        <v>529814346.80000001</v>
      </c>
      <c r="S1591" s="108">
        <v>484476730.10000002</v>
      </c>
      <c r="T1591" s="108">
        <v>502034727.5</v>
      </c>
      <c r="U1591" s="108">
        <v>501181996</v>
      </c>
      <c r="V1591" s="108">
        <v>190603745.19999999</v>
      </c>
      <c r="W1591" s="108">
        <v>421445895</v>
      </c>
      <c r="X1591" s="108">
        <v>462807936.80000001</v>
      </c>
      <c r="Y1591" s="108">
        <v>527650894</v>
      </c>
      <c r="Z1591" s="108">
        <v>460706167.5</v>
      </c>
      <c r="AA1591" s="108">
        <v>400728484.5</v>
      </c>
      <c r="AB1591" s="108">
        <v>373612043.5</v>
      </c>
      <c r="AC1591" s="108">
        <v>506338344.30000001</v>
      </c>
      <c r="AD1591" s="108">
        <v>743603369</v>
      </c>
      <c r="AE1591" s="108">
        <v>721124492.5</v>
      </c>
      <c r="AF1591" s="108">
        <v>524448323</v>
      </c>
      <c r="AG1591" s="108">
        <v>519318087</v>
      </c>
      <c r="AH1591" s="115">
        <v>437078929.10000002</v>
      </c>
      <c r="AI1591" s="105">
        <v>28.581399999999999</v>
      </c>
      <c r="AJ1591" s="105">
        <v>29.2255</v>
      </c>
      <c r="AK1591" s="105">
        <v>29.628599999999999</v>
      </c>
      <c r="AL1591" s="105">
        <v>27.809899999999999</v>
      </c>
      <c r="AM1591" s="105">
        <v>28.9391</v>
      </c>
      <c r="AN1591" s="105">
        <v>29.595099999999999</v>
      </c>
      <c r="AO1591" s="105">
        <v>28.91</v>
      </c>
      <c r="AP1591" s="105">
        <v>30.066500000000001</v>
      </c>
      <c r="AQ1591" s="105">
        <v>28.446300000000001</v>
      </c>
      <c r="AR1591" s="105">
        <v>29.320499999999999</v>
      </c>
      <c r="AS1591" s="105">
        <v>28.926500000000001</v>
      </c>
      <c r="AT1591" s="105">
        <v>29.0519</v>
      </c>
      <c r="AU1591" s="105">
        <v>28.771799999999999</v>
      </c>
      <c r="AV1591" s="105">
        <v>29.270600000000002</v>
      </c>
      <c r="AW1591" s="105">
        <v>29.258700000000001</v>
      </c>
      <c r="AX1591" s="105">
        <v>29.282499999999999</v>
      </c>
      <c r="AY1591" s="105">
        <v>29.2362</v>
      </c>
      <c r="AZ1591" s="105">
        <v>27.891100000000002</v>
      </c>
      <c r="BA1591" s="105">
        <v>28.895700000000001</v>
      </c>
      <c r="BB1591" s="105">
        <v>29.136900000000001</v>
      </c>
      <c r="BC1591" s="105">
        <v>29.196300000000001</v>
      </c>
      <c r="BD1591" s="105">
        <v>29.1693</v>
      </c>
      <c r="BE1591" s="105">
        <v>28.989899999999999</v>
      </c>
      <c r="BF1591" s="105">
        <v>28.913599999999999</v>
      </c>
      <c r="BG1591" s="105">
        <v>28.9666</v>
      </c>
      <c r="BH1591" s="105">
        <v>29.506</v>
      </c>
      <c r="BI1591" s="105">
        <v>29.439599999999999</v>
      </c>
      <c r="BJ1591" s="105">
        <v>29.0213</v>
      </c>
      <c r="BK1591" s="105">
        <v>28.8935</v>
      </c>
      <c r="BL1591" s="116">
        <v>28.693000000000001</v>
      </c>
      <c r="BM1591" s="112">
        <v>0.43657499999999999</v>
      </c>
      <c r="BN1591" s="112">
        <v>0.876355</v>
      </c>
      <c r="BO1591" s="112">
        <v>0.60960999999999999</v>
      </c>
      <c r="BP1591" s="112">
        <v>0.20043800000000001</v>
      </c>
      <c r="BQ1591" s="112">
        <v>0.29079700000000003</v>
      </c>
      <c r="BR1591" s="112">
        <v>0.89429099999999995</v>
      </c>
      <c r="BS1591" s="112">
        <v>0.193359</v>
      </c>
      <c r="BT1591" s="112">
        <v>0.272596</v>
      </c>
      <c r="BU1591" s="117">
        <v>8.9475600000000002E-2</v>
      </c>
      <c r="BV1591" s="112">
        <v>0.51574900000000001</v>
      </c>
      <c r="BW1591" s="112">
        <v>0.899837</v>
      </c>
      <c r="BX1591" s="112">
        <v>0.69857199999999997</v>
      </c>
      <c r="BY1591" s="112">
        <v>0.27668500000000001</v>
      </c>
      <c r="BZ1591" s="112">
        <v>0.62838799999999995</v>
      </c>
      <c r="CA1591" s="112">
        <v>0.95211800000000002</v>
      </c>
      <c r="CB1591" s="112">
        <v>0.41814499999999999</v>
      </c>
      <c r="CC1591" s="112">
        <v>0.47593200000000002</v>
      </c>
      <c r="CD1591" s="117">
        <v>0.61135099999999998</v>
      </c>
      <c r="CE1591" s="105">
        <v>0.27592499999999998</v>
      </c>
      <c r="CF1591" s="105">
        <v>-8.7877300000000005E-2</v>
      </c>
      <c r="CG1591" s="105">
        <v>0.27167599999999997</v>
      </c>
      <c r="CH1591" s="105">
        <v>0.23038</v>
      </c>
      <c r="CI1591" s="105">
        <v>0.23113</v>
      </c>
      <c r="CJ1591" s="105">
        <v>-6.5980899999999995E-2</v>
      </c>
      <c r="CK1591" s="105">
        <v>0.20702200000000001</v>
      </c>
      <c r="CL1591" s="105">
        <v>0.15499099999999999</v>
      </c>
      <c r="CM1591" s="116">
        <v>0.43478299999999998</v>
      </c>
    </row>
    <row r="1592" spans="1:91">
      <c r="A1592" s="104" t="s">
        <v>4170</v>
      </c>
      <c r="B1592" s="104" t="s">
        <v>4171</v>
      </c>
      <c r="C1592" s="104" t="s">
        <v>4172</v>
      </c>
      <c r="D1592" s="105">
        <v>30.2408</v>
      </c>
      <c r="E1592" s="108">
        <v>995692573</v>
      </c>
      <c r="F1592" s="108">
        <v>793815512.5</v>
      </c>
      <c r="G1592" s="108">
        <v>533675136.30000001</v>
      </c>
      <c r="H1592" s="108">
        <v>1014063727</v>
      </c>
      <c r="I1592" s="108">
        <v>856964676.89999998</v>
      </c>
      <c r="J1592" s="108">
        <v>567963498</v>
      </c>
      <c r="K1592" s="108">
        <v>905918201.5</v>
      </c>
      <c r="L1592" s="108">
        <v>286049951.5</v>
      </c>
      <c r="M1592" s="108">
        <v>847106766.79999995</v>
      </c>
      <c r="N1592" s="108">
        <v>601765032</v>
      </c>
      <c r="O1592" s="108">
        <v>465483856</v>
      </c>
      <c r="P1592" s="108">
        <v>528738387.5</v>
      </c>
      <c r="Q1592" s="108">
        <v>1257112945</v>
      </c>
      <c r="R1592" s="108">
        <v>1120809153</v>
      </c>
      <c r="S1592" s="108">
        <v>1290649666</v>
      </c>
      <c r="T1592" s="108">
        <v>1057405856</v>
      </c>
      <c r="U1592" s="108">
        <v>1010853497</v>
      </c>
      <c r="V1592" s="108">
        <v>1012360806</v>
      </c>
      <c r="W1592" s="108">
        <v>1121283778</v>
      </c>
      <c r="X1592" s="108">
        <v>1155497886</v>
      </c>
      <c r="Y1592" s="108">
        <v>1278672837</v>
      </c>
      <c r="Z1592" s="108">
        <v>1046180770</v>
      </c>
      <c r="AA1592" s="108">
        <v>1129553850</v>
      </c>
      <c r="AB1592" s="108">
        <v>1055393937</v>
      </c>
      <c r="AC1592" s="108">
        <v>1452720048</v>
      </c>
      <c r="AD1592" s="108">
        <v>1219388953</v>
      </c>
      <c r="AE1592" s="108">
        <v>1250432948</v>
      </c>
      <c r="AF1592" s="108">
        <v>1112441729</v>
      </c>
      <c r="AG1592" s="108">
        <v>1464352195</v>
      </c>
      <c r="AH1592" s="115">
        <v>1340173070</v>
      </c>
      <c r="AI1592" s="105">
        <v>30.2746</v>
      </c>
      <c r="AJ1592" s="105">
        <v>30.162199999999999</v>
      </c>
      <c r="AK1592" s="105">
        <v>29.585699999999999</v>
      </c>
      <c r="AL1592" s="105">
        <v>30.1919</v>
      </c>
      <c r="AM1592" s="105">
        <v>30.104800000000001</v>
      </c>
      <c r="AN1592" s="105">
        <v>29.614999999999998</v>
      </c>
      <c r="AO1592" s="105">
        <v>29.981200000000001</v>
      </c>
      <c r="AP1592" s="105">
        <v>28.898099999999999</v>
      </c>
      <c r="AQ1592" s="105">
        <v>29.847100000000001</v>
      </c>
      <c r="AR1592" s="105">
        <v>29.607199999999999</v>
      </c>
      <c r="AS1592" s="105">
        <v>29.360900000000001</v>
      </c>
      <c r="AT1592" s="105">
        <v>29.582100000000001</v>
      </c>
      <c r="AU1592" s="105">
        <v>30.4664</v>
      </c>
      <c r="AV1592" s="105">
        <v>30.351600000000001</v>
      </c>
      <c r="AW1592" s="105">
        <v>30.6038</v>
      </c>
      <c r="AX1592" s="105">
        <v>30.357199999999999</v>
      </c>
      <c r="AY1592" s="105">
        <v>30.237400000000001</v>
      </c>
      <c r="AZ1592" s="105">
        <v>30.244199999999999</v>
      </c>
      <c r="BA1592" s="105">
        <v>30.307400000000001</v>
      </c>
      <c r="BB1592" s="105">
        <v>30.447800000000001</v>
      </c>
      <c r="BC1592" s="105">
        <v>30.450399999999998</v>
      </c>
      <c r="BD1592" s="105">
        <v>30.363199999999999</v>
      </c>
      <c r="BE1592" s="105">
        <v>30.505600000000001</v>
      </c>
      <c r="BF1592" s="105">
        <v>30.4117</v>
      </c>
      <c r="BG1592" s="105">
        <v>30.477499999999999</v>
      </c>
      <c r="BH1592" s="105">
        <v>30.223299999999998</v>
      </c>
      <c r="BI1592" s="105">
        <v>30.233699999999999</v>
      </c>
      <c r="BJ1592" s="105">
        <v>30.106100000000001</v>
      </c>
      <c r="BK1592" s="105">
        <v>30.397600000000001</v>
      </c>
      <c r="BL1592" s="116">
        <v>30.336400000000001</v>
      </c>
      <c r="BM1592" s="112">
        <v>0.30360100000000001</v>
      </c>
      <c r="BN1592" s="112">
        <v>0.197154</v>
      </c>
      <c r="BO1592" s="112">
        <v>0.116067</v>
      </c>
      <c r="BP1592" s="112">
        <v>2.9710399999999999E-3</v>
      </c>
      <c r="BQ1592" s="112">
        <v>0.166657</v>
      </c>
      <c r="BR1592" s="112">
        <v>0.99649500000000002</v>
      </c>
      <c r="BS1592" s="112">
        <v>0.29215999999999998</v>
      </c>
      <c r="BT1592" s="112">
        <v>0.20882400000000001</v>
      </c>
      <c r="BU1592" s="117">
        <v>0.80868799999999996</v>
      </c>
      <c r="BV1592" s="112">
        <v>0.38883600000000001</v>
      </c>
      <c r="BW1592" s="112">
        <v>0.28552300000000003</v>
      </c>
      <c r="BX1592" s="112">
        <v>0.21099100000000001</v>
      </c>
      <c r="BY1592" s="112">
        <v>1.39522E-2</v>
      </c>
      <c r="BZ1592" s="112">
        <v>0.54135800000000001</v>
      </c>
      <c r="CA1592" s="112">
        <v>0.99701600000000001</v>
      </c>
      <c r="CB1592" s="112">
        <v>0.52951300000000001</v>
      </c>
      <c r="CC1592" s="112">
        <v>0.408273</v>
      </c>
      <c r="CD1592" s="117">
        <v>0.94145500000000004</v>
      </c>
      <c r="CE1592" s="105">
        <v>-0.272563</v>
      </c>
      <c r="CF1592" s="105">
        <v>-0.30949100000000002</v>
      </c>
      <c r="CG1592" s="105">
        <v>-0.70458500000000002</v>
      </c>
      <c r="CH1592" s="105">
        <v>-0.76328300000000004</v>
      </c>
      <c r="CI1592" s="105">
        <v>0.19386200000000001</v>
      </c>
      <c r="CJ1592" s="105">
        <v>-4.5267700000000002E-4</v>
      </c>
      <c r="CK1592" s="105">
        <v>0.121851</v>
      </c>
      <c r="CL1592" s="105">
        <v>0.14680399999999999</v>
      </c>
      <c r="CM1592" s="116">
        <v>3.1433700000000002E-2</v>
      </c>
    </row>
    <row r="1593" spans="1:91">
      <c r="A1593" s="104" t="s">
        <v>4173</v>
      </c>
      <c r="B1593" s="104" t="s">
        <v>4174</v>
      </c>
      <c r="C1593" s="104" t="s">
        <v>4175</v>
      </c>
      <c r="D1593" s="105">
        <v>31.1203</v>
      </c>
      <c r="E1593" s="108">
        <v>1549276261</v>
      </c>
      <c r="F1593" s="108">
        <v>1018643246</v>
      </c>
      <c r="G1593" s="108">
        <v>989012867.79999995</v>
      </c>
      <c r="H1593" s="108">
        <v>1701725965</v>
      </c>
      <c r="I1593" s="108">
        <v>1610250131</v>
      </c>
      <c r="J1593" s="108">
        <v>783156006</v>
      </c>
      <c r="K1593" s="108">
        <v>1239599558</v>
      </c>
      <c r="L1593" s="108">
        <v>491972140</v>
      </c>
      <c r="M1593" s="108">
        <v>1354066175</v>
      </c>
      <c r="N1593" s="108">
        <v>1267231742</v>
      </c>
      <c r="O1593" s="108">
        <v>826149834.5</v>
      </c>
      <c r="P1593" s="108">
        <v>1076845660</v>
      </c>
      <c r="Q1593" s="108">
        <v>2097384627</v>
      </c>
      <c r="R1593" s="108">
        <v>2137250578</v>
      </c>
      <c r="S1593" s="108">
        <v>1991484493</v>
      </c>
      <c r="T1593" s="108">
        <v>1625055134</v>
      </c>
      <c r="U1593" s="108">
        <v>2053965035</v>
      </c>
      <c r="V1593" s="108">
        <v>2069966247</v>
      </c>
      <c r="W1593" s="108">
        <v>2167384179</v>
      </c>
      <c r="X1593" s="108">
        <v>2002228127</v>
      </c>
      <c r="Y1593" s="108">
        <v>2052496428</v>
      </c>
      <c r="Z1593" s="108">
        <v>2153452254</v>
      </c>
      <c r="AA1593" s="108">
        <v>2087449825</v>
      </c>
      <c r="AB1593" s="108">
        <v>2025728825</v>
      </c>
      <c r="AC1593" s="108">
        <v>2264025351</v>
      </c>
      <c r="AD1593" s="108">
        <v>2268254253</v>
      </c>
      <c r="AE1593" s="108">
        <v>2262940766</v>
      </c>
      <c r="AF1593" s="108">
        <v>2324832126</v>
      </c>
      <c r="AG1593" s="108">
        <v>2564389923</v>
      </c>
      <c r="AH1593" s="115">
        <v>2434348368</v>
      </c>
      <c r="AI1593" s="105">
        <v>30.912400000000002</v>
      </c>
      <c r="AJ1593" s="105">
        <v>30.502600000000001</v>
      </c>
      <c r="AK1593" s="105">
        <v>30.4574</v>
      </c>
      <c r="AL1593" s="105">
        <v>30.938700000000001</v>
      </c>
      <c r="AM1593" s="105">
        <v>31.017199999999999</v>
      </c>
      <c r="AN1593" s="105">
        <v>30.117699999999999</v>
      </c>
      <c r="AO1593" s="105">
        <v>30.421299999999999</v>
      </c>
      <c r="AP1593" s="105">
        <v>29.6892</v>
      </c>
      <c r="AQ1593" s="105">
        <v>30.523700000000002</v>
      </c>
      <c r="AR1593" s="105">
        <v>30.674900000000001</v>
      </c>
      <c r="AS1593" s="105">
        <v>30.1934</v>
      </c>
      <c r="AT1593" s="105">
        <v>30.6083</v>
      </c>
      <c r="AU1593" s="105">
        <v>31.200299999999999</v>
      </c>
      <c r="AV1593" s="105">
        <v>31.282800000000002</v>
      </c>
      <c r="AW1593" s="105">
        <v>31.218</v>
      </c>
      <c r="AX1593" s="105">
        <v>30.9772</v>
      </c>
      <c r="AY1593" s="105">
        <v>31.258099999999999</v>
      </c>
      <c r="AZ1593" s="105">
        <v>31.2867</v>
      </c>
      <c r="BA1593" s="105">
        <v>31.258199999999999</v>
      </c>
      <c r="BB1593" s="105">
        <v>31.228100000000001</v>
      </c>
      <c r="BC1593" s="105">
        <v>31.1248</v>
      </c>
      <c r="BD1593" s="105">
        <v>31.406099999999999</v>
      </c>
      <c r="BE1593" s="105">
        <v>31.368600000000001</v>
      </c>
      <c r="BF1593" s="105">
        <v>31.352399999999999</v>
      </c>
      <c r="BG1593" s="105">
        <v>31.125499999999999</v>
      </c>
      <c r="BH1593" s="105">
        <v>31.1158</v>
      </c>
      <c r="BI1593" s="105">
        <v>31.089400000000001</v>
      </c>
      <c r="BJ1593" s="105">
        <v>31.169499999999999</v>
      </c>
      <c r="BK1593" s="105">
        <v>31.187100000000001</v>
      </c>
      <c r="BL1593" s="116">
        <v>31.1816</v>
      </c>
      <c r="BM1593" s="112">
        <v>1.8556199999999998E-2</v>
      </c>
      <c r="BN1593" s="112">
        <v>0.16495899999999999</v>
      </c>
      <c r="BO1593" s="112">
        <v>2.1149100000000001E-2</v>
      </c>
      <c r="BP1593" s="112">
        <v>1.03444E-2</v>
      </c>
      <c r="BQ1593" s="112">
        <v>0.101199</v>
      </c>
      <c r="BR1593" s="112">
        <v>0.95926900000000004</v>
      </c>
      <c r="BS1593" s="112">
        <v>0.58255500000000005</v>
      </c>
      <c r="BT1593" s="112">
        <v>3.0126799999999999E-4</v>
      </c>
      <c r="BU1593" s="117">
        <v>4.4459399999999998E-3</v>
      </c>
      <c r="BV1593" s="112">
        <v>5.7160299999999997E-2</v>
      </c>
      <c r="BW1593" s="112">
        <v>0.24985099999999999</v>
      </c>
      <c r="BX1593" s="112">
        <v>8.5131399999999996E-2</v>
      </c>
      <c r="BY1593" s="112">
        <v>2.8559000000000001E-2</v>
      </c>
      <c r="BZ1593" s="112">
        <v>0.47994500000000001</v>
      </c>
      <c r="CA1593" s="112">
        <v>0.97889899999999996</v>
      </c>
      <c r="CB1593" s="112">
        <v>0.75517800000000002</v>
      </c>
      <c r="CC1593" s="112">
        <v>1.6119399999999999E-2</v>
      </c>
      <c r="CD1593" s="117">
        <v>0.31165100000000001</v>
      </c>
      <c r="CE1593" s="105">
        <v>-0.55524099999999998</v>
      </c>
      <c r="CF1593" s="105">
        <v>-0.48819899999999999</v>
      </c>
      <c r="CG1593" s="105">
        <v>-0.96798399999999996</v>
      </c>
      <c r="CH1593" s="105">
        <v>-0.68718800000000002</v>
      </c>
      <c r="CI1593" s="105">
        <v>5.4316799999999998E-2</v>
      </c>
      <c r="CJ1593" s="105">
        <v>-5.3749100000000001E-3</v>
      </c>
      <c r="CK1593" s="105">
        <v>2.4321200000000001E-2</v>
      </c>
      <c r="CL1593" s="105">
        <v>0.19630800000000001</v>
      </c>
      <c r="CM1593" s="116">
        <v>-6.9148399999999999E-2</v>
      </c>
    </row>
    <row r="1594" spans="1:91">
      <c r="A1594" s="104" t="s">
        <v>4176</v>
      </c>
      <c r="B1594" s="104" t="s">
        <v>4177</v>
      </c>
      <c r="C1594" s="104" t="s">
        <v>4178</v>
      </c>
      <c r="D1594" s="105">
        <v>28.447749999999999</v>
      </c>
      <c r="E1594" s="108">
        <v>217378616</v>
      </c>
      <c r="F1594" s="108">
        <v>148961528</v>
      </c>
      <c r="G1594" s="108">
        <v>162159328</v>
      </c>
      <c r="H1594" s="108">
        <v>254598200</v>
      </c>
      <c r="I1594" s="108">
        <v>224687312</v>
      </c>
      <c r="J1594" s="108">
        <v>157142656</v>
      </c>
      <c r="K1594" s="108">
        <v>245613232</v>
      </c>
      <c r="L1594" s="108">
        <v>107413148</v>
      </c>
      <c r="M1594" s="108">
        <v>249883520</v>
      </c>
      <c r="N1594" s="108">
        <v>274184320</v>
      </c>
      <c r="O1594" s="108">
        <v>68883904</v>
      </c>
      <c r="P1594" s="108">
        <v>214493868</v>
      </c>
      <c r="Q1594" s="108">
        <v>149454160</v>
      </c>
      <c r="R1594" s="108">
        <v>317329824</v>
      </c>
      <c r="S1594" s="108">
        <v>273874672</v>
      </c>
      <c r="T1594" s="108">
        <v>290807280</v>
      </c>
      <c r="U1594" s="108">
        <v>294419280</v>
      </c>
      <c r="V1594" s="108">
        <v>289064704</v>
      </c>
      <c r="W1594" s="108">
        <v>323259184</v>
      </c>
      <c r="X1594" s="108">
        <v>321808848</v>
      </c>
      <c r="Y1594" s="108">
        <v>337724032</v>
      </c>
      <c r="Z1594" s="108">
        <v>302539216</v>
      </c>
      <c r="AA1594" s="108">
        <v>276051840</v>
      </c>
      <c r="AB1594" s="108">
        <v>295505184</v>
      </c>
      <c r="AC1594" s="108">
        <v>353459216</v>
      </c>
      <c r="AD1594" s="108">
        <v>388665056</v>
      </c>
      <c r="AE1594" s="108">
        <v>362730224</v>
      </c>
      <c r="AF1594" s="108">
        <v>393165632</v>
      </c>
      <c r="AG1594" s="108">
        <v>395688288</v>
      </c>
      <c r="AH1594" s="115">
        <v>356797200</v>
      </c>
      <c r="AI1594" s="105">
        <v>28.0791</v>
      </c>
      <c r="AJ1594" s="105">
        <v>27.85</v>
      </c>
      <c r="AK1594" s="105">
        <v>27.9527</v>
      </c>
      <c r="AL1594" s="105">
        <v>28.198</v>
      </c>
      <c r="AM1594" s="105">
        <v>28.207100000000001</v>
      </c>
      <c r="AN1594" s="105">
        <v>27.7593</v>
      </c>
      <c r="AO1594" s="105">
        <v>28.1343</v>
      </c>
      <c r="AP1594" s="105">
        <v>27.655000000000001</v>
      </c>
      <c r="AQ1594" s="105">
        <v>28.085799999999999</v>
      </c>
      <c r="AR1594" s="105">
        <v>28.473800000000001</v>
      </c>
      <c r="AS1594" s="105">
        <v>26.69</v>
      </c>
      <c r="AT1594" s="105">
        <v>28.2805</v>
      </c>
      <c r="AU1594" s="105">
        <v>27.3858</v>
      </c>
      <c r="AV1594" s="105">
        <v>28.531099999999999</v>
      </c>
      <c r="AW1594" s="105">
        <v>28.503499999999999</v>
      </c>
      <c r="AX1594" s="105">
        <v>28.494800000000001</v>
      </c>
      <c r="AY1594" s="105">
        <v>28.447299999999998</v>
      </c>
      <c r="AZ1594" s="105">
        <v>28.4909</v>
      </c>
      <c r="BA1594" s="105">
        <v>28.513100000000001</v>
      </c>
      <c r="BB1594" s="105">
        <v>28.6035</v>
      </c>
      <c r="BC1594" s="105">
        <v>28.552</v>
      </c>
      <c r="BD1594" s="105">
        <v>28.59</v>
      </c>
      <c r="BE1594" s="105">
        <v>28.479199999999999</v>
      </c>
      <c r="BF1594" s="105">
        <v>28.575199999999999</v>
      </c>
      <c r="BG1594" s="105">
        <v>28.4434</v>
      </c>
      <c r="BH1594" s="105">
        <v>28.5733</v>
      </c>
      <c r="BI1594" s="105">
        <v>28.4482</v>
      </c>
      <c r="BJ1594" s="105">
        <v>28.605599999999999</v>
      </c>
      <c r="BK1594" s="105">
        <v>28.5075</v>
      </c>
      <c r="BL1594" s="116">
        <v>28.409099999999999</v>
      </c>
      <c r="BM1594" s="112">
        <v>3.3045499999999998E-3</v>
      </c>
      <c r="BN1594" s="112">
        <v>4.5955799999999998E-2</v>
      </c>
      <c r="BO1594" s="112">
        <v>2.78517E-2</v>
      </c>
      <c r="BP1594" s="112">
        <v>0.28965299999999999</v>
      </c>
      <c r="BQ1594" s="112">
        <v>0.39018999999999998</v>
      </c>
      <c r="BR1594" s="112">
        <v>0.63918900000000001</v>
      </c>
      <c r="BS1594" s="112">
        <v>0.47855999999999999</v>
      </c>
      <c r="BT1594" s="112">
        <v>0.57346299999999995</v>
      </c>
      <c r="BU1594" s="117">
        <v>0.80076199999999997</v>
      </c>
      <c r="BV1594" s="112">
        <v>2.36251E-2</v>
      </c>
      <c r="BW1594" s="112">
        <v>9.9693500000000004E-2</v>
      </c>
      <c r="BX1594" s="112">
        <v>9.9005399999999993E-2</v>
      </c>
      <c r="BY1594" s="112">
        <v>0.37498300000000001</v>
      </c>
      <c r="BZ1594" s="112">
        <v>0.70130700000000001</v>
      </c>
      <c r="CA1594" s="112">
        <v>0.82414900000000002</v>
      </c>
      <c r="CB1594" s="112">
        <v>0.680172</v>
      </c>
      <c r="CC1594" s="112">
        <v>0.73404400000000003</v>
      </c>
      <c r="CD1594" s="117">
        <v>0.94145500000000004</v>
      </c>
      <c r="CE1594" s="105">
        <v>-0.54679699999999998</v>
      </c>
      <c r="CF1594" s="105">
        <v>-0.45259100000000002</v>
      </c>
      <c r="CG1594" s="105">
        <v>-0.54904600000000003</v>
      </c>
      <c r="CH1594" s="105">
        <v>-0.692635</v>
      </c>
      <c r="CI1594" s="105">
        <v>-0.36726599999999998</v>
      </c>
      <c r="CJ1594" s="105">
        <v>-2.9746999999999999E-2</v>
      </c>
      <c r="CK1594" s="105">
        <v>4.8784300000000003E-2</v>
      </c>
      <c r="CL1594" s="105">
        <v>4.0722500000000002E-2</v>
      </c>
      <c r="CM1594" s="116">
        <v>-1.9118E-2</v>
      </c>
    </row>
    <row r="1595" spans="1:91">
      <c r="A1595" s="104" t="s">
        <v>4179</v>
      </c>
      <c r="B1595" s="104" t="s">
        <v>4180</v>
      </c>
      <c r="C1595" s="104" t="s">
        <v>4181</v>
      </c>
      <c r="D1595" s="105">
        <v>23.6508</v>
      </c>
      <c r="E1595" s="108">
        <v>1975577.648</v>
      </c>
      <c r="F1595" s="108">
        <v>33793489.009999998</v>
      </c>
      <c r="G1595" s="108">
        <v>10924960.189999999</v>
      </c>
      <c r="H1595" s="108">
        <v>13093058.5</v>
      </c>
      <c r="I1595" s="108">
        <v>16082927.67</v>
      </c>
      <c r="J1595" s="108">
        <v>22817849.09</v>
      </c>
      <c r="K1595" s="108">
        <v>7453882.75</v>
      </c>
      <c r="L1595" s="108">
        <v>4883108.125</v>
      </c>
      <c r="M1595" s="108">
        <v>12829310.52</v>
      </c>
      <c r="N1595" s="108">
        <v>12669293.810000001</v>
      </c>
      <c r="O1595" s="108">
        <v>24358909.43</v>
      </c>
      <c r="P1595" s="108">
        <v>9302201</v>
      </c>
      <c r="Q1595" s="108">
        <v>8957100.3440000005</v>
      </c>
      <c r="R1595" s="108">
        <v>2723467.8280000002</v>
      </c>
      <c r="S1595" s="108">
        <v>1523165.922</v>
      </c>
      <c r="T1595" s="108">
        <v>28890060.25</v>
      </c>
      <c r="U1595" s="108">
        <v>7775112.875</v>
      </c>
      <c r="V1595" s="108">
        <v>5652615.5</v>
      </c>
      <c r="W1595" s="108">
        <v>6334942.4610000001</v>
      </c>
      <c r="X1595" s="108">
        <v>9930327.3129999992</v>
      </c>
      <c r="Y1595" s="108">
        <v>1856933.3130000001</v>
      </c>
      <c r="Z1595" s="108">
        <v>3160634.875</v>
      </c>
      <c r="AA1595" s="108">
        <v>7388613.9060000004</v>
      </c>
      <c r="AB1595" s="108">
        <v>9424608.875</v>
      </c>
      <c r="AC1595" s="108">
        <v>29061358.239999998</v>
      </c>
      <c r="AD1595" s="108">
        <v>10561182.5</v>
      </c>
      <c r="AE1595" s="108">
        <v>3082115</v>
      </c>
      <c r="AF1595" s="108">
        <v>17579531.5</v>
      </c>
      <c r="AG1595" s="108">
        <v>14357388.050000001</v>
      </c>
      <c r="AH1595" s="115">
        <v>43231626.130000003</v>
      </c>
      <c r="AI1595" s="105">
        <v>21.2973</v>
      </c>
      <c r="AJ1595" s="105">
        <v>25.740600000000001</v>
      </c>
      <c r="AK1595" s="105">
        <v>24.227900000000002</v>
      </c>
      <c r="AL1595" s="105">
        <v>23.916699999999999</v>
      </c>
      <c r="AM1595" s="105">
        <v>24.373000000000001</v>
      </c>
      <c r="AN1595" s="105">
        <v>25.324000000000002</v>
      </c>
      <c r="AO1595" s="105">
        <v>23.143899999999999</v>
      </c>
      <c r="AP1595" s="105">
        <v>23.322700000000001</v>
      </c>
      <c r="AQ1595" s="105">
        <v>23.802</v>
      </c>
      <c r="AR1595" s="105">
        <v>23.780999999999999</v>
      </c>
      <c r="AS1595" s="105">
        <v>25.31</v>
      </c>
      <c r="AT1595" s="105">
        <v>23.753299999999999</v>
      </c>
      <c r="AU1595" s="105">
        <v>23.235900000000001</v>
      </c>
      <c r="AV1595" s="105">
        <v>21.666699999999999</v>
      </c>
      <c r="AW1595" s="105">
        <v>20.825199999999999</v>
      </c>
      <c r="AX1595" s="105">
        <v>25.163399999999999</v>
      </c>
      <c r="AY1595" s="105">
        <v>23.2454</v>
      </c>
      <c r="AZ1595" s="105">
        <v>22.819600000000001</v>
      </c>
      <c r="BA1595" s="105">
        <v>22.8398</v>
      </c>
      <c r="BB1595" s="105">
        <v>23.8111</v>
      </c>
      <c r="BC1595" s="105">
        <v>21.493500000000001</v>
      </c>
      <c r="BD1595" s="105">
        <v>21.8049</v>
      </c>
      <c r="BE1595" s="105">
        <v>23.008700000000001</v>
      </c>
      <c r="BF1595" s="105">
        <v>23.604600000000001</v>
      </c>
      <c r="BG1595" s="105">
        <v>24.6371</v>
      </c>
      <c r="BH1595" s="105">
        <v>23.403600000000001</v>
      </c>
      <c r="BI1595" s="105">
        <v>21.569400000000002</v>
      </c>
      <c r="BJ1595" s="105">
        <v>24.122399999999999</v>
      </c>
      <c r="BK1595" s="105">
        <v>23.696999999999999</v>
      </c>
      <c r="BL1595" s="116">
        <v>25.394600000000001</v>
      </c>
      <c r="BM1595" s="112">
        <v>0.66695199999999999</v>
      </c>
      <c r="BN1595" s="112">
        <v>0.84927900000000001</v>
      </c>
      <c r="BO1595" s="112">
        <v>0.14684700000000001</v>
      </c>
      <c r="BP1595" s="112">
        <v>0.87312699999999999</v>
      </c>
      <c r="BQ1595" s="112">
        <v>4.5738300000000003E-2</v>
      </c>
      <c r="BR1595" s="112">
        <v>0.49520199999999998</v>
      </c>
      <c r="BS1595" s="112">
        <v>0.115692</v>
      </c>
      <c r="BT1595" s="112">
        <v>9.5285300000000003E-2</v>
      </c>
      <c r="BU1595" s="117">
        <v>0.30696299999999999</v>
      </c>
      <c r="BV1595" s="112">
        <v>0.72582400000000002</v>
      </c>
      <c r="BW1595" s="112">
        <v>0.87994099999999997</v>
      </c>
      <c r="BX1595" s="112">
        <v>0.248858</v>
      </c>
      <c r="BY1595" s="112">
        <v>0.89796699999999996</v>
      </c>
      <c r="BZ1595" s="112">
        <v>0.38408300000000001</v>
      </c>
      <c r="CA1595" s="112">
        <v>0.73380299999999998</v>
      </c>
      <c r="CB1595" s="112">
        <v>0.322189</v>
      </c>
      <c r="CC1595" s="112">
        <v>0.26613199999999998</v>
      </c>
      <c r="CD1595" s="117">
        <v>0.734259</v>
      </c>
      <c r="CE1595" s="105">
        <v>-0.64941499999999996</v>
      </c>
      <c r="CF1595" s="105">
        <v>0.13320299999999999</v>
      </c>
      <c r="CG1595" s="105">
        <v>-0.98180699999999999</v>
      </c>
      <c r="CH1595" s="105">
        <v>-0.123266</v>
      </c>
      <c r="CI1595" s="105">
        <v>-2.4954299999999998</v>
      </c>
      <c r="CJ1595" s="105">
        <v>-0.66185799999999995</v>
      </c>
      <c r="CK1595" s="105">
        <v>-1.6898599999999999</v>
      </c>
      <c r="CL1595" s="105">
        <v>-1.5986</v>
      </c>
      <c r="CM1595" s="116">
        <v>-1.2013499999999999</v>
      </c>
    </row>
    <row r="1596" spans="1:91">
      <c r="A1596" s="104" t="s">
        <v>4182</v>
      </c>
      <c r="B1596" s="104" t="s">
        <v>4183</v>
      </c>
      <c r="C1596" s="104" t="s">
        <v>4184</v>
      </c>
      <c r="D1596" s="105">
        <v>28.388999999999999</v>
      </c>
      <c r="E1596" s="108">
        <v>239911990.5</v>
      </c>
      <c r="F1596" s="108">
        <v>177457361.5</v>
      </c>
      <c r="G1596" s="108">
        <v>122429310.3</v>
      </c>
      <c r="H1596" s="108">
        <v>781384013.5</v>
      </c>
      <c r="I1596" s="108">
        <v>606238526</v>
      </c>
      <c r="J1596" s="108">
        <v>585216502.79999995</v>
      </c>
      <c r="K1596" s="108">
        <v>886775885.5</v>
      </c>
      <c r="L1596" s="108">
        <v>1153975305</v>
      </c>
      <c r="M1596" s="108">
        <v>636291401</v>
      </c>
      <c r="N1596" s="108">
        <v>2784058</v>
      </c>
      <c r="O1596" s="108">
        <v>225397259</v>
      </c>
      <c r="P1596" s="108">
        <v>40054839.5</v>
      </c>
      <c r="Q1596" s="108">
        <v>477491309.5</v>
      </c>
      <c r="R1596" s="108">
        <v>395988963.80000001</v>
      </c>
      <c r="S1596" s="108">
        <v>197381007.5</v>
      </c>
      <c r="T1596" s="108">
        <v>241368988</v>
      </c>
      <c r="U1596" s="108">
        <v>466572254</v>
      </c>
      <c r="V1596" s="108">
        <v>238189404</v>
      </c>
      <c r="W1596" s="108">
        <v>190712189</v>
      </c>
      <c r="X1596" s="108">
        <v>292473766.30000001</v>
      </c>
      <c r="Y1596" s="108">
        <v>202637641</v>
      </c>
      <c r="Z1596" s="108">
        <v>201332694.30000001</v>
      </c>
      <c r="AA1596" s="108">
        <v>201413834</v>
      </c>
      <c r="AB1596" s="108">
        <v>229384971</v>
      </c>
      <c r="AC1596" s="108">
        <v>336432826.5</v>
      </c>
      <c r="AD1596" s="108">
        <v>391842464</v>
      </c>
      <c r="AE1596" s="108">
        <v>467916584</v>
      </c>
      <c r="AF1596" s="108">
        <v>530330675</v>
      </c>
      <c r="AG1596" s="108">
        <v>349468969</v>
      </c>
      <c r="AH1596" s="115">
        <v>363136593</v>
      </c>
      <c r="AI1596" s="105">
        <v>28.221399999999999</v>
      </c>
      <c r="AJ1596" s="105">
        <v>28.079499999999999</v>
      </c>
      <c r="AK1596" s="105">
        <v>27.555</v>
      </c>
      <c r="AL1596" s="105">
        <v>29.815799999999999</v>
      </c>
      <c r="AM1596" s="105">
        <v>29.6021</v>
      </c>
      <c r="AN1596" s="105">
        <v>29.653500000000001</v>
      </c>
      <c r="AO1596" s="105">
        <v>29.9604</v>
      </c>
      <c r="AP1596" s="105">
        <v>30.912299999999998</v>
      </c>
      <c r="AQ1596" s="105">
        <v>29.434200000000001</v>
      </c>
      <c r="AR1596" s="105">
        <v>21.590699999999998</v>
      </c>
      <c r="AS1596" s="105">
        <v>28.4008</v>
      </c>
      <c r="AT1596" s="105">
        <v>25.8596</v>
      </c>
      <c r="AU1596" s="105">
        <v>29.020600000000002</v>
      </c>
      <c r="AV1596" s="105">
        <v>28.8506</v>
      </c>
      <c r="AW1596" s="105">
        <v>28.038</v>
      </c>
      <c r="AX1596" s="105">
        <v>28.225999999999999</v>
      </c>
      <c r="AY1596" s="105">
        <v>29.121400000000001</v>
      </c>
      <c r="AZ1596" s="105">
        <v>28.209700000000002</v>
      </c>
      <c r="BA1596" s="105">
        <v>27.751799999999999</v>
      </c>
      <c r="BB1596" s="105">
        <v>28.463799999999999</v>
      </c>
      <c r="BC1596" s="105">
        <v>27.803799999999999</v>
      </c>
      <c r="BD1596" s="105">
        <v>28.020900000000001</v>
      </c>
      <c r="BE1596" s="105">
        <v>28.047899999999998</v>
      </c>
      <c r="BF1596" s="105">
        <v>28.209800000000001</v>
      </c>
      <c r="BG1596" s="105">
        <v>28.377199999999998</v>
      </c>
      <c r="BH1596" s="105">
        <v>28.5886</v>
      </c>
      <c r="BI1596" s="105">
        <v>28.8156</v>
      </c>
      <c r="BJ1596" s="105">
        <v>29.037400000000002</v>
      </c>
      <c r="BK1596" s="105">
        <v>28.326000000000001</v>
      </c>
      <c r="BL1596" s="116">
        <v>28.427299999999999</v>
      </c>
      <c r="BM1596" s="112">
        <v>9.8566699999999993E-2</v>
      </c>
      <c r="BN1596" s="112">
        <v>9.1199300000000001E-3</v>
      </c>
      <c r="BO1596" s="112">
        <v>3.6365700000000001E-2</v>
      </c>
      <c r="BP1596" s="112">
        <v>0.172819</v>
      </c>
      <c r="BQ1596" s="112">
        <v>0.921431</v>
      </c>
      <c r="BR1596" s="112">
        <v>0.84528400000000004</v>
      </c>
      <c r="BS1596" s="112">
        <v>0.137985</v>
      </c>
      <c r="BT1596" s="112">
        <v>9.3390600000000004E-2</v>
      </c>
      <c r="BU1596" s="117">
        <v>0.99083600000000005</v>
      </c>
      <c r="BV1596" s="112">
        <v>0.160798</v>
      </c>
      <c r="BW1596" s="112">
        <v>3.6403699999999997E-2</v>
      </c>
      <c r="BX1596" s="112">
        <v>0.11401799999999999</v>
      </c>
      <c r="BY1596" s="112">
        <v>0.24618699999999999</v>
      </c>
      <c r="BZ1596" s="112">
        <v>0.96473299999999995</v>
      </c>
      <c r="CA1596" s="112">
        <v>0.93239099999999997</v>
      </c>
      <c r="CB1596" s="112">
        <v>0.35110000000000002</v>
      </c>
      <c r="CC1596" s="112">
        <v>0.26455899999999999</v>
      </c>
      <c r="CD1596" s="117">
        <v>0.99750899999999998</v>
      </c>
      <c r="CE1596" s="105">
        <v>-0.64493100000000003</v>
      </c>
      <c r="CF1596" s="105">
        <v>1.0935600000000001</v>
      </c>
      <c r="CG1596" s="105">
        <v>1.5053799999999999</v>
      </c>
      <c r="CH1596" s="105">
        <v>-3.31318</v>
      </c>
      <c r="CI1596" s="105">
        <v>3.9467500000000003E-2</v>
      </c>
      <c r="CJ1596" s="105">
        <v>-7.7905699999999994E-2</v>
      </c>
      <c r="CK1596" s="105">
        <v>-0.59045499999999995</v>
      </c>
      <c r="CL1596" s="105">
        <v>-0.50405</v>
      </c>
      <c r="CM1596" s="116">
        <v>-3.1242399999999999E-3</v>
      </c>
    </row>
    <row r="1597" spans="1:91">
      <c r="A1597" s="104" t="s">
        <v>4185</v>
      </c>
      <c r="B1597" s="104" t="s">
        <v>4186</v>
      </c>
      <c r="C1597" s="104" t="s">
        <v>1130</v>
      </c>
      <c r="D1597" s="105">
        <v>34.0792</v>
      </c>
      <c r="E1597" s="108">
        <v>15354305881</v>
      </c>
      <c r="F1597" s="108">
        <v>15708506618</v>
      </c>
      <c r="G1597" s="108">
        <v>14947348027</v>
      </c>
      <c r="H1597" s="108">
        <v>18533721743</v>
      </c>
      <c r="I1597" s="108">
        <v>17115721659</v>
      </c>
      <c r="J1597" s="108">
        <v>18675847320</v>
      </c>
      <c r="K1597" s="108">
        <v>17387295923</v>
      </c>
      <c r="L1597" s="108">
        <v>13893086553</v>
      </c>
      <c r="M1597" s="108">
        <v>17997889652</v>
      </c>
      <c r="N1597" s="108">
        <v>13171620514</v>
      </c>
      <c r="O1597" s="108">
        <v>14445292049</v>
      </c>
      <c r="P1597" s="108">
        <v>14588493678</v>
      </c>
      <c r="Q1597" s="108">
        <v>13872340927</v>
      </c>
      <c r="R1597" s="108">
        <v>13515071667</v>
      </c>
      <c r="S1597" s="108">
        <v>9231992185</v>
      </c>
      <c r="T1597" s="108">
        <v>14148888556</v>
      </c>
      <c r="U1597" s="108">
        <v>13241975396</v>
      </c>
      <c r="V1597" s="108">
        <v>16686712210</v>
      </c>
      <c r="W1597" s="108">
        <v>13612624821</v>
      </c>
      <c r="X1597" s="108">
        <v>13525688719</v>
      </c>
      <c r="Y1597" s="108">
        <v>12857557337</v>
      </c>
      <c r="Z1597" s="108">
        <v>14198450224</v>
      </c>
      <c r="AA1597" s="108">
        <v>12888710057</v>
      </c>
      <c r="AB1597" s="108">
        <v>13439007191</v>
      </c>
      <c r="AC1597" s="108">
        <v>14495635099</v>
      </c>
      <c r="AD1597" s="108">
        <v>15624756431</v>
      </c>
      <c r="AE1597" s="108">
        <v>15359194391</v>
      </c>
      <c r="AF1597" s="108">
        <v>16158890497</v>
      </c>
      <c r="AG1597" s="108">
        <v>17724352633</v>
      </c>
      <c r="AH1597" s="115">
        <v>15290356822</v>
      </c>
      <c r="AI1597" s="105">
        <v>34.221400000000003</v>
      </c>
      <c r="AJ1597" s="105">
        <v>34.387799999999999</v>
      </c>
      <c r="AK1597" s="105">
        <v>34.314300000000003</v>
      </c>
      <c r="AL1597" s="105">
        <v>34.383800000000001</v>
      </c>
      <c r="AM1597" s="105">
        <v>34.414999999999999</v>
      </c>
      <c r="AN1597" s="105">
        <v>34.509500000000003</v>
      </c>
      <c r="AO1597" s="105">
        <v>34.2742</v>
      </c>
      <c r="AP1597" s="105">
        <v>34.324100000000001</v>
      </c>
      <c r="AQ1597" s="105">
        <v>34.2562</v>
      </c>
      <c r="AR1597" s="105">
        <v>34.076099999999997</v>
      </c>
      <c r="AS1597" s="105">
        <v>34.259399999999999</v>
      </c>
      <c r="AT1597" s="105">
        <v>34.368299999999998</v>
      </c>
      <c r="AU1597" s="105">
        <v>33.900199999999998</v>
      </c>
      <c r="AV1597" s="105">
        <v>33.9435</v>
      </c>
      <c r="AW1597" s="105">
        <v>33.458100000000002</v>
      </c>
      <c r="AX1597" s="105">
        <v>34.099299999999999</v>
      </c>
      <c r="AY1597" s="105">
        <v>33.931600000000003</v>
      </c>
      <c r="AZ1597" s="105">
        <v>34.294699999999999</v>
      </c>
      <c r="BA1597" s="105">
        <v>33.909199999999998</v>
      </c>
      <c r="BB1597" s="105">
        <v>33.9938</v>
      </c>
      <c r="BC1597" s="105">
        <v>33.800199999999997</v>
      </c>
      <c r="BD1597" s="105">
        <v>34.150700000000001</v>
      </c>
      <c r="BE1597" s="105">
        <v>33.9998</v>
      </c>
      <c r="BF1597" s="105">
        <v>34.082299999999996</v>
      </c>
      <c r="BG1597" s="105">
        <v>33.811300000000003</v>
      </c>
      <c r="BH1597" s="105">
        <v>33.884</v>
      </c>
      <c r="BI1597" s="105">
        <v>33.8523</v>
      </c>
      <c r="BJ1597" s="105">
        <v>33.966700000000003</v>
      </c>
      <c r="BK1597" s="105">
        <v>33.9696</v>
      </c>
      <c r="BL1597" s="116">
        <v>33.829700000000003</v>
      </c>
      <c r="BM1597" s="112">
        <v>4.43217E-3</v>
      </c>
      <c r="BN1597" s="112">
        <v>9.9533E-4</v>
      </c>
      <c r="BO1597" s="112">
        <v>1.9736100000000002E-3</v>
      </c>
      <c r="BP1597" s="112">
        <v>3.2111800000000003E-2</v>
      </c>
      <c r="BQ1597" s="112">
        <v>0.393231</v>
      </c>
      <c r="BR1597" s="112">
        <v>0.17893800000000001</v>
      </c>
      <c r="BS1597" s="112">
        <v>0.78724099999999997</v>
      </c>
      <c r="BT1597" s="112">
        <v>7.0392300000000005E-2</v>
      </c>
      <c r="BU1597" s="117">
        <v>0.22450300000000001</v>
      </c>
      <c r="BV1597" s="112">
        <v>2.6936700000000001E-2</v>
      </c>
      <c r="BW1597" s="112">
        <v>1.3525199999999999E-2</v>
      </c>
      <c r="BX1597" s="112">
        <v>2.4877900000000001E-2</v>
      </c>
      <c r="BY1597" s="112">
        <v>6.5245300000000006E-2</v>
      </c>
      <c r="BZ1597" s="112">
        <v>0.70341900000000002</v>
      </c>
      <c r="CA1597" s="112">
        <v>0.43842199999999998</v>
      </c>
      <c r="CB1597" s="112">
        <v>0.89782899999999999</v>
      </c>
      <c r="CC1597" s="112">
        <v>0.22366800000000001</v>
      </c>
      <c r="CD1597" s="117">
        <v>0.70395700000000005</v>
      </c>
      <c r="CE1597" s="105">
        <v>0.38586700000000002</v>
      </c>
      <c r="CF1597" s="105">
        <v>0.51410800000000001</v>
      </c>
      <c r="CG1597" s="105">
        <v>0.36283199999999999</v>
      </c>
      <c r="CH1597" s="105">
        <v>0.31262099999999998</v>
      </c>
      <c r="CI1597" s="105">
        <v>-0.15467700000000001</v>
      </c>
      <c r="CJ1597" s="105">
        <v>0.186532</v>
      </c>
      <c r="CK1597" s="105">
        <v>-2.0942700000000002E-2</v>
      </c>
      <c r="CL1597" s="105">
        <v>0.15562400000000001</v>
      </c>
      <c r="CM1597" s="116">
        <v>-7.2787000000000004E-2</v>
      </c>
    </row>
    <row r="1598" spans="1:91">
      <c r="A1598" s="104" t="s">
        <v>4187</v>
      </c>
      <c r="B1598" s="104" t="s">
        <v>4188</v>
      </c>
      <c r="C1598" s="104" t="s">
        <v>471</v>
      </c>
      <c r="D1598" s="105">
        <v>30.250050000000002</v>
      </c>
      <c r="E1598" s="108">
        <v>1703574737</v>
      </c>
      <c r="F1598" s="108">
        <v>2264275924</v>
      </c>
      <c r="G1598" s="108">
        <v>2207210638</v>
      </c>
      <c r="H1598" s="108">
        <v>1413644176</v>
      </c>
      <c r="I1598" s="108">
        <v>1595228960</v>
      </c>
      <c r="J1598" s="108">
        <v>1774977664</v>
      </c>
      <c r="K1598" s="108">
        <v>1429902576</v>
      </c>
      <c r="L1598" s="108">
        <v>1087628976</v>
      </c>
      <c r="M1598" s="108">
        <v>1503276237</v>
      </c>
      <c r="N1598" s="108">
        <v>2533206092</v>
      </c>
      <c r="O1598" s="108">
        <v>2508363249</v>
      </c>
      <c r="P1598" s="108">
        <v>1551988557</v>
      </c>
      <c r="Q1598" s="108">
        <v>879620053</v>
      </c>
      <c r="R1598" s="108">
        <v>909609481.79999995</v>
      </c>
      <c r="S1598" s="108">
        <v>721209472</v>
      </c>
      <c r="T1598" s="108">
        <v>870696730</v>
      </c>
      <c r="U1598" s="108">
        <v>1114630397</v>
      </c>
      <c r="V1598" s="108">
        <v>995553512.79999995</v>
      </c>
      <c r="W1598" s="108">
        <v>1005107265</v>
      </c>
      <c r="X1598" s="108">
        <v>918409139</v>
      </c>
      <c r="Y1598" s="108">
        <v>1099786952</v>
      </c>
      <c r="Z1598" s="108">
        <v>786156711.60000002</v>
      </c>
      <c r="AA1598" s="108">
        <v>680418898.60000002</v>
      </c>
      <c r="AB1598" s="108">
        <v>976581999.5</v>
      </c>
      <c r="AC1598" s="108">
        <v>1029584303</v>
      </c>
      <c r="AD1598" s="108">
        <v>1255248950</v>
      </c>
      <c r="AE1598" s="108">
        <v>1183530781</v>
      </c>
      <c r="AF1598" s="108">
        <v>934688152</v>
      </c>
      <c r="AG1598" s="108">
        <v>1171973785</v>
      </c>
      <c r="AH1598" s="115">
        <v>1182980057</v>
      </c>
      <c r="AI1598" s="105">
        <v>31.049399999999999</v>
      </c>
      <c r="AJ1598" s="105">
        <v>31.635400000000001</v>
      </c>
      <c r="AK1598" s="105">
        <v>31.5899</v>
      </c>
      <c r="AL1598" s="105">
        <v>30.671199999999999</v>
      </c>
      <c r="AM1598" s="105">
        <v>31.005800000000001</v>
      </c>
      <c r="AN1598" s="105">
        <v>31.278400000000001</v>
      </c>
      <c r="AO1598" s="105">
        <v>30.6281</v>
      </c>
      <c r="AP1598" s="105">
        <v>30.757000000000001</v>
      </c>
      <c r="AQ1598" s="105">
        <v>30.674600000000002</v>
      </c>
      <c r="AR1598" s="105">
        <v>31.646699999999999</v>
      </c>
      <c r="AS1598" s="105">
        <v>31.6953</v>
      </c>
      <c r="AT1598" s="105">
        <v>31.1356</v>
      </c>
      <c r="AU1598" s="105">
        <v>29.9406</v>
      </c>
      <c r="AV1598" s="105">
        <v>30.0504</v>
      </c>
      <c r="AW1598" s="105">
        <v>29.790800000000001</v>
      </c>
      <c r="AX1598" s="105">
        <v>30.076899999999998</v>
      </c>
      <c r="AY1598" s="105">
        <v>30.3782</v>
      </c>
      <c r="AZ1598" s="105">
        <v>30.212599999999998</v>
      </c>
      <c r="BA1598" s="105">
        <v>30.1496</v>
      </c>
      <c r="BB1598" s="105">
        <v>30.119</v>
      </c>
      <c r="BC1598" s="105">
        <v>30.234999999999999</v>
      </c>
      <c r="BD1598" s="105">
        <v>29.9498</v>
      </c>
      <c r="BE1598" s="105">
        <v>29.7728</v>
      </c>
      <c r="BF1598" s="105">
        <v>30.299800000000001</v>
      </c>
      <c r="BG1598" s="105">
        <v>29.979399999999998</v>
      </c>
      <c r="BH1598" s="105">
        <v>30.2651</v>
      </c>
      <c r="BI1598" s="105">
        <v>30.154299999999999</v>
      </c>
      <c r="BJ1598" s="105">
        <v>29.855</v>
      </c>
      <c r="BK1598" s="105">
        <v>30.0792</v>
      </c>
      <c r="BL1598" s="116">
        <v>30.155100000000001</v>
      </c>
      <c r="BM1598" s="112">
        <v>2.6020800000000001E-3</v>
      </c>
      <c r="BN1598" s="112">
        <v>8.3976199999999997E-3</v>
      </c>
      <c r="BO1598" s="112">
        <v>2.5455299999999998E-3</v>
      </c>
      <c r="BP1598" s="112">
        <v>1.8728200000000001E-3</v>
      </c>
      <c r="BQ1598" s="112">
        <v>0.43189300000000003</v>
      </c>
      <c r="BR1598" s="112">
        <v>0.198715</v>
      </c>
      <c r="BS1598" s="112">
        <v>0.225744</v>
      </c>
      <c r="BT1598" s="112">
        <v>0.90700999999999998</v>
      </c>
      <c r="BU1598" s="117">
        <v>0.44741199999999998</v>
      </c>
      <c r="BV1598" s="112">
        <v>2.0516800000000002E-2</v>
      </c>
      <c r="BW1598" s="112">
        <v>3.51314E-2</v>
      </c>
      <c r="BX1598" s="112">
        <v>2.8709100000000001E-2</v>
      </c>
      <c r="BY1598" s="112">
        <v>1.12046E-2</v>
      </c>
      <c r="BZ1598" s="112">
        <v>0.71915799999999996</v>
      </c>
      <c r="CA1598" s="112">
        <v>0.457617</v>
      </c>
      <c r="CB1598" s="112">
        <v>0.45818399999999998</v>
      </c>
      <c r="CC1598" s="112">
        <v>0.94963500000000001</v>
      </c>
      <c r="CD1598" s="117">
        <v>0.78158300000000003</v>
      </c>
      <c r="CE1598" s="105">
        <v>1.39516</v>
      </c>
      <c r="CF1598" s="105">
        <v>0.95538400000000001</v>
      </c>
      <c r="CG1598" s="105">
        <v>0.65681500000000004</v>
      </c>
      <c r="CH1598" s="105">
        <v>1.46279</v>
      </c>
      <c r="CI1598" s="105">
        <v>-0.102477</v>
      </c>
      <c r="CJ1598" s="105">
        <v>0.19283800000000001</v>
      </c>
      <c r="CK1598" s="105">
        <v>0.13813700000000001</v>
      </c>
      <c r="CL1598" s="105">
        <v>-2.2280999999999999E-2</v>
      </c>
      <c r="CM1598" s="116">
        <v>0.103183</v>
      </c>
    </row>
    <row r="1599" spans="1:91">
      <c r="A1599" s="104" t="s">
        <v>4189</v>
      </c>
      <c r="B1599" s="104" t="s">
        <v>4190</v>
      </c>
      <c r="C1599" s="104" t="s">
        <v>1587</v>
      </c>
      <c r="D1599" s="105">
        <v>32.626550000000002</v>
      </c>
      <c r="E1599" s="108">
        <v>4248487751</v>
      </c>
      <c r="F1599" s="108">
        <v>2943850153</v>
      </c>
      <c r="G1599" s="108">
        <v>2938821254</v>
      </c>
      <c r="H1599" s="108">
        <v>4385531762</v>
      </c>
      <c r="I1599" s="108">
        <v>4373442615</v>
      </c>
      <c r="J1599" s="108">
        <v>2681925508</v>
      </c>
      <c r="K1599" s="108">
        <v>4936741007</v>
      </c>
      <c r="L1599" s="108">
        <v>2118857945</v>
      </c>
      <c r="M1599" s="108">
        <v>5293632969</v>
      </c>
      <c r="N1599" s="108">
        <v>3581699782</v>
      </c>
      <c r="O1599" s="108">
        <v>3101957979</v>
      </c>
      <c r="P1599" s="108">
        <v>2207141001</v>
      </c>
      <c r="Q1599" s="108">
        <v>6293422563</v>
      </c>
      <c r="R1599" s="108">
        <v>5541845322</v>
      </c>
      <c r="S1599" s="108">
        <v>5837879759</v>
      </c>
      <c r="T1599" s="108">
        <v>5081615195</v>
      </c>
      <c r="U1599" s="108">
        <v>5666226266</v>
      </c>
      <c r="V1599" s="108">
        <v>5297081045</v>
      </c>
      <c r="W1599" s="108">
        <v>5704792130</v>
      </c>
      <c r="X1599" s="108">
        <v>5487946780</v>
      </c>
      <c r="Y1599" s="108">
        <v>5398742932</v>
      </c>
      <c r="Z1599" s="108">
        <v>5310298582</v>
      </c>
      <c r="AA1599" s="108">
        <v>4856155437</v>
      </c>
      <c r="AB1599" s="108">
        <v>5055444674</v>
      </c>
      <c r="AC1599" s="108">
        <v>6774221149</v>
      </c>
      <c r="AD1599" s="108">
        <v>6858414795</v>
      </c>
      <c r="AE1599" s="108">
        <v>7130935643</v>
      </c>
      <c r="AF1599" s="108">
        <v>7401030842</v>
      </c>
      <c r="AG1599" s="108">
        <v>8526845582</v>
      </c>
      <c r="AH1599" s="115">
        <v>8030773692</v>
      </c>
      <c r="AI1599" s="105">
        <v>32.367800000000003</v>
      </c>
      <c r="AJ1599" s="105">
        <v>31.996500000000001</v>
      </c>
      <c r="AK1599" s="105">
        <v>31.9907</v>
      </c>
      <c r="AL1599" s="105">
        <v>32.304499999999997</v>
      </c>
      <c r="AM1599" s="105">
        <v>32.444200000000002</v>
      </c>
      <c r="AN1599" s="105">
        <v>31.760200000000001</v>
      </c>
      <c r="AO1599" s="105">
        <v>32.467500000000001</v>
      </c>
      <c r="AP1599" s="105">
        <v>31.6327</v>
      </c>
      <c r="AQ1599" s="105">
        <v>32.490699999999997</v>
      </c>
      <c r="AR1599" s="105">
        <v>32.151400000000002</v>
      </c>
      <c r="AS1599" s="105">
        <v>31.999400000000001</v>
      </c>
      <c r="AT1599" s="105">
        <v>31.643699999999999</v>
      </c>
      <c r="AU1599" s="105">
        <v>32.779200000000003</v>
      </c>
      <c r="AV1599" s="105">
        <v>32.657400000000003</v>
      </c>
      <c r="AW1599" s="105">
        <v>32.762900000000002</v>
      </c>
      <c r="AX1599" s="105">
        <v>32.622</v>
      </c>
      <c r="AY1599" s="105">
        <v>32.718499999999999</v>
      </c>
      <c r="AZ1599" s="105">
        <v>32.631100000000004</v>
      </c>
      <c r="BA1599" s="105">
        <v>32.654499999999999</v>
      </c>
      <c r="BB1599" s="105">
        <v>32.676200000000001</v>
      </c>
      <c r="BC1599" s="105">
        <v>32.525399999999998</v>
      </c>
      <c r="BD1599" s="105">
        <v>32.720700000000001</v>
      </c>
      <c r="BE1599" s="105">
        <v>32.577399999999997</v>
      </c>
      <c r="BF1599" s="105">
        <v>32.671799999999998</v>
      </c>
      <c r="BG1599" s="105">
        <v>32.702199999999998</v>
      </c>
      <c r="BH1599" s="105">
        <v>32.689700000000002</v>
      </c>
      <c r="BI1599" s="105">
        <v>32.7453</v>
      </c>
      <c r="BJ1599" s="105">
        <v>32.8401</v>
      </c>
      <c r="BK1599" s="105">
        <v>32.916699999999999</v>
      </c>
      <c r="BL1599" s="116">
        <v>32.896000000000001</v>
      </c>
      <c r="BM1599" s="112">
        <v>3.7897999999999999E-3</v>
      </c>
      <c r="BN1599" s="112">
        <v>2.71606E-2</v>
      </c>
      <c r="BO1599" s="112">
        <v>7.2170100000000001E-2</v>
      </c>
      <c r="BP1599" s="112">
        <v>3.32044E-3</v>
      </c>
      <c r="BQ1599" s="112">
        <v>2.7366999999999999E-2</v>
      </c>
      <c r="BR1599" s="112">
        <v>4.0717599999999998E-3</v>
      </c>
      <c r="BS1599" s="112">
        <v>7.0977100000000001E-3</v>
      </c>
      <c r="BT1599" s="112">
        <v>8.9273800000000004E-3</v>
      </c>
      <c r="BU1599" s="117">
        <v>3.7635199999999998E-3</v>
      </c>
      <c r="BV1599" s="112">
        <v>2.5137400000000001E-2</v>
      </c>
      <c r="BW1599" s="112">
        <v>7.0944199999999999E-2</v>
      </c>
      <c r="BX1599" s="112">
        <v>0.16442100000000001</v>
      </c>
      <c r="BY1599" s="112">
        <v>1.44758E-2</v>
      </c>
      <c r="BZ1599" s="112">
        <v>0.32771899999999998</v>
      </c>
      <c r="CA1599" s="112">
        <v>6.0476700000000001E-2</v>
      </c>
      <c r="CB1599" s="112">
        <v>8.4590399999999996E-2</v>
      </c>
      <c r="CC1599" s="112">
        <v>7.4732199999999999E-2</v>
      </c>
      <c r="CD1599" s="117">
        <v>0.31165100000000001</v>
      </c>
      <c r="CE1599" s="105">
        <v>-0.76593800000000001</v>
      </c>
      <c r="CF1599" s="105">
        <v>-0.71465500000000004</v>
      </c>
      <c r="CG1599" s="105">
        <v>-0.68730400000000003</v>
      </c>
      <c r="CH1599" s="105">
        <v>-0.95274400000000004</v>
      </c>
      <c r="CI1599" s="105">
        <v>-0.15110699999999999</v>
      </c>
      <c r="CJ1599" s="105">
        <v>-0.22706000000000001</v>
      </c>
      <c r="CK1599" s="105">
        <v>-0.26557399999999998</v>
      </c>
      <c r="CL1599" s="105">
        <v>-0.227633</v>
      </c>
      <c r="CM1599" s="116">
        <v>-0.17185500000000001</v>
      </c>
    </row>
    <row r="1600" spans="1:91">
      <c r="A1600" s="104" t="s">
        <v>4191</v>
      </c>
      <c r="B1600" s="104" t="s">
        <v>4192</v>
      </c>
      <c r="C1600" s="104" t="s">
        <v>4193</v>
      </c>
      <c r="D1600" s="105">
        <v>28.798300000000001</v>
      </c>
      <c r="E1600" s="108">
        <v>377218368.5</v>
      </c>
      <c r="F1600" s="108">
        <v>490541158</v>
      </c>
      <c r="G1600" s="108">
        <v>547618849.5</v>
      </c>
      <c r="H1600" s="108">
        <v>589633996.5</v>
      </c>
      <c r="I1600" s="108">
        <v>514784176</v>
      </c>
      <c r="J1600" s="108">
        <v>597040327.5</v>
      </c>
      <c r="K1600" s="108">
        <v>382379870</v>
      </c>
      <c r="L1600" s="108">
        <v>219898563.30000001</v>
      </c>
      <c r="M1600" s="108">
        <v>405119491.10000002</v>
      </c>
      <c r="N1600" s="108">
        <v>378339671.30000001</v>
      </c>
      <c r="O1600" s="108">
        <v>231517357.5</v>
      </c>
      <c r="P1600" s="108">
        <v>266099572</v>
      </c>
      <c r="Q1600" s="108">
        <v>408668818.5</v>
      </c>
      <c r="R1600" s="108">
        <v>248988866.80000001</v>
      </c>
      <c r="S1600" s="108">
        <v>277473185.5</v>
      </c>
      <c r="T1600" s="108">
        <v>249348357.30000001</v>
      </c>
      <c r="U1600" s="108">
        <v>251732456</v>
      </c>
      <c r="V1600" s="108">
        <v>416004100.5</v>
      </c>
      <c r="W1600" s="108">
        <v>172188439.5</v>
      </c>
      <c r="X1600" s="108">
        <v>498405944.5</v>
      </c>
      <c r="Y1600" s="108">
        <v>559472738.79999995</v>
      </c>
      <c r="Z1600" s="108">
        <v>412845504</v>
      </c>
      <c r="AA1600" s="108">
        <v>514588032</v>
      </c>
      <c r="AB1600" s="108">
        <v>341649090</v>
      </c>
      <c r="AC1600" s="108">
        <v>588356571</v>
      </c>
      <c r="AD1600" s="108">
        <v>335770256.30000001</v>
      </c>
      <c r="AE1600" s="108">
        <v>355769345</v>
      </c>
      <c r="AF1600" s="108">
        <v>413039329</v>
      </c>
      <c r="AG1600" s="108">
        <v>614676482</v>
      </c>
      <c r="AH1600" s="115">
        <v>370370209.5</v>
      </c>
      <c r="AI1600" s="105">
        <v>28.874300000000002</v>
      </c>
      <c r="AJ1600" s="105">
        <v>29.444400000000002</v>
      </c>
      <c r="AK1600" s="105">
        <v>29.6355</v>
      </c>
      <c r="AL1600" s="105">
        <v>29.409600000000001</v>
      </c>
      <c r="AM1600" s="105">
        <v>29.377199999999998</v>
      </c>
      <c r="AN1600" s="105">
        <v>29.6831</v>
      </c>
      <c r="AO1600" s="105">
        <v>28.7714</v>
      </c>
      <c r="AP1600" s="105">
        <v>28.568200000000001</v>
      </c>
      <c r="AQ1600" s="105">
        <v>28.782900000000001</v>
      </c>
      <c r="AR1600" s="105">
        <v>28.918299999999999</v>
      </c>
      <c r="AS1600" s="105">
        <v>28.3977</v>
      </c>
      <c r="AT1600" s="105">
        <v>28.5916</v>
      </c>
      <c r="AU1600" s="105">
        <v>28.812100000000001</v>
      </c>
      <c r="AV1600" s="105">
        <v>28.1812</v>
      </c>
      <c r="AW1600" s="105">
        <v>28.5351</v>
      </c>
      <c r="AX1600" s="105">
        <v>28.2729</v>
      </c>
      <c r="AY1600" s="105">
        <v>28.214099999999998</v>
      </c>
      <c r="AZ1600" s="105">
        <v>29.017099999999999</v>
      </c>
      <c r="BA1600" s="105">
        <v>27.604399999999998</v>
      </c>
      <c r="BB1600" s="105">
        <v>29.232299999999999</v>
      </c>
      <c r="BC1600" s="105">
        <v>29.279499999999999</v>
      </c>
      <c r="BD1600" s="105">
        <v>29.019100000000002</v>
      </c>
      <c r="BE1600" s="105">
        <v>29.346800000000002</v>
      </c>
      <c r="BF1600" s="105">
        <v>28.784500000000001</v>
      </c>
      <c r="BG1600" s="105">
        <v>29.187799999999999</v>
      </c>
      <c r="BH1600" s="105">
        <v>28.3598</v>
      </c>
      <c r="BI1600" s="105">
        <v>28.420200000000001</v>
      </c>
      <c r="BJ1600" s="105">
        <v>28.6768</v>
      </c>
      <c r="BK1600" s="105">
        <v>29.1374</v>
      </c>
      <c r="BL1600" s="116">
        <v>28.460599999999999</v>
      </c>
      <c r="BM1600" s="112">
        <v>0.13885500000000001</v>
      </c>
      <c r="BN1600" s="112">
        <v>3.0010100000000001E-2</v>
      </c>
      <c r="BO1600" s="112">
        <v>0.82212399999999997</v>
      </c>
      <c r="BP1600" s="112">
        <v>0.65110500000000004</v>
      </c>
      <c r="BQ1600" s="112">
        <v>0.40970600000000001</v>
      </c>
      <c r="BR1600" s="112">
        <v>0.47544700000000001</v>
      </c>
      <c r="BS1600" s="112">
        <v>0.93244199999999999</v>
      </c>
      <c r="BT1600" s="112">
        <v>0.32064799999999999</v>
      </c>
      <c r="BU1600" s="117">
        <v>0.77394200000000002</v>
      </c>
      <c r="BV1600" s="112">
        <v>0.20965</v>
      </c>
      <c r="BW1600" s="112">
        <v>7.5956899999999994E-2</v>
      </c>
      <c r="BX1600" s="112">
        <v>0.87461999999999995</v>
      </c>
      <c r="BY1600" s="112">
        <v>0.71614100000000003</v>
      </c>
      <c r="BZ1600" s="112">
        <v>0.71078799999999998</v>
      </c>
      <c r="CA1600" s="112">
        <v>0.71955499999999994</v>
      </c>
      <c r="CB1600" s="112">
        <v>0.96937600000000002</v>
      </c>
      <c r="CC1600" s="112">
        <v>0.52043200000000001</v>
      </c>
      <c r="CD1600" s="117">
        <v>0.927956</v>
      </c>
      <c r="CE1600" s="105">
        <v>0.55983499999999997</v>
      </c>
      <c r="CF1600" s="105">
        <v>0.73172400000000004</v>
      </c>
      <c r="CG1600" s="105">
        <v>-5.0738699999999998E-2</v>
      </c>
      <c r="CH1600" s="105">
        <v>-0.122389</v>
      </c>
      <c r="CI1600" s="105">
        <v>-0.248805</v>
      </c>
      <c r="CJ1600" s="105">
        <v>-0.25687500000000002</v>
      </c>
      <c r="CK1600" s="105">
        <v>-5.28514E-2</v>
      </c>
      <c r="CL1600" s="105">
        <v>0.29191400000000001</v>
      </c>
      <c r="CM1600" s="116">
        <v>-0.10231700000000001</v>
      </c>
    </row>
    <row r="1601" spans="1:91">
      <c r="A1601" s="104" t="s">
        <v>5426</v>
      </c>
      <c r="B1601" s="104" t="s">
        <v>5427</v>
      </c>
      <c r="C1601" s="104" t="s">
        <v>5428</v>
      </c>
      <c r="D1601" s="105">
        <v>26.664850000000001</v>
      </c>
      <c r="E1601" s="108">
        <v>43048637.5</v>
      </c>
      <c r="F1601" s="108">
        <v>69599790.5</v>
      </c>
      <c r="G1601" s="108">
        <v>196754274.5</v>
      </c>
      <c r="H1601" s="108">
        <v>60579651.25</v>
      </c>
      <c r="I1601" s="108">
        <v>194380612.80000001</v>
      </c>
      <c r="J1601" s="108">
        <v>88855319.409999996</v>
      </c>
      <c r="K1601" s="108">
        <v>108543728.09999999</v>
      </c>
      <c r="L1601" s="108">
        <v>55021144.049999997</v>
      </c>
      <c r="M1601" s="108">
        <v>39828124.75</v>
      </c>
      <c r="N1601" s="108">
        <v>64585423.5</v>
      </c>
      <c r="O1601" s="108">
        <v>42948576.5</v>
      </c>
      <c r="P1601" s="108">
        <v>449514427.5</v>
      </c>
      <c r="Q1601" s="108">
        <v>81586613.75</v>
      </c>
      <c r="R1601" s="108">
        <v>17720311</v>
      </c>
      <c r="S1601" s="108">
        <v>410527739.5</v>
      </c>
      <c r="T1601" s="108">
        <v>78425590</v>
      </c>
      <c r="U1601" s="108">
        <v>75902154.730000004</v>
      </c>
      <c r="V1601" s="108">
        <v>68361169.5</v>
      </c>
      <c r="W1601" s="108">
        <v>48482356.25</v>
      </c>
      <c r="X1601" s="108">
        <v>50825539</v>
      </c>
      <c r="Y1601" s="108">
        <v>108429183.3</v>
      </c>
      <c r="Z1601" s="108">
        <v>195388511.5</v>
      </c>
      <c r="AA1601" s="108">
        <v>86660197</v>
      </c>
      <c r="AB1601" s="108">
        <v>547278608</v>
      </c>
      <c r="AC1601" s="108">
        <v>79343279</v>
      </c>
      <c r="AD1601" s="108">
        <v>109864318</v>
      </c>
      <c r="AE1601" s="108">
        <v>148836615.5</v>
      </c>
      <c r="AF1601" s="108">
        <v>68850366.5</v>
      </c>
      <c r="AG1601" s="108">
        <v>175160446.40000001</v>
      </c>
      <c r="AH1601" s="115">
        <v>69266731.75</v>
      </c>
      <c r="AI1601" s="105">
        <v>25.742899999999999</v>
      </c>
      <c r="AJ1601" s="105">
        <v>26.754300000000001</v>
      </c>
      <c r="AK1601" s="105">
        <v>28.216100000000001</v>
      </c>
      <c r="AL1601" s="105">
        <v>26.1267</v>
      </c>
      <c r="AM1601" s="105">
        <v>27.994</v>
      </c>
      <c r="AN1601" s="105">
        <v>27.1647</v>
      </c>
      <c r="AO1601" s="105">
        <v>26.945799999999998</v>
      </c>
      <c r="AP1601" s="105">
        <v>26.8355</v>
      </c>
      <c r="AQ1601" s="105">
        <v>25.436399999999999</v>
      </c>
      <c r="AR1601" s="105">
        <v>26.416399999999999</v>
      </c>
      <c r="AS1601" s="105">
        <v>26.005500000000001</v>
      </c>
      <c r="AT1601" s="105">
        <v>29.347999999999999</v>
      </c>
      <c r="AU1601" s="105">
        <v>26.488199999999999</v>
      </c>
      <c r="AV1601" s="105">
        <v>24.368600000000001</v>
      </c>
      <c r="AW1601" s="105">
        <v>29.073</v>
      </c>
      <c r="AX1601" s="105">
        <v>26.604099999999999</v>
      </c>
      <c r="AY1601" s="105">
        <v>26.515599999999999</v>
      </c>
      <c r="AZ1601" s="105">
        <v>26.445599999999999</v>
      </c>
      <c r="BA1601" s="105">
        <v>25.7759</v>
      </c>
      <c r="BB1601" s="105">
        <v>25.976700000000001</v>
      </c>
      <c r="BC1601" s="105">
        <v>26.8642</v>
      </c>
      <c r="BD1601" s="105">
        <v>27.9498</v>
      </c>
      <c r="BE1601" s="105">
        <v>26.830500000000001</v>
      </c>
      <c r="BF1601" s="105">
        <v>29.464300000000001</v>
      </c>
      <c r="BG1601" s="105">
        <v>26.256599999999999</v>
      </c>
      <c r="BH1601" s="105">
        <v>26.7256</v>
      </c>
      <c r="BI1601" s="105">
        <v>27.163</v>
      </c>
      <c r="BJ1601" s="105">
        <v>26.091999999999999</v>
      </c>
      <c r="BK1601" s="105">
        <v>27.357199999999999</v>
      </c>
      <c r="BL1601" s="116">
        <v>26.0883</v>
      </c>
      <c r="BM1601" s="112">
        <v>0.66245699999999996</v>
      </c>
      <c r="BN1601" s="112">
        <v>0.44334099999999999</v>
      </c>
      <c r="BO1601" s="112">
        <v>0.87648000000000004</v>
      </c>
      <c r="BP1601" s="112">
        <v>0.54753300000000005</v>
      </c>
      <c r="BQ1601" s="112">
        <v>0.93127099999999996</v>
      </c>
      <c r="BR1601" s="112">
        <v>0.98363299999999998</v>
      </c>
      <c r="BS1601" s="112">
        <v>0.59934299999999996</v>
      </c>
      <c r="BT1601" s="112">
        <v>0.146426</v>
      </c>
      <c r="BU1601" s="117">
        <v>0.70437899999999998</v>
      </c>
      <c r="BV1601" s="112">
        <v>0.72446699999999997</v>
      </c>
      <c r="BW1601" s="112">
        <v>0.530385</v>
      </c>
      <c r="BX1601" s="112">
        <v>0.91417300000000001</v>
      </c>
      <c r="BY1601" s="112">
        <v>0.62631199999999998</v>
      </c>
      <c r="BZ1601" s="112">
        <v>0.96575</v>
      </c>
      <c r="CA1601" s="112">
        <v>0.98983299999999996</v>
      </c>
      <c r="CB1601" s="112">
        <v>0.76761400000000002</v>
      </c>
      <c r="CC1601" s="112">
        <v>0.33324300000000001</v>
      </c>
      <c r="CD1601" s="117">
        <v>0.90515800000000002</v>
      </c>
      <c r="CE1601" s="105">
        <v>0.39194600000000002</v>
      </c>
      <c r="CF1601" s="105">
        <v>0.58264199999999999</v>
      </c>
      <c r="CG1601" s="105">
        <v>-0.10662099999999999</v>
      </c>
      <c r="CH1601" s="105">
        <v>0.74409499999999995</v>
      </c>
      <c r="CI1601" s="105">
        <v>0.13075100000000001</v>
      </c>
      <c r="CJ1601" s="105">
        <v>9.2716199999999995E-3</v>
      </c>
      <c r="CK1601" s="105">
        <v>-0.306894</v>
      </c>
      <c r="CL1601" s="105">
        <v>1.56904</v>
      </c>
      <c r="CM1601" s="116">
        <v>0.20256199999999999</v>
      </c>
    </row>
    <row r="1602" spans="1:91">
      <c r="A1602" s="104" t="s">
        <v>4194</v>
      </c>
      <c r="B1602" s="104" t="s">
        <v>4195</v>
      </c>
      <c r="C1602" s="104" t="s">
        <v>4196</v>
      </c>
      <c r="D1602" s="105">
        <v>37.345349999999996</v>
      </c>
      <c r="E1602" s="108">
        <v>104707000000</v>
      </c>
      <c r="F1602" s="108">
        <v>65891500997</v>
      </c>
      <c r="G1602" s="108">
        <v>61166628134</v>
      </c>
      <c r="H1602" s="108">
        <v>99608723502</v>
      </c>
      <c r="I1602" s="108">
        <v>92434295611</v>
      </c>
      <c r="J1602" s="108">
        <v>59022249708</v>
      </c>
      <c r="K1602" s="108">
        <v>109649000000</v>
      </c>
      <c r="L1602" s="108">
        <v>50682242202</v>
      </c>
      <c r="M1602" s="108">
        <v>106140000000</v>
      </c>
      <c r="N1602" s="108">
        <v>74748490180</v>
      </c>
      <c r="O1602" s="108">
        <v>47327073433</v>
      </c>
      <c r="P1602" s="108">
        <v>51174253305</v>
      </c>
      <c r="Q1602" s="108">
        <v>163939000000</v>
      </c>
      <c r="R1602" s="108">
        <v>153535000000</v>
      </c>
      <c r="S1602" s="108">
        <v>100017000000</v>
      </c>
      <c r="T1602" s="108">
        <v>145051000000</v>
      </c>
      <c r="U1602" s="108">
        <v>153140000000</v>
      </c>
      <c r="V1602" s="108">
        <v>146964000000</v>
      </c>
      <c r="W1602" s="108">
        <v>158459000000</v>
      </c>
      <c r="X1602" s="108">
        <v>150644000000</v>
      </c>
      <c r="Y1602" s="108">
        <v>150741000000</v>
      </c>
      <c r="Z1602" s="108">
        <v>150080000000</v>
      </c>
      <c r="AA1602" s="108">
        <v>154361000000</v>
      </c>
      <c r="AB1602" s="108">
        <v>147953000000</v>
      </c>
      <c r="AC1602" s="108">
        <v>172476000000</v>
      </c>
      <c r="AD1602" s="108">
        <v>170416000000</v>
      </c>
      <c r="AE1602" s="108">
        <v>179072000000</v>
      </c>
      <c r="AF1602" s="108">
        <v>171985000000</v>
      </c>
      <c r="AG1602" s="108">
        <v>180781000000</v>
      </c>
      <c r="AH1602" s="115">
        <v>178726000000</v>
      </c>
      <c r="AI1602" s="105">
        <v>36.991100000000003</v>
      </c>
      <c r="AJ1602" s="105">
        <v>36.422600000000003</v>
      </c>
      <c r="AK1602" s="105">
        <v>36.3033</v>
      </c>
      <c r="AL1602" s="105">
        <v>36.809899999999999</v>
      </c>
      <c r="AM1602" s="105">
        <v>36.804400000000001</v>
      </c>
      <c r="AN1602" s="105">
        <v>36.112699999999997</v>
      </c>
      <c r="AO1602" s="105">
        <v>36.9086</v>
      </c>
      <c r="AP1602" s="105">
        <v>36.042499999999997</v>
      </c>
      <c r="AQ1602" s="105">
        <v>36.816299999999998</v>
      </c>
      <c r="AR1602" s="105">
        <v>36.564700000000002</v>
      </c>
      <c r="AS1602" s="105">
        <v>35.928899999999999</v>
      </c>
      <c r="AT1602" s="105">
        <v>36.178899999999999</v>
      </c>
      <c r="AU1602" s="105">
        <v>37.487499999999997</v>
      </c>
      <c r="AV1602" s="105">
        <v>37.4495</v>
      </c>
      <c r="AW1602" s="105">
        <v>36.883000000000003</v>
      </c>
      <c r="AX1602" s="105">
        <v>37.457099999999997</v>
      </c>
      <c r="AY1602" s="105">
        <v>37.472799999999999</v>
      </c>
      <c r="AZ1602" s="105">
        <v>37.405200000000001</v>
      </c>
      <c r="BA1602" s="105">
        <v>37.450299999999999</v>
      </c>
      <c r="BB1602" s="105">
        <v>37.463299999999997</v>
      </c>
      <c r="BC1602" s="105">
        <v>37.333399999999997</v>
      </c>
      <c r="BD1602" s="105">
        <v>37.551499999999997</v>
      </c>
      <c r="BE1602" s="105">
        <v>37.578499999999998</v>
      </c>
      <c r="BF1602" s="105">
        <v>37.542900000000003</v>
      </c>
      <c r="BG1602" s="105">
        <v>37.4011</v>
      </c>
      <c r="BH1602" s="105">
        <v>37.3367</v>
      </c>
      <c r="BI1602" s="105">
        <v>37.395600000000002</v>
      </c>
      <c r="BJ1602" s="105">
        <v>37.378500000000003</v>
      </c>
      <c r="BK1602" s="105">
        <v>37.353999999999999</v>
      </c>
      <c r="BL1602" s="116">
        <v>37.4148</v>
      </c>
      <c r="BM1602" s="112">
        <v>1.9021199999999999E-2</v>
      </c>
      <c r="BN1602" s="112">
        <v>2.5473699999999998E-2</v>
      </c>
      <c r="BO1602" s="112">
        <v>4.4874600000000001E-2</v>
      </c>
      <c r="BP1602" s="112">
        <v>3.3705499999999999E-3</v>
      </c>
      <c r="BQ1602" s="112">
        <v>0.60787599999999997</v>
      </c>
      <c r="BR1602" s="112">
        <v>8.14275E-2</v>
      </c>
      <c r="BS1602" s="112">
        <v>0.50105699999999997</v>
      </c>
      <c r="BT1602" s="112">
        <v>1.0581900000000001E-3</v>
      </c>
      <c r="BU1602" s="117">
        <v>0.87274499999999999</v>
      </c>
      <c r="BV1602" s="112">
        <v>5.74835E-2</v>
      </c>
      <c r="BW1602" s="112">
        <v>6.7932099999999995E-2</v>
      </c>
      <c r="BX1602" s="112">
        <v>0.12606999999999999</v>
      </c>
      <c r="BY1602" s="112">
        <v>1.45697E-2</v>
      </c>
      <c r="BZ1602" s="112">
        <v>0.803234</v>
      </c>
      <c r="CA1602" s="112">
        <v>0.29107300000000003</v>
      </c>
      <c r="CB1602" s="112">
        <v>0.69618599999999997</v>
      </c>
      <c r="CC1602" s="112">
        <v>2.5685400000000001E-2</v>
      </c>
      <c r="CD1602" s="117">
        <v>0.96529799999999999</v>
      </c>
      <c r="CE1602" s="105">
        <v>-0.81013000000000002</v>
      </c>
      <c r="CF1602" s="105">
        <v>-0.80676499999999995</v>
      </c>
      <c r="CG1602" s="105">
        <v>-0.79332400000000003</v>
      </c>
      <c r="CH1602" s="105">
        <v>-1.1583000000000001</v>
      </c>
      <c r="CI1602" s="105">
        <v>-0.109107</v>
      </c>
      <c r="CJ1602" s="105">
        <v>6.2554700000000005E-2</v>
      </c>
      <c r="CK1602" s="105">
        <v>3.3184100000000001E-2</v>
      </c>
      <c r="CL1602" s="105">
        <v>0.17517199999999999</v>
      </c>
      <c r="CM1602" s="116">
        <v>-4.6335899999999999E-3</v>
      </c>
    </row>
    <row r="1603" spans="1:91">
      <c r="A1603" s="104" t="s">
        <v>4197</v>
      </c>
      <c r="B1603" s="104" t="s">
        <v>4198</v>
      </c>
      <c r="C1603" s="104" t="s">
        <v>4199</v>
      </c>
      <c r="D1603" s="105">
        <v>35.168849999999999</v>
      </c>
      <c r="E1603" s="108">
        <v>30399815778</v>
      </c>
      <c r="F1603" s="108">
        <v>29176285351</v>
      </c>
      <c r="G1603" s="108">
        <v>29464612261</v>
      </c>
      <c r="H1603" s="108">
        <v>35941741332</v>
      </c>
      <c r="I1603" s="108">
        <v>30926113732</v>
      </c>
      <c r="J1603" s="108">
        <v>33782711419</v>
      </c>
      <c r="K1603" s="108">
        <v>33117485376</v>
      </c>
      <c r="L1603" s="108">
        <v>25646513975</v>
      </c>
      <c r="M1603" s="108">
        <v>35934163923</v>
      </c>
      <c r="N1603" s="108">
        <v>26993334382</v>
      </c>
      <c r="O1603" s="108">
        <v>30321028836</v>
      </c>
      <c r="P1603" s="108">
        <v>27239542223</v>
      </c>
      <c r="Q1603" s="108">
        <v>32198547789</v>
      </c>
      <c r="R1603" s="108">
        <v>31873857644</v>
      </c>
      <c r="S1603" s="108">
        <v>19407183475</v>
      </c>
      <c r="T1603" s="108">
        <v>28297933704</v>
      </c>
      <c r="U1603" s="108">
        <v>29330599427</v>
      </c>
      <c r="V1603" s="108">
        <v>27256113968</v>
      </c>
      <c r="W1603" s="108">
        <v>30034525119</v>
      </c>
      <c r="X1603" s="108">
        <v>26975709783</v>
      </c>
      <c r="Y1603" s="108">
        <v>29527346760</v>
      </c>
      <c r="Z1603" s="108">
        <v>30574399994</v>
      </c>
      <c r="AA1603" s="108">
        <v>30844892174</v>
      </c>
      <c r="AB1603" s="108">
        <v>29327485716</v>
      </c>
      <c r="AC1603" s="108">
        <v>37499308056</v>
      </c>
      <c r="AD1603" s="108">
        <v>35202780232</v>
      </c>
      <c r="AE1603" s="108">
        <v>32892650739</v>
      </c>
      <c r="AF1603" s="108">
        <v>32829620297</v>
      </c>
      <c r="AG1603" s="108">
        <v>35398820615</v>
      </c>
      <c r="AH1603" s="115">
        <v>32411833651</v>
      </c>
      <c r="AI1603" s="105">
        <v>35.206800000000001</v>
      </c>
      <c r="AJ1603" s="105">
        <v>35.263399999999997</v>
      </c>
      <c r="AK1603" s="105">
        <v>35.2682</v>
      </c>
      <c r="AL1603" s="105">
        <v>35.339300000000001</v>
      </c>
      <c r="AM1603" s="105">
        <v>35.257899999999999</v>
      </c>
      <c r="AN1603" s="105">
        <v>35.337899999999998</v>
      </c>
      <c r="AO1603" s="105">
        <v>35.193899999999999</v>
      </c>
      <c r="AP1603" s="105">
        <v>35.156399999999998</v>
      </c>
      <c r="AQ1603" s="105">
        <v>35.253700000000002</v>
      </c>
      <c r="AR1603" s="105">
        <v>35.107399999999998</v>
      </c>
      <c r="AS1603" s="105">
        <v>35.303600000000003</v>
      </c>
      <c r="AT1603" s="105">
        <v>35.269100000000002</v>
      </c>
      <c r="AU1603" s="105">
        <v>35.1113</v>
      </c>
      <c r="AV1603" s="105">
        <v>35.1813</v>
      </c>
      <c r="AW1603" s="105">
        <v>34.556600000000003</v>
      </c>
      <c r="AX1603" s="105">
        <v>35.099299999999999</v>
      </c>
      <c r="AY1603" s="105">
        <v>35.076300000000003</v>
      </c>
      <c r="AZ1603" s="105">
        <v>34.995600000000003</v>
      </c>
      <c r="BA1603" s="105">
        <v>35.050800000000002</v>
      </c>
      <c r="BB1603" s="105">
        <v>34.992400000000004</v>
      </c>
      <c r="BC1603" s="105">
        <v>34.997100000000003</v>
      </c>
      <c r="BD1603" s="105">
        <v>35.257800000000003</v>
      </c>
      <c r="BE1603" s="105">
        <v>35.259900000000002</v>
      </c>
      <c r="BF1603" s="105">
        <v>35.208100000000002</v>
      </c>
      <c r="BG1603" s="105">
        <v>35.198700000000002</v>
      </c>
      <c r="BH1603" s="105">
        <v>35.060400000000001</v>
      </c>
      <c r="BI1603" s="105">
        <v>34.950899999999997</v>
      </c>
      <c r="BJ1603" s="105">
        <v>34.9893</v>
      </c>
      <c r="BK1603" s="105">
        <v>34.970300000000002</v>
      </c>
      <c r="BL1603" s="116">
        <v>34.921799999999998</v>
      </c>
      <c r="BM1603" s="112">
        <v>5.3130600000000005E-4</v>
      </c>
      <c r="BN1603" s="112">
        <v>4.73158E-4</v>
      </c>
      <c r="BO1603" s="112">
        <v>2.2759799999999999E-3</v>
      </c>
      <c r="BP1603" s="112">
        <v>1.3941500000000001E-2</v>
      </c>
      <c r="BQ1603" s="112">
        <v>0.959596</v>
      </c>
      <c r="BR1603" s="112">
        <v>6.0808800000000003E-2</v>
      </c>
      <c r="BS1603" s="112">
        <v>0.12623599999999999</v>
      </c>
      <c r="BT1603" s="112">
        <v>4.3071199999999998E-4</v>
      </c>
      <c r="BU1603" s="117">
        <v>0.21509800000000001</v>
      </c>
      <c r="BV1603" s="112">
        <v>9.42576E-3</v>
      </c>
      <c r="BW1603" s="112">
        <v>1.0302E-2</v>
      </c>
      <c r="BX1603" s="112">
        <v>2.6860800000000001E-2</v>
      </c>
      <c r="BY1603" s="112">
        <v>3.4556200000000002E-2</v>
      </c>
      <c r="BZ1603" s="112">
        <v>0.97745099999999996</v>
      </c>
      <c r="CA1603" s="112">
        <v>0.24476800000000001</v>
      </c>
      <c r="CB1603" s="112">
        <v>0.334644</v>
      </c>
      <c r="CC1603" s="112">
        <v>1.8755600000000001E-2</v>
      </c>
      <c r="CD1603" s="117">
        <v>0.70063399999999998</v>
      </c>
      <c r="CE1603" s="105">
        <v>0.285692</v>
      </c>
      <c r="CF1603" s="105">
        <v>0.35123599999999999</v>
      </c>
      <c r="CG1603" s="105">
        <v>0.24088699999999999</v>
      </c>
      <c r="CH1603" s="105">
        <v>0.26625399999999999</v>
      </c>
      <c r="CI1603" s="105">
        <v>-1.07066E-2</v>
      </c>
      <c r="CJ1603" s="105">
        <v>9.6598299999999998E-2</v>
      </c>
      <c r="CK1603" s="105">
        <v>5.29887E-2</v>
      </c>
      <c r="CL1603" s="105">
        <v>0.28148400000000001</v>
      </c>
      <c r="CM1603" s="116">
        <v>0.109557</v>
      </c>
    </row>
    <row r="1604" spans="1:91">
      <c r="A1604" s="104" t="s">
        <v>4200</v>
      </c>
      <c r="B1604" s="104" t="s">
        <v>4201</v>
      </c>
      <c r="C1604" s="104" t="s">
        <v>4202</v>
      </c>
      <c r="D1604" s="105">
        <v>35.612499999999997</v>
      </c>
      <c r="E1604" s="108">
        <v>45485844826</v>
      </c>
      <c r="F1604" s="108">
        <v>45693873503</v>
      </c>
      <c r="G1604" s="108">
        <v>43896389437</v>
      </c>
      <c r="H1604" s="108">
        <v>55948869626</v>
      </c>
      <c r="I1604" s="108">
        <v>57593725023</v>
      </c>
      <c r="J1604" s="108">
        <v>55422894481</v>
      </c>
      <c r="K1604" s="108">
        <v>49424575487</v>
      </c>
      <c r="L1604" s="108">
        <v>33596471262</v>
      </c>
      <c r="M1604" s="108">
        <v>53384173839</v>
      </c>
      <c r="N1604" s="108">
        <v>36153115741</v>
      </c>
      <c r="O1604" s="108">
        <v>41645207949</v>
      </c>
      <c r="P1604" s="108">
        <v>36843667145</v>
      </c>
      <c r="Q1604" s="108">
        <v>43934383834</v>
      </c>
      <c r="R1604" s="108">
        <v>43330975275</v>
      </c>
      <c r="S1604" s="108">
        <v>28740180592</v>
      </c>
      <c r="T1604" s="108">
        <v>41058716470</v>
      </c>
      <c r="U1604" s="108">
        <v>40644849142</v>
      </c>
      <c r="V1604" s="108">
        <v>41999032676</v>
      </c>
      <c r="W1604" s="108">
        <v>43512958598</v>
      </c>
      <c r="X1604" s="108">
        <v>41485149985</v>
      </c>
      <c r="Y1604" s="108">
        <v>40361458863</v>
      </c>
      <c r="Z1604" s="108">
        <v>36828183360</v>
      </c>
      <c r="AA1604" s="108">
        <v>41447698739</v>
      </c>
      <c r="AB1604" s="108">
        <v>41028367084</v>
      </c>
      <c r="AC1604" s="108">
        <v>46457104439</v>
      </c>
      <c r="AD1604" s="108">
        <v>46338691543</v>
      </c>
      <c r="AE1604" s="108">
        <v>49275265664</v>
      </c>
      <c r="AF1604" s="108">
        <v>45870191848</v>
      </c>
      <c r="AG1604" s="108">
        <v>48294217949</v>
      </c>
      <c r="AH1604" s="115">
        <v>48558170403</v>
      </c>
      <c r="AI1604" s="105">
        <v>35.788200000000003</v>
      </c>
      <c r="AJ1604" s="105">
        <v>35.9026</v>
      </c>
      <c r="AK1604" s="105">
        <v>35.8339</v>
      </c>
      <c r="AL1604" s="105">
        <v>35.977800000000002</v>
      </c>
      <c r="AM1604" s="105">
        <v>36.140700000000002</v>
      </c>
      <c r="AN1604" s="105">
        <v>36.033799999999999</v>
      </c>
      <c r="AO1604" s="105">
        <v>35.766599999999997</v>
      </c>
      <c r="AP1604" s="105">
        <v>35.513199999999998</v>
      </c>
      <c r="AQ1604" s="105">
        <v>35.824800000000003</v>
      </c>
      <c r="AR1604" s="105">
        <v>35.525100000000002</v>
      </c>
      <c r="AS1604" s="105">
        <v>35.751300000000001</v>
      </c>
      <c r="AT1604" s="105">
        <v>35.704900000000002</v>
      </c>
      <c r="AU1604" s="105">
        <v>35.562199999999997</v>
      </c>
      <c r="AV1604" s="105">
        <v>35.624400000000001</v>
      </c>
      <c r="AW1604" s="105">
        <v>35.122300000000003</v>
      </c>
      <c r="AX1604" s="105">
        <v>35.636299999999999</v>
      </c>
      <c r="AY1604" s="105">
        <v>35.547699999999999</v>
      </c>
      <c r="AZ1604" s="105">
        <v>35.613500000000002</v>
      </c>
      <c r="BA1604" s="105">
        <v>35.585700000000003</v>
      </c>
      <c r="BB1604" s="105">
        <v>35.611499999999999</v>
      </c>
      <c r="BC1604" s="105">
        <v>35.444299999999998</v>
      </c>
      <c r="BD1604" s="105">
        <v>35.5261</v>
      </c>
      <c r="BE1604" s="105">
        <v>35.685499999999998</v>
      </c>
      <c r="BF1604" s="105">
        <v>35.692500000000003</v>
      </c>
      <c r="BG1604" s="105">
        <v>35.5107</v>
      </c>
      <c r="BH1604" s="105">
        <v>35.457299999999996</v>
      </c>
      <c r="BI1604" s="105">
        <v>35.533999999999999</v>
      </c>
      <c r="BJ1604" s="105">
        <v>35.471899999999998</v>
      </c>
      <c r="BK1604" s="105">
        <v>35.421900000000001</v>
      </c>
      <c r="BL1604" s="116">
        <v>35.510300000000001</v>
      </c>
      <c r="BM1604" s="112">
        <v>8.7886599999999996E-4</v>
      </c>
      <c r="BN1604" s="112">
        <v>4.24719E-4</v>
      </c>
      <c r="BO1604" s="112">
        <v>7.7823500000000004E-2</v>
      </c>
      <c r="BP1604" s="112">
        <v>5.9038300000000002E-2</v>
      </c>
      <c r="BQ1604" s="112">
        <v>0.85263599999999995</v>
      </c>
      <c r="BR1604" s="112">
        <v>2.36361E-2</v>
      </c>
      <c r="BS1604" s="112">
        <v>0.24346699999999999</v>
      </c>
      <c r="BT1604" s="112">
        <v>5.0005099999999997E-2</v>
      </c>
      <c r="BU1604" s="117">
        <v>0.39368599999999998</v>
      </c>
      <c r="BV1604" s="112">
        <v>1.21449E-2</v>
      </c>
      <c r="BW1604" s="112">
        <v>9.9686700000000007E-3</v>
      </c>
      <c r="BX1604" s="112">
        <v>0.170594</v>
      </c>
      <c r="BY1604" s="112">
        <v>0.104837</v>
      </c>
      <c r="BZ1604" s="112">
        <v>0.92747000000000002</v>
      </c>
      <c r="CA1604" s="112">
        <v>0.14422499999999999</v>
      </c>
      <c r="CB1604" s="112">
        <v>0.478935</v>
      </c>
      <c r="CC1604" s="112">
        <v>0.18504399999999999</v>
      </c>
      <c r="CD1604" s="117">
        <v>0.75961900000000004</v>
      </c>
      <c r="CE1604" s="105">
        <v>0.373556</v>
      </c>
      <c r="CF1604" s="105">
        <v>0.58275900000000003</v>
      </c>
      <c r="CG1604" s="105">
        <v>0.23350099999999999</v>
      </c>
      <c r="CH1604" s="105">
        <v>0.192417</v>
      </c>
      <c r="CI1604" s="105">
        <v>-3.17116E-2</v>
      </c>
      <c r="CJ1604" s="105">
        <v>0.13118199999999999</v>
      </c>
      <c r="CK1604" s="105">
        <v>7.9149899999999995E-2</v>
      </c>
      <c r="CL1604" s="105">
        <v>0.16670199999999999</v>
      </c>
      <c r="CM1604" s="116">
        <v>3.2663999999999999E-2</v>
      </c>
    </row>
    <row r="1605" spans="1:91">
      <c r="A1605" s="104" t="s">
        <v>4203</v>
      </c>
      <c r="B1605" s="104" t="s">
        <v>4204</v>
      </c>
      <c r="C1605" s="104" t="s">
        <v>4205</v>
      </c>
      <c r="D1605" s="105">
        <v>31.480150000000002</v>
      </c>
      <c r="E1605" s="108">
        <v>3438850125</v>
      </c>
      <c r="F1605" s="108">
        <v>1661186934</v>
      </c>
      <c r="G1605" s="108">
        <v>1222692593</v>
      </c>
      <c r="H1605" s="108">
        <v>3666527954</v>
      </c>
      <c r="I1605" s="108">
        <v>952326253</v>
      </c>
      <c r="J1605" s="108">
        <v>1550077353</v>
      </c>
      <c r="K1605" s="108">
        <v>3552057959</v>
      </c>
      <c r="L1605" s="108">
        <v>825142780.5</v>
      </c>
      <c r="M1605" s="108">
        <v>2027866605</v>
      </c>
      <c r="N1605" s="108">
        <v>430663593</v>
      </c>
      <c r="O1605" s="108">
        <v>1188217600</v>
      </c>
      <c r="P1605" s="108">
        <v>1314531968</v>
      </c>
      <c r="Q1605" s="108">
        <v>2627428729</v>
      </c>
      <c r="R1605" s="108">
        <v>3996291305</v>
      </c>
      <c r="S1605" s="108">
        <v>1721397248</v>
      </c>
      <c r="T1605" s="108">
        <v>2440015392</v>
      </c>
      <c r="U1605" s="108">
        <v>2302303222</v>
      </c>
      <c r="V1605" s="108">
        <v>2382471561</v>
      </c>
      <c r="W1605" s="108">
        <v>2317461242</v>
      </c>
      <c r="X1605" s="108">
        <v>2636201952</v>
      </c>
      <c r="Y1605" s="108">
        <v>2664177984</v>
      </c>
      <c r="Z1605" s="108">
        <v>3323835312</v>
      </c>
      <c r="AA1605" s="108">
        <v>2770527356</v>
      </c>
      <c r="AB1605" s="108">
        <v>2976146370</v>
      </c>
      <c r="AC1605" s="108">
        <v>2898434696</v>
      </c>
      <c r="AD1605" s="108">
        <v>3170574344</v>
      </c>
      <c r="AE1605" s="108">
        <v>3117971404</v>
      </c>
      <c r="AF1605" s="108">
        <v>2677670492</v>
      </c>
      <c r="AG1605" s="108">
        <v>3169196144</v>
      </c>
      <c r="AH1605" s="115">
        <v>2898266636</v>
      </c>
      <c r="AI1605" s="105">
        <v>32.062800000000003</v>
      </c>
      <c r="AJ1605" s="105">
        <v>31.178799999999999</v>
      </c>
      <c r="AK1605" s="105">
        <v>30.7332</v>
      </c>
      <c r="AL1605" s="105">
        <v>32.046199999999999</v>
      </c>
      <c r="AM1605" s="105">
        <v>30.256799999999998</v>
      </c>
      <c r="AN1605" s="105">
        <v>31.008400000000002</v>
      </c>
      <c r="AO1605" s="105">
        <v>31.973299999999998</v>
      </c>
      <c r="AP1605" s="105">
        <v>30.3567</v>
      </c>
      <c r="AQ1605" s="105">
        <v>31.106400000000001</v>
      </c>
      <c r="AR1605" s="105">
        <v>29.138200000000001</v>
      </c>
      <c r="AS1605" s="105">
        <v>30.680700000000002</v>
      </c>
      <c r="AT1605" s="105">
        <v>30.896100000000001</v>
      </c>
      <c r="AU1605" s="105">
        <v>31.5244</v>
      </c>
      <c r="AV1605" s="105">
        <v>32.185699999999997</v>
      </c>
      <c r="AW1605" s="105">
        <v>31.001000000000001</v>
      </c>
      <c r="AX1605" s="105">
        <v>31.563600000000001</v>
      </c>
      <c r="AY1605" s="105">
        <v>31.4237</v>
      </c>
      <c r="AZ1605" s="105">
        <v>31.479199999999999</v>
      </c>
      <c r="BA1605" s="105">
        <v>31.354800000000001</v>
      </c>
      <c r="BB1605" s="105">
        <v>31.6205</v>
      </c>
      <c r="BC1605" s="105">
        <v>31.4969</v>
      </c>
      <c r="BD1605" s="105">
        <v>32.035800000000002</v>
      </c>
      <c r="BE1605" s="105">
        <v>31.767499999999998</v>
      </c>
      <c r="BF1605" s="105">
        <v>31.907399999999999</v>
      </c>
      <c r="BG1605" s="105">
        <v>31.481100000000001</v>
      </c>
      <c r="BH1605" s="105">
        <v>31.5885</v>
      </c>
      <c r="BI1605" s="105">
        <v>31.5518</v>
      </c>
      <c r="BJ1605" s="105">
        <v>31.3734</v>
      </c>
      <c r="BK1605" s="105">
        <v>31.488299999999999</v>
      </c>
      <c r="BL1605" s="116">
        <v>31.428799999999999</v>
      </c>
      <c r="BM1605" s="112">
        <v>0.80167299999999997</v>
      </c>
      <c r="BN1605" s="112">
        <v>0.56417200000000001</v>
      </c>
      <c r="BO1605" s="112">
        <v>0.57604699999999998</v>
      </c>
      <c r="BP1605" s="112">
        <v>9.8072099999999995E-2</v>
      </c>
      <c r="BQ1605" s="112">
        <v>0.70472100000000004</v>
      </c>
      <c r="BR1605" s="112">
        <v>0.32592100000000002</v>
      </c>
      <c r="BS1605" s="112">
        <v>0.50867099999999998</v>
      </c>
      <c r="BT1605" s="112">
        <v>4.9386200000000003E-3</v>
      </c>
      <c r="BU1605" s="117">
        <v>7.3542800000000005E-2</v>
      </c>
      <c r="BV1605" s="112">
        <v>0.83843100000000004</v>
      </c>
      <c r="BW1605" s="112">
        <v>0.643424</v>
      </c>
      <c r="BX1605" s="112">
        <v>0.667296</v>
      </c>
      <c r="BY1605" s="112">
        <v>0.157112</v>
      </c>
      <c r="BZ1605" s="112">
        <v>0.85838899999999996</v>
      </c>
      <c r="CA1605" s="112">
        <v>0.59501499999999996</v>
      </c>
      <c r="CB1605" s="112">
        <v>0.70116100000000003</v>
      </c>
      <c r="CC1605" s="112">
        <v>5.6323699999999997E-2</v>
      </c>
      <c r="CD1605" s="117">
        <v>0.57846399999999998</v>
      </c>
      <c r="CE1605" s="105">
        <v>-0.105237</v>
      </c>
      <c r="CF1605" s="105">
        <v>-0.32634600000000002</v>
      </c>
      <c r="CG1605" s="105">
        <v>-0.28467799999999999</v>
      </c>
      <c r="CH1605" s="105">
        <v>-1.19184</v>
      </c>
      <c r="CI1605" s="105">
        <v>0.14021700000000001</v>
      </c>
      <c r="CJ1605" s="105">
        <v>5.8695499999999998E-2</v>
      </c>
      <c r="CK1605" s="105">
        <v>6.0611699999999998E-2</v>
      </c>
      <c r="CL1605" s="105">
        <v>0.47339799999999999</v>
      </c>
      <c r="CM1605" s="116">
        <v>0.110319</v>
      </c>
    </row>
    <row r="1606" spans="1:91">
      <c r="A1606" s="104" t="s">
        <v>4206</v>
      </c>
      <c r="B1606" s="104" t="s">
        <v>4207</v>
      </c>
      <c r="C1606" s="104" t="s">
        <v>4208</v>
      </c>
      <c r="D1606" s="105">
        <v>26.45645</v>
      </c>
      <c r="E1606" s="108">
        <v>83123857</v>
      </c>
      <c r="F1606" s="108">
        <v>58566268</v>
      </c>
      <c r="G1606" s="108">
        <v>47820881</v>
      </c>
      <c r="H1606" s="108">
        <v>51388483.939999998</v>
      </c>
      <c r="I1606" s="108">
        <v>35571499.25</v>
      </c>
      <c r="J1606" s="108">
        <v>34555221.880000003</v>
      </c>
      <c r="K1606" s="108">
        <v>28747989</v>
      </c>
      <c r="L1606" s="108">
        <v>27417314.5</v>
      </c>
      <c r="M1606" s="108">
        <v>66272740</v>
      </c>
      <c r="N1606" s="108">
        <v>71452692</v>
      </c>
      <c r="O1606" s="108">
        <v>42157852.5</v>
      </c>
      <c r="P1606" s="108">
        <v>62593363</v>
      </c>
      <c r="Q1606" s="108">
        <v>103493044</v>
      </c>
      <c r="R1606" s="108">
        <v>91068208</v>
      </c>
      <c r="S1606" s="108">
        <v>50129697.5</v>
      </c>
      <c r="T1606" s="108">
        <v>81289767</v>
      </c>
      <c r="U1606" s="108">
        <v>72294832</v>
      </c>
      <c r="V1606" s="108">
        <v>84583489</v>
      </c>
      <c r="W1606" s="108">
        <v>65151994</v>
      </c>
      <c r="X1606" s="108">
        <v>70756204.25</v>
      </c>
      <c r="Y1606" s="108">
        <v>100541320.5</v>
      </c>
      <c r="Z1606" s="108">
        <v>83332346</v>
      </c>
      <c r="AA1606" s="108">
        <v>78476724</v>
      </c>
      <c r="AB1606" s="108">
        <v>65866670.060000002</v>
      </c>
      <c r="AC1606" s="108">
        <v>74009990</v>
      </c>
      <c r="AD1606" s="108">
        <v>105860376</v>
      </c>
      <c r="AE1606" s="108">
        <v>85398640</v>
      </c>
      <c r="AF1606" s="108">
        <v>95333762</v>
      </c>
      <c r="AG1606" s="108">
        <v>115063000</v>
      </c>
      <c r="AH1606" s="115">
        <v>111333842</v>
      </c>
      <c r="AI1606" s="105">
        <v>26.6922</v>
      </c>
      <c r="AJ1606" s="105">
        <v>26.502199999999998</v>
      </c>
      <c r="AK1606" s="105">
        <v>26.1633</v>
      </c>
      <c r="AL1606" s="105">
        <v>25.889299999999999</v>
      </c>
      <c r="AM1606" s="105">
        <v>25.603999999999999</v>
      </c>
      <c r="AN1606" s="105">
        <v>25.908000000000001</v>
      </c>
      <c r="AO1606" s="105">
        <v>24.999500000000001</v>
      </c>
      <c r="AP1606" s="105">
        <v>25.831399999999999</v>
      </c>
      <c r="AQ1606" s="105">
        <v>26.170999999999999</v>
      </c>
      <c r="AR1606" s="105">
        <v>26.467500000000001</v>
      </c>
      <c r="AS1606" s="105">
        <v>26.001200000000001</v>
      </c>
      <c r="AT1606" s="105">
        <v>26.503699999999998</v>
      </c>
      <c r="AU1606" s="105">
        <v>26.843299999999999</v>
      </c>
      <c r="AV1606" s="105">
        <v>26.7301</v>
      </c>
      <c r="AW1606" s="105">
        <v>26.070699999999999</v>
      </c>
      <c r="AX1606" s="105">
        <v>26.655899999999999</v>
      </c>
      <c r="AY1606" s="105">
        <v>26.445399999999999</v>
      </c>
      <c r="AZ1606" s="105">
        <v>26.7485</v>
      </c>
      <c r="BA1606" s="105">
        <v>26.202200000000001</v>
      </c>
      <c r="BB1606" s="105">
        <v>26.435199999999998</v>
      </c>
      <c r="BC1606" s="105">
        <v>26.751899999999999</v>
      </c>
      <c r="BD1606" s="105">
        <v>26.709499999999998</v>
      </c>
      <c r="BE1606" s="105">
        <v>26.649899999999999</v>
      </c>
      <c r="BF1606" s="105">
        <v>26.409600000000001</v>
      </c>
      <c r="BG1606" s="105">
        <v>26.1632</v>
      </c>
      <c r="BH1606" s="105">
        <v>26.667899999999999</v>
      </c>
      <c r="BI1606" s="105">
        <v>26.361599999999999</v>
      </c>
      <c r="BJ1606" s="105">
        <v>26.561499999999999</v>
      </c>
      <c r="BK1606" s="105">
        <v>26.750599999999999</v>
      </c>
      <c r="BL1606" s="116">
        <v>26.787400000000002</v>
      </c>
      <c r="BM1606" s="112">
        <v>0.21900900000000001</v>
      </c>
      <c r="BN1606" s="112">
        <v>1.73387E-3</v>
      </c>
      <c r="BO1606" s="112">
        <v>4.3720200000000001E-2</v>
      </c>
      <c r="BP1606" s="112">
        <v>0.10005799999999999</v>
      </c>
      <c r="BQ1606" s="112">
        <v>0.57775500000000002</v>
      </c>
      <c r="BR1606" s="112">
        <v>0.50470000000000004</v>
      </c>
      <c r="BS1606" s="112">
        <v>0.24515300000000001</v>
      </c>
      <c r="BT1606" s="112">
        <v>0.39330999999999999</v>
      </c>
      <c r="BU1606" s="117">
        <v>0.13660700000000001</v>
      </c>
      <c r="BV1606" s="112">
        <v>0.29926799999999998</v>
      </c>
      <c r="BW1606" s="112">
        <v>1.8322600000000001E-2</v>
      </c>
      <c r="BX1606" s="112">
        <v>0.12545700000000001</v>
      </c>
      <c r="BY1606" s="112">
        <v>0.15942000000000001</v>
      </c>
      <c r="BZ1606" s="112">
        <v>0.78407199999999999</v>
      </c>
      <c r="CA1606" s="112">
        <v>0.741568</v>
      </c>
      <c r="CB1606" s="112">
        <v>0.47978900000000002</v>
      </c>
      <c r="CC1606" s="112">
        <v>0.58417200000000002</v>
      </c>
      <c r="CD1606" s="117">
        <v>0.66105999999999998</v>
      </c>
      <c r="CE1606" s="105">
        <v>-0.247276</v>
      </c>
      <c r="CF1606" s="105">
        <v>-0.89944599999999997</v>
      </c>
      <c r="CG1606" s="105">
        <v>-1.03257</v>
      </c>
      <c r="CH1606" s="105">
        <v>-0.37573800000000002</v>
      </c>
      <c r="CI1606" s="105">
        <v>-0.15179100000000001</v>
      </c>
      <c r="CJ1606" s="105">
        <v>-8.3271700000000004E-2</v>
      </c>
      <c r="CK1606" s="105">
        <v>-0.236764</v>
      </c>
      <c r="CL1606" s="105">
        <v>-0.110203</v>
      </c>
      <c r="CM1606" s="116">
        <v>-0.30230299999999999</v>
      </c>
    </row>
    <row r="1607" spans="1:91">
      <c r="A1607" s="104" t="s">
        <v>4209</v>
      </c>
      <c r="B1607" s="104" t="s">
        <v>4210</v>
      </c>
      <c r="C1607" s="104" t="s">
        <v>4211</v>
      </c>
      <c r="D1607" s="105">
        <v>24.978650000000002</v>
      </c>
      <c r="E1607" s="108">
        <v>39290532</v>
      </c>
      <c r="F1607" s="108">
        <v>23169092</v>
      </c>
      <c r="G1607" s="108">
        <v>21741306</v>
      </c>
      <c r="H1607" s="108"/>
      <c r="I1607" s="108">
        <v>20886120</v>
      </c>
      <c r="J1607" s="108"/>
      <c r="K1607" s="108">
        <v>56752312</v>
      </c>
      <c r="L1607" s="108"/>
      <c r="M1607" s="108">
        <v>42761408</v>
      </c>
      <c r="N1607" s="108">
        <v>39346605</v>
      </c>
      <c r="O1607" s="108">
        <v>232927434</v>
      </c>
      <c r="P1607" s="108">
        <v>375609660</v>
      </c>
      <c r="Q1607" s="108">
        <v>16665720</v>
      </c>
      <c r="R1607" s="108">
        <v>24438722</v>
      </c>
      <c r="S1607" s="108">
        <v>39300220</v>
      </c>
      <c r="T1607" s="108">
        <v>24170108</v>
      </c>
      <c r="U1607" s="108">
        <v>28961340</v>
      </c>
      <c r="V1607" s="108">
        <v>19395874</v>
      </c>
      <c r="W1607" s="108">
        <v>18931360</v>
      </c>
      <c r="X1607" s="108">
        <v>25691476</v>
      </c>
      <c r="Y1607" s="108">
        <v>19473192</v>
      </c>
      <c r="Z1607" s="108">
        <v>18126522</v>
      </c>
      <c r="AA1607" s="108">
        <v>17373636</v>
      </c>
      <c r="AB1607" s="108">
        <v>26747690</v>
      </c>
      <c r="AC1607" s="108">
        <v>45761792</v>
      </c>
      <c r="AD1607" s="108">
        <v>30110860</v>
      </c>
      <c r="AE1607" s="108">
        <v>31209518</v>
      </c>
      <c r="AF1607" s="108">
        <v>48693804</v>
      </c>
      <c r="AG1607" s="108">
        <v>45753036</v>
      </c>
      <c r="AH1607" s="115">
        <v>16798014</v>
      </c>
      <c r="AI1607" s="105">
        <v>25.6112</v>
      </c>
      <c r="AJ1607" s="105">
        <v>25.202200000000001</v>
      </c>
      <c r="AK1607" s="105">
        <v>25.047899999999998</v>
      </c>
      <c r="AL1607" s="105">
        <v>23.087399999999999</v>
      </c>
      <c r="AM1607" s="105">
        <v>24.796099999999999</v>
      </c>
      <c r="AN1607" s="105">
        <v>20.898</v>
      </c>
      <c r="AO1607" s="105">
        <v>25.989799999999999</v>
      </c>
      <c r="AP1607" s="105">
        <v>21.678599999999999</v>
      </c>
      <c r="AQ1607" s="105">
        <v>25.538900000000002</v>
      </c>
      <c r="AR1607" s="105">
        <v>25.69</v>
      </c>
      <c r="AS1607" s="105">
        <v>28.394600000000001</v>
      </c>
      <c r="AT1607" s="105">
        <v>29.088799999999999</v>
      </c>
      <c r="AU1607" s="105">
        <v>24.178599999999999</v>
      </c>
      <c r="AV1607" s="105">
        <v>24.8324</v>
      </c>
      <c r="AW1607" s="105">
        <v>25.828399999999998</v>
      </c>
      <c r="AX1607" s="105">
        <v>24.905999999999999</v>
      </c>
      <c r="AY1607" s="105">
        <v>25.126999999999999</v>
      </c>
      <c r="AZ1607" s="105">
        <v>24.631399999999999</v>
      </c>
      <c r="BA1607" s="105">
        <v>24.4192</v>
      </c>
      <c r="BB1607" s="105">
        <v>25.055399999999999</v>
      </c>
      <c r="BC1607" s="105">
        <v>24.540900000000001</v>
      </c>
      <c r="BD1607" s="105">
        <v>24.406400000000001</v>
      </c>
      <c r="BE1607" s="105">
        <v>24.446899999999999</v>
      </c>
      <c r="BF1607" s="105">
        <v>25.109500000000001</v>
      </c>
      <c r="BG1607" s="105">
        <v>25.472300000000001</v>
      </c>
      <c r="BH1607" s="105">
        <v>24.842099999999999</v>
      </c>
      <c r="BI1607" s="105">
        <v>24.909400000000002</v>
      </c>
      <c r="BJ1607" s="105">
        <v>25.592300000000002</v>
      </c>
      <c r="BK1607" s="105">
        <v>25.404399999999999</v>
      </c>
      <c r="BL1607" s="116">
        <v>24.029800000000002</v>
      </c>
      <c r="BM1607" s="112">
        <v>0.62122100000000002</v>
      </c>
      <c r="BN1607" s="112">
        <v>0.166077</v>
      </c>
      <c r="BO1607" s="112">
        <v>0.69805200000000001</v>
      </c>
      <c r="BP1607" s="112">
        <v>7.7163599999999999E-2</v>
      </c>
      <c r="BQ1607" s="112">
        <v>0.93203400000000003</v>
      </c>
      <c r="BR1607" s="112">
        <v>0.82552999999999999</v>
      </c>
      <c r="BS1607" s="112">
        <v>0.55922099999999997</v>
      </c>
      <c r="BT1607" s="112">
        <v>0.54916299999999996</v>
      </c>
      <c r="BU1607" s="117">
        <v>0.90754500000000005</v>
      </c>
      <c r="BV1607" s="112">
        <v>0.68801100000000004</v>
      </c>
      <c r="BW1607" s="112">
        <v>0.25134499999999999</v>
      </c>
      <c r="BX1607" s="112">
        <v>0.77087499999999998</v>
      </c>
      <c r="BY1607" s="112">
        <v>0.13014600000000001</v>
      </c>
      <c r="BZ1607" s="112">
        <v>0.96575</v>
      </c>
      <c r="CA1607" s="112">
        <v>0.92443900000000001</v>
      </c>
      <c r="CB1607" s="112">
        <v>0.73751299999999997</v>
      </c>
      <c r="CC1607" s="112">
        <v>0.71564799999999995</v>
      </c>
      <c r="CD1607" s="117">
        <v>0.975939</v>
      </c>
      <c r="CE1607" s="105">
        <v>0.278227</v>
      </c>
      <c r="CF1607" s="105">
        <v>-2.0816499999999998</v>
      </c>
      <c r="CG1607" s="105">
        <v>-0.60641400000000001</v>
      </c>
      <c r="CH1607" s="105">
        <v>2.71563</v>
      </c>
      <c r="CI1607" s="105">
        <v>-6.2406499999999997E-2</v>
      </c>
      <c r="CJ1607" s="105">
        <v>-0.120694</v>
      </c>
      <c r="CK1607" s="105">
        <v>-0.33699400000000002</v>
      </c>
      <c r="CL1607" s="105">
        <v>-0.354576</v>
      </c>
      <c r="CM1607" s="116">
        <v>6.5726000000000007E-2</v>
      </c>
    </row>
    <row r="1608" spans="1:91">
      <c r="A1608" s="104" t="s">
        <v>4212</v>
      </c>
      <c r="B1608" s="104" t="s">
        <v>4213</v>
      </c>
      <c r="C1608" s="104" t="s">
        <v>2222</v>
      </c>
      <c r="D1608" s="105">
        <v>26.455400000000001</v>
      </c>
      <c r="E1608" s="108">
        <v>19661294</v>
      </c>
      <c r="F1608" s="108">
        <v>56852592</v>
      </c>
      <c r="G1608" s="108">
        <v>92818493</v>
      </c>
      <c r="H1608" s="108">
        <v>106474567.5</v>
      </c>
      <c r="I1608" s="108">
        <v>90402906</v>
      </c>
      <c r="J1608" s="108">
        <v>120857586</v>
      </c>
      <c r="K1608" s="108">
        <v>54699106</v>
      </c>
      <c r="L1608" s="108">
        <v>26316258</v>
      </c>
      <c r="M1608" s="108">
        <v>42118489</v>
      </c>
      <c r="N1608" s="108">
        <v>11082786</v>
      </c>
      <c r="O1608" s="108">
        <v>41989723</v>
      </c>
      <c r="P1608" s="108">
        <v>65583538</v>
      </c>
      <c r="Q1608" s="108">
        <v>92819344.5</v>
      </c>
      <c r="R1608" s="108">
        <v>85219901</v>
      </c>
      <c r="S1608" s="108">
        <v>7959123.5</v>
      </c>
      <c r="T1608" s="108">
        <v>56112081.5</v>
      </c>
      <c r="U1608" s="108">
        <v>65910662</v>
      </c>
      <c r="V1608" s="108">
        <v>98940985.5</v>
      </c>
      <c r="W1608" s="108">
        <v>62838530</v>
      </c>
      <c r="X1608" s="108">
        <v>56920569</v>
      </c>
      <c r="Y1608" s="108">
        <v>119814394</v>
      </c>
      <c r="Z1608" s="108">
        <v>21132733</v>
      </c>
      <c r="AA1608" s="108">
        <v>50018021</v>
      </c>
      <c r="AB1608" s="108">
        <v>41976628</v>
      </c>
      <c r="AC1608" s="108">
        <v>137452982</v>
      </c>
      <c r="AD1608" s="108">
        <v>92455304</v>
      </c>
      <c r="AE1608" s="108">
        <v>90107950</v>
      </c>
      <c r="AF1608" s="108">
        <v>100913524</v>
      </c>
      <c r="AG1608" s="108">
        <v>101281997</v>
      </c>
      <c r="AH1608" s="115">
        <v>186084226</v>
      </c>
      <c r="AI1608" s="105">
        <v>24.612300000000001</v>
      </c>
      <c r="AJ1608" s="105">
        <v>26.491599999999998</v>
      </c>
      <c r="AK1608" s="105">
        <v>27.1252</v>
      </c>
      <c r="AL1608" s="105">
        <v>26.940300000000001</v>
      </c>
      <c r="AM1608" s="105">
        <v>26.897200000000002</v>
      </c>
      <c r="AN1608" s="105">
        <v>27.491800000000001</v>
      </c>
      <c r="AO1608" s="105">
        <v>25.9346</v>
      </c>
      <c r="AP1608" s="105">
        <v>25.773700000000002</v>
      </c>
      <c r="AQ1608" s="105">
        <v>25.516999999999999</v>
      </c>
      <c r="AR1608" s="105">
        <v>23.700600000000001</v>
      </c>
      <c r="AS1608" s="105">
        <v>25.994800000000001</v>
      </c>
      <c r="AT1608" s="105">
        <v>26.571000000000002</v>
      </c>
      <c r="AU1608" s="105">
        <v>26.685500000000001</v>
      </c>
      <c r="AV1608" s="105">
        <v>26.634399999999999</v>
      </c>
      <c r="AW1608" s="105">
        <v>23.537299999999998</v>
      </c>
      <c r="AX1608" s="105">
        <v>26.121099999999998</v>
      </c>
      <c r="AY1608" s="105">
        <v>26.311499999999999</v>
      </c>
      <c r="AZ1608" s="105">
        <v>26.9785</v>
      </c>
      <c r="BA1608" s="105">
        <v>26.150099999999998</v>
      </c>
      <c r="BB1608" s="105">
        <v>26.1282</v>
      </c>
      <c r="BC1608" s="105">
        <v>27.0046</v>
      </c>
      <c r="BD1608" s="105">
        <v>24.651499999999999</v>
      </c>
      <c r="BE1608" s="105">
        <v>25.991399999999999</v>
      </c>
      <c r="BF1608" s="105">
        <v>25.759699999999999</v>
      </c>
      <c r="BG1608" s="105">
        <v>27.048500000000001</v>
      </c>
      <c r="BH1608" s="105">
        <v>26.471800000000002</v>
      </c>
      <c r="BI1608" s="105">
        <v>26.439</v>
      </c>
      <c r="BJ1608" s="105">
        <v>26.643599999999999</v>
      </c>
      <c r="BK1608" s="105">
        <v>26.566299999999998</v>
      </c>
      <c r="BL1608" s="116">
        <v>27.536100000000001</v>
      </c>
      <c r="BM1608" s="112">
        <v>0.36209400000000003</v>
      </c>
      <c r="BN1608" s="112">
        <v>0.622726</v>
      </c>
      <c r="BO1608" s="112">
        <v>2.4609800000000001E-2</v>
      </c>
      <c r="BP1608" s="112">
        <v>0.18373999999999999</v>
      </c>
      <c r="BQ1608" s="112">
        <v>0.29876200000000003</v>
      </c>
      <c r="BR1608" s="112">
        <v>0.33410099999999998</v>
      </c>
      <c r="BS1608" s="112">
        <v>0.31450400000000001</v>
      </c>
      <c r="BT1608" s="112">
        <v>4.8922100000000003E-2</v>
      </c>
      <c r="BU1608" s="117">
        <v>0.51635399999999998</v>
      </c>
      <c r="BV1608" s="112">
        <v>0.44586900000000002</v>
      </c>
      <c r="BW1608" s="112">
        <v>0.69611599999999996</v>
      </c>
      <c r="BX1608" s="112">
        <v>9.1926800000000003E-2</v>
      </c>
      <c r="BY1608" s="112">
        <v>0.25866699999999998</v>
      </c>
      <c r="BZ1608" s="112">
        <v>0.62983299999999998</v>
      </c>
      <c r="CA1608" s="112">
        <v>0.603904</v>
      </c>
      <c r="CB1608" s="112">
        <v>0.54669699999999999</v>
      </c>
      <c r="CC1608" s="112">
        <v>0.182363</v>
      </c>
      <c r="CD1608" s="117">
        <v>0.81898499999999996</v>
      </c>
      <c r="CE1608" s="105">
        <v>-0.83893799999999996</v>
      </c>
      <c r="CF1608" s="105">
        <v>0.19445699999999999</v>
      </c>
      <c r="CG1608" s="105">
        <v>-1.17354</v>
      </c>
      <c r="CH1608" s="105">
        <v>-1.49318</v>
      </c>
      <c r="CI1608" s="105">
        <v>-1.2962800000000001</v>
      </c>
      <c r="CJ1608" s="105">
        <v>-0.44494499999999998</v>
      </c>
      <c r="CK1608" s="105">
        <v>-0.48769800000000002</v>
      </c>
      <c r="CL1608" s="105">
        <v>-1.4478</v>
      </c>
      <c r="CM1608" s="116">
        <v>-0.26219799999999999</v>
      </c>
    </row>
    <row r="1609" spans="1:91">
      <c r="A1609" s="104" t="s">
        <v>4214</v>
      </c>
      <c r="B1609" s="104" t="s">
        <v>4215</v>
      </c>
      <c r="C1609" s="104" t="s">
        <v>4216</v>
      </c>
      <c r="D1609" s="105">
        <v>33.805800000000005</v>
      </c>
      <c r="E1609" s="108">
        <v>11618301667</v>
      </c>
      <c r="F1609" s="108">
        <v>8163841785</v>
      </c>
      <c r="G1609" s="108">
        <v>8149080417</v>
      </c>
      <c r="H1609" s="108">
        <v>11744151974</v>
      </c>
      <c r="I1609" s="108">
        <v>10580842762</v>
      </c>
      <c r="J1609" s="108">
        <v>8445816174</v>
      </c>
      <c r="K1609" s="108">
        <v>12405283873</v>
      </c>
      <c r="L1609" s="108">
        <v>6690531800</v>
      </c>
      <c r="M1609" s="108">
        <v>13684678075</v>
      </c>
      <c r="N1609" s="108">
        <v>11016155623</v>
      </c>
      <c r="O1609" s="108">
        <v>8421880137</v>
      </c>
      <c r="P1609" s="108">
        <v>9864752499</v>
      </c>
      <c r="Q1609" s="108">
        <v>15741764060</v>
      </c>
      <c r="R1609" s="108">
        <v>13598401468</v>
      </c>
      <c r="S1609" s="108">
        <v>11706647473</v>
      </c>
      <c r="T1609" s="108">
        <v>11042187921</v>
      </c>
      <c r="U1609" s="108">
        <v>12531294627</v>
      </c>
      <c r="V1609" s="108">
        <v>14204345688</v>
      </c>
      <c r="W1609" s="108">
        <v>13075342558</v>
      </c>
      <c r="X1609" s="108">
        <v>12142183929</v>
      </c>
      <c r="Y1609" s="108">
        <v>13445901709</v>
      </c>
      <c r="Z1609" s="108">
        <v>11466403192</v>
      </c>
      <c r="AA1609" s="108">
        <v>11973104195</v>
      </c>
      <c r="AB1609" s="108">
        <v>10890875699</v>
      </c>
      <c r="AC1609" s="108">
        <v>14935473072</v>
      </c>
      <c r="AD1609" s="108">
        <v>15429615271</v>
      </c>
      <c r="AE1609" s="108">
        <v>14273240422</v>
      </c>
      <c r="AF1609" s="108">
        <v>12555218988</v>
      </c>
      <c r="AG1609" s="108">
        <v>14017029166</v>
      </c>
      <c r="AH1609" s="115">
        <v>13708918632</v>
      </c>
      <c r="AI1609" s="105">
        <v>33.819200000000002</v>
      </c>
      <c r="AJ1609" s="105">
        <v>33.463700000000003</v>
      </c>
      <c r="AK1609" s="105">
        <v>33.465800000000002</v>
      </c>
      <c r="AL1609" s="105">
        <v>33.7256</v>
      </c>
      <c r="AM1609" s="105">
        <v>33.723700000000001</v>
      </c>
      <c r="AN1609" s="105">
        <v>33.396500000000003</v>
      </c>
      <c r="AO1609" s="105">
        <v>33.7911</v>
      </c>
      <c r="AP1609" s="105">
        <v>33.299399999999999</v>
      </c>
      <c r="AQ1609" s="105">
        <v>33.860900000000001</v>
      </c>
      <c r="AR1609" s="105">
        <v>33.8157</v>
      </c>
      <c r="AS1609" s="105">
        <v>33.495199999999997</v>
      </c>
      <c r="AT1609" s="105">
        <v>33.803800000000003</v>
      </c>
      <c r="AU1609" s="105">
        <v>34.081400000000002</v>
      </c>
      <c r="AV1609" s="105">
        <v>33.952399999999997</v>
      </c>
      <c r="AW1609" s="105">
        <v>33.8078</v>
      </c>
      <c r="AX1609" s="105">
        <v>33.741599999999998</v>
      </c>
      <c r="AY1609" s="105">
        <v>33.853700000000003</v>
      </c>
      <c r="AZ1609" s="105">
        <v>34.061900000000001</v>
      </c>
      <c r="BA1609" s="105">
        <v>33.851100000000002</v>
      </c>
      <c r="BB1609" s="105">
        <v>33.836799999999997</v>
      </c>
      <c r="BC1609" s="105">
        <v>33.864800000000002</v>
      </c>
      <c r="BD1609" s="105">
        <v>33.841500000000003</v>
      </c>
      <c r="BE1609" s="105">
        <v>33.891800000000003</v>
      </c>
      <c r="BF1609" s="105">
        <v>33.779000000000003</v>
      </c>
      <c r="BG1609" s="105">
        <v>33.853900000000003</v>
      </c>
      <c r="BH1609" s="105">
        <v>33.865299999999998</v>
      </c>
      <c r="BI1609" s="105">
        <v>33.746499999999997</v>
      </c>
      <c r="BJ1609" s="105">
        <v>33.602600000000002</v>
      </c>
      <c r="BK1609" s="105">
        <v>33.631599999999999</v>
      </c>
      <c r="BL1609" s="116">
        <v>33.6708</v>
      </c>
      <c r="BM1609" s="112">
        <v>0.68595499999999998</v>
      </c>
      <c r="BN1609" s="112">
        <v>0.86790999999999996</v>
      </c>
      <c r="BO1609" s="112">
        <v>0.934701</v>
      </c>
      <c r="BP1609" s="112">
        <v>0.54813900000000004</v>
      </c>
      <c r="BQ1609" s="112">
        <v>1.85874E-2</v>
      </c>
      <c r="BR1609" s="112">
        <v>5.9110099999999999E-2</v>
      </c>
      <c r="BS1609" s="112">
        <v>5.3745400000000004E-4</v>
      </c>
      <c r="BT1609" s="112">
        <v>6.0560800000000001E-3</v>
      </c>
      <c r="BU1609" s="117">
        <v>1.1904E-2</v>
      </c>
      <c r="BV1609" s="112">
        <v>0.74002800000000002</v>
      </c>
      <c r="BW1609" s="112">
        <v>0.89356000000000002</v>
      </c>
      <c r="BX1609" s="112">
        <v>0.95462999999999998</v>
      </c>
      <c r="BY1609" s="112">
        <v>0.62663199999999997</v>
      </c>
      <c r="BZ1609" s="112">
        <v>0.29191299999999998</v>
      </c>
      <c r="CA1609" s="112">
        <v>0.24096799999999999</v>
      </c>
      <c r="CB1609" s="112">
        <v>2.7831399999999999E-2</v>
      </c>
      <c r="CC1609" s="112">
        <v>6.1031099999999998E-2</v>
      </c>
      <c r="CD1609" s="117">
        <v>0.39360400000000001</v>
      </c>
      <c r="CE1609" s="105">
        <v>-5.21164E-2</v>
      </c>
      <c r="CF1609" s="105">
        <v>-1.9704200000000002E-2</v>
      </c>
      <c r="CG1609" s="105">
        <v>1.5504199999999999E-2</v>
      </c>
      <c r="CH1609" s="105">
        <v>6.9934800000000005E-2</v>
      </c>
      <c r="CI1609" s="105">
        <v>0.31221599999999999</v>
      </c>
      <c r="CJ1609" s="105">
        <v>0.25072499999999998</v>
      </c>
      <c r="CK1609" s="105">
        <v>0.21590799999999999</v>
      </c>
      <c r="CL1609" s="105">
        <v>0.202429</v>
      </c>
      <c r="CM1609" s="116">
        <v>0.186918</v>
      </c>
    </row>
    <row r="1610" spans="1:91">
      <c r="A1610" s="104" t="s">
        <v>4217</v>
      </c>
      <c r="B1610" s="104" t="s">
        <v>4218</v>
      </c>
      <c r="C1610" s="104" t="s">
        <v>4219</v>
      </c>
      <c r="D1610" s="105">
        <v>33.217849999999999</v>
      </c>
      <c r="E1610" s="108">
        <v>3500378263</v>
      </c>
      <c r="F1610" s="108">
        <v>940754834.89999998</v>
      </c>
      <c r="G1610" s="108">
        <v>789822229.60000002</v>
      </c>
      <c r="H1610" s="108">
        <v>1655614957</v>
      </c>
      <c r="I1610" s="108">
        <v>1387403630</v>
      </c>
      <c r="J1610" s="108">
        <v>566241460</v>
      </c>
      <c r="K1610" s="108">
        <v>6847073571</v>
      </c>
      <c r="L1610" s="108">
        <v>980504655.5</v>
      </c>
      <c r="M1610" s="108">
        <v>5904043591</v>
      </c>
      <c r="N1610" s="108">
        <v>3145265316</v>
      </c>
      <c r="O1610" s="108">
        <v>1259658538</v>
      </c>
      <c r="P1610" s="108">
        <v>2002219083</v>
      </c>
      <c r="Q1610" s="108">
        <v>10884073595</v>
      </c>
      <c r="R1610" s="108">
        <v>8696190424</v>
      </c>
      <c r="S1610" s="108">
        <v>4889313603</v>
      </c>
      <c r="T1610" s="108">
        <v>8495745495</v>
      </c>
      <c r="U1610" s="108">
        <v>9475922121</v>
      </c>
      <c r="V1610" s="108">
        <v>9006188283</v>
      </c>
      <c r="W1610" s="108">
        <v>8829397222</v>
      </c>
      <c r="X1610" s="108">
        <v>9671793273</v>
      </c>
      <c r="Y1610" s="108">
        <v>8382628228</v>
      </c>
      <c r="Z1610" s="108">
        <v>6755595882</v>
      </c>
      <c r="AA1610" s="108">
        <v>7755012031</v>
      </c>
      <c r="AB1610" s="108">
        <v>9234514893</v>
      </c>
      <c r="AC1610" s="108">
        <v>14307354969</v>
      </c>
      <c r="AD1610" s="108">
        <v>14826420224</v>
      </c>
      <c r="AE1610" s="108">
        <v>14656194276</v>
      </c>
      <c r="AF1610" s="108">
        <v>13785931124</v>
      </c>
      <c r="AG1610" s="108">
        <v>14888092300</v>
      </c>
      <c r="AH1610" s="115">
        <v>13480779038</v>
      </c>
      <c r="AI1610" s="105">
        <v>32.088299999999997</v>
      </c>
      <c r="AJ1610" s="105">
        <v>30.372199999999999</v>
      </c>
      <c r="AK1610" s="105">
        <v>30.116499999999998</v>
      </c>
      <c r="AL1610" s="105">
        <v>30.899100000000001</v>
      </c>
      <c r="AM1610" s="105">
        <v>30.804200000000002</v>
      </c>
      <c r="AN1610" s="105">
        <v>29.628699999999998</v>
      </c>
      <c r="AO1610" s="105">
        <v>32.938400000000001</v>
      </c>
      <c r="AP1610" s="105">
        <v>30.524699999999999</v>
      </c>
      <c r="AQ1610" s="105">
        <v>32.648200000000003</v>
      </c>
      <c r="AR1610" s="105">
        <v>31.9618</v>
      </c>
      <c r="AS1610" s="105">
        <v>30.716799999999999</v>
      </c>
      <c r="AT1610" s="105">
        <v>31.5031</v>
      </c>
      <c r="AU1610" s="105">
        <v>33.557299999999998</v>
      </c>
      <c r="AV1610" s="105">
        <v>33.307400000000001</v>
      </c>
      <c r="AW1610" s="105">
        <v>32.513500000000001</v>
      </c>
      <c r="AX1610" s="105">
        <v>33.363399999999999</v>
      </c>
      <c r="AY1610" s="105">
        <v>33.453600000000002</v>
      </c>
      <c r="AZ1610" s="105">
        <v>33.401899999999998</v>
      </c>
      <c r="BA1610" s="105">
        <v>33.284599999999998</v>
      </c>
      <c r="BB1610" s="105">
        <v>33.503</v>
      </c>
      <c r="BC1610" s="105">
        <v>33.174399999999999</v>
      </c>
      <c r="BD1610" s="105">
        <v>33.075699999999998</v>
      </c>
      <c r="BE1610" s="105">
        <v>33.261299999999999</v>
      </c>
      <c r="BF1610" s="105">
        <v>33.540999999999997</v>
      </c>
      <c r="BG1610" s="105">
        <v>33.791800000000002</v>
      </c>
      <c r="BH1610" s="105">
        <v>33.807699999999997</v>
      </c>
      <c r="BI1610" s="105">
        <v>33.784700000000001</v>
      </c>
      <c r="BJ1610" s="105">
        <v>33.737499999999997</v>
      </c>
      <c r="BK1610" s="105">
        <v>33.718299999999999</v>
      </c>
      <c r="BL1610" s="116">
        <v>33.646900000000002</v>
      </c>
      <c r="BM1610" s="112">
        <v>1.0137500000000001E-2</v>
      </c>
      <c r="BN1610" s="112">
        <v>1.3536799999999999E-3</v>
      </c>
      <c r="BO1610" s="112">
        <v>9.41742E-2</v>
      </c>
      <c r="BP1610" s="112">
        <v>3.1917899999999999E-3</v>
      </c>
      <c r="BQ1610" s="112">
        <v>0.14290700000000001</v>
      </c>
      <c r="BR1610" s="112">
        <v>1.49154E-3</v>
      </c>
      <c r="BS1610" s="112">
        <v>1.9325999999999999E-2</v>
      </c>
      <c r="BT1610" s="112">
        <v>4.1627499999999998E-2</v>
      </c>
      <c r="BU1610" s="117">
        <v>2.9868700000000001E-2</v>
      </c>
      <c r="BV1610" s="112">
        <v>4.0381599999999997E-2</v>
      </c>
      <c r="BW1610" s="112">
        <v>1.6010199999999999E-2</v>
      </c>
      <c r="BX1610" s="112">
        <v>0.18795600000000001</v>
      </c>
      <c r="BY1610" s="112">
        <v>1.4305E-2</v>
      </c>
      <c r="BZ1610" s="112">
        <v>0.52508900000000003</v>
      </c>
      <c r="CA1610" s="112">
        <v>3.8585599999999998E-2</v>
      </c>
      <c r="CB1610" s="112">
        <v>0.132104</v>
      </c>
      <c r="CC1610" s="112">
        <v>0.164466</v>
      </c>
      <c r="CD1610" s="117">
        <v>0.45022299999999998</v>
      </c>
      <c r="CE1610" s="105">
        <v>-2.8418600000000001</v>
      </c>
      <c r="CF1610" s="105">
        <v>-3.2568899999999998</v>
      </c>
      <c r="CG1610" s="105">
        <v>-1.6637900000000001</v>
      </c>
      <c r="CH1610" s="105">
        <v>-2.3069700000000002</v>
      </c>
      <c r="CI1610" s="105">
        <v>-0.57483200000000001</v>
      </c>
      <c r="CJ1610" s="105">
        <v>-0.29458000000000001</v>
      </c>
      <c r="CK1610" s="105">
        <v>-0.38022</v>
      </c>
      <c r="CL1610" s="105">
        <v>-0.40824100000000002</v>
      </c>
      <c r="CM1610" s="116">
        <v>9.3807199999999993E-2</v>
      </c>
    </row>
    <row r="1611" spans="1:91">
      <c r="A1611" s="104" t="s">
        <v>4220</v>
      </c>
      <c r="B1611" s="104" t="s">
        <v>4221</v>
      </c>
      <c r="C1611" s="104" t="s">
        <v>696</v>
      </c>
      <c r="D1611" s="105">
        <v>27.678850000000001</v>
      </c>
      <c r="E1611" s="108">
        <v>124994395.8</v>
      </c>
      <c r="F1611" s="108"/>
      <c r="G1611" s="108">
        <v>86901336.5</v>
      </c>
      <c r="H1611" s="108">
        <v>116391154</v>
      </c>
      <c r="I1611" s="108">
        <v>157579460</v>
      </c>
      <c r="J1611" s="108">
        <v>90529625</v>
      </c>
      <c r="K1611" s="108">
        <v>126301751.5</v>
      </c>
      <c r="L1611" s="108">
        <v>104115044</v>
      </c>
      <c r="M1611" s="108">
        <v>133088408.3</v>
      </c>
      <c r="N1611" s="108">
        <v>150664653</v>
      </c>
      <c r="O1611" s="108">
        <v>100673784</v>
      </c>
      <c r="P1611" s="108">
        <v>82635497.5</v>
      </c>
      <c r="Q1611" s="108">
        <v>196365962</v>
      </c>
      <c r="R1611" s="108">
        <v>155202726</v>
      </c>
      <c r="S1611" s="108">
        <v>46578327.5</v>
      </c>
      <c r="T1611" s="108">
        <v>164632786</v>
      </c>
      <c r="U1611" s="108">
        <v>135940111.80000001</v>
      </c>
      <c r="V1611" s="108">
        <v>199750416</v>
      </c>
      <c r="W1611" s="108">
        <v>192986374.5</v>
      </c>
      <c r="X1611" s="108">
        <v>183376328</v>
      </c>
      <c r="Y1611" s="108">
        <v>254232452</v>
      </c>
      <c r="Z1611" s="108">
        <v>150309942.30000001</v>
      </c>
      <c r="AA1611" s="108">
        <v>204162173.59999999</v>
      </c>
      <c r="AB1611" s="108">
        <v>198415686.5</v>
      </c>
      <c r="AC1611" s="108">
        <v>220359456.80000001</v>
      </c>
      <c r="AD1611" s="108">
        <v>222231372.40000001</v>
      </c>
      <c r="AE1611" s="108">
        <v>242386777.40000001</v>
      </c>
      <c r="AF1611" s="108">
        <v>257811861.69999999</v>
      </c>
      <c r="AG1611" s="108">
        <v>249689240</v>
      </c>
      <c r="AH1611" s="115">
        <v>238065515</v>
      </c>
      <c r="AI1611" s="105">
        <v>27.280799999999999</v>
      </c>
      <c r="AJ1611" s="105">
        <v>22.847000000000001</v>
      </c>
      <c r="AK1611" s="105">
        <v>27.042200000000001</v>
      </c>
      <c r="AL1611" s="105">
        <v>27.0688</v>
      </c>
      <c r="AM1611" s="105">
        <v>27.683700000000002</v>
      </c>
      <c r="AN1611" s="105">
        <v>27.098600000000001</v>
      </c>
      <c r="AO1611" s="105">
        <v>27.1858</v>
      </c>
      <c r="AP1611" s="105">
        <v>27.697399999999998</v>
      </c>
      <c r="AQ1611" s="105">
        <v>27.1769</v>
      </c>
      <c r="AR1611" s="105">
        <v>27.616199999999999</v>
      </c>
      <c r="AS1611" s="105">
        <v>27.238700000000001</v>
      </c>
      <c r="AT1611" s="105">
        <v>26.904399999999999</v>
      </c>
      <c r="AU1611" s="105">
        <v>27.782599999999999</v>
      </c>
      <c r="AV1611" s="105">
        <v>27.499300000000002</v>
      </c>
      <c r="AW1611" s="105">
        <v>25.933700000000002</v>
      </c>
      <c r="AX1611" s="105">
        <v>27.673999999999999</v>
      </c>
      <c r="AY1611" s="105">
        <v>27.340399999999999</v>
      </c>
      <c r="AZ1611" s="105">
        <v>27.947600000000001</v>
      </c>
      <c r="BA1611" s="105">
        <v>27.768899999999999</v>
      </c>
      <c r="BB1611" s="105">
        <v>27.797000000000001</v>
      </c>
      <c r="BC1611" s="105">
        <v>28.134799999999998</v>
      </c>
      <c r="BD1611" s="105">
        <v>27.597100000000001</v>
      </c>
      <c r="BE1611" s="105">
        <v>28.070599999999999</v>
      </c>
      <c r="BF1611" s="105">
        <v>28.000499999999999</v>
      </c>
      <c r="BG1611" s="105">
        <v>27.73</v>
      </c>
      <c r="BH1611" s="105">
        <v>27.755600000000001</v>
      </c>
      <c r="BI1611" s="105">
        <v>27.866599999999998</v>
      </c>
      <c r="BJ1611" s="105">
        <v>27.9968</v>
      </c>
      <c r="BK1611" s="105">
        <v>27.863399999999999</v>
      </c>
      <c r="BL1611" s="116">
        <v>27.8705</v>
      </c>
      <c r="BM1611" s="112">
        <v>0.20357</v>
      </c>
      <c r="BN1611" s="112">
        <v>3.7700900000000002E-2</v>
      </c>
      <c r="BO1611" s="112">
        <v>3.4882900000000001E-2</v>
      </c>
      <c r="BP1611" s="112">
        <v>3.5270000000000003E-2</v>
      </c>
      <c r="BQ1611" s="112">
        <v>0.21959799999999999</v>
      </c>
      <c r="BR1611" s="112">
        <v>0.22947699999999999</v>
      </c>
      <c r="BS1611" s="112">
        <v>0.94012099999999998</v>
      </c>
      <c r="BT1611" s="112">
        <v>0.89877399999999996</v>
      </c>
      <c r="BU1611" s="117">
        <v>0.104533</v>
      </c>
      <c r="BV1611" s="112">
        <v>0.28284300000000001</v>
      </c>
      <c r="BW1611" s="112">
        <v>8.78298E-2</v>
      </c>
      <c r="BX1611" s="112">
        <v>0.11139300000000001</v>
      </c>
      <c r="BY1611" s="112">
        <v>6.9883399999999998E-2</v>
      </c>
      <c r="BZ1611" s="112">
        <v>0.59221699999999999</v>
      </c>
      <c r="CA1611" s="112">
        <v>0.49029499999999998</v>
      </c>
      <c r="CB1611" s="112">
        <v>0.97121400000000002</v>
      </c>
      <c r="CC1611" s="112">
        <v>0.94619299999999995</v>
      </c>
      <c r="CD1611" s="117">
        <v>0.62180400000000002</v>
      </c>
      <c r="CE1611" s="105">
        <v>-2.1869200000000002</v>
      </c>
      <c r="CF1611" s="105">
        <v>-0.62655099999999997</v>
      </c>
      <c r="CG1611" s="105">
        <v>-0.55687500000000001</v>
      </c>
      <c r="CH1611" s="105">
        <v>-0.65712099999999996</v>
      </c>
      <c r="CI1611" s="105">
        <v>-0.83837300000000003</v>
      </c>
      <c r="CJ1611" s="105">
        <v>-0.25623000000000001</v>
      </c>
      <c r="CK1611" s="105">
        <v>-1.0018000000000001E-2</v>
      </c>
      <c r="CL1611" s="105">
        <v>-2.0832099999999999E-2</v>
      </c>
      <c r="CM1611" s="116">
        <v>-0.12615299999999999</v>
      </c>
    </row>
    <row r="1612" spans="1:91">
      <c r="A1612" s="104" t="s">
        <v>4222</v>
      </c>
      <c r="B1612" s="104" t="s">
        <v>4223</v>
      </c>
      <c r="C1612" s="104" t="s">
        <v>4224</v>
      </c>
      <c r="D1612" s="105">
        <v>31.07985</v>
      </c>
      <c r="E1612" s="108">
        <v>5625088263</v>
      </c>
      <c r="F1612" s="108">
        <v>3687978349</v>
      </c>
      <c r="G1612" s="108">
        <v>3126361958</v>
      </c>
      <c r="H1612" s="108">
        <v>6021334528</v>
      </c>
      <c r="I1612" s="108">
        <v>4868511938</v>
      </c>
      <c r="J1612" s="108">
        <v>2668116950</v>
      </c>
      <c r="K1612" s="108">
        <v>4530397968</v>
      </c>
      <c r="L1612" s="108">
        <v>1779823472</v>
      </c>
      <c r="M1612" s="108">
        <v>4480611797</v>
      </c>
      <c r="N1612" s="108">
        <v>4308059533</v>
      </c>
      <c r="O1612" s="108">
        <v>2931148528</v>
      </c>
      <c r="P1612" s="108">
        <v>3155587342</v>
      </c>
      <c r="Q1612" s="108">
        <v>1760610259</v>
      </c>
      <c r="R1612" s="108">
        <v>1943699304</v>
      </c>
      <c r="S1612" s="108">
        <v>3933138376</v>
      </c>
      <c r="T1612" s="108">
        <v>1554811368</v>
      </c>
      <c r="U1612" s="108">
        <v>1600056360</v>
      </c>
      <c r="V1612" s="108">
        <v>1514426641</v>
      </c>
      <c r="W1612" s="108">
        <v>1605934077</v>
      </c>
      <c r="X1612" s="108">
        <v>1796811560</v>
      </c>
      <c r="Y1612" s="108">
        <v>1721230485</v>
      </c>
      <c r="Z1612" s="108">
        <v>1618507552</v>
      </c>
      <c r="AA1612" s="108">
        <v>1704809645</v>
      </c>
      <c r="AB1612" s="108">
        <v>1662794923</v>
      </c>
      <c r="AC1612" s="108">
        <v>2010969935</v>
      </c>
      <c r="AD1612" s="108">
        <v>2040422360</v>
      </c>
      <c r="AE1612" s="108">
        <v>1978093552</v>
      </c>
      <c r="AF1612" s="108">
        <v>1814692946</v>
      </c>
      <c r="AG1612" s="108">
        <v>1906757349</v>
      </c>
      <c r="AH1612" s="115">
        <v>1834874398</v>
      </c>
      <c r="AI1612" s="105">
        <v>32.7727</v>
      </c>
      <c r="AJ1612" s="105">
        <v>32.3232</v>
      </c>
      <c r="AK1612" s="105">
        <v>32.084400000000002</v>
      </c>
      <c r="AL1612" s="105">
        <v>32.761800000000001</v>
      </c>
      <c r="AM1612" s="105">
        <v>32.6008</v>
      </c>
      <c r="AN1612" s="105">
        <v>31.746300000000002</v>
      </c>
      <c r="AO1612" s="105">
        <v>32.342399999999998</v>
      </c>
      <c r="AP1612" s="105">
        <v>31.378499999999999</v>
      </c>
      <c r="AQ1612" s="105">
        <v>32.250100000000003</v>
      </c>
      <c r="AR1612" s="105">
        <v>32.426900000000003</v>
      </c>
      <c r="AS1612" s="105">
        <v>31.9298</v>
      </c>
      <c r="AT1612" s="105">
        <v>32.159399999999998</v>
      </c>
      <c r="AU1612" s="105">
        <v>30.949000000000002</v>
      </c>
      <c r="AV1612" s="105">
        <v>31.145900000000001</v>
      </c>
      <c r="AW1612" s="105">
        <v>32.191899999999997</v>
      </c>
      <c r="AX1612" s="105">
        <v>30.913399999999999</v>
      </c>
      <c r="AY1612" s="105">
        <v>30.8992</v>
      </c>
      <c r="AZ1612" s="105">
        <v>30.8414</v>
      </c>
      <c r="BA1612" s="105">
        <v>30.825700000000001</v>
      </c>
      <c r="BB1612" s="105">
        <v>31.0762</v>
      </c>
      <c r="BC1612" s="105">
        <v>30.873999999999999</v>
      </c>
      <c r="BD1612" s="105">
        <v>30.992899999999999</v>
      </c>
      <c r="BE1612" s="105">
        <v>31.083500000000001</v>
      </c>
      <c r="BF1612" s="105">
        <v>31.067499999999999</v>
      </c>
      <c r="BG1612" s="105">
        <v>30.952200000000001</v>
      </c>
      <c r="BH1612" s="105">
        <v>30.964500000000001</v>
      </c>
      <c r="BI1612" s="105">
        <v>30.895299999999999</v>
      </c>
      <c r="BJ1612" s="105">
        <v>30.812100000000001</v>
      </c>
      <c r="BK1612" s="105">
        <v>30.765999999999998</v>
      </c>
      <c r="BL1612" s="116">
        <v>30.777999999999999</v>
      </c>
      <c r="BM1612" s="112">
        <v>1.3552600000000001E-3</v>
      </c>
      <c r="BN1612" s="112">
        <v>7.37128E-3</v>
      </c>
      <c r="BO1612" s="112">
        <v>1.7251300000000001E-2</v>
      </c>
      <c r="BP1612" s="112">
        <v>6.5575500000000005E-4</v>
      </c>
      <c r="BQ1612" s="112">
        <v>0.17074700000000001</v>
      </c>
      <c r="BR1612" s="112">
        <v>1.88072E-2</v>
      </c>
      <c r="BS1612" s="112">
        <v>0.147116</v>
      </c>
      <c r="BT1612" s="112">
        <v>1.08322E-3</v>
      </c>
      <c r="BU1612" s="117">
        <v>3.91735E-3</v>
      </c>
      <c r="BV1612" s="112">
        <v>1.5009700000000001E-2</v>
      </c>
      <c r="BW1612" s="112">
        <v>3.2393100000000001E-2</v>
      </c>
      <c r="BX1612" s="112">
        <v>7.7590500000000007E-2</v>
      </c>
      <c r="BY1612" s="112">
        <v>6.7188600000000001E-3</v>
      </c>
      <c r="BZ1612" s="112">
        <v>0.54616100000000001</v>
      </c>
      <c r="CA1612" s="112">
        <v>0.12823699999999999</v>
      </c>
      <c r="CB1612" s="112">
        <v>0.36184100000000002</v>
      </c>
      <c r="CC1612" s="112">
        <v>2.5685400000000001E-2</v>
      </c>
      <c r="CD1612" s="117">
        <v>0.31165100000000001</v>
      </c>
      <c r="CE1612" s="105">
        <v>1.60808</v>
      </c>
      <c r="CF1612" s="105">
        <v>1.5842799999999999</v>
      </c>
      <c r="CG1612" s="105">
        <v>1.2049799999999999</v>
      </c>
      <c r="CH1612" s="105">
        <v>1.3866700000000001</v>
      </c>
      <c r="CI1612" s="105">
        <v>0.64356199999999997</v>
      </c>
      <c r="CJ1612" s="105">
        <v>9.9309900000000007E-2</v>
      </c>
      <c r="CK1612" s="105">
        <v>0.139954</v>
      </c>
      <c r="CL1612" s="105">
        <v>0.262625</v>
      </c>
      <c r="CM1612" s="116">
        <v>0.15199299999999999</v>
      </c>
    </row>
    <row r="1613" spans="1:91">
      <c r="A1613" s="104" t="s">
        <v>4225</v>
      </c>
      <c r="B1613" s="104" t="s">
        <v>4226</v>
      </c>
      <c r="C1613" s="104" t="s">
        <v>4227</v>
      </c>
      <c r="D1613" s="105">
        <v>25.742449999999998</v>
      </c>
      <c r="E1613" s="108">
        <v>329373014</v>
      </c>
      <c r="F1613" s="108">
        <v>99131136</v>
      </c>
      <c r="G1613" s="108">
        <v>75254680.5</v>
      </c>
      <c r="H1613" s="108">
        <v>86921028</v>
      </c>
      <c r="I1613" s="108">
        <v>125524252</v>
      </c>
      <c r="J1613" s="108">
        <v>9612285</v>
      </c>
      <c r="K1613" s="108">
        <v>115124004</v>
      </c>
      <c r="L1613" s="108">
        <v>32794702</v>
      </c>
      <c r="M1613" s="108">
        <v>116506042</v>
      </c>
      <c r="N1613" s="108">
        <v>114729057</v>
      </c>
      <c r="O1613" s="108">
        <v>36370279</v>
      </c>
      <c r="P1613" s="108">
        <v>117900988</v>
      </c>
      <c r="Q1613" s="108">
        <v>10782609</v>
      </c>
      <c r="R1613" s="108">
        <v>81444128</v>
      </c>
      <c r="S1613" s="108">
        <v>155279892</v>
      </c>
      <c r="T1613" s="108">
        <v>26404222</v>
      </c>
      <c r="U1613" s="108">
        <v>43300073</v>
      </c>
      <c r="V1613" s="108">
        <v>26551420.75</v>
      </c>
      <c r="W1613" s="108">
        <v>39740456</v>
      </c>
      <c r="X1613" s="108">
        <v>48727307</v>
      </c>
      <c r="Y1613" s="108">
        <v>45976742.75</v>
      </c>
      <c r="Z1613" s="108">
        <v>20472194</v>
      </c>
      <c r="AA1613" s="108">
        <v>24170032</v>
      </c>
      <c r="AB1613" s="108">
        <v>34116336</v>
      </c>
      <c r="AC1613" s="108">
        <v>63847536</v>
      </c>
      <c r="AD1613" s="108">
        <v>33310583</v>
      </c>
      <c r="AE1613" s="108">
        <v>46866666</v>
      </c>
      <c r="AF1613" s="108">
        <v>15601662</v>
      </c>
      <c r="AG1613" s="108">
        <v>15477732</v>
      </c>
      <c r="AH1613" s="115">
        <v>28478355</v>
      </c>
      <c r="AI1613" s="105">
        <v>28.678599999999999</v>
      </c>
      <c r="AJ1613" s="105">
        <v>27.261800000000001</v>
      </c>
      <c r="AK1613" s="105">
        <v>26.856999999999999</v>
      </c>
      <c r="AL1613" s="105">
        <v>26.647600000000001</v>
      </c>
      <c r="AM1613" s="105">
        <v>27.365600000000001</v>
      </c>
      <c r="AN1613" s="105">
        <v>24.090900000000001</v>
      </c>
      <c r="AO1613" s="105">
        <v>27.051200000000001</v>
      </c>
      <c r="AP1613" s="105">
        <v>26.0869</v>
      </c>
      <c r="AQ1613" s="105">
        <v>26.9849</v>
      </c>
      <c r="AR1613" s="105">
        <v>27.228400000000001</v>
      </c>
      <c r="AS1613" s="105">
        <v>25.7804</v>
      </c>
      <c r="AT1613" s="105">
        <v>27.417200000000001</v>
      </c>
      <c r="AU1613" s="105">
        <v>23.561699999999998</v>
      </c>
      <c r="AV1613" s="105">
        <v>26.568999999999999</v>
      </c>
      <c r="AW1613" s="105">
        <v>27.640699999999999</v>
      </c>
      <c r="AX1613" s="105">
        <v>25.0336</v>
      </c>
      <c r="AY1613" s="105">
        <v>25.704499999999999</v>
      </c>
      <c r="AZ1613" s="105">
        <v>25.0899</v>
      </c>
      <c r="BA1613" s="105">
        <v>25.489000000000001</v>
      </c>
      <c r="BB1613" s="105">
        <v>25.924299999999999</v>
      </c>
      <c r="BC1613" s="105">
        <v>25.668199999999999</v>
      </c>
      <c r="BD1613" s="105">
        <v>24.596</v>
      </c>
      <c r="BE1613" s="105">
        <v>24.938800000000001</v>
      </c>
      <c r="BF1613" s="105">
        <v>25.4605</v>
      </c>
      <c r="BG1613" s="105">
        <v>25.9557</v>
      </c>
      <c r="BH1613" s="105">
        <v>24.9861</v>
      </c>
      <c r="BI1613" s="105">
        <v>25.495899999999999</v>
      </c>
      <c r="BJ1613" s="105">
        <v>23.950199999999999</v>
      </c>
      <c r="BK1613" s="105">
        <v>23.804600000000001</v>
      </c>
      <c r="BL1613" s="116">
        <v>24.803599999999999</v>
      </c>
      <c r="BM1613" s="112">
        <v>5.7578400000000002E-3</v>
      </c>
      <c r="BN1613" s="112">
        <v>0.150562</v>
      </c>
      <c r="BO1613" s="112">
        <v>4.5983400000000002E-3</v>
      </c>
      <c r="BP1613" s="112">
        <v>1.2209100000000001E-2</v>
      </c>
      <c r="BQ1613" s="112">
        <v>0.239958</v>
      </c>
      <c r="BR1613" s="112">
        <v>4.5025799999999998E-2</v>
      </c>
      <c r="BS1613" s="112">
        <v>1.0949800000000001E-2</v>
      </c>
      <c r="BT1613" s="112">
        <v>0.11232399999999999</v>
      </c>
      <c r="BU1613" s="117">
        <v>3.6689699999999999E-2</v>
      </c>
      <c r="BV1613" s="112">
        <v>3.0815700000000001E-2</v>
      </c>
      <c r="BW1613" s="112">
        <v>0.232456</v>
      </c>
      <c r="BX1613" s="112">
        <v>4.0047399999999997E-2</v>
      </c>
      <c r="BY1613" s="112">
        <v>3.19136E-2</v>
      </c>
      <c r="BZ1613" s="112">
        <v>0.59282699999999999</v>
      </c>
      <c r="CA1613" s="112">
        <v>0.20787800000000001</v>
      </c>
      <c r="CB1613" s="112">
        <v>0.104736</v>
      </c>
      <c r="CC1613" s="112">
        <v>0.28965400000000002</v>
      </c>
      <c r="CD1613" s="117">
        <v>0.45522800000000002</v>
      </c>
      <c r="CE1613" s="105">
        <v>3.41303</v>
      </c>
      <c r="CF1613" s="105">
        <v>1.8485499999999999</v>
      </c>
      <c r="CG1613" s="105">
        <v>2.5215399999999999</v>
      </c>
      <c r="CH1613" s="105">
        <v>2.6225200000000002</v>
      </c>
      <c r="CI1613" s="105">
        <v>1.7376799999999999</v>
      </c>
      <c r="CJ1613" s="105">
        <v>1.0898600000000001</v>
      </c>
      <c r="CK1613" s="105">
        <v>1.5077</v>
      </c>
      <c r="CL1613" s="105">
        <v>0.81228999999999996</v>
      </c>
      <c r="CM1613" s="116">
        <v>1.29308</v>
      </c>
    </row>
    <row r="1614" spans="1:91">
      <c r="A1614" s="104" t="s">
        <v>4228</v>
      </c>
      <c r="B1614" s="104" t="s">
        <v>4229</v>
      </c>
      <c r="C1614" s="104" t="s">
        <v>1609</v>
      </c>
      <c r="D1614" s="105">
        <v>32.428399999999996</v>
      </c>
      <c r="E1614" s="108">
        <v>16338478135</v>
      </c>
      <c r="F1614" s="108">
        <v>13876768128</v>
      </c>
      <c r="G1614" s="108">
        <v>13056637514</v>
      </c>
      <c r="H1614" s="108">
        <v>15699754792</v>
      </c>
      <c r="I1614" s="108">
        <v>13227434996</v>
      </c>
      <c r="J1614" s="108">
        <v>11220544804</v>
      </c>
      <c r="K1614" s="108">
        <v>13663900846</v>
      </c>
      <c r="L1614" s="108">
        <v>8150036644</v>
      </c>
      <c r="M1614" s="108">
        <v>13319830563</v>
      </c>
      <c r="N1614" s="108">
        <v>14530904589</v>
      </c>
      <c r="O1614" s="108">
        <v>14724946345</v>
      </c>
      <c r="P1614" s="108">
        <v>12543754148</v>
      </c>
      <c r="Q1614" s="108">
        <v>4460973313</v>
      </c>
      <c r="R1614" s="108">
        <v>5191046540</v>
      </c>
      <c r="S1614" s="108">
        <v>10573722782</v>
      </c>
      <c r="T1614" s="108">
        <v>3755218221</v>
      </c>
      <c r="U1614" s="108">
        <v>3963757749</v>
      </c>
      <c r="V1614" s="108">
        <v>3767796891</v>
      </c>
      <c r="W1614" s="108">
        <v>4112674592</v>
      </c>
      <c r="X1614" s="108">
        <v>4533294210</v>
      </c>
      <c r="Y1614" s="108">
        <v>4364186096</v>
      </c>
      <c r="Z1614" s="108">
        <v>3881810082</v>
      </c>
      <c r="AA1614" s="108">
        <v>4265002191</v>
      </c>
      <c r="AB1614" s="108">
        <v>4362124771</v>
      </c>
      <c r="AC1614" s="108">
        <v>5227425468</v>
      </c>
      <c r="AD1614" s="108">
        <v>4908928020</v>
      </c>
      <c r="AE1614" s="108">
        <v>4699920425</v>
      </c>
      <c r="AF1614" s="108">
        <v>4921990463</v>
      </c>
      <c r="AG1614" s="108">
        <v>5316693923</v>
      </c>
      <c r="AH1614" s="115">
        <v>4404165100</v>
      </c>
      <c r="AI1614" s="105">
        <v>34.311</v>
      </c>
      <c r="AJ1614" s="105">
        <v>34.2102</v>
      </c>
      <c r="AK1614" s="105">
        <v>34.121299999999998</v>
      </c>
      <c r="AL1614" s="105">
        <v>34.144399999999997</v>
      </c>
      <c r="AM1614" s="105">
        <v>34.044899999999998</v>
      </c>
      <c r="AN1614" s="105">
        <v>33.791200000000003</v>
      </c>
      <c r="AO1614" s="105">
        <v>33.930100000000003</v>
      </c>
      <c r="AP1614" s="105">
        <v>33.579799999999999</v>
      </c>
      <c r="AQ1614" s="105">
        <v>33.822000000000003</v>
      </c>
      <c r="AR1614" s="105">
        <v>34.217700000000001</v>
      </c>
      <c r="AS1614" s="105">
        <v>34.289499999999997</v>
      </c>
      <c r="AT1614" s="105">
        <v>34.150399999999998</v>
      </c>
      <c r="AU1614" s="105">
        <v>32.287199999999999</v>
      </c>
      <c r="AV1614" s="105">
        <v>32.563099999999999</v>
      </c>
      <c r="AW1614" s="105">
        <v>33.6325</v>
      </c>
      <c r="AX1614" s="105">
        <v>32.185600000000001</v>
      </c>
      <c r="AY1614" s="105">
        <v>32.206699999999998</v>
      </c>
      <c r="AZ1614" s="105">
        <v>32.137999999999998</v>
      </c>
      <c r="BA1614" s="105">
        <v>32.182400000000001</v>
      </c>
      <c r="BB1614" s="105">
        <v>32.397799999999997</v>
      </c>
      <c r="BC1614" s="105">
        <v>32.211100000000002</v>
      </c>
      <c r="BD1614" s="105">
        <v>32.263500000000001</v>
      </c>
      <c r="BE1614" s="105">
        <v>32.388500000000001</v>
      </c>
      <c r="BF1614" s="105">
        <v>32.459000000000003</v>
      </c>
      <c r="BG1614" s="105">
        <v>32.325899999999997</v>
      </c>
      <c r="BH1614" s="105">
        <v>32.209299999999999</v>
      </c>
      <c r="BI1614" s="105">
        <v>32.143900000000002</v>
      </c>
      <c r="BJ1614" s="105">
        <v>32.251600000000003</v>
      </c>
      <c r="BK1614" s="105">
        <v>32.236499999999999</v>
      </c>
      <c r="BL1614" s="116">
        <v>32.027500000000003</v>
      </c>
      <c r="BM1614" s="112">
        <v>2.3093599999999999E-5</v>
      </c>
      <c r="BN1614" s="112">
        <v>1.3996000000000001E-4</v>
      </c>
      <c r="BO1614" s="112">
        <v>2.2090099999999999E-4</v>
      </c>
      <c r="BP1614" s="112">
        <v>1.5832899999999999E-5</v>
      </c>
      <c r="BQ1614" s="112">
        <v>0.190581</v>
      </c>
      <c r="BR1614" s="112">
        <v>0.95133000000000001</v>
      </c>
      <c r="BS1614" s="112">
        <v>0.40572000000000003</v>
      </c>
      <c r="BT1614" s="112">
        <v>9.7704100000000002E-2</v>
      </c>
      <c r="BU1614" s="117">
        <v>0.57684100000000005</v>
      </c>
      <c r="BV1614" s="112">
        <v>2.21236E-3</v>
      </c>
      <c r="BW1614" s="112">
        <v>6.7454100000000003E-3</v>
      </c>
      <c r="BX1614" s="112">
        <v>1.00403E-2</v>
      </c>
      <c r="BY1614" s="112">
        <v>1.7089900000000001E-3</v>
      </c>
      <c r="BZ1614" s="112">
        <v>0.55663600000000002</v>
      </c>
      <c r="CA1614" s="112">
        <v>0.97858999999999996</v>
      </c>
      <c r="CB1614" s="112">
        <v>0.62506099999999998</v>
      </c>
      <c r="CC1614" s="112">
        <v>0.26827299999999998</v>
      </c>
      <c r="CD1614" s="117">
        <v>0.85170400000000002</v>
      </c>
      <c r="CE1614" s="105">
        <v>2.0423100000000001</v>
      </c>
      <c r="CF1614" s="105">
        <v>1.8216399999999999</v>
      </c>
      <c r="CG1614" s="105">
        <v>1.6054299999999999</v>
      </c>
      <c r="CH1614" s="105">
        <v>2.0473499999999998</v>
      </c>
      <c r="CI1614" s="105">
        <v>0.65572399999999997</v>
      </c>
      <c r="CJ1614" s="105">
        <v>4.8802699999999999E-3</v>
      </c>
      <c r="CK1614" s="105">
        <v>9.1893500000000003E-2</v>
      </c>
      <c r="CL1614" s="105">
        <v>0.19844899999999999</v>
      </c>
      <c r="CM1614" s="116">
        <v>5.4481500000000002E-2</v>
      </c>
    </row>
    <row r="1615" spans="1:91">
      <c r="A1615" s="104" t="s">
        <v>4230</v>
      </c>
      <c r="B1615" s="104" t="s">
        <v>4231</v>
      </c>
      <c r="C1615" s="104" t="s">
        <v>4232</v>
      </c>
      <c r="D1615" s="105">
        <v>31.233049999999999</v>
      </c>
      <c r="E1615" s="108">
        <v>3915398804</v>
      </c>
      <c r="F1615" s="108">
        <v>3290356062</v>
      </c>
      <c r="G1615" s="108">
        <v>3537731517</v>
      </c>
      <c r="H1615" s="108">
        <v>3130443756</v>
      </c>
      <c r="I1615" s="108">
        <v>2078048527</v>
      </c>
      <c r="J1615" s="108">
        <v>2575689426</v>
      </c>
      <c r="K1615" s="108">
        <v>2403307679</v>
      </c>
      <c r="L1615" s="108">
        <v>1541086189</v>
      </c>
      <c r="M1615" s="108">
        <v>2538356976</v>
      </c>
      <c r="N1615" s="108">
        <v>3758010452</v>
      </c>
      <c r="O1615" s="108">
        <v>3440293117</v>
      </c>
      <c r="P1615" s="108">
        <v>3165571849</v>
      </c>
      <c r="Q1615" s="108">
        <v>2048533635</v>
      </c>
      <c r="R1615" s="108">
        <v>2020880175</v>
      </c>
      <c r="S1615" s="108">
        <v>3417788703</v>
      </c>
      <c r="T1615" s="108">
        <v>1838659998</v>
      </c>
      <c r="U1615" s="108">
        <v>2545420872</v>
      </c>
      <c r="V1615" s="108">
        <v>1669863145</v>
      </c>
      <c r="W1615" s="108">
        <v>1986435122</v>
      </c>
      <c r="X1615" s="108">
        <v>1654180965</v>
      </c>
      <c r="Y1615" s="108">
        <v>1700314735</v>
      </c>
      <c r="Z1615" s="108">
        <v>2064597408</v>
      </c>
      <c r="AA1615" s="108">
        <v>1563141894</v>
      </c>
      <c r="AB1615" s="108">
        <v>1905446288</v>
      </c>
      <c r="AC1615" s="108">
        <v>1766874588</v>
      </c>
      <c r="AD1615" s="108">
        <v>2056821720</v>
      </c>
      <c r="AE1615" s="108">
        <v>1961638821</v>
      </c>
      <c r="AF1615" s="108">
        <v>1697793568</v>
      </c>
      <c r="AG1615" s="108">
        <v>1821093782</v>
      </c>
      <c r="AH1615" s="115">
        <v>1987260230</v>
      </c>
      <c r="AI1615" s="105">
        <v>32.25</v>
      </c>
      <c r="AJ1615" s="105">
        <v>32.156999999999996</v>
      </c>
      <c r="AK1615" s="105">
        <v>32.259399999999999</v>
      </c>
      <c r="AL1615" s="105">
        <v>31.818100000000001</v>
      </c>
      <c r="AM1615" s="105">
        <v>31.372800000000002</v>
      </c>
      <c r="AN1615" s="105">
        <v>31.716100000000001</v>
      </c>
      <c r="AO1615" s="105">
        <v>31.404499999999999</v>
      </c>
      <c r="AP1615" s="105">
        <v>31.198</v>
      </c>
      <c r="AQ1615" s="105">
        <v>31.430299999999999</v>
      </c>
      <c r="AR1615" s="105">
        <v>32.227600000000002</v>
      </c>
      <c r="AS1615" s="105">
        <v>32.168900000000001</v>
      </c>
      <c r="AT1615" s="105">
        <v>32.164000000000001</v>
      </c>
      <c r="AU1615" s="105">
        <v>31.1663</v>
      </c>
      <c r="AV1615" s="105">
        <v>31.202000000000002</v>
      </c>
      <c r="AW1615" s="105">
        <v>31.990500000000001</v>
      </c>
      <c r="AX1615" s="105">
        <v>31.1553</v>
      </c>
      <c r="AY1615" s="105">
        <v>31.568000000000001</v>
      </c>
      <c r="AZ1615" s="105">
        <v>30.977900000000002</v>
      </c>
      <c r="BA1615" s="105">
        <v>31.1325</v>
      </c>
      <c r="BB1615" s="105">
        <v>30.955500000000001</v>
      </c>
      <c r="BC1615" s="105">
        <v>30.8552</v>
      </c>
      <c r="BD1615" s="105">
        <v>31.344999999999999</v>
      </c>
      <c r="BE1615" s="105">
        <v>30.9573</v>
      </c>
      <c r="BF1615" s="105">
        <v>31.264099999999999</v>
      </c>
      <c r="BG1615" s="105">
        <v>30.7639</v>
      </c>
      <c r="BH1615" s="105">
        <v>30.975999999999999</v>
      </c>
      <c r="BI1615" s="105">
        <v>30.883299999999998</v>
      </c>
      <c r="BJ1615" s="105">
        <v>30.716100000000001</v>
      </c>
      <c r="BK1615" s="105">
        <v>30.7011</v>
      </c>
      <c r="BL1615" s="116">
        <v>30.893000000000001</v>
      </c>
      <c r="BM1615" s="112">
        <v>3.1466E-5</v>
      </c>
      <c r="BN1615" s="112">
        <v>4.2731699999999997E-3</v>
      </c>
      <c r="BO1615" s="112">
        <v>3.9170300000000002E-3</v>
      </c>
      <c r="BP1615" s="112">
        <v>2.60949E-5</v>
      </c>
      <c r="BQ1615" s="112">
        <v>6.8579299999999996E-2</v>
      </c>
      <c r="BR1615" s="112">
        <v>6.6627000000000006E-2</v>
      </c>
      <c r="BS1615" s="112">
        <v>0.106937</v>
      </c>
      <c r="BT1615" s="112">
        <v>3.4706399999999998E-2</v>
      </c>
      <c r="BU1615" s="117">
        <v>0.29635400000000001</v>
      </c>
      <c r="BV1615" s="112">
        <v>2.5120300000000002E-3</v>
      </c>
      <c r="BW1615" s="112">
        <v>2.3663E-2</v>
      </c>
      <c r="BX1615" s="112">
        <v>3.6970599999999999E-2</v>
      </c>
      <c r="BY1615" s="112">
        <v>2.1443E-3</v>
      </c>
      <c r="BZ1615" s="112">
        <v>0.443328</v>
      </c>
      <c r="CA1615" s="112">
        <v>0.26073000000000002</v>
      </c>
      <c r="CB1615" s="112">
        <v>0.30718400000000001</v>
      </c>
      <c r="CC1615" s="112">
        <v>0.15392900000000001</v>
      </c>
      <c r="CD1615" s="117">
        <v>0.72995900000000002</v>
      </c>
      <c r="CE1615" s="105">
        <v>1.4520999999999999</v>
      </c>
      <c r="CF1615" s="105">
        <v>0.86566500000000002</v>
      </c>
      <c r="CG1615" s="105">
        <v>0.57423999999999997</v>
      </c>
      <c r="CH1615" s="105">
        <v>1.4168099999999999</v>
      </c>
      <c r="CI1615" s="105">
        <v>0.68291599999999997</v>
      </c>
      <c r="CJ1615" s="105">
        <v>0.46373599999999998</v>
      </c>
      <c r="CK1615" s="105">
        <v>0.21101500000000001</v>
      </c>
      <c r="CL1615" s="105">
        <v>0.41874400000000001</v>
      </c>
      <c r="CM1615" s="116">
        <v>0.104383</v>
      </c>
    </row>
    <row r="1616" spans="1:91">
      <c r="A1616" s="104" t="s">
        <v>4233</v>
      </c>
      <c r="B1616" s="104" t="s">
        <v>4234</v>
      </c>
      <c r="C1616" s="104" t="s">
        <v>1284</v>
      </c>
      <c r="D1616" s="105">
        <v>28.239750000000001</v>
      </c>
      <c r="E1616" s="108">
        <v>655880999</v>
      </c>
      <c r="F1616" s="108">
        <v>1029243698</v>
      </c>
      <c r="G1616" s="108">
        <v>774039870.5</v>
      </c>
      <c r="H1616" s="108">
        <v>2205116890</v>
      </c>
      <c r="I1616" s="108">
        <v>1713719712</v>
      </c>
      <c r="J1616" s="108">
        <v>1280601306</v>
      </c>
      <c r="K1616" s="108">
        <v>541806792</v>
      </c>
      <c r="L1616" s="108">
        <v>816574137.29999995</v>
      </c>
      <c r="M1616" s="108">
        <v>1322575868</v>
      </c>
      <c r="N1616" s="108">
        <v>764532998</v>
      </c>
      <c r="O1616" s="108">
        <v>1615770067</v>
      </c>
      <c r="P1616" s="108">
        <v>542462868</v>
      </c>
      <c r="Q1616" s="108">
        <v>312916440</v>
      </c>
      <c r="R1616" s="108">
        <v>262247148</v>
      </c>
      <c r="S1616" s="108">
        <v>729697286</v>
      </c>
      <c r="T1616" s="108">
        <v>211155740.80000001</v>
      </c>
      <c r="U1616" s="108">
        <v>195865149.5</v>
      </c>
      <c r="V1616" s="108">
        <v>198071678</v>
      </c>
      <c r="W1616" s="108">
        <v>203148259.30000001</v>
      </c>
      <c r="X1616" s="108">
        <v>247331400.5</v>
      </c>
      <c r="Y1616" s="108">
        <v>204724982</v>
      </c>
      <c r="Z1616" s="108">
        <v>186910546.59999999</v>
      </c>
      <c r="AA1616" s="108">
        <v>221924773.80000001</v>
      </c>
      <c r="AB1616" s="108">
        <v>212303219.69999999</v>
      </c>
      <c r="AC1616" s="108">
        <v>299911849</v>
      </c>
      <c r="AD1616" s="108">
        <v>241382575</v>
      </c>
      <c r="AE1616" s="108">
        <v>228317656.09999999</v>
      </c>
      <c r="AF1616" s="108">
        <v>210332612.09999999</v>
      </c>
      <c r="AG1616" s="108">
        <v>204542081.40000001</v>
      </c>
      <c r="AH1616" s="115">
        <v>280605039.5</v>
      </c>
      <c r="AI1616" s="105">
        <v>29.6723</v>
      </c>
      <c r="AJ1616" s="105">
        <v>30.540299999999998</v>
      </c>
      <c r="AK1616" s="105">
        <v>30.122800000000002</v>
      </c>
      <c r="AL1616" s="105">
        <v>31.3126</v>
      </c>
      <c r="AM1616" s="105">
        <v>31.1037</v>
      </c>
      <c r="AN1616" s="105">
        <v>30.8001</v>
      </c>
      <c r="AO1616" s="105">
        <v>29.241900000000001</v>
      </c>
      <c r="AP1616" s="105">
        <v>30.375699999999998</v>
      </c>
      <c r="AQ1616" s="105">
        <v>30.489799999999999</v>
      </c>
      <c r="AR1616" s="105">
        <v>29.958500000000001</v>
      </c>
      <c r="AS1616" s="105">
        <v>31.161899999999999</v>
      </c>
      <c r="AT1616" s="105">
        <v>29.6191</v>
      </c>
      <c r="AU1616" s="105">
        <v>28.436</v>
      </c>
      <c r="AV1616" s="105">
        <v>28.256</v>
      </c>
      <c r="AW1616" s="105">
        <v>29.866299999999999</v>
      </c>
      <c r="AX1616" s="105">
        <v>28.033100000000001</v>
      </c>
      <c r="AY1616" s="105">
        <v>27.855699999999999</v>
      </c>
      <c r="AZ1616" s="105">
        <v>27.938700000000001</v>
      </c>
      <c r="BA1616" s="105">
        <v>27.8429</v>
      </c>
      <c r="BB1616" s="105">
        <v>28.223500000000001</v>
      </c>
      <c r="BC1616" s="105">
        <v>27.82</v>
      </c>
      <c r="BD1616" s="105">
        <v>27.913499999999999</v>
      </c>
      <c r="BE1616" s="105">
        <v>28.1873</v>
      </c>
      <c r="BF1616" s="105">
        <v>28.098099999999999</v>
      </c>
      <c r="BG1616" s="105">
        <v>28.184999999999999</v>
      </c>
      <c r="BH1616" s="105">
        <v>27.8751</v>
      </c>
      <c r="BI1616" s="105">
        <v>27.7803</v>
      </c>
      <c r="BJ1616" s="105">
        <v>27.703099999999999</v>
      </c>
      <c r="BK1616" s="105">
        <v>27.581800000000001</v>
      </c>
      <c r="BL1616" s="116">
        <v>28.1097</v>
      </c>
      <c r="BM1616" s="112">
        <v>1.4672999999999999E-3</v>
      </c>
      <c r="BN1616" s="112">
        <v>1.1498E-4</v>
      </c>
      <c r="BO1616" s="112">
        <v>6.4517400000000001E-3</v>
      </c>
      <c r="BP1616" s="112">
        <v>7.7577499999999999E-3</v>
      </c>
      <c r="BQ1616" s="112">
        <v>0.119417</v>
      </c>
      <c r="BR1616" s="112">
        <v>0.43804900000000002</v>
      </c>
      <c r="BS1616" s="112">
        <v>0.47162300000000001</v>
      </c>
      <c r="BT1616" s="112">
        <v>0.20822599999999999</v>
      </c>
      <c r="BU1616" s="117">
        <v>0.50073599999999996</v>
      </c>
      <c r="BV1616" s="112">
        <v>1.56057E-2</v>
      </c>
      <c r="BW1616" s="112">
        <v>6.5759599999999996E-3</v>
      </c>
      <c r="BX1616" s="112">
        <v>4.65145E-2</v>
      </c>
      <c r="BY1616" s="112">
        <v>2.35934E-2</v>
      </c>
      <c r="BZ1616" s="112">
        <v>0.49329000000000001</v>
      </c>
      <c r="CA1616" s="112">
        <v>0.69264099999999995</v>
      </c>
      <c r="CB1616" s="112">
        <v>0.67687600000000003</v>
      </c>
      <c r="CC1616" s="112">
        <v>0.407748</v>
      </c>
      <c r="CD1616" s="117">
        <v>0.813944</v>
      </c>
      <c r="CE1616" s="105">
        <v>2.3136000000000001</v>
      </c>
      <c r="CF1616" s="105">
        <v>3.2739199999999999</v>
      </c>
      <c r="CG1616" s="105">
        <v>2.23759</v>
      </c>
      <c r="CH1616" s="105">
        <v>2.4483100000000002</v>
      </c>
      <c r="CI1616" s="105">
        <v>1.0545899999999999</v>
      </c>
      <c r="CJ1616" s="105">
        <v>0.144262</v>
      </c>
      <c r="CK1616" s="105">
        <v>0.16389100000000001</v>
      </c>
      <c r="CL1616" s="105">
        <v>0.26810299999999998</v>
      </c>
      <c r="CM1616" s="116">
        <v>0.14863499999999999</v>
      </c>
    </row>
    <row r="1617" spans="1:91">
      <c r="A1617" s="104" t="s">
        <v>5429</v>
      </c>
      <c r="B1617" s="104" t="s">
        <v>5430</v>
      </c>
      <c r="C1617" s="104" t="s">
        <v>5431</v>
      </c>
      <c r="D1617" s="105">
        <v>23.182000000000002</v>
      </c>
      <c r="E1617" s="108">
        <v>735368915</v>
      </c>
      <c r="F1617" s="108">
        <v>1000179580</v>
      </c>
      <c r="G1617" s="108">
        <v>971688468</v>
      </c>
      <c r="H1617" s="108">
        <v>235156360</v>
      </c>
      <c r="I1617" s="108">
        <v>175756800</v>
      </c>
      <c r="J1617" s="108">
        <v>230589296</v>
      </c>
      <c r="K1617" s="108">
        <v>29144018</v>
      </c>
      <c r="L1617" s="108"/>
      <c r="M1617" s="108">
        <v>23589330</v>
      </c>
      <c r="N1617" s="108">
        <v>95776696</v>
      </c>
      <c r="O1617" s="108">
        <v>85623644.129999995</v>
      </c>
      <c r="P1617" s="108">
        <v>80621000</v>
      </c>
      <c r="Q1617" s="108"/>
      <c r="R1617" s="108">
        <v>3588240.25</v>
      </c>
      <c r="S1617" s="108">
        <v>6169436</v>
      </c>
      <c r="T1617" s="108">
        <v>3174500</v>
      </c>
      <c r="U1617" s="108"/>
      <c r="V1617" s="108"/>
      <c r="W1617" s="108">
        <v>5207368.5</v>
      </c>
      <c r="X1617" s="108">
        <v>15310871</v>
      </c>
      <c r="Y1617" s="108"/>
      <c r="Z1617" s="108">
        <v>8687189</v>
      </c>
      <c r="AA1617" s="108">
        <v>12291801</v>
      </c>
      <c r="AB1617" s="108">
        <v>21051057</v>
      </c>
      <c r="AC1617" s="108"/>
      <c r="AD1617" s="108">
        <v>5665433.5</v>
      </c>
      <c r="AE1617" s="108">
        <v>8614097.25</v>
      </c>
      <c r="AF1617" s="108">
        <v>3827959.5</v>
      </c>
      <c r="AG1617" s="108">
        <v>5557732.0630000001</v>
      </c>
      <c r="AH1617" s="115">
        <v>3273081.4530000002</v>
      </c>
      <c r="AI1617" s="105">
        <v>29.837399999999999</v>
      </c>
      <c r="AJ1617" s="105">
        <v>30.497399999999999</v>
      </c>
      <c r="AK1617" s="105">
        <v>30.445</v>
      </c>
      <c r="AL1617" s="105">
        <v>28.083400000000001</v>
      </c>
      <c r="AM1617" s="105">
        <v>27.846</v>
      </c>
      <c r="AN1617" s="105">
        <v>28.294599999999999</v>
      </c>
      <c r="AO1617" s="105">
        <v>25.000499999999999</v>
      </c>
      <c r="AP1617" s="105">
        <v>22.221599999999999</v>
      </c>
      <c r="AQ1617" s="105">
        <v>24.680700000000002</v>
      </c>
      <c r="AR1617" s="105">
        <v>26.933599999999998</v>
      </c>
      <c r="AS1617" s="105">
        <v>27.0077</v>
      </c>
      <c r="AT1617" s="105">
        <v>26.8688</v>
      </c>
      <c r="AU1617" s="105">
        <v>22.9377</v>
      </c>
      <c r="AV1617" s="105">
        <v>22.064499999999999</v>
      </c>
      <c r="AW1617" s="105">
        <v>23.0502</v>
      </c>
      <c r="AX1617" s="105">
        <v>21.977399999999999</v>
      </c>
      <c r="AY1617" s="105">
        <v>22.831099999999999</v>
      </c>
      <c r="AZ1617" s="105">
        <v>20.62</v>
      </c>
      <c r="BA1617" s="105">
        <v>22.557099999999998</v>
      </c>
      <c r="BB1617" s="105">
        <v>24.418099999999999</v>
      </c>
      <c r="BC1617" s="105">
        <v>21.446400000000001</v>
      </c>
      <c r="BD1617" s="105">
        <v>23.311900000000001</v>
      </c>
      <c r="BE1617" s="105">
        <v>23.909300000000002</v>
      </c>
      <c r="BF1617" s="105">
        <v>24.763999999999999</v>
      </c>
      <c r="BG1617" s="105">
        <v>22.0002</v>
      </c>
      <c r="BH1617" s="105">
        <v>22.4908</v>
      </c>
      <c r="BI1617" s="105">
        <v>23.052099999999999</v>
      </c>
      <c r="BJ1617" s="105">
        <v>21.923200000000001</v>
      </c>
      <c r="BK1617" s="105">
        <v>22.2836</v>
      </c>
      <c r="BL1617" s="116">
        <v>21.918099999999999</v>
      </c>
      <c r="BM1617" s="112">
        <v>4.6294099999999999E-6</v>
      </c>
      <c r="BN1617" s="112">
        <v>4.44665E-6</v>
      </c>
      <c r="BO1617" s="112">
        <v>9.5453999999999997E-2</v>
      </c>
      <c r="BP1617" s="112">
        <v>2.74566E-6</v>
      </c>
      <c r="BQ1617" s="112">
        <v>0.12687599999999999</v>
      </c>
      <c r="BR1617" s="112">
        <v>0.74096499999999998</v>
      </c>
      <c r="BS1617" s="112">
        <v>0.43115799999999999</v>
      </c>
      <c r="BT1617" s="112">
        <v>1.1195800000000001E-2</v>
      </c>
      <c r="BU1617" s="117">
        <v>0.22192000000000001</v>
      </c>
      <c r="BV1617" s="112">
        <v>9.8555100000000009E-4</v>
      </c>
      <c r="BW1617" s="112">
        <v>2.2338599999999998E-3</v>
      </c>
      <c r="BX1617" s="112">
        <v>0.18843799999999999</v>
      </c>
      <c r="BY1617" s="112">
        <v>1.3331199999999999E-3</v>
      </c>
      <c r="BZ1617" s="112">
        <v>0.50856500000000004</v>
      </c>
      <c r="CA1617" s="112">
        <v>0.87743400000000005</v>
      </c>
      <c r="CB1617" s="112">
        <v>0.64634400000000003</v>
      </c>
      <c r="CC1617" s="112">
        <v>8.1875000000000003E-2</v>
      </c>
      <c r="CD1617" s="117">
        <v>0.70164700000000002</v>
      </c>
      <c r="CE1617" s="105">
        <v>8.2182899999999997</v>
      </c>
      <c r="CF1617" s="105">
        <v>6.0330300000000001</v>
      </c>
      <c r="CG1617" s="105">
        <v>1.9259500000000001</v>
      </c>
      <c r="CH1617" s="105">
        <v>4.8950699999999996</v>
      </c>
      <c r="CI1617" s="105">
        <v>0.64251499999999995</v>
      </c>
      <c r="CJ1617" s="105">
        <v>-0.232127</v>
      </c>
      <c r="CK1617" s="105">
        <v>0.76554699999999998</v>
      </c>
      <c r="CL1617" s="105">
        <v>1.9534199999999999</v>
      </c>
      <c r="CM1617" s="116">
        <v>0.47272399999999998</v>
      </c>
    </row>
    <row r="1618" spans="1:91">
      <c r="A1618" s="104" t="s">
        <v>4235</v>
      </c>
      <c r="B1618" s="104" t="s">
        <v>4236</v>
      </c>
      <c r="C1618" s="104" t="s">
        <v>1609</v>
      </c>
      <c r="D1618" s="105">
        <v>28.3781</v>
      </c>
      <c r="E1618" s="108">
        <v>769891926.29999995</v>
      </c>
      <c r="F1618" s="108">
        <v>830429812.5</v>
      </c>
      <c r="G1618" s="108">
        <v>743324120</v>
      </c>
      <c r="H1618" s="108">
        <v>964246940.5</v>
      </c>
      <c r="I1618" s="108">
        <v>784660106.5</v>
      </c>
      <c r="J1618" s="108">
        <v>623511135.29999995</v>
      </c>
      <c r="K1618" s="108">
        <v>602779036</v>
      </c>
      <c r="L1618" s="108">
        <v>431843848</v>
      </c>
      <c r="M1618" s="108">
        <v>758455345</v>
      </c>
      <c r="N1618" s="108">
        <v>997875968</v>
      </c>
      <c r="O1618" s="108">
        <v>987884652</v>
      </c>
      <c r="P1618" s="108">
        <v>804282320</v>
      </c>
      <c r="Q1618" s="108">
        <v>296521664</v>
      </c>
      <c r="R1618" s="108">
        <v>151085506</v>
      </c>
      <c r="S1618" s="108">
        <v>574860148.5</v>
      </c>
      <c r="T1618" s="108">
        <v>204808084</v>
      </c>
      <c r="U1618" s="108">
        <v>212761404</v>
      </c>
      <c r="V1618" s="108">
        <v>287908360.5</v>
      </c>
      <c r="W1618" s="108">
        <v>212095548</v>
      </c>
      <c r="X1618" s="108">
        <v>233241208.90000001</v>
      </c>
      <c r="Y1618" s="108">
        <v>300847521</v>
      </c>
      <c r="Z1618" s="108">
        <v>204185049</v>
      </c>
      <c r="AA1618" s="108">
        <v>250375980</v>
      </c>
      <c r="AB1618" s="108">
        <v>198878943</v>
      </c>
      <c r="AC1618" s="108">
        <v>278839144</v>
      </c>
      <c r="AD1618" s="108">
        <v>263172748</v>
      </c>
      <c r="AE1618" s="108">
        <v>224054248</v>
      </c>
      <c r="AF1618" s="108">
        <v>222345333</v>
      </c>
      <c r="AG1618" s="108">
        <v>261707294</v>
      </c>
      <c r="AH1618" s="115">
        <v>248940010</v>
      </c>
      <c r="AI1618" s="105">
        <v>29.903600000000001</v>
      </c>
      <c r="AJ1618" s="105">
        <v>30.231200000000001</v>
      </c>
      <c r="AK1618" s="105">
        <v>30.0625</v>
      </c>
      <c r="AL1618" s="105">
        <v>30.119199999999999</v>
      </c>
      <c r="AM1618" s="105">
        <v>29.977499999999999</v>
      </c>
      <c r="AN1618" s="105">
        <v>29.750499999999999</v>
      </c>
      <c r="AO1618" s="105">
        <v>29.408999999999999</v>
      </c>
      <c r="AP1618" s="105">
        <v>29.493400000000001</v>
      </c>
      <c r="AQ1618" s="105">
        <v>29.6876</v>
      </c>
      <c r="AR1618" s="105">
        <v>30.347999999999999</v>
      </c>
      <c r="AS1618" s="105">
        <v>30.457000000000001</v>
      </c>
      <c r="AT1618" s="105">
        <v>30.1873</v>
      </c>
      <c r="AU1618" s="105">
        <v>28.375599999999999</v>
      </c>
      <c r="AV1618" s="105">
        <v>27.4605</v>
      </c>
      <c r="AW1618" s="105">
        <v>29.5732</v>
      </c>
      <c r="AX1618" s="105">
        <v>27.989000000000001</v>
      </c>
      <c r="AY1618" s="105">
        <v>27.974299999999999</v>
      </c>
      <c r="AZ1618" s="105">
        <v>28.4832</v>
      </c>
      <c r="BA1618" s="105">
        <v>27.905100000000001</v>
      </c>
      <c r="BB1618" s="105">
        <v>28.139099999999999</v>
      </c>
      <c r="BC1618" s="105">
        <v>28.380600000000001</v>
      </c>
      <c r="BD1618" s="105">
        <v>28.0411</v>
      </c>
      <c r="BE1618" s="105">
        <v>28.3599</v>
      </c>
      <c r="BF1618" s="105">
        <v>28.003900000000002</v>
      </c>
      <c r="BG1618" s="105">
        <v>28.075800000000001</v>
      </c>
      <c r="BH1618" s="105">
        <v>28.000599999999999</v>
      </c>
      <c r="BI1618" s="105">
        <v>27.7531</v>
      </c>
      <c r="BJ1618" s="105">
        <v>27.783300000000001</v>
      </c>
      <c r="BK1618" s="105">
        <v>27.933900000000001</v>
      </c>
      <c r="BL1618" s="116">
        <v>27.939699999999998</v>
      </c>
      <c r="BM1618" s="112">
        <v>3.4992400000000001E-5</v>
      </c>
      <c r="BN1618" s="112">
        <v>6.4840500000000004E-5</v>
      </c>
      <c r="BO1618" s="112">
        <v>7.1239699999999995E-5</v>
      </c>
      <c r="BP1618" s="112">
        <v>1.27454E-5</v>
      </c>
      <c r="BQ1618" s="112">
        <v>0.395179</v>
      </c>
      <c r="BR1618" s="112">
        <v>0.20680299999999999</v>
      </c>
      <c r="BS1618" s="112">
        <v>0.155559</v>
      </c>
      <c r="BT1618" s="112">
        <v>0.11478099999999999</v>
      </c>
      <c r="BU1618" s="117">
        <v>0.628772</v>
      </c>
      <c r="BV1618" s="112">
        <v>2.66774E-3</v>
      </c>
      <c r="BW1618" s="112">
        <v>4.6012700000000002E-3</v>
      </c>
      <c r="BX1618" s="112">
        <v>5.9345800000000001E-3</v>
      </c>
      <c r="BY1618" s="112">
        <v>1.7089900000000001E-3</v>
      </c>
      <c r="BZ1618" s="112">
        <v>0.70341900000000002</v>
      </c>
      <c r="CA1618" s="112">
        <v>0.46988200000000002</v>
      </c>
      <c r="CB1618" s="112">
        <v>0.37070999999999998</v>
      </c>
      <c r="CC1618" s="112">
        <v>0.29283700000000001</v>
      </c>
      <c r="CD1618" s="117">
        <v>0.87552799999999997</v>
      </c>
      <c r="CE1618" s="105">
        <v>2.1801400000000002</v>
      </c>
      <c r="CF1618" s="105">
        <v>2.0634600000000001</v>
      </c>
      <c r="CG1618" s="105">
        <v>1.6443700000000001</v>
      </c>
      <c r="CH1618" s="105">
        <v>2.4451399999999999</v>
      </c>
      <c r="CI1618" s="105">
        <v>0.584144</v>
      </c>
      <c r="CJ1618" s="105">
        <v>0.26319199999999998</v>
      </c>
      <c r="CK1618" s="105">
        <v>0.25598100000000001</v>
      </c>
      <c r="CL1618" s="105">
        <v>0.249336</v>
      </c>
      <c r="CM1618" s="116">
        <v>5.7547300000000003E-2</v>
      </c>
    </row>
    <row r="1619" spans="1:91">
      <c r="A1619" s="104" t="s">
        <v>4237</v>
      </c>
      <c r="B1619" s="104" t="s">
        <v>4238</v>
      </c>
      <c r="C1619" s="104" t="s">
        <v>4239</v>
      </c>
      <c r="D1619" s="105">
        <v>30.133000000000003</v>
      </c>
      <c r="E1619" s="108">
        <v>3562938998</v>
      </c>
      <c r="F1619" s="108">
        <v>3311767956</v>
      </c>
      <c r="G1619" s="108">
        <v>2882148652</v>
      </c>
      <c r="H1619" s="108">
        <v>3099509633</v>
      </c>
      <c r="I1619" s="108">
        <v>2832159537</v>
      </c>
      <c r="J1619" s="108">
        <v>2920692974</v>
      </c>
      <c r="K1619" s="108">
        <v>2773936864</v>
      </c>
      <c r="L1619" s="108">
        <v>1667317800</v>
      </c>
      <c r="M1619" s="108">
        <v>2421772739</v>
      </c>
      <c r="N1619" s="108">
        <v>2630303396</v>
      </c>
      <c r="O1619" s="108">
        <v>3383546908</v>
      </c>
      <c r="P1619" s="108">
        <v>2912022327</v>
      </c>
      <c r="Q1619" s="108">
        <v>758556995</v>
      </c>
      <c r="R1619" s="108">
        <v>964571208.79999995</v>
      </c>
      <c r="S1619" s="108">
        <v>2269478708</v>
      </c>
      <c r="T1619" s="108">
        <v>719824528.29999995</v>
      </c>
      <c r="U1619" s="108">
        <v>760222551.5</v>
      </c>
      <c r="V1619" s="108">
        <v>788728677</v>
      </c>
      <c r="W1619" s="108">
        <v>822289270</v>
      </c>
      <c r="X1619" s="108">
        <v>881271234.5</v>
      </c>
      <c r="Y1619" s="108">
        <v>798145976.79999995</v>
      </c>
      <c r="Z1619" s="108">
        <v>716959359.29999995</v>
      </c>
      <c r="AA1619" s="108">
        <v>869182736.79999995</v>
      </c>
      <c r="AB1619" s="108">
        <v>1045148582</v>
      </c>
      <c r="AC1619" s="108">
        <v>920679546.5</v>
      </c>
      <c r="AD1619" s="108">
        <v>840417424</v>
      </c>
      <c r="AE1619" s="108">
        <v>845192753</v>
      </c>
      <c r="AF1619" s="108">
        <v>792303215.79999995</v>
      </c>
      <c r="AG1619" s="108">
        <v>873806159.79999995</v>
      </c>
      <c r="AH1619" s="115">
        <v>699247802</v>
      </c>
      <c r="AI1619" s="105">
        <v>32.113900000000001</v>
      </c>
      <c r="AJ1619" s="105">
        <v>32.166499999999999</v>
      </c>
      <c r="AK1619" s="105">
        <v>31.9604</v>
      </c>
      <c r="AL1619" s="105">
        <v>31.803799999999999</v>
      </c>
      <c r="AM1619" s="105">
        <v>31.816700000000001</v>
      </c>
      <c r="AN1619" s="105">
        <v>31.892299999999999</v>
      </c>
      <c r="AO1619" s="105">
        <v>31.6145</v>
      </c>
      <c r="AP1619" s="105">
        <v>31.3096</v>
      </c>
      <c r="AQ1619" s="105">
        <v>31.362500000000001</v>
      </c>
      <c r="AR1619" s="105">
        <v>31.7056</v>
      </c>
      <c r="AS1619" s="105">
        <v>32.14</v>
      </c>
      <c r="AT1619" s="105">
        <v>32.043500000000002</v>
      </c>
      <c r="AU1619" s="105">
        <v>29.7226</v>
      </c>
      <c r="AV1619" s="105">
        <v>30.135000000000002</v>
      </c>
      <c r="AW1619" s="105">
        <v>31.4101</v>
      </c>
      <c r="AX1619" s="105">
        <v>29.802399999999999</v>
      </c>
      <c r="AY1619" s="105">
        <v>29.827300000000001</v>
      </c>
      <c r="AZ1619" s="105">
        <v>29.863099999999999</v>
      </c>
      <c r="BA1619" s="105">
        <v>29.86</v>
      </c>
      <c r="BB1619" s="105">
        <v>30.062100000000001</v>
      </c>
      <c r="BC1619" s="105">
        <v>29.781500000000001</v>
      </c>
      <c r="BD1619" s="105">
        <v>29.816500000000001</v>
      </c>
      <c r="BE1619" s="105">
        <v>30.131</v>
      </c>
      <c r="BF1619" s="105">
        <v>30.397600000000001</v>
      </c>
      <c r="BG1619" s="105">
        <v>29.814900000000002</v>
      </c>
      <c r="BH1619" s="105">
        <v>29.681100000000001</v>
      </c>
      <c r="BI1619" s="105">
        <v>29.668600000000001</v>
      </c>
      <c r="BJ1619" s="105">
        <v>29.616499999999998</v>
      </c>
      <c r="BK1619" s="105">
        <v>29.652000000000001</v>
      </c>
      <c r="BL1619" s="116">
        <v>29.382200000000001</v>
      </c>
      <c r="BM1619" s="112">
        <v>1.7489100000000002E-5</v>
      </c>
      <c r="BN1619" s="112">
        <v>1.36386E-5</v>
      </c>
      <c r="BO1619" s="112">
        <v>1.19842E-4</v>
      </c>
      <c r="BP1619" s="112">
        <v>1.03435E-4</v>
      </c>
      <c r="BQ1619" s="112">
        <v>0.16550400000000001</v>
      </c>
      <c r="BR1619" s="112">
        <v>3.1483900000000002E-2</v>
      </c>
      <c r="BS1619" s="112">
        <v>4.1963300000000002E-2</v>
      </c>
      <c r="BT1619" s="112">
        <v>3.9814000000000002E-2</v>
      </c>
      <c r="BU1619" s="117">
        <v>0.15132499999999999</v>
      </c>
      <c r="BV1619" s="112">
        <v>1.86162E-3</v>
      </c>
      <c r="BW1619" s="112">
        <v>2.3755899999999999E-3</v>
      </c>
      <c r="BX1619" s="112">
        <v>8.0317500000000007E-3</v>
      </c>
      <c r="BY1619" s="112">
        <v>3.359E-3</v>
      </c>
      <c r="BZ1619" s="112">
        <v>0.54135800000000001</v>
      </c>
      <c r="CA1619" s="112">
        <v>0.16617899999999999</v>
      </c>
      <c r="CB1619" s="112">
        <v>0.19519900000000001</v>
      </c>
      <c r="CC1619" s="112">
        <v>0.161</v>
      </c>
      <c r="CD1619" s="117">
        <v>0.67133900000000002</v>
      </c>
      <c r="CE1619" s="105">
        <v>2.5300199999999999</v>
      </c>
      <c r="CF1619" s="105">
        <v>2.2873399999999999</v>
      </c>
      <c r="CG1619" s="105">
        <v>1.8786099999999999</v>
      </c>
      <c r="CH1619" s="105">
        <v>2.4127999999999998</v>
      </c>
      <c r="CI1619" s="105">
        <v>0.87231199999999998</v>
      </c>
      <c r="CJ1619" s="105">
        <v>0.28067599999999998</v>
      </c>
      <c r="CK1619" s="105">
        <v>0.35093800000000003</v>
      </c>
      <c r="CL1619" s="105">
        <v>0.56481700000000001</v>
      </c>
      <c r="CM1619" s="116">
        <v>0.17128299999999999</v>
      </c>
    </row>
    <row r="1620" spans="1:91">
      <c r="A1620" s="104" t="s">
        <v>5432</v>
      </c>
      <c r="B1620" s="104" t="s">
        <v>5433</v>
      </c>
      <c r="C1620" s="104" t="s">
        <v>564</v>
      </c>
      <c r="D1620" s="105">
        <v>25.566400000000002</v>
      </c>
      <c r="E1620" s="108">
        <v>55157634</v>
      </c>
      <c r="F1620" s="108">
        <v>140129204.80000001</v>
      </c>
      <c r="G1620" s="108">
        <v>46727802</v>
      </c>
      <c r="H1620" s="108">
        <v>302918735</v>
      </c>
      <c r="I1620" s="108">
        <v>9631874.5</v>
      </c>
      <c r="J1620" s="108">
        <v>97599912.5</v>
      </c>
      <c r="K1620" s="108">
        <v>112821524.5</v>
      </c>
      <c r="L1620" s="108"/>
      <c r="M1620" s="108">
        <v>135671790.5</v>
      </c>
      <c r="N1620" s="108">
        <v>2182500121</v>
      </c>
      <c r="O1620" s="108">
        <v>239675403.5</v>
      </c>
      <c r="P1620" s="108">
        <v>218777094.90000001</v>
      </c>
      <c r="Q1620" s="108">
        <v>133020938.8</v>
      </c>
      <c r="R1620" s="108">
        <v>14071213</v>
      </c>
      <c r="S1620" s="108">
        <v>21811385.5</v>
      </c>
      <c r="T1620" s="108">
        <v>25199478</v>
      </c>
      <c r="U1620" s="108"/>
      <c r="V1620" s="108">
        <v>3253333</v>
      </c>
      <c r="W1620" s="108">
        <v>5369654.5</v>
      </c>
      <c r="X1620" s="108">
        <v>44830622</v>
      </c>
      <c r="Y1620" s="108">
        <v>114869594.5</v>
      </c>
      <c r="Z1620" s="108">
        <v>130916264</v>
      </c>
      <c r="AA1620" s="108">
        <v>147443784</v>
      </c>
      <c r="AB1620" s="108">
        <v>20344146</v>
      </c>
      <c r="AC1620" s="108"/>
      <c r="AD1620" s="108"/>
      <c r="AE1620" s="108">
        <v>11132005.5</v>
      </c>
      <c r="AF1620" s="108">
        <v>33257665.5</v>
      </c>
      <c r="AG1620" s="108">
        <v>33509937.75</v>
      </c>
      <c r="AH1620" s="115">
        <v>38877840.5</v>
      </c>
      <c r="AI1620" s="105">
        <v>26.1005</v>
      </c>
      <c r="AJ1620" s="105">
        <v>27.761099999999999</v>
      </c>
      <c r="AK1620" s="105">
        <v>26.130400000000002</v>
      </c>
      <c r="AL1620" s="105">
        <v>28.448699999999999</v>
      </c>
      <c r="AM1620" s="105">
        <v>23.713200000000001</v>
      </c>
      <c r="AN1620" s="105">
        <v>27.095300000000002</v>
      </c>
      <c r="AO1620" s="105">
        <v>27.023</v>
      </c>
      <c r="AP1620" s="105">
        <v>21.729299999999999</v>
      </c>
      <c r="AQ1620" s="105">
        <v>27.204599999999999</v>
      </c>
      <c r="AR1620" s="105">
        <v>31.4757</v>
      </c>
      <c r="AS1620" s="105">
        <v>28.453399999999998</v>
      </c>
      <c r="AT1620" s="105">
        <v>28.309100000000001</v>
      </c>
      <c r="AU1620" s="105">
        <v>27.1966</v>
      </c>
      <c r="AV1620" s="105">
        <v>24.035900000000002</v>
      </c>
      <c r="AW1620" s="105">
        <v>25.0029</v>
      </c>
      <c r="AX1620" s="105">
        <v>24.966200000000001</v>
      </c>
      <c r="AY1620" s="105">
        <v>22.696400000000001</v>
      </c>
      <c r="AZ1620" s="105">
        <v>21.987100000000002</v>
      </c>
      <c r="BA1620" s="105">
        <v>22.601299999999998</v>
      </c>
      <c r="BB1620" s="105">
        <v>25.895700000000001</v>
      </c>
      <c r="BC1620" s="105">
        <v>27.0627</v>
      </c>
      <c r="BD1620" s="105">
        <v>27.332999999999998</v>
      </c>
      <c r="BE1620" s="105">
        <v>27.552399999999999</v>
      </c>
      <c r="BF1620" s="105">
        <v>24.714700000000001</v>
      </c>
      <c r="BG1620" s="105">
        <v>21.087599999999998</v>
      </c>
      <c r="BH1620" s="105">
        <v>22.6678</v>
      </c>
      <c r="BI1620" s="105">
        <v>23.4221</v>
      </c>
      <c r="BJ1620" s="105">
        <v>25.042200000000001</v>
      </c>
      <c r="BK1620" s="105">
        <v>24.944099999999999</v>
      </c>
      <c r="BL1620" s="116">
        <v>25.237100000000002</v>
      </c>
      <c r="BM1620" s="112">
        <v>4.5818299999999999E-2</v>
      </c>
      <c r="BN1620" s="112">
        <v>0.39454</v>
      </c>
      <c r="BO1620" s="112">
        <v>0.89839199999999997</v>
      </c>
      <c r="BP1620" s="112">
        <v>1.3830800000000001E-2</v>
      </c>
      <c r="BQ1620" s="112">
        <v>0.73756900000000003</v>
      </c>
      <c r="BR1620" s="112">
        <v>0.108644</v>
      </c>
      <c r="BS1620" s="112">
        <v>0.93727000000000005</v>
      </c>
      <c r="BT1620" s="112">
        <v>0.18629699999999999</v>
      </c>
      <c r="BU1620" s="117">
        <v>1.8008E-2</v>
      </c>
      <c r="BV1620" s="112">
        <v>9.3690300000000004E-2</v>
      </c>
      <c r="BW1620" s="112">
        <v>0.48302800000000001</v>
      </c>
      <c r="BX1620" s="112">
        <v>0.93020199999999997</v>
      </c>
      <c r="BY1620" s="112">
        <v>3.4415300000000003E-2</v>
      </c>
      <c r="BZ1620" s="112">
        <v>0.87287899999999996</v>
      </c>
      <c r="CA1620" s="112">
        <v>0.34124900000000002</v>
      </c>
      <c r="CB1620" s="112">
        <v>0.97069399999999995</v>
      </c>
      <c r="CC1620" s="112">
        <v>0.38776100000000002</v>
      </c>
      <c r="CD1620" s="117">
        <v>0.43498900000000001</v>
      </c>
      <c r="CE1620" s="105">
        <v>1.58955</v>
      </c>
      <c r="CF1620" s="105">
        <v>1.3446100000000001</v>
      </c>
      <c r="CG1620" s="105">
        <v>0.244481</v>
      </c>
      <c r="CH1620" s="105">
        <v>4.3382199999999997</v>
      </c>
      <c r="CI1620" s="105">
        <v>0.33732699999999999</v>
      </c>
      <c r="CJ1620" s="105">
        <v>-1.85792</v>
      </c>
      <c r="CK1620" s="105">
        <v>0.112122</v>
      </c>
      <c r="CL1620" s="105">
        <v>1.45888</v>
      </c>
      <c r="CM1620" s="116">
        <v>-2.6819899999999999</v>
      </c>
    </row>
    <row r="1621" spans="1:91">
      <c r="A1621" s="104" t="s">
        <v>5434</v>
      </c>
      <c r="B1621" s="104" t="s">
        <v>5435</v>
      </c>
      <c r="C1621" s="104" t="s">
        <v>5436</v>
      </c>
      <c r="D1621" s="105">
        <v>30.354750000000003</v>
      </c>
      <c r="E1621" s="108">
        <v>836533972</v>
      </c>
      <c r="F1621" s="108">
        <v>348417461</v>
      </c>
      <c r="G1621" s="108">
        <v>325774271</v>
      </c>
      <c r="H1621" s="108">
        <v>829350468.79999995</v>
      </c>
      <c r="I1621" s="108">
        <v>283085469.80000001</v>
      </c>
      <c r="J1621" s="108">
        <v>411064216.5</v>
      </c>
      <c r="K1621" s="108">
        <v>3894419237</v>
      </c>
      <c r="L1621" s="108">
        <v>2335235372</v>
      </c>
      <c r="M1621" s="108">
        <v>3066289828</v>
      </c>
      <c r="N1621" s="108">
        <v>940842040.5</v>
      </c>
      <c r="O1621" s="108">
        <v>639488064</v>
      </c>
      <c r="P1621" s="108">
        <v>619321408</v>
      </c>
      <c r="Q1621" s="108">
        <v>4465228987</v>
      </c>
      <c r="R1621" s="108">
        <v>1247252168</v>
      </c>
      <c r="S1621" s="108">
        <v>1288822704</v>
      </c>
      <c r="T1621" s="108">
        <v>913756564</v>
      </c>
      <c r="U1621" s="108">
        <v>998518294</v>
      </c>
      <c r="V1621" s="108">
        <v>831635696</v>
      </c>
      <c r="W1621" s="108">
        <v>1295823525</v>
      </c>
      <c r="X1621" s="108">
        <v>1107062244</v>
      </c>
      <c r="Y1621" s="108">
        <v>1004110055</v>
      </c>
      <c r="Z1621" s="108">
        <v>964377760</v>
      </c>
      <c r="AA1621" s="108">
        <v>995765558.5</v>
      </c>
      <c r="AB1621" s="108">
        <v>1034956126</v>
      </c>
      <c r="AC1621" s="108">
        <v>6333178471</v>
      </c>
      <c r="AD1621" s="108">
        <v>5993714334</v>
      </c>
      <c r="AE1621" s="108">
        <v>5816345820</v>
      </c>
      <c r="AF1621" s="108">
        <v>5823362533</v>
      </c>
      <c r="AG1621" s="108">
        <v>6023469490</v>
      </c>
      <c r="AH1621" s="115">
        <v>5817436816</v>
      </c>
      <c r="AI1621" s="105">
        <v>30.023299999999999</v>
      </c>
      <c r="AJ1621" s="105">
        <v>28.959399999999999</v>
      </c>
      <c r="AK1621" s="105">
        <v>28.881799999999998</v>
      </c>
      <c r="AL1621" s="105">
        <v>29.901800000000001</v>
      </c>
      <c r="AM1621" s="105">
        <v>28.5229</v>
      </c>
      <c r="AN1621" s="105">
        <v>29.145900000000001</v>
      </c>
      <c r="AO1621" s="105">
        <v>32.116700000000002</v>
      </c>
      <c r="AP1621" s="105">
        <v>31.771100000000001</v>
      </c>
      <c r="AQ1621" s="105">
        <v>31.7029</v>
      </c>
      <c r="AR1621" s="105">
        <v>30.265999999999998</v>
      </c>
      <c r="AS1621" s="105">
        <v>29.823899999999998</v>
      </c>
      <c r="AT1621" s="105">
        <v>29.810300000000002</v>
      </c>
      <c r="AU1621" s="105">
        <v>32.290300000000002</v>
      </c>
      <c r="AV1621" s="105">
        <v>30.505800000000001</v>
      </c>
      <c r="AW1621" s="105">
        <v>30.598600000000001</v>
      </c>
      <c r="AX1621" s="105">
        <v>30.146599999999999</v>
      </c>
      <c r="AY1621" s="105">
        <v>30.2195</v>
      </c>
      <c r="AZ1621" s="105">
        <v>29.9497</v>
      </c>
      <c r="BA1621" s="105">
        <v>30.516200000000001</v>
      </c>
      <c r="BB1621" s="105">
        <v>30.385200000000001</v>
      </c>
      <c r="BC1621" s="105">
        <v>30.102399999999999</v>
      </c>
      <c r="BD1621" s="105">
        <v>30.245899999999999</v>
      </c>
      <c r="BE1621" s="105">
        <v>30.326000000000001</v>
      </c>
      <c r="BF1621" s="105">
        <v>30.383500000000002</v>
      </c>
      <c r="BG1621" s="105">
        <v>32.6038</v>
      </c>
      <c r="BH1621" s="105">
        <v>32.495399999999997</v>
      </c>
      <c r="BI1621" s="105">
        <v>32.451300000000003</v>
      </c>
      <c r="BJ1621" s="105">
        <v>32.494300000000003</v>
      </c>
      <c r="BK1621" s="105">
        <v>32.416600000000003</v>
      </c>
      <c r="BL1621" s="116">
        <v>32.429499999999997</v>
      </c>
      <c r="BM1621" s="112">
        <v>1.02327E-3</v>
      </c>
      <c r="BN1621" s="112">
        <v>1.2312499999999999E-3</v>
      </c>
      <c r="BO1621" s="112">
        <v>1.1032500000000001E-2</v>
      </c>
      <c r="BP1621" s="112">
        <v>8.1732900000000005E-5</v>
      </c>
      <c r="BQ1621" s="112">
        <v>8.6134799999999997E-2</v>
      </c>
      <c r="BR1621" s="112">
        <v>9.8961300000000004E-6</v>
      </c>
      <c r="BS1621" s="112">
        <v>7.06516E-5</v>
      </c>
      <c r="BT1621" s="112">
        <v>1.3719900000000001E-6</v>
      </c>
      <c r="BU1621" s="117">
        <v>0.24369499999999999</v>
      </c>
      <c r="BV1621" s="112">
        <v>1.2851E-2</v>
      </c>
      <c r="BW1621" s="112">
        <v>1.54188E-2</v>
      </c>
      <c r="BX1621" s="112">
        <v>6.2183299999999997E-2</v>
      </c>
      <c r="BY1621" s="112">
        <v>2.9130900000000001E-3</v>
      </c>
      <c r="BZ1621" s="112">
        <v>0.46166600000000002</v>
      </c>
      <c r="CA1621" s="112">
        <v>3.47139E-3</v>
      </c>
      <c r="CB1621" s="112">
        <v>1.0413E-2</v>
      </c>
      <c r="CC1621" s="112">
        <v>5.59721E-4</v>
      </c>
      <c r="CD1621" s="117">
        <v>0.71833800000000003</v>
      </c>
      <c r="CE1621" s="105">
        <v>-3.15863</v>
      </c>
      <c r="CF1621" s="105">
        <v>-3.2565900000000001</v>
      </c>
      <c r="CG1621" s="105">
        <v>-0.58318599999999998</v>
      </c>
      <c r="CH1621" s="105">
        <v>-2.4800499999999999</v>
      </c>
      <c r="CI1621" s="105">
        <v>-1.3152200000000001</v>
      </c>
      <c r="CJ1621" s="105">
        <v>-2.3415499999999998</v>
      </c>
      <c r="CK1621" s="105">
        <v>-2.1122000000000001</v>
      </c>
      <c r="CL1621" s="105">
        <v>-2.1283099999999999</v>
      </c>
      <c r="CM1621" s="116">
        <v>7.0051799999999997E-2</v>
      </c>
    </row>
    <row r="1622" spans="1:91">
      <c r="A1622" s="104" t="s">
        <v>5437</v>
      </c>
      <c r="B1622" s="104" t="s">
        <v>5438</v>
      </c>
      <c r="C1622" s="104" t="s">
        <v>5439</v>
      </c>
      <c r="D1622" s="105">
        <v>25.45335</v>
      </c>
      <c r="E1622" s="108">
        <v>46737129</v>
      </c>
      <c r="F1622" s="108">
        <v>6073352.5</v>
      </c>
      <c r="G1622" s="108">
        <v>19203676</v>
      </c>
      <c r="H1622" s="108">
        <v>8216648.125</v>
      </c>
      <c r="I1622" s="108">
        <v>56273530.5</v>
      </c>
      <c r="J1622" s="108">
        <v>23932265</v>
      </c>
      <c r="K1622" s="108">
        <v>959518694</v>
      </c>
      <c r="L1622" s="108">
        <v>503953182.80000001</v>
      </c>
      <c r="M1622" s="108">
        <v>1034201291</v>
      </c>
      <c r="N1622" s="108">
        <v>24947377.75</v>
      </c>
      <c r="O1622" s="108">
        <v>62768706.5</v>
      </c>
      <c r="P1622" s="108">
        <v>38906359.5</v>
      </c>
      <c r="Q1622" s="108">
        <v>1252725113</v>
      </c>
      <c r="R1622" s="108">
        <v>9751217</v>
      </c>
      <c r="S1622" s="108">
        <v>18173968.5</v>
      </c>
      <c r="T1622" s="108">
        <v>16813642.5</v>
      </c>
      <c r="U1622" s="108">
        <v>38366315</v>
      </c>
      <c r="V1622" s="108">
        <v>18287282</v>
      </c>
      <c r="W1622" s="108">
        <v>29155606</v>
      </c>
      <c r="X1622" s="108">
        <v>21420192.25</v>
      </c>
      <c r="Y1622" s="108">
        <v>23404172</v>
      </c>
      <c r="Z1622" s="108">
        <v>26906492</v>
      </c>
      <c r="AA1622" s="108">
        <v>17921388</v>
      </c>
      <c r="AB1622" s="108">
        <v>17343606</v>
      </c>
      <c r="AC1622" s="108">
        <v>1041765807</v>
      </c>
      <c r="AD1622" s="108">
        <v>1412406809</v>
      </c>
      <c r="AE1622" s="108">
        <v>612971600.5</v>
      </c>
      <c r="AF1622" s="108">
        <v>989926492</v>
      </c>
      <c r="AG1622" s="108">
        <v>996816576</v>
      </c>
      <c r="AH1622" s="115">
        <v>1283729161</v>
      </c>
      <c r="AI1622" s="105">
        <v>25.861499999999999</v>
      </c>
      <c r="AJ1622" s="105">
        <v>23.2836</v>
      </c>
      <c r="AK1622" s="105">
        <v>24.8674</v>
      </c>
      <c r="AL1622" s="105">
        <v>23.244499999999999</v>
      </c>
      <c r="AM1622" s="105">
        <v>26.228999999999999</v>
      </c>
      <c r="AN1622" s="105">
        <v>25.3733</v>
      </c>
      <c r="AO1622" s="105">
        <v>30.057300000000001</v>
      </c>
      <c r="AP1622" s="105">
        <v>29.727900000000002</v>
      </c>
      <c r="AQ1622" s="105">
        <v>30.135000000000002</v>
      </c>
      <c r="AR1622" s="105">
        <v>24.8843</v>
      </c>
      <c r="AS1622" s="105">
        <v>26.5764</v>
      </c>
      <c r="AT1622" s="105">
        <v>25.817699999999999</v>
      </c>
      <c r="AU1622" s="105">
        <v>30.4421</v>
      </c>
      <c r="AV1622" s="105">
        <v>23.506799999999998</v>
      </c>
      <c r="AW1622" s="105">
        <v>24.7333</v>
      </c>
      <c r="AX1622" s="105">
        <v>24.382400000000001</v>
      </c>
      <c r="AY1622" s="105">
        <v>25.5334</v>
      </c>
      <c r="AZ1622" s="105">
        <v>24.5365</v>
      </c>
      <c r="BA1622" s="105">
        <v>25.042200000000001</v>
      </c>
      <c r="BB1622" s="105">
        <v>24.781600000000001</v>
      </c>
      <c r="BC1622" s="105">
        <v>24.760300000000001</v>
      </c>
      <c r="BD1622" s="105">
        <v>24.974799999999998</v>
      </c>
      <c r="BE1622" s="105">
        <v>24.467700000000001</v>
      </c>
      <c r="BF1622" s="105">
        <v>24.484500000000001</v>
      </c>
      <c r="BG1622" s="105">
        <v>29.994</v>
      </c>
      <c r="BH1622" s="105">
        <v>30.431699999999999</v>
      </c>
      <c r="BI1622" s="105">
        <v>29.205100000000002</v>
      </c>
      <c r="BJ1622" s="105">
        <v>29.937799999999999</v>
      </c>
      <c r="BK1622" s="105">
        <v>29.845099999999999</v>
      </c>
      <c r="BL1622" s="116">
        <v>30.274699999999999</v>
      </c>
      <c r="BM1622" s="112">
        <v>2.1693799999999998E-3</v>
      </c>
      <c r="BN1622" s="112">
        <v>4.8233900000000003E-3</v>
      </c>
      <c r="BO1622" s="112">
        <v>0.81235400000000002</v>
      </c>
      <c r="BP1622" s="112">
        <v>1.0938600000000001E-3</v>
      </c>
      <c r="BQ1622" s="112">
        <v>0.15123900000000001</v>
      </c>
      <c r="BR1622" s="112">
        <v>1.7122200000000001E-4</v>
      </c>
      <c r="BS1622" s="112">
        <v>5.3722099999999998E-6</v>
      </c>
      <c r="BT1622" s="112">
        <v>1.41917E-5</v>
      </c>
      <c r="BU1622" s="117">
        <v>0.72839399999999999</v>
      </c>
      <c r="BV1622" s="112">
        <v>1.9520599999999999E-2</v>
      </c>
      <c r="BW1622" s="112">
        <v>2.5521599999999998E-2</v>
      </c>
      <c r="BX1622" s="112">
        <v>0.86487700000000001</v>
      </c>
      <c r="BY1622" s="112">
        <v>8.4169899999999992E-3</v>
      </c>
      <c r="BZ1622" s="112">
        <v>0.53422400000000003</v>
      </c>
      <c r="CA1622" s="112">
        <v>1.4726599999999999E-2</v>
      </c>
      <c r="CB1622" s="112">
        <v>2.5732900000000002E-3</v>
      </c>
      <c r="CC1622" s="112">
        <v>3.02126E-3</v>
      </c>
      <c r="CD1622" s="117">
        <v>0.91275600000000001</v>
      </c>
      <c r="CE1622" s="105">
        <v>-5.3483200000000002</v>
      </c>
      <c r="CF1622" s="105">
        <v>-5.0702299999999996</v>
      </c>
      <c r="CG1622" s="105">
        <v>-4.5779500000000001E-2</v>
      </c>
      <c r="CH1622" s="105">
        <v>-4.2597199999999997</v>
      </c>
      <c r="CI1622" s="105">
        <v>-3.7917700000000001</v>
      </c>
      <c r="CJ1622" s="105">
        <v>-5.2017300000000004</v>
      </c>
      <c r="CK1622" s="105">
        <v>-5.1578299999999997</v>
      </c>
      <c r="CL1622" s="105">
        <v>-5.37683</v>
      </c>
      <c r="CM1622" s="116">
        <v>-0.142261</v>
      </c>
    </row>
    <row r="1623" spans="1:91">
      <c r="A1623" s="104" t="s">
        <v>5440</v>
      </c>
      <c r="B1623" s="104" t="s">
        <v>5441</v>
      </c>
      <c r="C1623" s="104" t="s">
        <v>5442</v>
      </c>
      <c r="D1623" s="105">
        <v>22.6678</v>
      </c>
      <c r="E1623" s="108"/>
      <c r="F1623" s="108">
        <v>1412645.75</v>
      </c>
      <c r="G1623" s="108">
        <v>1545005</v>
      </c>
      <c r="H1623" s="108"/>
      <c r="I1623" s="108">
        <v>8040934</v>
      </c>
      <c r="J1623" s="108">
        <v>15621994</v>
      </c>
      <c r="K1623" s="108">
        <v>944629958.5</v>
      </c>
      <c r="L1623" s="108">
        <v>567844852.20000005</v>
      </c>
      <c r="M1623" s="108">
        <v>864542504.29999995</v>
      </c>
      <c r="N1623" s="108">
        <v>421961.46879999997</v>
      </c>
      <c r="O1623" s="108">
        <v>1391584.75</v>
      </c>
      <c r="P1623" s="108">
        <v>2691214.25</v>
      </c>
      <c r="Q1623" s="108">
        <v>904232308</v>
      </c>
      <c r="R1623" s="108">
        <v>1841394</v>
      </c>
      <c r="S1623" s="108">
        <v>18577408</v>
      </c>
      <c r="T1623" s="108">
        <v>1768956.875</v>
      </c>
      <c r="U1623" s="108">
        <v>5091766.3130000001</v>
      </c>
      <c r="V1623" s="108">
        <v>2665286</v>
      </c>
      <c r="W1623" s="108"/>
      <c r="X1623" s="108">
        <v>4656695</v>
      </c>
      <c r="Y1623" s="108"/>
      <c r="Z1623" s="108">
        <v>420926.1875</v>
      </c>
      <c r="AA1623" s="108">
        <v>1714271.375</v>
      </c>
      <c r="AB1623" s="108">
        <v>327790.28129999997</v>
      </c>
      <c r="AC1623" s="108">
        <v>1364410886</v>
      </c>
      <c r="AD1623" s="108">
        <v>1325235576</v>
      </c>
      <c r="AE1623" s="108">
        <v>1415942870</v>
      </c>
      <c r="AF1623" s="108">
        <v>1285524533</v>
      </c>
      <c r="AG1623" s="108">
        <v>1471667139</v>
      </c>
      <c r="AH1623" s="115">
        <v>1277464694</v>
      </c>
      <c r="AI1623" s="105">
        <v>21.0016</v>
      </c>
      <c r="AJ1623" s="105">
        <v>20.972100000000001</v>
      </c>
      <c r="AK1623" s="105">
        <v>21.908300000000001</v>
      </c>
      <c r="AL1623" s="105">
        <v>20.6142</v>
      </c>
      <c r="AM1623" s="105">
        <v>23.265699999999999</v>
      </c>
      <c r="AN1623" s="105">
        <v>24.768999999999998</v>
      </c>
      <c r="AO1623" s="105">
        <v>30.0395</v>
      </c>
      <c r="AP1623" s="105">
        <v>29.898</v>
      </c>
      <c r="AQ1623" s="105">
        <v>29.8765</v>
      </c>
      <c r="AR1623" s="105">
        <v>18.3749</v>
      </c>
      <c r="AS1623" s="105">
        <v>21.898900000000001</v>
      </c>
      <c r="AT1623" s="105">
        <v>21.963999999999999</v>
      </c>
      <c r="AU1623" s="105">
        <v>29.9603</v>
      </c>
      <c r="AV1623" s="105">
        <v>21.1021</v>
      </c>
      <c r="AW1623" s="105">
        <v>24.679200000000002</v>
      </c>
      <c r="AX1623" s="105">
        <v>21.133800000000001</v>
      </c>
      <c r="AY1623" s="105">
        <v>22.747699999999998</v>
      </c>
      <c r="AZ1623" s="105">
        <v>21.444700000000001</v>
      </c>
      <c r="BA1623" s="105">
        <v>22.349299999999999</v>
      </c>
      <c r="BB1623" s="105">
        <v>22.8081</v>
      </c>
      <c r="BC1623" s="105">
        <v>22.587900000000001</v>
      </c>
      <c r="BD1623" s="105">
        <v>18.813199999999998</v>
      </c>
      <c r="BE1623" s="105">
        <v>19.430900000000001</v>
      </c>
      <c r="BF1623" s="105">
        <v>18.759</v>
      </c>
      <c r="BG1623" s="105">
        <v>30.3873</v>
      </c>
      <c r="BH1623" s="105">
        <v>30.343699999999998</v>
      </c>
      <c r="BI1623" s="105">
        <v>30.413</v>
      </c>
      <c r="BJ1623" s="105">
        <v>30.314800000000002</v>
      </c>
      <c r="BK1623" s="105">
        <v>30.401700000000002</v>
      </c>
      <c r="BL1623" s="116">
        <v>30.265799999999999</v>
      </c>
      <c r="BM1623" s="112">
        <v>8.2388399999999992E-6</v>
      </c>
      <c r="BN1623" s="112">
        <v>3.5971499999999999E-3</v>
      </c>
      <c r="BO1623" s="112">
        <v>3.85506E-3</v>
      </c>
      <c r="BP1623" s="112">
        <v>1.2768E-3</v>
      </c>
      <c r="BQ1623" s="112">
        <v>0.119579</v>
      </c>
      <c r="BR1623" s="112">
        <v>6.6381099999999994E-5</v>
      </c>
      <c r="BS1623" s="112">
        <v>6.0897000000000003E-7</v>
      </c>
      <c r="BT1623" s="112">
        <v>8.3853399999999998E-7</v>
      </c>
      <c r="BU1623" s="117">
        <v>0.29344199999999998</v>
      </c>
      <c r="BV1623" s="112">
        <v>1.31547E-3</v>
      </c>
      <c r="BW1623" s="112">
        <v>2.21406E-2</v>
      </c>
      <c r="BX1623" s="112">
        <v>3.6747700000000001E-2</v>
      </c>
      <c r="BY1623" s="112">
        <v>9.1281499999999998E-3</v>
      </c>
      <c r="BZ1623" s="112">
        <v>0.49329000000000001</v>
      </c>
      <c r="CA1623" s="112">
        <v>9.4766099999999999E-3</v>
      </c>
      <c r="CB1623" s="112">
        <v>5.8339299999999998E-4</v>
      </c>
      <c r="CC1623" s="112">
        <v>5.3554399999999999E-4</v>
      </c>
      <c r="CD1623" s="117">
        <v>0.72995900000000002</v>
      </c>
      <c r="CE1623" s="105">
        <v>-9.0334199999999996</v>
      </c>
      <c r="CF1623" s="105">
        <v>-7.4444600000000003</v>
      </c>
      <c r="CG1623" s="105">
        <v>-0.38941399999999998</v>
      </c>
      <c r="CH1623" s="105">
        <v>-9.5815000000000001</v>
      </c>
      <c r="CI1623" s="105">
        <v>-5.0802199999999997</v>
      </c>
      <c r="CJ1623" s="105">
        <v>-8.55199</v>
      </c>
      <c r="CK1623" s="105">
        <v>-7.7456500000000004</v>
      </c>
      <c r="CL1623" s="105">
        <v>-11.3264</v>
      </c>
      <c r="CM1623" s="116">
        <v>5.3896600000000003E-2</v>
      </c>
    </row>
    <row r="1624" spans="1:91">
      <c r="A1624" s="104" t="s">
        <v>5443</v>
      </c>
      <c r="B1624" s="104" t="s">
        <v>5444</v>
      </c>
      <c r="C1624" s="104" t="s">
        <v>5445</v>
      </c>
      <c r="D1624" s="105">
        <v>23.350349999999999</v>
      </c>
      <c r="E1624" s="108"/>
      <c r="F1624" s="108"/>
      <c r="G1624" s="108">
        <v>29262207.75</v>
      </c>
      <c r="H1624" s="108">
        <v>4504575.5</v>
      </c>
      <c r="I1624" s="108">
        <v>7645388.75</v>
      </c>
      <c r="J1624" s="108">
        <v>27753827</v>
      </c>
      <c r="K1624" s="108">
        <v>1373183772</v>
      </c>
      <c r="L1624" s="108">
        <v>939224397</v>
      </c>
      <c r="M1624" s="108">
        <v>1443796586</v>
      </c>
      <c r="N1624" s="108">
        <v>11980452</v>
      </c>
      <c r="O1624" s="108">
        <v>4283256.5</v>
      </c>
      <c r="P1624" s="108"/>
      <c r="Q1624" s="108">
        <v>922856027.29999995</v>
      </c>
      <c r="R1624" s="108">
        <v>11131947</v>
      </c>
      <c r="S1624" s="108">
        <v>5440038.5</v>
      </c>
      <c r="T1624" s="108"/>
      <c r="U1624" s="108"/>
      <c r="V1624" s="108"/>
      <c r="W1624" s="108"/>
      <c r="X1624" s="108">
        <v>3225105.75</v>
      </c>
      <c r="Y1624" s="108"/>
      <c r="Z1624" s="108">
        <v>7495351.75</v>
      </c>
      <c r="AA1624" s="108">
        <v>4023240.75</v>
      </c>
      <c r="AB1624" s="108"/>
      <c r="AC1624" s="108">
        <v>1768960249</v>
      </c>
      <c r="AD1624" s="108">
        <v>1822922496</v>
      </c>
      <c r="AE1624" s="108">
        <v>1857902995</v>
      </c>
      <c r="AF1624" s="108">
        <v>1815452953</v>
      </c>
      <c r="AG1624" s="108">
        <v>1903222010</v>
      </c>
      <c r="AH1624" s="115">
        <v>1584094784</v>
      </c>
      <c r="AI1624" s="105">
        <v>21.826799999999999</v>
      </c>
      <c r="AJ1624" s="105">
        <v>21.852399999999999</v>
      </c>
      <c r="AK1624" s="105">
        <v>25.476400000000002</v>
      </c>
      <c r="AL1624" s="105">
        <v>22.377300000000002</v>
      </c>
      <c r="AM1624" s="105">
        <v>23.119199999999999</v>
      </c>
      <c r="AN1624" s="105">
        <v>25.556799999999999</v>
      </c>
      <c r="AO1624" s="105">
        <v>30.569099999999999</v>
      </c>
      <c r="AP1624" s="105">
        <v>30.558499999999999</v>
      </c>
      <c r="AQ1624" s="105">
        <v>30.616299999999999</v>
      </c>
      <c r="AR1624" s="105">
        <v>23.7149</v>
      </c>
      <c r="AS1624" s="105">
        <v>23.160699999999999</v>
      </c>
      <c r="AT1624" s="105">
        <v>20.5548</v>
      </c>
      <c r="AU1624" s="105">
        <v>30.000299999999999</v>
      </c>
      <c r="AV1624" s="105">
        <v>23.697900000000001</v>
      </c>
      <c r="AW1624" s="105">
        <v>22.9481</v>
      </c>
      <c r="AX1624" s="105">
        <v>21.2593</v>
      </c>
      <c r="AY1624" s="105">
        <v>21.226800000000001</v>
      </c>
      <c r="AZ1624" s="105">
        <v>22.107900000000001</v>
      </c>
      <c r="BA1624" s="105">
        <v>22.145800000000001</v>
      </c>
      <c r="BB1624" s="105">
        <v>22.349299999999999</v>
      </c>
      <c r="BC1624" s="105">
        <v>22.017399999999999</v>
      </c>
      <c r="BD1624" s="105">
        <v>23.065799999999999</v>
      </c>
      <c r="BE1624" s="105">
        <v>21.8231</v>
      </c>
      <c r="BF1624" s="105">
        <v>23.54</v>
      </c>
      <c r="BG1624" s="105">
        <v>30.765000000000001</v>
      </c>
      <c r="BH1624" s="105">
        <v>30.802499999999998</v>
      </c>
      <c r="BI1624" s="105">
        <v>30.8049</v>
      </c>
      <c r="BJ1624" s="105">
        <v>30.8127</v>
      </c>
      <c r="BK1624" s="105">
        <v>30.763300000000001</v>
      </c>
      <c r="BL1624" s="116">
        <v>30.567</v>
      </c>
      <c r="BM1624" s="112">
        <v>3.2282000000000001E-3</v>
      </c>
      <c r="BN1624" s="112">
        <v>1.87447E-3</v>
      </c>
      <c r="BO1624" s="112">
        <v>0.15962299999999999</v>
      </c>
      <c r="BP1624" s="112">
        <v>1.0840800000000001E-3</v>
      </c>
      <c r="BQ1624" s="112">
        <v>8.2158700000000001E-2</v>
      </c>
      <c r="BR1624" s="112">
        <v>6.6120000000000004E-6</v>
      </c>
      <c r="BS1624" s="112">
        <v>2.5211600000000001E-7</v>
      </c>
      <c r="BT1624" s="112">
        <v>1.0702299999999999E-4</v>
      </c>
      <c r="BU1624" s="117">
        <v>0.37204300000000001</v>
      </c>
      <c r="BV1624" s="112">
        <v>2.3607800000000002E-2</v>
      </c>
      <c r="BW1624" s="112">
        <v>1.8708900000000001E-2</v>
      </c>
      <c r="BX1624" s="112">
        <v>0.26594600000000002</v>
      </c>
      <c r="BY1624" s="112">
        <v>8.3753600000000001E-3</v>
      </c>
      <c r="BZ1624" s="112">
        <v>0.45749499999999999</v>
      </c>
      <c r="CA1624" s="112">
        <v>3.1671500000000001E-3</v>
      </c>
      <c r="CB1624" s="112">
        <v>4.8305499999999998E-4</v>
      </c>
      <c r="CC1624" s="112">
        <v>9.7645600000000003E-3</v>
      </c>
      <c r="CD1624" s="117">
        <v>0.75453099999999995</v>
      </c>
      <c r="CE1624" s="105">
        <v>-7.6624699999999999</v>
      </c>
      <c r="CF1624" s="105">
        <v>-7.0298800000000004</v>
      </c>
      <c r="CG1624" s="105">
        <v>-0.13304199999999999</v>
      </c>
      <c r="CH1624" s="105">
        <v>-8.2375399999999992</v>
      </c>
      <c r="CI1624" s="105">
        <v>-5.1655600000000002</v>
      </c>
      <c r="CJ1624" s="105">
        <v>-9.1829999999999998</v>
      </c>
      <c r="CK1624" s="105">
        <v>-8.5435099999999995</v>
      </c>
      <c r="CL1624" s="105">
        <v>-7.9047099999999997</v>
      </c>
      <c r="CM1624" s="116">
        <v>7.6484700000000003E-2</v>
      </c>
    </row>
    <row r="1625" spans="1:91">
      <c r="A1625" s="104" t="s">
        <v>5446</v>
      </c>
      <c r="B1625" s="104" t="s">
        <v>5447</v>
      </c>
      <c r="C1625" s="104" t="s">
        <v>5448</v>
      </c>
      <c r="D1625" s="105">
        <v>25.51615</v>
      </c>
      <c r="E1625" s="108"/>
      <c r="F1625" s="108">
        <v>12785539.449999999</v>
      </c>
      <c r="G1625" s="108"/>
      <c r="H1625" s="108"/>
      <c r="I1625" s="108">
        <v>2803107.5</v>
      </c>
      <c r="J1625" s="108">
        <v>14371482</v>
      </c>
      <c r="K1625" s="108">
        <v>2373661302</v>
      </c>
      <c r="L1625" s="108">
        <v>1311443527</v>
      </c>
      <c r="M1625" s="108">
        <v>2442501327</v>
      </c>
      <c r="N1625" s="108"/>
      <c r="O1625" s="108">
        <v>36977500</v>
      </c>
      <c r="P1625" s="108">
        <v>36134697</v>
      </c>
      <c r="Q1625" s="108">
        <v>2370188581</v>
      </c>
      <c r="R1625" s="108">
        <v>57774188</v>
      </c>
      <c r="S1625" s="108">
        <v>5648945</v>
      </c>
      <c r="T1625" s="108"/>
      <c r="U1625" s="108"/>
      <c r="V1625" s="108">
        <v>454266.59379999997</v>
      </c>
      <c r="W1625" s="108"/>
      <c r="X1625" s="108"/>
      <c r="Y1625" s="108">
        <v>20058036</v>
      </c>
      <c r="Z1625" s="108">
        <v>72580975</v>
      </c>
      <c r="AA1625" s="108">
        <v>178589344</v>
      </c>
      <c r="AB1625" s="108">
        <v>30977530</v>
      </c>
      <c r="AC1625" s="108">
        <v>4538034503</v>
      </c>
      <c r="AD1625" s="108">
        <v>4900729305</v>
      </c>
      <c r="AE1625" s="108">
        <v>4016773270</v>
      </c>
      <c r="AF1625" s="108">
        <v>4469664387</v>
      </c>
      <c r="AG1625" s="108">
        <v>5200334694</v>
      </c>
      <c r="AH1625" s="115">
        <v>4047772961</v>
      </c>
      <c r="AI1625" s="105">
        <v>21.517600000000002</v>
      </c>
      <c r="AJ1625" s="105">
        <v>24.354600000000001</v>
      </c>
      <c r="AK1625" s="105">
        <v>22.777699999999999</v>
      </c>
      <c r="AL1625" s="105">
        <v>22.666899999999998</v>
      </c>
      <c r="AM1625" s="105">
        <v>21.453700000000001</v>
      </c>
      <c r="AN1625" s="105">
        <v>24.6402</v>
      </c>
      <c r="AO1625" s="105">
        <v>31.385000000000002</v>
      </c>
      <c r="AP1625" s="105">
        <v>30.977499999999999</v>
      </c>
      <c r="AQ1625" s="105">
        <v>31.3748</v>
      </c>
      <c r="AR1625" s="105">
        <v>23.127400000000002</v>
      </c>
      <c r="AS1625" s="105">
        <v>25.820499999999999</v>
      </c>
      <c r="AT1625" s="105">
        <v>25.710999999999999</v>
      </c>
      <c r="AU1625" s="105">
        <v>31.3368</v>
      </c>
      <c r="AV1625" s="105">
        <v>26.073599999999999</v>
      </c>
      <c r="AW1625" s="105">
        <v>23.053899999999999</v>
      </c>
      <c r="AX1625" s="105">
        <v>22.452500000000001</v>
      </c>
      <c r="AY1625" s="105">
        <v>21.898099999999999</v>
      </c>
      <c r="AZ1625" s="105">
        <v>21.654399999999999</v>
      </c>
      <c r="BA1625" s="105">
        <v>22.3843</v>
      </c>
      <c r="BB1625" s="105">
        <v>22.282699999999998</v>
      </c>
      <c r="BC1625" s="105">
        <v>24.576899999999998</v>
      </c>
      <c r="BD1625" s="105">
        <v>26.474299999999999</v>
      </c>
      <c r="BE1625" s="105">
        <v>27.838100000000001</v>
      </c>
      <c r="BF1625" s="105">
        <v>25.321300000000001</v>
      </c>
      <c r="BG1625" s="105">
        <v>32.1235</v>
      </c>
      <c r="BH1625" s="105">
        <v>32.208500000000001</v>
      </c>
      <c r="BI1625" s="105">
        <v>31.917300000000001</v>
      </c>
      <c r="BJ1625" s="105">
        <v>32.1126</v>
      </c>
      <c r="BK1625" s="105">
        <v>32.204000000000001</v>
      </c>
      <c r="BL1625" s="116">
        <v>31.9053</v>
      </c>
      <c r="BM1625" s="112">
        <v>3.7020500000000002E-4</v>
      </c>
      <c r="BN1625" s="112">
        <v>6.0444999999999997E-4</v>
      </c>
      <c r="BO1625" s="112">
        <v>6.7171899999999996E-3</v>
      </c>
      <c r="BP1625" s="112">
        <v>1.24705E-3</v>
      </c>
      <c r="BQ1625" s="112">
        <v>9.5926399999999995E-2</v>
      </c>
      <c r="BR1625" s="112">
        <v>2.3453600000000002E-6</v>
      </c>
      <c r="BS1625" s="112">
        <v>2.8247400000000001E-4</v>
      </c>
      <c r="BT1625" s="112">
        <v>1.6519900000000001E-3</v>
      </c>
      <c r="BU1625" s="117">
        <v>0.94477500000000003</v>
      </c>
      <c r="BV1625" s="112">
        <v>8.6186100000000005E-3</v>
      </c>
      <c r="BW1625" s="112">
        <v>1.1531E-2</v>
      </c>
      <c r="BX1625" s="112">
        <v>4.73477E-2</v>
      </c>
      <c r="BY1625" s="112">
        <v>9.0505700000000008E-3</v>
      </c>
      <c r="BZ1625" s="112">
        <v>0.47939599999999999</v>
      </c>
      <c r="CA1625" s="112">
        <v>2.0519599999999998E-3</v>
      </c>
      <c r="CB1625" s="112">
        <v>2.08162E-2</v>
      </c>
      <c r="CC1625" s="112">
        <v>3.0785099999999999E-2</v>
      </c>
      <c r="CD1625" s="117">
        <v>0.98494499999999996</v>
      </c>
      <c r="CE1625" s="105">
        <v>-9.1906499999999998</v>
      </c>
      <c r="CF1625" s="105">
        <v>-9.1537000000000006</v>
      </c>
      <c r="CG1625" s="105">
        <v>-0.82819699999999996</v>
      </c>
      <c r="CH1625" s="105">
        <v>-7.18764</v>
      </c>
      <c r="CI1625" s="105">
        <v>-5.2525399999999998</v>
      </c>
      <c r="CJ1625" s="105">
        <v>-10.0723</v>
      </c>
      <c r="CK1625" s="105">
        <v>-8.9926600000000008</v>
      </c>
      <c r="CL1625" s="105">
        <v>-5.5294100000000004</v>
      </c>
      <c r="CM1625" s="116">
        <v>9.1126799999999997E-3</v>
      </c>
    </row>
    <row r="1626" spans="1:91">
      <c r="A1626" s="104" t="s">
        <v>5449</v>
      </c>
      <c r="B1626" s="104" t="s">
        <v>5450</v>
      </c>
      <c r="C1626" s="104" t="s">
        <v>5451</v>
      </c>
      <c r="D1626" s="105">
        <v>26.051900000000003</v>
      </c>
      <c r="E1626" s="108">
        <v>12651796</v>
      </c>
      <c r="F1626" s="108">
        <v>55924966.75</v>
      </c>
      <c r="G1626" s="108">
        <v>29108234</v>
      </c>
      <c r="H1626" s="108">
        <v>4863305</v>
      </c>
      <c r="I1626" s="108">
        <v>456675210.80000001</v>
      </c>
      <c r="J1626" s="108">
        <v>12863028.75</v>
      </c>
      <c r="K1626" s="108">
        <v>1593365770</v>
      </c>
      <c r="L1626" s="108">
        <v>1062072130</v>
      </c>
      <c r="M1626" s="108">
        <v>1540595168</v>
      </c>
      <c r="N1626" s="108">
        <v>669711434</v>
      </c>
      <c r="O1626" s="108">
        <v>50410938</v>
      </c>
      <c r="P1626" s="108">
        <v>7242206.75</v>
      </c>
      <c r="Q1626" s="108">
        <v>1610335027</v>
      </c>
      <c r="R1626" s="108">
        <v>10378743</v>
      </c>
      <c r="S1626" s="108">
        <v>9100646.75</v>
      </c>
      <c r="T1626" s="108">
        <v>46887916</v>
      </c>
      <c r="U1626" s="108">
        <v>62292803.5</v>
      </c>
      <c r="V1626" s="108">
        <v>5736103</v>
      </c>
      <c r="W1626" s="108">
        <v>15306041.25</v>
      </c>
      <c r="X1626" s="108">
        <v>24969282</v>
      </c>
      <c r="Y1626" s="108">
        <v>4433731.5</v>
      </c>
      <c r="Z1626" s="108">
        <v>48428058</v>
      </c>
      <c r="AA1626" s="108">
        <v>39750584</v>
      </c>
      <c r="AB1626" s="108">
        <v>32919508</v>
      </c>
      <c r="AC1626" s="108">
        <v>2879011068</v>
      </c>
      <c r="AD1626" s="108">
        <v>3581273115</v>
      </c>
      <c r="AE1626" s="108">
        <v>3282183426</v>
      </c>
      <c r="AF1626" s="108">
        <v>2987690583</v>
      </c>
      <c r="AG1626" s="108">
        <v>4137513472</v>
      </c>
      <c r="AH1626" s="115">
        <v>2705789775</v>
      </c>
      <c r="AI1626" s="105">
        <v>23.976299999999998</v>
      </c>
      <c r="AJ1626" s="105">
        <v>26.478899999999999</v>
      </c>
      <c r="AK1626" s="105">
        <v>25.496600000000001</v>
      </c>
      <c r="AL1626" s="105">
        <v>22.4879</v>
      </c>
      <c r="AM1626" s="105">
        <v>29.284700000000001</v>
      </c>
      <c r="AN1626" s="105">
        <v>24.3826</v>
      </c>
      <c r="AO1626" s="105">
        <v>30.7865</v>
      </c>
      <c r="AP1626" s="105">
        <v>30.7226</v>
      </c>
      <c r="AQ1626" s="105">
        <v>30.709900000000001</v>
      </c>
      <c r="AR1626" s="105">
        <v>29.702300000000001</v>
      </c>
      <c r="AS1626" s="105">
        <v>26.321200000000001</v>
      </c>
      <c r="AT1626" s="105">
        <v>23.392199999999999</v>
      </c>
      <c r="AU1626" s="105">
        <v>30.806899999999999</v>
      </c>
      <c r="AV1626" s="105">
        <v>23.596800000000002</v>
      </c>
      <c r="AW1626" s="105">
        <v>23.714200000000002</v>
      </c>
      <c r="AX1626" s="105">
        <v>25.861999999999998</v>
      </c>
      <c r="AY1626" s="105">
        <v>26.229500000000002</v>
      </c>
      <c r="AZ1626" s="105">
        <v>22.8597</v>
      </c>
      <c r="BA1626" s="105">
        <v>24.112500000000001</v>
      </c>
      <c r="BB1626" s="105">
        <v>25.026199999999999</v>
      </c>
      <c r="BC1626" s="105">
        <v>22.553000000000001</v>
      </c>
      <c r="BD1626" s="105">
        <v>25.874300000000002</v>
      </c>
      <c r="BE1626" s="105">
        <v>25.658999999999999</v>
      </c>
      <c r="BF1626" s="105">
        <v>25.408999999999999</v>
      </c>
      <c r="BG1626" s="105">
        <v>31.4712</v>
      </c>
      <c r="BH1626" s="105">
        <v>31.761800000000001</v>
      </c>
      <c r="BI1626" s="105">
        <v>31.625900000000001</v>
      </c>
      <c r="BJ1626" s="105">
        <v>31.531400000000001</v>
      </c>
      <c r="BK1626" s="105">
        <v>31.8703</v>
      </c>
      <c r="BL1626" s="116">
        <v>31.329000000000001</v>
      </c>
      <c r="BM1626" s="112">
        <v>1.0976099999999999E-3</v>
      </c>
      <c r="BN1626" s="112">
        <v>3.8090300000000001E-2</v>
      </c>
      <c r="BO1626" s="112">
        <v>6.3238599999999997E-3</v>
      </c>
      <c r="BP1626" s="112">
        <v>4.9327799999999998E-2</v>
      </c>
      <c r="BQ1626" s="112">
        <v>8.1341800000000006E-2</v>
      </c>
      <c r="BR1626" s="112">
        <v>3.6300799999999999E-3</v>
      </c>
      <c r="BS1626" s="112">
        <v>4.8441899999999998E-4</v>
      </c>
      <c r="BT1626" s="112">
        <v>8.9034399999999996E-6</v>
      </c>
      <c r="BU1626" s="117">
        <v>0.82295200000000002</v>
      </c>
      <c r="BV1626" s="112">
        <v>1.3173300000000001E-2</v>
      </c>
      <c r="BW1626" s="112">
        <v>8.8141300000000006E-2</v>
      </c>
      <c r="BX1626" s="112">
        <v>4.6192799999999999E-2</v>
      </c>
      <c r="BY1626" s="112">
        <v>9.0876999999999999E-2</v>
      </c>
      <c r="BZ1626" s="112">
        <v>0.45749499999999999</v>
      </c>
      <c r="CA1626" s="112">
        <v>5.7802300000000001E-2</v>
      </c>
      <c r="CB1626" s="112">
        <v>2.7645200000000002E-2</v>
      </c>
      <c r="CC1626" s="112">
        <v>2.1323700000000002E-3</v>
      </c>
      <c r="CD1626" s="117">
        <v>0.94644399999999995</v>
      </c>
      <c r="CE1626" s="105">
        <v>-6.2596100000000003</v>
      </c>
      <c r="CF1626" s="105">
        <v>-6.1918499999999996</v>
      </c>
      <c r="CG1626" s="105">
        <v>-0.83721900000000005</v>
      </c>
      <c r="CH1626" s="105">
        <v>-5.1050300000000002</v>
      </c>
      <c r="CI1626" s="105">
        <v>-5.5376000000000003</v>
      </c>
      <c r="CJ1626" s="105">
        <v>-6.5931600000000001</v>
      </c>
      <c r="CK1626" s="105">
        <v>-7.67964</v>
      </c>
      <c r="CL1626" s="105">
        <v>-5.9294599999999997</v>
      </c>
      <c r="CM1626" s="116">
        <v>4.2715099999999999E-2</v>
      </c>
    </row>
    <row r="1627" spans="1:91">
      <c r="A1627" s="104" t="s">
        <v>5452</v>
      </c>
      <c r="B1627" s="104" t="s">
        <v>5453</v>
      </c>
      <c r="C1627" s="104" t="s">
        <v>5454</v>
      </c>
      <c r="D1627" s="105">
        <v>24.067500000000003</v>
      </c>
      <c r="E1627" s="108"/>
      <c r="F1627" s="108"/>
      <c r="G1627" s="108"/>
      <c r="H1627" s="108"/>
      <c r="I1627" s="108">
        <v>15294545</v>
      </c>
      <c r="J1627" s="108">
        <v>17404777.5</v>
      </c>
      <c r="K1627" s="108">
        <v>135882313.5</v>
      </c>
      <c r="L1627" s="108">
        <v>6806304.5</v>
      </c>
      <c r="M1627" s="108">
        <v>151166707.5</v>
      </c>
      <c r="N1627" s="108">
        <v>15926941</v>
      </c>
      <c r="O1627" s="108">
        <v>50659220</v>
      </c>
      <c r="P1627" s="108">
        <v>48271180</v>
      </c>
      <c r="Q1627" s="108">
        <v>131835926</v>
      </c>
      <c r="R1627" s="108"/>
      <c r="S1627" s="108">
        <v>24100292</v>
      </c>
      <c r="T1627" s="108"/>
      <c r="U1627" s="108"/>
      <c r="V1627" s="108"/>
      <c r="W1627" s="108"/>
      <c r="X1627" s="108">
        <v>4236843</v>
      </c>
      <c r="Y1627" s="108"/>
      <c r="Z1627" s="108">
        <v>4469501</v>
      </c>
      <c r="AA1627" s="108"/>
      <c r="AB1627" s="108"/>
      <c r="AC1627" s="108">
        <v>557213875</v>
      </c>
      <c r="AD1627" s="108">
        <v>534679310</v>
      </c>
      <c r="AE1627" s="108">
        <v>513876481</v>
      </c>
      <c r="AF1627" s="108">
        <v>433326791</v>
      </c>
      <c r="AG1627" s="108">
        <v>512196289.80000001</v>
      </c>
      <c r="AH1627" s="115">
        <v>533281453.5</v>
      </c>
      <c r="AI1627" s="105">
        <v>22.0549</v>
      </c>
      <c r="AJ1627" s="105">
        <v>20.782800000000002</v>
      </c>
      <c r="AK1627" s="105">
        <v>21.2102</v>
      </c>
      <c r="AL1627" s="105">
        <v>23.9086</v>
      </c>
      <c r="AM1627" s="105">
        <v>24.3081</v>
      </c>
      <c r="AN1627" s="105">
        <v>24.933800000000002</v>
      </c>
      <c r="AO1627" s="105">
        <v>27.289899999999999</v>
      </c>
      <c r="AP1627" s="105">
        <v>23.823</v>
      </c>
      <c r="AQ1627" s="105">
        <v>27.360700000000001</v>
      </c>
      <c r="AR1627" s="105">
        <v>24.226400000000002</v>
      </c>
      <c r="AS1627" s="105">
        <v>26.267199999999999</v>
      </c>
      <c r="AT1627" s="105">
        <v>26.128799999999998</v>
      </c>
      <c r="AU1627" s="105">
        <v>27.196999999999999</v>
      </c>
      <c r="AV1627" s="105">
        <v>22.446100000000001</v>
      </c>
      <c r="AW1627" s="105">
        <v>25.139800000000001</v>
      </c>
      <c r="AX1627" s="105">
        <v>21.9481</v>
      </c>
      <c r="AY1627" s="105">
        <v>21.326599999999999</v>
      </c>
      <c r="AZ1627" s="105">
        <v>21.741499999999998</v>
      </c>
      <c r="BA1627" s="105">
        <v>22.084800000000001</v>
      </c>
      <c r="BB1627" s="105">
        <v>22.689399999999999</v>
      </c>
      <c r="BC1627" s="105">
        <v>23.262499999999999</v>
      </c>
      <c r="BD1627" s="105">
        <v>22.296199999999999</v>
      </c>
      <c r="BE1627" s="105">
        <v>21.073499999999999</v>
      </c>
      <c r="BF1627" s="105">
        <v>22.0535</v>
      </c>
      <c r="BG1627" s="105">
        <v>29.107199999999999</v>
      </c>
      <c r="BH1627" s="105">
        <v>29.036799999999999</v>
      </c>
      <c r="BI1627" s="105">
        <v>28.950700000000001</v>
      </c>
      <c r="BJ1627" s="105">
        <v>28.745899999999999</v>
      </c>
      <c r="BK1627" s="105">
        <v>28.875699999999998</v>
      </c>
      <c r="BL1627" s="116">
        <v>28.98</v>
      </c>
      <c r="BM1627" s="112">
        <v>3.8449599999999999E-5</v>
      </c>
      <c r="BN1627" s="112">
        <v>1.2611299999999999E-4</v>
      </c>
      <c r="BO1627" s="112">
        <v>8.1444900000000001E-2</v>
      </c>
      <c r="BP1627" s="112">
        <v>7.3556799999999999E-3</v>
      </c>
      <c r="BQ1627" s="112">
        <v>4.5905500000000002E-2</v>
      </c>
      <c r="BR1627" s="112">
        <v>3.2128800000000001E-6</v>
      </c>
      <c r="BS1627" s="112">
        <v>5.7902499999999997E-5</v>
      </c>
      <c r="BT1627" s="112">
        <v>4.93315E-5</v>
      </c>
      <c r="BU1627" s="117">
        <v>0.11375</v>
      </c>
      <c r="BV1627" s="112">
        <v>2.7045099999999998E-3</v>
      </c>
      <c r="BW1627" s="112">
        <v>6.5759599999999996E-3</v>
      </c>
      <c r="BX1627" s="112">
        <v>0.17573</v>
      </c>
      <c r="BY1627" s="112">
        <v>2.2694800000000001E-2</v>
      </c>
      <c r="BZ1627" s="112">
        <v>0.38408300000000001</v>
      </c>
      <c r="CA1627" s="112">
        <v>2.0519599999999998E-3</v>
      </c>
      <c r="CB1627" s="112">
        <v>1.0413E-2</v>
      </c>
      <c r="CC1627" s="112">
        <v>8.5926400000000003E-3</v>
      </c>
      <c r="CD1627" s="117">
        <v>0.64379200000000003</v>
      </c>
      <c r="CE1627" s="105">
        <v>-7.5179299999999998</v>
      </c>
      <c r="CF1627" s="105">
        <v>-4.4837199999999999</v>
      </c>
      <c r="CG1627" s="105">
        <v>-2.7093600000000002</v>
      </c>
      <c r="CH1627" s="105">
        <v>-3.3264</v>
      </c>
      <c r="CI1627" s="105">
        <v>-3.9395699999999998</v>
      </c>
      <c r="CJ1627" s="105">
        <v>-7.1951599999999996</v>
      </c>
      <c r="CK1627" s="105">
        <v>-6.1883400000000002</v>
      </c>
      <c r="CL1627" s="105">
        <v>-7.0595100000000004</v>
      </c>
      <c r="CM1627" s="116">
        <v>0.164352</v>
      </c>
    </row>
    <row r="1628" spans="1:91">
      <c r="A1628" s="104" t="s">
        <v>5455</v>
      </c>
      <c r="B1628" s="104" t="s">
        <v>5456</v>
      </c>
      <c r="C1628" s="104" t="s">
        <v>5457</v>
      </c>
      <c r="D1628" s="105">
        <v>28.946950000000001</v>
      </c>
      <c r="E1628" s="108">
        <v>129315393</v>
      </c>
      <c r="F1628" s="108">
        <v>34092273</v>
      </c>
      <c r="G1628" s="108">
        <v>134729356.30000001</v>
      </c>
      <c r="H1628" s="108">
        <v>3759829659</v>
      </c>
      <c r="I1628" s="108">
        <v>3777056153</v>
      </c>
      <c r="J1628" s="108">
        <v>452277949.5</v>
      </c>
      <c r="K1628" s="108">
        <v>4603667221</v>
      </c>
      <c r="L1628" s="108">
        <v>1461120057</v>
      </c>
      <c r="M1628" s="108">
        <v>3321502471</v>
      </c>
      <c r="N1628" s="108">
        <v>115365658.5</v>
      </c>
      <c r="O1628" s="108">
        <v>47271566</v>
      </c>
      <c r="P1628" s="108">
        <v>68840007.75</v>
      </c>
      <c r="Q1628" s="108">
        <v>2169911868</v>
      </c>
      <c r="R1628" s="108">
        <v>304538152.69999999</v>
      </c>
      <c r="S1628" s="108">
        <v>103212451</v>
      </c>
      <c r="T1628" s="108">
        <v>349746624.30000001</v>
      </c>
      <c r="U1628" s="108">
        <v>123511581.5</v>
      </c>
      <c r="V1628" s="108">
        <v>142564602.30000001</v>
      </c>
      <c r="W1628" s="108">
        <v>301773970.30000001</v>
      </c>
      <c r="X1628" s="108">
        <v>463360202</v>
      </c>
      <c r="Y1628" s="108">
        <v>323301392.5</v>
      </c>
      <c r="Z1628" s="108">
        <v>938177070.79999995</v>
      </c>
      <c r="AA1628" s="108">
        <v>222332636.80000001</v>
      </c>
      <c r="AB1628" s="108">
        <v>294410359.5</v>
      </c>
      <c r="AC1628" s="108">
        <v>7525574341</v>
      </c>
      <c r="AD1628" s="108">
        <v>7180983942</v>
      </c>
      <c r="AE1628" s="108">
        <v>6598215188</v>
      </c>
      <c r="AF1628" s="108">
        <v>4630954768</v>
      </c>
      <c r="AG1628" s="108">
        <v>7412092983</v>
      </c>
      <c r="AH1628" s="115">
        <v>5204539865</v>
      </c>
      <c r="AI1628" s="105">
        <v>27.329799999999999</v>
      </c>
      <c r="AJ1628" s="105">
        <v>25.721599999999999</v>
      </c>
      <c r="AK1628" s="105">
        <v>27.6921</v>
      </c>
      <c r="AL1628" s="105">
        <v>32.0824</v>
      </c>
      <c r="AM1628" s="105">
        <v>32.232100000000003</v>
      </c>
      <c r="AN1628" s="105">
        <v>29.325500000000002</v>
      </c>
      <c r="AO1628" s="105">
        <v>32.362200000000001</v>
      </c>
      <c r="AP1628" s="105">
        <v>31.108499999999999</v>
      </c>
      <c r="AQ1628" s="105">
        <v>31.818300000000001</v>
      </c>
      <c r="AR1628" s="105">
        <v>27.204000000000001</v>
      </c>
      <c r="AS1628" s="105">
        <v>26.1632</v>
      </c>
      <c r="AT1628" s="105">
        <v>26.640899999999998</v>
      </c>
      <c r="AU1628" s="105">
        <v>31.233499999999999</v>
      </c>
      <c r="AV1628" s="105">
        <v>28.471699999999998</v>
      </c>
      <c r="AW1628" s="105">
        <v>27.095300000000002</v>
      </c>
      <c r="AX1628" s="105">
        <v>28.761099999999999</v>
      </c>
      <c r="AY1628" s="105">
        <v>27.189800000000002</v>
      </c>
      <c r="AZ1628" s="105">
        <v>27.4678</v>
      </c>
      <c r="BA1628" s="105">
        <v>28.413799999999998</v>
      </c>
      <c r="BB1628" s="105">
        <v>29.1328</v>
      </c>
      <c r="BC1628" s="105">
        <v>28.488399999999999</v>
      </c>
      <c r="BD1628" s="105">
        <v>30.1877</v>
      </c>
      <c r="BE1628" s="105">
        <v>28.180199999999999</v>
      </c>
      <c r="BF1628" s="105">
        <v>28.569800000000001</v>
      </c>
      <c r="BG1628" s="105">
        <v>32.854100000000003</v>
      </c>
      <c r="BH1628" s="105">
        <v>32.756</v>
      </c>
      <c r="BI1628" s="105">
        <v>32.633299999999998</v>
      </c>
      <c r="BJ1628" s="105">
        <v>32.163699999999999</v>
      </c>
      <c r="BK1628" s="105">
        <v>32.715899999999998</v>
      </c>
      <c r="BL1628" s="116">
        <v>32.268599999999999</v>
      </c>
      <c r="BM1628" s="112">
        <v>9.6250000000000003E-4</v>
      </c>
      <c r="BN1628" s="112">
        <v>0.29008800000000001</v>
      </c>
      <c r="BO1628" s="112">
        <v>0.19670099999999999</v>
      </c>
      <c r="BP1628" s="112">
        <v>7.8013800000000002E-5</v>
      </c>
      <c r="BQ1628" s="112">
        <v>4.8426200000000003E-2</v>
      </c>
      <c r="BR1628" s="112">
        <v>8.7205200000000001E-4</v>
      </c>
      <c r="BS1628" s="112">
        <v>1.99891E-4</v>
      </c>
      <c r="BT1628" s="112">
        <v>5.9299699999999997E-3</v>
      </c>
      <c r="BU1628" s="117">
        <v>0.113834</v>
      </c>
      <c r="BV1628" s="112">
        <v>1.2545199999999999E-2</v>
      </c>
      <c r="BW1628" s="112">
        <v>0.38267299999999999</v>
      </c>
      <c r="BX1628" s="112">
        <v>0.30640600000000001</v>
      </c>
      <c r="BY1628" s="112">
        <v>2.9130900000000001E-3</v>
      </c>
      <c r="BZ1628" s="112">
        <v>0.38780700000000001</v>
      </c>
      <c r="CA1628" s="112">
        <v>3.1525499999999998E-2</v>
      </c>
      <c r="CB1628" s="112">
        <v>1.8237699999999999E-2</v>
      </c>
      <c r="CC1628" s="112">
        <v>6.0758399999999997E-2</v>
      </c>
      <c r="CD1628" s="117">
        <v>0.64379200000000003</v>
      </c>
      <c r="CE1628" s="105">
        <v>-5.4682199999999996</v>
      </c>
      <c r="CF1628" s="105">
        <v>-1.1694199999999999</v>
      </c>
      <c r="CG1628" s="105">
        <v>-0.61973500000000004</v>
      </c>
      <c r="CH1628" s="105">
        <v>-5.7133599999999998</v>
      </c>
      <c r="CI1628" s="105">
        <v>-3.4491999999999998</v>
      </c>
      <c r="CJ1628" s="105">
        <v>-4.57653</v>
      </c>
      <c r="CK1628" s="105">
        <v>-3.70438</v>
      </c>
      <c r="CL1628" s="105">
        <v>-3.4035000000000002</v>
      </c>
      <c r="CM1628" s="116">
        <v>0.36507400000000001</v>
      </c>
    </row>
    <row r="1629" spans="1:91">
      <c r="A1629" s="104" t="s">
        <v>4240</v>
      </c>
      <c r="B1629" s="104" t="s">
        <v>4241</v>
      </c>
      <c r="C1629" s="104" t="s">
        <v>471</v>
      </c>
      <c r="D1629" s="105">
        <v>31.4938</v>
      </c>
      <c r="E1629" s="108">
        <v>2738849551</v>
      </c>
      <c r="F1629" s="108">
        <v>2645077271</v>
      </c>
      <c r="G1629" s="108">
        <v>2832031094</v>
      </c>
      <c r="H1629" s="108">
        <v>3414032398</v>
      </c>
      <c r="I1629" s="108">
        <v>3091961552</v>
      </c>
      <c r="J1629" s="108">
        <v>2434565730</v>
      </c>
      <c r="K1629" s="108">
        <v>2623122736</v>
      </c>
      <c r="L1629" s="108">
        <v>1739645837</v>
      </c>
      <c r="M1629" s="108">
        <v>2832031168</v>
      </c>
      <c r="N1629" s="108">
        <v>2228586921</v>
      </c>
      <c r="O1629" s="108">
        <v>2550158007</v>
      </c>
      <c r="P1629" s="108">
        <v>2215619968</v>
      </c>
      <c r="Q1629" s="108">
        <v>1982905950</v>
      </c>
      <c r="R1629" s="108">
        <v>1960109908</v>
      </c>
      <c r="S1629" s="108">
        <v>2465904203</v>
      </c>
      <c r="T1629" s="108">
        <v>2080797194</v>
      </c>
      <c r="U1629" s="108">
        <v>2365589714</v>
      </c>
      <c r="V1629" s="108">
        <v>2738472799</v>
      </c>
      <c r="W1629" s="108">
        <v>2450627527</v>
      </c>
      <c r="X1629" s="108">
        <v>2225352414</v>
      </c>
      <c r="Y1629" s="108">
        <v>2285938697</v>
      </c>
      <c r="Z1629" s="108">
        <v>2413323017</v>
      </c>
      <c r="AA1629" s="108">
        <v>2373177218</v>
      </c>
      <c r="AB1629" s="108">
        <v>2355430751</v>
      </c>
      <c r="AC1629" s="108">
        <v>2561378821</v>
      </c>
      <c r="AD1629" s="108">
        <v>2317502387</v>
      </c>
      <c r="AE1629" s="108">
        <v>2309241762</v>
      </c>
      <c r="AF1629" s="108">
        <v>2507728488</v>
      </c>
      <c r="AG1629" s="108">
        <v>2813379419</v>
      </c>
      <c r="AH1629" s="115">
        <v>2529507331</v>
      </c>
      <c r="AI1629" s="105">
        <v>31.734400000000001</v>
      </c>
      <c r="AJ1629" s="105">
        <v>31.846</v>
      </c>
      <c r="AK1629" s="105">
        <v>31.933</v>
      </c>
      <c r="AL1629" s="105">
        <v>31.943200000000001</v>
      </c>
      <c r="AM1629" s="105">
        <v>31.942900000000002</v>
      </c>
      <c r="AN1629" s="105">
        <v>31.633400000000002</v>
      </c>
      <c r="AO1629" s="105">
        <v>31.536799999999999</v>
      </c>
      <c r="AP1629" s="105">
        <v>31.359400000000001</v>
      </c>
      <c r="AQ1629" s="105">
        <v>31.5883</v>
      </c>
      <c r="AR1629" s="105">
        <v>31.463100000000001</v>
      </c>
      <c r="AS1629" s="105">
        <v>31.715199999999999</v>
      </c>
      <c r="AT1629" s="105">
        <v>31.6492</v>
      </c>
      <c r="AU1629" s="105">
        <v>31.119599999999998</v>
      </c>
      <c r="AV1629" s="105">
        <v>31.158000000000001</v>
      </c>
      <c r="AW1629" s="105">
        <v>31.5245</v>
      </c>
      <c r="AX1629" s="105">
        <v>31.3338</v>
      </c>
      <c r="AY1629" s="105">
        <v>31.462499999999999</v>
      </c>
      <c r="AZ1629" s="105">
        <v>31.680599999999998</v>
      </c>
      <c r="BA1629" s="105">
        <v>31.435400000000001</v>
      </c>
      <c r="BB1629" s="105">
        <v>31.377600000000001</v>
      </c>
      <c r="BC1629" s="105">
        <v>31.2773</v>
      </c>
      <c r="BD1629" s="105">
        <v>31.571400000000001</v>
      </c>
      <c r="BE1629" s="105">
        <v>31.548500000000001</v>
      </c>
      <c r="BF1629" s="105">
        <v>31.569900000000001</v>
      </c>
      <c r="BG1629" s="105">
        <v>31.303899999999999</v>
      </c>
      <c r="BH1629" s="105">
        <v>31.1464</v>
      </c>
      <c r="BI1629" s="105">
        <v>31.118600000000001</v>
      </c>
      <c r="BJ1629" s="105">
        <v>31.2788</v>
      </c>
      <c r="BK1629" s="105">
        <v>31.3188</v>
      </c>
      <c r="BL1629" s="116">
        <v>31.235499999999998</v>
      </c>
      <c r="BM1629" s="112">
        <v>8.4689400000000005E-4</v>
      </c>
      <c r="BN1629" s="112">
        <v>6.0682100000000001E-3</v>
      </c>
      <c r="BO1629" s="112">
        <v>4.1589300000000003E-2</v>
      </c>
      <c r="BP1629" s="112">
        <v>1.3876100000000001E-2</v>
      </c>
      <c r="BQ1629" s="112">
        <v>0.94109600000000004</v>
      </c>
      <c r="BR1629" s="112">
        <v>0.10809000000000001</v>
      </c>
      <c r="BS1629" s="112">
        <v>0.174924</v>
      </c>
      <c r="BT1629" s="112">
        <v>3.4366399999999998E-4</v>
      </c>
      <c r="BU1629" s="117">
        <v>0.23168900000000001</v>
      </c>
      <c r="BV1629" s="112">
        <v>1.18596E-2</v>
      </c>
      <c r="BW1629" s="112">
        <v>2.9142100000000001E-2</v>
      </c>
      <c r="BX1629" s="112">
        <v>0.12200800000000001</v>
      </c>
      <c r="BY1629" s="112">
        <v>3.4438499999999997E-2</v>
      </c>
      <c r="BZ1629" s="112">
        <v>0.96838800000000003</v>
      </c>
      <c r="CA1629" s="112">
        <v>0.340277</v>
      </c>
      <c r="CB1629" s="112">
        <v>0.39337299999999997</v>
      </c>
      <c r="CC1629" s="112">
        <v>1.65731E-2</v>
      </c>
      <c r="CD1629" s="117">
        <v>0.70800099999999999</v>
      </c>
      <c r="CE1629" s="105">
        <v>0.56010499999999996</v>
      </c>
      <c r="CF1629" s="105">
        <v>0.56217600000000001</v>
      </c>
      <c r="CG1629" s="105">
        <v>0.21716099999999999</v>
      </c>
      <c r="CH1629" s="105">
        <v>0.33147700000000002</v>
      </c>
      <c r="CI1629" s="105">
        <v>-1.0322599999999999E-2</v>
      </c>
      <c r="CJ1629" s="105">
        <v>0.21463099999999999</v>
      </c>
      <c r="CK1629" s="105">
        <v>8.5764599999999996E-2</v>
      </c>
      <c r="CL1629" s="105">
        <v>0.285611</v>
      </c>
      <c r="CM1629" s="116">
        <v>-8.8022199999999995E-2</v>
      </c>
    </row>
    <row r="1630" spans="1:91">
      <c r="A1630" s="104" t="s">
        <v>4242</v>
      </c>
      <c r="B1630" s="104" t="s">
        <v>4243</v>
      </c>
      <c r="C1630" s="104" t="s">
        <v>4244</v>
      </c>
      <c r="D1630" s="105">
        <v>30.275600000000001</v>
      </c>
      <c r="E1630" s="108">
        <v>1046466984</v>
      </c>
      <c r="F1630" s="108">
        <v>857653275.89999998</v>
      </c>
      <c r="G1630" s="108">
        <v>1146701132</v>
      </c>
      <c r="H1630" s="108">
        <v>1464421709</v>
      </c>
      <c r="I1630" s="108">
        <v>1178153108</v>
      </c>
      <c r="J1630" s="108">
        <v>1317806283</v>
      </c>
      <c r="K1630" s="108">
        <v>996751437</v>
      </c>
      <c r="L1630" s="108">
        <v>1089118980</v>
      </c>
      <c r="M1630" s="108">
        <v>1144686993</v>
      </c>
      <c r="N1630" s="108">
        <v>1133520896</v>
      </c>
      <c r="O1630" s="108">
        <v>1252937962</v>
      </c>
      <c r="P1630" s="108">
        <v>972530796</v>
      </c>
      <c r="Q1630" s="108">
        <v>994274219.20000005</v>
      </c>
      <c r="R1630" s="108">
        <v>1004556421</v>
      </c>
      <c r="S1630" s="108">
        <v>1101023375</v>
      </c>
      <c r="T1630" s="108">
        <v>884061149</v>
      </c>
      <c r="U1630" s="108">
        <v>859302882.5</v>
      </c>
      <c r="V1630" s="108">
        <v>1012043216</v>
      </c>
      <c r="W1630" s="108">
        <v>1065925932</v>
      </c>
      <c r="X1630" s="108">
        <v>938768942</v>
      </c>
      <c r="Y1630" s="108">
        <v>1196943129</v>
      </c>
      <c r="Z1630" s="108">
        <v>1064606526</v>
      </c>
      <c r="AA1630" s="108">
        <v>1015825318</v>
      </c>
      <c r="AB1630" s="108">
        <v>1045110788</v>
      </c>
      <c r="AC1630" s="108">
        <v>1130094203</v>
      </c>
      <c r="AD1630" s="108">
        <v>1097424829</v>
      </c>
      <c r="AE1630" s="108">
        <v>1171695327</v>
      </c>
      <c r="AF1630" s="108">
        <v>1167336847</v>
      </c>
      <c r="AG1630" s="108">
        <v>1128910481</v>
      </c>
      <c r="AH1630" s="115">
        <v>1075873488</v>
      </c>
      <c r="AI1630" s="105">
        <v>30.346399999999999</v>
      </c>
      <c r="AJ1630" s="105">
        <v>30.2698</v>
      </c>
      <c r="AK1630" s="105">
        <v>30.675899999999999</v>
      </c>
      <c r="AL1630" s="105">
        <v>30.722100000000001</v>
      </c>
      <c r="AM1630" s="105">
        <v>30.569900000000001</v>
      </c>
      <c r="AN1630" s="105">
        <v>30.863600000000002</v>
      </c>
      <c r="AO1630" s="105">
        <v>30.110199999999999</v>
      </c>
      <c r="AP1630" s="105">
        <v>30.778199999999998</v>
      </c>
      <c r="AQ1630" s="105">
        <v>30.281400000000001</v>
      </c>
      <c r="AR1630" s="105">
        <v>30.520600000000002</v>
      </c>
      <c r="AS1630" s="105">
        <v>30.776199999999999</v>
      </c>
      <c r="AT1630" s="105">
        <v>30.461300000000001</v>
      </c>
      <c r="AU1630" s="105">
        <v>30.1251</v>
      </c>
      <c r="AV1630" s="105">
        <v>30.1936</v>
      </c>
      <c r="AW1630" s="105">
        <v>30.3843</v>
      </c>
      <c r="AX1630" s="105">
        <v>30.0989</v>
      </c>
      <c r="AY1630" s="105">
        <v>30.003299999999999</v>
      </c>
      <c r="AZ1630" s="105">
        <v>30.236899999999999</v>
      </c>
      <c r="BA1630" s="105">
        <v>30.234400000000001</v>
      </c>
      <c r="BB1630" s="105">
        <v>30.150099999999998</v>
      </c>
      <c r="BC1630" s="105">
        <v>30.356000000000002</v>
      </c>
      <c r="BD1630" s="105">
        <v>30.388400000000001</v>
      </c>
      <c r="BE1630" s="105">
        <v>30.354399999999998</v>
      </c>
      <c r="BF1630" s="105">
        <v>30.397600000000001</v>
      </c>
      <c r="BG1630" s="105">
        <v>30.114100000000001</v>
      </c>
      <c r="BH1630" s="105">
        <v>30.071000000000002</v>
      </c>
      <c r="BI1630" s="105">
        <v>30.139800000000001</v>
      </c>
      <c r="BJ1630" s="105">
        <v>30.175599999999999</v>
      </c>
      <c r="BK1630" s="105">
        <v>30.025099999999998</v>
      </c>
      <c r="BL1630" s="116">
        <v>30.0198</v>
      </c>
      <c r="BM1630" s="112">
        <v>5.6824399999999997E-2</v>
      </c>
      <c r="BN1630" s="112">
        <v>2.8637300000000001E-3</v>
      </c>
      <c r="BO1630" s="112">
        <v>0.200596</v>
      </c>
      <c r="BP1630" s="112">
        <v>9.3779299999999996E-3</v>
      </c>
      <c r="BQ1630" s="112">
        <v>0.158225</v>
      </c>
      <c r="BR1630" s="112">
        <v>0.66577399999999998</v>
      </c>
      <c r="BS1630" s="112">
        <v>9.2178700000000002E-2</v>
      </c>
      <c r="BT1630" s="112">
        <v>4.3598500000000002E-3</v>
      </c>
      <c r="BU1630" s="117">
        <v>0.560338</v>
      </c>
      <c r="BV1630" s="112">
        <v>0.108011</v>
      </c>
      <c r="BW1630" s="112">
        <v>2.09424E-2</v>
      </c>
      <c r="BX1630" s="112">
        <v>0.30934200000000001</v>
      </c>
      <c r="BY1630" s="112">
        <v>2.6679700000000001E-2</v>
      </c>
      <c r="BZ1630" s="112">
        <v>0.53777600000000003</v>
      </c>
      <c r="CA1630" s="112">
        <v>0.83983699999999994</v>
      </c>
      <c r="CB1630" s="112">
        <v>0.28717799999999999</v>
      </c>
      <c r="CC1630" s="112">
        <v>5.2209199999999997E-2</v>
      </c>
      <c r="CD1630" s="117">
        <v>0.84569499999999997</v>
      </c>
      <c r="CE1630" s="105">
        <v>0.35721700000000001</v>
      </c>
      <c r="CF1630" s="105">
        <v>0.64502499999999996</v>
      </c>
      <c r="CG1630" s="105">
        <v>0.316442</v>
      </c>
      <c r="CH1630" s="105">
        <v>0.51254900000000003</v>
      </c>
      <c r="CI1630" s="105">
        <v>0.16086300000000001</v>
      </c>
      <c r="CJ1630" s="105">
        <v>3.95222E-2</v>
      </c>
      <c r="CK1630" s="105">
        <v>0.17332500000000001</v>
      </c>
      <c r="CL1630" s="105">
        <v>0.30663499999999999</v>
      </c>
      <c r="CM1630" s="116">
        <v>3.4823699999999999E-2</v>
      </c>
    </row>
    <row r="1631" spans="1:91">
      <c r="A1631" s="104" t="s">
        <v>4245</v>
      </c>
      <c r="B1631" s="104" t="s">
        <v>4246</v>
      </c>
      <c r="C1631" s="104" t="s">
        <v>4247</v>
      </c>
      <c r="D1631" s="105">
        <v>30.13025</v>
      </c>
      <c r="E1631" s="108">
        <v>973353378.79999995</v>
      </c>
      <c r="F1631" s="108">
        <v>1092919141</v>
      </c>
      <c r="G1631" s="108">
        <v>1064426913</v>
      </c>
      <c r="H1631" s="108">
        <v>1358093968</v>
      </c>
      <c r="I1631" s="108">
        <v>819060305.10000002</v>
      </c>
      <c r="J1631" s="108">
        <v>1143891727</v>
      </c>
      <c r="K1631" s="108">
        <v>1070506572</v>
      </c>
      <c r="L1631" s="108">
        <v>913214936.79999995</v>
      </c>
      <c r="M1631" s="108">
        <v>1522577046</v>
      </c>
      <c r="N1631" s="108">
        <v>685485449.5</v>
      </c>
      <c r="O1631" s="108">
        <v>1431987660</v>
      </c>
      <c r="P1631" s="108">
        <v>1272125147</v>
      </c>
      <c r="Q1631" s="108">
        <v>813079810.5</v>
      </c>
      <c r="R1631" s="108">
        <v>764479965.29999995</v>
      </c>
      <c r="S1631" s="108">
        <v>773912047</v>
      </c>
      <c r="T1631" s="108">
        <v>715602037.5</v>
      </c>
      <c r="U1631" s="108">
        <v>886094668.79999995</v>
      </c>
      <c r="V1631" s="108">
        <v>1343609505</v>
      </c>
      <c r="W1631" s="108">
        <v>745537630.5</v>
      </c>
      <c r="X1631" s="108">
        <v>729776693</v>
      </c>
      <c r="Y1631" s="108">
        <v>1031008783</v>
      </c>
      <c r="Z1631" s="108">
        <v>953835242.5</v>
      </c>
      <c r="AA1631" s="108">
        <v>972537712.79999995</v>
      </c>
      <c r="AB1631" s="108">
        <v>760553106.79999995</v>
      </c>
      <c r="AC1631" s="108">
        <v>842482214.5</v>
      </c>
      <c r="AD1631" s="108">
        <v>855998781.5</v>
      </c>
      <c r="AE1631" s="108">
        <v>1150332972</v>
      </c>
      <c r="AF1631" s="108">
        <v>1104585979</v>
      </c>
      <c r="AG1631" s="108">
        <v>1241013441</v>
      </c>
      <c r="AH1631" s="115">
        <v>974875306.5</v>
      </c>
      <c r="AI1631" s="105">
        <v>30.241900000000001</v>
      </c>
      <c r="AJ1631" s="105">
        <v>30.613700000000001</v>
      </c>
      <c r="AK1631" s="105">
        <v>30.570900000000002</v>
      </c>
      <c r="AL1631" s="105">
        <v>30.613299999999999</v>
      </c>
      <c r="AM1631" s="105">
        <v>30.0412</v>
      </c>
      <c r="AN1631" s="105">
        <v>30.666</v>
      </c>
      <c r="AO1631" s="105">
        <v>30.209800000000001</v>
      </c>
      <c r="AP1631" s="105">
        <v>30.516400000000001</v>
      </c>
      <c r="AQ1631" s="105">
        <v>30.693000000000001</v>
      </c>
      <c r="AR1631" s="105">
        <v>29.803699999999999</v>
      </c>
      <c r="AS1631" s="105">
        <v>30.933599999999998</v>
      </c>
      <c r="AT1631" s="105">
        <v>30.848800000000001</v>
      </c>
      <c r="AU1631" s="105">
        <v>29.8142</v>
      </c>
      <c r="AV1631" s="105">
        <v>29.799600000000002</v>
      </c>
      <c r="AW1631" s="105">
        <v>29.895099999999999</v>
      </c>
      <c r="AX1631" s="105">
        <v>29.793900000000001</v>
      </c>
      <c r="AY1631" s="105">
        <v>30.047999999999998</v>
      </c>
      <c r="AZ1631" s="105">
        <v>30.6478</v>
      </c>
      <c r="BA1631" s="105">
        <v>29.718599999999999</v>
      </c>
      <c r="BB1631" s="105">
        <v>29.793700000000001</v>
      </c>
      <c r="BC1631" s="105">
        <v>30.147200000000002</v>
      </c>
      <c r="BD1631" s="105">
        <v>30.227799999999998</v>
      </c>
      <c r="BE1631" s="105">
        <v>30.291499999999999</v>
      </c>
      <c r="BF1631" s="105">
        <v>29.9391</v>
      </c>
      <c r="BG1631" s="105">
        <v>29.688199999999998</v>
      </c>
      <c r="BH1631" s="105">
        <v>29.710599999999999</v>
      </c>
      <c r="BI1631" s="105">
        <v>30.113299999999999</v>
      </c>
      <c r="BJ1631" s="105">
        <v>30.0959</v>
      </c>
      <c r="BK1631" s="105">
        <v>30.1614</v>
      </c>
      <c r="BL1631" s="116">
        <v>29.875499999999999</v>
      </c>
      <c r="BM1631" s="112">
        <v>4.1701099999999998E-2</v>
      </c>
      <c r="BN1631" s="112">
        <v>0.143432</v>
      </c>
      <c r="BO1631" s="112">
        <v>6.0663599999999998E-2</v>
      </c>
      <c r="BP1631" s="112">
        <v>0.26436300000000001</v>
      </c>
      <c r="BQ1631" s="112">
        <v>8.5333999999999993E-2</v>
      </c>
      <c r="BR1631" s="112">
        <v>0.67954400000000004</v>
      </c>
      <c r="BS1631" s="112">
        <v>0.37447200000000003</v>
      </c>
      <c r="BT1631" s="112">
        <v>0.47762199999999999</v>
      </c>
      <c r="BU1631" s="117">
        <v>0.273038</v>
      </c>
      <c r="BV1631" s="112">
        <v>8.8280700000000004E-2</v>
      </c>
      <c r="BW1631" s="112">
        <v>0.22397300000000001</v>
      </c>
      <c r="BX1631" s="112">
        <v>0.149976</v>
      </c>
      <c r="BY1631" s="112">
        <v>0.34840399999999999</v>
      </c>
      <c r="BZ1631" s="112">
        <v>0.46166600000000002</v>
      </c>
      <c r="CA1631" s="112">
        <v>0.84381399999999995</v>
      </c>
      <c r="CB1631" s="112">
        <v>0.60232399999999997</v>
      </c>
      <c r="CC1631" s="112">
        <v>0.65762200000000004</v>
      </c>
      <c r="CD1631" s="117">
        <v>0.72864200000000001</v>
      </c>
      <c r="CE1631" s="105">
        <v>0.431255</v>
      </c>
      <c r="CF1631" s="105">
        <v>0.395926</v>
      </c>
      <c r="CG1631" s="105">
        <v>0.42879</v>
      </c>
      <c r="CH1631" s="105">
        <v>0.48442099999999999</v>
      </c>
      <c r="CI1631" s="105">
        <v>-0.20795</v>
      </c>
      <c r="CJ1631" s="105">
        <v>0.118954</v>
      </c>
      <c r="CK1631" s="105">
        <v>-0.15771399999999999</v>
      </c>
      <c r="CL1631" s="105">
        <v>0.108542</v>
      </c>
      <c r="CM1631" s="116">
        <v>-0.20690500000000001</v>
      </c>
    </row>
    <row r="1632" spans="1:91">
      <c r="A1632" s="104" t="s">
        <v>4248</v>
      </c>
      <c r="B1632" s="104" t="s">
        <v>4249</v>
      </c>
      <c r="C1632" s="104" t="s">
        <v>4250</v>
      </c>
      <c r="D1632" s="105">
        <v>27.764800000000001</v>
      </c>
      <c r="E1632" s="108">
        <v>97221680.689999998</v>
      </c>
      <c r="F1632" s="108">
        <v>291283976</v>
      </c>
      <c r="G1632" s="108">
        <v>279059824</v>
      </c>
      <c r="H1632" s="108">
        <v>189093099</v>
      </c>
      <c r="I1632" s="108">
        <v>168167152.5</v>
      </c>
      <c r="J1632" s="108">
        <v>383965993.5</v>
      </c>
      <c r="K1632" s="108">
        <v>107124284.7</v>
      </c>
      <c r="L1632" s="108">
        <v>115101597.8</v>
      </c>
      <c r="M1632" s="108">
        <v>123746341</v>
      </c>
      <c r="N1632" s="108">
        <v>199421511.80000001</v>
      </c>
      <c r="O1632" s="108">
        <v>47694306.5</v>
      </c>
      <c r="P1632" s="108">
        <v>32712846.629999999</v>
      </c>
      <c r="Q1632" s="108">
        <v>163117441.30000001</v>
      </c>
      <c r="R1632" s="108">
        <v>191279852.5</v>
      </c>
      <c r="S1632" s="108">
        <v>480068058</v>
      </c>
      <c r="T1632" s="108">
        <v>262539605</v>
      </c>
      <c r="U1632" s="108">
        <v>172771435.5</v>
      </c>
      <c r="V1632" s="108">
        <v>151996881.19999999</v>
      </c>
      <c r="W1632" s="108">
        <v>156103794.09999999</v>
      </c>
      <c r="X1632" s="108">
        <v>213412319</v>
      </c>
      <c r="Y1632" s="108">
        <v>174666277.59999999</v>
      </c>
      <c r="Z1632" s="108">
        <v>119498370.5</v>
      </c>
      <c r="AA1632" s="108">
        <v>105492127</v>
      </c>
      <c r="AB1632" s="108">
        <v>190463812</v>
      </c>
      <c r="AC1632" s="108">
        <v>230875766</v>
      </c>
      <c r="AD1632" s="108">
        <v>192938508</v>
      </c>
      <c r="AE1632" s="108">
        <v>225225216</v>
      </c>
      <c r="AF1632" s="108">
        <v>222878806.30000001</v>
      </c>
      <c r="AG1632" s="108">
        <v>230025363.69999999</v>
      </c>
      <c r="AH1632" s="115">
        <v>541888280</v>
      </c>
      <c r="AI1632" s="105">
        <v>26.918299999999999</v>
      </c>
      <c r="AJ1632" s="105">
        <v>28.8262</v>
      </c>
      <c r="AK1632" s="105">
        <v>28.746099999999998</v>
      </c>
      <c r="AL1632" s="105">
        <v>27.768899999999999</v>
      </c>
      <c r="AM1632" s="105">
        <v>27.776900000000001</v>
      </c>
      <c r="AN1632" s="105">
        <v>29.027100000000001</v>
      </c>
      <c r="AO1632" s="105">
        <v>26.947199999999999</v>
      </c>
      <c r="AP1632" s="105">
        <v>27.8383</v>
      </c>
      <c r="AQ1632" s="105">
        <v>27.071899999999999</v>
      </c>
      <c r="AR1632" s="105">
        <v>27.978899999999999</v>
      </c>
      <c r="AS1632" s="105">
        <v>26.185500000000001</v>
      </c>
      <c r="AT1632" s="105">
        <v>25.567499999999999</v>
      </c>
      <c r="AU1632" s="105">
        <v>27.5152</v>
      </c>
      <c r="AV1632" s="105">
        <v>27.800799999999999</v>
      </c>
      <c r="AW1632" s="105">
        <v>29.309100000000001</v>
      </c>
      <c r="AX1632" s="105">
        <v>28.347300000000001</v>
      </c>
      <c r="AY1632" s="105">
        <v>27.673300000000001</v>
      </c>
      <c r="AZ1632" s="105">
        <v>27.555800000000001</v>
      </c>
      <c r="BA1632" s="105">
        <v>27.462900000000001</v>
      </c>
      <c r="BB1632" s="105">
        <v>28.016200000000001</v>
      </c>
      <c r="BC1632" s="105">
        <v>27.578600000000002</v>
      </c>
      <c r="BD1632" s="105">
        <v>27.262899999999998</v>
      </c>
      <c r="BE1632" s="105">
        <v>27.1175</v>
      </c>
      <c r="BF1632" s="105">
        <v>27.941500000000001</v>
      </c>
      <c r="BG1632" s="105">
        <v>27.796399999999998</v>
      </c>
      <c r="BH1632" s="105">
        <v>27.549399999999999</v>
      </c>
      <c r="BI1632" s="105">
        <v>27.7607</v>
      </c>
      <c r="BJ1632" s="105">
        <v>27.7867</v>
      </c>
      <c r="BK1632" s="105">
        <v>27.75</v>
      </c>
      <c r="BL1632" s="116">
        <v>29.0166</v>
      </c>
      <c r="BM1632" s="112">
        <v>0.97906300000000002</v>
      </c>
      <c r="BN1632" s="112">
        <v>0.99169200000000002</v>
      </c>
      <c r="BO1632" s="112">
        <v>0.14722399999999999</v>
      </c>
      <c r="BP1632" s="112">
        <v>0.12636700000000001</v>
      </c>
      <c r="BQ1632" s="112">
        <v>0.974163</v>
      </c>
      <c r="BR1632" s="112">
        <v>0.53775399999999995</v>
      </c>
      <c r="BS1632" s="112">
        <v>0.32914599999999999</v>
      </c>
      <c r="BT1632" s="112">
        <v>0.20182600000000001</v>
      </c>
      <c r="BU1632" s="117">
        <v>0.31813799999999998</v>
      </c>
      <c r="BV1632" s="112">
        <v>0.98523300000000003</v>
      </c>
      <c r="BW1632" s="112">
        <v>0.99221000000000004</v>
      </c>
      <c r="BX1632" s="112">
        <v>0.24918899999999999</v>
      </c>
      <c r="BY1632" s="112">
        <v>0.190196</v>
      </c>
      <c r="BZ1632" s="112">
        <v>0.98581200000000002</v>
      </c>
      <c r="CA1632" s="112">
        <v>0.76503699999999997</v>
      </c>
      <c r="CB1632" s="112">
        <v>0.56207099999999999</v>
      </c>
      <c r="CC1632" s="112">
        <v>0.40043800000000002</v>
      </c>
      <c r="CD1632" s="117">
        <v>0.73703799999999997</v>
      </c>
      <c r="CE1632" s="105">
        <v>-2.0921100000000002E-2</v>
      </c>
      <c r="CF1632" s="105">
        <v>6.5352099999999996E-3</v>
      </c>
      <c r="CG1632" s="105">
        <v>-0.89865600000000001</v>
      </c>
      <c r="CH1632" s="105">
        <v>-1.6071599999999999</v>
      </c>
      <c r="CI1632" s="105">
        <v>2.3946800000000001E-2</v>
      </c>
      <c r="CJ1632" s="105">
        <v>-0.32565300000000003</v>
      </c>
      <c r="CK1632" s="105">
        <v>-0.49853900000000001</v>
      </c>
      <c r="CL1632" s="105">
        <v>-0.74380299999999999</v>
      </c>
      <c r="CM1632" s="116">
        <v>-0.48231600000000002</v>
      </c>
    </row>
    <row r="1633" spans="1:91">
      <c r="A1633" s="104" t="s">
        <v>5458</v>
      </c>
      <c r="B1633" s="104" t="s">
        <v>5459</v>
      </c>
      <c r="C1633" s="104" t="s">
        <v>1130</v>
      </c>
      <c r="D1633" s="105">
        <v>25.046949999999999</v>
      </c>
      <c r="E1633" s="108">
        <v>23884892.5</v>
      </c>
      <c r="F1633" s="108">
        <v>11292177</v>
      </c>
      <c r="G1633" s="108">
        <v>9696015.4690000005</v>
      </c>
      <c r="H1633" s="108">
        <v>10638935</v>
      </c>
      <c r="I1633" s="108">
        <v>12372450</v>
      </c>
      <c r="J1633" s="108">
        <v>7913992</v>
      </c>
      <c r="K1633" s="108">
        <v>26587678.75</v>
      </c>
      <c r="L1633" s="108">
        <v>6355267.625</v>
      </c>
      <c r="M1633" s="108">
        <v>24002875</v>
      </c>
      <c r="N1633" s="108">
        <v>8110391.5</v>
      </c>
      <c r="O1633" s="108">
        <v>27821909</v>
      </c>
      <c r="P1633" s="108">
        <v>6095349.5</v>
      </c>
      <c r="Q1633" s="108">
        <v>29529396</v>
      </c>
      <c r="R1633" s="108">
        <v>30106173.75</v>
      </c>
      <c r="S1633" s="108">
        <v>60482505.75</v>
      </c>
      <c r="T1633" s="108">
        <v>24523150</v>
      </c>
      <c r="U1633" s="108">
        <v>37650202.5</v>
      </c>
      <c r="V1633" s="108">
        <v>39897678.810000002</v>
      </c>
      <c r="W1633" s="108">
        <v>30392972</v>
      </c>
      <c r="X1633" s="108">
        <v>40994743</v>
      </c>
      <c r="Y1633" s="108">
        <v>36966348</v>
      </c>
      <c r="Z1633" s="108">
        <v>39576890</v>
      </c>
      <c r="AA1633" s="108">
        <v>21504514</v>
      </c>
      <c r="AB1633" s="108">
        <v>31461334.25</v>
      </c>
      <c r="AC1633" s="108">
        <v>34891342.560000002</v>
      </c>
      <c r="AD1633" s="108">
        <v>38931805</v>
      </c>
      <c r="AE1633" s="108">
        <v>35502689</v>
      </c>
      <c r="AF1633" s="108">
        <v>52405908</v>
      </c>
      <c r="AG1633" s="108">
        <v>46334762</v>
      </c>
      <c r="AH1633" s="115">
        <v>31936892</v>
      </c>
      <c r="AI1633" s="105">
        <v>24.8931</v>
      </c>
      <c r="AJ1633" s="105">
        <v>24.1783</v>
      </c>
      <c r="AK1633" s="105">
        <v>23.928899999999999</v>
      </c>
      <c r="AL1633" s="105">
        <v>23.6172</v>
      </c>
      <c r="AM1633" s="105">
        <v>23.956700000000001</v>
      </c>
      <c r="AN1633" s="105">
        <v>23.712399999999999</v>
      </c>
      <c r="AO1633" s="105">
        <v>24.868600000000001</v>
      </c>
      <c r="AP1633" s="105">
        <v>23.724699999999999</v>
      </c>
      <c r="AQ1633" s="105">
        <v>24.7058</v>
      </c>
      <c r="AR1633" s="105">
        <v>23.066800000000001</v>
      </c>
      <c r="AS1633" s="105">
        <v>25.529599999999999</v>
      </c>
      <c r="AT1633" s="105">
        <v>23.1434</v>
      </c>
      <c r="AU1633" s="105">
        <v>25.0154</v>
      </c>
      <c r="AV1633" s="105">
        <v>25.133199999999999</v>
      </c>
      <c r="AW1633" s="105">
        <v>26.410699999999999</v>
      </c>
      <c r="AX1633" s="105">
        <v>24.927</v>
      </c>
      <c r="AY1633" s="105">
        <v>25.503699999999998</v>
      </c>
      <c r="AZ1633" s="105">
        <v>25.678899999999999</v>
      </c>
      <c r="BA1633" s="105">
        <v>25.1022</v>
      </c>
      <c r="BB1633" s="105">
        <v>25.6906</v>
      </c>
      <c r="BC1633" s="105">
        <v>25.384699999999999</v>
      </c>
      <c r="BD1633" s="105">
        <v>25.5716</v>
      </c>
      <c r="BE1633" s="105">
        <v>24.767399999999999</v>
      </c>
      <c r="BF1633" s="105">
        <v>25.343699999999998</v>
      </c>
      <c r="BG1633" s="105">
        <v>25.078499999999998</v>
      </c>
      <c r="BH1633" s="105">
        <v>25.211200000000002</v>
      </c>
      <c r="BI1633" s="105">
        <v>25.095300000000002</v>
      </c>
      <c r="BJ1633" s="105">
        <v>25.6983</v>
      </c>
      <c r="BK1633" s="105">
        <v>25.4239</v>
      </c>
      <c r="BL1633" s="116">
        <v>24.953600000000002</v>
      </c>
      <c r="BM1633" s="112">
        <v>4.7103600000000002E-2</v>
      </c>
      <c r="BN1633" s="112">
        <v>2.6434700000000002E-3</v>
      </c>
      <c r="BO1633" s="112">
        <v>9.1324799999999998E-2</v>
      </c>
      <c r="BP1633" s="112">
        <v>0.15935099999999999</v>
      </c>
      <c r="BQ1633" s="112">
        <v>0.76193599999999995</v>
      </c>
      <c r="BR1633" s="112">
        <v>0.97319199999999995</v>
      </c>
      <c r="BS1633" s="112">
        <v>0.90812599999999999</v>
      </c>
      <c r="BT1633" s="112">
        <v>0.70592900000000003</v>
      </c>
      <c r="BU1633" s="117">
        <v>0.35700700000000002</v>
      </c>
      <c r="BV1633" s="112">
        <v>9.5807299999999998E-2</v>
      </c>
      <c r="BW1633" s="112">
        <v>2.0098700000000001E-2</v>
      </c>
      <c r="BX1633" s="112">
        <v>0.185752</v>
      </c>
      <c r="BY1633" s="112">
        <v>0.230407</v>
      </c>
      <c r="BZ1633" s="112">
        <v>0.88623600000000002</v>
      </c>
      <c r="CA1633" s="112">
        <v>0.98548599999999997</v>
      </c>
      <c r="CB1633" s="112">
        <v>0.95918899999999996</v>
      </c>
      <c r="CC1633" s="112">
        <v>0.82422899999999999</v>
      </c>
      <c r="CD1633" s="117">
        <v>0.74875599999999998</v>
      </c>
      <c r="CE1633" s="105">
        <v>-1.02518</v>
      </c>
      <c r="CF1633" s="105">
        <v>-1.5964799999999999</v>
      </c>
      <c r="CG1633" s="105">
        <v>-0.92557299999999998</v>
      </c>
      <c r="CH1633" s="105">
        <v>-1.44533</v>
      </c>
      <c r="CI1633" s="105">
        <v>0.16114600000000001</v>
      </c>
      <c r="CJ1633" s="105">
        <v>1.1242500000000001E-2</v>
      </c>
      <c r="CK1633" s="105">
        <v>3.3910099999999999E-2</v>
      </c>
      <c r="CL1633" s="105">
        <v>-0.131081</v>
      </c>
      <c r="CM1633" s="116">
        <v>-0.23028799999999999</v>
      </c>
    </row>
    <row r="1634" spans="1:91">
      <c r="A1634" s="104" t="s">
        <v>5460</v>
      </c>
      <c r="B1634" s="104" t="s">
        <v>5461</v>
      </c>
      <c r="C1634" s="104" t="s">
        <v>2352</v>
      </c>
      <c r="D1634" s="105">
        <v>25.4267</v>
      </c>
      <c r="E1634" s="108">
        <v>24038874</v>
      </c>
      <c r="F1634" s="108">
        <v>14306450.5</v>
      </c>
      <c r="G1634" s="108">
        <v>21596132.5</v>
      </c>
      <c r="H1634" s="108">
        <v>30914823.5</v>
      </c>
      <c r="I1634" s="108">
        <v>3188760.5</v>
      </c>
      <c r="J1634" s="108"/>
      <c r="K1634" s="108">
        <v>24696171.5</v>
      </c>
      <c r="L1634" s="108">
        <v>3172311.5</v>
      </c>
      <c r="M1634" s="108">
        <v>49832758</v>
      </c>
      <c r="N1634" s="108">
        <v>4587785.5</v>
      </c>
      <c r="O1634" s="108">
        <v>25851532</v>
      </c>
      <c r="P1634" s="108">
        <v>3017560.25</v>
      </c>
      <c r="Q1634" s="108">
        <v>59043060</v>
      </c>
      <c r="R1634" s="108">
        <v>51995204</v>
      </c>
      <c r="S1634" s="108">
        <v>126153160</v>
      </c>
      <c r="T1634" s="108">
        <v>32600278</v>
      </c>
      <c r="U1634" s="108"/>
      <c r="V1634" s="108">
        <v>37270416</v>
      </c>
      <c r="W1634" s="108">
        <v>58963852</v>
      </c>
      <c r="X1634" s="108">
        <v>51818132</v>
      </c>
      <c r="Y1634" s="108">
        <v>51456656</v>
      </c>
      <c r="Z1634" s="108">
        <v>23742632</v>
      </c>
      <c r="AA1634" s="108">
        <v>24878468</v>
      </c>
      <c r="AB1634" s="108">
        <v>18971682</v>
      </c>
      <c r="AC1634" s="108">
        <v>47938972</v>
      </c>
      <c r="AD1634" s="108">
        <v>77603458</v>
      </c>
      <c r="AE1634" s="108">
        <v>59988192</v>
      </c>
      <c r="AF1634" s="108">
        <v>62631101</v>
      </c>
      <c r="AG1634" s="108">
        <v>67016628.5</v>
      </c>
      <c r="AH1634" s="115">
        <v>53137370</v>
      </c>
      <c r="AI1634" s="105">
        <v>24.9023</v>
      </c>
      <c r="AJ1634" s="105">
        <v>24.519400000000001</v>
      </c>
      <c r="AK1634" s="105">
        <v>25.053799999999999</v>
      </c>
      <c r="AL1634" s="105">
        <v>25.156199999999998</v>
      </c>
      <c r="AM1634" s="105">
        <v>21.9742</v>
      </c>
      <c r="AN1634" s="105">
        <v>23.8904</v>
      </c>
      <c r="AO1634" s="105">
        <v>24.7668</v>
      </c>
      <c r="AP1634" s="105">
        <v>22.722799999999999</v>
      </c>
      <c r="AQ1634" s="105">
        <v>25.759699999999999</v>
      </c>
      <c r="AR1634" s="105">
        <v>22.122199999999999</v>
      </c>
      <c r="AS1634" s="105">
        <v>25.515699999999999</v>
      </c>
      <c r="AT1634" s="105">
        <v>22.129100000000001</v>
      </c>
      <c r="AU1634" s="105">
        <v>26.028700000000001</v>
      </c>
      <c r="AV1634" s="105">
        <v>25.921600000000002</v>
      </c>
      <c r="AW1634" s="105">
        <v>27.3781</v>
      </c>
      <c r="AX1634" s="105">
        <v>25.337700000000002</v>
      </c>
      <c r="AY1634" s="105">
        <v>22.061299999999999</v>
      </c>
      <c r="AZ1634" s="105">
        <v>25.580200000000001</v>
      </c>
      <c r="BA1634" s="105">
        <v>26.058299999999999</v>
      </c>
      <c r="BB1634" s="105">
        <v>25.997499999999999</v>
      </c>
      <c r="BC1634" s="105">
        <v>25.805800000000001</v>
      </c>
      <c r="BD1634" s="105">
        <v>24.792999999999999</v>
      </c>
      <c r="BE1634" s="105">
        <v>24.965599999999998</v>
      </c>
      <c r="BF1634" s="105">
        <v>24.613900000000001</v>
      </c>
      <c r="BG1634" s="105">
        <v>25.542400000000001</v>
      </c>
      <c r="BH1634" s="105">
        <v>26.212800000000001</v>
      </c>
      <c r="BI1634" s="105">
        <v>25.8521</v>
      </c>
      <c r="BJ1634" s="105">
        <v>25.955400000000001</v>
      </c>
      <c r="BK1634" s="105">
        <v>25.963799999999999</v>
      </c>
      <c r="BL1634" s="116">
        <v>25.697800000000001</v>
      </c>
      <c r="BM1634" s="112">
        <v>4.4723499999999999E-3</v>
      </c>
      <c r="BN1634" s="112">
        <v>7.7098100000000003E-2</v>
      </c>
      <c r="BO1634" s="112">
        <v>0.18037700000000001</v>
      </c>
      <c r="BP1634" s="112">
        <v>8.2148299999999994E-2</v>
      </c>
      <c r="BQ1634" s="112">
        <v>0.29752899999999999</v>
      </c>
      <c r="BR1634" s="112">
        <v>0.24590100000000001</v>
      </c>
      <c r="BS1634" s="112">
        <v>0.52021899999999999</v>
      </c>
      <c r="BT1634" s="112">
        <v>1.2768499999999999E-3</v>
      </c>
      <c r="BU1634" s="117">
        <v>0.98854600000000004</v>
      </c>
      <c r="BV1634" s="112">
        <v>2.7031599999999999E-2</v>
      </c>
      <c r="BW1634" s="112">
        <v>0.14122399999999999</v>
      </c>
      <c r="BX1634" s="112">
        <v>0.29017799999999999</v>
      </c>
      <c r="BY1634" s="112">
        <v>0.13639200000000001</v>
      </c>
      <c r="BZ1634" s="112">
        <v>0.62983299999999998</v>
      </c>
      <c r="CA1634" s="112">
        <v>0.50660899999999998</v>
      </c>
      <c r="CB1634" s="112">
        <v>0.70945800000000003</v>
      </c>
      <c r="CC1634" s="112">
        <v>2.73219E-2</v>
      </c>
      <c r="CD1634" s="117">
        <v>0.99750899999999998</v>
      </c>
      <c r="CE1634" s="105">
        <v>-1.04715</v>
      </c>
      <c r="CF1634" s="105">
        <v>-2.1987399999999999</v>
      </c>
      <c r="CG1634" s="105">
        <v>-1.4558899999999999</v>
      </c>
      <c r="CH1634" s="105">
        <v>-2.6166700000000001</v>
      </c>
      <c r="CI1634" s="105">
        <v>0.57046200000000002</v>
      </c>
      <c r="CJ1634" s="105">
        <v>-1.5459400000000001</v>
      </c>
      <c r="CK1634" s="105">
        <v>8.1528299999999998E-2</v>
      </c>
      <c r="CL1634" s="105">
        <v>-1.0814699999999999</v>
      </c>
      <c r="CM1634" s="116">
        <v>-3.2450399999999998E-3</v>
      </c>
    </row>
    <row r="1635" spans="1:91">
      <c r="A1635" s="104" t="s">
        <v>4251</v>
      </c>
      <c r="B1635" s="104" t="s">
        <v>4252</v>
      </c>
      <c r="C1635" s="104" t="s">
        <v>846</v>
      </c>
      <c r="D1635" s="105">
        <v>25.0686</v>
      </c>
      <c r="E1635" s="108">
        <v>13952054.75</v>
      </c>
      <c r="F1635" s="108">
        <v>19738612</v>
      </c>
      <c r="G1635" s="108">
        <v>17712030</v>
      </c>
      <c r="H1635" s="108">
        <v>8337027</v>
      </c>
      <c r="I1635" s="108">
        <v>28553917.5</v>
      </c>
      <c r="J1635" s="108">
        <v>6368809.5</v>
      </c>
      <c r="K1635" s="108">
        <v>24523784.75</v>
      </c>
      <c r="L1635" s="108">
        <v>7105686.6409999998</v>
      </c>
      <c r="M1635" s="108">
        <v>13602117.5</v>
      </c>
      <c r="N1635" s="108">
        <v>24805654.75</v>
      </c>
      <c r="O1635" s="108">
        <v>12487700.5</v>
      </c>
      <c r="P1635" s="108">
        <v>24693233</v>
      </c>
      <c r="Q1635" s="108">
        <v>35932639.5</v>
      </c>
      <c r="R1635" s="108">
        <v>36090134</v>
      </c>
      <c r="S1635" s="108">
        <v>32301220.5</v>
      </c>
      <c r="T1635" s="108">
        <v>24684872</v>
      </c>
      <c r="U1635" s="108">
        <v>29653886</v>
      </c>
      <c r="V1635" s="108">
        <v>26939945</v>
      </c>
      <c r="W1635" s="108">
        <v>24282621</v>
      </c>
      <c r="X1635" s="108">
        <v>24621273.75</v>
      </c>
      <c r="Y1635" s="108">
        <v>32408012</v>
      </c>
      <c r="Z1635" s="108">
        <v>26595086</v>
      </c>
      <c r="AA1635" s="108">
        <v>25698666</v>
      </c>
      <c r="AB1635" s="108">
        <v>30469281</v>
      </c>
      <c r="AC1635" s="108">
        <v>35639173</v>
      </c>
      <c r="AD1635" s="108">
        <v>42277332</v>
      </c>
      <c r="AE1635" s="108">
        <v>42232478.5</v>
      </c>
      <c r="AF1635" s="108">
        <v>35264952</v>
      </c>
      <c r="AG1635" s="108">
        <v>37774415</v>
      </c>
      <c r="AH1635" s="115">
        <v>38784458</v>
      </c>
      <c r="AI1635" s="105">
        <v>24.1175</v>
      </c>
      <c r="AJ1635" s="105">
        <v>24.984000000000002</v>
      </c>
      <c r="AK1635" s="105">
        <v>24.795500000000001</v>
      </c>
      <c r="AL1635" s="105">
        <v>23.265499999999999</v>
      </c>
      <c r="AM1635" s="105">
        <v>25.21</v>
      </c>
      <c r="AN1635" s="105">
        <v>23.349799999999998</v>
      </c>
      <c r="AO1635" s="105">
        <v>24.769500000000001</v>
      </c>
      <c r="AP1635" s="105">
        <v>23.876300000000001</v>
      </c>
      <c r="AQ1635" s="105">
        <v>23.886399999999998</v>
      </c>
      <c r="AR1635" s="105">
        <v>24.854500000000002</v>
      </c>
      <c r="AS1635" s="105">
        <v>24.3203</v>
      </c>
      <c r="AT1635" s="105">
        <v>25.161799999999999</v>
      </c>
      <c r="AU1635" s="105">
        <v>25.303699999999999</v>
      </c>
      <c r="AV1635" s="105">
        <v>25.3948</v>
      </c>
      <c r="AW1635" s="105">
        <v>25.535900000000002</v>
      </c>
      <c r="AX1635" s="105">
        <v>24.936399999999999</v>
      </c>
      <c r="AY1635" s="105">
        <v>25.160699999999999</v>
      </c>
      <c r="AZ1635" s="105">
        <v>25.110399999999998</v>
      </c>
      <c r="BA1635" s="105">
        <v>24.778400000000001</v>
      </c>
      <c r="BB1635" s="105">
        <v>24.984500000000001</v>
      </c>
      <c r="BC1635" s="105">
        <v>25.2197</v>
      </c>
      <c r="BD1635" s="105">
        <v>24.979399999999998</v>
      </c>
      <c r="BE1635" s="105">
        <v>25.026800000000001</v>
      </c>
      <c r="BF1635" s="105">
        <v>25.2974</v>
      </c>
      <c r="BG1635" s="105">
        <v>25.112300000000001</v>
      </c>
      <c r="BH1635" s="105">
        <v>25.329899999999999</v>
      </c>
      <c r="BI1635" s="105">
        <v>25.345700000000001</v>
      </c>
      <c r="BJ1635" s="105">
        <v>25.126799999999999</v>
      </c>
      <c r="BK1635" s="105">
        <v>25.119800000000001</v>
      </c>
      <c r="BL1635" s="116">
        <v>25.233499999999999</v>
      </c>
      <c r="BM1635" s="112">
        <v>0.11795600000000001</v>
      </c>
      <c r="BN1635" s="112">
        <v>0.12776799999999999</v>
      </c>
      <c r="BO1635" s="112">
        <v>3.01091E-2</v>
      </c>
      <c r="BP1635" s="112">
        <v>0.199933</v>
      </c>
      <c r="BQ1635" s="112">
        <v>3.0822499999999999E-2</v>
      </c>
      <c r="BR1635" s="112">
        <v>0.30496299999999998</v>
      </c>
      <c r="BS1635" s="112">
        <v>0.27940900000000002</v>
      </c>
      <c r="BT1635" s="112">
        <v>0.60743499999999995</v>
      </c>
      <c r="BU1635" s="117">
        <v>0.28792600000000002</v>
      </c>
      <c r="BV1635" s="112">
        <v>0.18434200000000001</v>
      </c>
      <c r="BW1635" s="112">
        <v>0.204344</v>
      </c>
      <c r="BX1635" s="112">
        <v>0.103357</v>
      </c>
      <c r="BY1635" s="112">
        <v>0.27638600000000002</v>
      </c>
      <c r="BZ1635" s="112">
        <v>0.35445500000000002</v>
      </c>
      <c r="CA1635" s="112">
        <v>0.57681000000000004</v>
      </c>
      <c r="CB1635" s="112">
        <v>0.51724300000000001</v>
      </c>
      <c r="CC1635" s="112">
        <v>0.75839699999999999</v>
      </c>
      <c r="CD1635" s="117">
        <v>0.72864200000000001</v>
      </c>
      <c r="CE1635" s="105">
        <v>-0.52771299999999999</v>
      </c>
      <c r="CF1635" s="105">
        <v>-1.21828</v>
      </c>
      <c r="CG1635" s="105">
        <v>-0.98263599999999995</v>
      </c>
      <c r="CH1635" s="105">
        <v>-0.381189</v>
      </c>
      <c r="CI1635" s="105">
        <v>0.25142199999999998</v>
      </c>
      <c r="CJ1635" s="105">
        <v>-9.0841900000000003E-2</v>
      </c>
      <c r="CK1635" s="105">
        <v>-0.165876</v>
      </c>
      <c r="CL1635" s="105">
        <v>-5.8826400000000001E-2</v>
      </c>
      <c r="CM1635" s="116">
        <v>0.102633</v>
      </c>
    </row>
    <row r="1636" spans="1:91">
      <c r="A1636" s="104" t="s">
        <v>4253</v>
      </c>
      <c r="B1636" s="104" t="s">
        <v>4254</v>
      </c>
      <c r="C1636" s="104" t="s">
        <v>4255</v>
      </c>
      <c r="D1636" s="105">
        <v>27.158050000000003</v>
      </c>
      <c r="E1636" s="108">
        <v>92465976</v>
      </c>
      <c r="F1636" s="108">
        <v>60415176</v>
      </c>
      <c r="G1636" s="108">
        <v>60601062</v>
      </c>
      <c r="H1636" s="108">
        <v>144985132</v>
      </c>
      <c r="I1636" s="108">
        <v>124351268.5</v>
      </c>
      <c r="J1636" s="108">
        <v>66536818.5</v>
      </c>
      <c r="K1636" s="108">
        <v>145934799.5</v>
      </c>
      <c r="L1636" s="108">
        <v>43830750.5</v>
      </c>
      <c r="M1636" s="108">
        <v>110478490.8</v>
      </c>
      <c r="N1636" s="108">
        <v>173028413.59999999</v>
      </c>
      <c r="O1636" s="108">
        <v>144742557.5</v>
      </c>
      <c r="P1636" s="108">
        <v>117380045</v>
      </c>
      <c r="Q1636" s="108">
        <v>130214184</v>
      </c>
      <c r="R1636" s="108">
        <v>181380714.30000001</v>
      </c>
      <c r="S1636" s="108">
        <v>445259145.30000001</v>
      </c>
      <c r="T1636" s="108">
        <v>89446556</v>
      </c>
      <c r="U1636" s="108">
        <v>123161946</v>
      </c>
      <c r="V1636" s="108">
        <v>112159080</v>
      </c>
      <c r="W1636" s="108">
        <v>158467011.09999999</v>
      </c>
      <c r="X1636" s="108">
        <v>154621872</v>
      </c>
      <c r="Y1636" s="108">
        <v>132291973.5</v>
      </c>
      <c r="Z1636" s="108">
        <v>89620322</v>
      </c>
      <c r="AA1636" s="108">
        <v>70158696.75</v>
      </c>
      <c r="AB1636" s="108">
        <v>75971015.5</v>
      </c>
      <c r="AC1636" s="108">
        <v>154963994.5</v>
      </c>
      <c r="AD1636" s="108">
        <v>147138842</v>
      </c>
      <c r="AE1636" s="108">
        <v>145476818</v>
      </c>
      <c r="AF1636" s="108">
        <v>147915016</v>
      </c>
      <c r="AG1636" s="108">
        <v>149856532</v>
      </c>
      <c r="AH1636" s="115">
        <v>106129570</v>
      </c>
      <c r="AI1636" s="105">
        <v>26.8459</v>
      </c>
      <c r="AJ1636" s="105">
        <v>26.5473</v>
      </c>
      <c r="AK1636" s="105">
        <v>26.5107</v>
      </c>
      <c r="AL1636" s="105">
        <v>27.3857</v>
      </c>
      <c r="AM1636" s="105">
        <v>27.342199999999998</v>
      </c>
      <c r="AN1636" s="105">
        <v>26.6647</v>
      </c>
      <c r="AO1636" s="105">
        <v>27.394300000000001</v>
      </c>
      <c r="AP1636" s="105">
        <v>26.5061</v>
      </c>
      <c r="AQ1636" s="105">
        <v>26.908300000000001</v>
      </c>
      <c r="AR1636" s="105">
        <v>27.841699999999999</v>
      </c>
      <c r="AS1636" s="105">
        <v>27.760300000000001</v>
      </c>
      <c r="AT1636" s="105">
        <v>27.410799999999998</v>
      </c>
      <c r="AU1636" s="105">
        <v>27.185500000000001</v>
      </c>
      <c r="AV1636" s="105">
        <v>27.7241</v>
      </c>
      <c r="AW1636" s="105">
        <v>29.209599999999998</v>
      </c>
      <c r="AX1636" s="105">
        <v>26.793800000000001</v>
      </c>
      <c r="AY1636" s="105">
        <v>27.211600000000001</v>
      </c>
      <c r="AZ1636" s="105">
        <v>27.145499999999998</v>
      </c>
      <c r="BA1636" s="105">
        <v>27.484500000000001</v>
      </c>
      <c r="BB1636" s="105">
        <v>27.552700000000002</v>
      </c>
      <c r="BC1636" s="105">
        <v>27.167000000000002</v>
      </c>
      <c r="BD1636" s="105">
        <v>26.820399999999999</v>
      </c>
      <c r="BE1636" s="105">
        <v>26.489100000000001</v>
      </c>
      <c r="BF1636" s="105">
        <v>26.615500000000001</v>
      </c>
      <c r="BG1636" s="105">
        <v>27.2133</v>
      </c>
      <c r="BH1636" s="105">
        <v>27.149100000000001</v>
      </c>
      <c r="BI1636" s="105">
        <v>27.130099999999999</v>
      </c>
      <c r="BJ1636" s="105">
        <v>27.1952</v>
      </c>
      <c r="BK1636" s="105">
        <v>27.1327</v>
      </c>
      <c r="BL1636" s="116">
        <v>26.724399999999999</v>
      </c>
      <c r="BM1636" s="112">
        <v>0.103052</v>
      </c>
      <c r="BN1636" s="112">
        <v>0.70231699999999997</v>
      </c>
      <c r="BO1636" s="112">
        <v>0.79758200000000001</v>
      </c>
      <c r="BP1636" s="112">
        <v>2.9992999999999999E-2</v>
      </c>
      <c r="BQ1636" s="112">
        <v>0.176147</v>
      </c>
      <c r="BR1636" s="112">
        <v>0.87518499999999999</v>
      </c>
      <c r="BS1636" s="112">
        <v>0.11274199999999999</v>
      </c>
      <c r="BT1636" s="112">
        <v>0.100192</v>
      </c>
      <c r="BU1636" s="117">
        <v>0.38267299999999999</v>
      </c>
      <c r="BV1636" s="112">
        <v>0.16550500000000001</v>
      </c>
      <c r="BW1636" s="112">
        <v>0.76153899999999997</v>
      </c>
      <c r="BX1636" s="112">
        <v>0.85275900000000004</v>
      </c>
      <c r="BY1636" s="112">
        <v>6.1659400000000003E-2</v>
      </c>
      <c r="BZ1636" s="112">
        <v>0.54714600000000002</v>
      </c>
      <c r="CA1636" s="112">
        <v>0.94645000000000001</v>
      </c>
      <c r="CB1636" s="112">
        <v>0.31603399999999998</v>
      </c>
      <c r="CC1636" s="112">
        <v>0.27037600000000001</v>
      </c>
      <c r="CD1636" s="117">
        <v>0.75822299999999998</v>
      </c>
      <c r="CE1636" s="105">
        <v>-0.38281900000000002</v>
      </c>
      <c r="CF1636" s="105">
        <v>0.113441</v>
      </c>
      <c r="CG1636" s="105">
        <v>-8.11838E-2</v>
      </c>
      <c r="CH1636" s="105">
        <v>0.65348300000000004</v>
      </c>
      <c r="CI1636" s="105">
        <v>1.0223199999999999</v>
      </c>
      <c r="CJ1636" s="105">
        <v>3.2888399999999998E-2</v>
      </c>
      <c r="CK1636" s="105">
        <v>0.38397500000000001</v>
      </c>
      <c r="CL1636" s="105">
        <v>-0.37574999999999997</v>
      </c>
      <c r="CM1636" s="116">
        <v>0.146735</v>
      </c>
    </row>
    <row r="1637" spans="1:91">
      <c r="A1637" s="104" t="s">
        <v>4256</v>
      </c>
      <c r="B1637" s="104" t="s">
        <v>4257</v>
      </c>
      <c r="C1637" s="104" t="s">
        <v>2362</v>
      </c>
      <c r="D1637" s="105">
        <v>30.241100000000003</v>
      </c>
      <c r="E1637" s="108">
        <v>1242395061</v>
      </c>
      <c r="F1637" s="108">
        <v>1022476500</v>
      </c>
      <c r="G1637" s="108">
        <v>1154474616</v>
      </c>
      <c r="H1637" s="108">
        <v>1610735276</v>
      </c>
      <c r="I1637" s="108">
        <v>1376260821</v>
      </c>
      <c r="J1637" s="108">
        <v>876299906</v>
      </c>
      <c r="K1637" s="108">
        <v>1063856251</v>
      </c>
      <c r="L1637" s="108">
        <v>618908624</v>
      </c>
      <c r="M1637" s="108">
        <v>1512063436</v>
      </c>
      <c r="N1637" s="108">
        <v>1415670176</v>
      </c>
      <c r="O1637" s="108">
        <v>1906199373</v>
      </c>
      <c r="P1637" s="108">
        <v>1225836803</v>
      </c>
      <c r="Q1637" s="108">
        <v>533817822</v>
      </c>
      <c r="R1637" s="108">
        <v>136282554.09999999</v>
      </c>
      <c r="S1637" s="108">
        <v>5046929108</v>
      </c>
      <c r="T1637" s="108">
        <v>1141079771</v>
      </c>
      <c r="U1637" s="108">
        <v>1277507165</v>
      </c>
      <c r="V1637" s="108">
        <v>1266323152</v>
      </c>
      <c r="W1637" s="108">
        <v>1235786077</v>
      </c>
      <c r="X1637" s="108">
        <v>966107890.5</v>
      </c>
      <c r="Y1637" s="108">
        <v>849487958</v>
      </c>
      <c r="Z1637" s="108">
        <v>822748938</v>
      </c>
      <c r="AA1637" s="108">
        <v>882643044.29999995</v>
      </c>
      <c r="AB1637" s="108">
        <v>612735365</v>
      </c>
      <c r="AC1637" s="108">
        <v>1035661002</v>
      </c>
      <c r="AD1637" s="108">
        <v>982254045</v>
      </c>
      <c r="AE1637" s="108">
        <v>1193052958</v>
      </c>
      <c r="AF1637" s="108">
        <v>328514838.5</v>
      </c>
      <c r="AG1637" s="108">
        <v>919698907</v>
      </c>
      <c r="AH1637" s="115">
        <v>800369011</v>
      </c>
      <c r="AI1637" s="105">
        <v>30.594000000000001</v>
      </c>
      <c r="AJ1637" s="105">
        <v>30.5124</v>
      </c>
      <c r="AK1637" s="105">
        <v>30.682099999999998</v>
      </c>
      <c r="AL1637" s="105">
        <v>30.859500000000001</v>
      </c>
      <c r="AM1637" s="105">
        <v>30.792899999999999</v>
      </c>
      <c r="AN1637" s="105">
        <v>30.281300000000002</v>
      </c>
      <c r="AO1637" s="105">
        <v>30.200900000000001</v>
      </c>
      <c r="AP1637" s="105">
        <v>29.990400000000001</v>
      </c>
      <c r="AQ1637" s="105">
        <v>30.683</v>
      </c>
      <c r="AR1637" s="105">
        <v>30.8264</v>
      </c>
      <c r="AS1637" s="105">
        <v>31.320599999999999</v>
      </c>
      <c r="AT1637" s="105">
        <v>30.795300000000001</v>
      </c>
      <c r="AU1637" s="105">
        <v>29.2102</v>
      </c>
      <c r="AV1637" s="105">
        <v>27.311699999999998</v>
      </c>
      <c r="AW1637" s="105">
        <v>32.596600000000002</v>
      </c>
      <c r="AX1637" s="105">
        <v>30.467099999999999</v>
      </c>
      <c r="AY1637" s="105">
        <v>30.5761</v>
      </c>
      <c r="AZ1637" s="105">
        <v>30.582799999999999</v>
      </c>
      <c r="BA1637" s="105">
        <v>30.447700000000001</v>
      </c>
      <c r="BB1637" s="105">
        <v>30.190200000000001</v>
      </c>
      <c r="BC1637" s="105">
        <v>29.8629</v>
      </c>
      <c r="BD1637" s="105">
        <v>30.003599999999999</v>
      </c>
      <c r="BE1637" s="105">
        <v>30.139099999999999</v>
      </c>
      <c r="BF1637" s="105">
        <v>29.627300000000002</v>
      </c>
      <c r="BG1637" s="105">
        <v>29.988</v>
      </c>
      <c r="BH1637" s="105">
        <v>29.910599999999999</v>
      </c>
      <c r="BI1637" s="105">
        <v>30.165900000000001</v>
      </c>
      <c r="BJ1637" s="105">
        <v>28.346399999999999</v>
      </c>
      <c r="BK1637" s="105">
        <v>29.717099999999999</v>
      </c>
      <c r="BL1637" s="116">
        <v>29.566400000000002</v>
      </c>
      <c r="BM1637" s="112">
        <v>3.3725900000000003E-2</v>
      </c>
      <c r="BN1637" s="112">
        <v>3.8144499999999998E-2</v>
      </c>
      <c r="BO1637" s="112">
        <v>8.7326699999999993E-2</v>
      </c>
      <c r="BP1637" s="112">
        <v>1.9120999999999999E-2</v>
      </c>
      <c r="BQ1637" s="112">
        <v>0.772702</v>
      </c>
      <c r="BR1637" s="112">
        <v>3.7731599999999997E-2</v>
      </c>
      <c r="BS1637" s="112">
        <v>0.10913299999999999</v>
      </c>
      <c r="BT1637" s="112">
        <v>0.196045</v>
      </c>
      <c r="BU1637" s="117">
        <v>0.13923099999999999</v>
      </c>
      <c r="BV1637" s="112">
        <v>7.9092899999999994E-2</v>
      </c>
      <c r="BW1637" s="112">
        <v>8.8160199999999994E-2</v>
      </c>
      <c r="BX1637" s="112">
        <v>0.18278</v>
      </c>
      <c r="BY1637" s="112">
        <v>4.3980600000000002E-2</v>
      </c>
      <c r="BZ1637" s="112">
        <v>0.88972099999999998</v>
      </c>
      <c r="CA1637" s="112">
        <v>0.184895</v>
      </c>
      <c r="CB1637" s="112">
        <v>0.31069600000000003</v>
      </c>
      <c r="CC1637" s="112">
        <v>0.39266899999999999</v>
      </c>
      <c r="CD1637" s="117">
        <v>0.66105999999999998</v>
      </c>
      <c r="CE1637" s="105">
        <v>1.38618</v>
      </c>
      <c r="CF1637" s="105">
        <v>1.4345699999999999</v>
      </c>
      <c r="CG1637" s="105">
        <v>1.08144</v>
      </c>
      <c r="CH1637" s="105">
        <v>1.77081</v>
      </c>
      <c r="CI1637" s="105">
        <v>0.49616900000000003</v>
      </c>
      <c r="CJ1637" s="105">
        <v>1.3320099999999999</v>
      </c>
      <c r="CK1637" s="105">
        <v>0.95695799999999998</v>
      </c>
      <c r="CL1637" s="105">
        <v>0.71333000000000002</v>
      </c>
      <c r="CM1637" s="116">
        <v>0.81150699999999998</v>
      </c>
    </row>
    <row r="1638" spans="1:91">
      <c r="A1638" s="104" t="s">
        <v>4258</v>
      </c>
      <c r="B1638" s="104" t="s">
        <v>307</v>
      </c>
      <c r="C1638" s="104" t="s">
        <v>2359</v>
      </c>
      <c r="D1638" s="105">
        <v>32.739750000000001</v>
      </c>
      <c r="E1638" s="108">
        <v>4467672476</v>
      </c>
      <c r="F1638" s="108">
        <v>3348603283</v>
      </c>
      <c r="G1638" s="108">
        <v>3082450467</v>
      </c>
      <c r="H1638" s="108">
        <v>4393345681</v>
      </c>
      <c r="I1638" s="108">
        <v>3970688975</v>
      </c>
      <c r="J1638" s="108">
        <v>2639600791</v>
      </c>
      <c r="K1638" s="108">
        <v>5347671285</v>
      </c>
      <c r="L1638" s="108">
        <v>2524989745</v>
      </c>
      <c r="M1638" s="108">
        <v>4798471104</v>
      </c>
      <c r="N1638" s="108">
        <v>5953610914</v>
      </c>
      <c r="O1638" s="108">
        <v>4909872219</v>
      </c>
      <c r="P1638" s="108">
        <v>3872970748</v>
      </c>
      <c r="Q1638" s="108">
        <v>6359652052</v>
      </c>
      <c r="R1638" s="108">
        <v>7859407599</v>
      </c>
      <c r="S1638" s="108">
        <v>21701752731</v>
      </c>
      <c r="T1638" s="108">
        <v>6814229927</v>
      </c>
      <c r="U1638" s="108">
        <v>6947634370</v>
      </c>
      <c r="V1638" s="108">
        <v>5831928721</v>
      </c>
      <c r="W1638" s="108">
        <v>7512944578</v>
      </c>
      <c r="X1638" s="108">
        <v>7623208110</v>
      </c>
      <c r="Y1638" s="108">
        <v>6876310178</v>
      </c>
      <c r="Z1638" s="108">
        <v>5352251669</v>
      </c>
      <c r="AA1638" s="108">
        <v>5445153089</v>
      </c>
      <c r="AB1638" s="108">
        <v>4853646881</v>
      </c>
      <c r="AC1638" s="108">
        <v>7737314693</v>
      </c>
      <c r="AD1638" s="108">
        <v>8386181093</v>
      </c>
      <c r="AE1638" s="108">
        <v>8063947370</v>
      </c>
      <c r="AF1638" s="108">
        <v>7475589961</v>
      </c>
      <c r="AG1638" s="108">
        <v>7522774864</v>
      </c>
      <c r="AH1638" s="115">
        <v>7032514433</v>
      </c>
      <c r="AI1638" s="105">
        <v>32.440399999999997</v>
      </c>
      <c r="AJ1638" s="105">
        <v>32.182200000000002</v>
      </c>
      <c r="AK1638" s="105">
        <v>32.060600000000001</v>
      </c>
      <c r="AL1638" s="105">
        <v>32.307099999999998</v>
      </c>
      <c r="AM1638" s="105">
        <v>32.304600000000001</v>
      </c>
      <c r="AN1638" s="105">
        <v>31.7376</v>
      </c>
      <c r="AO1638" s="105">
        <v>32.582799999999999</v>
      </c>
      <c r="AP1638" s="105">
        <v>31.886900000000001</v>
      </c>
      <c r="AQ1638" s="105">
        <v>32.348999999999997</v>
      </c>
      <c r="AR1638" s="105">
        <v>32.9041</v>
      </c>
      <c r="AS1638" s="105">
        <v>32.698099999999997</v>
      </c>
      <c r="AT1638" s="105">
        <v>32.454999999999998</v>
      </c>
      <c r="AU1638" s="105">
        <v>32.789400000000001</v>
      </c>
      <c r="AV1638" s="105">
        <v>33.161499999999997</v>
      </c>
      <c r="AW1638" s="105">
        <v>34.700200000000002</v>
      </c>
      <c r="AX1638" s="105">
        <v>33.045200000000001</v>
      </c>
      <c r="AY1638" s="105">
        <v>33.009099999999997</v>
      </c>
      <c r="AZ1638" s="105">
        <v>32.771999999999998</v>
      </c>
      <c r="BA1638" s="105">
        <v>33.051699999999997</v>
      </c>
      <c r="BB1638" s="105">
        <v>33.156199999999998</v>
      </c>
      <c r="BC1638" s="105">
        <v>32.883800000000001</v>
      </c>
      <c r="BD1638" s="105">
        <v>32.7316</v>
      </c>
      <c r="BE1638" s="105">
        <v>32.743200000000002</v>
      </c>
      <c r="BF1638" s="105">
        <v>32.613</v>
      </c>
      <c r="BG1638" s="105">
        <v>32.895400000000002</v>
      </c>
      <c r="BH1638" s="105">
        <v>32.980400000000003</v>
      </c>
      <c r="BI1638" s="105">
        <v>32.922699999999999</v>
      </c>
      <c r="BJ1638" s="105">
        <v>32.854599999999998</v>
      </c>
      <c r="BK1638" s="105">
        <v>32.7363</v>
      </c>
      <c r="BL1638" s="116">
        <v>32.704099999999997</v>
      </c>
      <c r="BM1638" s="112">
        <v>1.1315E-2</v>
      </c>
      <c r="BN1638" s="112">
        <v>2.9149700000000001E-2</v>
      </c>
      <c r="BO1638" s="112">
        <v>7.8629900000000003E-2</v>
      </c>
      <c r="BP1638" s="112">
        <v>0.59538999999999997</v>
      </c>
      <c r="BQ1638" s="112">
        <v>0.251691</v>
      </c>
      <c r="BR1638" s="112">
        <v>0.142375</v>
      </c>
      <c r="BS1638" s="112">
        <v>4.4159900000000002E-2</v>
      </c>
      <c r="BT1638" s="112">
        <v>0.326739</v>
      </c>
      <c r="BU1638" s="117">
        <v>3.2330499999999998E-2</v>
      </c>
      <c r="BV1638" s="112">
        <v>4.2342900000000003E-2</v>
      </c>
      <c r="BW1638" s="112">
        <v>7.4766799999999994E-2</v>
      </c>
      <c r="BX1638" s="112">
        <v>0.17100399999999999</v>
      </c>
      <c r="BY1638" s="112">
        <v>0.66400899999999996</v>
      </c>
      <c r="BZ1638" s="112">
        <v>0.59753699999999998</v>
      </c>
      <c r="CA1638" s="112">
        <v>0.38858999999999999</v>
      </c>
      <c r="CB1638" s="112">
        <v>0.19722700000000001</v>
      </c>
      <c r="CC1638" s="112">
        <v>0.52387499999999998</v>
      </c>
      <c r="CD1638" s="117">
        <v>0.45022299999999998</v>
      </c>
      <c r="CE1638" s="105">
        <v>-0.53726799999999997</v>
      </c>
      <c r="CF1638" s="105">
        <v>-0.64855399999999996</v>
      </c>
      <c r="CG1638" s="105">
        <v>-0.49210500000000001</v>
      </c>
      <c r="CH1638" s="105">
        <v>-7.9291E-2</v>
      </c>
      <c r="CI1638" s="105">
        <v>0.78534099999999996</v>
      </c>
      <c r="CJ1638" s="105">
        <v>0.17710200000000001</v>
      </c>
      <c r="CK1638" s="105">
        <v>0.26555499999999999</v>
      </c>
      <c r="CL1638" s="105">
        <v>-6.9042199999999998E-2</v>
      </c>
      <c r="CM1638" s="116">
        <v>0.16784399999999999</v>
      </c>
    </row>
    <row r="1639" spans="1:91">
      <c r="A1639" s="104" t="s">
        <v>4259</v>
      </c>
      <c r="B1639" s="104" t="s">
        <v>4260</v>
      </c>
      <c r="C1639" s="104" t="s">
        <v>846</v>
      </c>
      <c r="D1639" s="105">
        <v>31.39425</v>
      </c>
      <c r="E1639" s="108">
        <v>2643527127</v>
      </c>
      <c r="F1639" s="108">
        <v>3147480140</v>
      </c>
      <c r="G1639" s="108">
        <v>3553814576</v>
      </c>
      <c r="H1639" s="108">
        <v>3452420152</v>
      </c>
      <c r="I1639" s="108">
        <v>3162322633</v>
      </c>
      <c r="J1639" s="108">
        <v>3644202308</v>
      </c>
      <c r="K1639" s="108">
        <v>2968827934</v>
      </c>
      <c r="L1639" s="108">
        <v>2819454843</v>
      </c>
      <c r="M1639" s="108">
        <v>3146704126</v>
      </c>
      <c r="N1639" s="108">
        <v>3928144559</v>
      </c>
      <c r="O1639" s="108">
        <v>6099609164</v>
      </c>
      <c r="P1639" s="108">
        <v>3526893546</v>
      </c>
      <c r="Q1639" s="108">
        <v>1772681056</v>
      </c>
      <c r="R1639" s="108">
        <v>2351725088</v>
      </c>
      <c r="S1639" s="108">
        <v>8027141468</v>
      </c>
      <c r="T1639" s="108">
        <v>2092801248</v>
      </c>
      <c r="U1639" s="108">
        <v>2059037810</v>
      </c>
      <c r="V1639" s="108">
        <v>1690859593</v>
      </c>
      <c r="W1639" s="108">
        <v>2338232928</v>
      </c>
      <c r="X1639" s="108">
        <v>2757118647</v>
      </c>
      <c r="Y1639" s="108">
        <v>2094184431</v>
      </c>
      <c r="Z1639" s="108">
        <v>1494912258</v>
      </c>
      <c r="AA1639" s="108">
        <v>1629489793</v>
      </c>
      <c r="AB1639" s="108">
        <v>1087281782</v>
      </c>
      <c r="AC1639" s="108">
        <v>2258243889</v>
      </c>
      <c r="AD1639" s="108">
        <v>1978199388</v>
      </c>
      <c r="AE1639" s="108">
        <v>2436344031</v>
      </c>
      <c r="AF1639" s="108">
        <v>2244076516</v>
      </c>
      <c r="AG1639" s="108">
        <v>2168188126</v>
      </c>
      <c r="AH1639" s="115">
        <v>1724664865</v>
      </c>
      <c r="AI1639" s="105">
        <v>31.683299999999999</v>
      </c>
      <c r="AJ1639" s="105">
        <v>32.095300000000002</v>
      </c>
      <c r="AK1639" s="105">
        <v>32.261699999999998</v>
      </c>
      <c r="AL1639" s="105">
        <v>31.959299999999999</v>
      </c>
      <c r="AM1639" s="105">
        <v>31.9754</v>
      </c>
      <c r="AN1639" s="105">
        <v>32.200699999999998</v>
      </c>
      <c r="AO1639" s="105">
        <v>31.7209</v>
      </c>
      <c r="AP1639" s="105">
        <v>32.042299999999997</v>
      </c>
      <c r="AQ1639" s="105">
        <v>31.740300000000001</v>
      </c>
      <c r="AR1639" s="105">
        <v>32.293999999999997</v>
      </c>
      <c r="AS1639" s="105">
        <v>33.014499999999998</v>
      </c>
      <c r="AT1639" s="105">
        <v>32.319899999999997</v>
      </c>
      <c r="AU1639" s="105">
        <v>30.957699999999999</v>
      </c>
      <c r="AV1639" s="105">
        <v>31.4208</v>
      </c>
      <c r="AW1639" s="105">
        <v>33.214199999999998</v>
      </c>
      <c r="AX1639" s="105">
        <v>31.342099999999999</v>
      </c>
      <c r="AY1639" s="105">
        <v>31.261900000000001</v>
      </c>
      <c r="AZ1639" s="105">
        <v>30.994499999999999</v>
      </c>
      <c r="BA1639" s="105">
        <v>31.367699999999999</v>
      </c>
      <c r="BB1639" s="105">
        <v>31.6846</v>
      </c>
      <c r="BC1639" s="105">
        <v>31.152699999999999</v>
      </c>
      <c r="BD1639" s="105">
        <v>30.877700000000001</v>
      </c>
      <c r="BE1639" s="105">
        <v>31.028400000000001</v>
      </c>
      <c r="BF1639" s="105">
        <v>30.454699999999999</v>
      </c>
      <c r="BG1639" s="105">
        <v>31.1221</v>
      </c>
      <c r="BH1639" s="105">
        <v>30.918800000000001</v>
      </c>
      <c r="BI1639" s="105">
        <v>31.195900000000002</v>
      </c>
      <c r="BJ1639" s="105">
        <v>31.118500000000001</v>
      </c>
      <c r="BK1639" s="105">
        <v>30.947099999999999</v>
      </c>
      <c r="BL1639" s="116">
        <v>30.6875</v>
      </c>
      <c r="BM1639" s="112">
        <v>6.73932E-3</v>
      </c>
      <c r="BN1639" s="112">
        <v>1.57529E-3</v>
      </c>
      <c r="BO1639" s="112">
        <v>4.8990099999999996E-3</v>
      </c>
      <c r="BP1639" s="112">
        <v>3.6927399999999999E-3</v>
      </c>
      <c r="BQ1639" s="112">
        <v>0.247392</v>
      </c>
      <c r="BR1639" s="112">
        <v>0.15992799999999999</v>
      </c>
      <c r="BS1639" s="112">
        <v>7.1726799999999993E-2</v>
      </c>
      <c r="BT1639" s="112">
        <v>0.57171899999999998</v>
      </c>
      <c r="BU1639" s="117">
        <v>0.34348899999999999</v>
      </c>
      <c r="BV1639" s="112">
        <v>3.2767699999999997E-2</v>
      </c>
      <c r="BW1639" s="112">
        <v>1.7672500000000001E-2</v>
      </c>
      <c r="BX1639" s="112">
        <v>4.0810899999999997E-2</v>
      </c>
      <c r="BY1639" s="112">
        <v>1.5118100000000001E-2</v>
      </c>
      <c r="BZ1639" s="112">
        <v>0.59753699999999998</v>
      </c>
      <c r="CA1639" s="112">
        <v>0.41185699999999997</v>
      </c>
      <c r="CB1639" s="112">
        <v>0.25252999999999998</v>
      </c>
      <c r="CC1639" s="112">
        <v>0.733209</v>
      </c>
      <c r="CD1639" s="117">
        <v>0.743421</v>
      </c>
      <c r="CE1639" s="105">
        <v>1.09571</v>
      </c>
      <c r="CF1639" s="105">
        <v>1.1274299999999999</v>
      </c>
      <c r="CG1639" s="105">
        <v>0.91676599999999997</v>
      </c>
      <c r="CH1639" s="105">
        <v>1.6251</v>
      </c>
      <c r="CI1639" s="105">
        <v>0.94648699999999997</v>
      </c>
      <c r="CJ1639" s="105">
        <v>0.28178500000000001</v>
      </c>
      <c r="CK1639" s="105">
        <v>0.48393999999999998</v>
      </c>
      <c r="CL1639" s="105">
        <v>-0.130771</v>
      </c>
      <c r="CM1639" s="116">
        <v>0.16123599999999999</v>
      </c>
    </row>
    <row r="1640" spans="1:91">
      <c r="A1640" s="104" t="s">
        <v>4261</v>
      </c>
      <c r="B1640" s="104" t="s">
        <v>4262</v>
      </c>
      <c r="C1640" s="104" t="s">
        <v>846</v>
      </c>
      <c r="D1640" s="105">
        <v>31.618400000000001</v>
      </c>
      <c r="E1640" s="108">
        <v>2894800804</v>
      </c>
      <c r="F1640" s="108">
        <v>3369528620</v>
      </c>
      <c r="G1640" s="108">
        <v>3254713785</v>
      </c>
      <c r="H1640" s="108">
        <v>4531069992</v>
      </c>
      <c r="I1640" s="108">
        <v>2062356746</v>
      </c>
      <c r="J1640" s="108">
        <v>3437387200</v>
      </c>
      <c r="K1640" s="108">
        <v>3219757615</v>
      </c>
      <c r="L1640" s="108">
        <v>3099117131</v>
      </c>
      <c r="M1640" s="108">
        <v>3173742237</v>
      </c>
      <c r="N1640" s="108">
        <v>4622739874</v>
      </c>
      <c r="O1640" s="108">
        <v>8118352792</v>
      </c>
      <c r="P1640" s="108">
        <v>4738210880</v>
      </c>
      <c r="Q1640" s="108">
        <v>1709057364</v>
      </c>
      <c r="R1640" s="108">
        <v>2596246345</v>
      </c>
      <c r="S1640" s="108">
        <v>9984286972</v>
      </c>
      <c r="T1640" s="108">
        <v>2119566370</v>
      </c>
      <c r="U1640" s="108">
        <v>2627964168</v>
      </c>
      <c r="V1640" s="108">
        <v>2510696230</v>
      </c>
      <c r="W1640" s="108">
        <v>2882615888</v>
      </c>
      <c r="X1640" s="108">
        <v>3135722011</v>
      </c>
      <c r="Y1640" s="108">
        <v>1948194251</v>
      </c>
      <c r="Z1640" s="108">
        <v>1651564026</v>
      </c>
      <c r="AA1640" s="108">
        <v>1630438324</v>
      </c>
      <c r="AB1640" s="108">
        <v>1663394960</v>
      </c>
      <c r="AC1640" s="108">
        <v>2926485659</v>
      </c>
      <c r="AD1640" s="108">
        <v>3140640165</v>
      </c>
      <c r="AE1640" s="108">
        <v>3273705826</v>
      </c>
      <c r="AF1640" s="108">
        <v>2759090069</v>
      </c>
      <c r="AG1640" s="108">
        <v>2990331162</v>
      </c>
      <c r="AH1640" s="115">
        <v>2251922043</v>
      </c>
      <c r="AI1640" s="105">
        <v>31.814299999999999</v>
      </c>
      <c r="AJ1640" s="105">
        <v>32.192399999999999</v>
      </c>
      <c r="AK1640" s="105">
        <v>32.134900000000002</v>
      </c>
      <c r="AL1640" s="105">
        <v>32.351599999999998</v>
      </c>
      <c r="AM1640" s="105">
        <v>31.358799999999999</v>
      </c>
      <c r="AN1640" s="105">
        <v>32.112200000000001</v>
      </c>
      <c r="AO1640" s="105">
        <v>31.839500000000001</v>
      </c>
      <c r="AP1640" s="105">
        <v>32.179600000000001</v>
      </c>
      <c r="AQ1640" s="105">
        <v>31.752600000000001</v>
      </c>
      <c r="AR1640" s="105">
        <v>32.537799999999997</v>
      </c>
      <c r="AS1640" s="105">
        <v>33.441800000000001</v>
      </c>
      <c r="AT1640" s="105">
        <v>32.745899999999999</v>
      </c>
      <c r="AU1640" s="105">
        <v>30.904900000000001</v>
      </c>
      <c r="AV1640" s="105">
        <v>31.563500000000001</v>
      </c>
      <c r="AW1640" s="105">
        <v>33.532699999999998</v>
      </c>
      <c r="AX1640" s="105">
        <v>31.360399999999998</v>
      </c>
      <c r="AY1640" s="105">
        <v>31.614599999999999</v>
      </c>
      <c r="AZ1640" s="105">
        <v>31.556999999999999</v>
      </c>
      <c r="BA1640" s="105">
        <v>31.669699999999999</v>
      </c>
      <c r="BB1640" s="105">
        <v>31.8674</v>
      </c>
      <c r="BC1640" s="105">
        <v>31.046600000000002</v>
      </c>
      <c r="BD1640" s="105">
        <v>31.022099999999998</v>
      </c>
      <c r="BE1640" s="105">
        <v>31.020099999999999</v>
      </c>
      <c r="BF1640" s="105">
        <v>31.068100000000001</v>
      </c>
      <c r="BG1640" s="105">
        <v>31.494700000000002</v>
      </c>
      <c r="BH1640" s="105">
        <v>31.574200000000001</v>
      </c>
      <c r="BI1640" s="105">
        <v>31.622199999999999</v>
      </c>
      <c r="BJ1640" s="105">
        <v>31.416599999999999</v>
      </c>
      <c r="BK1640" s="105">
        <v>31.404800000000002</v>
      </c>
      <c r="BL1640" s="116">
        <v>31.068100000000001</v>
      </c>
      <c r="BM1640" s="112">
        <v>1.01995E-2</v>
      </c>
      <c r="BN1640" s="112">
        <v>0.114466</v>
      </c>
      <c r="BO1640" s="112">
        <v>2.2343499999999999E-2</v>
      </c>
      <c r="BP1640" s="112">
        <v>5.5373799999999997E-3</v>
      </c>
      <c r="BQ1640" s="112">
        <v>0.427373</v>
      </c>
      <c r="BR1640" s="112">
        <v>0.19492399999999999</v>
      </c>
      <c r="BS1640" s="112">
        <v>0.44347300000000001</v>
      </c>
      <c r="BT1640" s="112">
        <v>8.7448700000000004E-2</v>
      </c>
      <c r="BU1640" s="117">
        <v>9.0236499999999997E-2</v>
      </c>
      <c r="BV1640" s="112">
        <v>4.0531999999999999E-2</v>
      </c>
      <c r="BW1640" s="112">
        <v>0.188806</v>
      </c>
      <c r="BX1640" s="112">
        <v>8.7128899999999995E-2</v>
      </c>
      <c r="BY1640" s="112">
        <v>1.9082100000000001E-2</v>
      </c>
      <c r="BZ1640" s="112">
        <v>0.71733899999999995</v>
      </c>
      <c r="CA1640" s="112">
        <v>0.45575700000000002</v>
      </c>
      <c r="CB1640" s="112">
        <v>0.653478</v>
      </c>
      <c r="CC1640" s="112">
        <v>0.25348199999999999</v>
      </c>
      <c r="CD1640" s="117">
        <v>0.61309599999999997</v>
      </c>
      <c r="CE1640" s="105">
        <v>0.75069699999999995</v>
      </c>
      <c r="CF1640" s="105">
        <v>0.64439900000000006</v>
      </c>
      <c r="CG1640" s="105">
        <v>0.62741999999999998</v>
      </c>
      <c r="CH1640" s="105">
        <v>1.6120000000000001</v>
      </c>
      <c r="CI1640" s="105">
        <v>0.70388499999999998</v>
      </c>
      <c r="CJ1640" s="105">
        <v>0.214202</v>
      </c>
      <c r="CK1640" s="105">
        <v>0.231429</v>
      </c>
      <c r="CL1640" s="105">
        <v>-0.25973099999999999</v>
      </c>
      <c r="CM1640" s="116">
        <v>0.26719300000000001</v>
      </c>
    </row>
    <row r="1641" spans="1:91">
      <c r="A1641" s="104" t="s">
        <v>4263</v>
      </c>
      <c r="B1641" s="104" t="s">
        <v>4264</v>
      </c>
      <c r="C1641" s="104" t="s">
        <v>4265</v>
      </c>
      <c r="D1641" s="105">
        <v>29.610100000000003</v>
      </c>
      <c r="E1641" s="108">
        <v>633041009.10000002</v>
      </c>
      <c r="F1641" s="108">
        <v>464038031.80000001</v>
      </c>
      <c r="G1641" s="108">
        <v>531924087.5</v>
      </c>
      <c r="H1641" s="108">
        <v>629176095.79999995</v>
      </c>
      <c r="I1641" s="108">
        <v>481048763</v>
      </c>
      <c r="J1641" s="108">
        <v>406843950.5</v>
      </c>
      <c r="K1641" s="108">
        <v>639936894.5</v>
      </c>
      <c r="L1641" s="108">
        <v>237287392.80000001</v>
      </c>
      <c r="M1641" s="108">
        <v>580107989.10000002</v>
      </c>
      <c r="N1641" s="108">
        <v>445335959.39999998</v>
      </c>
      <c r="O1641" s="108">
        <v>319476896.80000001</v>
      </c>
      <c r="P1641" s="108">
        <v>423006776</v>
      </c>
      <c r="Q1641" s="108">
        <v>797380366.29999995</v>
      </c>
      <c r="R1641" s="108">
        <v>756170954</v>
      </c>
      <c r="S1641" s="108">
        <v>541604585</v>
      </c>
      <c r="T1641" s="108">
        <v>625153583.29999995</v>
      </c>
      <c r="U1641" s="108">
        <v>972751842.5</v>
      </c>
      <c r="V1641" s="108">
        <v>599823448.39999998</v>
      </c>
      <c r="W1641" s="108">
        <v>743437332.29999995</v>
      </c>
      <c r="X1641" s="108">
        <v>848976569.39999998</v>
      </c>
      <c r="Y1641" s="108">
        <v>869814713.70000005</v>
      </c>
      <c r="Z1641" s="108">
        <v>769924997.89999998</v>
      </c>
      <c r="AA1641" s="108">
        <v>512680811.19999999</v>
      </c>
      <c r="AB1641" s="108">
        <v>652792996.60000002</v>
      </c>
      <c r="AC1641" s="108">
        <v>828245074.70000005</v>
      </c>
      <c r="AD1641" s="108">
        <v>1143303016</v>
      </c>
      <c r="AE1641" s="108">
        <v>981291191.79999995</v>
      </c>
      <c r="AF1641" s="108">
        <v>981163075.89999998</v>
      </c>
      <c r="AG1641" s="108">
        <v>949235572.10000002</v>
      </c>
      <c r="AH1641" s="115">
        <v>841812816.39999998</v>
      </c>
      <c r="AI1641" s="105">
        <v>29.621200000000002</v>
      </c>
      <c r="AJ1641" s="105">
        <v>29.373000000000001</v>
      </c>
      <c r="AK1641" s="105">
        <v>29.586600000000001</v>
      </c>
      <c r="AL1641" s="105">
        <v>29.503299999999999</v>
      </c>
      <c r="AM1641" s="105">
        <v>29.279499999999999</v>
      </c>
      <c r="AN1641" s="105">
        <v>29.145600000000002</v>
      </c>
      <c r="AO1641" s="105">
        <v>29.502099999999999</v>
      </c>
      <c r="AP1641" s="105">
        <v>28.6493</v>
      </c>
      <c r="AQ1641" s="105">
        <v>29.300799999999999</v>
      </c>
      <c r="AR1641" s="105">
        <v>29.1511</v>
      </c>
      <c r="AS1641" s="105">
        <v>28.824400000000001</v>
      </c>
      <c r="AT1641" s="105">
        <v>29.260300000000001</v>
      </c>
      <c r="AU1641" s="105">
        <v>29.784500000000001</v>
      </c>
      <c r="AV1641" s="105">
        <v>29.783799999999999</v>
      </c>
      <c r="AW1641" s="105">
        <v>29.392499999999998</v>
      </c>
      <c r="AX1641" s="105">
        <v>29.599</v>
      </c>
      <c r="AY1641" s="105">
        <v>30.182700000000001</v>
      </c>
      <c r="AZ1641" s="105">
        <v>29.470300000000002</v>
      </c>
      <c r="BA1641" s="105">
        <v>29.714600000000001</v>
      </c>
      <c r="BB1641" s="105">
        <v>30.010100000000001</v>
      </c>
      <c r="BC1641" s="105">
        <v>29.905899999999999</v>
      </c>
      <c r="BD1641" s="105">
        <v>29.907800000000002</v>
      </c>
      <c r="BE1641" s="105">
        <v>29.342600000000001</v>
      </c>
      <c r="BF1641" s="105">
        <v>29.718599999999999</v>
      </c>
      <c r="BG1641" s="105">
        <v>29.662400000000002</v>
      </c>
      <c r="BH1641" s="105">
        <v>30.1294</v>
      </c>
      <c r="BI1641" s="105">
        <v>29.884</v>
      </c>
      <c r="BJ1641" s="105">
        <v>29.925000000000001</v>
      </c>
      <c r="BK1641" s="105">
        <v>29.774000000000001</v>
      </c>
      <c r="BL1641" s="116">
        <v>29.657599999999999</v>
      </c>
      <c r="BM1641" s="112">
        <v>7.7725100000000005E-2</v>
      </c>
      <c r="BN1641" s="112">
        <v>2.1488299999999998E-2</v>
      </c>
      <c r="BO1641" s="112">
        <v>7.7495700000000001E-2</v>
      </c>
      <c r="BP1641" s="112">
        <v>9.6766600000000001E-3</v>
      </c>
      <c r="BQ1641" s="112">
        <v>0.43383899999999997</v>
      </c>
      <c r="BR1641" s="112">
        <v>0.88792899999999997</v>
      </c>
      <c r="BS1641" s="112">
        <v>0.47553600000000001</v>
      </c>
      <c r="BT1641" s="112">
        <v>0.51968400000000003</v>
      </c>
      <c r="BU1641" s="117">
        <v>0.53143899999999999</v>
      </c>
      <c r="BV1641" s="112">
        <v>0.13650000000000001</v>
      </c>
      <c r="BW1641" s="112">
        <v>6.0016899999999998E-2</v>
      </c>
      <c r="BX1641" s="112">
        <v>0.17008200000000001</v>
      </c>
      <c r="BY1641" s="112">
        <v>2.7386199999999999E-2</v>
      </c>
      <c r="BZ1641" s="112">
        <v>0.71915799999999996</v>
      </c>
      <c r="CA1641" s="112">
        <v>0.95096199999999997</v>
      </c>
      <c r="CB1641" s="112">
        <v>0.67864899999999995</v>
      </c>
      <c r="CC1641" s="112">
        <v>0.69329300000000005</v>
      </c>
      <c r="CD1641" s="117">
        <v>0.82716299999999998</v>
      </c>
      <c r="CE1641" s="105">
        <v>-0.25858100000000001</v>
      </c>
      <c r="CF1641" s="105">
        <v>-0.47606300000000001</v>
      </c>
      <c r="CG1641" s="105">
        <v>-0.63480800000000004</v>
      </c>
      <c r="CH1641" s="105">
        <v>-0.70694699999999999</v>
      </c>
      <c r="CI1641" s="105">
        <v>-0.13192000000000001</v>
      </c>
      <c r="CJ1641" s="105">
        <v>-3.4898800000000001E-2</v>
      </c>
      <c r="CK1641" s="105">
        <v>9.1316900000000006E-2</v>
      </c>
      <c r="CL1641" s="105">
        <v>-0.129191</v>
      </c>
      <c r="CM1641" s="116">
        <v>0.10638400000000001</v>
      </c>
    </row>
    <row r="1642" spans="1:91">
      <c r="A1642" s="104" t="s">
        <v>5462</v>
      </c>
      <c r="B1642" s="104" t="s">
        <v>5463</v>
      </c>
      <c r="C1642" s="104" t="s">
        <v>1749</v>
      </c>
      <c r="D1642" s="105">
        <v>28.757950000000001</v>
      </c>
      <c r="E1642" s="108">
        <v>357832480</v>
      </c>
      <c r="F1642" s="108">
        <v>354835904</v>
      </c>
      <c r="G1642" s="108">
        <v>365452032</v>
      </c>
      <c r="H1642" s="108">
        <v>352715534</v>
      </c>
      <c r="I1642" s="108">
        <v>307514336</v>
      </c>
      <c r="J1642" s="108">
        <v>408819264</v>
      </c>
      <c r="K1642" s="108">
        <v>366460352</v>
      </c>
      <c r="L1642" s="108">
        <v>280930880</v>
      </c>
      <c r="M1642" s="108">
        <v>383024960</v>
      </c>
      <c r="N1642" s="108">
        <v>405901440</v>
      </c>
      <c r="O1642" s="108">
        <v>439441664</v>
      </c>
      <c r="P1642" s="108">
        <v>377286784</v>
      </c>
      <c r="Q1642" s="108">
        <v>321595136</v>
      </c>
      <c r="R1642" s="108">
        <v>373615766.5</v>
      </c>
      <c r="S1642" s="108">
        <v>276888800</v>
      </c>
      <c r="T1642" s="108">
        <v>355731968</v>
      </c>
      <c r="U1642" s="108">
        <v>367239374.5</v>
      </c>
      <c r="V1642" s="108">
        <v>385876416</v>
      </c>
      <c r="W1642" s="108">
        <v>399684512</v>
      </c>
      <c r="X1642" s="108">
        <v>383610112</v>
      </c>
      <c r="Y1642" s="108">
        <v>343541792</v>
      </c>
      <c r="Z1642" s="108">
        <v>341206912</v>
      </c>
      <c r="AA1642" s="108">
        <v>335971840</v>
      </c>
      <c r="AB1642" s="108">
        <v>354960928</v>
      </c>
      <c r="AC1642" s="108">
        <v>416727808</v>
      </c>
      <c r="AD1642" s="108">
        <v>367453664</v>
      </c>
      <c r="AE1642" s="108">
        <v>411944480</v>
      </c>
      <c r="AF1642" s="108">
        <v>413577984</v>
      </c>
      <c r="AG1642" s="108">
        <v>446047552</v>
      </c>
      <c r="AH1642" s="115">
        <v>399468448</v>
      </c>
      <c r="AI1642" s="105">
        <v>28.798200000000001</v>
      </c>
      <c r="AJ1642" s="105">
        <v>28.982500000000002</v>
      </c>
      <c r="AK1642" s="105">
        <v>29.065799999999999</v>
      </c>
      <c r="AL1642" s="105">
        <v>28.668299999999999</v>
      </c>
      <c r="AM1642" s="105">
        <v>28.662700000000001</v>
      </c>
      <c r="AN1642" s="105">
        <v>29.139099999999999</v>
      </c>
      <c r="AO1642" s="105">
        <v>28.710799999999999</v>
      </c>
      <c r="AP1642" s="105">
        <v>28.909500000000001</v>
      </c>
      <c r="AQ1642" s="105">
        <v>28.702000000000002</v>
      </c>
      <c r="AR1642" s="105">
        <v>29.016100000000002</v>
      </c>
      <c r="AS1642" s="105">
        <v>29.276800000000001</v>
      </c>
      <c r="AT1642" s="105">
        <v>29.095300000000002</v>
      </c>
      <c r="AU1642" s="105">
        <v>28.459199999999999</v>
      </c>
      <c r="AV1642" s="105">
        <v>28.7667</v>
      </c>
      <c r="AW1642" s="105">
        <v>28.506399999999999</v>
      </c>
      <c r="AX1642" s="105">
        <v>28.785499999999999</v>
      </c>
      <c r="AY1642" s="105">
        <v>28.7791</v>
      </c>
      <c r="AZ1642" s="105">
        <v>28.901399999999999</v>
      </c>
      <c r="BA1642" s="105">
        <v>28.819199999999999</v>
      </c>
      <c r="BB1642" s="105">
        <v>28.861499999999999</v>
      </c>
      <c r="BC1642" s="105">
        <v>28.5776</v>
      </c>
      <c r="BD1642" s="105">
        <v>28.749199999999998</v>
      </c>
      <c r="BE1642" s="105">
        <v>28.7423</v>
      </c>
      <c r="BF1642" s="105">
        <v>28.839700000000001</v>
      </c>
      <c r="BG1642" s="105">
        <v>28.6877</v>
      </c>
      <c r="BH1642" s="105">
        <v>28.493400000000001</v>
      </c>
      <c r="BI1642" s="105">
        <v>28.631799999999998</v>
      </c>
      <c r="BJ1642" s="105">
        <v>28.678599999999999</v>
      </c>
      <c r="BK1642" s="105">
        <v>28.678100000000001</v>
      </c>
      <c r="BL1642" s="116">
        <v>28.567799999999998</v>
      </c>
      <c r="BM1642" s="112">
        <v>2.4380099999999998E-2</v>
      </c>
      <c r="BN1642" s="112">
        <v>0.32482699999999998</v>
      </c>
      <c r="BO1642" s="112">
        <v>0.16078899999999999</v>
      </c>
      <c r="BP1642" s="112">
        <v>4.6679299999999998E-3</v>
      </c>
      <c r="BQ1642" s="112">
        <v>0.56548299999999996</v>
      </c>
      <c r="BR1642" s="112">
        <v>2.9095300000000001E-2</v>
      </c>
      <c r="BS1642" s="112">
        <v>0.31002099999999999</v>
      </c>
      <c r="BT1642" s="112">
        <v>4.8745900000000002E-2</v>
      </c>
      <c r="BU1642" s="117">
        <v>0.61570599999999998</v>
      </c>
      <c r="BV1642" s="112">
        <v>6.5839400000000006E-2</v>
      </c>
      <c r="BW1642" s="112">
        <v>0.41769800000000001</v>
      </c>
      <c r="BX1642" s="112">
        <v>0.26765600000000001</v>
      </c>
      <c r="BY1642" s="112">
        <v>1.7133599999999999E-2</v>
      </c>
      <c r="BZ1642" s="112">
        <v>0.781721</v>
      </c>
      <c r="CA1642" s="112">
        <v>0.15837100000000001</v>
      </c>
      <c r="CB1642" s="112">
        <v>0.54163899999999998</v>
      </c>
      <c r="CC1642" s="112">
        <v>0.182061</v>
      </c>
      <c r="CD1642" s="117">
        <v>0.867421</v>
      </c>
      <c r="CE1642" s="105">
        <v>0.30727500000000002</v>
      </c>
      <c r="CF1642" s="105">
        <v>0.18182899999999999</v>
      </c>
      <c r="CG1642" s="105">
        <v>0.13256499999999999</v>
      </c>
      <c r="CH1642" s="105">
        <v>0.48787900000000001</v>
      </c>
      <c r="CI1642" s="105">
        <v>-6.4095200000000005E-2</v>
      </c>
      <c r="CJ1642" s="105">
        <v>0.18049599999999999</v>
      </c>
      <c r="CK1642" s="105">
        <v>0.111273</v>
      </c>
      <c r="CL1642" s="105">
        <v>0.135544</v>
      </c>
      <c r="CM1642" s="116">
        <v>-3.7223800000000001E-2</v>
      </c>
    </row>
    <row r="1643" spans="1:91">
      <c r="A1643" s="104" t="s">
        <v>4266</v>
      </c>
      <c r="B1643" s="104" t="s">
        <v>4267</v>
      </c>
      <c r="C1643" s="104" t="s">
        <v>935</v>
      </c>
      <c r="D1643" s="105">
        <v>33.238050000000001</v>
      </c>
      <c r="E1643" s="108">
        <v>6343087467</v>
      </c>
      <c r="F1643" s="108">
        <v>4830035769</v>
      </c>
      <c r="G1643" s="108">
        <v>5213966761</v>
      </c>
      <c r="H1643" s="108">
        <v>8102508219</v>
      </c>
      <c r="I1643" s="108">
        <v>6819887528</v>
      </c>
      <c r="J1643" s="108">
        <v>6631953797</v>
      </c>
      <c r="K1643" s="108">
        <v>7344462086</v>
      </c>
      <c r="L1643" s="108">
        <v>5458952863</v>
      </c>
      <c r="M1643" s="108">
        <v>8256890586</v>
      </c>
      <c r="N1643" s="108">
        <v>8380210003</v>
      </c>
      <c r="O1643" s="108">
        <v>7186021839</v>
      </c>
      <c r="P1643" s="108">
        <v>6157374483</v>
      </c>
      <c r="Q1643" s="108">
        <v>9576156609</v>
      </c>
      <c r="R1643" s="108">
        <v>8906237726</v>
      </c>
      <c r="S1643" s="108">
        <v>4537338359</v>
      </c>
      <c r="T1643" s="108">
        <v>8428107323</v>
      </c>
      <c r="U1643" s="108">
        <v>8502225202</v>
      </c>
      <c r="V1643" s="108">
        <v>8374092579</v>
      </c>
      <c r="W1643" s="108">
        <v>8556361803</v>
      </c>
      <c r="X1643" s="108">
        <v>8544324390</v>
      </c>
      <c r="Y1643" s="108">
        <v>8623719411</v>
      </c>
      <c r="Z1643" s="108">
        <v>8113616378</v>
      </c>
      <c r="AA1643" s="108">
        <v>8487858925</v>
      </c>
      <c r="AB1643" s="108">
        <v>7324676833</v>
      </c>
      <c r="AC1643" s="108">
        <v>9783639364</v>
      </c>
      <c r="AD1643" s="108">
        <v>10062497368</v>
      </c>
      <c r="AE1643" s="108">
        <v>10370436299</v>
      </c>
      <c r="AF1643" s="108">
        <v>10070263810</v>
      </c>
      <c r="AG1643" s="108">
        <v>9007455677</v>
      </c>
      <c r="AH1643" s="115">
        <v>10833044763</v>
      </c>
      <c r="AI1643" s="105">
        <v>32.945999999999998</v>
      </c>
      <c r="AJ1643" s="105">
        <v>32.716000000000001</v>
      </c>
      <c r="AK1643" s="105">
        <v>32.835500000000003</v>
      </c>
      <c r="AL1643" s="105">
        <v>33.190100000000001</v>
      </c>
      <c r="AM1643" s="105">
        <v>33.090200000000003</v>
      </c>
      <c r="AN1643" s="105">
        <v>33.063099999999999</v>
      </c>
      <c r="AO1643" s="105">
        <v>33.037799999999997</v>
      </c>
      <c r="AP1643" s="105">
        <v>33.020499999999998</v>
      </c>
      <c r="AQ1643" s="105">
        <v>33.131999999999998</v>
      </c>
      <c r="AR1643" s="105">
        <v>33.414400000000001</v>
      </c>
      <c r="AS1643" s="105">
        <v>33.267699999999998</v>
      </c>
      <c r="AT1643" s="105">
        <v>33.123800000000003</v>
      </c>
      <c r="AU1643" s="105">
        <v>33.373699999999999</v>
      </c>
      <c r="AV1643" s="105">
        <v>33.341900000000003</v>
      </c>
      <c r="AW1643" s="105">
        <v>32.404499999999999</v>
      </c>
      <c r="AX1643" s="105">
        <v>33.351900000000001</v>
      </c>
      <c r="AY1643" s="105">
        <v>33.297899999999998</v>
      </c>
      <c r="AZ1643" s="105">
        <v>33.296599999999998</v>
      </c>
      <c r="BA1643" s="105">
        <v>33.2393</v>
      </c>
      <c r="BB1643" s="105">
        <v>33.322899999999997</v>
      </c>
      <c r="BC1643" s="105">
        <v>33.215299999999999</v>
      </c>
      <c r="BD1643" s="105">
        <v>33.339799999999997</v>
      </c>
      <c r="BE1643" s="105">
        <v>33.390700000000002</v>
      </c>
      <c r="BF1643" s="105">
        <v>33.206699999999998</v>
      </c>
      <c r="BG1643" s="105">
        <v>33.236800000000002</v>
      </c>
      <c r="BH1643" s="105">
        <v>33.244399999999999</v>
      </c>
      <c r="BI1643" s="105">
        <v>33.285600000000002</v>
      </c>
      <c r="BJ1643" s="105">
        <v>33.284399999999998</v>
      </c>
      <c r="BK1643" s="105">
        <v>32.994799999999998</v>
      </c>
      <c r="BL1643" s="116">
        <v>33.329700000000003</v>
      </c>
      <c r="BM1643" s="112">
        <v>4.0582399999999998E-2</v>
      </c>
      <c r="BN1643" s="112">
        <v>0.47282200000000002</v>
      </c>
      <c r="BO1643" s="112">
        <v>0.275196</v>
      </c>
      <c r="BP1643" s="112">
        <v>0.65035500000000002</v>
      </c>
      <c r="BQ1643" s="112">
        <v>0.65184500000000001</v>
      </c>
      <c r="BR1643" s="112">
        <v>0.35026800000000002</v>
      </c>
      <c r="BS1643" s="112">
        <v>0.63587899999999997</v>
      </c>
      <c r="BT1643" s="112">
        <v>0.40754400000000002</v>
      </c>
      <c r="BU1643" s="117">
        <v>0.64546599999999998</v>
      </c>
      <c r="BV1643" s="112">
        <v>8.6684499999999998E-2</v>
      </c>
      <c r="BW1643" s="112">
        <v>0.55841200000000002</v>
      </c>
      <c r="BX1643" s="112">
        <v>0.389708</v>
      </c>
      <c r="BY1643" s="112">
        <v>0.71572599999999997</v>
      </c>
      <c r="BZ1643" s="112">
        <v>0.82930700000000002</v>
      </c>
      <c r="CA1643" s="112">
        <v>0.61910799999999999</v>
      </c>
      <c r="CB1643" s="112">
        <v>0.78751199999999999</v>
      </c>
      <c r="CC1643" s="112">
        <v>0.59652700000000003</v>
      </c>
      <c r="CD1643" s="117">
        <v>0.88578100000000004</v>
      </c>
      <c r="CE1643" s="105">
        <v>-0.37046099999999998</v>
      </c>
      <c r="CF1643" s="105">
        <v>-8.8497199999999998E-2</v>
      </c>
      <c r="CG1643" s="105">
        <v>-0.13952800000000001</v>
      </c>
      <c r="CH1643" s="105">
        <v>6.5696699999999997E-2</v>
      </c>
      <c r="CI1643" s="105">
        <v>-0.162971</v>
      </c>
      <c r="CJ1643" s="105">
        <v>0.112493</v>
      </c>
      <c r="CK1643" s="105">
        <v>5.6196799999999998E-2</v>
      </c>
      <c r="CL1643" s="105">
        <v>0.10943899999999999</v>
      </c>
      <c r="CM1643" s="116">
        <v>5.2641599999999997E-2</v>
      </c>
    </row>
    <row r="1644" spans="1:91">
      <c r="A1644" s="104" t="s">
        <v>4268</v>
      </c>
      <c r="B1644" s="104" t="s">
        <v>4269</v>
      </c>
      <c r="C1644" s="104" t="s">
        <v>4270</v>
      </c>
      <c r="D1644" s="105">
        <v>32.929550000000006</v>
      </c>
      <c r="E1644" s="108">
        <v>4379945739</v>
      </c>
      <c r="F1644" s="108">
        <v>5033023001</v>
      </c>
      <c r="G1644" s="108">
        <v>3931930726</v>
      </c>
      <c r="H1644" s="108">
        <v>4823014089</v>
      </c>
      <c r="I1644" s="108">
        <v>4840454069</v>
      </c>
      <c r="J1644" s="108">
        <v>5570874890</v>
      </c>
      <c r="K1644" s="108">
        <v>4150593048</v>
      </c>
      <c r="L1644" s="108">
        <v>2782318373</v>
      </c>
      <c r="M1644" s="108">
        <v>5272216375</v>
      </c>
      <c r="N1644" s="108">
        <v>4299188738</v>
      </c>
      <c r="O1644" s="108">
        <v>4036701230</v>
      </c>
      <c r="P1644" s="108">
        <v>3984929475</v>
      </c>
      <c r="Q1644" s="108">
        <v>7716733205</v>
      </c>
      <c r="R1644" s="108">
        <v>7426174032</v>
      </c>
      <c r="S1644" s="108">
        <v>3745362238</v>
      </c>
      <c r="T1644" s="108">
        <v>7787433012</v>
      </c>
      <c r="U1644" s="108">
        <v>7491113874</v>
      </c>
      <c r="V1644" s="108">
        <v>7065644804</v>
      </c>
      <c r="W1644" s="108">
        <v>7493054196</v>
      </c>
      <c r="X1644" s="108">
        <v>7854257841</v>
      </c>
      <c r="Y1644" s="108">
        <v>7034851877</v>
      </c>
      <c r="Z1644" s="108">
        <v>6643511738</v>
      </c>
      <c r="AA1644" s="108">
        <v>7049575816</v>
      </c>
      <c r="AB1644" s="108">
        <v>7516039261</v>
      </c>
      <c r="AC1644" s="108">
        <v>8801529500</v>
      </c>
      <c r="AD1644" s="108">
        <v>7769611352</v>
      </c>
      <c r="AE1644" s="108">
        <v>9031787557</v>
      </c>
      <c r="AF1644" s="108">
        <v>8515457346</v>
      </c>
      <c r="AG1644" s="108">
        <v>8681345069</v>
      </c>
      <c r="AH1644" s="115">
        <v>8908700091</v>
      </c>
      <c r="AI1644" s="105">
        <v>32.411799999999999</v>
      </c>
      <c r="AJ1644" s="105">
        <v>32.772399999999998</v>
      </c>
      <c r="AK1644" s="105">
        <v>32.4148</v>
      </c>
      <c r="AL1644" s="105">
        <v>32.441699999999997</v>
      </c>
      <c r="AM1644" s="105">
        <v>32.591200000000001</v>
      </c>
      <c r="AN1644" s="105">
        <v>32.809600000000003</v>
      </c>
      <c r="AO1644" s="105">
        <v>32.2166</v>
      </c>
      <c r="AP1644" s="105">
        <v>32.029400000000003</v>
      </c>
      <c r="AQ1644" s="105">
        <v>32.484900000000003</v>
      </c>
      <c r="AR1644" s="105">
        <v>32.427700000000002</v>
      </c>
      <c r="AS1644" s="105">
        <v>32.411299999999997</v>
      </c>
      <c r="AT1644" s="105">
        <v>32.496099999999998</v>
      </c>
      <c r="AU1644" s="105">
        <v>33.066600000000001</v>
      </c>
      <c r="AV1644" s="105">
        <v>33.079700000000003</v>
      </c>
      <c r="AW1644" s="105">
        <v>32.119500000000002</v>
      </c>
      <c r="AX1644" s="105">
        <v>33.2378</v>
      </c>
      <c r="AY1644" s="105">
        <v>33.116399999999999</v>
      </c>
      <c r="AZ1644" s="105">
        <v>33.050600000000003</v>
      </c>
      <c r="BA1644" s="105">
        <v>33.047800000000002</v>
      </c>
      <c r="BB1644" s="105">
        <v>33.199599999999997</v>
      </c>
      <c r="BC1644" s="105">
        <v>32.917000000000002</v>
      </c>
      <c r="BD1644" s="105">
        <v>33.0503</v>
      </c>
      <c r="BE1644" s="105">
        <v>33.121899999999997</v>
      </c>
      <c r="BF1644" s="105">
        <v>33.243899999999996</v>
      </c>
      <c r="BG1644" s="105">
        <v>33.082799999999999</v>
      </c>
      <c r="BH1644" s="105">
        <v>32.8703</v>
      </c>
      <c r="BI1644" s="105">
        <v>33.086199999999998</v>
      </c>
      <c r="BJ1644" s="105">
        <v>33.042499999999997</v>
      </c>
      <c r="BK1644" s="105">
        <v>32.942100000000003</v>
      </c>
      <c r="BL1644" s="116">
        <v>33.046399999999998</v>
      </c>
      <c r="BM1644" s="112">
        <v>1.8531099999999998E-2</v>
      </c>
      <c r="BN1644" s="112">
        <v>2.41595E-2</v>
      </c>
      <c r="BO1644" s="112">
        <v>4.9368199999999998E-3</v>
      </c>
      <c r="BP1644" s="112">
        <v>1.91168E-4</v>
      </c>
      <c r="BQ1644" s="112">
        <v>0.46962100000000001</v>
      </c>
      <c r="BR1644" s="112">
        <v>0.126055</v>
      </c>
      <c r="BS1644" s="112">
        <v>0.64196600000000004</v>
      </c>
      <c r="BT1644" s="112">
        <v>0.123711</v>
      </c>
      <c r="BU1644" s="117">
        <v>0.97402699999999998</v>
      </c>
      <c r="BV1644" s="112">
        <v>5.7160299999999997E-2</v>
      </c>
      <c r="BW1644" s="112">
        <v>6.5675499999999998E-2</v>
      </c>
      <c r="BX1644" s="112">
        <v>4.0947799999999999E-2</v>
      </c>
      <c r="BY1644" s="112">
        <v>3.7760699999999999E-3</v>
      </c>
      <c r="BZ1644" s="112">
        <v>0.73604700000000001</v>
      </c>
      <c r="CA1644" s="112">
        <v>0.36726900000000001</v>
      </c>
      <c r="CB1644" s="112">
        <v>0.793041</v>
      </c>
      <c r="CC1644" s="112">
        <v>0.30294199999999999</v>
      </c>
      <c r="CD1644" s="117">
        <v>0.99504300000000001</v>
      </c>
      <c r="CE1644" s="105">
        <v>-0.47740300000000002</v>
      </c>
      <c r="CF1644" s="105">
        <v>-0.3962</v>
      </c>
      <c r="CG1644" s="105">
        <v>-0.76671999999999996</v>
      </c>
      <c r="CH1644" s="105">
        <v>-0.56533100000000003</v>
      </c>
      <c r="CI1644" s="105">
        <v>-0.25511699999999998</v>
      </c>
      <c r="CJ1644" s="105">
        <v>0.12456299999999999</v>
      </c>
      <c r="CK1644" s="105">
        <v>4.4433599999999997E-2</v>
      </c>
      <c r="CL1644" s="105">
        <v>0.12837200000000001</v>
      </c>
      <c r="CM1644" s="116">
        <v>2.7415E-3</v>
      </c>
    </row>
    <row r="1645" spans="1:91">
      <c r="A1645" s="104" t="s">
        <v>4271</v>
      </c>
      <c r="B1645" s="104" t="s">
        <v>4272</v>
      </c>
      <c r="C1645" s="104" t="s">
        <v>4273</v>
      </c>
      <c r="D1645" s="105">
        <v>32.575500000000005</v>
      </c>
      <c r="E1645" s="108">
        <v>3831113102</v>
      </c>
      <c r="F1645" s="108">
        <v>2115111343</v>
      </c>
      <c r="G1645" s="108">
        <v>2097385907</v>
      </c>
      <c r="H1645" s="108">
        <v>3121253404</v>
      </c>
      <c r="I1645" s="108">
        <v>3150878930</v>
      </c>
      <c r="J1645" s="108">
        <v>1782058378</v>
      </c>
      <c r="K1645" s="108">
        <v>3870290629</v>
      </c>
      <c r="L1645" s="108">
        <v>1474719896</v>
      </c>
      <c r="M1645" s="108">
        <v>3701434711</v>
      </c>
      <c r="N1645" s="108">
        <v>2055843893</v>
      </c>
      <c r="O1645" s="108">
        <v>1410973236</v>
      </c>
      <c r="P1645" s="108">
        <v>1649845445</v>
      </c>
      <c r="Q1645" s="108">
        <v>5942734850</v>
      </c>
      <c r="R1645" s="108">
        <v>5160387934</v>
      </c>
      <c r="S1645" s="108">
        <v>4313370649</v>
      </c>
      <c r="T1645" s="108">
        <v>5790602147</v>
      </c>
      <c r="U1645" s="108">
        <v>6002764880</v>
      </c>
      <c r="V1645" s="108">
        <v>5970372139</v>
      </c>
      <c r="W1645" s="108">
        <v>5426805084</v>
      </c>
      <c r="X1645" s="108">
        <v>5384380156</v>
      </c>
      <c r="Y1645" s="108">
        <v>6066731550</v>
      </c>
      <c r="Z1645" s="108">
        <v>5214537147</v>
      </c>
      <c r="AA1645" s="108">
        <v>5569375144</v>
      </c>
      <c r="AB1645" s="108">
        <v>5055043595</v>
      </c>
      <c r="AC1645" s="108">
        <v>6546911320</v>
      </c>
      <c r="AD1645" s="108">
        <v>6306326586</v>
      </c>
      <c r="AE1645" s="108">
        <v>6994120113</v>
      </c>
      <c r="AF1645" s="108">
        <v>6631456597</v>
      </c>
      <c r="AG1645" s="108">
        <v>7141003878</v>
      </c>
      <c r="AH1645" s="115">
        <v>6979480933</v>
      </c>
      <c r="AI1645" s="105">
        <v>32.218600000000002</v>
      </c>
      <c r="AJ1645" s="105">
        <v>31.522099999999998</v>
      </c>
      <c r="AK1645" s="105">
        <v>31.4998</v>
      </c>
      <c r="AL1645" s="105">
        <v>31.8139</v>
      </c>
      <c r="AM1645" s="105">
        <v>31.970199999999998</v>
      </c>
      <c r="AN1645" s="105">
        <v>31.212</v>
      </c>
      <c r="AO1645" s="105">
        <v>32.110900000000001</v>
      </c>
      <c r="AP1645" s="105">
        <v>31.116</v>
      </c>
      <c r="AQ1645" s="105">
        <v>31.974499999999999</v>
      </c>
      <c r="AR1645" s="105">
        <v>31.345400000000001</v>
      </c>
      <c r="AS1645" s="105">
        <v>30.887</v>
      </c>
      <c r="AT1645" s="105">
        <v>31.2239</v>
      </c>
      <c r="AU1645" s="105">
        <v>32.698099999999997</v>
      </c>
      <c r="AV1645" s="105">
        <v>32.554499999999997</v>
      </c>
      <c r="AW1645" s="105">
        <v>32.319600000000001</v>
      </c>
      <c r="AX1645" s="105">
        <v>32.810400000000001</v>
      </c>
      <c r="AY1645" s="105">
        <v>32.800400000000003</v>
      </c>
      <c r="AZ1645" s="105">
        <v>32.805</v>
      </c>
      <c r="BA1645" s="105">
        <v>32.5824</v>
      </c>
      <c r="BB1645" s="105">
        <v>32.648099999999999</v>
      </c>
      <c r="BC1645" s="105">
        <v>32.694899999999997</v>
      </c>
      <c r="BD1645" s="105">
        <v>32.694200000000002</v>
      </c>
      <c r="BE1645" s="105">
        <v>32.776299999999999</v>
      </c>
      <c r="BF1645" s="105">
        <v>32.671700000000001</v>
      </c>
      <c r="BG1645" s="105">
        <v>32.652700000000003</v>
      </c>
      <c r="BH1645" s="105">
        <v>32.568600000000004</v>
      </c>
      <c r="BI1645" s="105">
        <v>32.717399999999998</v>
      </c>
      <c r="BJ1645" s="105">
        <v>32.681699999999999</v>
      </c>
      <c r="BK1645" s="105">
        <v>32.6616</v>
      </c>
      <c r="BL1645" s="116">
        <v>32.692900000000002</v>
      </c>
      <c r="BM1645" s="112">
        <v>1.6871500000000001E-2</v>
      </c>
      <c r="BN1645" s="112">
        <v>1.1865799999999999E-2</v>
      </c>
      <c r="BO1645" s="112">
        <v>3.8658699999999997E-2</v>
      </c>
      <c r="BP1645" s="112">
        <v>3.7368200000000002E-4</v>
      </c>
      <c r="BQ1645" s="112">
        <v>0.23491500000000001</v>
      </c>
      <c r="BR1645" s="112">
        <v>1.91807E-4</v>
      </c>
      <c r="BS1645" s="112">
        <v>0.33753300000000003</v>
      </c>
      <c r="BT1645" s="112">
        <v>0.34566000000000002</v>
      </c>
      <c r="BU1645" s="117">
        <v>0.50150099999999997</v>
      </c>
      <c r="BV1645" s="112">
        <v>5.37884E-2</v>
      </c>
      <c r="BW1645" s="112">
        <v>4.30269E-2</v>
      </c>
      <c r="BX1645" s="112">
        <v>0.117199</v>
      </c>
      <c r="BY1645" s="112">
        <v>5.2509100000000001E-3</v>
      </c>
      <c r="BZ1645" s="112">
        <v>0.59282699999999999</v>
      </c>
      <c r="CA1645" s="112">
        <v>1.5312600000000001E-2</v>
      </c>
      <c r="CB1645" s="112">
        <v>0.56878899999999999</v>
      </c>
      <c r="CC1645" s="112">
        <v>0.54374800000000001</v>
      </c>
      <c r="CD1645" s="117">
        <v>0.813944</v>
      </c>
      <c r="CE1645" s="105">
        <v>-0.93187299999999995</v>
      </c>
      <c r="CF1645" s="105">
        <v>-1.01336</v>
      </c>
      <c r="CG1645" s="105">
        <v>-0.94490799999999997</v>
      </c>
      <c r="CH1645" s="105">
        <v>-1.5266299999999999</v>
      </c>
      <c r="CI1645" s="105">
        <v>-0.154644</v>
      </c>
      <c r="CJ1645" s="105">
        <v>0.126555</v>
      </c>
      <c r="CK1645" s="105">
        <v>-3.69021E-2</v>
      </c>
      <c r="CL1645" s="105">
        <v>3.53394E-2</v>
      </c>
      <c r="CM1645" s="116">
        <v>-3.2504999999999999E-2</v>
      </c>
    </row>
    <row r="1646" spans="1:91">
      <c r="A1646" s="104" t="s">
        <v>4274</v>
      </c>
      <c r="B1646" s="104" t="s">
        <v>4275</v>
      </c>
      <c r="C1646" s="104" t="s">
        <v>4276</v>
      </c>
      <c r="D1646" s="105">
        <v>31.960149999999999</v>
      </c>
      <c r="E1646" s="108">
        <v>3344858221</v>
      </c>
      <c r="F1646" s="108">
        <v>3986540252</v>
      </c>
      <c r="G1646" s="108">
        <v>4325828366</v>
      </c>
      <c r="H1646" s="108">
        <v>3360356698</v>
      </c>
      <c r="I1646" s="108">
        <v>3672560255</v>
      </c>
      <c r="J1646" s="108">
        <v>4138628857</v>
      </c>
      <c r="K1646" s="108">
        <v>3506028711</v>
      </c>
      <c r="L1646" s="108">
        <v>4261530928</v>
      </c>
      <c r="M1646" s="108">
        <v>3935996379</v>
      </c>
      <c r="N1646" s="108">
        <v>4747061460</v>
      </c>
      <c r="O1646" s="108">
        <v>4523015899</v>
      </c>
      <c r="P1646" s="108">
        <v>3980144932</v>
      </c>
      <c r="Q1646" s="108">
        <v>2663399662</v>
      </c>
      <c r="R1646" s="108">
        <v>3393596482</v>
      </c>
      <c r="S1646" s="108">
        <v>4128488310</v>
      </c>
      <c r="T1646" s="108">
        <v>2782566761</v>
      </c>
      <c r="U1646" s="108">
        <v>3020113559</v>
      </c>
      <c r="V1646" s="108">
        <v>2923352538</v>
      </c>
      <c r="W1646" s="108">
        <v>3507186265</v>
      </c>
      <c r="X1646" s="108">
        <v>3662637284</v>
      </c>
      <c r="Y1646" s="108">
        <v>3716749474</v>
      </c>
      <c r="Z1646" s="108">
        <v>2998508751</v>
      </c>
      <c r="AA1646" s="108">
        <v>2859871970</v>
      </c>
      <c r="AB1646" s="108">
        <v>3212171269</v>
      </c>
      <c r="AC1646" s="108">
        <v>3089864651</v>
      </c>
      <c r="AD1646" s="108">
        <v>3344764929</v>
      </c>
      <c r="AE1646" s="108">
        <v>3455657542</v>
      </c>
      <c r="AF1646" s="108">
        <v>3935067099</v>
      </c>
      <c r="AG1646" s="108">
        <v>3714060452</v>
      </c>
      <c r="AH1646" s="115">
        <v>3240442106</v>
      </c>
      <c r="AI1646" s="105">
        <v>32.022799999999997</v>
      </c>
      <c r="AJ1646" s="105">
        <v>32.433799999999998</v>
      </c>
      <c r="AK1646" s="105">
        <v>32.549999999999997</v>
      </c>
      <c r="AL1646" s="105">
        <v>31.920400000000001</v>
      </c>
      <c r="AM1646" s="105">
        <v>32.191299999999998</v>
      </c>
      <c r="AN1646" s="105">
        <v>32.381999999999998</v>
      </c>
      <c r="AO1646" s="105">
        <v>31.967700000000001</v>
      </c>
      <c r="AP1646" s="105">
        <v>32.646099999999997</v>
      </c>
      <c r="AQ1646" s="105">
        <v>32.063200000000002</v>
      </c>
      <c r="AR1646" s="105">
        <v>32.572699999999998</v>
      </c>
      <c r="AS1646" s="105">
        <v>32.578200000000002</v>
      </c>
      <c r="AT1646" s="105">
        <v>32.494300000000003</v>
      </c>
      <c r="AU1646" s="105">
        <v>31.5442</v>
      </c>
      <c r="AV1646" s="105">
        <v>31.9499</v>
      </c>
      <c r="AW1646" s="105">
        <v>32.255499999999998</v>
      </c>
      <c r="AX1646" s="105">
        <v>31.7531</v>
      </c>
      <c r="AY1646" s="105">
        <v>31.8154</v>
      </c>
      <c r="AZ1646" s="105">
        <v>31.7698</v>
      </c>
      <c r="BA1646" s="105">
        <v>31.9526</v>
      </c>
      <c r="BB1646" s="105">
        <v>32.090400000000002</v>
      </c>
      <c r="BC1646" s="105">
        <v>31.976600000000001</v>
      </c>
      <c r="BD1646" s="105">
        <v>31.887</v>
      </c>
      <c r="BE1646" s="105">
        <v>31.8126</v>
      </c>
      <c r="BF1646" s="105">
        <v>32.017499999999998</v>
      </c>
      <c r="BG1646" s="105">
        <v>31.572600000000001</v>
      </c>
      <c r="BH1646" s="105">
        <v>31.663399999999999</v>
      </c>
      <c r="BI1646" s="105">
        <v>31.700199999999999</v>
      </c>
      <c r="BJ1646" s="105">
        <v>31.928799999999999</v>
      </c>
      <c r="BK1646" s="105">
        <v>31.715</v>
      </c>
      <c r="BL1646" s="116">
        <v>31.584499999999998</v>
      </c>
      <c r="BM1646" s="112">
        <v>3.48616E-2</v>
      </c>
      <c r="BN1646" s="112">
        <v>6.5337099999999995E-2</v>
      </c>
      <c r="BO1646" s="112">
        <v>0.108629</v>
      </c>
      <c r="BP1646" s="112">
        <v>1.4930200000000001E-3</v>
      </c>
      <c r="BQ1646" s="112">
        <v>0.49046200000000001</v>
      </c>
      <c r="BR1646" s="112">
        <v>0.73751900000000004</v>
      </c>
      <c r="BS1646" s="112">
        <v>7.2716600000000006E-2</v>
      </c>
      <c r="BT1646" s="112">
        <v>0.23558499999999999</v>
      </c>
      <c r="BU1646" s="117">
        <v>0.41560999999999998</v>
      </c>
      <c r="BV1646" s="112">
        <v>8.0710699999999996E-2</v>
      </c>
      <c r="BW1646" s="112">
        <v>0.126195</v>
      </c>
      <c r="BX1646" s="112">
        <v>0.20266100000000001</v>
      </c>
      <c r="BY1646" s="112">
        <v>1.0037300000000001E-2</v>
      </c>
      <c r="BZ1646" s="112">
        <v>0.74406700000000003</v>
      </c>
      <c r="CA1646" s="112">
        <v>0.87743400000000005</v>
      </c>
      <c r="CB1646" s="112">
        <v>0.25470799999999999</v>
      </c>
      <c r="CC1646" s="112">
        <v>0.43795699999999999</v>
      </c>
      <c r="CD1646" s="117">
        <v>0.77581999999999995</v>
      </c>
      <c r="CE1646" s="105">
        <v>0.59279099999999996</v>
      </c>
      <c r="CF1646" s="105">
        <v>0.42181299999999999</v>
      </c>
      <c r="CG1646" s="105">
        <v>0.48289599999999999</v>
      </c>
      <c r="CH1646" s="105">
        <v>0.80567699999999998</v>
      </c>
      <c r="CI1646" s="105">
        <v>0.17377899999999999</v>
      </c>
      <c r="CJ1646" s="105">
        <v>3.6676399999999998E-2</v>
      </c>
      <c r="CK1646" s="105">
        <v>0.26380700000000001</v>
      </c>
      <c r="CL1646" s="105">
        <v>0.16297800000000001</v>
      </c>
      <c r="CM1646" s="116">
        <v>-9.7323699999999999E-2</v>
      </c>
    </row>
    <row r="1647" spans="1:91">
      <c r="A1647" s="104" t="s">
        <v>4277</v>
      </c>
      <c r="B1647" s="104" t="s">
        <v>4278</v>
      </c>
      <c r="C1647" s="104" t="s">
        <v>4279</v>
      </c>
      <c r="D1647" s="105">
        <v>28.3581</v>
      </c>
      <c r="E1647" s="108">
        <v>325319650.5</v>
      </c>
      <c r="F1647" s="108">
        <v>327070336.10000002</v>
      </c>
      <c r="G1647" s="108">
        <v>309750405</v>
      </c>
      <c r="H1647" s="108">
        <v>284809472</v>
      </c>
      <c r="I1647" s="108">
        <v>252432656</v>
      </c>
      <c r="J1647" s="108">
        <v>260535022.90000001</v>
      </c>
      <c r="K1647" s="108">
        <v>312245296</v>
      </c>
      <c r="L1647" s="108">
        <v>160113392</v>
      </c>
      <c r="M1647" s="108">
        <v>320226956.10000002</v>
      </c>
      <c r="N1647" s="108">
        <v>398171081.30000001</v>
      </c>
      <c r="O1647" s="108">
        <v>403806017.5</v>
      </c>
      <c r="P1647" s="108">
        <v>337941664</v>
      </c>
      <c r="Q1647" s="108">
        <v>234626150.59999999</v>
      </c>
      <c r="R1647" s="108">
        <v>238552970.5</v>
      </c>
      <c r="S1647" s="108">
        <v>102418616</v>
      </c>
      <c r="T1647" s="108">
        <v>264348861.5</v>
      </c>
      <c r="U1647" s="108">
        <v>268020842.80000001</v>
      </c>
      <c r="V1647" s="108">
        <v>242757600</v>
      </c>
      <c r="W1647" s="108">
        <v>282297788.80000001</v>
      </c>
      <c r="X1647" s="108">
        <v>278689043.10000002</v>
      </c>
      <c r="Y1647" s="108">
        <v>275326752</v>
      </c>
      <c r="Z1647" s="108">
        <v>272422411.69999999</v>
      </c>
      <c r="AA1647" s="108">
        <v>242355233.69999999</v>
      </c>
      <c r="AB1647" s="108">
        <v>258092861.69999999</v>
      </c>
      <c r="AC1647" s="108">
        <v>328019653.39999998</v>
      </c>
      <c r="AD1647" s="108">
        <v>335960026.10000002</v>
      </c>
      <c r="AE1647" s="108">
        <v>305979997</v>
      </c>
      <c r="AF1647" s="108">
        <v>321150838.10000002</v>
      </c>
      <c r="AG1647" s="108">
        <v>351425184.30000001</v>
      </c>
      <c r="AH1647" s="115">
        <v>320086554.19999999</v>
      </c>
      <c r="AI1647" s="105">
        <v>28.660799999999998</v>
      </c>
      <c r="AJ1647" s="105">
        <v>28.8721</v>
      </c>
      <c r="AK1647" s="105">
        <v>28.837</v>
      </c>
      <c r="AL1647" s="105">
        <v>28.3598</v>
      </c>
      <c r="AM1647" s="105">
        <v>28.3765</v>
      </c>
      <c r="AN1647" s="105">
        <v>28.4682</v>
      </c>
      <c r="AO1647" s="105">
        <v>28.48</v>
      </c>
      <c r="AP1647" s="105">
        <v>28.152000000000001</v>
      </c>
      <c r="AQ1647" s="105">
        <v>28.4436</v>
      </c>
      <c r="AR1647" s="105">
        <v>28.988900000000001</v>
      </c>
      <c r="AS1647" s="105">
        <v>29.161799999999999</v>
      </c>
      <c r="AT1647" s="105">
        <v>28.936399999999999</v>
      </c>
      <c r="AU1647" s="105">
        <v>28.0318</v>
      </c>
      <c r="AV1647" s="105">
        <v>28.119399999999999</v>
      </c>
      <c r="AW1647" s="105">
        <v>27.074300000000001</v>
      </c>
      <c r="AX1647" s="105">
        <v>28.357199999999999</v>
      </c>
      <c r="AY1647" s="105">
        <v>28.306000000000001</v>
      </c>
      <c r="AZ1647" s="105">
        <v>28.236799999999999</v>
      </c>
      <c r="BA1647" s="105">
        <v>28.317599999999999</v>
      </c>
      <c r="BB1647" s="105">
        <v>28.392900000000001</v>
      </c>
      <c r="BC1647" s="105">
        <v>28.254899999999999</v>
      </c>
      <c r="BD1647" s="105">
        <v>28.450700000000001</v>
      </c>
      <c r="BE1647" s="105">
        <v>28.3064</v>
      </c>
      <c r="BF1647" s="105">
        <v>28.379899999999999</v>
      </c>
      <c r="BG1647" s="105">
        <v>28.329699999999999</v>
      </c>
      <c r="BH1647" s="105">
        <v>28.359000000000002</v>
      </c>
      <c r="BI1647" s="105">
        <v>28.2027</v>
      </c>
      <c r="BJ1647" s="105">
        <v>28.313700000000001</v>
      </c>
      <c r="BK1647" s="105">
        <v>28.3413</v>
      </c>
      <c r="BL1647" s="116">
        <v>28.263400000000001</v>
      </c>
      <c r="BM1647" s="112">
        <v>2.2076499999999998E-3</v>
      </c>
      <c r="BN1647" s="112">
        <v>7.9066200000000003E-2</v>
      </c>
      <c r="BO1647" s="112">
        <v>0.64768899999999996</v>
      </c>
      <c r="BP1647" s="112">
        <v>5.4821100000000005E-4</v>
      </c>
      <c r="BQ1647" s="112">
        <v>0.16788900000000001</v>
      </c>
      <c r="BR1647" s="112">
        <v>0.89004399999999995</v>
      </c>
      <c r="BS1647" s="112">
        <v>0.75063000000000002</v>
      </c>
      <c r="BT1647" s="112">
        <v>0.19969899999999999</v>
      </c>
      <c r="BU1647" s="117">
        <v>0.87412599999999996</v>
      </c>
      <c r="BV1647" s="112">
        <v>1.9520599999999999E-2</v>
      </c>
      <c r="BW1647" s="112">
        <v>0.14413999999999999</v>
      </c>
      <c r="BX1647" s="112">
        <v>0.72955499999999995</v>
      </c>
      <c r="BY1647" s="112">
        <v>6.1201199999999997E-3</v>
      </c>
      <c r="BZ1647" s="112">
        <v>0.54135800000000001</v>
      </c>
      <c r="CA1647" s="112">
        <v>0.95163200000000003</v>
      </c>
      <c r="CB1647" s="112">
        <v>0.87582499999999996</v>
      </c>
      <c r="CC1647" s="112">
        <v>0.39732499999999998</v>
      </c>
      <c r="CD1647" s="117">
        <v>0.96529799999999999</v>
      </c>
      <c r="CE1647" s="105">
        <v>0.483823</v>
      </c>
      <c r="CF1647" s="105">
        <v>9.5377000000000003E-2</v>
      </c>
      <c r="CG1647" s="105">
        <v>5.2423499999999998E-2</v>
      </c>
      <c r="CH1647" s="105">
        <v>0.72289999999999999</v>
      </c>
      <c r="CI1647" s="105">
        <v>-0.56430100000000005</v>
      </c>
      <c r="CJ1647" s="105">
        <v>-6.1378500000000003E-3</v>
      </c>
      <c r="CK1647" s="105">
        <v>1.5648499999999999E-2</v>
      </c>
      <c r="CL1647" s="105">
        <v>7.2863300000000006E-2</v>
      </c>
      <c r="CM1647" s="116">
        <v>-8.9664500000000008E-3</v>
      </c>
    </row>
    <row r="1648" spans="1:91">
      <c r="A1648" s="104" t="s">
        <v>4280</v>
      </c>
      <c r="B1648" s="104" t="s">
        <v>4281</v>
      </c>
      <c r="C1648" s="104" t="s">
        <v>471</v>
      </c>
      <c r="D1648" s="105">
        <v>27.640650000000001</v>
      </c>
      <c r="E1648" s="108">
        <v>49901142</v>
      </c>
      <c r="F1648" s="108">
        <v>143295204.30000001</v>
      </c>
      <c r="G1648" s="108">
        <v>142774186</v>
      </c>
      <c r="H1648" s="108">
        <v>155292816</v>
      </c>
      <c r="I1648" s="108">
        <v>172841388</v>
      </c>
      <c r="J1648" s="108">
        <v>183405670</v>
      </c>
      <c r="K1648" s="108">
        <v>184402364.80000001</v>
      </c>
      <c r="L1648" s="108">
        <v>370145560</v>
      </c>
      <c r="M1648" s="108">
        <v>173316609</v>
      </c>
      <c r="N1648" s="108">
        <v>227357478</v>
      </c>
      <c r="O1648" s="108">
        <v>167902692</v>
      </c>
      <c r="P1648" s="108">
        <v>40831792</v>
      </c>
      <c r="Q1648" s="108">
        <v>125023493</v>
      </c>
      <c r="R1648" s="108">
        <v>146642086.80000001</v>
      </c>
      <c r="S1648" s="108">
        <v>88573617.5</v>
      </c>
      <c r="T1648" s="108">
        <v>148065691</v>
      </c>
      <c r="U1648" s="108">
        <v>164200993</v>
      </c>
      <c r="V1648" s="108">
        <v>45449518</v>
      </c>
      <c r="W1648" s="108">
        <v>206081038</v>
      </c>
      <c r="X1648" s="108">
        <v>203507288</v>
      </c>
      <c r="Y1648" s="108">
        <v>170162363</v>
      </c>
      <c r="Z1648" s="108">
        <v>158256153.5</v>
      </c>
      <c r="AA1648" s="108">
        <v>222138543</v>
      </c>
      <c r="AB1648" s="108">
        <v>178058964</v>
      </c>
      <c r="AC1648" s="108">
        <v>239028344</v>
      </c>
      <c r="AD1648" s="108">
        <v>162037350</v>
      </c>
      <c r="AE1648" s="108">
        <v>174525990</v>
      </c>
      <c r="AF1648" s="108">
        <v>290858311</v>
      </c>
      <c r="AG1648" s="108">
        <v>118718018</v>
      </c>
      <c r="AH1648" s="115">
        <v>173829624</v>
      </c>
      <c r="AI1648" s="105">
        <v>25.956099999999999</v>
      </c>
      <c r="AJ1648" s="105">
        <v>27.793500000000002</v>
      </c>
      <c r="AK1648" s="105">
        <v>27.751300000000001</v>
      </c>
      <c r="AL1648" s="105">
        <v>27.4848</v>
      </c>
      <c r="AM1648" s="105">
        <v>27.815799999999999</v>
      </c>
      <c r="AN1648" s="105">
        <v>28.008299999999998</v>
      </c>
      <c r="AO1648" s="105">
        <v>27.7254</v>
      </c>
      <c r="AP1648" s="105">
        <v>29.342400000000001</v>
      </c>
      <c r="AQ1648" s="105">
        <v>27.5579</v>
      </c>
      <c r="AR1648" s="105">
        <v>28.1921</v>
      </c>
      <c r="AS1648" s="105">
        <v>27.979399999999998</v>
      </c>
      <c r="AT1648" s="105">
        <v>25.8874</v>
      </c>
      <c r="AU1648" s="105">
        <v>27.121400000000001</v>
      </c>
      <c r="AV1648" s="105">
        <v>27.417400000000001</v>
      </c>
      <c r="AW1648" s="105">
        <v>26.830500000000001</v>
      </c>
      <c r="AX1648" s="105">
        <v>27.521000000000001</v>
      </c>
      <c r="AY1648" s="105">
        <v>27.610399999999998</v>
      </c>
      <c r="AZ1648" s="105">
        <v>25.852799999999998</v>
      </c>
      <c r="BA1648" s="105">
        <v>27.863600000000002</v>
      </c>
      <c r="BB1648" s="105">
        <v>27.9451</v>
      </c>
      <c r="BC1648" s="105">
        <v>27.549700000000001</v>
      </c>
      <c r="BD1648" s="105">
        <v>27.6709</v>
      </c>
      <c r="BE1648" s="105">
        <v>28.192799999999998</v>
      </c>
      <c r="BF1648" s="105">
        <v>27.8444</v>
      </c>
      <c r="BG1648" s="105">
        <v>27.842099999999999</v>
      </c>
      <c r="BH1648" s="105">
        <v>27.291499999999999</v>
      </c>
      <c r="BI1648" s="105">
        <v>27.392700000000001</v>
      </c>
      <c r="BJ1648" s="105">
        <v>28.1708</v>
      </c>
      <c r="BK1648" s="105">
        <v>26.7972</v>
      </c>
      <c r="BL1648" s="116">
        <v>27.424199999999999</v>
      </c>
      <c r="BM1648" s="112">
        <v>0.70260500000000004</v>
      </c>
      <c r="BN1648" s="112">
        <v>0.51233799999999996</v>
      </c>
      <c r="BO1648" s="112">
        <v>0.34365699999999999</v>
      </c>
      <c r="BP1648" s="112">
        <v>0.90063700000000002</v>
      </c>
      <c r="BQ1648" s="112">
        <v>0.47382299999999999</v>
      </c>
      <c r="BR1648" s="112">
        <v>0.53701900000000002</v>
      </c>
      <c r="BS1648" s="112">
        <v>0.48096800000000001</v>
      </c>
      <c r="BT1648" s="112">
        <v>0.36100100000000002</v>
      </c>
      <c r="BU1648" s="117">
        <v>0.92245900000000003</v>
      </c>
      <c r="BV1648" s="112">
        <v>0.75251699999999999</v>
      </c>
      <c r="BW1648" s="112">
        <v>0.59565500000000005</v>
      </c>
      <c r="BX1648" s="112">
        <v>0.45789000000000002</v>
      </c>
      <c r="BY1648" s="112">
        <v>0.91935</v>
      </c>
      <c r="BZ1648" s="112">
        <v>0.73748599999999997</v>
      </c>
      <c r="CA1648" s="112">
        <v>0.76503699999999997</v>
      </c>
      <c r="CB1648" s="112">
        <v>0.68129700000000004</v>
      </c>
      <c r="CC1648" s="112">
        <v>0.56010700000000002</v>
      </c>
      <c r="CD1648" s="117">
        <v>0.97972899999999996</v>
      </c>
      <c r="CE1648" s="105">
        <v>-0.29711300000000002</v>
      </c>
      <c r="CF1648" s="105">
        <v>0.30556</v>
      </c>
      <c r="CG1648" s="105">
        <v>0.74451400000000001</v>
      </c>
      <c r="CH1648" s="105">
        <v>-0.111124</v>
      </c>
      <c r="CI1648" s="105">
        <v>-0.34093400000000001</v>
      </c>
      <c r="CJ1648" s="105">
        <v>-0.46932299999999999</v>
      </c>
      <c r="CK1648" s="105">
        <v>0.32206000000000001</v>
      </c>
      <c r="CL1648" s="105">
        <v>0.438635</v>
      </c>
      <c r="CM1648" s="116">
        <v>4.4720999999999997E-2</v>
      </c>
    </row>
    <row r="1649" spans="1:91">
      <c r="A1649" s="104" t="s">
        <v>4282</v>
      </c>
      <c r="B1649" s="104" t="s">
        <v>4283</v>
      </c>
      <c r="C1649" s="104" t="s">
        <v>1939</v>
      </c>
      <c r="D1649" s="105">
        <v>28.99165</v>
      </c>
      <c r="E1649" s="108">
        <v>291148409.30000001</v>
      </c>
      <c r="F1649" s="108">
        <v>332527384</v>
      </c>
      <c r="G1649" s="108">
        <v>323302944</v>
      </c>
      <c r="H1649" s="108">
        <v>428365847.5</v>
      </c>
      <c r="I1649" s="108">
        <v>378077280</v>
      </c>
      <c r="J1649" s="108">
        <v>267414106.5</v>
      </c>
      <c r="K1649" s="108">
        <v>442916955.5</v>
      </c>
      <c r="L1649" s="108">
        <v>216418714.5</v>
      </c>
      <c r="M1649" s="108">
        <v>461090768.5</v>
      </c>
      <c r="N1649" s="108">
        <v>430120154</v>
      </c>
      <c r="O1649" s="108">
        <v>371879392</v>
      </c>
      <c r="P1649" s="108">
        <v>239295624</v>
      </c>
      <c r="Q1649" s="108">
        <v>513044876</v>
      </c>
      <c r="R1649" s="108">
        <v>491073568</v>
      </c>
      <c r="S1649" s="108">
        <v>401244296.30000001</v>
      </c>
      <c r="T1649" s="108">
        <v>494792690</v>
      </c>
      <c r="U1649" s="108">
        <v>445078000</v>
      </c>
      <c r="V1649" s="108">
        <v>410930840</v>
      </c>
      <c r="W1649" s="108">
        <v>400176931.80000001</v>
      </c>
      <c r="X1649" s="108">
        <v>431830166.5</v>
      </c>
      <c r="Y1649" s="108">
        <v>449889474</v>
      </c>
      <c r="Z1649" s="108">
        <v>400164285.5</v>
      </c>
      <c r="AA1649" s="108">
        <v>420467145</v>
      </c>
      <c r="AB1649" s="108">
        <v>410372859.5</v>
      </c>
      <c r="AC1649" s="108">
        <v>603500862</v>
      </c>
      <c r="AD1649" s="108">
        <v>550049868</v>
      </c>
      <c r="AE1649" s="108">
        <v>557313287</v>
      </c>
      <c r="AF1649" s="108">
        <v>535928035</v>
      </c>
      <c r="AG1649" s="108">
        <v>594431856</v>
      </c>
      <c r="AH1649" s="115">
        <v>522565517</v>
      </c>
      <c r="AI1649" s="105">
        <v>28.500699999999998</v>
      </c>
      <c r="AJ1649" s="105">
        <v>28.902799999999999</v>
      </c>
      <c r="AK1649" s="105">
        <v>28.901700000000002</v>
      </c>
      <c r="AL1649" s="105">
        <v>28.948699999999999</v>
      </c>
      <c r="AM1649" s="105">
        <v>28.9512</v>
      </c>
      <c r="AN1649" s="105">
        <v>28.517900000000001</v>
      </c>
      <c r="AO1649" s="105">
        <v>28.9816</v>
      </c>
      <c r="AP1649" s="105">
        <v>28.538</v>
      </c>
      <c r="AQ1649" s="105">
        <v>28.9696</v>
      </c>
      <c r="AR1649" s="105">
        <v>29.103000000000002</v>
      </c>
      <c r="AS1649" s="105">
        <v>29.0688</v>
      </c>
      <c r="AT1649" s="105">
        <v>28.438400000000001</v>
      </c>
      <c r="AU1649" s="105">
        <v>29.122499999999999</v>
      </c>
      <c r="AV1649" s="105">
        <v>29.161100000000001</v>
      </c>
      <c r="AW1649" s="105">
        <v>29.0017</v>
      </c>
      <c r="AX1649" s="105">
        <v>29.261600000000001</v>
      </c>
      <c r="AY1649" s="105">
        <v>29.065200000000001</v>
      </c>
      <c r="AZ1649" s="105">
        <v>28.970400000000001</v>
      </c>
      <c r="BA1649" s="105">
        <v>28.821000000000002</v>
      </c>
      <c r="BB1649" s="105">
        <v>29.034600000000001</v>
      </c>
      <c r="BC1649" s="105">
        <v>28.966899999999999</v>
      </c>
      <c r="BD1649" s="105">
        <v>28.9679</v>
      </c>
      <c r="BE1649" s="105">
        <v>29.055800000000001</v>
      </c>
      <c r="BF1649" s="105">
        <v>29.0489</v>
      </c>
      <c r="BG1649" s="105">
        <v>29.220500000000001</v>
      </c>
      <c r="BH1649" s="105">
        <v>29.076799999999999</v>
      </c>
      <c r="BI1649" s="105">
        <v>29.067799999999998</v>
      </c>
      <c r="BJ1649" s="105">
        <v>29.052499999999998</v>
      </c>
      <c r="BK1649" s="105">
        <v>29.0871</v>
      </c>
      <c r="BL1649" s="116">
        <v>28.952100000000002</v>
      </c>
      <c r="BM1649" s="112">
        <v>0.13414699999999999</v>
      </c>
      <c r="BN1649" s="112">
        <v>0.207593</v>
      </c>
      <c r="BO1649" s="112">
        <v>0.255413</v>
      </c>
      <c r="BP1649" s="112">
        <v>0.50586799999999998</v>
      </c>
      <c r="BQ1649" s="112">
        <v>0.36193199999999998</v>
      </c>
      <c r="BR1649" s="112">
        <v>0.50997599999999998</v>
      </c>
      <c r="BS1649" s="112">
        <v>0.29705900000000002</v>
      </c>
      <c r="BT1649" s="112">
        <v>0.90382799999999996</v>
      </c>
      <c r="BU1649" s="117">
        <v>0.22708200000000001</v>
      </c>
      <c r="BV1649" s="112">
        <v>0.20463799999999999</v>
      </c>
      <c r="BW1649" s="112">
        <v>0.29660599999999998</v>
      </c>
      <c r="BX1649" s="112">
        <v>0.368502</v>
      </c>
      <c r="BY1649" s="112">
        <v>0.58742000000000005</v>
      </c>
      <c r="BZ1649" s="112">
        <v>0.682087</v>
      </c>
      <c r="CA1649" s="112">
        <v>0.74817299999999998</v>
      </c>
      <c r="CB1649" s="112">
        <v>0.53242800000000001</v>
      </c>
      <c r="CC1649" s="112">
        <v>0.94785699999999995</v>
      </c>
      <c r="CD1649" s="117">
        <v>0.70607299999999995</v>
      </c>
      <c r="CE1649" s="105">
        <v>-0.26214799999999999</v>
      </c>
      <c r="CF1649" s="105">
        <v>-0.224631</v>
      </c>
      <c r="CG1649" s="105">
        <v>-0.20081599999999999</v>
      </c>
      <c r="CH1649" s="105">
        <v>-0.160469</v>
      </c>
      <c r="CI1649" s="105">
        <v>6.4556100000000005E-2</v>
      </c>
      <c r="CJ1649" s="105">
        <v>6.8504300000000004E-2</v>
      </c>
      <c r="CK1649" s="105">
        <v>-8.9720999999999995E-2</v>
      </c>
      <c r="CL1649" s="105">
        <v>-6.3495599999999998E-3</v>
      </c>
      <c r="CM1649" s="116">
        <v>9.1122900000000007E-2</v>
      </c>
    </row>
    <row r="1650" spans="1:91">
      <c r="A1650" s="104" t="s">
        <v>4284</v>
      </c>
      <c r="B1650" s="104" t="s">
        <v>4285</v>
      </c>
      <c r="C1650" s="104" t="s">
        <v>4286</v>
      </c>
      <c r="D1650" s="105">
        <v>34.075850000000003</v>
      </c>
      <c r="E1650" s="108">
        <v>12715549992</v>
      </c>
      <c r="F1650" s="108">
        <v>9458385484</v>
      </c>
      <c r="G1650" s="108">
        <v>8190615371</v>
      </c>
      <c r="H1650" s="108">
        <v>12867534704</v>
      </c>
      <c r="I1650" s="108">
        <v>12318685673</v>
      </c>
      <c r="J1650" s="108">
        <v>8698489280</v>
      </c>
      <c r="K1650" s="108">
        <v>12894075368</v>
      </c>
      <c r="L1650" s="108">
        <v>6235177093</v>
      </c>
      <c r="M1650" s="108">
        <v>13663910124</v>
      </c>
      <c r="N1650" s="108">
        <v>21806891868</v>
      </c>
      <c r="O1650" s="108">
        <v>16731492475</v>
      </c>
      <c r="P1650" s="108">
        <v>11480974357</v>
      </c>
      <c r="Q1650" s="108">
        <v>15303586796</v>
      </c>
      <c r="R1650" s="108">
        <v>14319617068</v>
      </c>
      <c r="S1650" s="108">
        <v>9217147625</v>
      </c>
      <c r="T1650" s="108">
        <v>14842019265</v>
      </c>
      <c r="U1650" s="108">
        <v>15611310958</v>
      </c>
      <c r="V1650" s="108">
        <v>15294850015</v>
      </c>
      <c r="W1650" s="108">
        <v>16807915169</v>
      </c>
      <c r="X1650" s="108">
        <v>15272248120</v>
      </c>
      <c r="Y1650" s="108">
        <v>16739166163</v>
      </c>
      <c r="Z1650" s="108">
        <v>13469482368</v>
      </c>
      <c r="AA1650" s="108">
        <v>15406575612</v>
      </c>
      <c r="AB1650" s="108">
        <v>14569011274</v>
      </c>
      <c r="AC1650" s="108">
        <v>18012057508</v>
      </c>
      <c r="AD1650" s="108">
        <v>18700833617</v>
      </c>
      <c r="AE1650" s="108">
        <v>18412549485</v>
      </c>
      <c r="AF1650" s="108">
        <v>17443333154</v>
      </c>
      <c r="AG1650" s="108">
        <v>18677001600</v>
      </c>
      <c r="AH1650" s="115">
        <v>18339618778</v>
      </c>
      <c r="AI1650" s="105">
        <v>33.949399999999997</v>
      </c>
      <c r="AJ1650" s="105">
        <v>33.670999999999999</v>
      </c>
      <c r="AK1650" s="105">
        <v>33.470399999999998</v>
      </c>
      <c r="AL1650" s="105">
        <v>33.857399999999998</v>
      </c>
      <c r="AM1650" s="105">
        <v>33.942799999999998</v>
      </c>
      <c r="AN1650" s="105">
        <v>33.435899999999997</v>
      </c>
      <c r="AO1650" s="105">
        <v>33.846699999999998</v>
      </c>
      <c r="AP1650" s="105">
        <v>33.1995</v>
      </c>
      <c r="AQ1650" s="105">
        <v>33.858699999999999</v>
      </c>
      <c r="AR1650" s="105">
        <v>34.803800000000003</v>
      </c>
      <c r="AS1650" s="105">
        <v>34.473100000000002</v>
      </c>
      <c r="AT1650" s="105">
        <v>34.0227</v>
      </c>
      <c r="AU1650" s="105">
        <v>34.040500000000002</v>
      </c>
      <c r="AV1650" s="105">
        <v>34.027000000000001</v>
      </c>
      <c r="AW1650" s="105">
        <v>33.457500000000003</v>
      </c>
      <c r="AX1650" s="105">
        <v>34.168300000000002</v>
      </c>
      <c r="AY1650" s="105">
        <v>34.168100000000003</v>
      </c>
      <c r="AZ1650" s="105">
        <v>34.168999999999997</v>
      </c>
      <c r="BA1650" s="105">
        <v>34.2134</v>
      </c>
      <c r="BB1650" s="105">
        <v>34.171300000000002</v>
      </c>
      <c r="BC1650" s="105">
        <v>34.183300000000003</v>
      </c>
      <c r="BD1650" s="105">
        <v>34.0747</v>
      </c>
      <c r="BE1650" s="105">
        <v>34.258400000000002</v>
      </c>
      <c r="BF1650" s="105">
        <v>34.198799999999999</v>
      </c>
      <c r="BG1650" s="105">
        <v>34.129300000000001</v>
      </c>
      <c r="BH1650" s="105">
        <v>34.145600000000002</v>
      </c>
      <c r="BI1650" s="105">
        <v>34.113799999999998</v>
      </c>
      <c r="BJ1650" s="105">
        <v>34.076999999999998</v>
      </c>
      <c r="BK1650" s="105">
        <v>34.045000000000002</v>
      </c>
      <c r="BL1650" s="116">
        <v>34.093200000000003</v>
      </c>
      <c r="BM1650" s="112">
        <v>5.4926099999999999E-2</v>
      </c>
      <c r="BN1650" s="112">
        <v>0.10668</v>
      </c>
      <c r="BO1650" s="112">
        <v>0.115914</v>
      </c>
      <c r="BP1650" s="112">
        <v>0.186255</v>
      </c>
      <c r="BQ1650" s="112">
        <v>0.29828300000000002</v>
      </c>
      <c r="BR1650" s="112">
        <v>2.4049399999999999E-3</v>
      </c>
      <c r="BS1650" s="112">
        <v>3.3943900000000002E-3</v>
      </c>
      <c r="BT1650" s="112">
        <v>0.13214400000000001</v>
      </c>
      <c r="BU1650" s="117">
        <v>2.6592899999999999E-2</v>
      </c>
      <c r="BV1650" s="112">
        <v>0.105874</v>
      </c>
      <c r="BW1650" s="112">
        <v>0.17985899999999999</v>
      </c>
      <c r="BX1650" s="112">
        <v>0.21099100000000001</v>
      </c>
      <c r="BY1650" s="112">
        <v>0.26152500000000001</v>
      </c>
      <c r="BZ1650" s="112">
        <v>0.62983299999999998</v>
      </c>
      <c r="CA1650" s="112">
        <v>5.0085499999999998E-2</v>
      </c>
      <c r="CB1650" s="112">
        <v>5.9678599999999998E-2</v>
      </c>
      <c r="CC1650" s="112">
        <v>0.31490899999999999</v>
      </c>
      <c r="CD1650" s="117">
        <v>0.44527800000000001</v>
      </c>
      <c r="CE1650" s="105">
        <v>-0.37486999999999998</v>
      </c>
      <c r="CF1650" s="105">
        <v>-0.32640200000000003</v>
      </c>
      <c r="CG1650" s="105">
        <v>-0.43680400000000003</v>
      </c>
      <c r="CH1650" s="105">
        <v>0.36143500000000001</v>
      </c>
      <c r="CI1650" s="105">
        <v>-0.23011899999999999</v>
      </c>
      <c r="CJ1650" s="105">
        <v>9.67026E-2</v>
      </c>
      <c r="CK1650" s="105">
        <v>0.117566</v>
      </c>
      <c r="CL1650" s="105">
        <v>0.105554</v>
      </c>
      <c r="CM1650" s="116">
        <v>5.77977E-2</v>
      </c>
    </row>
    <row r="1651" spans="1:91">
      <c r="A1651" s="104" t="s">
        <v>4287</v>
      </c>
      <c r="B1651" s="104" t="s">
        <v>4288</v>
      </c>
      <c r="C1651" s="104" t="s">
        <v>471</v>
      </c>
      <c r="D1651" s="105">
        <v>30.23235</v>
      </c>
      <c r="E1651" s="108">
        <v>1039789276</v>
      </c>
      <c r="F1651" s="108">
        <v>525080429.80000001</v>
      </c>
      <c r="G1651" s="108">
        <v>838975707.10000002</v>
      </c>
      <c r="H1651" s="108">
        <v>1023478428</v>
      </c>
      <c r="I1651" s="108">
        <v>1166061014</v>
      </c>
      <c r="J1651" s="108">
        <v>1076102811</v>
      </c>
      <c r="K1651" s="108">
        <v>1155061537</v>
      </c>
      <c r="L1651" s="108">
        <v>776804682</v>
      </c>
      <c r="M1651" s="108">
        <v>1141717070</v>
      </c>
      <c r="N1651" s="108">
        <v>1006227054</v>
      </c>
      <c r="O1651" s="108">
        <v>873321716</v>
      </c>
      <c r="P1651" s="108">
        <v>974846868</v>
      </c>
      <c r="Q1651" s="108">
        <v>964354393.5</v>
      </c>
      <c r="R1651" s="108">
        <v>1045776563</v>
      </c>
      <c r="S1651" s="108">
        <v>493140124</v>
      </c>
      <c r="T1651" s="108">
        <v>997021185.79999995</v>
      </c>
      <c r="U1651" s="108">
        <v>998301299</v>
      </c>
      <c r="V1651" s="108">
        <v>993181526.5</v>
      </c>
      <c r="W1651" s="108">
        <v>1030280010</v>
      </c>
      <c r="X1651" s="108">
        <v>1078987698</v>
      </c>
      <c r="Y1651" s="108">
        <v>1027972537</v>
      </c>
      <c r="Z1651" s="108">
        <v>887476492.89999998</v>
      </c>
      <c r="AA1651" s="108">
        <v>950157458</v>
      </c>
      <c r="AB1651" s="108">
        <v>931690693.5</v>
      </c>
      <c r="AC1651" s="108">
        <v>1219885050</v>
      </c>
      <c r="AD1651" s="108">
        <v>1233826110</v>
      </c>
      <c r="AE1651" s="108">
        <v>1202141505</v>
      </c>
      <c r="AF1651" s="108">
        <v>1214532630</v>
      </c>
      <c r="AG1651" s="108">
        <v>587772368</v>
      </c>
      <c r="AH1651" s="115">
        <v>1163143574</v>
      </c>
      <c r="AI1651" s="105">
        <v>30.3371</v>
      </c>
      <c r="AJ1651" s="105">
        <v>29.568899999999999</v>
      </c>
      <c r="AK1651" s="105">
        <v>30.2301</v>
      </c>
      <c r="AL1651" s="105">
        <v>30.205200000000001</v>
      </c>
      <c r="AM1651" s="105">
        <v>30.5517</v>
      </c>
      <c r="AN1651" s="105">
        <v>30.566199999999998</v>
      </c>
      <c r="AO1651" s="105">
        <v>30.321100000000001</v>
      </c>
      <c r="AP1651" s="105">
        <v>30.323699999999999</v>
      </c>
      <c r="AQ1651" s="105">
        <v>30.277699999999999</v>
      </c>
      <c r="AR1651" s="105">
        <v>30.353100000000001</v>
      </c>
      <c r="AS1651" s="105">
        <v>30.2758</v>
      </c>
      <c r="AT1651" s="105">
        <v>30.4648</v>
      </c>
      <c r="AU1651" s="105">
        <v>30.081199999999999</v>
      </c>
      <c r="AV1651" s="105">
        <v>30.2516</v>
      </c>
      <c r="AW1651" s="105">
        <v>29.248699999999999</v>
      </c>
      <c r="AX1651" s="105">
        <v>30.272400000000001</v>
      </c>
      <c r="AY1651" s="105">
        <v>30.219200000000001</v>
      </c>
      <c r="AZ1651" s="105">
        <v>30.212900000000001</v>
      </c>
      <c r="BA1651" s="105">
        <v>30.185300000000002</v>
      </c>
      <c r="BB1651" s="105">
        <v>30.350200000000001</v>
      </c>
      <c r="BC1651" s="105">
        <v>30.137899999999998</v>
      </c>
      <c r="BD1651" s="105">
        <v>30.125399999999999</v>
      </c>
      <c r="BE1651" s="105">
        <v>30.259599999999999</v>
      </c>
      <c r="BF1651" s="105">
        <v>30.2319</v>
      </c>
      <c r="BG1651" s="105">
        <v>30.224699999999999</v>
      </c>
      <c r="BH1651" s="105">
        <v>30.240200000000002</v>
      </c>
      <c r="BI1651" s="105">
        <v>30.1768</v>
      </c>
      <c r="BJ1651" s="105">
        <v>30.232800000000001</v>
      </c>
      <c r="BK1651" s="105">
        <v>29.080200000000001</v>
      </c>
      <c r="BL1651" s="116">
        <v>30.132400000000001</v>
      </c>
      <c r="BM1651" s="112">
        <v>0.62843300000000002</v>
      </c>
      <c r="BN1651" s="112">
        <v>0.18115300000000001</v>
      </c>
      <c r="BO1651" s="112">
        <v>0.25290600000000002</v>
      </c>
      <c r="BP1651" s="112">
        <v>0.21441199999999999</v>
      </c>
      <c r="BQ1651" s="112">
        <v>0.92945599999999995</v>
      </c>
      <c r="BR1651" s="112">
        <v>0.31899300000000003</v>
      </c>
      <c r="BS1651" s="112">
        <v>0.33542699999999998</v>
      </c>
      <c r="BT1651" s="112">
        <v>0.35178100000000001</v>
      </c>
      <c r="BU1651" s="117">
        <v>0.34074599999999999</v>
      </c>
      <c r="BV1651" s="112">
        <v>0.69519500000000001</v>
      </c>
      <c r="BW1651" s="112">
        <v>0.268897</v>
      </c>
      <c r="BX1651" s="112">
        <v>0.36551899999999998</v>
      </c>
      <c r="BY1651" s="112">
        <v>0.29301899999999997</v>
      </c>
      <c r="BZ1651" s="112">
        <v>0.96575</v>
      </c>
      <c r="CA1651" s="112">
        <v>0.59052199999999999</v>
      </c>
      <c r="CB1651" s="112">
        <v>0.56689100000000003</v>
      </c>
      <c r="CC1651" s="112">
        <v>0.55022199999999999</v>
      </c>
      <c r="CD1651" s="117">
        <v>0.74307599999999996</v>
      </c>
      <c r="CE1651" s="105">
        <v>0.230237</v>
      </c>
      <c r="CF1651" s="105">
        <v>0.62588900000000003</v>
      </c>
      <c r="CG1651" s="105">
        <v>0.49235899999999999</v>
      </c>
      <c r="CH1651" s="105">
        <v>0.54943299999999995</v>
      </c>
      <c r="CI1651" s="105">
        <v>4.5377099999999997E-2</v>
      </c>
      <c r="CJ1651" s="105">
        <v>0.41969699999999999</v>
      </c>
      <c r="CK1651" s="105">
        <v>0.40934199999999998</v>
      </c>
      <c r="CL1651" s="105">
        <v>0.39049800000000001</v>
      </c>
      <c r="CM1651" s="116">
        <v>0.39879100000000001</v>
      </c>
    </row>
    <row r="1652" spans="1:91">
      <c r="A1652" s="104" t="s">
        <v>4289</v>
      </c>
      <c r="B1652" s="104" t="s">
        <v>4290</v>
      </c>
      <c r="C1652" s="104" t="s">
        <v>4291</v>
      </c>
      <c r="D1652" s="105">
        <v>32.529449999999997</v>
      </c>
      <c r="E1652" s="108">
        <v>4149243313</v>
      </c>
      <c r="F1652" s="108">
        <v>3136779555</v>
      </c>
      <c r="G1652" s="108">
        <v>2803234555</v>
      </c>
      <c r="H1652" s="108">
        <v>3646634369</v>
      </c>
      <c r="I1652" s="108">
        <v>3644644696</v>
      </c>
      <c r="J1652" s="108">
        <v>2560967553</v>
      </c>
      <c r="K1652" s="108">
        <v>4276542946</v>
      </c>
      <c r="L1652" s="108">
        <v>2037478195</v>
      </c>
      <c r="M1652" s="108">
        <v>4631433251</v>
      </c>
      <c r="N1652" s="108">
        <v>3922956756</v>
      </c>
      <c r="O1652" s="108">
        <v>2798016527</v>
      </c>
      <c r="P1652" s="108">
        <v>2915777948</v>
      </c>
      <c r="Q1652" s="108">
        <v>5213313203</v>
      </c>
      <c r="R1652" s="108">
        <v>5137896852</v>
      </c>
      <c r="S1652" s="108">
        <v>3987447754</v>
      </c>
      <c r="T1652" s="108">
        <v>4898243699</v>
      </c>
      <c r="U1652" s="108">
        <v>5183679746</v>
      </c>
      <c r="V1652" s="108">
        <v>5070301933</v>
      </c>
      <c r="W1652" s="108">
        <v>5796390659</v>
      </c>
      <c r="X1652" s="108">
        <v>4874157047</v>
      </c>
      <c r="Y1652" s="108">
        <v>6041585371</v>
      </c>
      <c r="Z1652" s="108">
        <v>4974793986</v>
      </c>
      <c r="AA1652" s="108">
        <v>5398639129</v>
      </c>
      <c r="AB1652" s="108">
        <v>5264668117</v>
      </c>
      <c r="AC1652" s="108">
        <v>6619313269</v>
      </c>
      <c r="AD1652" s="108">
        <v>6654584929</v>
      </c>
      <c r="AE1652" s="108">
        <v>7307946652</v>
      </c>
      <c r="AF1652" s="108">
        <v>6621872516</v>
      </c>
      <c r="AG1652" s="108">
        <v>7828944229</v>
      </c>
      <c r="AH1652" s="115">
        <v>7917595876</v>
      </c>
      <c r="AI1652" s="105">
        <v>32.3337</v>
      </c>
      <c r="AJ1652" s="105">
        <v>32.088000000000001</v>
      </c>
      <c r="AK1652" s="105">
        <v>31.921700000000001</v>
      </c>
      <c r="AL1652" s="105">
        <v>32.0383</v>
      </c>
      <c r="AM1652" s="105">
        <v>32.180399999999999</v>
      </c>
      <c r="AN1652" s="105">
        <v>31.7014</v>
      </c>
      <c r="AO1652" s="105">
        <v>32.259</v>
      </c>
      <c r="AP1652" s="105">
        <v>31.574100000000001</v>
      </c>
      <c r="AQ1652" s="105">
        <v>32.297899999999998</v>
      </c>
      <c r="AR1652" s="105">
        <v>32.288899999999998</v>
      </c>
      <c r="AS1652" s="105">
        <v>31.8567</v>
      </c>
      <c r="AT1652" s="105">
        <v>32.045400000000001</v>
      </c>
      <c r="AU1652" s="105">
        <v>32.5107</v>
      </c>
      <c r="AV1652" s="105">
        <v>32.548200000000001</v>
      </c>
      <c r="AW1652" s="105">
        <v>32.205300000000001</v>
      </c>
      <c r="AX1652" s="105">
        <v>32.568899999999999</v>
      </c>
      <c r="AY1652" s="105">
        <v>32.591000000000001</v>
      </c>
      <c r="AZ1652" s="105">
        <v>32.567700000000002</v>
      </c>
      <c r="BA1652" s="105">
        <v>32.677399999999999</v>
      </c>
      <c r="BB1652" s="105">
        <v>32.504300000000001</v>
      </c>
      <c r="BC1652" s="105">
        <v>32.690100000000001</v>
      </c>
      <c r="BD1652" s="105">
        <v>32.626199999999997</v>
      </c>
      <c r="BE1652" s="105">
        <v>32.731499999999997</v>
      </c>
      <c r="BF1652" s="105">
        <v>32.7303</v>
      </c>
      <c r="BG1652" s="105">
        <v>32.668900000000001</v>
      </c>
      <c r="BH1652" s="105">
        <v>32.6462</v>
      </c>
      <c r="BI1652" s="105">
        <v>32.780700000000003</v>
      </c>
      <c r="BJ1652" s="105">
        <v>32.679600000000001</v>
      </c>
      <c r="BK1652" s="105">
        <v>32.793999999999997</v>
      </c>
      <c r="BL1652" s="116">
        <v>32.8752</v>
      </c>
      <c r="BM1652" s="112">
        <v>7.2400900000000002E-3</v>
      </c>
      <c r="BN1652" s="112">
        <v>6.1143600000000001E-3</v>
      </c>
      <c r="BO1652" s="112">
        <v>3.77568E-2</v>
      </c>
      <c r="BP1652" s="112">
        <v>6.3543699999999998E-3</v>
      </c>
      <c r="BQ1652" s="112">
        <v>4.1920800000000001E-2</v>
      </c>
      <c r="BR1652" s="112">
        <v>2.2373899999999999E-2</v>
      </c>
      <c r="BS1652" s="112">
        <v>0.12623999999999999</v>
      </c>
      <c r="BT1652" s="112">
        <v>0.26163199999999998</v>
      </c>
      <c r="BU1652" s="117">
        <v>0.29646299999999998</v>
      </c>
      <c r="BV1652" s="112">
        <v>3.3669900000000003E-2</v>
      </c>
      <c r="BW1652" s="112">
        <v>2.9142100000000001E-2</v>
      </c>
      <c r="BX1652" s="112">
        <v>0.115011</v>
      </c>
      <c r="BY1652" s="112">
        <v>2.0532999999999999E-2</v>
      </c>
      <c r="BZ1652" s="112">
        <v>0.36844199999999999</v>
      </c>
      <c r="CA1652" s="112">
        <v>0.139183</v>
      </c>
      <c r="CB1652" s="112">
        <v>0.334644</v>
      </c>
      <c r="CC1652" s="112">
        <v>0.46674700000000002</v>
      </c>
      <c r="CD1652" s="117">
        <v>0.72995900000000002</v>
      </c>
      <c r="CE1652" s="105">
        <v>-0.66846300000000003</v>
      </c>
      <c r="CF1652" s="105">
        <v>-0.80954899999999996</v>
      </c>
      <c r="CG1652" s="105">
        <v>-0.73925799999999997</v>
      </c>
      <c r="CH1652" s="105">
        <v>-0.71924999999999994</v>
      </c>
      <c r="CI1652" s="105">
        <v>-0.36151899999999998</v>
      </c>
      <c r="CJ1652" s="105">
        <v>-0.207068</v>
      </c>
      <c r="CK1652" s="105">
        <v>-0.15901899999999999</v>
      </c>
      <c r="CL1652" s="105">
        <v>-8.6944599999999997E-2</v>
      </c>
      <c r="CM1652" s="116">
        <v>-8.4364599999999998E-2</v>
      </c>
    </row>
    <row r="1653" spans="1:91">
      <c r="A1653" s="104" t="s">
        <v>4292</v>
      </c>
      <c r="B1653" s="104" t="s">
        <v>4293</v>
      </c>
      <c r="C1653" s="104" t="s">
        <v>4294</v>
      </c>
      <c r="D1653" s="105">
        <v>23.781399999999998</v>
      </c>
      <c r="E1653" s="108"/>
      <c r="F1653" s="108">
        <v>20400884</v>
      </c>
      <c r="G1653" s="108">
        <v>14138703</v>
      </c>
      <c r="H1653" s="108">
        <v>36298328</v>
      </c>
      <c r="I1653" s="108"/>
      <c r="J1653" s="108">
        <v>2475028.25</v>
      </c>
      <c r="K1653" s="108">
        <v>77804960</v>
      </c>
      <c r="L1653" s="108">
        <v>3463229.25</v>
      </c>
      <c r="M1653" s="108">
        <v>94001520</v>
      </c>
      <c r="N1653" s="108"/>
      <c r="O1653" s="108"/>
      <c r="P1653" s="108"/>
      <c r="Q1653" s="108">
        <v>84332430</v>
      </c>
      <c r="R1653" s="108">
        <v>50494464</v>
      </c>
      <c r="S1653" s="108"/>
      <c r="T1653" s="108">
        <v>6833406.5</v>
      </c>
      <c r="U1653" s="108">
        <v>47002004</v>
      </c>
      <c r="V1653" s="108">
        <v>56697144</v>
      </c>
      <c r="W1653" s="108">
        <v>4449298</v>
      </c>
      <c r="X1653" s="108">
        <v>5332034</v>
      </c>
      <c r="Y1653" s="108"/>
      <c r="Z1653" s="108"/>
      <c r="AA1653" s="108"/>
      <c r="AB1653" s="108"/>
      <c r="AC1653" s="108">
        <v>71108563</v>
      </c>
      <c r="AD1653" s="108">
        <v>92527231</v>
      </c>
      <c r="AE1653" s="108">
        <v>77132008</v>
      </c>
      <c r="AF1653" s="108">
        <v>88104848</v>
      </c>
      <c r="AG1653" s="108">
        <v>116166955.5</v>
      </c>
      <c r="AH1653" s="115">
        <v>92614674.5</v>
      </c>
      <c r="AI1653" s="105">
        <v>21.592400000000001</v>
      </c>
      <c r="AJ1653" s="105">
        <v>25.0304</v>
      </c>
      <c r="AK1653" s="105">
        <v>24.479299999999999</v>
      </c>
      <c r="AL1653" s="105">
        <v>25.387799999999999</v>
      </c>
      <c r="AM1653" s="105">
        <v>22.353400000000001</v>
      </c>
      <c r="AN1653" s="105">
        <v>22.041599999999999</v>
      </c>
      <c r="AO1653" s="105">
        <v>26.477699999999999</v>
      </c>
      <c r="AP1653" s="105">
        <v>22.855799999999999</v>
      </c>
      <c r="AQ1653" s="105">
        <v>26.6753</v>
      </c>
      <c r="AR1653" s="105">
        <v>21.490400000000001</v>
      </c>
      <c r="AS1653" s="105">
        <v>22.189499999999999</v>
      </c>
      <c r="AT1653" s="105">
        <v>21.1203</v>
      </c>
      <c r="AU1653" s="105">
        <v>26.544699999999999</v>
      </c>
      <c r="AV1653" s="105">
        <v>25.879300000000001</v>
      </c>
      <c r="AW1653" s="105">
        <v>22.8904</v>
      </c>
      <c r="AX1653" s="105">
        <v>23.083500000000001</v>
      </c>
      <c r="AY1653" s="105">
        <v>25.834900000000001</v>
      </c>
      <c r="AZ1653" s="105">
        <v>26.174900000000001</v>
      </c>
      <c r="BA1653" s="105">
        <v>22.330100000000002</v>
      </c>
      <c r="BB1653" s="105">
        <v>22.9953</v>
      </c>
      <c r="BC1653" s="105">
        <v>21.991</v>
      </c>
      <c r="BD1653" s="105">
        <v>20.546800000000001</v>
      </c>
      <c r="BE1653" s="105">
        <v>22.613099999999999</v>
      </c>
      <c r="BF1653" s="105">
        <v>21.0379</v>
      </c>
      <c r="BG1653" s="105">
        <v>26.1066</v>
      </c>
      <c r="BH1653" s="105">
        <v>26.471299999999999</v>
      </c>
      <c r="BI1653" s="105">
        <v>26.214700000000001</v>
      </c>
      <c r="BJ1653" s="105">
        <v>26.447800000000001</v>
      </c>
      <c r="BK1653" s="105">
        <v>26.764199999999999</v>
      </c>
      <c r="BL1653" s="116">
        <v>26.517499999999998</v>
      </c>
      <c r="BM1653" s="112">
        <v>5.4846899999999997E-2</v>
      </c>
      <c r="BN1653" s="112">
        <v>3.6425800000000001E-2</v>
      </c>
      <c r="BO1653" s="112">
        <v>0.375641</v>
      </c>
      <c r="BP1653" s="112">
        <v>1.09812E-4</v>
      </c>
      <c r="BQ1653" s="112">
        <v>0.26194099999999998</v>
      </c>
      <c r="BR1653" s="112">
        <v>0.191191</v>
      </c>
      <c r="BS1653" s="112">
        <v>1.82628E-4</v>
      </c>
      <c r="BT1653" s="112">
        <v>1.1994499999999999E-3</v>
      </c>
      <c r="BU1653" s="117">
        <v>9.6933000000000005E-2</v>
      </c>
      <c r="BV1653" s="112">
        <v>0.105827</v>
      </c>
      <c r="BW1653" s="112">
        <v>8.58569E-2</v>
      </c>
      <c r="BX1653" s="112">
        <v>0.48674099999999998</v>
      </c>
      <c r="BY1653" s="112">
        <v>3.3699300000000001E-3</v>
      </c>
      <c r="BZ1653" s="112">
        <v>0.60314800000000002</v>
      </c>
      <c r="CA1653" s="112">
        <v>0.45002700000000001</v>
      </c>
      <c r="CB1653" s="112">
        <v>1.7495799999999999E-2</v>
      </c>
      <c r="CC1653" s="112">
        <v>2.6753599999999999E-2</v>
      </c>
      <c r="CD1653" s="117">
        <v>0.61957799999999996</v>
      </c>
      <c r="CE1653" s="105">
        <v>-2.8757700000000002</v>
      </c>
      <c r="CF1653" s="105">
        <v>-3.3155600000000001</v>
      </c>
      <c r="CG1653" s="105">
        <v>-1.2402200000000001</v>
      </c>
      <c r="CH1653" s="105">
        <v>-4.9764299999999997</v>
      </c>
      <c r="CI1653" s="105">
        <v>-1.47166</v>
      </c>
      <c r="CJ1653" s="105">
        <v>-1.5453600000000001</v>
      </c>
      <c r="CK1653" s="105">
        <v>-4.1376799999999996</v>
      </c>
      <c r="CL1653" s="105">
        <v>-5.1772299999999998</v>
      </c>
      <c r="CM1653" s="116">
        <v>-0.31225900000000001</v>
      </c>
    </row>
    <row r="1654" spans="1:91">
      <c r="A1654" s="104" t="s">
        <v>4295</v>
      </c>
      <c r="B1654" s="104" t="s">
        <v>4296</v>
      </c>
      <c r="C1654" s="104" t="s">
        <v>4297</v>
      </c>
      <c r="D1654" s="105">
        <v>31.063949999999998</v>
      </c>
      <c r="E1654" s="108">
        <v>1591208465</v>
      </c>
      <c r="F1654" s="108">
        <v>1151761317</v>
      </c>
      <c r="G1654" s="108">
        <v>1210730226</v>
      </c>
      <c r="H1654" s="108">
        <v>1797040626</v>
      </c>
      <c r="I1654" s="108">
        <v>1674147752</v>
      </c>
      <c r="J1654" s="108">
        <v>1201598376</v>
      </c>
      <c r="K1654" s="108">
        <v>2560874367</v>
      </c>
      <c r="L1654" s="108">
        <v>600779127.79999995</v>
      </c>
      <c r="M1654" s="108">
        <v>1560039846</v>
      </c>
      <c r="N1654" s="108">
        <v>1583724076</v>
      </c>
      <c r="O1654" s="108">
        <v>2131472360</v>
      </c>
      <c r="P1654" s="108">
        <v>1285447752</v>
      </c>
      <c r="Q1654" s="108">
        <v>2356068129</v>
      </c>
      <c r="R1654" s="108">
        <v>2077984286</v>
      </c>
      <c r="S1654" s="108">
        <v>2044828971</v>
      </c>
      <c r="T1654" s="108">
        <v>1331341731</v>
      </c>
      <c r="U1654" s="108">
        <v>2018376638</v>
      </c>
      <c r="V1654" s="108">
        <v>2149282602</v>
      </c>
      <c r="W1654" s="108">
        <v>933526580.5</v>
      </c>
      <c r="X1654" s="108">
        <v>912191587.5</v>
      </c>
      <c r="Y1654" s="108">
        <v>3395082855</v>
      </c>
      <c r="Z1654" s="108">
        <v>880110221.5</v>
      </c>
      <c r="AA1654" s="108">
        <v>1689302160</v>
      </c>
      <c r="AB1654" s="108">
        <v>833737211.29999995</v>
      </c>
      <c r="AC1654" s="108">
        <v>2396087330</v>
      </c>
      <c r="AD1654" s="108">
        <v>2704139054</v>
      </c>
      <c r="AE1654" s="108">
        <v>2932081321</v>
      </c>
      <c r="AF1654" s="108">
        <v>2166644356</v>
      </c>
      <c r="AG1654" s="108">
        <v>2345414676</v>
      </c>
      <c r="AH1654" s="115">
        <v>2622447140</v>
      </c>
      <c r="AI1654" s="105">
        <v>30.951000000000001</v>
      </c>
      <c r="AJ1654" s="105">
        <v>30.676600000000001</v>
      </c>
      <c r="AK1654" s="105">
        <v>30.742799999999999</v>
      </c>
      <c r="AL1654" s="105">
        <v>31.017399999999999</v>
      </c>
      <c r="AM1654" s="105">
        <v>31.072199999999999</v>
      </c>
      <c r="AN1654" s="105">
        <v>30.724599999999999</v>
      </c>
      <c r="AO1654" s="105">
        <v>31.484500000000001</v>
      </c>
      <c r="AP1654" s="105">
        <v>29.947399999999998</v>
      </c>
      <c r="AQ1654" s="105">
        <v>30.728000000000002</v>
      </c>
      <c r="AR1654" s="105">
        <v>30.981200000000001</v>
      </c>
      <c r="AS1654" s="105">
        <v>31.470600000000001</v>
      </c>
      <c r="AT1654" s="105">
        <v>30.863800000000001</v>
      </c>
      <c r="AU1654" s="105">
        <v>31.367999999999999</v>
      </c>
      <c r="AV1654" s="105">
        <v>31.2422</v>
      </c>
      <c r="AW1654" s="105">
        <v>31.2562</v>
      </c>
      <c r="AX1654" s="105">
        <v>30.689599999999999</v>
      </c>
      <c r="AY1654" s="105">
        <v>31.233799999999999</v>
      </c>
      <c r="AZ1654" s="105">
        <v>31.3431</v>
      </c>
      <c r="BA1654" s="105">
        <v>30.043099999999999</v>
      </c>
      <c r="BB1654" s="105">
        <v>30.1099</v>
      </c>
      <c r="BC1654" s="105">
        <v>31.853200000000001</v>
      </c>
      <c r="BD1654" s="105">
        <v>30.111999999999998</v>
      </c>
      <c r="BE1654" s="105">
        <v>31.083500000000001</v>
      </c>
      <c r="BF1654" s="105">
        <v>30.0716</v>
      </c>
      <c r="BG1654" s="105">
        <v>31.2074</v>
      </c>
      <c r="BH1654" s="105">
        <v>31.363099999999999</v>
      </c>
      <c r="BI1654" s="105">
        <v>31.463200000000001</v>
      </c>
      <c r="BJ1654" s="105">
        <v>31.067900000000002</v>
      </c>
      <c r="BK1654" s="105">
        <v>31.06</v>
      </c>
      <c r="BL1654" s="116">
        <v>31.288900000000002</v>
      </c>
      <c r="BM1654" s="112">
        <v>3.53785E-2</v>
      </c>
      <c r="BN1654" s="112">
        <v>0.20120199999999999</v>
      </c>
      <c r="BO1654" s="112">
        <v>0.40459899999999999</v>
      </c>
      <c r="BP1654" s="112">
        <v>0.87453999999999998</v>
      </c>
      <c r="BQ1654" s="112">
        <v>0.15235499999999999</v>
      </c>
      <c r="BR1654" s="112">
        <v>0.82775600000000005</v>
      </c>
      <c r="BS1654" s="112">
        <v>0.47518899999999997</v>
      </c>
      <c r="BT1654" s="112">
        <v>0.102186</v>
      </c>
      <c r="BU1654" s="117">
        <v>0.123512</v>
      </c>
      <c r="BV1654" s="112">
        <v>8.1179799999999996E-2</v>
      </c>
      <c r="BW1654" s="112">
        <v>0.29028900000000002</v>
      </c>
      <c r="BX1654" s="112">
        <v>0.51372499999999999</v>
      </c>
      <c r="BY1654" s="112">
        <v>0.89893699999999999</v>
      </c>
      <c r="BZ1654" s="112">
        <v>0.53422400000000003</v>
      </c>
      <c r="CA1654" s="112">
        <v>0.92530999999999997</v>
      </c>
      <c r="CB1654" s="112">
        <v>0.67864899999999995</v>
      </c>
      <c r="CC1654" s="112">
        <v>0.27382899999999999</v>
      </c>
      <c r="CD1654" s="117">
        <v>0.64379200000000003</v>
      </c>
      <c r="CE1654" s="105">
        <v>-0.34876299999999999</v>
      </c>
      <c r="CF1654" s="105">
        <v>-0.20084099999999999</v>
      </c>
      <c r="CG1654" s="105">
        <v>-0.41894500000000001</v>
      </c>
      <c r="CH1654" s="105">
        <v>-3.372E-2</v>
      </c>
      <c r="CI1654" s="105">
        <v>0.14990899999999999</v>
      </c>
      <c r="CJ1654" s="105">
        <v>-5.0069200000000001E-2</v>
      </c>
      <c r="CK1654" s="105">
        <v>-0.47018399999999999</v>
      </c>
      <c r="CL1654" s="105">
        <v>-0.71656200000000003</v>
      </c>
      <c r="CM1654" s="116">
        <v>0.205648</v>
      </c>
    </row>
    <row r="1655" spans="1:91">
      <c r="A1655" s="104" t="s">
        <v>4298</v>
      </c>
      <c r="B1655" s="104" t="s">
        <v>4299</v>
      </c>
      <c r="C1655" s="104" t="s">
        <v>4300</v>
      </c>
      <c r="D1655" s="105">
        <v>31.375349999999997</v>
      </c>
      <c r="E1655" s="108">
        <v>2020524986</v>
      </c>
      <c r="F1655" s="108">
        <v>1663216676</v>
      </c>
      <c r="G1655" s="108">
        <v>1409877442</v>
      </c>
      <c r="H1655" s="108">
        <v>1992287386</v>
      </c>
      <c r="I1655" s="108">
        <v>1890507772</v>
      </c>
      <c r="J1655" s="108">
        <v>1452642651</v>
      </c>
      <c r="K1655" s="108">
        <v>2445829521</v>
      </c>
      <c r="L1655" s="108">
        <v>1513149219</v>
      </c>
      <c r="M1655" s="108">
        <v>2306131122</v>
      </c>
      <c r="N1655" s="108">
        <v>2054720206</v>
      </c>
      <c r="O1655" s="108">
        <v>1503716604</v>
      </c>
      <c r="P1655" s="108">
        <v>1499808672</v>
      </c>
      <c r="Q1655" s="108">
        <v>2383110839</v>
      </c>
      <c r="R1655" s="108">
        <v>2529427174</v>
      </c>
      <c r="S1655" s="108">
        <v>1718584628</v>
      </c>
      <c r="T1655" s="108">
        <v>2331068066</v>
      </c>
      <c r="U1655" s="108">
        <v>2761600412</v>
      </c>
      <c r="V1655" s="108">
        <v>2198291460</v>
      </c>
      <c r="W1655" s="108">
        <v>2613490967</v>
      </c>
      <c r="X1655" s="108">
        <v>2554158256</v>
      </c>
      <c r="Y1655" s="108">
        <v>2603563838</v>
      </c>
      <c r="Z1655" s="108">
        <v>2049947855</v>
      </c>
      <c r="AA1655" s="108">
        <v>2130976171</v>
      </c>
      <c r="AB1655" s="108">
        <v>2480368833</v>
      </c>
      <c r="AC1655" s="108">
        <v>2922580530</v>
      </c>
      <c r="AD1655" s="108">
        <v>2922864696</v>
      </c>
      <c r="AE1655" s="108">
        <v>2741307501</v>
      </c>
      <c r="AF1655" s="108">
        <v>2871788330</v>
      </c>
      <c r="AG1655" s="108">
        <v>3105710531</v>
      </c>
      <c r="AH1655" s="115">
        <v>3192130113</v>
      </c>
      <c r="AI1655" s="105">
        <v>31.2956</v>
      </c>
      <c r="AJ1655" s="105">
        <v>31.1938</v>
      </c>
      <c r="AK1655" s="105">
        <v>30.951799999999999</v>
      </c>
      <c r="AL1655" s="105">
        <v>31.1662</v>
      </c>
      <c r="AM1655" s="105">
        <v>31.2453</v>
      </c>
      <c r="AN1655" s="105">
        <v>30.980499999999999</v>
      </c>
      <c r="AO1655" s="105">
        <v>31.427299999999999</v>
      </c>
      <c r="AP1655" s="105">
        <v>31.178699999999999</v>
      </c>
      <c r="AQ1655" s="105">
        <v>31.291899999999998</v>
      </c>
      <c r="AR1655" s="105">
        <v>31.345199999999998</v>
      </c>
      <c r="AS1655" s="105">
        <v>30.9817</v>
      </c>
      <c r="AT1655" s="105">
        <v>31.086300000000001</v>
      </c>
      <c r="AU1655" s="105">
        <v>31.384399999999999</v>
      </c>
      <c r="AV1655" s="105">
        <v>31.5259</v>
      </c>
      <c r="AW1655" s="105">
        <v>31.005099999999999</v>
      </c>
      <c r="AX1655" s="105">
        <v>31.497699999999998</v>
      </c>
      <c r="AY1655" s="105">
        <v>31.686399999999999</v>
      </c>
      <c r="AZ1655" s="105">
        <v>31.366299999999999</v>
      </c>
      <c r="BA1655" s="105">
        <v>31.528300000000002</v>
      </c>
      <c r="BB1655" s="105">
        <v>31.573799999999999</v>
      </c>
      <c r="BC1655" s="105">
        <v>31.462599999999998</v>
      </c>
      <c r="BD1655" s="105">
        <v>31.335599999999999</v>
      </c>
      <c r="BE1655" s="105">
        <v>31.394200000000001</v>
      </c>
      <c r="BF1655" s="105">
        <v>31.644500000000001</v>
      </c>
      <c r="BG1655" s="105">
        <v>31.493500000000001</v>
      </c>
      <c r="BH1655" s="105">
        <v>31.475100000000001</v>
      </c>
      <c r="BI1655" s="105">
        <v>31.366099999999999</v>
      </c>
      <c r="BJ1655" s="105">
        <v>31.474299999999999</v>
      </c>
      <c r="BK1655" s="105">
        <v>31.458500000000001</v>
      </c>
      <c r="BL1655" s="116">
        <v>31.5657</v>
      </c>
      <c r="BM1655" s="112">
        <v>3.0351099999999999E-2</v>
      </c>
      <c r="BN1655" s="112">
        <v>1.2404399999999999E-2</v>
      </c>
      <c r="BO1655" s="112">
        <v>6.4918900000000002E-2</v>
      </c>
      <c r="BP1655" s="112">
        <v>3.2914899999999997E-2</v>
      </c>
      <c r="BQ1655" s="112">
        <v>0.28860000000000002</v>
      </c>
      <c r="BR1655" s="112">
        <v>0.86955700000000002</v>
      </c>
      <c r="BS1655" s="112">
        <v>0.65956000000000004</v>
      </c>
      <c r="BT1655" s="112">
        <v>0.70113800000000004</v>
      </c>
      <c r="BU1655" s="117">
        <v>0.352404</v>
      </c>
      <c r="BV1655" s="112">
        <v>7.4187100000000006E-2</v>
      </c>
      <c r="BW1655" s="112">
        <v>4.3931400000000002E-2</v>
      </c>
      <c r="BX1655" s="112">
        <v>0.15588299999999999</v>
      </c>
      <c r="BY1655" s="112">
        <v>6.6384100000000001E-2</v>
      </c>
      <c r="BZ1655" s="112">
        <v>0.62838799999999995</v>
      </c>
      <c r="CA1655" s="112">
        <v>0.94555599999999995</v>
      </c>
      <c r="CB1655" s="112">
        <v>0.80800300000000003</v>
      </c>
      <c r="CC1655" s="112">
        <v>0.820635</v>
      </c>
      <c r="CD1655" s="117">
        <v>0.74361900000000003</v>
      </c>
      <c r="CE1655" s="105">
        <v>-0.35243799999999997</v>
      </c>
      <c r="CF1655" s="105">
        <v>-0.36883899999999997</v>
      </c>
      <c r="CG1655" s="105">
        <v>-0.20020199999999999</v>
      </c>
      <c r="CH1655" s="105">
        <v>-0.36178100000000002</v>
      </c>
      <c r="CI1655" s="105">
        <v>-0.19439600000000001</v>
      </c>
      <c r="CJ1655" s="105">
        <v>1.72806E-2</v>
      </c>
      <c r="CK1655" s="105">
        <v>2.2061000000000001E-2</v>
      </c>
      <c r="CL1655" s="105">
        <v>-4.14302E-2</v>
      </c>
      <c r="CM1655" s="116">
        <v>-5.4594700000000003E-2</v>
      </c>
    </row>
    <row r="1656" spans="1:91">
      <c r="A1656" s="104" t="s">
        <v>4301</v>
      </c>
      <c r="B1656" s="104" t="s">
        <v>4302</v>
      </c>
      <c r="C1656" s="104" t="s">
        <v>4303</v>
      </c>
      <c r="D1656" s="105">
        <v>32.019399999999997</v>
      </c>
      <c r="E1656" s="108">
        <v>3674968753</v>
      </c>
      <c r="F1656" s="108">
        <v>2628037927</v>
      </c>
      <c r="G1656" s="108">
        <v>2798300960</v>
      </c>
      <c r="H1656" s="108">
        <v>3474916132</v>
      </c>
      <c r="I1656" s="108">
        <v>3384650540</v>
      </c>
      <c r="J1656" s="108">
        <v>2515766344</v>
      </c>
      <c r="K1656" s="108">
        <v>3547009612</v>
      </c>
      <c r="L1656" s="108">
        <v>1714810183</v>
      </c>
      <c r="M1656" s="108">
        <v>3406778801</v>
      </c>
      <c r="N1656" s="108">
        <v>3413886252</v>
      </c>
      <c r="O1656" s="108">
        <v>2547636781</v>
      </c>
      <c r="P1656" s="108">
        <v>2495790504</v>
      </c>
      <c r="Q1656" s="108">
        <v>4184557071</v>
      </c>
      <c r="R1656" s="108">
        <v>3944935402</v>
      </c>
      <c r="S1656" s="108">
        <v>4533819021</v>
      </c>
      <c r="T1656" s="108">
        <v>3941718176</v>
      </c>
      <c r="U1656" s="108">
        <v>3808767280</v>
      </c>
      <c r="V1656" s="108">
        <v>3788016733</v>
      </c>
      <c r="W1656" s="108">
        <v>4297657573</v>
      </c>
      <c r="X1656" s="108">
        <v>4007222240</v>
      </c>
      <c r="Y1656" s="108">
        <v>3879074446</v>
      </c>
      <c r="Z1656" s="108">
        <v>3513055308</v>
      </c>
      <c r="AA1656" s="108">
        <v>3873327708</v>
      </c>
      <c r="AB1656" s="108">
        <v>3918022031</v>
      </c>
      <c r="AC1656" s="108">
        <v>4111587324</v>
      </c>
      <c r="AD1656" s="108">
        <v>4231221192</v>
      </c>
      <c r="AE1656" s="108">
        <v>3976408948</v>
      </c>
      <c r="AF1656" s="108">
        <v>4126647130</v>
      </c>
      <c r="AG1656" s="108">
        <v>4165049242</v>
      </c>
      <c r="AH1656" s="115">
        <v>4087884032</v>
      </c>
      <c r="AI1656" s="105">
        <v>32.1586</v>
      </c>
      <c r="AJ1656" s="105">
        <v>31.8339</v>
      </c>
      <c r="AK1656" s="105">
        <v>31.9178</v>
      </c>
      <c r="AL1656" s="105">
        <v>31.968699999999998</v>
      </c>
      <c r="AM1656" s="105">
        <v>32.073500000000003</v>
      </c>
      <c r="AN1656" s="105">
        <v>31.6785</v>
      </c>
      <c r="AO1656" s="105">
        <v>31.982099999999999</v>
      </c>
      <c r="AP1656" s="105">
        <v>31.3308</v>
      </c>
      <c r="AQ1656" s="105">
        <v>31.854900000000001</v>
      </c>
      <c r="AR1656" s="105">
        <v>32.083300000000001</v>
      </c>
      <c r="AS1656" s="105">
        <v>31.714200000000002</v>
      </c>
      <c r="AT1656" s="105">
        <v>31.821000000000002</v>
      </c>
      <c r="AU1656" s="105">
        <v>32.196300000000001</v>
      </c>
      <c r="AV1656" s="105">
        <v>32.167000000000002</v>
      </c>
      <c r="AW1656" s="105">
        <v>32.389800000000001</v>
      </c>
      <c r="AX1656" s="105">
        <v>32.255499999999998</v>
      </c>
      <c r="AY1656" s="105">
        <v>32.149099999999997</v>
      </c>
      <c r="AZ1656" s="105">
        <v>32.145899999999997</v>
      </c>
      <c r="BA1656" s="105">
        <v>32.245800000000003</v>
      </c>
      <c r="BB1656" s="105">
        <v>32.219799999999999</v>
      </c>
      <c r="BC1656" s="105">
        <v>32.040399999999998</v>
      </c>
      <c r="BD1656" s="105">
        <v>32.117699999999999</v>
      </c>
      <c r="BE1656" s="105">
        <v>32.249099999999999</v>
      </c>
      <c r="BF1656" s="105">
        <v>32.304099999999998</v>
      </c>
      <c r="BG1656" s="105">
        <v>31.981999999999999</v>
      </c>
      <c r="BH1656" s="105">
        <v>31.9984</v>
      </c>
      <c r="BI1656" s="105">
        <v>31.902699999999999</v>
      </c>
      <c r="BJ1656" s="105">
        <v>31.997399999999999</v>
      </c>
      <c r="BK1656" s="105">
        <v>31.881399999999999</v>
      </c>
      <c r="BL1656" s="116">
        <v>31.919499999999999</v>
      </c>
      <c r="BM1656" s="112">
        <v>0.73560999999999999</v>
      </c>
      <c r="BN1656" s="112">
        <v>0.84377199999999997</v>
      </c>
      <c r="BO1656" s="112">
        <v>0.35740699999999997</v>
      </c>
      <c r="BP1656" s="112">
        <v>0.62946299999999999</v>
      </c>
      <c r="BQ1656" s="112">
        <v>1.49417E-2</v>
      </c>
      <c r="BR1656" s="112">
        <v>7.2046699999999998E-3</v>
      </c>
      <c r="BS1656" s="112">
        <v>3.1995000000000003E-2</v>
      </c>
      <c r="BT1656" s="112">
        <v>1.1007400000000001E-2</v>
      </c>
      <c r="BU1656" s="117">
        <v>0.56474800000000003</v>
      </c>
      <c r="BV1656" s="112">
        <v>0.78301600000000005</v>
      </c>
      <c r="BW1656" s="112">
        <v>0.87624199999999997</v>
      </c>
      <c r="BX1656" s="112">
        <v>0.46871400000000002</v>
      </c>
      <c r="BY1656" s="112">
        <v>0.69593300000000002</v>
      </c>
      <c r="BZ1656" s="112">
        <v>0.27465299999999998</v>
      </c>
      <c r="CA1656" s="112">
        <v>7.7551400000000006E-2</v>
      </c>
      <c r="CB1656" s="112">
        <v>0.171683</v>
      </c>
      <c r="CC1656" s="112">
        <v>8.1429299999999996E-2</v>
      </c>
      <c r="CD1656" s="117">
        <v>0.84867300000000001</v>
      </c>
      <c r="CE1656" s="105">
        <v>3.7338299999999998E-2</v>
      </c>
      <c r="CF1656" s="105">
        <v>-2.5849E-2</v>
      </c>
      <c r="CG1656" s="105">
        <v>-0.21013100000000001</v>
      </c>
      <c r="CH1656" s="105">
        <v>-5.9909200000000003E-2</v>
      </c>
      <c r="CI1656" s="105">
        <v>0.31833499999999998</v>
      </c>
      <c r="CJ1656" s="105">
        <v>0.25078499999999998</v>
      </c>
      <c r="CK1656" s="105">
        <v>0.23593800000000001</v>
      </c>
      <c r="CL1656" s="105">
        <v>0.29090500000000002</v>
      </c>
      <c r="CM1656" s="116">
        <v>2.8301900000000001E-2</v>
      </c>
    </row>
    <row r="1657" spans="1:91">
      <c r="A1657" s="104" t="s">
        <v>4304</v>
      </c>
      <c r="B1657" s="104" t="s">
        <v>4305</v>
      </c>
      <c r="C1657" s="104" t="s">
        <v>4306</v>
      </c>
      <c r="D1657" s="105">
        <v>34.914200000000001</v>
      </c>
      <c r="E1657" s="108">
        <v>28240928689</v>
      </c>
      <c r="F1657" s="108">
        <v>26876053431</v>
      </c>
      <c r="G1657" s="108">
        <v>27191644646</v>
      </c>
      <c r="H1657" s="108">
        <v>30305200734</v>
      </c>
      <c r="I1657" s="108">
        <v>26389646259</v>
      </c>
      <c r="J1657" s="108">
        <v>27580454009</v>
      </c>
      <c r="K1657" s="108">
        <v>26178463936</v>
      </c>
      <c r="L1657" s="108">
        <v>16700229276</v>
      </c>
      <c r="M1657" s="108">
        <v>26745734985</v>
      </c>
      <c r="N1657" s="108">
        <v>22348201336</v>
      </c>
      <c r="O1657" s="108">
        <v>27610629243</v>
      </c>
      <c r="P1657" s="108">
        <v>24274788050</v>
      </c>
      <c r="Q1657" s="108">
        <v>27293259527</v>
      </c>
      <c r="R1657" s="108">
        <v>28030056926</v>
      </c>
      <c r="S1657" s="108">
        <v>30152575409</v>
      </c>
      <c r="T1657" s="108">
        <v>24985045821</v>
      </c>
      <c r="U1657" s="108">
        <v>25841389447</v>
      </c>
      <c r="V1657" s="108">
        <v>24228429775</v>
      </c>
      <c r="W1657" s="108">
        <v>27217121210</v>
      </c>
      <c r="X1657" s="108">
        <v>28569681483</v>
      </c>
      <c r="Y1657" s="108">
        <v>27041855705</v>
      </c>
      <c r="Z1657" s="108">
        <v>25915871096</v>
      </c>
      <c r="AA1657" s="108">
        <v>25147070645</v>
      </c>
      <c r="AB1657" s="108">
        <v>25459958612</v>
      </c>
      <c r="AC1657" s="108">
        <v>27753541587</v>
      </c>
      <c r="AD1657" s="108">
        <v>28263892895</v>
      </c>
      <c r="AE1657" s="108">
        <v>28763998508</v>
      </c>
      <c r="AF1657" s="108">
        <v>28249782519</v>
      </c>
      <c r="AG1657" s="108">
        <v>28602532789</v>
      </c>
      <c r="AH1657" s="115">
        <v>28071253579</v>
      </c>
      <c r="AI1657" s="105">
        <v>35.1006</v>
      </c>
      <c r="AJ1657" s="105">
        <v>35.146599999999999</v>
      </c>
      <c r="AK1657" s="105">
        <v>35.154499999999999</v>
      </c>
      <c r="AL1657" s="105">
        <v>35.093200000000003</v>
      </c>
      <c r="AM1657" s="105">
        <v>35.032400000000003</v>
      </c>
      <c r="AN1657" s="105">
        <v>35.052900000000001</v>
      </c>
      <c r="AO1657" s="105">
        <v>34.858400000000003</v>
      </c>
      <c r="AP1657" s="105">
        <v>34.568300000000001</v>
      </c>
      <c r="AQ1657" s="105">
        <v>34.8277</v>
      </c>
      <c r="AR1657" s="105">
        <v>34.836599999999997</v>
      </c>
      <c r="AS1657" s="105">
        <v>35.1721</v>
      </c>
      <c r="AT1657" s="105">
        <v>35.102899999999998</v>
      </c>
      <c r="AU1657" s="105">
        <v>34.872100000000003</v>
      </c>
      <c r="AV1657" s="105">
        <v>34.995899999999999</v>
      </c>
      <c r="AW1657" s="105">
        <v>35.192500000000003</v>
      </c>
      <c r="AX1657" s="105">
        <v>34.919699999999999</v>
      </c>
      <c r="AY1657" s="105">
        <v>34.893500000000003</v>
      </c>
      <c r="AZ1657" s="105">
        <v>34.827500000000001</v>
      </c>
      <c r="BA1657" s="105">
        <v>34.908700000000003</v>
      </c>
      <c r="BB1657" s="105">
        <v>35.075299999999999</v>
      </c>
      <c r="BC1657" s="105">
        <v>34.871299999999998</v>
      </c>
      <c r="BD1657" s="105">
        <v>35.019300000000001</v>
      </c>
      <c r="BE1657" s="105">
        <v>34.965600000000002</v>
      </c>
      <c r="BF1657" s="105">
        <v>35.004100000000001</v>
      </c>
      <c r="BG1657" s="105">
        <v>34.761499999999998</v>
      </c>
      <c r="BH1657" s="105">
        <v>34.743499999999997</v>
      </c>
      <c r="BI1657" s="105">
        <v>34.757399999999997</v>
      </c>
      <c r="BJ1657" s="105">
        <v>34.772599999999997</v>
      </c>
      <c r="BK1657" s="105">
        <v>34.661299999999997</v>
      </c>
      <c r="BL1657" s="116">
        <v>34.712400000000002</v>
      </c>
      <c r="BM1657" s="112">
        <v>3.22866E-4</v>
      </c>
      <c r="BN1657" s="112">
        <v>7.2684799999999999E-4</v>
      </c>
      <c r="BO1657" s="112">
        <v>0.73038400000000003</v>
      </c>
      <c r="BP1657" s="112">
        <v>3.9876799999999997E-2</v>
      </c>
      <c r="BQ1657" s="112">
        <v>3.6629500000000002E-2</v>
      </c>
      <c r="BR1657" s="112">
        <v>1.7543099999999999E-2</v>
      </c>
      <c r="BS1657" s="112">
        <v>2.8441399999999999E-2</v>
      </c>
      <c r="BT1657" s="112">
        <v>1.4404000000000001E-3</v>
      </c>
      <c r="BU1657" s="117">
        <v>0.30097800000000002</v>
      </c>
      <c r="BV1657" s="112">
        <v>8.03392E-3</v>
      </c>
      <c r="BW1657" s="112">
        <v>1.2005500000000001E-2</v>
      </c>
      <c r="BX1657" s="112">
        <v>0.79693400000000003</v>
      </c>
      <c r="BY1657" s="112">
        <v>7.6865199999999995E-2</v>
      </c>
      <c r="BZ1657" s="112">
        <v>0.35445500000000002</v>
      </c>
      <c r="CA1657" s="112">
        <v>0.12684000000000001</v>
      </c>
      <c r="CB1657" s="112">
        <v>0.16409099999999999</v>
      </c>
      <c r="CC1657" s="112">
        <v>2.93596E-2</v>
      </c>
      <c r="CD1657" s="117">
        <v>0.73119599999999996</v>
      </c>
      <c r="CE1657" s="105">
        <v>0.41844900000000002</v>
      </c>
      <c r="CF1657" s="105">
        <v>0.34407300000000002</v>
      </c>
      <c r="CG1657" s="105">
        <v>3.6027299999999998E-2</v>
      </c>
      <c r="CH1657" s="105">
        <v>0.32177</v>
      </c>
      <c r="CI1657" s="105">
        <v>0.30474099999999998</v>
      </c>
      <c r="CJ1657" s="105">
        <v>0.16477600000000001</v>
      </c>
      <c r="CK1657" s="105">
        <v>0.23633199999999999</v>
      </c>
      <c r="CL1657" s="105">
        <v>0.28090399999999999</v>
      </c>
      <c r="CM1657" s="116">
        <v>3.8700100000000001E-2</v>
      </c>
    </row>
    <row r="1658" spans="1:91">
      <c r="A1658" s="104" t="s">
        <v>4307</v>
      </c>
      <c r="B1658" s="104" t="s">
        <v>4308</v>
      </c>
      <c r="C1658" s="104" t="s">
        <v>4309</v>
      </c>
      <c r="D1658" s="105">
        <v>29.57565</v>
      </c>
      <c r="E1658" s="108">
        <v>660866051</v>
      </c>
      <c r="F1658" s="108">
        <v>671234788.29999995</v>
      </c>
      <c r="G1658" s="108">
        <v>707991396</v>
      </c>
      <c r="H1658" s="108">
        <v>812686220.29999995</v>
      </c>
      <c r="I1658" s="108">
        <v>830244640</v>
      </c>
      <c r="J1658" s="108">
        <v>834502560</v>
      </c>
      <c r="K1658" s="108">
        <v>730589632</v>
      </c>
      <c r="L1658" s="108">
        <v>541184720</v>
      </c>
      <c r="M1658" s="108">
        <v>807909776</v>
      </c>
      <c r="N1658" s="108">
        <v>819955146</v>
      </c>
      <c r="O1658" s="108">
        <v>803016648</v>
      </c>
      <c r="P1658" s="108">
        <v>734734020.5</v>
      </c>
      <c r="Q1658" s="108">
        <v>635503320</v>
      </c>
      <c r="R1658" s="108">
        <v>598814680</v>
      </c>
      <c r="S1658" s="108">
        <v>514506516</v>
      </c>
      <c r="T1658" s="108">
        <v>614163623.5</v>
      </c>
      <c r="U1658" s="108">
        <v>596722178.39999998</v>
      </c>
      <c r="V1658" s="108">
        <v>635939985.5</v>
      </c>
      <c r="W1658" s="108">
        <v>610843383.5</v>
      </c>
      <c r="X1658" s="108">
        <v>631323682</v>
      </c>
      <c r="Y1658" s="108">
        <v>636348959</v>
      </c>
      <c r="Z1658" s="108">
        <v>592571596</v>
      </c>
      <c r="AA1658" s="108">
        <v>621186456</v>
      </c>
      <c r="AB1658" s="108">
        <v>581970520</v>
      </c>
      <c r="AC1658" s="108">
        <v>764307200</v>
      </c>
      <c r="AD1658" s="108">
        <v>781969296</v>
      </c>
      <c r="AE1658" s="108">
        <v>721939824</v>
      </c>
      <c r="AF1658" s="108">
        <v>725433664</v>
      </c>
      <c r="AG1658" s="108">
        <v>753064456</v>
      </c>
      <c r="AH1658" s="115">
        <v>747661216</v>
      </c>
      <c r="AI1658" s="105">
        <v>29.683299999999999</v>
      </c>
      <c r="AJ1658" s="105">
        <v>29.916399999999999</v>
      </c>
      <c r="AK1658" s="105">
        <v>29.995200000000001</v>
      </c>
      <c r="AL1658" s="105">
        <v>29.872499999999999</v>
      </c>
      <c r="AM1658" s="105">
        <v>30.058199999999999</v>
      </c>
      <c r="AN1658" s="105">
        <v>30.173100000000002</v>
      </c>
      <c r="AO1658" s="105">
        <v>29.679600000000001</v>
      </c>
      <c r="AP1658" s="105">
        <v>29.823399999999999</v>
      </c>
      <c r="AQ1658" s="105">
        <v>29.778700000000001</v>
      </c>
      <c r="AR1658" s="105">
        <v>30.068000000000001</v>
      </c>
      <c r="AS1658" s="105">
        <v>30.166399999999999</v>
      </c>
      <c r="AT1658" s="105">
        <v>30.056799999999999</v>
      </c>
      <c r="AU1658" s="105">
        <v>29.4407</v>
      </c>
      <c r="AV1658" s="105">
        <v>29.447199999999999</v>
      </c>
      <c r="AW1658" s="105">
        <v>29.334199999999999</v>
      </c>
      <c r="AX1658" s="105">
        <v>29.573399999999999</v>
      </c>
      <c r="AY1658" s="105">
        <v>29.480699999999999</v>
      </c>
      <c r="AZ1658" s="105">
        <v>29.552399999999999</v>
      </c>
      <c r="BA1658" s="105">
        <v>29.4312</v>
      </c>
      <c r="BB1658" s="105">
        <v>29.587</v>
      </c>
      <c r="BC1658" s="105">
        <v>29.462700000000002</v>
      </c>
      <c r="BD1658" s="105">
        <v>29.525200000000002</v>
      </c>
      <c r="BE1658" s="105">
        <v>29.6206</v>
      </c>
      <c r="BF1658" s="105">
        <v>29.553000000000001</v>
      </c>
      <c r="BG1658" s="105">
        <v>29.5503</v>
      </c>
      <c r="BH1658" s="105">
        <v>29.5779</v>
      </c>
      <c r="BI1658" s="105">
        <v>29.441199999999998</v>
      </c>
      <c r="BJ1658" s="105">
        <v>29.4893</v>
      </c>
      <c r="BK1658" s="105">
        <v>29.434200000000001</v>
      </c>
      <c r="BL1658" s="116">
        <v>29.478400000000001</v>
      </c>
      <c r="BM1658" s="112">
        <v>1.3927200000000001E-2</v>
      </c>
      <c r="BN1658" s="112">
        <v>3.1308E-3</v>
      </c>
      <c r="BO1658" s="112">
        <v>3.0307300000000001E-3</v>
      </c>
      <c r="BP1658" s="112">
        <v>8.3312999999999993E-5</v>
      </c>
      <c r="BQ1658" s="112">
        <v>0.21144399999999999</v>
      </c>
      <c r="BR1658" s="112">
        <v>0.105685</v>
      </c>
      <c r="BS1658" s="112">
        <v>0.62929400000000002</v>
      </c>
      <c r="BT1658" s="112">
        <v>3.9829900000000001E-2</v>
      </c>
      <c r="BU1658" s="117">
        <v>0.28269</v>
      </c>
      <c r="BV1658" s="112">
        <v>4.8254199999999997E-2</v>
      </c>
      <c r="BW1658" s="112">
        <v>2.13379E-2</v>
      </c>
      <c r="BX1658" s="112">
        <v>3.2440700000000003E-2</v>
      </c>
      <c r="BY1658" s="112">
        <v>2.9130900000000001E-3</v>
      </c>
      <c r="BZ1658" s="112">
        <v>0.58544399999999996</v>
      </c>
      <c r="CA1658" s="112">
        <v>0.33636700000000003</v>
      </c>
      <c r="CB1658" s="112">
        <v>0.78600199999999998</v>
      </c>
      <c r="CC1658" s="112">
        <v>0.161</v>
      </c>
      <c r="CD1658" s="117">
        <v>0.72864200000000001</v>
      </c>
      <c r="CE1658" s="105">
        <v>0.39765099999999998</v>
      </c>
      <c r="CF1658" s="105">
        <v>0.56730400000000003</v>
      </c>
      <c r="CG1658" s="105">
        <v>0.29326799999999997</v>
      </c>
      <c r="CH1658" s="105">
        <v>0.62976399999999999</v>
      </c>
      <c r="CI1658" s="105">
        <v>-5.9918699999999998E-2</v>
      </c>
      <c r="CJ1658" s="105">
        <v>6.8166699999999997E-2</v>
      </c>
      <c r="CK1658" s="105">
        <v>2.6336700000000001E-2</v>
      </c>
      <c r="CL1658" s="105">
        <v>9.8951300000000006E-2</v>
      </c>
      <c r="CM1658" s="116">
        <v>5.5824899999999997E-2</v>
      </c>
    </row>
    <row r="1659" spans="1:91">
      <c r="A1659" s="104" t="s">
        <v>4310</v>
      </c>
      <c r="B1659" s="104" t="s">
        <v>4311</v>
      </c>
      <c r="C1659" s="104" t="s">
        <v>4312</v>
      </c>
      <c r="D1659" s="105">
        <v>26.473599999999998</v>
      </c>
      <c r="E1659" s="108">
        <v>79192416</v>
      </c>
      <c r="F1659" s="108">
        <v>38129148</v>
      </c>
      <c r="G1659" s="108">
        <v>53981584</v>
      </c>
      <c r="H1659" s="108">
        <v>31187834</v>
      </c>
      <c r="I1659" s="108">
        <v>14956515</v>
      </c>
      <c r="J1659" s="108">
        <v>17253286</v>
      </c>
      <c r="K1659" s="108">
        <v>70111608</v>
      </c>
      <c r="L1659" s="108">
        <v>19585964</v>
      </c>
      <c r="M1659" s="108">
        <v>60295724</v>
      </c>
      <c r="N1659" s="108">
        <v>44341392</v>
      </c>
      <c r="O1659" s="108">
        <v>24819746</v>
      </c>
      <c r="P1659" s="108">
        <v>28739190</v>
      </c>
      <c r="Q1659" s="108">
        <v>100669520</v>
      </c>
      <c r="R1659" s="108">
        <v>72513408</v>
      </c>
      <c r="S1659" s="108">
        <v>123788152</v>
      </c>
      <c r="T1659" s="108">
        <v>81180872</v>
      </c>
      <c r="U1659" s="108">
        <v>83421432</v>
      </c>
      <c r="V1659" s="108">
        <v>73352400</v>
      </c>
      <c r="W1659" s="108">
        <v>91579376</v>
      </c>
      <c r="X1659" s="108">
        <v>90225304</v>
      </c>
      <c r="Y1659" s="108">
        <v>100404600</v>
      </c>
      <c r="Z1659" s="108">
        <v>117236760</v>
      </c>
      <c r="AA1659" s="108">
        <v>85318168</v>
      </c>
      <c r="AB1659" s="108">
        <v>74689008</v>
      </c>
      <c r="AC1659" s="108">
        <v>81318424</v>
      </c>
      <c r="AD1659" s="108">
        <v>110935336</v>
      </c>
      <c r="AE1659" s="108">
        <v>85246648</v>
      </c>
      <c r="AF1659" s="108">
        <v>96322540</v>
      </c>
      <c r="AG1659" s="108">
        <v>110051350</v>
      </c>
      <c r="AH1659" s="115">
        <v>81053424</v>
      </c>
      <c r="AI1659" s="105">
        <v>26.622299999999999</v>
      </c>
      <c r="AJ1659" s="105">
        <v>25.885999999999999</v>
      </c>
      <c r="AK1659" s="105">
        <v>26.339099999999998</v>
      </c>
      <c r="AL1659" s="105">
        <v>25.168900000000001</v>
      </c>
      <c r="AM1659" s="105">
        <v>24.317799999999998</v>
      </c>
      <c r="AN1659" s="105">
        <v>24.934699999999999</v>
      </c>
      <c r="AO1659" s="105">
        <v>26.314499999999999</v>
      </c>
      <c r="AP1659" s="105">
        <v>25.347300000000001</v>
      </c>
      <c r="AQ1659" s="105">
        <v>26.034600000000001</v>
      </c>
      <c r="AR1659" s="105">
        <v>25.725100000000001</v>
      </c>
      <c r="AS1659" s="105">
        <v>25.261800000000001</v>
      </c>
      <c r="AT1659" s="105">
        <v>25.380700000000001</v>
      </c>
      <c r="AU1659" s="105">
        <v>26.802199999999999</v>
      </c>
      <c r="AV1659" s="105">
        <v>26.401399999999999</v>
      </c>
      <c r="AW1659" s="105">
        <v>27.3293</v>
      </c>
      <c r="AX1659" s="105">
        <v>26.654</v>
      </c>
      <c r="AY1659" s="105">
        <v>26.651700000000002</v>
      </c>
      <c r="AZ1659" s="105">
        <v>26.5458</v>
      </c>
      <c r="BA1659" s="105">
        <v>26.6935</v>
      </c>
      <c r="BB1659" s="105">
        <v>26.777899999999999</v>
      </c>
      <c r="BC1659" s="105">
        <v>26.7514</v>
      </c>
      <c r="BD1659" s="105">
        <v>27.213899999999999</v>
      </c>
      <c r="BE1659" s="105">
        <v>26.776800000000001</v>
      </c>
      <c r="BF1659" s="105">
        <v>26.591000000000001</v>
      </c>
      <c r="BG1659" s="105">
        <v>26.298300000000001</v>
      </c>
      <c r="BH1659" s="105">
        <v>26.735900000000001</v>
      </c>
      <c r="BI1659" s="105">
        <v>26.359000000000002</v>
      </c>
      <c r="BJ1659" s="105">
        <v>26.5764</v>
      </c>
      <c r="BK1659" s="105">
        <v>26.686299999999999</v>
      </c>
      <c r="BL1659" s="116">
        <v>26.3245</v>
      </c>
      <c r="BM1659" s="112">
        <v>0.36168499999999998</v>
      </c>
      <c r="BN1659" s="112">
        <v>3.34031E-3</v>
      </c>
      <c r="BO1659" s="112">
        <v>0.10904800000000001</v>
      </c>
      <c r="BP1659" s="112">
        <v>3.6122300000000001E-3</v>
      </c>
      <c r="BQ1659" s="112">
        <v>0.33698699999999998</v>
      </c>
      <c r="BR1659" s="112">
        <v>0.47870699999999999</v>
      </c>
      <c r="BS1659" s="112">
        <v>0.12623999999999999</v>
      </c>
      <c r="BT1659" s="112">
        <v>0.19534599999999999</v>
      </c>
      <c r="BU1659" s="117">
        <v>0.72864700000000004</v>
      </c>
      <c r="BV1659" s="112">
        <v>0.44565199999999999</v>
      </c>
      <c r="BW1659" s="112">
        <v>2.1863199999999999E-2</v>
      </c>
      <c r="BX1659" s="112">
        <v>0.20304700000000001</v>
      </c>
      <c r="BY1659" s="112">
        <v>1.5118100000000001E-2</v>
      </c>
      <c r="BZ1659" s="112">
        <v>0.66245600000000004</v>
      </c>
      <c r="CA1659" s="112">
        <v>0.72277499999999995</v>
      </c>
      <c r="CB1659" s="112">
        <v>0.334644</v>
      </c>
      <c r="CC1659" s="112">
        <v>0.39266899999999999</v>
      </c>
      <c r="CD1659" s="117">
        <v>0.91275600000000001</v>
      </c>
      <c r="CE1659" s="105">
        <v>-0.246616</v>
      </c>
      <c r="CF1659" s="105">
        <v>-1.7219500000000001</v>
      </c>
      <c r="CG1659" s="105">
        <v>-0.63023899999999999</v>
      </c>
      <c r="CH1659" s="105">
        <v>-1.07321</v>
      </c>
      <c r="CI1659" s="105">
        <v>0.31524999999999997</v>
      </c>
      <c r="CJ1659" s="105">
        <v>8.8094699999999998E-2</v>
      </c>
      <c r="CK1659" s="105">
        <v>0.211872</v>
      </c>
      <c r="CL1659" s="105">
        <v>0.33149000000000001</v>
      </c>
      <c r="CM1659" s="116">
        <v>-6.4673099999999997E-2</v>
      </c>
    </row>
    <row r="1660" spans="1:91">
      <c r="A1660" s="104" t="s">
        <v>4313</v>
      </c>
      <c r="B1660" s="104" t="s">
        <v>4314</v>
      </c>
      <c r="C1660" s="104" t="s">
        <v>1130</v>
      </c>
      <c r="D1660" s="105">
        <v>27.39415</v>
      </c>
      <c r="E1660" s="108">
        <v>134851824</v>
      </c>
      <c r="F1660" s="108">
        <v>115004744</v>
      </c>
      <c r="G1660" s="108">
        <v>122571544</v>
      </c>
      <c r="H1660" s="108">
        <v>197197964</v>
      </c>
      <c r="I1660" s="108">
        <v>167677876</v>
      </c>
      <c r="J1660" s="108">
        <v>115784815</v>
      </c>
      <c r="K1660" s="108">
        <v>136440256</v>
      </c>
      <c r="L1660" s="108">
        <v>76814368</v>
      </c>
      <c r="M1660" s="108">
        <v>142153344</v>
      </c>
      <c r="N1660" s="108">
        <v>125218968</v>
      </c>
      <c r="O1660" s="108">
        <v>115412984</v>
      </c>
      <c r="P1660" s="108">
        <v>110052965.5</v>
      </c>
      <c r="Q1660" s="108">
        <v>148779856</v>
      </c>
      <c r="R1660" s="108">
        <v>138978640</v>
      </c>
      <c r="S1660" s="108">
        <v>155340160</v>
      </c>
      <c r="T1660" s="108">
        <v>151589760</v>
      </c>
      <c r="U1660" s="108">
        <v>140201424</v>
      </c>
      <c r="V1660" s="108">
        <v>143581667.5</v>
      </c>
      <c r="W1660" s="108">
        <v>152477968</v>
      </c>
      <c r="X1660" s="108">
        <v>141328464</v>
      </c>
      <c r="Y1660" s="108">
        <v>149862416</v>
      </c>
      <c r="Z1660" s="108">
        <v>141355936</v>
      </c>
      <c r="AA1660" s="108">
        <v>123974432</v>
      </c>
      <c r="AB1660" s="108">
        <v>146410112</v>
      </c>
      <c r="AC1660" s="108">
        <v>153049248</v>
      </c>
      <c r="AD1660" s="108">
        <v>153549056</v>
      </c>
      <c r="AE1660" s="108">
        <v>164621296</v>
      </c>
      <c r="AF1660" s="108">
        <v>170236704</v>
      </c>
      <c r="AG1660" s="108">
        <v>183751568</v>
      </c>
      <c r="AH1660" s="115">
        <v>183561600</v>
      </c>
      <c r="AI1660" s="105">
        <v>27.3903</v>
      </c>
      <c r="AJ1660" s="105">
        <v>27.4861</v>
      </c>
      <c r="AK1660" s="105">
        <v>27.553899999999999</v>
      </c>
      <c r="AL1660" s="105">
        <v>27.829499999999999</v>
      </c>
      <c r="AM1660" s="105">
        <v>27.773299999999999</v>
      </c>
      <c r="AN1660" s="105">
        <v>27.3628</v>
      </c>
      <c r="AO1660" s="105">
        <v>27.296399999999998</v>
      </c>
      <c r="AP1660" s="105">
        <v>27.2881</v>
      </c>
      <c r="AQ1660" s="105">
        <v>27.271999999999998</v>
      </c>
      <c r="AR1660" s="105">
        <v>27.355799999999999</v>
      </c>
      <c r="AS1660" s="105">
        <v>27.434799999999999</v>
      </c>
      <c r="AT1660" s="105">
        <v>27.317799999999998</v>
      </c>
      <c r="AU1660" s="105">
        <v>27.3749</v>
      </c>
      <c r="AV1660" s="105">
        <v>27.34</v>
      </c>
      <c r="AW1660" s="105">
        <v>27.666799999999999</v>
      </c>
      <c r="AX1660" s="105">
        <v>27.5549</v>
      </c>
      <c r="AY1660" s="105">
        <v>27.386600000000001</v>
      </c>
      <c r="AZ1660" s="105">
        <v>27.479299999999999</v>
      </c>
      <c r="BA1660" s="105">
        <v>27.428999999999998</v>
      </c>
      <c r="BB1660" s="105">
        <v>27.423500000000001</v>
      </c>
      <c r="BC1660" s="105">
        <v>27.350300000000001</v>
      </c>
      <c r="BD1660" s="105">
        <v>27.503399999999999</v>
      </c>
      <c r="BE1660" s="105">
        <v>27.3476</v>
      </c>
      <c r="BF1660" s="105">
        <v>27.562000000000001</v>
      </c>
      <c r="BG1660" s="105">
        <v>27.1952</v>
      </c>
      <c r="BH1660" s="105">
        <v>27.212399999999999</v>
      </c>
      <c r="BI1660" s="105">
        <v>27.308499999999999</v>
      </c>
      <c r="BJ1660" s="105">
        <v>27.398</v>
      </c>
      <c r="BK1660" s="105">
        <v>27.427199999999999</v>
      </c>
      <c r="BL1660" s="116">
        <v>27.513300000000001</v>
      </c>
      <c r="BM1660" s="112">
        <v>0.63009300000000001</v>
      </c>
      <c r="BN1660" s="112">
        <v>0.23889299999999999</v>
      </c>
      <c r="BO1660" s="112">
        <v>1.0435399999999999E-2</v>
      </c>
      <c r="BP1660" s="112">
        <v>0.19117400000000001</v>
      </c>
      <c r="BQ1660" s="112">
        <v>0.90169999999999995</v>
      </c>
      <c r="BR1660" s="112">
        <v>0.67007399999999995</v>
      </c>
      <c r="BS1660" s="112">
        <v>0.35081499999999999</v>
      </c>
      <c r="BT1660" s="112">
        <v>0.75026999999999999</v>
      </c>
      <c r="BU1660" s="117">
        <v>1.36782E-2</v>
      </c>
      <c r="BV1660" s="112">
        <v>0.69662900000000005</v>
      </c>
      <c r="BW1660" s="112">
        <v>0.32953199999999999</v>
      </c>
      <c r="BX1660" s="112">
        <v>6.0588799999999998E-2</v>
      </c>
      <c r="BY1660" s="112">
        <v>0.26657599999999998</v>
      </c>
      <c r="BZ1660" s="112">
        <v>0.95384800000000003</v>
      </c>
      <c r="CA1660" s="112">
        <v>0.84152400000000005</v>
      </c>
      <c r="CB1660" s="112">
        <v>0.58124699999999996</v>
      </c>
      <c r="CC1660" s="112">
        <v>0.85655999999999999</v>
      </c>
      <c r="CD1660" s="117">
        <v>0.39360400000000001</v>
      </c>
      <c r="CE1660" s="105">
        <v>3.0583099999999998E-2</v>
      </c>
      <c r="CF1660" s="105">
        <v>0.20896799999999999</v>
      </c>
      <c r="CG1660" s="105">
        <v>-0.16070899999999999</v>
      </c>
      <c r="CH1660" s="105">
        <v>-7.6730699999999999E-2</v>
      </c>
      <c r="CI1660" s="105">
        <v>1.43693E-2</v>
      </c>
      <c r="CJ1660" s="105">
        <v>2.7411100000000001E-2</v>
      </c>
      <c r="CK1660" s="105">
        <v>-4.5270299999999999E-2</v>
      </c>
      <c r="CL1660" s="105">
        <v>2.4806999999999999E-2</v>
      </c>
      <c r="CM1660" s="116">
        <v>-0.207511</v>
      </c>
    </row>
    <row r="1661" spans="1:91">
      <c r="A1661" s="104" t="s">
        <v>4315</v>
      </c>
      <c r="B1661" s="104" t="s">
        <v>4316</v>
      </c>
      <c r="C1661" s="104" t="s">
        <v>2328</v>
      </c>
      <c r="D1661" s="105">
        <v>26.28725</v>
      </c>
      <c r="E1661" s="108">
        <v>59178692.25</v>
      </c>
      <c r="F1661" s="108">
        <v>39041014.380000003</v>
      </c>
      <c r="G1661" s="108">
        <v>25632303.75</v>
      </c>
      <c r="H1661" s="108">
        <v>68595017</v>
      </c>
      <c r="I1661" s="108">
        <v>34644669</v>
      </c>
      <c r="J1661" s="108">
        <v>33135046</v>
      </c>
      <c r="K1661" s="108">
        <v>68701358</v>
      </c>
      <c r="L1661" s="108">
        <v>15253527</v>
      </c>
      <c r="M1661" s="108">
        <v>38302999.380000003</v>
      </c>
      <c r="N1661" s="108">
        <v>23361801.940000001</v>
      </c>
      <c r="O1661" s="108">
        <v>14700191.880000001</v>
      </c>
      <c r="P1661" s="108">
        <v>8863751</v>
      </c>
      <c r="Q1661" s="108">
        <v>93595432.5</v>
      </c>
      <c r="R1661" s="108">
        <v>63206696</v>
      </c>
      <c r="S1661" s="108">
        <v>83205748</v>
      </c>
      <c r="T1661" s="108">
        <v>65043399.5</v>
      </c>
      <c r="U1661" s="108">
        <v>103151388.8</v>
      </c>
      <c r="V1661" s="108">
        <v>28168468</v>
      </c>
      <c r="W1661" s="108">
        <v>182457165</v>
      </c>
      <c r="X1661" s="108">
        <v>76044546</v>
      </c>
      <c r="Y1661" s="108">
        <v>98738670</v>
      </c>
      <c r="Z1661" s="108">
        <v>205389881.80000001</v>
      </c>
      <c r="AA1661" s="108">
        <v>115025415.7</v>
      </c>
      <c r="AB1661" s="108">
        <v>41276979.189999998</v>
      </c>
      <c r="AC1661" s="108">
        <v>161022835.59999999</v>
      </c>
      <c r="AD1661" s="108">
        <v>224705762.59999999</v>
      </c>
      <c r="AE1661" s="108">
        <v>109073923.3</v>
      </c>
      <c r="AF1661" s="108">
        <v>71473763.25</v>
      </c>
      <c r="AG1661" s="108">
        <v>109127171.90000001</v>
      </c>
      <c r="AH1661" s="115">
        <v>124543266.3</v>
      </c>
      <c r="AI1661" s="105">
        <v>26.202100000000002</v>
      </c>
      <c r="AJ1661" s="105">
        <v>25.926600000000001</v>
      </c>
      <c r="AK1661" s="105">
        <v>25.271999999999998</v>
      </c>
      <c r="AL1661" s="105">
        <v>26.306000000000001</v>
      </c>
      <c r="AM1661" s="105">
        <v>25.563400000000001</v>
      </c>
      <c r="AN1661" s="105">
        <v>25.8309</v>
      </c>
      <c r="AO1661" s="105">
        <v>26.2685</v>
      </c>
      <c r="AP1661" s="105">
        <v>24.9924</v>
      </c>
      <c r="AQ1661" s="105">
        <v>25.38</v>
      </c>
      <c r="AR1661" s="105">
        <v>24.703900000000001</v>
      </c>
      <c r="AS1661" s="105">
        <v>24.637599999999999</v>
      </c>
      <c r="AT1661" s="105">
        <v>23.683700000000002</v>
      </c>
      <c r="AU1661" s="105">
        <v>26.696300000000001</v>
      </c>
      <c r="AV1661" s="105">
        <v>26.203299999999999</v>
      </c>
      <c r="AW1661" s="105">
        <v>26.792999999999999</v>
      </c>
      <c r="AX1661" s="105">
        <v>26.334199999999999</v>
      </c>
      <c r="AY1661" s="105">
        <v>26.957999999999998</v>
      </c>
      <c r="AZ1661" s="105">
        <v>25.174099999999999</v>
      </c>
      <c r="BA1661" s="105">
        <v>27.687899999999999</v>
      </c>
      <c r="BB1661" s="105">
        <v>26.530799999999999</v>
      </c>
      <c r="BC1661" s="105">
        <v>26.739799999999999</v>
      </c>
      <c r="BD1661" s="105">
        <v>28.022099999999998</v>
      </c>
      <c r="BE1661" s="105">
        <v>27.199400000000001</v>
      </c>
      <c r="BF1661" s="105">
        <v>25.735399999999998</v>
      </c>
      <c r="BG1661" s="105">
        <v>27.270900000000001</v>
      </c>
      <c r="BH1661" s="105">
        <v>27.761399999999998</v>
      </c>
      <c r="BI1661" s="105">
        <v>26.714600000000001</v>
      </c>
      <c r="BJ1661" s="105">
        <v>26.146000000000001</v>
      </c>
      <c r="BK1661" s="105">
        <v>26.672699999999999</v>
      </c>
      <c r="BL1661" s="116">
        <v>26.946200000000001</v>
      </c>
      <c r="BM1661" s="112">
        <v>9.5227400000000004E-2</v>
      </c>
      <c r="BN1661" s="112">
        <v>9.7797800000000004E-2</v>
      </c>
      <c r="BO1661" s="112">
        <v>7.9272300000000004E-2</v>
      </c>
      <c r="BP1661" s="112">
        <v>5.15235E-3</v>
      </c>
      <c r="BQ1661" s="112">
        <v>0.93934399999999996</v>
      </c>
      <c r="BR1661" s="112">
        <v>0.49207499999999998</v>
      </c>
      <c r="BS1661" s="112">
        <v>0.40365899999999999</v>
      </c>
      <c r="BT1661" s="112">
        <v>0.60494700000000001</v>
      </c>
      <c r="BU1661" s="117">
        <v>0.15947900000000001</v>
      </c>
      <c r="BV1661" s="112">
        <v>0.157697</v>
      </c>
      <c r="BW1661" s="112">
        <v>0.16841800000000001</v>
      </c>
      <c r="BX1661" s="112">
        <v>0.171845</v>
      </c>
      <c r="BY1661" s="112">
        <v>1.8213900000000002E-2</v>
      </c>
      <c r="BZ1661" s="112">
        <v>0.96838800000000003</v>
      </c>
      <c r="CA1661" s="112">
        <v>0.73256900000000003</v>
      </c>
      <c r="CB1661" s="112">
        <v>0.62351599999999996</v>
      </c>
      <c r="CC1661" s="112">
        <v>0.75756800000000002</v>
      </c>
      <c r="CD1661" s="117">
        <v>0.68399600000000005</v>
      </c>
      <c r="CE1661" s="105">
        <v>-0.78805700000000001</v>
      </c>
      <c r="CF1661" s="105">
        <v>-0.68820300000000001</v>
      </c>
      <c r="CG1661" s="105">
        <v>-1.04129</v>
      </c>
      <c r="CH1661" s="105">
        <v>-2.2465600000000001</v>
      </c>
      <c r="CI1661" s="105">
        <v>-2.4091100000000001E-2</v>
      </c>
      <c r="CJ1661" s="105">
        <v>-0.43282399999999999</v>
      </c>
      <c r="CK1661" s="105">
        <v>0.39789799999999997</v>
      </c>
      <c r="CL1661" s="105">
        <v>0.39736199999999999</v>
      </c>
      <c r="CM1661" s="116">
        <v>0.66069</v>
      </c>
    </row>
    <row r="1662" spans="1:91">
      <c r="A1662" s="104" t="s">
        <v>4317</v>
      </c>
      <c r="B1662" s="104" t="s">
        <v>4318</v>
      </c>
      <c r="C1662" s="104" t="s">
        <v>4319</v>
      </c>
      <c r="D1662" s="105">
        <v>31.955249999999999</v>
      </c>
      <c r="E1662" s="108">
        <v>3029935065</v>
      </c>
      <c r="F1662" s="108">
        <v>2859550227</v>
      </c>
      <c r="G1662" s="108">
        <v>2630268530</v>
      </c>
      <c r="H1662" s="108">
        <v>3126057109</v>
      </c>
      <c r="I1662" s="108">
        <v>2628702375</v>
      </c>
      <c r="J1662" s="108">
        <v>2386608301</v>
      </c>
      <c r="K1662" s="108">
        <v>3332253871</v>
      </c>
      <c r="L1662" s="108">
        <v>1790463111</v>
      </c>
      <c r="M1662" s="108">
        <v>3184558029</v>
      </c>
      <c r="N1662" s="108">
        <v>2945664597</v>
      </c>
      <c r="O1662" s="108">
        <v>2677351312</v>
      </c>
      <c r="P1662" s="108">
        <v>2814936983</v>
      </c>
      <c r="Q1662" s="108">
        <v>3588800276</v>
      </c>
      <c r="R1662" s="108">
        <v>3880189452</v>
      </c>
      <c r="S1662" s="108">
        <v>3799297901</v>
      </c>
      <c r="T1662" s="108">
        <v>3198379039</v>
      </c>
      <c r="U1662" s="108">
        <v>3714491032</v>
      </c>
      <c r="V1662" s="108">
        <v>3802712526</v>
      </c>
      <c r="W1662" s="108">
        <v>3790030184</v>
      </c>
      <c r="X1662" s="108">
        <v>3987554106</v>
      </c>
      <c r="Y1662" s="108">
        <v>3632858953</v>
      </c>
      <c r="Z1662" s="108">
        <v>3388708984</v>
      </c>
      <c r="AA1662" s="108">
        <v>3316756459</v>
      </c>
      <c r="AB1662" s="108">
        <v>3250837306</v>
      </c>
      <c r="AC1662" s="108">
        <v>4090446403</v>
      </c>
      <c r="AD1662" s="108">
        <v>3884617599</v>
      </c>
      <c r="AE1662" s="108">
        <v>4020358553</v>
      </c>
      <c r="AF1662" s="108">
        <v>4187009949</v>
      </c>
      <c r="AG1662" s="108">
        <v>4948179072</v>
      </c>
      <c r="AH1662" s="115">
        <v>3968881469</v>
      </c>
      <c r="AI1662" s="105">
        <v>31.880099999999999</v>
      </c>
      <c r="AJ1662" s="105">
        <v>31.956499999999998</v>
      </c>
      <c r="AK1662" s="105">
        <v>31.8264</v>
      </c>
      <c r="AL1662" s="105">
        <v>31.816099999999999</v>
      </c>
      <c r="AM1662" s="105">
        <v>31.709399999999999</v>
      </c>
      <c r="AN1662" s="105">
        <v>31.61</v>
      </c>
      <c r="AO1662" s="105">
        <v>31.889700000000001</v>
      </c>
      <c r="AP1662" s="105">
        <v>31.394100000000002</v>
      </c>
      <c r="AQ1662" s="105">
        <v>31.7575</v>
      </c>
      <c r="AR1662" s="105">
        <v>31.870100000000001</v>
      </c>
      <c r="AS1662" s="105">
        <v>31.79</v>
      </c>
      <c r="AT1662" s="105">
        <v>31.994599999999998</v>
      </c>
      <c r="AU1662" s="105">
        <v>31.974599999999999</v>
      </c>
      <c r="AV1662" s="105">
        <v>32.1432</v>
      </c>
      <c r="AW1662" s="105">
        <v>32.135300000000001</v>
      </c>
      <c r="AX1662" s="105">
        <v>31.954000000000001</v>
      </c>
      <c r="AY1662" s="105">
        <v>32.113500000000002</v>
      </c>
      <c r="AZ1662" s="105">
        <v>32.150500000000001</v>
      </c>
      <c r="BA1662" s="105">
        <v>32.064500000000002</v>
      </c>
      <c r="BB1662" s="105">
        <v>32.212800000000001</v>
      </c>
      <c r="BC1662" s="105">
        <v>31.944099999999999</v>
      </c>
      <c r="BD1662" s="105">
        <v>32.064300000000003</v>
      </c>
      <c r="BE1662" s="105">
        <v>32.025799999999997</v>
      </c>
      <c r="BF1662" s="105">
        <v>32.034799999999997</v>
      </c>
      <c r="BG1662" s="105">
        <v>31.974599999999999</v>
      </c>
      <c r="BH1662" s="105">
        <v>31.876000000000001</v>
      </c>
      <c r="BI1662" s="105">
        <v>31.918600000000001</v>
      </c>
      <c r="BJ1662" s="105">
        <v>32.018300000000004</v>
      </c>
      <c r="BK1662" s="105">
        <v>32.131500000000003</v>
      </c>
      <c r="BL1662" s="116">
        <v>31.876799999999999</v>
      </c>
      <c r="BM1662" s="112">
        <v>0.21702399999999999</v>
      </c>
      <c r="BN1662" s="112">
        <v>3.4953100000000001E-2</v>
      </c>
      <c r="BO1662" s="112">
        <v>0.11817</v>
      </c>
      <c r="BP1662" s="112">
        <v>0.26065500000000003</v>
      </c>
      <c r="BQ1662" s="112">
        <v>0.45756200000000002</v>
      </c>
      <c r="BR1662" s="112">
        <v>0.53934400000000005</v>
      </c>
      <c r="BS1662" s="112">
        <v>0.57697500000000002</v>
      </c>
      <c r="BT1662" s="112">
        <v>0.68338600000000005</v>
      </c>
      <c r="BU1662" s="117">
        <v>0.33830300000000002</v>
      </c>
      <c r="BV1662" s="112">
        <v>0.29775299999999999</v>
      </c>
      <c r="BW1662" s="112">
        <v>8.3399899999999999E-2</v>
      </c>
      <c r="BX1662" s="112">
        <v>0.213396</v>
      </c>
      <c r="BY1662" s="112">
        <v>0.345138</v>
      </c>
      <c r="BZ1662" s="112">
        <v>0.72921599999999998</v>
      </c>
      <c r="CA1662" s="112">
        <v>0.76503699999999997</v>
      </c>
      <c r="CB1662" s="112">
        <v>0.74998900000000002</v>
      </c>
      <c r="CC1662" s="112">
        <v>0.80679199999999995</v>
      </c>
      <c r="CD1662" s="117">
        <v>0.74290299999999998</v>
      </c>
      <c r="CE1662" s="105">
        <v>-0.121183</v>
      </c>
      <c r="CF1662" s="105">
        <v>-0.29703099999999999</v>
      </c>
      <c r="CG1662" s="105">
        <v>-0.328428</v>
      </c>
      <c r="CH1662" s="105">
        <v>-0.123992</v>
      </c>
      <c r="CI1662" s="105">
        <v>7.5473799999999994E-2</v>
      </c>
      <c r="CJ1662" s="105">
        <v>6.3809099999999994E-2</v>
      </c>
      <c r="CK1662" s="105">
        <v>6.4923599999999998E-2</v>
      </c>
      <c r="CL1662" s="105">
        <v>3.2732600000000001E-2</v>
      </c>
      <c r="CM1662" s="116">
        <v>-8.5844000000000004E-2</v>
      </c>
    </row>
    <row r="1663" spans="1:91">
      <c r="A1663" s="104" t="s">
        <v>4320</v>
      </c>
      <c r="B1663" s="104" t="s">
        <v>4321</v>
      </c>
      <c r="C1663" s="104" t="s">
        <v>471</v>
      </c>
      <c r="D1663" s="105">
        <v>28.942599999999999</v>
      </c>
      <c r="E1663" s="108">
        <v>224415366.30000001</v>
      </c>
      <c r="F1663" s="108">
        <v>123224951.8</v>
      </c>
      <c r="G1663" s="108">
        <v>113193162.5</v>
      </c>
      <c r="H1663" s="108">
        <v>342803922.80000001</v>
      </c>
      <c r="I1663" s="108">
        <v>228524623.90000001</v>
      </c>
      <c r="J1663" s="108">
        <v>104883918.59999999</v>
      </c>
      <c r="K1663" s="108">
        <v>217449402.19999999</v>
      </c>
      <c r="L1663" s="108">
        <v>73071890.629999995</v>
      </c>
      <c r="M1663" s="108">
        <v>274489734.69999999</v>
      </c>
      <c r="N1663" s="108">
        <v>270381358.39999998</v>
      </c>
      <c r="O1663" s="108">
        <v>156069234.59999999</v>
      </c>
      <c r="P1663" s="108">
        <v>93626154</v>
      </c>
      <c r="Q1663" s="108">
        <v>727524740.5</v>
      </c>
      <c r="R1663" s="108">
        <v>510597880.69999999</v>
      </c>
      <c r="S1663" s="108">
        <v>264740743.59999999</v>
      </c>
      <c r="T1663" s="108">
        <v>770645673</v>
      </c>
      <c r="U1663" s="108">
        <v>717543622.29999995</v>
      </c>
      <c r="V1663" s="108">
        <v>502973830.39999998</v>
      </c>
      <c r="W1663" s="108">
        <v>902847272.39999998</v>
      </c>
      <c r="X1663" s="108">
        <v>412323995.89999998</v>
      </c>
      <c r="Y1663" s="108">
        <v>520059622</v>
      </c>
      <c r="Z1663" s="108">
        <v>410944080</v>
      </c>
      <c r="AA1663" s="108">
        <v>445228760.60000002</v>
      </c>
      <c r="AB1663" s="108">
        <v>312175546.60000002</v>
      </c>
      <c r="AC1663" s="108">
        <v>486745648.10000002</v>
      </c>
      <c r="AD1663" s="108">
        <v>635752515.5</v>
      </c>
      <c r="AE1663" s="108">
        <v>568595727.89999998</v>
      </c>
      <c r="AF1663" s="108">
        <v>511060604</v>
      </c>
      <c r="AG1663" s="108">
        <v>2051019109</v>
      </c>
      <c r="AH1663" s="115">
        <v>716621524</v>
      </c>
      <c r="AI1663" s="105">
        <v>28.1251</v>
      </c>
      <c r="AJ1663" s="105">
        <v>27.586300000000001</v>
      </c>
      <c r="AK1663" s="105">
        <v>27.445699999999999</v>
      </c>
      <c r="AL1663" s="105">
        <v>28.627199999999998</v>
      </c>
      <c r="AM1663" s="105">
        <v>28.233599999999999</v>
      </c>
      <c r="AN1663" s="105">
        <v>27.184000000000001</v>
      </c>
      <c r="AO1663" s="105">
        <v>27.9588</v>
      </c>
      <c r="AP1663" s="105">
        <v>27.135200000000001</v>
      </c>
      <c r="AQ1663" s="105">
        <v>28.221299999999999</v>
      </c>
      <c r="AR1663" s="105">
        <v>28.4861</v>
      </c>
      <c r="AS1663" s="105">
        <v>27.87</v>
      </c>
      <c r="AT1663" s="105">
        <v>27.084599999999998</v>
      </c>
      <c r="AU1663" s="105">
        <v>29.635000000000002</v>
      </c>
      <c r="AV1663" s="105">
        <v>29.217300000000002</v>
      </c>
      <c r="AW1663" s="105">
        <v>28.425699999999999</v>
      </c>
      <c r="AX1663" s="105">
        <v>29.9008</v>
      </c>
      <c r="AY1663" s="105">
        <v>29.7439</v>
      </c>
      <c r="AZ1663" s="105">
        <v>29.214300000000001</v>
      </c>
      <c r="BA1663" s="105">
        <v>29.994800000000001</v>
      </c>
      <c r="BB1663" s="105">
        <v>28.9726</v>
      </c>
      <c r="BC1663" s="105">
        <v>29.169699999999999</v>
      </c>
      <c r="BD1663" s="105">
        <v>29.015899999999998</v>
      </c>
      <c r="BE1663" s="105">
        <v>29.143999999999998</v>
      </c>
      <c r="BF1663" s="105">
        <v>28.654399999999999</v>
      </c>
      <c r="BG1663" s="105">
        <v>28.912600000000001</v>
      </c>
      <c r="BH1663" s="105">
        <v>29.284500000000001</v>
      </c>
      <c r="BI1663" s="105">
        <v>29.096699999999998</v>
      </c>
      <c r="BJ1663" s="105">
        <v>28.984000000000002</v>
      </c>
      <c r="BK1663" s="105">
        <v>30.886399999999998</v>
      </c>
      <c r="BL1663" s="116">
        <v>29.411200000000001</v>
      </c>
      <c r="BM1663" s="112">
        <v>2.9002E-2</v>
      </c>
      <c r="BN1663" s="112">
        <v>7.2276000000000007E-2</v>
      </c>
      <c r="BO1663" s="112">
        <v>3.99008E-2</v>
      </c>
      <c r="BP1663" s="112">
        <v>5.0702999999999998E-2</v>
      </c>
      <c r="BQ1663" s="112">
        <v>0.379521</v>
      </c>
      <c r="BR1663" s="112">
        <v>0.82947199999999999</v>
      </c>
      <c r="BS1663" s="112">
        <v>0.59203099999999997</v>
      </c>
      <c r="BT1663" s="112">
        <v>0.23882700000000001</v>
      </c>
      <c r="BU1663" s="117">
        <v>0.32153700000000002</v>
      </c>
      <c r="BV1663" s="112">
        <v>7.2448399999999996E-2</v>
      </c>
      <c r="BW1663" s="112">
        <v>0.13550000000000001</v>
      </c>
      <c r="BX1663" s="112">
        <v>0.119551</v>
      </c>
      <c r="BY1663" s="112">
        <v>9.2807700000000007E-2</v>
      </c>
      <c r="BZ1663" s="112">
        <v>0.69689299999999998</v>
      </c>
      <c r="CA1663" s="112">
        <v>0.92661300000000002</v>
      </c>
      <c r="CB1663" s="112">
        <v>0.76327500000000004</v>
      </c>
      <c r="CC1663" s="112">
        <v>0.441691</v>
      </c>
      <c r="CD1663" s="117">
        <v>0.73703799999999997</v>
      </c>
      <c r="CE1663" s="105">
        <v>-2.04149</v>
      </c>
      <c r="CF1663" s="105">
        <v>-1.74559</v>
      </c>
      <c r="CG1663" s="105">
        <v>-1.98874</v>
      </c>
      <c r="CH1663" s="105">
        <v>-1.9469399999999999</v>
      </c>
      <c r="CI1663" s="105">
        <v>-0.66785700000000003</v>
      </c>
      <c r="CJ1663" s="105">
        <v>-0.14080799999999999</v>
      </c>
      <c r="CK1663" s="105">
        <v>-0.38145299999999999</v>
      </c>
      <c r="CL1663" s="105">
        <v>-0.82244200000000001</v>
      </c>
      <c r="CM1663" s="116">
        <v>-0.66258099999999998</v>
      </c>
    </row>
    <row r="1664" spans="1:91">
      <c r="A1664" s="104" t="s">
        <v>4322</v>
      </c>
      <c r="B1664" s="104" t="s">
        <v>4323</v>
      </c>
      <c r="C1664" s="104" t="s">
        <v>4324</v>
      </c>
      <c r="D1664" s="105">
        <v>32.975700000000003</v>
      </c>
      <c r="E1664" s="108">
        <v>5447980558</v>
      </c>
      <c r="F1664" s="108">
        <v>5809129366</v>
      </c>
      <c r="G1664" s="108">
        <v>5455268974</v>
      </c>
      <c r="H1664" s="108">
        <v>6791271840</v>
      </c>
      <c r="I1664" s="108">
        <v>5995498994</v>
      </c>
      <c r="J1664" s="108">
        <v>5656528139</v>
      </c>
      <c r="K1664" s="108">
        <v>7110472569</v>
      </c>
      <c r="L1664" s="108">
        <v>4368036106</v>
      </c>
      <c r="M1664" s="108">
        <v>7352002205</v>
      </c>
      <c r="N1664" s="108">
        <v>6229794006</v>
      </c>
      <c r="O1664" s="108">
        <v>5783875187</v>
      </c>
      <c r="P1664" s="108">
        <v>5572735036</v>
      </c>
      <c r="Q1664" s="108">
        <v>7400443404</v>
      </c>
      <c r="R1664" s="108">
        <v>6976337183</v>
      </c>
      <c r="S1664" s="108">
        <v>6165924027</v>
      </c>
      <c r="T1664" s="108">
        <v>6634941680</v>
      </c>
      <c r="U1664" s="108">
        <v>6658938003</v>
      </c>
      <c r="V1664" s="108">
        <v>6716096160</v>
      </c>
      <c r="W1664" s="108">
        <v>7577325219</v>
      </c>
      <c r="X1664" s="108">
        <v>7561464350</v>
      </c>
      <c r="Y1664" s="108">
        <v>7488689804</v>
      </c>
      <c r="Z1664" s="108">
        <v>5654301893</v>
      </c>
      <c r="AA1664" s="108">
        <v>6023625275</v>
      </c>
      <c r="AB1664" s="108">
        <v>6932759431</v>
      </c>
      <c r="AC1664" s="108">
        <v>8268699109</v>
      </c>
      <c r="AD1664" s="108">
        <v>8355331676</v>
      </c>
      <c r="AE1664" s="108">
        <v>8323136139</v>
      </c>
      <c r="AF1664" s="108">
        <v>8211610230</v>
      </c>
      <c r="AG1664" s="108">
        <v>9209172944</v>
      </c>
      <c r="AH1664" s="115">
        <v>8064930119</v>
      </c>
      <c r="AI1664" s="105">
        <v>32.726599999999998</v>
      </c>
      <c r="AJ1664" s="105">
        <v>32.982500000000002</v>
      </c>
      <c r="AK1664" s="105">
        <v>32.898899999999998</v>
      </c>
      <c r="AL1664" s="105">
        <v>32.935400000000001</v>
      </c>
      <c r="AM1664" s="105">
        <v>32.903100000000002</v>
      </c>
      <c r="AN1664" s="105">
        <v>32.835599999999999</v>
      </c>
      <c r="AO1664" s="105">
        <v>32.991700000000002</v>
      </c>
      <c r="AP1664" s="105">
        <v>32.696800000000003</v>
      </c>
      <c r="AQ1664" s="105">
        <v>32.964599999999997</v>
      </c>
      <c r="AR1664" s="105">
        <v>32.979500000000002</v>
      </c>
      <c r="AS1664" s="105">
        <v>32.948900000000002</v>
      </c>
      <c r="AT1664" s="105">
        <v>32.979900000000001</v>
      </c>
      <c r="AU1664" s="105">
        <v>33.007599999999996</v>
      </c>
      <c r="AV1664" s="105">
        <v>32.9895</v>
      </c>
      <c r="AW1664" s="105">
        <v>32.848500000000001</v>
      </c>
      <c r="AX1664" s="105">
        <v>33.006799999999998</v>
      </c>
      <c r="AY1664" s="105">
        <v>32.948399999999999</v>
      </c>
      <c r="AZ1664" s="105">
        <v>32.976300000000002</v>
      </c>
      <c r="BA1664" s="105">
        <v>33.064</v>
      </c>
      <c r="BB1664" s="105">
        <v>33.144500000000001</v>
      </c>
      <c r="BC1664" s="105">
        <v>33.008299999999998</v>
      </c>
      <c r="BD1664" s="105">
        <v>32.815600000000003</v>
      </c>
      <c r="BE1664" s="105">
        <v>32.893099999999997</v>
      </c>
      <c r="BF1664" s="105">
        <v>33.127400000000002</v>
      </c>
      <c r="BG1664" s="105">
        <v>32.991799999999998</v>
      </c>
      <c r="BH1664" s="105">
        <v>32.975099999999998</v>
      </c>
      <c r="BI1664" s="105">
        <v>32.968400000000003</v>
      </c>
      <c r="BJ1664" s="105">
        <v>32.990099999999998</v>
      </c>
      <c r="BK1664" s="105">
        <v>33.027200000000001</v>
      </c>
      <c r="BL1664" s="116">
        <v>32.902500000000003</v>
      </c>
      <c r="BM1664" s="112">
        <v>0.28352100000000002</v>
      </c>
      <c r="BN1664" s="112">
        <v>0.158222</v>
      </c>
      <c r="BO1664" s="112">
        <v>0.42897400000000002</v>
      </c>
      <c r="BP1664" s="112">
        <v>0.92559000000000002</v>
      </c>
      <c r="BQ1664" s="112">
        <v>0.71229100000000001</v>
      </c>
      <c r="BR1664" s="112">
        <v>0.92872299999999997</v>
      </c>
      <c r="BS1664" s="112">
        <v>0.14136000000000001</v>
      </c>
      <c r="BT1664" s="112">
        <v>0.79555100000000001</v>
      </c>
      <c r="BU1664" s="117">
        <v>0.89718200000000004</v>
      </c>
      <c r="BV1664" s="112">
        <v>0.36829000000000001</v>
      </c>
      <c r="BW1664" s="112">
        <v>0.24155599999999999</v>
      </c>
      <c r="BX1664" s="112">
        <v>0.53544899999999995</v>
      </c>
      <c r="BY1664" s="112">
        <v>0.93904799999999999</v>
      </c>
      <c r="BZ1664" s="112">
        <v>0.86214000000000002</v>
      </c>
      <c r="CA1664" s="112">
        <v>0.96919</v>
      </c>
      <c r="CB1664" s="112">
        <v>0.356846</v>
      </c>
      <c r="CC1664" s="112">
        <v>0.88466299999999998</v>
      </c>
      <c r="CD1664" s="117">
        <v>0.97173600000000004</v>
      </c>
      <c r="CE1664" s="105">
        <v>-0.103903</v>
      </c>
      <c r="CF1664" s="105">
        <v>-8.1872299999999995E-2</v>
      </c>
      <c r="CG1664" s="105">
        <v>-8.88901E-2</v>
      </c>
      <c r="CH1664" s="105">
        <v>-3.8159700000000001E-3</v>
      </c>
      <c r="CI1664" s="105">
        <v>-2.4728099999999999E-2</v>
      </c>
      <c r="CJ1664" s="105">
        <v>3.8706499999999998E-3</v>
      </c>
      <c r="CK1664" s="105">
        <v>9.9016800000000002E-2</v>
      </c>
      <c r="CL1664" s="105">
        <v>-2.79032E-2</v>
      </c>
      <c r="CM1664" s="116">
        <v>5.1803600000000002E-3</v>
      </c>
    </row>
    <row r="1665" spans="1:91">
      <c r="A1665" s="104" t="s">
        <v>4325</v>
      </c>
      <c r="B1665" s="104" t="s">
        <v>4326</v>
      </c>
      <c r="C1665" s="104" t="s">
        <v>4327</v>
      </c>
      <c r="D1665" s="105">
        <v>31.704900000000002</v>
      </c>
      <c r="E1665" s="108">
        <v>3007056753</v>
      </c>
      <c r="F1665" s="108">
        <v>2834515215</v>
      </c>
      <c r="G1665" s="108">
        <v>2576067553</v>
      </c>
      <c r="H1665" s="108">
        <v>3435852733</v>
      </c>
      <c r="I1665" s="108">
        <v>3471614539</v>
      </c>
      <c r="J1665" s="108">
        <v>2470630979</v>
      </c>
      <c r="K1665" s="108">
        <v>3831236707</v>
      </c>
      <c r="L1665" s="108">
        <v>2083539480</v>
      </c>
      <c r="M1665" s="108">
        <v>4284188087</v>
      </c>
      <c r="N1665" s="108">
        <v>2700846583</v>
      </c>
      <c r="O1665" s="108">
        <v>3184611955</v>
      </c>
      <c r="P1665" s="108">
        <v>3427552497</v>
      </c>
      <c r="Q1665" s="108">
        <v>3288503119</v>
      </c>
      <c r="R1665" s="108">
        <v>2639536349</v>
      </c>
      <c r="S1665" s="108">
        <v>2625418709</v>
      </c>
      <c r="T1665" s="108">
        <v>2496261884</v>
      </c>
      <c r="U1665" s="108">
        <v>2272427964</v>
      </c>
      <c r="V1665" s="108">
        <v>2823611416</v>
      </c>
      <c r="W1665" s="108">
        <v>2868496419</v>
      </c>
      <c r="X1665" s="108">
        <v>2981668347</v>
      </c>
      <c r="Y1665" s="108">
        <v>2559626956</v>
      </c>
      <c r="Z1665" s="108">
        <v>2410668587</v>
      </c>
      <c r="AA1665" s="108">
        <v>2375887529</v>
      </c>
      <c r="AB1665" s="108">
        <v>2558397989</v>
      </c>
      <c r="AC1665" s="108">
        <v>3435759851</v>
      </c>
      <c r="AD1665" s="108">
        <v>3229982539</v>
      </c>
      <c r="AE1665" s="108">
        <v>3373981722</v>
      </c>
      <c r="AF1665" s="108">
        <v>2946482229</v>
      </c>
      <c r="AG1665" s="108">
        <v>3523110369</v>
      </c>
      <c r="AH1665" s="115">
        <v>4080798210</v>
      </c>
      <c r="AI1665" s="105">
        <v>31.869199999999999</v>
      </c>
      <c r="AJ1665" s="105">
        <v>31.943999999999999</v>
      </c>
      <c r="AK1665" s="105">
        <v>31.796299999999999</v>
      </c>
      <c r="AL1665" s="105">
        <v>31.952400000000001</v>
      </c>
      <c r="AM1665" s="105">
        <v>32.110100000000003</v>
      </c>
      <c r="AN1665" s="105">
        <v>31.653700000000001</v>
      </c>
      <c r="AO1665" s="105">
        <v>32.098300000000002</v>
      </c>
      <c r="AP1665" s="105">
        <v>31.606000000000002</v>
      </c>
      <c r="AQ1665" s="105">
        <v>32.185499999999998</v>
      </c>
      <c r="AR1665" s="105">
        <v>31.746600000000001</v>
      </c>
      <c r="AS1665" s="105">
        <v>32.057600000000001</v>
      </c>
      <c r="AT1665" s="105">
        <v>32.278700000000001</v>
      </c>
      <c r="AU1665" s="105">
        <v>31.848500000000001</v>
      </c>
      <c r="AV1665" s="105">
        <v>31.587299999999999</v>
      </c>
      <c r="AW1665" s="105">
        <v>31.6099</v>
      </c>
      <c r="AX1665" s="105">
        <v>31.596399999999999</v>
      </c>
      <c r="AY1665" s="105">
        <v>31.404900000000001</v>
      </c>
      <c r="AZ1665" s="105">
        <v>31.720600000000001</v>
      </c>
      <c r="BA1665" s="105">
        <v>31.662600000000001</v>
      </c>
      <c r="BB1665" s="105">
        <v>31.795000000000002</v>
      </c>
      <c r="BC1665" s="105">
        <v>31.4374</v>
      </c>
      <c r="BD1665" s="105">
        <v>31.5702</v>
      </c>
      <c r="BE1665" s="105">
        <v>31.5488</v>
      </c>
      <c r="BF1665" s="105">
        <v>31.6892</v>
      </c>
      <c r="BG1665" s="105">
        <v>31.7254</v>
      </c>
      <c r="BH1665" s="105">
        <v>31.613800000000001</v>
      </c>
      <c r="BI1665" s="105">
        <v>31.665700000000001</v>
      </c>
      <c r="BJ1665" s="105">
        <v>31.511399999999998</v>
      </c>
      <c r="BK1665" s="105">
        <v>31.638999999999999</v>
      </c>
      <c r="BL1665" s="116">
        <v>31.917400000000001</v>
      </c>
      <c r="BM1665" s="112">
        <v>0.228822</v>
      </c>
      <c r="BN1665" s="112">
        <v>0.29532199999999997</v>
      </c>
      <c r="BO1665" s="112">
        <v>0.27458300000000002</v>
      </c>
      <c r="BP1665" s="112">
        <v>0.15836600000000001</v>
      </c>
      <c r="BQ1665" s="112">
        <v>0.96222700000000005</v>
      </c>
      <c r="BR1665" s="112">
        <v>0.48776000000000003</v>
      </c>
      <c r="BS1665" s="112">
        <v>0.73531400000000002</v>
      </c>
      <c r="BT1665" s="112">
        <v>0.53469800000000001</v>
      </c>
      <c r="BU1665" s="117">
        <v>0.87405600000000006</v>
      </c>
      <c r="BV1665" s="112">
        <v>0.30809799999999998</v>
      </c>
      <c r="BW1665" s="112">
        <v>0.38809100000000002</v>
      </c>
      <c r="BX1665" s="112">
        <v>0.38943100000000003</v>
      </c>
      <c r="BY1665" s="112">
        <v>0.229349</v>
      </c>
      <c r="BZ1665" s="112">
        <v>0.97903099999999998</v>
      </c>
      <c r="CA1665" s="112">
        <v>0.72897699999999999</v>
      </c>
      <c r="CB1665" s="112">
        <v>0.86486200000000002</v>
      </c>
      <c r="CC1665" s="112">
        <v>0.704542</v>
      </c>
      <c r="CD1665" s="117">
        <v>0.96529799999999999</v>
      </c>
      <c r="CE1665" s="105">
        <v>0.18055299999999999</v>
      </c>
      <c r="CF1665" s="105">
        <v>0.21611900000000001</v>
      </c>
      <c r="CG1665" s="105">
        <v>0.27396199999999998</v>
      </c>
      <c r="CH1665" s="105">
        <v>0.33837400000000001</v>
      </c>
      <c r="CI1665" s="105">
        <v>-7.3617300000000004E-3</v>
      </c>
      <c r="CJ1665" s="105">
        <v>-0.11526699999999999</v>
      </c>
      <c r="CK1665" s="105">
        <v>-5.7619099999999999E-2</v>
      </c>
      <c r="CL1665" s="105">
        <v>-8.65485E-2</v>
      </c>
      <c r="CM1665" s="116">
        <v>-2.0966800000000001E-2</v>
      </c>
    </row>
    <row r="1666" spans="1:91">
      <c r="A1666" s="104" t="s">
        <v>4328</v>
      </c>
      <c r="B1666" s="104" t="s">
        <v>4329</v>
      </c>
      <c r="C1666" s="104" t="s">
        <v>471</v>
      </c>
      <c r="D1666" s="105">
        <v>30.984349999999999</v>
      </c>
      <c r="E1666" s="108">
        <v>1650954771</v>
      </c>
      <c r="F1666" s="108">
        <v>1277824993</v>
      </c>
      <c r="G1666" s="108">
        <v>1194748212</v>
      </c>
      <c r="H1666" s="108">
        <v>1784854898</v>
      </c>
      <c r="I1666" s="108">
        <v>1681438175</v>
      </c>
      <c r="J1666" s="108">
        <v>1105982455</v>
      </c>
      <c r="K1666" s="108">
        <v>1903341423</v>
      </c>
      <c r="L1666" s="108">
        <v>783126007</v>
      </c>
      <c r="M1666" s="108">
        <v>1945902734</v>
      </c>
      <c r="N1666" s="108">
        <v>1232879340</v>
      </c>
      <c r="O1666" s="108">
        <v>1075423924</v>
      </c>
      <c r="P1666" s="108">
        <v>1280373882</v>
      </c>
      <c r="Q1666" s="108">
        <v>1865490315</v>
      </c>
      <c r="R1666" s="108">
        <v>1571388577</v>
      </c>
      <c r="S1666" s="108">
        <v>1342115666</v>
      </c>
      <c r="T1666" s="108">
        <v>1618591026</v>
      </c>
      <c r="U1666" s="108">
        <v>1896275061</v>
      </c>
      <c r="V1666" s="108">
        <v>1733931579</v>
      </c>
      <c r="W1666" s="108">
        <v>1778102241</v>
      </c>
      <c r="X1666" s="108">
        <v>1760589158</v>
      </c>
      <c r="Y1666" s="108">
        <v>1636132277</v>
      </c>
      <c r="Z1666" s="108">
        <v>1602239794</v>
      </c>
      <c r="AA1666" s="108">
        <v>1410181899</v>
      </c>
      <c r="AB1666" s="108">
        <v>1591182800</v>
      </c>
      <c r="AC1666" s="108">
        <v>2248688427</v>
      </c>
      <c r="AD1666" s="108">
        <v>2152248366</v>
      </c>
      <c r="AE1666" s="108">
        <v>2161976511</v>
      </c>
      <c r="AF1666" s="108">
        <v>2090111772</v>
      </c>
      <c r="AG1666" s="108">
        <v>2196347280</v>
      </c>
      <c r="AH1666" s="115">
        <v>2129142114</v>
      </c>
      <c r="AI1666" s="105">
        <v>31.004100000000001</v>
      </c>
      <c r="AJ1666" s="105">
        <v>30.823399999999999</v>
      </c>
      <c r="AK1666" s="105">
        <v>30.722999999999999</v>
      </c>
      <c r="AL1666" s="105">
        <v>31.0075</v>
      </c>
      <c r="AM1666" s="105">
        <v>31.078499999999998</v>
      </c>
      <c r="AN1666" s="105">
        <v>30.6097</v>
      </c>
      <c r="AO1666" s="105">
        <v>31.054600000000001</v>
      </c>
      <c r="AP1666" s="105">
        <v>30.288399999999999</v>
      </c>
      <c r="AQ1666" s="105">
        <v>31.046900000000001</v>
      </c>
      <c r="AR1666" s="105">
        <v>30.630800000000001</v>
      </c>
      <c r="AS1666" s="105">
        <v>30.547999999999998</v>
      </c>
      <c r="AT1666" s="105">
        <v>30.8581</v>
      </c>
      <c r="AU1666" s="105">
        <v>31.034099999999999</v>
      </c>
      <c r="AV1666" s="105">
        <v>30.839099999999998</v>
      </c>
      <c r="AW1666" s="105">
        <v>30.6525</v>
      </c>
      <c r="AX1666" s="105">
        <v>30.971399999999999</v>
      </c>
      <c r="AY1666" s="105">
        <v>31.1432</v>
      </c>
      <c r="AZ1666" s="105">
        <v>31.0336</v>
      </c>
      <c r="BA1666" s="105">
        <v>30.9726</v>
      </c>
      <c r="BB1666" s="105">
        <v>31.0459</v>
      </c>
      <c r="BC1666" s="105">
        <v>30.8005</v>
      </c>
      <c r="BD1666" s="105">
        <v>30.978300000000001</v>
      </c>
      <c r="BE1666" s="105">
        <v>30.815000000000001</v>
      </c>
      <c r="BF1666" s="105">
        <v>31.004000000000001</v>
      </c>
      <c r="BG1666" s="105">
        <v>31.115400000000001</v>
      </c>
      <c r="BH1666" s="105">
        <v>31.040700000000001</v>
      </c>
      <c r="BI1666" s="105">
        <v>31.023599999999998</v>
      </c>
      <c r="BJ1666" s="105">
        <v>31.015999999999998</v>
      </c>
      <c r="BK1666" s="105">
        <v>30.9664</v>
      </c>
      <c r="BL1666" s="116">
        <v>30.990400000000001</v>
      </c>
      <c r="BM1666" s="112">
        <v>0.16708200000000001</v>
      </c>
      <c r="BN1666" s="112">
        <v>0.56292500000000001</v>
      </c>
      <c r="BO1666" s="112">
        <v>0.48778100000000002</v>
      </c>
      <c r="BP1666" s="112">
        <v>2.92064E-2</v>
      </c>
      <c r="BQ1666" s="112">
        <v>0.25079299999999999</v>
      </c>
      <c r="BR1666" s="112">
        <v>0.325436</v>
      </c>
      <c r="BS1666" s="112">
        <v>0.52745900000000001</v>
      </c>
      <c r="BT1666" s="112">
        <v>0.39121600000000001</v>
      </c>
      <c r="BU1666" s="117">
        <v>9.4573500000000005E-2</v>
      </c>
      <c r="BV1666" s="112">
        <v>0.24124200000000001</v>
      </c>
      <c r="BW1666" s="112">
        <v>0.64238499999999998</v>
      </c>
      <c r="BX1666" s="112">
        <v>0.59338900000000006</v>
      </c>
      <c r="BY1666" s="112">
        <v>6.0301100000000003E-2</v>
      </c>
      <c r="BZ1666" s="112">
        <v>0.59753699999999998</v>
      </c>
      <c r="CA1666" s="112">
        <v>0.59497699999999998</v>
      </c>
      <c r="CB1666" s="112">
        <v>0.71421400000000002</v>
      </c>
      <c r="CC1666" s="112">
        <v>0.58377699999999999</v>
      </c>
      <c r="CD1666" s="117">
        <v>0.61494599999999999</v>
      </c>
      <c r="CE1666" s="105">
        <v>-0.14077500000000001</v>
      </c>
      <c r="CF1666" s="105">
        <v>-9.2350000000000002E-2</v>
      </c>
      <c r="CG1666" s="105">
        <v>-0.194302</v>
      </c>
      <c r="CH1666" s="105">
        <v>-0.31196000000000002</v>
      </c>
      <c r="CI1666" s="105">
        <v>-0.14904600000000001</v>
      </c>
      <c r="CJ1666" s="105">
        <v>5.8462800000000002E-2</v>
      </c>
      <c r="CK1666" s="105">
        <v>-5.1234599999999998E-2</v>
      </c>
      <c r="CL1666" s="105">
        <v>-5.8483800000000002E-2</v>
      </c>
      <c r="CM1666" s="116">
        <v>6.8959599999999996E-2</v>
      </c>
    </row>
    <row r="1667" spans="1:91">
      <c r="A1667" s="104" t="s">
        <v>4330</v>
      </c>
      <c r="B1667" s="104" t="s">
        <v>4331</v>
      </c>
      <c r="C1667" s="104" t="s">
        <v>4332</v>
      </c>
      <c r="D1667" s="105">
        <v>33.66545</v>
      </c>
      <c r="E1667" s="108">
        <v>11354158273</v>
      </c>
      <c r="F1667" s="108">
        <v>12337655817</v>
      </c>
      <c r="G1667" s="108">
        <v>13239151125</v>
      </c>
      <c r="H1667" s="108">
        <v>14277844513</v>
      </c>
      <c r="I1667" s="108">
        <v>12232721687</v>
      </c>
      <c r="J1667" s="108">
        <v>15378307831</v>
      </c>
      <c r="K1667" s="108">
        <v>12142218675</v>
      </c>
      <c r="L1667" s="108">
        <v>10762796102</v>
      </c>
      <c r="M1667" s="108">
        <v>12980224252</v>
      </c>
      <c r="N1667" s="108">
        <v>13998254908</v>
      </c>
      <c r="O1667" s="108">
        <v>17731803383</v>
      </c>
      <c r="P1667" s="108">
        <v>12301964586</v>
      </c>
      <c r="Q1667" s="108">
        <v>10980952666</v>
      </c>
      <c r="R1667" s="108">
        <v>10561139699</v>
      </c>
      <c r="S1667" s="108">
        <v>10598578790</v>
      </c>
      <c r="T1667" s="108">
        <v>9744446297</v>
      </c>
      <c r="U1667" s="108">
        <v>10498333017</v>
      </c>
      <c r="V1667" s="108">
        <v>9648332385</v>
      </c>
      <c r="W1667" s="108">
        <v>11199715039</v>
      </c>
      <c r="X1667" s="108">
        <v>11156614137</v>
      </c>
      <c r="Y1667" s="108">
        <v>11291340879</v>
      </c>
      <c r="Z1667" s="108">
        <v>10232203699</v>
      </c>
      <c r="AA1667" s="108">
        <v>9681134046</v>
      </c>
      <c r="AB1667" s="108">
        <v>10527093925</v>
      </c>
      <c r="AC1667" s="108">
        <v>12039461579</v>
      </c>
      <c r="AD1667" s="108">
        <v>12631695129</v>
      </c>
      <c r="AE1667" s="108">
        <v>12211510575</v>
      </c>
      <c r="AF1667" s="108">
        <v>11627267778</v>
      </c>
      <c r="AG1667" s="108">
        <v>11738509551</v>
      </c>
      <c r="AH1667" s="115">
        <v>11880388942</v>
      </c>
      <c r="AI1667" s="105">
        <v>33.786000000000001</v>
      </c>
      <c r="AJ1667" s="105">
        <v>34.051000000000002</v>
      </c>
      <c r="AK1667" s="105">
        <v>34.151899999999998</v>
      </c>
      <c r="AL1667" s="105">
        <v>34.007399999999997</v>
      </c>
      <c r="AM1667" s="105">
        <v>33.932499999999997</v>
      </c>
      <c r="AN1667" s="105">
        <v>34.240299999999998</v>
      </c>
      <c r="AO1667" s="105">
        <v>33.760599999999997</v>
      </c>
      <c r="AP1667" s="105">
        <v>33.973999999999997</v>
      </c>
      <c r="AQ1667" s="105">
        <v>33.784700000000001</v>
      </c>
      <c r="AR1667" s="105">
        <v>34.163699999999999</v>
      </c>
      <c r="AS1667" s="105">
        <v>34.554499999999997</v>
      </c>
      <c r="AT1667" s="105">
        <v>34.122300000000003</v>
      </c>
      <c r="AU1667" s="105">
        <v>33.567900000000002</v>
      </c>
      <c r="AV1667" s="105">
        <v>33.587699999999998</v>
      </c>
      <c r="AW1667" s="105">
        <v>33.6541</v>
      </c>
      <c r="AX1667" s="105">
        <v>33.561300000000003</v>
      </c>
      <c r="AY1667" s="105">
        <v>33.600099999999998</v>
      </c>
      <c r="AZ1667" s="105">
        <v>33.502099999999999</v>
      </c>
      <c r="BA1667" s="105">
        <v>33.627699999999997</v>
      </c>
      <c r="BB1667" s="105">
        <v>33.712499999999999</v>
      </c>
      <c r="BC1667" s="105">
        <v>33.6098</v>
      </c>
      <c r="BD1667" s="105">
        <v>33.6768</v>
      </c>
      <c r="BE1667" s="105">
        <v>33.583599999999997</v>
      </c>
      <c r="BF1667" s="105">
        <v>33.729999999999997</v>
      </c>
      <c r="BG1667" s="105">
        <v>33.539099999999998</v>
      </c>
      <c r="BH1667" s="105">
        <v>33.574300000000001</v>
      </c>
      <c r="BI1667" s="105">
        <v>33.5214</v>
      </c>
      <c r="BJ1667" s="105">
        <v>33.491799999999998</v>
      </c>
      <c r="BK1667" s="105">
        <v>33.376100000000001</v>
      </c>
      <c r="BL1667" s="116">
        <v>33.463500000000003</v>
      </c>
      <c r="BM1667" s="112">
        <v>8.5021699999999999E-3</v>
      </c>
      <c r="BN1667" s="112">
        <v>3.3897599999999999E-3</v>
      </c>
      <c r="BO1667" s="112">
        <v>6.4576499999999997E-3</v>
      </c>
      <c r="BP1667" s="112">
        <v>4.1569399999999996E-3</v>
      </c>
      <c r="BQ1667" s="112">
        <v>2.1499799999999999E-2</v>
      </c>
      <c r="BR1667" s="112">
        <v>6.9782499999999997E-2</v>
      </c>
      <c r="BS1667" s="112">
        <v>1.1893300000000001E-2</v>
      </c>
      <c r="BT1667" s="112">
        <v>1.63879E-2</v>
      </c>
      <c r="BU1667" s="117">
        <v>5.6972099999999998E-2</v>
      </c>
      <c r="BV1667" s="112">
        <v>3.6689600000000003E-2</v>
      </c>
      <c r="BW1667" s="112">
        <v>2.1941800000000001E-2</v>
      </c>
      <c r="BX1667" s="112">
        <v>4.65145E-2</v>
      </c>
      <c r="BY1667" s="112">
        <v>1.6029399999999999E-2</v>
      </c>
      <c r="BZ1667" s="112">
        <v>0.29635699999999998</v>
      </c>
      <c r="CA1667" s="112">
        <v>0.26794200000000001</v>
      </c>
      <c r="CB1667" s="112">
        <v>0.108512</v>
      </c>
      <c r="CC1667" s="112">
        <v>0.101745</v>
      </c>
      <c r="CD1667" s="117">
        <v>0.52857699999999996</v>
      </c>
      <c r="CE1667" s="105">
        <v>0.55249499999999996</v>
      </c>
      <c r="CF1667" s="105">
        <v>0.61628499999999997</v>
      </c>
      <c r="CG1667" s="105">
        <v>0.39597100000000002</v>
      </c>
      <c r="CH1667" s="105">
        <v>0.83635300000000001</v>
      </c>
      <c r="CI1667" s="105">
        <v>0.159465</v>
      </c>
      <c r="CJ1667" s="105">
        <v>0.110661</v>
      </c>
      <c r="CK1667" s="105">
        <v>0.20619699999999999</v>
      </c>
      <c r="CL1667" s="105">
        <v>0.219641</v>
      </c>
      <c r="CM1667" s="116">
        <v>0.10113</v>
      </c>
    </row>
    <row r="1668" spans="1:91">
      <c r="A1668" s="104" t="s">
        <v>4333</v>
      </c>
      <c r="B1668" s="104" t="s">
        <v>4334</v>
      </c>
      <c r="C1668" s="104" t="s">
        <v>4335</v>
      </c>
      <c r="D1668" s="105">
        <v>28.2576</v>
      </c>
      <c r="E1668" s="108">
        <v>260527860</v>
      </c>
      <c r="F1668" s="108">
        <v>234923474</v>
      </c>
      <c r="G1668" s="108">
        <v>262004292</v>
      </c>
      <c r="H1668" s="108">
        <v>280527526.30000001</v>
      </c>
      <c r="I1668" s="108">
        <v>239784542</v>
      </c>
      <c r="J1668" s="108">
        <v>257669864</v>
      </c>
      <c r="K1668" s="108">
        <v>284023354.80000001</v>
      </c>
      <c r="L1668" s="108">
        <v>185672144</v>
      </c>
      <c r="M1668" s="108">
        <v>291860716</v>
      </c>
      <c r="N1668" s="108">
        <v>280734531</v>
      </c>
      <c r="O1668" s="108">
        <v>378187690.80000001</v>
      </c>
      <c r="P1668" s="108">
        <v>77770425</v>
      </c>
      <c r="Q1668" s="108">
        <v>228718240</v>
      </c>
      <c r="R1668" s="108">
        <v>244435622</v>
      </c>
      <c r="S1668" s="108">
        <v>202290522.59999999</v>
      </c>
      <c r="T1668" s="108">
        <v>231855078.30000001</v>
      </c>
      <c r="U1668" s="108">
        <v>265744443.09999999</v>
      </c>
      <c r="V1668" s="108">
        <v>236711523.30000001</v>
      </c>
      <c r="W1668" s="108">
        <v>258915928</v>
      </c>
      <c r="X1668" s="108">
        <v>297638132</v>
      </c>
      <c r="Y1668" s="108">
        <v>265447024</v>
      </c>
      <c r="Z1668" s="108">
        <v>239099424.5</v>
      </c>
      <c r="AA1668" s="108">
        <v>224783116</v>
      </c>
      <c r="AB1668" s="108">
        <v>265477394</v>
      </c>
      <c r="AC1668" s="108">
        <v>311655167.80000001</v>
      </c>
      <c r="AD1668" s="108">
        <v>293374847</v>
      </c>
      <c r="AE1668" s="108">
        <v>268229309</v>
      </c>
      <c r="AF1668" s="108">
        <v>260901262</v>
      </c>
      <c r="AG1668" s="108">
        <v>288301181.5</v>
      </c>
      <c r="AH1668" s="115">
        <v>279753793.89999998</v>
      </c>
      <c r="AI1668" s="105">
        <v>28.340299999999999</v>
      </c>
      <c r="AJ1668" s="105">
        <v>28.453800000000001</v>
      </c>
      <c r="AK1668" s="105">
        <v>28.615300000000001</v>
      </c>
      <c r="AL1668" s="105">
        <v>28.338000000000001</v>
      </c>
      <c r="AM1668" s="105">
        <v>28.3019</v>
      </c>
      <c r="AN1668" s="105">
        <v>28.451599999999999</v>
      </c>
      <c r="AO1668" s="105">
        <v>28.3429</v>
      </c>
      <c r="AP1668" s="105">
        <v>28.360800000000001</v>
      </c>
      <c r="AQ1668" s="105">
        <v>28.309799999999999</v>
      </c>
      <c r="AR1668" s="105">
        <v>28.5412</v>
      </c>
      <c r="AS1668" s="105">
        <v>29.131799999999998</v>
      </c>
      <c r="AT1668" s="105">
        <v>26.8169</v>
      </c>
      <c r="AU1668" s="105">
        <v>27.995100000000001</v>
      </c>
      <c r="AV1668" s="105">
        <v>28.154599999999999</v>
      </c>
      <c r="AW1668" s="105">
        <v>28.079599999999999</v>
      </c>
      <c r="AX1668" s="105">
        <v>28.167999999999999</v>
      </c>
      <c r="AY1668" s="105">
        <v>28.292200000000001</v>
      </c>
      <c r="AZ1668" s="105">
        <v>28.200500000000002</v>
      </c>
      <c r="BA1668" s="105">
        <v>28.192799999999998</v>
      </c>
      <c r="BB1668" s="105">
        <v>28.4877</v>
      </c>
      <c r="BC1668" s="105">
        <v>28.200800000000001</v>
      </c>
      <c r="BD1668" s="105">
        <v>28.265699999999999</v>
      </c>
      <c r="BE1668" s="105">
        <v>28.199300000000001</v>
      </c>
      <c r="BF1668" s="105">
        <v>28.4206</v>
      </c>
      <c r="BG1668" s="105">
        <v>28.249500000000001</v>
      </c>
      <c r="BH1668" s="105">
        <v>28.160699999999999</v>
      </c>
      <c r="BI1668" s="105">
        <v>28.012799999999999</v>
      </c>
      <c r="BJ1668" s="105">
        <v>28.013999999999999</v>
      </c>
      <c r="BK1668" s="105">
        <v>28.065999999999999</v>
      </c>
      <c r="BL1668" s="116">
        <v>28.092099999999999</v>
      </c>
      <c r="BM1668" s="112">
        <v>7.6587499999999998E-3</v>
      </c>
      <c r="BN1668" s="112">
        <v>3.7553700000000001E-3</v>
      </c>
      <c r="BO1668" s="112">
        <v>5.1254100000000004E-4</v>
      </c>
      <c r="BP1668" s="112">
        <v>0.88619400000000004</v>
      </c>
      <c r="BQ1668" s="112">
        <v>0.72986200000000001</v>
      </c>
      <c r="BR1668" s="112">
        <v>2.03822E-2</v>
      </c>
      <c r="BS1668" s="112">
        <v>7.6620199999999999E-2</v>
      </c>
      <c r="BT1668" s="112">
        <v>2.6691599999999999E-2</v>
      </c>
      <c r="BU1668" s="117">
        <v>0.31442300000000001</v>
      </c>
      <c r="BV1668" s="112">
        <v>3.4608899999999998E-2</v>
      </c>
      <c r="BW1668" s="112">
        <v>2.24853E-2</v>
      </c>
      <c r="BX1668" s="112">
        <v>1.4029E-2</v>
      </c>
      <c r="BY1668" s="112">
        <v>0.90945299999999996</v>
      </c>
      <c r="BZ1668" s="112">
        <v>0.87023899999999998</v>
      </c>
      <c r="CA1668" s="112">
        <v>0.13193299999999999</v>
      </c>
      <c r="CB1668" s="112">
        <v>0.26286700000000002</v>
      </c>
      <c r="CC1668" s="112">
        <v>0.12998199999999999</v>
      </c>
      <c r="CD1668" s="117">
        <v>0.73703799999999997</v>
      </c>
      <c r="CE1668" s="105">
        <v>0.41248800000000002</v>
      </c>
      <c r="CF1668" s="105">
        <v>0.30645099999999997</v>
      </c>
      <c r="CG1668" s="105">
        <v>0.28048699999999999</v>
      </c>
      <c r="CH1668" s="105">
        <v>0.105944</v>
      </c>
      <c r="CI1668" s="105">
        <v>1.9067799999999999E-2</v>
      </c>
      <c r="CJ1668" s="105">
        <v>0.16286800000000001</v>
      </c>
      <c r="CK1668" s="105">
        <v>0.236432</v>
      </c>
      <c r="CL1668" s="105">
        <v>0.237848</v>
      </c>
      <c r="CM1668" s="116">
        <v>8.3632200000000004E-2</v>
      </c>
    </row>
    <row r="1669" spans="1:91">
      <c r="A1669" s="104" t="s">
        <v>4336</v>
      </c>
      <c r="B1669" s="104" t="s">
        <v>4337</v>
      </c>
      <c r="C1669" s="104" t="s">
        <v>4338</v>
      </c>
      <c r="D1669" s="105">
        <v>30.6938</v>
      </c>
      <c r="E1669" s="108">
        <v>1303871649</v>
      </c>
      <c r="F1669" s="108">
        <v>1454604647</v>
      </c>
      <c r="G1669" s="108">
        <v>1655687825</v>
      </c>
      <c r="H1669" s="108">
        <v>2397674538</v>
      </c>
      <c r="I1669" s="108">
        <v>1991926446</v>
      </c>
      <c r="J1669" s="108">
        <v>1948048214</v>
      </c>
      <c r="K1669" s="108">
        <v>1495708808</v>
      </c>
      <c r="L1669" s="108">
        <v>2188455884</v>
      </c>
      <c r="M1669" s="108">
        <v>1541500166</v>
      </c>
      <c r="N1669" s="108">
        <v>1996459743</v>
      </c>
      <c r="O1669" s="108">
        <v>2139060369</v>
      </c>
      <c r="P1669" s="108">
        <v>1426939443</v>
      </c>
      <c r="Q1669" s="108">
        <v>1947518084</v>
      </c>
      <c r="R1669" s="108">
        <v>1191389976</v>
      </c>
      <c r="S1669" s="108">
        <v>860069499.60000002</v>
      </c>
      <c r="T1669" s="108">
        <v>1236386230</v>
      </c>
      <c r="U1669" s="108">
        <v>1123668636</v>
      </c>
      <c r="V1669" s="108">
        <v>1115855625</v>
      </c>
      <c r="W1669" s="108">
        <v>1266734910</v>
      </c>
      <c r="X1669" s="108">
        <v>1186346608</v>
      </c>
      <c r="Y1669" s="108">
        <v>1638551539</v>
      </c>
      <c r="Z1669" s="108">
        <v>1511554228</v>
      </c>
      <c r="AA1669" s="108">
        <v>1094549790</v>
      </c>
      <c r="AB1669" s="108">
        <v>996733147.79999995</v>
      </c>
      <c r="AC1669" s="108">
        <v>1132569558</v>
      </c>
      <c r="AD1669" s="108">
        <v>1441562596</v>
      </c>
      <c r="AE1669" s="108">
        <v>1719951713</v>
      </c>
      <c r="AF1669" s="108">
        <v>1753826917</v>
      </c>
      <c r="AG1669" s="108">
        <v>1749008337</v>
      </c>
      <c r="AH1669" s="115">
        <v>1418455495</v>
      </c>
      <c r="AI1669" s="105">
        <v>30.663599999999999</v>
      </c>
      <c r="AJ1669" s="105">
        <v>31.012699999999999</v>
      </c>
      <c r="AK1669" s="105">
        <v>31.191099999999999</v>
      </c>
      <c r="AL1669" s="105">
        <v>31.433399999999999</v>
      </c>
      <c r="AM1669" s="105">
        <v>31.3172</v>
      </c>
      <c r="AN1669" s="105">
        <v>31.3612</v>
      </c>
      <c r="AO1669" s="105">
        <v>30.693999999999999</v>
      </c>
      <c r="AP1669" s="105">
        <v>31.713100000000001</v>
      </c>
      <c r="AQ1669" s="105">
        <v>30.710799999999999</v>
      </c>
      <c r="AR1669" s="105">
        <v>31.304500000000001</v>
      </c>
      <c r="AS1669" s="105">
        <v>31.471800000000002</v>
      </c>
      <c r="AT1669" s="105">
        <v>31.014399999999998</v>
      </c>
      <c r="AU1669" s="105">
        <v>31.098099999999999</v>
      </c>
      <c r="AV1669" s="105">
        <v>30.439699999999998</v>
      </c>
      <c r="AW1669" s="105">
        <v>30.030899999999999</v>
      </c>
      <c r="AX1669" s="105">
        <v>30.582799999999999</v>
      </c>
      <c r="AY1669" s="105">
        <v>30.390799999999999</v>
      </c>
      <c r="AZ1669" s="105">
        <v>30.398399999999999</v>
      </c>
      <c r="BA1669" s="105">
        <v>30.4834</v>
      </c>
      <c r="BB1669" s="105">
        <v>30.4846</v>
      </c>
      <c r="BC1669" s="105">
        <v>30.805199999999999</v>
      </c>
      <c r="BD1669" s="105">
        <v>30.893599999999999</v>
      </c>
      <c r="BE1669" s="105">
        <v>30.4617</v>
      </c>
      <c r="BF1669" s="105">
        <v>30.3292</v>
      </c>
      <c r="BG1669" s="105">
        <v>30.118600000000001</v>
      </c>
      <c r="BH1669" s="105">
        <v>30.4649</v>
      </c>
      <c r="BI1669" s="105">
        <v>30.6936</v>
      </c>
      <c r="BJ1669" s="105">
        <v>30.762899999999998</v>
      </c>
      <c r="BK1669" s="105">
        <v>30.642900000000001</v>
      </c>
      <c r="BL1669" s="116">
        <v>30.4087</v>
      </c>
      <c r="BM1669" s="112">
        <v>0.133105</v>
      </c>
      <c r="BN1669" s="112">
        <v>2.1909400000000002E-3</v>
      </c>
      <c r="BO1669" s="112">
        <v>0.285387</v>
      </c>
      <c r="BP1669" s="112">
        <v>1.7679199999999999E-2</v>
      </c>
      <c r="BQ1669" s="112">
        <v>0.81494100000000003</v>
      </c>
      <c r="BR1669" s="112">
        <v>0.29142699999999999</v>
      </c>
      <c r="BS1669" s="112">
        <v>0.93091299999999999</v>
      </c>
      <c r="BT1669" s="112">
        <v>0.83867000000000003</v>
      </c>
      <c r="BU1669" s="117">
        <v>0.41428700000000002</v>
      </c>
      <c r="BV1669" s="112">
        <v>0.203373</v>
      </c>
      <c r="BW1669" s="112">
        <v>1.9230400000000002E-2</v>
      </c>
      <c r="BX1669" s="112">
        <v>0.40029399999999998</v>
      </c>
      <c r="BY1669" s="112">
        <v>4.1460499999999997E-2</v>
      </c>
      <c r="BZ1669" s="112">
        <v>0.91286999999999996</v>
      </c>
      <c r="CA1669" s="112">
        <v>0.56217200000000001</v>
      </c>
      <c r="CB1669" s="112">
        <v>0.96883699999999995</v>
      </c>
      <c r="CC1669" s="112">
        <v>0.91056300000000001</v>
      </c>
      <c r="CD1669" s="117">
        <v>0.77581999999999995</v>
      </c>
      <c r="CE1669" s="105">
        <v>0.35095199999999999</v>
      </c>
      <c r="CF1669" s="105">
        <v>0.76574200000000003</v>
      </c>
      <c r="CG1669" s="105">
        <v>0.43447400000000003</v>
      </c>
      <c r="CH1669" s="105">
        <v>0.65873199999999998</v>
      </c>
      <c r="CI1669" s="105">
        <v>-8.1933300000000001E-2</v>
      </c>
      <c r="CJ1669" s="105">
        <v>-0.147504</v>
      </c>
      <c r="CK1669" s="105">
        <v>-1.37736E-2</v>
      </c>
      <c r="CL1669" s="105">
        <v>-4.33604E-2</v>
      </c>
      <c r="CM1669" s="116">
        <v>-0.17913899999999999</v>
      </c>
    </row>
    <row r="1670" spans="1:91">
      <c r="A1670" s="104" t="s">
        <v>4339</v>
      </c>
      <c r="B1670" s="104" t="s">
        <v>4340</v>
      </c>
      <c r="C1670" s="104" t="s">
        <v>4341</v>
      </c>
      <c r="D1670" s="105">
        <v>31.083199999999998</v>
      </c>
      <c r="E1670" s="108">
        <v>1952376660</v>
      </c>
      <c r="F1670" s="108">
        <v>2168648018</v>
      </c>
      <c r="G1670" s="108">
        <v>2206854618</v>
      </c>
      <c r="H1670" s="108">
        <v>2840069771</v>
      </c>
      <c r="I1670" s="108">
        <v>2543902663</v>
      </c>
      <c r="J1670" s="108">
        <v>2768756378</v>
      </c>
      <c r="K1670" s="108">
        <v>2356077579</v>
      </c>
      <c r="L1670" s="108">
        <v>1757174949</v>
      </c>
      <c r="M1670" s="108">
        <v>2802143507</v>
      </c>
      <c r="N1670" s="108">
        <v>2239524940</v>
      </c>
      <c r="O1670" s="108">
        <v>2614814627</v>
      </c>
      <c r="P1670" s="108">
        <v>2185361613</v>
      </c>
      <c r="Q1670" s="108">
        <v>1780762938</v>
      </c>
      <c r="R1670" s="108">
        <v>1683792795</v>
      </c>
      <c r="S1670" s="108">
        <v>1374772205</v>
      </c>
      <c r="T1670" s="108">
        <v>1767008079</v>
      </c>
      <c r="U1670" s="108">
        <v>1734767490</v>
      </c>
      <c r="V1670" s="108">
        <v>1523488218</v>
      </c>
      <c r="W1670" s="108">
        <v>1857307187</v>
      </c>
      <c r="X1670" s="108">
        <v>1816719289</v>
      </c>
      <c r="Y1670" s="108">
        <v>1749097621</v>
      </c>
      <c r="Z1670" s="108">
        <v>1813230063</v>
      </c>
      <c r="AA1670" s="108">
        <v>1696051085</v>
      </c>
      <c r="AB1670" s="108">
        <v>1672417118</v>
      </c>
      <c r="AC1670" s="108">
        <v>2120396435</v>
      </c>
      <c r="AD1670" s="108">
        <v>2115135996</v>
      </c>
      <c r="AE1670" s="108">
        <v>2055399857</v>
      </c>
      <c r="AF1670" s="108">
        <v>2007572401</v>
      </c>
      <c r="AG1670" s="108">
        <v>2073241393</v>
      </c>
      <c r="AH1670" s="115">
        <v>1925181168</v>
      </c>
      <c r="AI1670" s="105">
        <v>31.246099999999998</v>
      </c>
      <c r="AJ1670" s="105">
        <v>31.570699999999999</v>
      </c>
      <c r="AK1670" s="105">
        <v>31.584199999999999</v>
      </c>
      <c r="AL1670" s="105">
        <v>31.677700000000002</v>
      </c>
      <c r="AM1670" s="105">
        <v>31.6632</v>
      </c>
      <c r="AN1670" s="105">
        <v>31.8216</v>
      </c>
      <c r="AO1670" s="105">
        <v>31.378399999999999</v>
      </c>
      <c r="AP1670" s="105">
        <v>31.373899999999999</v>
      </c>
      <c r="AQ1670" s="105">
        <v>31.573</v>
      </c>
      <c r="AR1670" s="105">
        <v>31.470099999999999</v>
      </c>
      <c r="AS1670" s="105">
        <v>31.751300000000001</v>
      </c>
      <c r="AT1670" s="105">
        <v>31.6294</v>
      </c>
      <c r="AU1670" s="105">
        <v>30.966799999999999</v>
      </c>
      <c r="AV1670" s="105">
        <v>30.938800000000001</v>
      </c>
      <c r="AW1670" s="105">
        <v>30.686699999999998</v>
      </c>
      <c r="AX1670" s="105">
        <v>31.097999999999999</v>
      </c>
      <c r="AY1670" s="105">
        <v>31.014700000000001</v>
      </c>
      <c r="AZ1670" s="105">
        <v>30.8477</v>
      </c>
      <c r="BA1670" s="105">
        <v>31.035499999999999</v>
      </c>
      <c r="BB1670" s="105">
        <v>31.090399999999999</v>
      </c>
      <c r="BC1670" s="105">
        <v>30.8962</v>
      </c>
      <c r="BD1670" s="105">
        <v>31.157</v>
      </c>
      <c r="BE1670" s="105">
        <v>31.076000000000001</v>
      </c>
      <c r="BF1670" s="105">
        <v>31.075900000000001</v>
      </c>
      <c r="BG1670" s="105">
        <v>31.029699999999998</v>
      </c>
      <c r="BH1670" s="105">
        <v>31.015999999999998</v>
      </c>
      <c r="BI1670" s="105">
        <v>30.950600000000001</v>
      </c>
      <c r="BJ1670" s="105">
        <v>30.957899999999999</v>
      </c>
      <c r="BK1670" s="105">
        <v>30.884399999999999</v>
      </c>
      <c r="BL1670" s="116">
        <v>30.8462</v>
      </c>
      <c r="BM1670" s="112">
        <v>7.7516099999999999E-3</v>
      </c>
      <c r="BN1670" s="112">
        <v>1.6502300000000001E-4</v>
      </c>
      <c r="BO1670" s="112">
        <v>1.7445200000000001E-3</v>
      </c>
      <c r="BP1670" s="112">
        <v>1.19849E-3</v>
      </c>
      <c r="BQ1670" s="112">
        <v>0.75226700000000002</v>
      </c>
      <c r="BR1670" s="112">
        <v>0.32344200000000001</v>
      </c>
      <c r="BS1670" s="112">
        <v>0.16936799999999999</v>
      </c>
      <c r="BT1670" s="112">
        <v>8.2129500000000001E-3</v>
      </c>
      <c r="BU1670" s="117">
        <v>6.5848900000000002E-2</v>
      </c>
      <c r="BV1670" s="112">
        <v>3.4897499999999998E-2</v>
      </c>
      <c r="BW1670" s="112">
        <v>6.7454100000000003E-3</v>
      </c>
      <c r="BX1670" s="112">
        <v>2.35613E-2</v>
      </c>
      <c r="BY1670" s="112">
        <v>8.8151299999999991E-3</v>
      </c>
      <c r="BZ1670" s="112">
        <v>0.880691</v>
      </c>
      <c r="CA1670" s="112">
        <v>0.59246299999999996</v>
      </c>
      <c r="CB1670" s="112">
        <v>0.389567</v>
      </c>
      <c r="CC1670" s="112">
        <v>7.1688500000000002E-2</v>
      </c>
      <c r="CD1670" s="117">
        <v>0.55438699999999996</v>
      </c>
      <c r="CE1670" s="105">
        <v>0.57082900000000003</v>
      </c>
      <c r="CF1670" s="105">
        <v>0.82468799999999998</v>
      </c>
      <c r="CG1670" s="105">
        <v>0.54559100000000005</v>
      </c>
      <c r="CH1670" s="105">
        <v>0.72075900000000004</v>
      </c>
      <c r="CI1670" s="105">
        <v>-3.2090500000000001E-2</v>
      </c>
      <c r="CJ1670" s="105">
        <v>9.0640999999999999E-2</v>
      </c>
      <c r="CK1670" s="105">
        <v>0.111224</v>
      </c>
      <c r="CL1670" s="105">
        <v>0.20680699999999999</v>
      </c>
      <c r="CM1670" s="116">
        <v>0.10262400000000001</v>
      </c>
    </row>
    <row r="1671" spans="1:91">
      <c r="A1671" s="104" t="s">
        <v>4342</v>
      </c>
      <c r="B1671" s="104" t="s">
        <v>4343</v>
      </c>
      <c r="C1671" s="104" t="s">
        <v>797</v>
      </c>
      <c r="D1671" s="105">
        <v>26.00085</v>
      </c>
      <c r="E1671" s="108">
        <v>246086712</v>
      </c>
      <c r="F1671" s="108">
        <v>117396210</v>
      </c>
      <c r="G1671" s="108">
        <v>172231637</v>
      </c>
      <c r="H1671" s="108">
        <v>62726386.5</v>
      </c>
      <c r="I1671" s="108">
        <v>28702182</v>
      </c>
      <c r="J1671" s="108">
        <v>94911089</v>
      </c>
      <c r="K1671" s="108">
        <v>80022072</v>
      </c>
      <c r="L1671" s="108">
        <v>100341254</v>
      </c>
      <c r="M1671" s="108">
        <v>57378186.5</v>
      </c>
      <c r="N1671" s="108">
        <v>62571775</v>
      </c>
      <c r="O1671" s="108">
        <v>137098122</v>
      </c>
      <c r="P1671" s="108">
        <v>61179360</v>
      </c>
      <c r="Q1671" s="108">
        <v>61787939.5</v>
      </c>
      <c r="R1671" s="108">
        <v>16992108</v>
      </c>
      <c r="S1671" s="108">
        <v>54189764</v>
      </c>
      <c r="T1671" s="108">
        <v>21495010</v>
      </c>
      <c r="U1671" s="108">
        <v>42773388.5</v>
      </c>
      <c r="V1671" s="108">
        <v>38203702.5</v>
      </c>
      <c r="W1671" s="108">
        <v>52415848</v>
      </c>
      <c r="X1671" s="108">
        <v>53206891</v>
      </c>
      <c r="Y1671" s="108">
        <v>35382544</v>
      </c>
      <c r="Z1671" s="108">
        <v>71456208</v>
      </c>
      <c r="AA1671" s="108">
        <v>37971040</v>
      </c>
      <c r="AB1671" s="108">
        <v>58819442</v>
      </c>
      <c r="AC1671" s="108">
        <v>38470055</v>
      </c>
      <c r="AD1671" s="108">
        <v>43261146.5</v>
      </c>
      <c r="AE1671" s="108">
        <v>35590869</v>
      </c>
      <c r="AF1671" s="108">
        <v>37736024</v>
      </c>
      <c r="AG1671" s="108">
        <v>43001085</v>
      </c>
      <c r="AH1671" s="115">
        <v>31925521</v>
      </c>
      <c r="AI1671" s="105">
        <v>28.258099999999999</v>
      </c>
      <c r="AJ1671" s="105">
        <v>27.514099999999999</v>
      </c>
      <c r="AK1671" s="105">
        <v>28.031099999999999</v>
      </c>
      <c r="AL1671" s="105">
        <v>26.177</v>
      </c>
      <c r="AM1671" s="105">
        <v>25.294499999999999</v>
      </c>
      <c r="AN1671" s="105">
        <v>27.245100000000001</v>
      </c>
      <c r="AO1671" s="105">
        <v>26.5077</v>
      </c>
      <c r="AP1671" s="105">
        <v>27.700700000000001</v>
      </c>
      <c r="AQ1671" s="105">
        <v>25.963100000000001</v>
      </c>
      <c r="AR1671" s="105">
        <v>26.2652</v>
      </c>
      <c r="AS1671" s="105">
        <v>27.684200000000001</v>
      </c>
      <c r="AT1671" s="105">
        <v>26.470700000000001</v>
      </c>
      <c r="AU1671" s="105">
        <v>26.082899999999999</v>
      </c>
      <c r="AV1671" s="105">
        <v>24.3081</v>
      </c>
      <c r="AW1671" s="105">
        <v>26.293700000000001</v>
      </c>
      <c r="AX1671" s="105">
        <v>24.736799999999999</v>
      </c>
      <c r="AY1671" s="105">
        <v>25.6877</v>
      </c>
      <c r="AZ1671" s="105">
        <v>25.6159</v>
      </c>
      <c r="BA1671" s="105">
        <v>25.888400000000001</v>
      </c>
      <c r="BB1671" s="105">
        <v>26.038599999999999</v>
      </c>
      <c r="BC1671" s="105">
        <v>25.2895</v>
      </c>
      <c r="BD1671" s="105">
        <v>26.4786</v>
      </c>
      <c r="BE1671" s="105">
        <v>25.594000000000001</v>
      </c>
      <c r="BF1671" s="105">
        <v>26.246400000000001</v>
      </c>
      <c r="BG1671" s="105">
        <v>25.2212</v>
      </c>
      <c r="BH1671" s="105">
        <v>25.363199999999999</v>
      </c>
      <c r="BI1671" s="105">
        <v>25.0989</v>
      </c>
      <c r="BJ1671" s="105">
        <v>25.224499999999999</v>
      </c>
      <c r="BK1671" s="105">
        <v>25.309899999999999</v>
      </c>
      <c r="BL1671" s="116">
        <v>24.953099999999999</v>
      </c>
      <c r="BM1671" s="112">
        <v>3.4797199999999999E-4</v>
      </c>
      <c r="BN1671" s="112">
        <v>0.13408700000000001</v>
      </c>
      <c r="BO1671" s="112">
        <v>4.0811899999999998E-2</v>
      </c>
      <c r="BP1671" s="112">
        <v>2.25829E-2</v>
      </c>
      <c r="BQ1671" s="112">
        <v>0.56604900000000002</v>
      </c>
      <c r="BR1671" s="112">
        <v>0.59989499999999996</v>
      </c>
      <c r="BS1671" s="112">
        <v>8.4835499999999994E-2</v>
      </c>
      <c r="BT1671" s="112">
        <v>2.9862300000000001E-2</v>
      </c>
      <c r="BU1671" s="117">
        <v>0.64673199999999997</v>
      </c>
      <c r="BV1671" s="112">
        <v>8.3339199999999999E-3</v>
      </c>
      <c r="BW1671" s="112">
        <v>0.211449</v>
      </c>
      <c r="BX1671" s="112">
        <v>0.12085899999999999</v>
      </c>
      <c r="BY1671" s="112">
        <v>4.9393800000000002E-2</v>
      </c>
      <c r="BZ1671" s="112">
        <v>0.78193900000000005</v>
      </c>
      <c r="CA1671" s="112">
        <v>0.80265299999999995</v>
      </c>
      <c r="CB1671" s="112">
        <v>0.27456900000000001</v>
      </c>
      <c r="CC1671" s="112">
        <v>0.139212</v>
      </c>
      <c r="CD1671" s="117">
        <v>0.88578100000000004</v>
      </c>
      <c r="CE1671" s="105">
        <v>2.7719399999999998</v>
      </c>
      <c r="CF1671" s="105">
        <v>1.07637</v>
      </c>
      <c r="CG1671" s="105">
        <v>1.56134</v>
      </c>
      <c r="CH1671" s="105">
        <v>1.64419</v>
      </c>
      <c r="CI1671" s="105">
        <v>0.39904699999999999</v>
      </c>
      <c r="CJ1671" s="105">
        <v>0.18434500000000001</v>
      </c>
      <c r="CK1671" s="105">
        <v>0.57637499999999997</v>
      </c>
      <c r="CL1671" s="105">
        <v>0.94385799999999997</v>
      </c>
      <c r="CM1671" s="116">
        <v>6.5266900000000003E-2</v>
      </c>
    </row>
    <row r="1672" spans="1:91">
      <c r="A1672" s="104" t="s">
        <v>4344</v>
      </c>
      <c r="B1672" s="104" t="s">
        <v>4345</v>
      </c>
      <c r="C1672" s="104" t="s">
        <v>4346</v>
      </c>
      <c r="D1672" s="105">
        <v>29.0395</v>
      </c>
      <c r="E1672" s="108">
        <v>525510454.5</v>
      </c>
      <c r="F1672" s="108">
        <v>386320372</v>
      </c>
      <c r="G1672" s="108">
        <v>548772973.39999998</v>
      </c>
      <c r="H1672" s="108">
        <v>1298977942</v>
      </c>
      <c r="I1672" s="108">
        <v>563807753</v>
      </c>
      <c r="J1672" s="108">
        <v>263673420</v>
      </c>
      <c r="K1672" s="108">
        <v>350502628.30000001</v>
      </c>
      <c r="L1672" s="108">
        <v>160628825.90000001</v>
      </c>
      <c r="M1672" s="108">
        <v>669684336</v>
      </c>
      <c r="N1672" s="108">
        <v>134376864</v>
      </c>
      <c r="O1672" s="108">
        <v>223221025</v>
      </c>
      <c r="P1672" s="108">
        <v>239705352</v>
      </c>
      <c r="Q1672" s="108">
        <v>328315341</v>
      </c>
      <c r="R1672" s="108">
        <v>444817527</v>
      </c>
      <c r="S1672" s="108">
        <v>1146911095</v>
      </c>
      <c r="T1672" s="108">
        <v>375485034.80000001</v>
      </c>
      <c r="U1672" s="108">
        <v>396985748</v>
      </c>
      <c r="V1672" s="108">
        <v>3016207320</v>
      </c>
      <c r="W1672" s="108">
        <v>563972067.29999995</v>
      </c>
      <c r="X1672" s="108">
        <v>440189463.30000001</v>
      </c>
      <c r="Y1672" s="108">
        <v>417007830</v>
      </c>
      <c r="Z1672" s="108">
        <v>1022840144</v>
      </c>
      <c r="AA1672" s="108">
        <v>402025578.30000001</v>
      </c>
      <c r="AB1672" s="108">
        <v>640500992.79999995</v>
      </c>
      <c r="AC1672" s="108">
        <v>595352332.29999995</v>
      </c>
      <c r="AD1672" s="108">
        <v>278968027.30000001</v>
      </c>
      <c r="AE1672" s="108">
        <v>368834398</v>
      </c>
      <c r="AF1672" s="108">
        <v>452326624.30000001</v>
      </c>
      <c r="AG1672" s="108">
        <v>583009630.79999995</v>
      </c>
      <c r="AH1672" s="115">
        <v>860534469.29999995</v>
      </c>
      <c r="AI1672" s="105">
        <v>29.352599999999999</v>
      </c>
      <c r="AJ1672" s="105">
        <v>29.0991</v>
      </c>
      <c r="AK1672" s="105">
        <v>29.633400000000002</v>
      </c>
      <c r="AL1672" s="105">
        <v>30.549099999999999</v>
      </c>
      <c r="AM1672" s="105">
        <v>29.500499999999999</v>
      </c>
      <c r="AN1672" s="105">
        <v>28.505099999999999</v>
      </c>
      <c r="AO1672" s="105">
        <v>28.642900000000001</v>
      </c>
      <c r="AP1672" s="105">
        <v>28.103100000000001</v>
      </c>
      <c r="AQ1672" s="105">
        <v>29.507999999999999</v>
      </c>
      <c r="AR1672" s="105">
        <v>27.469200000000001</v>
      </c>
      <c r="AS1672" s="105">
        <v>28.35</v>
      </c>
      <c r="AT1672" s="105">
        <v>28.440899999999999</v>
      </c>
      <c r="AU1672" s="105">
        <v>28.483699999999999</v>
      </c>
      <c r="AV1672" s="105">
        <v>29.0183</v>
      </c>
      <c r="AW1672" s="105">
        <v>30.466699999999999</v>
      </c>
      <c r="AX1672" s="105">
        <v>28.863499999999998</v>
      </c>
      <c r="AY1672" s="105">
        <v>28.893899999999999</v>
      </c>
      <c r="AZ1672" s="105">
        <v>31.822299999999998</v>
      </c>
      <c r="BA1672" s="105">
        <v>29.315999999999999</v>
      </c>
      <c r="BB1672" s="105">
        <v>29.067599999999999</v>
      </c>
      <c r="BC1672" s="105">
        <v>28.8565</v>
      </c>
      <c r="BD1672" s="105">
        <v>30.326000000000001</v>
      </c>
      <c r="BE1672" s="105">
        <v>28.988700000000001</v>
      </c>
      <c r="BF1672" s="105">
        <v>29.691199999999998</v>
      </c>
      <c r="BG1672" s="105">
        <v>29.204899999999999</v>
      </c>
      <c r="BH1672" s="105">
        <v>28.090900000000001</v>
      </c>
      <c r="BI1672" s="105">
        <v>28.472300000000001</v>
      </c>
      <c r="BJ1672" s="105">
        <v>28.8078</v>
      </c>
      <c r="BK1672" s="105">
        <v>29.060700000000001</v>
      </c>
      <c r="BL1672" s="116">
        <v>29.675599999999999</v>
      </c>
      <c r="BM1672" s="112">
        <v>0.580592</v>
      </c>
      <c r="BN1672" s="112">
        <v>0.62854100000000002</v>
      </c>
      <c r="BO1672" s="112">
        <v>0.424039</v>
      </c>
      <c r="BP1672" s="112">
        <v>5.3189599999999997E-2</v>
      </c>
      <c r="BQ1672" s="112">
        <v>0.83731299999999997</v>
      </c>
      <c r="BR1672" s="112">
        <v>0.540238</v>
      </c>
      <c r="BS1672" s="112">
        <v>0.744232</v>
      </c>
      <c r="BT1672" s="112">
        <v>0.35320099999999999</v>
      </c>
      <c r="BU1672" s="117">
        <v>0.22799</v>
      </c>
      <c r="BV1672" s="112">
        <v>0.65091500000000002</v>
      </c>
      <c r="BW1672" s="112">
        <v>0.69975900000000002</v>
      </c>
      <c r="BX1672" s="112">
        <v>0.53275899999999998</v>
      </c>
      <c r="BY1672" s="112">
        <v>9.6506900000000007E-2</v>
      </c>
      <c r="BZ1672" s="112">
        <v>0.920234</v>
      </c>
      <c r="CA1672" s="112">
        <v>0.76503699999999997</v>
      </c>
      <c r="CB1672" s="112">
        <v>0.87107400000000001</v>
      </c>
      <c r="CC1672" s="112">
        <v>0.551535</v>
      </c>
      <c r="CD1672" s="117">
        <v>0.70607299999999995</v>
      </c>
      <c r="CE1672" s="105">
        <v>0.18033099999999999</v>
      </c>
      <c r="CF1672" s="105">
        <v>0.336843</v>
      </c>
      <c r="CG1672" s="105">
        <v>-0.43008200000000002</v>
      </c>
      <c r="CH1672" s="105">
        <v>-1.0947</v>
      </c>
      <c r="CI1672" s="105">
        <v>0.141517</v>
      </c>
      <c r="CJ1672" s="105">
        <v>0.67850500000000002</v>
      </c>
      <c r="CK1672" s="105">
        <v>-0.101358</v>
      </c>
      <c r="CL1672" s="105">
        <v>0.48724299999999998</v>
      </c>
      <c r="CM1672" s="116">
        <v>-0.59204000000000001</v>
      </c>
    </row>
    <row r="1673" spans="1:91">
      <c r="A1673" s="104" t="s">
        <v>4347</v>
      </c>
      <c r="B1673" s="104" t="s">
        <v>4348</v>
      </c>
      <c r="C1673" s="104" t="s">
        <v>4349</v>
      </c>
      <c r="D1673" s="105">
        <v>27.826549999999997</v>
      </c>
      <c r="E1673" s="108">
        <v>199104830</v>
      </c>
      <c r="F1673" s="108">
        <v>255301852</v>
      </c>
      <c r="G1673" s="108">
        <v>388431728</v>
      </c>
      <c r="H1673" s="108">
        <v>216586363.5</v>
      </c>
      <c r="I1673" s="108">
        <v>235540159</v>
      </c>
      <c r="J1673" s="108">
        <v>334689199.5</v>
      </c>
      <c r="K1673" s="108">
        <v>196430734</v>
      </c>
      <c r="L1673" s="108">
        <v>195110500</v>
      </c>
      <c r="M1673" s="108">
        <v>275008004</v>
      </c>
      <c r="N1673" s="108">
        <v>208199811.5</v>
      </c>
      <c r="O1673" s="108">
        <v>500085156</v>
      </c>
      <c r="P1673" s="108">
        <v>1258391124</v>
      </c>
      <c r="Q1673" s="108">
        <v>98564236</v>
      </c>
      <c r="R1673" s="108">
        <v>139286716</v>
      </c>
      <c r="S1673" s="108">
        <v>248807328</v>
      </c>
      <c r="T1673" s="108">
        <v>173066272</v>
      </c>
      <c r="U1673" s="108">
        <v>118195800</v>
      </c>
      <c r="V1673" s="108">
        <v>145323916.5</v>
      </c>
      <c r="W1673" s="108">
        <v>170718835</v>
      </c>
      <c r="X1673" s="108">
        <v>163130827</v>
      </c>
      <c r="Y1673" s="108">
        <v>142871800.5</v>
      </c>
      <c r="Z1673" s="108">
        <v>215318948</v>
      </c>
      <c r="AA1673" s="108">
        <v>160402916.80000001</v>
      </c>
      <c r="AB1673" s="108">
        <v>164145520</v>
      </c>
      <c r="AC1673" s="108">
        <v>223925058</v>
      </c>
      <c r="AD1673" s="108">
        <v>235877920</v>
      </c>
      <c r="AE1673" s="108">
        <v>201148325</v>
      </c>
      <c r="AF1673" s="108">
        <v>192975914</v>
      </c>
      <c r="AG1673" s="108">
        <v>187528344</v>
      </c>
      <c r="AH1673" s="115">
        <v>239622632</v>
      </c>
      <c r="AI1673" s="105">
        <v>27.952400000000001</v>
      </c>
      <c r="AJ1673" s="105">
        <v>28.590599999999998</v>
      </c>
      <c r="AK1673" s="105">
        <v>29.176500000000001</v>
      </c>
      <c r="AL1673" s="105">
        <v>27.9648</v>
      </c>
      <c r="AM1673" s="105">
        <v>28.273299999999999</v>
      </c>
      <c r="AN1673" s="105">
        <v>28.828900000000001</v>
      </c>
      <c r="AO1673" s="105">
        <v>27.812799999999999</v>
      </c>
      <c r="AP1673" s="105">
        <v>28.433199999999999</v>
      </c>
      <c r="AQ1673" s="105">
        <v>28.224</v>
      </c>
      <c r="AR1673" s="105">
        <v>28.067499999999999</v>
      </c>
      <c r="AS1673" s="105">
        <v>29.482600000000001</v>
      </c>
      <c r="AT1673" s="105">
        <v>30.833100000000002</v>
      </c>
      <c r="AU1673" s="105">
        <v>26.774799999999999</v>
      </c>
      <c r="AV1673" s="105">
        <v>27.3432</v>
      </c>
      <c r="AW1673" s="105">
        <v>28.367799999999999</v>
      </c>
      <c r="AX1673" s="105">
        <v>27.746099999999998</v>
      </c>
      <c r="AY1673" s="105">
        <v>27.141500000000001</v>
      </c>
      <c r="AZ1673" s="105">
        <v>27.492599999999999</v>
      </c>
      <c r="BA1673" s="105">
        <v>27.591999999999999</v>
      </c>
      <c r="BB1673" s="105">
        <v>27.6295</v>
      </c>
      <c r="BC1673" s="105">
        <v>27.284099999999999</v>
      </c>
      <c r="BD1673" s="105">
        <v>28.117000000000001</v>
      </c>
      <c r="BE1673" s="105">
        <v>27.726600000000001</v>
      </c>
      <c r="BF1673" s="105">
        <v>27.727</v>
      </c>
      <c r="BG1673" s="105">
        <v>27.748999999999999</v>
      </c>
      <c r="BH1673" s="105">
        <v>27.840299999999999</v>
      </c>
      <c r="BI1673" s="105">
        <v>27.5976</v>
      </c>
      <c r="BJ1673" s="105">
        <v>27.578900000000001</v>
      </c>
      <c r="BK1673" s="105">
        <v>27.456800000000001</v>
      </c>
      <c r="BL1673" s="116">
        <v>27.889700000000001</v>
      </c>
      <c r="BM1673" s="112">
        <v>6.8529599999999996E-2</v>
      </c>
      <c r="BN1673" s="112">
        <v>6.5663600000000003E-2</v>
      </c>
      <c r="BO1673" s="112">
        <v>8.2311099999999998E-2</v>
      </c>
      <c r="BP1673" s="112">
        <v>8.7697999999999998E-2</v>
      </c>
      <c r="BQ1673" s="112">
        <v>0.77699499999999999</v>
      </c>
      <c r="BR1673" s="112">
        <v>0.45056600000000002</v>
      </c>
      <c r="BS1673" s="112">
        <v>0.45433800000000002</v>
      </c>
      <c r="BT1673" s="112">
        <v>0.305286</v>
      </c>
      <c r="BU1673" s="117">
        <v>0.58510200000000001</v>
      </c>
      <c r="BV1673" s="112">
        <v>0.12416199999999999</v>
      </c>
      <c r="BW1673" s="112">
        <v>0.12657099999999999</v>
      </c>
      <c r="BX1673" s="112">
        <v>0.17700099999999999</v>
      </c>
      <c r="BY1673" s="112">
        <v>0.143599</v>
      </c>
      <c r="BZ1673" s="112">
        <v>0.891984</v>
      </c>
      <c r="CA1673" s="112">
        <v>0.69958200000000004</v>
      </c>
      <c r="CB1673" s="112">
        <v>0.66098900000000005</v>
      </c>
      <c r="CC1673" s="112">
        <v>0.50766</v>
      </c>
      <c r="CD1673" s="117">
        <v>0.85316199999999998</v>
      </c>
      <c r="CE1673" s="105">
        <v>0.93141200000000002</v>
      </c>
      <c r="CF1673" s="105">
        <v>0.71389999999999998</v>
      </c>
      <c r="CG1673" s="105">
        <v>0.51487499999999997</v>
      </c>
      <c r="CH1673" s="105">
        <v>1.81928</v>
      </c>
      <c r="CI1673" s="105">
        <v>-0.14652000000000001</v>
      </c>
      <c r="CJ1673" s="105">
        <v>-0.181704</v>
      </c>
      <c r="CK1673" s="105">
        <v>-0.13992599999999999</v>
      </c>
      <c r="CL1673" s="105">
        <v>0.21507499999999999</v>
      </c>
      <c r="CM1673" s="116">
        <v>8.7181700000000001E-2</v>
      </c>
    </row>
    <row r="1674" spans="1:91">
      <c r="A1674" s="104" t="s">
        <v>4350</v>
      </c>
      <c r="B1674" s="104" t="s">
        <v>4351</v>
      </c>
      <c r="C1674" s="104" t="s">
        <v>4352</v>
      </c>
      <c r="D1674" s="105">
        <v>27.960500000000003</v>
      </c>
      <c r="E1674" s="108">
        <v>179115812</v>
      </c>
      <c r="F1674" s="108">
        <v>42850428.5</v>
      </c>
      <c r="G1674" s="108">
        <v>66594019.75</v>
      </c>
      <c r="H1674" s="108">
        <v>116349576</v>
      </c>
      <c r="I1674" s="108">
        <v>84602638.5</v>
      </c>
      <c r="J1674" s="108">
        <v>51520320</v>
      </c>
      <c r="K1674" s="108">
        <v>256332545.5</v>
      </c>
      <c r="L1674" s="108">
        <v>2331420.5</v>
      </c>
      <c r="M1674" s="108">
        <v>59546804</v>
      </c>
      <c r="N1674" s="108">
        <v>128190200.5</v>
      </c>
      <c r="O1674" s="108">
        <v>102482361</v>
      </c>
      <c r="P1674" s="108">
        <v>11351147.75</v>
      </c>
      <c r="Q1674" s="108">
        <v>256487461.80000001</v>
      </c>
      <c r="R1674" s="108">
        <v>196695187</v>
      </c>
      <c r="S1674" s="108">
        <v>316571686.30000001</v>
      </c>
      <c r="T1674" s="108">
        <v>197735122</v>
      </c>
      <c r="U1674" s="108">
        <v>213951274.80000001</v>
      </c>
      <c r="V1674" s="108">
        <v>240449514</v>
      </c>
      <c r="W1674" s="108">
        <v>441971081.5</v>
      </c>
      <c r="X1674" s="108">
        <v>299458613</v>
      </c>
      <c r="Y1674" s="108">
        <v>316702949</v>
      </c>
      <c r="Z1674" s="108">
        <v>487820973</v>
      </c>
      <c r="AA1674" s="108">
        <v>421525928</v>
      </c>
      <c r="AB1674" s="108">
        <v>513742862</v>
      </c>
      <c r="AC1674" s="108">
        <v>269943722</v>
      </c>
      <c r="AD1674" s="108">
        <v>249954712</v>
      </c>
      <c r="AE1674" s="108">
        <v>590227183</v>
      </c>
      <c r="AF1674" s="108">
        <v>267414176</v>
      </c>
      <c r="AG1674" s="108">
        <v>260140521</v>
      </c>
      <c r="AH1674" s="115">
        <v>300489641</v>
      </c>
      <c r="AI1674" s="105">
        <v>27.799800000000001</v>
      </c>
      <c r="AJ1674" s="105">
        <v>26.0517</v>
      </c>
      <c r="AK1674" s="105">
        <v>26.661300000000001</v>
      </c>
      <c r="AL1674" s="105">
        <v>27.068300000000001</v>
      </c>
      <c r="AM1674" s="105">
        <v>26.8005</v>
      </c>
      <c r="AN1674" s="105">
        <v>26.3627</v>
      </c>
      <c r="AO1674" s="105">
        <v>28.206900000000001</v>
      </c>
      <c r="AP1674" s="105">
        <v>22.276299999999999</v>
      </c>
      <c r="AQ1674" s="105">
        <v>26.0166</v>
      </c>
      <c r="AR1674" s="105">
        <v>27.261700000000001</v>
      </c>
      <c r="AS1674" s="105">
        <v>27.293600000000001</v>
      </c>
      <c r="AT1674" s="105">
        <v>24.040500000000002</v>
      </c>
      <c r="AU1674" s="105">
        <v>28.163399999999999</v>
      </c>
      <c r="AV1674" s="105">
        <v>27.841100000000001</v>
      </c>
      <c r="AW1674" s="105">
        <v>28.7272</v>
      </c>
      <c r="AX1674" s="105">
        <v>27.938300000000002</v>
      </c>
      <c r="AY1674" s="105">
        <v>27.982700000000001</v>
      </c>
      <c r="AZ1674" s="105">
        <v>28.221</v>
      </c>
      <c r="BA1674" s="105">
        <v>28.964300000000001</v>
      </c>
      <c r="BB1674" s="105">
        <v>28.502500000000001</v>
      </c>
      <c r="BC1674" s="105">
        <v>28.4603</v>
      </c>
      <c r="BD1674" s="105">
        <v>29.244399999999999</v>
      </c>
      <c r="BE1674" s="105">
        <v>29.0565</v>
      </c>
      <c r="BF1674" s="105">
        <v>29.373100000000001</v>
      </c>
      <c r="BG1674" s="105">
        <v>28.059799999999999</v>
      </c>
      <c r="BH1674" s="105">
        <v>27.937100000000001</v>
      </c>
      <c r="BI1674" s="105">
        <v>29.150600000000001</v>
      </c>
      <c r="BJ1674" s="105">
        <v>28.049499999999998</v>
      </c>
      <c r="BK1674" s="105">
        <v>27.920200000000001</v>
      </c>
      <c r="BL1674" s="116">
        <v>28.188300000000002</v>
      </c>
      <c r="BM1674" s="112">
        <v>7.8917699999999993E-2</v>
      </c>
      <c r="BN1674" s="112">
        <v>3.9873699999999996E-3</v>
      </c>
      <c r="BO1674" s="112">
        <v>0.21476999999999999</v>
      </c>
      <c r="BP1674" s="112">
        <v>0.161718</v>
      </c>
      <c r="BQ1674" s="112">
        <v>0.51829199999999997</v>
      </c>
      <c r="BR1674" s="112">
        <v>0.96593700000000005</v>
      </c>
      <c r="BS1674" s="112">
        <v>3.01003E-2</v>
      </c>
      <c r="BT1674" s="112">
        <v>6.1905700000000001E-4</v>
      </c>
      <c r="BU1674" s="117">
        <v>0.44895000000000002</v>
      </c>
      <c r="BV1674" s="112">
        <v>0.137962</v>
      </c>
      <c r="BW1674" s="112">
        <v>2.2667900000000001E-2</v>
      </c>
      <c r="BX1674" s="112">
        <v>0.32572899999999999</v>
      </c>
      <c r="BY1674" s="112">
        <v>0.233323</v>
      </c>
      <c r="BZ1674" s="112">
        <v>0.75472899999999998</v>
      </c>
      <c r="CA1674" s="112">
        <v>0.98088699999999995</v>
      </c>
      <c r="CB1674" s="112">
        <v>0.168632</v>
      </c>
      <c r="CC1674" s="112">
        <v>2.2321199999999999E-2</v>
      </c>
      <c r="CD1674" s="117">
        <v>0.78158300000000003</v>
      </c>
      <c r="CE1674" s="105">
        <v>-1.21505</v>
      </c>
      <c r="CF1674" s="105">
        <v>-1.30884</v>
      </c>
      <c r="CG1674" s="105">
        <v>-2.5527299999999999</v>
      </c>
      <c r="CH1674" s="105">
        <v>-1.85409</v>
      </c>
      <c r="CI1674" s="105">
        <v>0.191221</v>
      </c>
      <c r="CJ1674" s="105">
        <v>-5.3170500000000002E-3</v>
      </c>
      <c r="CK1674" s="105">
        <v>0.58970299999999998</v>
      </c>
      <c r="CL1674" s="105">
        <v>1.1719599999999999</v>
      </c>
      <c r="CM1674" s="116">
        <v>0.329816</v>
      </c>
    </row>
    <row r="1675" spans="1:91">
      <c r="A1675" s="104" t="s">
        <v>4353</v>
      </c>
      <c r="B1675" s="104" t="s">
        <v>4354</v>
      </c>
      <c r="C1675" s="104" t="s">
        <v>4355</v>
      </c>
      <c r="D1675" s="105">
        <v>30.258200000000002</v>
      </c>
      <c r="E1675" s="108">
        <v>761341733.79999995</v>
      </c>
      <c r="F1675" s="108">
        <v>823500021.5</v>
      </c>
      <c r="G1675" s="108">
        <v>884926984.5</v>
      </c>
      <c r="H1675" s="108">
        <v>1034468564</v>
      </c>
      <c r="I1675" s="108">
        <v>1051917999</v>
      </c>
      <c r="J1675" s="108">
        <v>881929230.5</v>
      </c>
      <c r="K1675" s="108">
        <v>950382429</v>
      </c>
      <c r="L1675" s="108">
        <v>607060528</v>
      </c>
      <c r="M1675" s="108">
        <v>870758185.79999995</v>
      </c>
      <c r="N1675" s="108">
        <v>625541773</v>
      </c>
      <c r="O1675" s="108">
        <v>562032568</v>
      </c>
      <c r="P1675" s="108">
        <v>459436732</v>
      </c>
      <c r="Q1675" s="108">
        <v>1444360839</v>
      </c>
      <c r="R1675" s="108">
        <v>1056681329</v>
      </c>
      <c r="S1675" s="108">
        <v>2056101765</v>
      </c>
      <c r="T1675" s="108">
        <v>1095498363</v>
      </c>
      <c r="U1675" s="108">
        <v>1019855145</v>
      </c>
      <c r="V1675" s="108">
        <v>835464347.79999995</v>
      </c>
      <c r="W1675" s="108">
        <v>1434724034</v>
      </c>
      <c r="X1675" s="108">
        <v>1216500963</v>
      </c>
      <c r="Y1675" s="108">
        <v>1078754698</v>
      </c>
      <c r="Z1675" s="108">
        <v>1379466488</v>
      </c>
      <c r="AA1675" s="108">
        <v>765026233.5</v>
      </c>
      <c r="AB1675" s="108">
        <v>1254981138</v>
      </c>
      <c r="AC1675" s="108">
        <v>1308664361</v>
      </c>
      <c r="AD1675" s="108">
        <v>1440933245</v>
      </c>
      <c r="AE1675" s="108">
        <v>1161935461</v>
      </c>
      <c r="AF1675" s="108">
        <v>1306793619</v>
      </c>
      <c r="AG1675" s="108">
        <v>1066037701</v>
      </c>
      <c r="AH1675" s="115">
        <v>1502224666</v>
      </c>
      <c r="AI1675" s="105">
        <v>29.887499999999999</v>
      </c>
      <c r="AJ1675" s="105">
        <v>30.2193</v>
      </c>
      <c r="AK1675" s="105">
        <v>30.3111</v>
      </c>
      <c r="AL1675" s="105">
        <v>30.220600000000001</v>
      </c>
      <c r="AM1675" s="105">
        <v>30.402000000000001</v>
      </c>
      <c r="AN1675" s="105">
        <v>30.266100000000002</v>
      </c>
      <c r="AO1675" s="105">
        <v>30.047899999999998</v>
      </c>
      <c r="AP1675" s="105">
        <v>29.9969</v>
      </c>
      <c r="AQ1675" s="105">
        <v>29.886800000000001</v>
      </c>
      <c r="AR1675" s="105">
        <v>29.658999999999999</v>
      </c>
      <c r="AS1675" s="105">
        <v>29.633400000000002</v>
      </c>
      <c r="AT1675" s="105">
        <v>29.3795</v>
      </c>
      <c r="AU1675" s="105">
        <v>30.666699999999999</v>
      </c>
      <c r="AV1675" s="105">
        <v>30.2666</v>
      </c>
      <c r="AW1675" s="105">
        <v>31.267700000000001</v>
      </c>
      <c r="AX1675" s="105">
        <v>30.408300000000001</v>
      </c>
      <c r="AY1675" s="105">
        <v>30.250299999999999</v>
      </c>
      <c r="AZ1675" s="105">
        <v>29.960799999999999</v>
      </c>
      <c r="BA1675" s="105">
        <v>30.6631</v>
      </c>
      <c r="BB1675" s="105">
        <v>30.519400000000001</v>
      </c>
      <c r="BC1675" s="105">
        <v>30.204599999999999</v>
      </c>
      <c r="BD1675" s="105">
        <v>30.761900000000001</v>
      </c>
      <c r="BE1675" s="105">
        <v>29.9465</v>
      </c>
      <c r="BF1675" s="105">
        <v>30.6616</v>
      </c>
      <c r="BG1675" s="105">
        <v>30.3262</v>
      </c>
      <c r="BH1675" s="105">
        <v>30.464300000000001</v>
      </c>
      <c r="BI1675" s="105">
        <v>30.127800000000001</v>
      </c>
      <c r="BJ1675" s="105">
        <v>30.3384</v>
      </c>
      <c r="BK1675" s="105">
        <v>29.942</v>
      </c>
      <c r="BL1675" s="116">
        <v>30.495799999999999</v>
      </c>
      <c r="BM1675" s="112">
        <v>0.59829200000000005</v>
      </c>
      <c r="BN1675" s="112">
        <v>0.83941900000000003</v>
      </c>
      <c r="BO1675" s="112">
        <v>0.17596400000000001</v>
      </c>
      <c r="BP1675" s="112">
        <v>2.0061900000000001E-2</v>
      </c>
      <c r="BQ1675" s="112">
        <v>0.22848499999999999</v>
      </c>
      <c r="BR1675" s="112">
        <v>0.81606000000000001</v>
      </c>
      <c r="BS1675" s="112">
        <v>0.39375900000000003</v>
      </c>
      <c r="BT1675" s="112">
        <v>0.55175300000000005</v>
      </c>
      <c r="BU1675" s="117">
        <v>0.81689599999999996</v>
      </c>
      <c r="BV1675" s="112">
        <v>0.66608199999999995</v>
      </c>
      <c r="BW1675" s="112">
        <v>0.872668</v>
      </c>
      <c r="BX1675" s="112">
        <v>0.28668900000000003</v>
      </c>
      <c r="BY1675" s="112">
        <v>4.5543399999999998E-2</v>
      </c>
      <c r="BZ1675" s="112">
        <v>0.59282699999999999</v>
      </c>
      <c r="CA1675" s="112">
        <v>0.91920599999999997</v>
      </c>
      <c r="CB1675" s="112">
        <v>0.61890199999999995</v>
      </c>
      <c r="CC1675" s="112">
        <v>0.71720399999999995</v>
      </c>
      <c r="CD1675" s="117">
        <v>0.94494</v>
      </c>
      <c r="CE1675" s="105">
        <v>-0.119453</v>
      </c>
      <c r="CF1675" s="105">
        <v>3.7515E-2</v>
      </c>
      <c r="CG1675" s="105">
        <v>-0.28154200000000001</v>
      </c>
      <c r="CH1675" s="105">
        <v>-0.70140499999999995</v>
      </c>
      <c r="CI1675" s="105">
        <v>0.47494599999999998</v>
      </c>
      <c r="CJ1675" s="105">
        <v>-5.2289299999999997E-2</v>
      </c>
      <c r="CK1675" s="105">
        <v>0.20360800000000001</v>
      </c>
      <c r="CL1675" s="105">
        <v>0.19796</v>
      </c>
      <c r="CM1675" s="116">
        <v>4.7353699999999999E-2</v>
      </c>
    </row>
    <row r="1676" spans="1:91">
      <c r="A1676" s="104" t="s">
        <v>4356</v>
      </c>
      <c r="B1676" s="104" t="s">
        <v>4357</v>
      </c>
      <c r="C1676" s="104" t="s">
        <v>4358</v>
      </c>
      <c r="D1676" s="105">
        <v>31.289200000000001</v>
      </c>
      <c r="E1676" s="108">
        <v>1396757949</v>
      </c>
      <c r="F1676" s="108">
        <v>1807173245</v>
      </c>
      <c r="G1676" s="108">
        <v>2095926386</v>
      </c>
      <c r="H1676" s="108">
        <v>2899521396</v>
      </c>
      <c r="I1676" s="108">
        <v>4815905020</v>
      </c>
      <c r="J1676" s="108">
        <v>1756651544</v>
      </c>
      <c r="K1676" s="108">
        <v>1771012042</v>
      </c>
      <c r="L1676" s="108">
        <v>1198830737</v>
      </c>
      <c r="M1676" s="108">
        <v>2023141764</v>
      </c>
      <c r="N1676" s="108">
        <v>1360834029</v>
      </c>
      <c r="O1676" s="108">
        <v>1708169280</v>
      </c>
      <c r="P1676" s="108">
        <v>1737971475</v>
      </c>
      <c r="Q1676" s="108">
        <v>3355317233</v>
      </c>
      <c r="R1676" s="108">
        <v>2249388614</v>
      </c>
      <c r="S1676" s="108">
        <v>3919338490</v>
      </c>
      <c r="T1676" s="108">
        <v>1791973595</v>
      </c>
      <c r="U1676" s="108">
        <v>2308860253</v>
      </c>
      <c r="V1676" s="108">
        <v>2602862186</v>
      </c>
      <c r="W1676" s="108">
        <v>2129277681</v>
      </c>
      <c r="X1676" s="108">
        <v>5456574243</v>
      </c>
      <c r="Y1676" s="108">
        <v>2503081530</v>
      </c>
      <c r="Z1676" s="108">
        <v>2662207994</v>
      </c>
      <c r="AA1676" s="108">
        <v>1894529531</v>
      </c>
      <c r="AB1676" s="108">
        <v>16183869740</v>
      </c>
      <c r="AC1676" s="108">
        <v>2907298942</v>
      </c>
      <c r="AD1676" s="108">
        <v>2544780780</v>
      </c>
      <c r="AE1676" s="108">
        <v>2487696128</v>
      </c>
      <c r="AF1676" s="108">
        <v>2505052102</v>
      </c>
      <c r="AG1676" s="108">
        <v>2432194529</v>
      </c>
      <c r="AH1676" s="115">
        <v>2597330316</v>
      </c>
      <c r="AI1676" s="105">
        <v>30.762899999999998</v>
      </c>
      <c r="AJ1676" s="105">
        <v>31.319500000000001</v>
      </c>
      <c r="AK1676" s="105">
        <v>31.523199999999999</v>
      </c>
      <c r="AL1676" s="105">
        <v>31.707599999999999</v>
      </c>
      <c r="AM1676" s="105">
        <v>32.582599999999999</v>
      </c>
      <c r="AN1676" s="105">
        <v>31.201499999999999</v>
      </c>
      <c r="AO1676" s="105">
        <v>30.9498</v>
      </c>
      <c r="AP1676" s="105">
        <v>30.8657</v>
      </c>
      <c r="AQ1676" s="105">
        <v>31.103000000000002</v>
      </c>
      <c r="AR1676" s="105">
        <v>30.7563</v>
      </c>
      <c r="AS1676" s="105">
        <v>31.148099999999999</v>
      </c>
      <c r="AT1676" s="105">
        <v>31.2989</v>
      </c>
      <c r="AU1676" s="105">
        <v>31.877700000000001</v>
      </c>
      <c r="AV1676" s="105">
        <v>31.3566</v>
      </c>
      <c r="AW1676" s="105">
        <v>32.185400000000001</v>
      </c>
      <c r="AX1676" s="105">
        <v>31.118200000000002</v>
      </c>
      <c r="AY1676" s="105">
        <v>31.427</v>
      </c>
      <c r="AZ1676" s="105">
        <v>31.612300000000001</v>
      </c>
      <c r="BA1676" s="105">
        <v>31.232700000000001</v>
      </c>
      <c r="BB1676" s="105">
        <v>32.665799999999997</v>
      </c>
      <c r="BC1676" s="105">
        <v>31.408899999999999</v>
      </c>
      <c r="BD1676" s="105">
        <v>31.729800000000001</v>
      </c>
      <c r="BE1676" s="105">
        <v>31.221399999999999</v>
      </c>
      <c r="BF1676" s="105">
        <v>34.3504</v>
      </c>
      <c r="BG1676" s="105">
        <v>31.4863</v>
      </c>
      <c r="BH1676" s="105">
        <v>31.279499999999999</v>
      </c>
      <c r="BI1676" s="105">
        <v>31.225999999999999</v>
      </c>
      <c r="BJ1676" s="105">
        <v>31.277200000000001</v>
      </c>
      <c r="BK1676" s="105">
        <v>31.110499999999998</v>
      </c>
      <c r="BL1676" s="116">
        <v>31.273299999999999</v>
      </c>
      <c r="BM1676" s="112">
        <v>0.94087900000000002</v>
      </c>
      <c r="BN1676" s="112">
        <v>0.20829600000000001</v>
      </c>
      <c r="BO1676" s="112">
        <v>4.9104500000000002E-2</v>
      </c>
      <c r="BP1676" s="112">
        <v>0.42221700000000001</v>
      </c>
      <c r="BQ1676" s="112">
        <v>7.7381099999999994E-2</v>
      </c>
      <c r="BR1676" s="112">
        <v>0.34363199999999999</v>
      </c>
      <c r="BS1676" s="112">
        <v>0.29381800000000002</v>
      </c>
      <c r="BT1676" s="112">
        <v>0.27951799999999999</v>
      </c>
      <c r="BU1676" s="117">
        <v>0.31697900000000001</v>
      </c>
      <c r="BV1676" s="112">
        <v>0.95584599999999997</v>
      </c>
      <c r="BW1676" s="112">
        <v>0.29738900000000001</v>
      </c>
      <c r="BX1676" s="112">
        <v>0.13345299999999999</v>
      </c>
      <c r="BY1676" s="112">
        <v>0.50465800000000005</v>
      </c>
      <c r="BZ1676" s="112">
        <v>0.453401</v>
      </c>
      <c r="CA1676" s="112">
        <v>0.61189400000000005</v>
      </c>
      <c r="CB1676" s="112">
        <v>0.52951300000000001</v>
      </c>
      <c r="CC1676" s="112">
        <v>0.48204900000000001</v>
      </c>
      <c r="CD1676" s="117">
        <v>0.73703799999999997</v>
      </c>
      <c r="CE1676" s="105">
        <v>-1.8451700000000001E-2</v>
      </c>
      <c r="CF1676" s="105">
        <v>0.61019299999999999</v>
      </c>
      <c r="CG1676" s="105">
        <v>-0.24749699999999999</v>
      </c>
      <c r="CH1676" s="105">
        <v>-0.15256800000000001</v>
      </c>
      <c r="CI1676" s="105">
        <v>0.58623400000000003</v>
      </c>
      <c r="CJ1676" s="105">
        <v>0.16551099999999999</v>
      </c>
      <c r="CK1676" s="105">
        <v>0.54877200000000004</v>
      </c>
      <c r="CL1676" s="105">
        <v>1.21353</v>
      </c>
      <c r="CM1676" s="116">
        <v>0.110286</v>
      </c>
    </row>
    <row r="1677" spans="1:91">
      <c r="A1677" s="104" t="s">
        <v>4359</v>
      </c>
      <c r="B1677" s="104" t="s">
        <v>4360</v>
      </c>
      <c r="C1677" s="104" t="s">
        <v>4361</v>
      </c>
      <c r="D1677" s="105">
        <v>27.4833</v>
      </c>
      <c r="E1677" s="108">
        <v>49918083</v>
      </c>
      <c r="F1677" s="108">
        <v>82771105.5</v>
      </c>
      <c r="G1677" s="108">
        <v>82274968</v>
      </c>
      <c r="H1677" s="108">
        <v>153581259</v>
      </c>
      <c r="I1677" s="108">
        <v>124642553.3</v>
      </c>
      <c r="J1677" s="108">
        <v>43901136</v>
      </c>
      <c r="K1677" s="108">
        <v>156814098</v>
      </c>
      <c r="L1677" s="108">
        <v>55072072</v>
      </c>
      <c r="M1677" s="108">
        <v>112129520</v>
      </c>
      <c r="N1677" s="108">
        <v>33154305</v>
      </c>
      <c r="O1677" s="108">
        <v>29469480.75</v>
      </c>
      <c r="P1677" s="108">
        <v>49028827</v>
      </c>
      <c r="Q1677" s="108">
        <v>197651390</v>
      </c>
      <c r="R1677" s="108">
        <v>189652120</v>
      </c>
      <c r="S1677" s="108">
        <v>240926266</v>
      </c>
      <c r="T1677" s="108">
        <v>165246968</v>
      </c>
      <c r="U1677" s="108">
        <v>3492220.25</v>
      </c>
      <c r="V1677" s="108">
        <v>140388238</v>
      </c>
      <c r="W1677" s="108">
        <v>223123656</v>
      </c>
      <c r="X1677" s="108">
        <v>221598831</v>
      </c>
      <c r="Y1677" s="108">
        <v>212046887</v>
      </c>
      <c r="Z1677" s="108">
        <v>181836462.5</v>
      </c>
      <c r="AA1677" s="108">
        <v>173785499.5</v>
      </c>
      <c r="AB1677" s="108">
        <v>174919712</v>
      </c>
      <c r="AC1677" s="108">
        <v>232886541</v>
      </c>
      <c r="AD1677" s="108">
        <v>201616883.30000001</v>
      </c>
      <c r="AE1677" s="108">
        <v>201858200.5</v>
      </c>
      <c r="AF1677" s="108">
        <v>42255881.5</v>
      </c>
      <c r="AG1677" s="108">
        <v>27180658</v>
      </c>
      <c r="AH1677" s="115">
        <v>186222753.5</v>
      </c>
      <c r="AI1677" s="105">
        <v>25.956499999999998</v>
      </c>
      <c r="AJ1677" s="105">
        <v>27.0014</v>
      </c>
      <c r="AK1677" s="105">
        <v>26.9465</v>
      </c>
      <c r="AL1677" s="105">
        <v>27.468800000000002</v>
      </c>
      <c r="AM1677" s="105">
        <v>27.345099999999999</v>
      </c>
      <c r="AN1677" s="105">
        <v>26.1144</v>
      </c>
      <c r="AO1677" s="105">
        <v>27.497800000000002</v>
      </c>
      <c r="AP1677" s="105">
        <v>26.834499999999998</v>
      </c>
      <c r="AQ1677" s="105">
        <v>26.9297</v>
      </c>
      <c r="AR1677" s="105">
        <v>25.314800000000002</v>
      </c>
      <c r="AS1677" s="105">
        <v>25.491900000000001</v>
      </c>
      <c r="AT1677" s="105">
        <v>26.151299999999999</v>
      </c>
      <c r="AU1677" s="105">
        <v>27.792899999999999</v>
      </c>
      <c r="AV1677" s="105">
        <v>27.788499999999999</v>
      </c>
      <c r="AW1677" s="105">
        <v>28.33</v>
      </c>
      <c r="AX1677" s="105">
        <v>27.679400000000001</v>
      </c>
      <c r="AY1677" s="105">
        <v>22.076799999999999</v>
      </c>
      <c r="AZ1677" s="105">
        <v>27.444900000000001</v>
      </c>
      <c r="BA1677" s="105">
        <v>27.978200000000001</v>
      </c>
      <c r="BB1677" s="105">
        <v>28.065200000000001</v>
      </c>
      <c r="BC1677" s="105">
        <v>27.872599999999998</v>
      </c>
      <c r="BD1677" s="105">
        <v>27.872399999999999</v>
      </c>
      <c r="BE1677" s="105">
        <v>27.842199999999998</v>
      </c>
      <c r="BF1677" s="105">
        <v>27.8187</v>
      </c>
      <c r="BG1677" s="105">
        <v>27.8063</v>
      </c>
      <c r="BH1677" s="105">
        <v>27.611999999999998</v>
      </c>
      <c r="BI1677" s="105">
        <v>27.602599999999999</v>
      </c>
      <c r="BJ1677" s="105">
        <v>25.387699999999999</v>
      </c>
      <c r="BK1677" s="105">
        <v>24.642600000000002</v>
      </c>
      <c r="BL1677" s="116">
        <v>27.524699999999999</v>
      </c>
      <c r="BM1677" s="112">
        <v>0.44626199999999999</v>
      </c>
      <c r="BN1677" s="112">
        <v>0.30906400000000001</v>
      </c>
      <c r="BO1677" s="112">
        <v>0.23654900000000001</v>
      </c>
      <c r="BP1677" s="112">
        <v>0.83591400000000005</v>
      </c>
      <c r="BQ1677" s="112">
        <v>7.4227699999999994E-2</v>
      </c>
      <c r="BR1677" s="112">
        <v>0.95630800000000005</v>
      </c>
      <c r="BS1677" s="112">
        <v>7.0463499999999998E-2</v>
      </c>
      <c r="BT1677" s="112">
        <v>8.2324999999999995E-2</v>
      </c>
      <c r="BU1677" s="117">
        <v>0.10327799999999999</v>
      </c>
      <c r="BV1677" s="112">
        <v>0.524563</v>
      </c>
      <c r="BW1677" s="112">
        <v>0.40201399999999998</v>
      </c>
      <c r="BX1677" s="112">
        <v>0.34863699999999997</v>
      </c>
      <c r="BY1677" s="112">
        <v>0.86808200000000002</v>
      </c>
      <c r="BZ1677" s="112">
        <v>0.44443899999999997</v>
      </c>
      <c r="CA1677" s="112">
        <v>0.97861699999999996</v>
      </c>
      <c r="CB1677" s="112">
        <v>0.25141200000000002</v>
      </c>
      <c r="CC1677" s="112">
        <v>0.24318000000000001</v>
      </c>
      <c r="CD1677" s="117">
        <v>0.62060000000000004</v>
      </c>
      <c r="CE1677" s="105">
        <v>0.78315000000000001</v>
      </c>
      <c r="CF1677" s="105">
        <v>1.1244499999999999</v>
      </c>
      <c r="CG1677" s="105">
        <v>1.23567</v>
      </c>
      <c r="CH1677" s="105">
        <v>-0.19900100000000001</v>
      </c>
      <c r="CI1677" s="105">
        <v>2.1187900000000002</v>
      </c>
      <c r="CJ1677" s="105">
        <v>-0.117954</v>
      </c>
      <c r="CK1677" s="105">
        <v>2.1203400000000001</v>
      </c>
      <c r="CL1677" s="105">
        <v>1.99275</v>
      </c>
      <c r="CM1677" s="116">
        <v>1.8219799999999999</v>
      </c>
    </row>
    <row r="1678" spans="1:91">
      <c r="A1678" s="104" t="s">
        <v>4362</v>
      </c>
      <c r="B1678" s="104" t="s">
        <v>4363</v>
      </c>
      <c r="C1678" s="104" t="s">
        <v>4364</v>
      </c>
      <c r="D1678" s="105">
        <v>30.51305</v>
      </c>
      <c r="E1678" s="108">
        <v>946989260</v>
      </c>
      <c r="F1678" s="108">
        <v>945193447</v>
      </c>
      <c r="G1678" s="108">
        <v>1040034266</v>
      </c>
      <c r="H1678" s="108">
        <v>1092849674</v>
      </c>
      <c r="I1678" s="108">
        <v>958129746</v>
      </c>
      <c r="J1678" s="108">
        <v>927886430</v>
      </c>
      <c r="K1678" s="108">
        <v>1037109994</v>
      </c>
      <c r="L1678" s="108">
        <v>653510114</v>
      </c>
      <c r="M1678" s="108">
        <v>1075172911</v>
      </c>
      <c r="N1678" s="108">
        <v>946382294.29999995</v>
      </c>
      <c r="O1678" s="108">
        <v>831077931</v>
      </c>
      <c r="P1678" s="108">
        <v>839536329.5</v>
      </c>
      <c r="Q1678" s="108">
        <v>1362170798</v>
      </c>
      <c r="R1678" s="108">
        <v>1278323701</v>
      </c>
      <c r="S1678" s="108">
        <v>1508203516</v>
      </c>
      <c r="T1678" s="108">
        <v>1177159103</v>
      </c>
      <c r="U1678" s="108">
        <v>1236927973</v>
      </c>
      <c r="V1678" s="108">
        <v>1211292994</v>
      </c>
      <c r="W1678" s="108">
        <v>1359002683</v>
      </c>
      <c r="X1678" s="108">
        <v>1354723701</v>
      </c>
      <c r="Y1678" s="108">
        <v>1377042714</v>
      </c>
      <c r="Z1678" s="108">
        <v>1328093222</v>
      </c>
      <c r="AA1678" s="108">
        <v>1205040989</v>
      </c>
      <c r="AB1678" s="108">
        <v>1206702467</v>
      </c>
      <c r="AC1678" s="108">
        <v>1375131705</v>
      </c>
      <c r="AD1678" s="108">
        <v>1549386830</v>
      </c>
      <c r="AE1678" s="108">
        <v>1437967641</v>
      </c>
      <c r="AF1678" s="108">
        <v>1546992920</v>
      </c>
      <c r="AG1678" s="108">
        <v>1487191524</v>
      </c>
      <c r="AH1678" s="115">
        <v>1525286473</v>
      </c>
      <c r="AI1678" s="105">
        <v>30.202300000000001</v>
      </c>
      <c r="AJ1678" s="105">
        <v>30.4101</v>
      </c>
      <c r="AK1678" s="105">
        <v>30.5383</v>
      </c>
      <c r="AL1678" s="105">
        <v>30.299800000000001</v>
      </c>
      <c r="AM1678" s="105">
        <v>30.2668</v>
      </c>
      <c r="AN1678" s="105">
        <v>30.346699999999998</v>
      </c>
      <c r="AO1678" s="105">
        <v>30.1678</v>
      </c>
      <c r="AP1678" s="105">
        <v>30.095300000000002</v>
      </c>
      <c r="AQ1678" s="105">
        <v>30.190999999999999</v>
      </c>
      <c r="AR1678" s="105">
        <v>30.271899999999999</v>
      </c>
      <c r="AS1678" s="105">
        <v>30.212700000000002</v>
      </c>
      <c r="AT1678" s="105">
        <v>30.249199999999998</v>
      </c>
      <c r="AU1678" s="105">
        <v>30.582100000000001</v>
      </c>
      <c r="AV1678" s="105">
        <v>30.5413</v>
      </c>
      <c r="AW1678" s="105">
        <v>30.8218</v>
      </c>
      <c r="AX1678" s="105">
        <v>30.512</v>
      </c>
      <c r="AY1678" s="105">
        <v>30.529499999999999</v>
      </c>
      <c r="AZ1678" s="105">
        <v>30.5182</v>
      </c>
      <c r="BA1678" s="105">
        <v>30.584800000000001</v>
      </c>
      <c r="BB1678" s="105">
        <v>30.673999999999999</v>
      </c>
      <c r="BC1678" s="105">
        <v>30.555299999999999</v>
      </c>
      <c r="BD1678" s="105">
        <v>30.707000000000001</v>
      </c>
      <c r="BE1678" s="105">
        <v>30.595700000000001</v>
      </c>
      <c r="BF1678" s="105">
        <v>30.605</v>
      </c>
      <c r="BG1678" s="105">
        <v>30.398700000000002</v>
      </c>
      <c r="BH1678" s="105">
        <v>30.569099999999999</v>
      </c>
      <c r="BI1678" s="105">
        <v>30.435300000000002</v>
      </c>
      <c r="BJ1678" s="105">
        <v>30.581900000000001</v>
      </c>
      <c r="BK1678" s="105">
        <v>30.412700000000001</v>
      </c>
      <c r="BL1678" s="116">
        <v>30.514099999999999</v>
      </c>
      <c r="BM1678" s="112">
        <v>0.33713900000000002</v>
      </c>
      <c r="BN1678" s="112">
        <v>2.1743200000000001E-2</v>
      </c>
      <c r="BO1678" s="112">
        <v>3.5056200000000001E-3</v>
      </c>
      <c r="BP1678" s="112">
        <v>7.7093500000000002E-3</v>
      </c>
      <c r="BQ1678" s="112">
        <v>0.220642</v>
      </c>
      <c r="BR1678" s="112">
        <v>0.74828499999999998</v>
      </c>
      <c r="BS1678" s="112">
        <v>0.16899500000000001</v>
      </c>
      <c r="BT1678" s="112">
        <v>9.3660099999999996E-2</v>
      </c>
      <c r="BU1678" s="117">
        <v>0.64767600000000003</v>
      </c>
      <c r="BV1678" s="112">
        <v>0.41999900000000001</v>
      </c>
      <c r="BW1678" s="112">
        <v>6.0603700000000003E-2</v>
      </c>
      <c r="BX1678" s="112">
        <v>3.5743799999999999E-2</v>
      </c>
      <c r="BY1678" s="112">
        <v>2.3520900000000001E-2</v>
      </c>
      <c r="BZ1678" s="112">
        <v>0.59231699999999998</v>
      </c>
      <c r="CA1678" s="112">
        <v>0.882579</v>
      </c>
      <c r="CB1678" s="112">
        <v>0.38932</v>
      </c>
      <c r="CC1678" s="112">
        <v>0.26455899999999999</v>
      </c>
      <c r="CD1678" s="117">
        <v>0.88578100000000004</v>
      </c>
      <c r="CE1678" s="105">
        <v>-0.11936099999999999</v>
      </c>
      <c r="CF1678" s="105">
        <v>-0.198435</v>
      </c>
      <c r="CG1678" s="105">
        <v>-0.35154200000000002</v>
      </c>
      <c r="CH1678" s="105">
        <v>-0.25830399999999998</v>
      </c>
      <c r="CI1678" s="105">
        <v>0.14550099999999999</v>
      </c>
      <c r="CJ1678" s="105">
        <v>1.6991900000000001E-2</v>
      </c>
      <c r="CK1678" s="105">
        <v>0.10181999999999999</v>
      </c>
      <c r="CL1678" s="105">
        <v>0.13300000000000001</v>
      </c>
      <c r="CM1678" s="116">
        <v>-3.5226800000000003E-2</v>
      </c>
    </row>
    <row r="1679" spans="1:91">
      <c r="A1679" s="104" t="s">
        <v>4365</v>
      </c>
      <c r="B1679" s="104" t="s">
        <v>4366</v>
      </c>
      <c r="C1679" s="104" t="s">
        <v>4367</v>
      </c>
      <c r="D1679" s="105">
        <v>30.449950000000001</v>
      </c>
      <c r="E1679" s="108">
        <v>1163935866</v>
      </c>
      <c r="F1679" s="108">
        <v>442179531.69999999</v>
      </c>
      <c r="G1679" s="108">
        <v>529102290.60000002</v>
      </c>
      <c r="H1679" s="108">
        <v>1323849169</v>
      </c>
      <c r="I1679" s="108">
        <v>677541695.29999995</v>
      </c>
      <c r="J1679" s="108">
        <v>676699474.5</v>
      </c>
      <c r="K1679" s="108">
        <v>556047853.79999995</v>
      </c>
      <c r="L1679" s="108">
        <v>305695870.5</v>
      </c>
      <c r="M1679" s="108">
        <v>1222690952</v>
      </c>
      <c r="N1679" s="108">
        <v>1005432552</v>
      </c>
      <c r="O1679" s="108">
        <v>830152872</v>
      </c>
      <c r="P1679" s="108">
        <v>665539261.60000002</v>
      </c>
      <c r="Q1679" s="108">
        <v>1594250962</v>
      </c>
      <c r="R1679" s="108">
        <v>1557283207</v>
      </c>
      <c r="S1679" s="108">
        <v>1723176250</v>
      </c>
      <c r="T1679" s="108">
        <v>1362589588</v>
      </c>
      <c r="U1679" s="108">
        <v>1434162620</v>
      </c>
      <c r="V1679" s="108">
        <v>1209151370</v>
      </c>
      <c r="W1679" s="108">
        <v>987456914.10000002</v>
      </c>
      <c r="X1679" s="108">
        <v>1031240091</v>
      </c>
      <c r="Y1679" s="108">
        <v>1154152245</v>
      </c>
      <c r="Z1679" s="108">
        <v>1073437061</v>
      </c>
      <c r="AA1679" s="108">
        <v>872467601</v>
      </c>
      <c r="AB1679" s="108">
        <v>1126685221</v>
      </c>
      <c r="AC1679" s="108">
        <v>2831595367</v>
      </c>
      <c r="AD1679" s="108">
        <v>1743298479</v>
      </c>
      <c r="AE1679" s="108">
        <v>1639081127</v>
      </c>
      <c r="AF1679" s="108">
        <v>1825024307</v>
      </c>
      <c r="AG1679" s="108">
        <v>1870511100</v>
      </c>
      <c r="AH1679" s="115">
        <v>1766856481</v>
      </c>
      <c r="AI1679" s="105">
        <v>30.4998</v>
      </c>
      <c r="AJ1679" s="105">
        <v>29.319400000000002</v>
      </c>
      <c r="AK1679" s="105">
        <v>29.570699999999999</v>
      </c>
      <c r="AL1679" s="105">
        <v>30.576499999999999</v>
      </c>
      <c r="AM1679" s="105">
        <v>29.765899999999998</v>
      </c>
      <c r="AN1679" s="105">
        <v>29.8827</v>
      </c>
      <c r="AO1679" s="105">
        <v>29.281099999999999</v>
      </c>
      <c r="AP1679" s="105">
        <v>28.994299999999999</v>
      </c>
      <c r="AQ1679" s="105">
        <v>30.3765</v>
      </c>
      <c r="AR1679" s="105">
        <v>30.362300000000001</v>
      </c>
      <c r="AS1679" s="105">
        <v>30.2136</v>
      </c>
      <c r="AT1679" s="105">
        <v>29.914100000000001</v>
      </c>
      <c r="AU1679" s="105">
        <v>30.809000000000001</v>
      </c>
      <c r="AV1679" s="105">
        <v>30.8261</v>
      </c>
      <c r="AW1679" s="105">
        <v>31.0122</v>
      </c>
      <c r="AX1679" s="105">
        <v>30.722999999999999</v>
      </c>
      <c r="AY1679" s="105">
        <v>30.742699999999999</v>
      </c>
      <c r="AZ1679" s="105">
        <v>30.519200000000001</v>
      </c>
      <c r="BA1679" s="105">
        <v>30.124099999999999</v>
      </c>
      <c r="BB1679" s="105">
        <v>30.285499999999999</v>
      </c>
      <c r="BC1679" s="105">
        <v>30.304300000000001</v>
      </c>
      <c r="BD1679" s="105">
        <v>30.400099999999998</v>
      </c>
      <c r="BE1679" s="105">
        <v>30.135899999999999</v>
      </c>
      <c r="BF1679" s="105">
        <v>30.506</v>
      </c>
      <c r="BG1679" s="105">
        <v>31.447600000000001</v>
      </c>
      <c r="BH1679" s="105">
        <v>30.738600000000002</v>
      </c>
      <c r="BI1679" s="105">
        <v>30.624099999999999</v>
      </c>
      <c r="BJ1679" s="105">
        <v>30.8203</v>
      </c>
      <c r="BK1679" s="105">
        <v>30.738499999999998</v>
      </c>
      <c r="BL1679" s="116">
        <v>30.723700000000001</v>
      </c>
      <c r="BM1679" s="112">
        <v>5.5438399999999999E-2</v>
      </c>
      <c r="BN1679" s="112">
        <v>5.4549599999999997E-2</v>
      </c>
      <c r="BO1679" s="112">
        <v>4.56429E-2</v>
      </c>
      <c r="BP1679" s="112">
        <v>1.15104E-2</v>
      </c>
      <c r="BQ1679" s="112">
        <v>0.165108</v>
      </c>
      <c r="BR1679" s="112">
        <v>0.26978000000000002</v>
      </c>
      <c r="BS1679" s="112">
        <v>1.26753E-3</v>
      </c>
      <c r="BT1679" s="112">
        <v>2.2273500000000002E-2</v>
      </c>
      <c r="BU1679" s="117">
        <v>0.53461199999999998</v>
      </c>
      <c r="BV1679" s="112">
        <v>0.10664700000000001</v>
      </c>
      <c r="BW1679" s="112">
        <v>0.111903</v>
      </c>
      <c r="BX1679" s="112">
        <v>0.127083</v>
      </c>
      <c r="BY1679" s="112">
        <v>3.0746099999999998E-2</v>
      </c>
      <c r="BZ1679" s="112">
        <v>0.54135800000000001</v>
      </c>
      <c r="CA1679" s="112">
        <v>0.53841000000000006</v>
      </c>
      <c r="CB1679" s="112">
        <v>4.4156099999999997E-2</v>
      </c>
      <c r="CC1679" s="112">
        <v>0.11887499999999999</v>
      </c>
      <c r="CD1679" s="117">
        <v>0.82991099999999995</v>
      </c>
      <c r="CE1679" s="105">
        <v>-0.96416599999999997</v>
      </c>
      <c r="CF1679" s="105">
        <v>-0.68579000000000001</v>
      </c>
      <c r="CG1679" s="105">
        <v>-1.21018</v>
      </c>
      <c r="CH1679" s="105">
        <v>-0.597499</v>
      </c>
      <c r="CI1679" s="105">
        <v>0.121584</v>
      </c>
      <c r="CJ1679" s="105">
        <v>-9.91789E-2</v>
      </c>
      <c r="CK1679" s="105">
        <v>-0.52285899999999996</v>
      </c>
      <c r="CL1679" s="105">
        <v>-0.41349999999999998</v>
      </c>
      <c r="CM1679" s="116">
        <v>0.17594499999999999</v>
      </c>
    </row>
    <row r="1680" spans="1:91">
      <c r="A1680" s="104" t="s">
        <v>4368</v>
      </c>
      <c r="B1680" s="104" t="s">
        <v>4369</v>
      </c>
      <c r="C1680" s="104" t="s">
        <v>4370</v>
      </c>
      <c r="D1680" s="105">
        <v>29.635300000000001</v>
      </c>
      <c r="E1680" s="108">
        <v>684332572.89999998</v>
      </c>
      <c r="F1680" s="108">
        <v>864754667</v>
      </c>
      <c r="G1680" s="108">
        <v>551923248.79999995</v>
      </c>
      <c r="H1680" s="108">
        <v>920084755.5</v>
      </c>
      <c r="I1680" s="108">
        <v>680511515.39999998</v>
      </c>
      <c r="J1680" s="108">
        <v>642473018.5</v>
      </c>
      <c r="K1680" s="108">
        <v>516144707.30000001</v>
      </c>
      <c r="L1680" s="108">
        <v>349060515.89999998</v>
      </c>
      <c r="M1680" s="108">
        <v>729457423.5</v>
      </c>
      <c r="N1680" s="108">
        <v>637640105.29999995</v>
      </c>
      <c r="O1680" s="108">
        <v>934927867.79999995</v>
      </c>
      <c r="P1680" s="108">
        <v>667014246.29999995</v>
      </c>
      <c r="Q1680" s="108">
        <v>648000835.79999995</v>
      </c>
      <c r="R1680" s="108">
        <v>541927402</v>
      </c>
      <c r="S1680" s="108">
        <v>494709750.30000001</v>
      </c>
      <c r="T1680" s="108">
        <v>620035520.29999995</v>
      </c>
      <c r="U1680" s="108">
        <v>657534459.29999995</v>
      </c>
      <c r="V1680" s="108">
        <v>804849405.10000002</v>
      </c>
      <c r="W1680" s="108">
        <v>702134075</v>
      </c>
      <c r="X1680" s="108">
        <v>593199585.79999995</v>
      </c>
      <c r="Y1680" s="108">
        <v>632981912.5</v>
      </c>
      <c r="Z1680" s="108">
        <v>482059188.5</v>
      </c>
      <c r="AA1680" s="108">
        <v>678900398.5</v>
      </c>
      <c r="AB1680" s="108">
        <v>638349769.5</v>
      </c>
      <c r="AC1680" s="108">
        <v>815384084</v>
      </c>
      <c r="AD1680" s="108">
        <v>671527013.5</v>
      </c>
      <c r="AE1680" s="108">
        <v>845247434.29999995</v>
      </c>
      <c r="AF1680" s="108">
        <v>605399589.5</v>
      </c>
      <c r="AG1680" s="108">
        <v>949940428.79999995</v>
      </c>
      <c r="AH1680" s="115">
        <v>795047953.10000002</v>
      </c>
      <c r="AI1680" s="105">
        <v>29.733599999999999</v>
      </c>
      <c r="AJ1680" s="105">
        <v>30.2898</v>
      </c>
      <c r="AK1680" s="105">
        <v>29.638500000000001</v>
      </c>
      <c r="AL1680" s="105">
        <v>30.051600000000001</v>
      </c>
      <c r="AM1680" s="105">
        <v>29.770499999999998</v>
      </c>
      <c r="AN1680" s="105">
        <v>29.793399999999998</v>
      </c>
      <c r="AO1680" s="105">
        <v>29.191500000000001</v>
      </c>
      <c r="AP1680" s="105">
        <v>29.185500000000001</v>
      </c>
      <c r="AQ1680" s="105">
        <v>29.6313</v>
      </c>
      <c r="AR1680" s="105">
        <v>29.697299999999998</v>
      </c>
      <c r="AS1680" s="105">
        <v>30.385400000000001</v>
      </c>
      <c r="AT1680" s="105">
        <v>29.917300000000001</v>
      </c>
      <c r="AU1680" s="105">
        <v>29.466100000000001</v>
      </c>
      <c r="AV1680" s="105">
        <v>29.3032</v>
      </c>
      <c r="AW1680" s="105">
        <v>29.286200000000001</v>
      </c>
      <c r="AX1680" s="105">
        <v>29.5871</v>
      </c>
      <c r="AY1680" s="105">
        <v>29.619199999999999</v>
      </c>
      <c r="AZ1680" s="105">
        <v>29.889299999999999</v>
      </c>
      <c r="BA1680" s="105">
        <v>29.632100000000001</v>
      </c>
      <c r="BB1680" s="105">
        <v>29.4968</v>
      </c>
      <c r="BC1680" s="105">
        <v>29.453800000000001</v>
      </c>
      <c r="BD1680" s="105">
        <v>29.2271</v>
      </c>
      <c r="BE1680" s="105">
        <v>29.7516</v>
      </c>
      <c r="BF1680" s="105">
        <v>29.686399999999999</v>
      </c>
      <c r="BG1680" s="105">
        <v>29.639800000000001</v>
      </c>
      <c r="BH1680" s="105">
        <v>29.3582</v>
      </c>
      <c r="BI1680" s="105">
        <v>29.668700000000001</v>
      </c>
      <c r="BJ1680" s="105">
        <v>29.228400000000001</v>
      </c>
      <c r="BK1680" s="105">
        <v>29.770299999999999</v>
      </c>
      <c r="BL1680" s="116">
        <v>29.564599999999999</v>
      </c>
      <c r="BM1680" s="112">
        <v>0.22778699999999999</v>
      </c>
      <c r="BN1680" s="112">
        <v>0.126026</v>
      </c>
      <c r="BO1680" s="112">
        <v>0.440417</v>
      </c>
      <c r="BP1680" s="112">
        <v>0.13600200000000001</v>
      </c>
      <c r="BQ1680" s="112">
        <v>0.37077399999999999</v>
      </c>
      <c r="BR1680" s="112">
        <v>0.391314</v>
      </c>
      <c r="BS1680" s="112">
        <v>0.97096400000000005</v>
      </c>
      <c r="BT1680" s="112">
        <v>0.88909800000000005</v>
      </c>
      <c r="BU1680" s="117">
        <v>0.86235099999999998</v>
      </c>
      <c r="BV1680" s="112">
        <v>0.30713499999999999</v>
      </c>
      <c r="BW1680" s="112">
        <v>0.202573</v>
      </c>
      <c r="BX1680" s="112">
        <v>0.54617300000000002</v>
      </c>
      <c r="BY1680" s="112">
        <v>0.201844</v>
      </c>
      <c r="BZ1680" s="112">
        <v>0.69105399999999995</v>
      </c>
      <c r="CA1680" s="112">
        <v>0.65768199999999999</v>
      </c>
      <c r="CB1680" s="112">
        <v>0.98172400000000004</v>
      </c>
      <c r="CC1680" s="112">
        <v>0.94116699999999998</v>
      </c>
      <c r="CD1680" s="117">
        <v>0.96342000000000005</v>
      </c>
      <c r="CE1680" s="105">
        <v>0.36618000000000001</v>
      </c>
      <c r="CF1680" s="105">
        <v>0.350721</v>
      </c>
      <c r="CG1680" s="105">
        <v>-0.184998</v>
      </c>
      <c r="CH1680" s="105">
        <v>0.47892400000000002</v>
      </c>
      <c r="CI1680" s="105">
        <v>-0.16927200000000001</v>
      </c>
      <c r="CJ1680" s="105">
        <v>0.17741799999999999</v>
      </c>
      <c r="CK1680" s="105">
        <v>6.4614599999999996E-3</v>
      </c>
      <c r="CL1680" s="105">
        <v>3.39355E-2</v>
      </c>
      <c r="CM1680" s="116">
        <v>3.44601E-2</v>
      </c>
    </row>
    <row r="1681" spans="1:91">
      <c r="A1681" s="104" t="s">
        <v>4371</v>
      </c>
      <c r="B1681" s="104" t="s">
        <v>4372</v>
      </c>
      <c r="C1681" s="104" t="s">
        <v>471</v>
      </c>
      <c r="D1681" s="105">
        <v>31.853000000000002</v>
      </c>
      <c r="E1681" s="108">
        <v>2982278722</v>
      </c>
      <c r="F1681" s="108">
        <v>3012886820</v>
      </c>
      <c r="G1681" s="108">
        <v>3260005540</v>
      </c>
      <c r="H1681" s="108">
        <v>4019527650</v>
      </c>
      <c r="I1681" s="108">
        <v>3664170139</v>
      </c>
      <c r="J1681" s="108">
        <v>3635906405</v>
      </c>
      <c r="K1681" s="108">
        <v>3732191050</v>
      </c>
      <c r="L1681" s="108">
        <v>2601547068</v>
      </c>
      <c r="M1681" s="108">
        <v>3788246297</v>
      </c>
      <c r="N1681" s="108">
        <v>3234049303</v>
      </c>
      <c r="O1681" s="108">
        <v>3644182848</v>
      </c>
      <c r="P1681" s="108">
        <v>3143909815</v>
      </c>
      <c r="Q1681" s="108">
        <v>3145259882</v>
      </c>
      <c r="R1681" s="108">
        <v>2993046094</v>
      </c>
      <c r="S1681" s="108">
        <v>2779243237</v>
      </c>
      <c r="T1681" s="108">
        <v>2772336366</v>
      </c>
      <c r="U1681" s="108">
        <v>2721301111</v>
      </c>
      <c r="V1681" s="108">
        <v>2725015849</v>
      </c>
      <c r="W1681" s="108">
        <v>2886595879</v>
      </c>
      <c r="X1681" s="108">
        <v>2877699696</v>
      </c>
      <c r="Y1681" s="108">
        <v>2984096754</v>
      </c>
      <c r="Z1681" s="108">
        <v>2921085297</v>
      </c>
      <c r="AA1681" s="108">
        <v>2987145166</v>
      </c>
      <c r="AB1681" s="108">
        <v>2931874183</v>
      </c>
      <c r="AC1681" s="108">
        <v>3557118422</v>
      </c>
      <c r="AD1681" s="108">
        <v>3864123750</v>
      </c>
      <c r="AE1681" s="108">
        <v>3412684082</v>
      </c>
      <c r="AF1681" s="108">
        <v>3460872470</v>
      </c>
      <c r="AG1681" s="108">
        <v>3590935847</v>
      </c>
      <c r="AH1681" s="115">
        <v>3881778102</v>
      </c>
      <c r="AI1681" s="105">
        <v>31.857299999999999</v>
      </c>
      <c r="AJ1681" s="105">
        <v>32.031599999999997</v>
      </c>
      <c r="AK1681" s="105">
        <v>32.137500000000003</v>
      </c>
      <c r="AL1681" s="105">
        <v>32.178800000000003</v>
      </c>
      <c r="AM1681" s="105">
        <v>32.188400000000001</v>
      </c>
      <c r="AN1681" s="105">
        <v>32.194200000000002</v>
      </c>
      <c r="AO1681" s="105">
        <v>32.058199999999999</v>
      </c>
      <c r="AP1681" s="105">
        <v>31.927099999999999</v>
      </c>
      <c r="AQ1681" s="105">
        <v>32.008000000000003</v>
      </c>
      <c r="AR1681" s="105">
        <v>32.008200000000002</v>
      </c>
      <c r="AS1681" s="105">
        <v>32.254300000000001</v>
      </c>
      <c r="AT1681" s="105">
        <v>32.1541</v>
      </c>
      <c r="AU1681" s="105">
        <v>31.783999999999999</v>
      </c>
      <c r="AV1681" s="105">
        <v>31.768699999999999</v>
      </c>
      <c r="AW1681" s="105">
        <v>31.690100000000001</v>
      </c>
      <c r="AX1681" s="105">
        <v>31.747800000000002</v>
      </c>
      <c r="AY1681" s="105">
        <v>31.665199999999999</v>
      </c>
      <c r="AZ1681" s="105">
        <v>31.668700000000001</v>
      </c>
      <c r="BA1681" s="105">
        <v>31.671700000000001</v>
      </c>
      <c r="BB1681" s="105">
        <v>31.7439</v>
      </c>
      <c r="BC1681" s="105">
        <v>31.658100000000001</v>
      </c>
      <c r="BD1681" s="105">
        <v>31.848700000000001</v>
      </c>
      <c r="BE1681" s="105">
        <v>31.875699999999998</v>
      </c>
      <c r="BF1681" s="105">
        <v>31.8858</v>
      </c>
      <c r="BG1681" s="105">
        <v>31.775300000000001</v>
      </c>
      <c r="BH1681" s="105">
        <v>31.8703</v>
      </c>
      <c r="BI1681" s="105">
        <v>31.682099999999998</v>
      </c>
      <c r="BJ1681" s="105">
        <v>31.743500000000001</v>
      </c>
      <c r="BK1681" s="105">
        <v>31.665900000000001</v>
      </c>
      <c r="BL1681" s="116">
        <v>31.844899999999999</v>
      </c>
      <c r="BM1681" s="112">
        <v>5.63962E-2</v>
      </c>
      <c r="BN1681" s="112">
        <v>1.11158E-3</v>
      </c>
      <c r="BO1681" s="112">
        <v>1.86698E-2</v>
      </c>
      <c r="BP1681" s="112">
        <v>1.17848E-2</v>
      </c>
      <c r="BQ1681" s="112">
        <v>0.95154399999999995</v>
      </c>
      <c r="BR1681" s="112">
        <v>0.380357</v>
      </c>
      <c r="BS1681" s="112">
        <v>0.35999300000000001</v>
      </c>
      <c r="BT1681" s="112">
        <v>8.8741500000000001E-2</v>
      </c>
      <c r="BU1681" s="117">
        <v>0.76066</v>
      </c>
      <c r="BV1681" s="112">
        <v>0.10773199999999999</v>
      </c>
      <c r="BW1681" s="112">
        <v>1.46102E-2</v>
      </c>
      <c r="BX1681" s="112">
        <v>7.9668699999999995E-2</v>
      </c>
      <c r="BY1681" s="112">
        <v>3.1144499999999999E-2</v>
      </c>
      <c r="BZ1681" s="112">
        <v>0.97599499999999995</v>
      </c>
      <c r="CA1681" s="112">
        <v>0.64663999999999999</v>
      </c>
      <c r="CB1681" s="112">
        <v>0.58902399999999999</v>
      </c>
      <c r="CC1681" s="112">
        <v>0.25606699999999999</v>
      </c>
      <c r="CD1681" s="117">
        <v>0.91992600000000002</v>
      </c>
      <c r="CE1681" s="105">
        <v>0.25735200000000003</v>
      </c>
      <c r="CF1681" s="105">
        <v>0.435699</v>
      </c>
      <c r="CG1681" s="105">
        <v>0.24635299999999999</v>
      </c>
      <c r="CH1681" s="105">
        <v>0.38742300000000002</v>
      </c>
      <c r="CI1681" s="105">
        <v>-3.84331E-3</v>
      </c>
      <c r="CJ1681" s="105">
        <v>-5.7549799999999998E-2</v>
      </c>
      <c r="CK1681" s="105">
        <v>-6.0194699999999997E-2</v>
      </c>
      <c r="CL1681" s="105">
        <v>0.11863799999999999</v>
      </c>
      <c r="CM1681" s="116">
        <v>2.4485900000000001E-2</v>
      </c>
    </row>
    <row r="1682" spans="1:91">
      <c r="A1682" s="104" t="s">
        <v>4373</v>
      </c>
      <c r="B1682" s="104" t="s">
        <v>4374</v>
      </c>
      <c r="C1682" s="104" t="s">
        <v>4375</v>
      </c>
      <c r="D1682" s="105">
        <v>32.084649999999996</v>
      </c>
      <c r="E1682" s="108">
        <v>2589978698</v>
      </c>
      <c r="F1682" s="108">
        <v>2123082713</v>
      </c>
      <c r="G1682" s="108">
        <v>2321496203</v>
      </c>
      <c r="H1682" s="108">
        <v>2492698602</v>
      </c>
      <c r="I1682" s="108">
        <v>3114727561</v>
      </c>
      <c r="J1682" s="108">
        <v>1344345792</v>
      </c>
      <c r="K1682" s="108">
        <v>3632874134</v>
      </c>
      <c r="L1682" s="108">
        <v>2564756628</v>
      </c>
      <c r="M1682" s="108">
        <v>3521308705</v>
      </c>
      <c r="N1682" s="108">
        <v>3458212199</v>
      </c>
      <c r="O1682" s="108">
        <v>1836824857</v>
      </c>
      <c r="P1682" s="108">
        <v>2546422367</v>
      </c>
      <c r="Q1682" s="108">
        <v>4515290222</v>
      </c>
      <c r="R1682" s="108">
        <v>4068294132</v>
      </c>
      <c r="S1682" s="108">
        <v>2622591065</v>
      </c>
      <c r="T1682" s="108">
        <v>4277797421</v>
      </c>
      <c r="U1682" s="108">
        <v>4916882696</v>
      </c>
      <c r="V1682" s="108">
        <v>3994769519</v>
      </c>
      <c r="W1682" s="108">
        <v>4268251561</v>
      </c>
      <c r="X1682" s="108">
        <v>3987101550</v>
      </c>
      <c r="Y1682" s="108">
        <v>3950717182</v>
      </c>
      <c r="Z1682" s="108">
        <v>3745074664</v>
      </c>
      <c r="AA1682" s="108">
        <v>4694585865</v>
      </c>
      <c r="AB1682" s="108">
        <v>2861313208</v>
      </c>
      <c r="AC1682" s="108">
        <v>4643702752</v>
      </c>
      <c r="AD1682" s="108">
        <v>5147806163</v>
      </c>
      <c r="AE1682" s="108">
        <v>5726477107</v>
      </c>
      <c r="AF1682" s="108">
        <v>4626938755</v>
      </c>
      <c r="AG1682" s="108">
        <v>4561783483</v>
      </c>
      <c r="AH1682" s="115">
        <v>5726507884</v>
      </c>
      <c r="AI1682" s="105">
        <v>31.6538</v>
      </c>
      <c r="AJ1682" s="105">
        <v>31.5335</v>
      </c>
      <c r="AK1682" s="105">
        <v>31.647300000000001</v>
      </c>
      <c r="AL1682" s="105">
        <v>31.4894</v>
      </c>
      <c r="AM1682" s="105">
        <v>31.954599999999999</v>
      </c>
      <c r="AN1682" s="105">
        <v>30.860199999999999</v>
      </c>
      <c r="AO1682" s="105">
        <v>32.017600000000002</v>
      </c>
      <c r="AP1682" s="105">
        <v>31.905799999999999</v>
      </c>
      <c r="AQ1682" s="105">
        <v>31.9026</v>
      </c>
      <c r="AR1682" s="105">
        <v>32.102400000000003</v>
      </c>
      <c r="AS1682" s="105">
        <v>31.242899999999999</v>
      </c>
      <c r="AT1682" s="105">
        <v>31.85</v>
      </c>
      <c r="AU1682" s="105">
        <v>32.305999999999997</v>
      </c>
      <c r="AV1682" s="105">
        <v>32.211500000000001</v>
      </c>
      <c r="AW1682" s="105">
        <v>31.6036</v>
      </c>
      <c r="AX1682" s="105">
        <v>32.3735</v>
      </c>
      <c r="AY1682" s="105">
        <v>32.515999999999998</v>
      </c>
      <c r="AZ1682" s="105">
        <v>32.222999999999999</v>
      </c>
      <c r="BA1682" s="105">
        <v>32.235900000000001</v>
      </c>
      <c r="BB1682" s="105">
        <v>32.212600000000002</v>
      </c>
      <c r="BC1682" s="105">
        <v>32.066899999999997</v>
      </c>
      <c r="BD1682" s="105">
        <v>32.208399999999997</v>
      </c>
      <c r="BE1682" s="105">
        <v>32.526600000000002</v>
      </c>
      <c r="BF1682" s="105">
        <v>31.8506</v>
      </c>
      <c r="BG1682" s="105">
        <v>32.155000000000001</v>
      </c>
      <c r="BH1682" s="105">
        <v>32.276299999999999</v>
      </c>
      <c r="BI1682" s="105">
        <v>32.428899999999999</v>
      </c>
      <c r="BJ1682" s="105">
        <v>32.162500000000001</v>
      </c>
      <c r="BK1682" s="105">
        <v>32.014299999999999</v>
      </c>
      <c r="BL1682" s="116">
        <v>32.406599999999997</v>
      </c>
      <c r="BM1682" s="112">
        <v>8.5017400000000007E-3</v>
      </c>
      <c r="BN1682" s="112">
        <v>8.7282399999999996E-2</v>
      </c>
      <c r="BO1682" s="112">
        <v>0.10415199999999999</v>
      </c>
      <c r="BP1682" s="112">
        <v>0.17322699999999999</v>
      </c>
      <c r="BQ1682" s="112">
        <v>0.56803199999999998</v>
      </c>
      <c r="BR1682" s="112">
        <v>0.28273300000000001</v>
      </c>
      <c r="BS1682" s="112">
        <v>0.86599599999999999</v>
      </c>
      <c r="BT1682" s="112">
        <v>0.99758100000000005</v>
      </c>
      <c r="BU1682" s="117">
        <v>0.54340200000000005</v>
      </c>
      <c r="BV1682" s="112">
        <v>3.6689600000000003E-2</v>
      </c>
      <c r="BW1682" s="112">
        <v>0.155277</v>
      </c>
      <c r="BX1682" s="112">
        <v>0.19777500000000001</v>
      </c>
      <c r="BY1682" s="112">
        <v>0.246584</v>
      </c>
      <c r="BZ1682" s="112">
        <v>0.78228699999999995</v>
      </c>
      <c r="CA1682" s="112">
        <v>0.55317899999999998</v>
      </c>
      <c r="CB1682" s="112">
        <v>0.93742800000000004</v>
      </c>
      <c r="CC1682" s="112">
        <v>0.99810200000000004</v>
      </c>
      <c r="CD1682" s="117">
        <v>0.83407799999999999</v>
      </c>
      <c r="CE1682" s="105">
        <v>-0.58291000000000004</v>
      </c>
      <c r="CF1682" s="105">
        <v>-0.75971599999999995</v>
      </c>
      <c r="CG1682" s="105">
        <v>-0.25245000000000001</v>
      </c>
      <c r="CH1682" s="105">
        <v>-0.46269100000000002</v>
      </c>
      <c r="CI1682" s="105">
        <v>-0.15409600000000001</v>
      </c>
      <c r="CJ1682" s="105">
        <v>0.17638400000000001</v>
      </c>
      <c r="CK1682" s="105">
        <v>-2.2664400000000001E-2</v>
      </c>
      <c r="CL1682" s="105">
        <v>7.2987900000000001E-4</v>
      </c>
      <c r="CM1682" s="116">
        <v>9.2282600000000006E-2</v>
      </c>
    </row>
    <row r="1683" spans="1:91">
      <c r="A1683" s="104" t="s">
        <v>4376</v>
      </c>
      <c r="B1683" s="104" t="s">
        <v>4377</v>
      </c>
      <c r="C1683" s="104" t="s">
        <v>4378</v>
      </c>
      <c r="D1683" s="105">
        <v>27.278100000000002</v>
      </c>
      <c r="E1683" s="108">
        <v>53247436.5</v>
      </c>
      <c r="F1683" s="108">
        <v>12900611.130000001</v>
      </c>
      <c r="G1683" s="108">
        <v>10186683</v>
      </c>
      <c r="H1683" s="108">
        <v>16604854.5</v>
      </c>
      <c r="I1683" s="108">
        <v>23103546.25</v>
      </c>
      <c r="J1683" s="108">
        <v>6917341.5</v>
      </c>
      <c r="K1683" s="108">
        <v>87420579</v>
      </c>
      <c r="L1683" s="108">
        <v>3749567</v>
      </c>
      <c r="M1683" s="108">
        <v>62763091</v>
      </c>
      <c r="N1683" s="108">
        <v>12380598.5</v>
      </c>
      <c r="O1683" s="108">
        <v>476191.03129999997</v>
      </c>
      <c r="P1683" s="108">
        <v>2762519</v>
      </c>
      <c r="Q1683" s="108">
        <v>171031852</v>
      </c>
      <c r="R1683" s="108">
        <v>180752328.59999999</v>
      </c>
      <c r="S1683" s="108">
        <v>95082751</v>
      </c>
      <c r="T1683" s="108">
        <v>142783585.69999999</v>
      </c>
      <c r="U1683" s="108">
        <v>143987754</v>
      </c>
      <c r="V1683" s="108">
        <v>113393001</v>
      </c>
      <c r="W1683" s="108">
        <v>131290544</v>
      </c>
      <c r="X1683" s="108">
        <v>133609234.59999999</v>
      </c>
      <c r="Y1683" s="108">
        <v>192210148</v>
      </c>
      <c r="Z1683" s="108">
        <v>137146798.90000001</v>
      </c>
      <c r="AA1683" s="108">
        <v>128249689.40000001</v>
      </c>
      <c r="AB1683" s="108">
        <v>136921414.80000001</v>
      </c>
      <c r="AC1683" s="108">
        <v>195988854</v>
      </c>
      <c r="AD1683" s="108">
        <v>179727057</v>
      </c>
      <c r="AE1683" s="108">
        <v>171735262.40000001</v>
      </c>
      <c r="AF1683" s="108">
        <v>174922394</v>
      </c>
      <c r="AG1683" s="108">
        <v>184907825.5</v>
      </c>
      <c r="AH1683" s="115">
        <v>184300518</v>
      </c>
      <c r="AI1683" s="105">
        <v>26.049700000000001</v>
      </c>
      <c r="AJ1683" s="105">
        <v>24.363399999999999</v>
      </c>
      <c r="AK1683" s="105">
        <v>23.968299999999999</v>
      </c>
      <c r="AL1683" s="105">
        <v>24.259499999999999</v>
      </c>
      <c r="AM1683" s="105">
        <v>24.9346</v>
      </c>
      <c r="AN1683" s="105">
        <v>23.5457</v>
      </c>
      <c r="AO1683" s="105">
        <v>26.639900000000001</v>
      </c>
      <c r="AP1683" s="105">
        <v>22.968800000000002</v>
      </c>
      <c r="AQ1683" s="105">
        <v>26.092500000000001</v>
      </c>
      <c r="AR1683" s="105">
        <v>23.643799999999999</v>
      </c>
      <c r="AS1683" s="105">
        <v>20.643799999999999</v>
      </c>
      <c r="AT1683" s="105">
        <v>22.0017</v>
      </c>
      <c r="AU1683" s="105">
        <v>27.583500000000001</v>
      </c>
      <c r="AV1683" s="105">
        <v>27.719100000000001</v>
      </c>
      <c r="AW1683" s="105">
        <v>26.942399999999999</v>
      </c>
      <c r="AX1683" s="105">
        <v>27.468599999999999</v>
      </c>
      <c r="AY1683" s="105">
        <v>27.426100000000002</v>
      </c>
      <c r="AZ1683" s="105">
        <v>27.148299999999999</v>
      </c>
      <c r="BA1683" s="105">
        <v>27.213100000000001</v>
      </c>
      <c r="BB1683" s="105">
        <v>27.3431</v>
      </c>
      <c r="BC1683" s="105">
        <v>27.7135</v>
      </c>
      <c r="BD1683" s="105">
        <v>27.457599999999999</v>
      </c>
      <c r="BE1683" s="105">
        <v>27.395499999999998</v>
      </c>
      <c r="BF1683" s="105">
        <v>27.465399999999999</v>
      </c>
      <c r="BG1683" s="105">
        <v>27.5534</v>
      </c>
      <c r="BH1683" s="105">
        <v>27.4422</v>
      </c>
      <c r="BI1683" s="105">
        <v>27.369499999999999</v>
      </c>
      <c r="BJ1683" s="105">
        <v>27.437200000000001</v>
      </c>
      <c r="BK1683" s="105">
        <v>27.436399999999999</v>
      </c>
      <c r="BL1683" s="116">
        <v>27.518599999999999</v>
      </c>
      <c r="BM1683" s="112">
        <v>1.3917799999999999E-2</v>
      </c>
      <c r="BN1683" s="112">
        <v>1.3207900000000001E-3</v>
      </c>
      <c r="BO1683" s="112">
        <v>0.122961</v>
      </c>
      <c r="BP1683" s="112">
        <v>3.4714699999999999E-3</v>
      </c>
      <c r="BQ1683" s="112">
        <v>0.84872199999999998</v>
      </c>
      <c r="BR1683" s="112">
        <v>0.32607799999999998</v>
      </c>
      <c r="BS1683" s="112">
        <v>0.80214799999999997</v>
      </c>
      <c r="BT1683" s="112">
        <v>0.52258700000000002</v>
      </c>
      <c r="BU1683" s="117">
        <v>0.88765499999999997</v>
      </c>
      <c r="BV1683" s="112">
        <v>4.8254199999999997E-2</v>
      </c>
      <c r="BW1683" s="112">
        <v>1.6010199999999999E-2</v>
      </c>
      <c r="BX1683" s="112">
        <v>0.220387</v>
      </c>
      <c r="BY1683" s="112">
        <v>1.47808E-2</v>
      </c>
      <c r="BZ1683" s="112">
        <v>0.92747000000000002</v>
      </c>
      <c r="CA1683" s="112">
        <v>0.59501499999999996</v>
      </c>
      <c r="CB1683" s="112">
        <v>0.90888000000000002</v>
      </c>
      <c r="CC1683" s="112">
        <v>0.69460500000000003</v>
      </c>
      <c r="CD1683" s="117">
        <v>0.967113</v>
      </c>
      <c r="CE1683" s="105">
        <v>-2.6702699999999999</v>
      </c>
      <c r="CF1683" s="105">
        <v>-3.2174399999999999</v>
      </c>
      <c r="CG1683" s="105">
        <v>-2.2303299999999999</v>
      </c>
      <c r="CH1683" s="105">
        <v>-5.3675899999999999</v>
      </c>
      <c r="CI1683" s="105">
        <v>-4.9045600000000002E-2</v>
      </c>
      <c r="CJ1683" s="105">
        <v>-0.116384</v>
      </c>
      <c r="CK1683" s="105">
        <v>-4.07912E-2</v>
      </c>
      <c r="CL1683" s="105">
        <v>-2.45756E-2</v>
      </c>
      <c r="CM1683" s="116">
        <v>-9.0344699999999993E-3</v>
      </c>
    </row>
    <row r="1684" spans="1:91">
      <c r="A1684" s="104" t="s">
        <v>4379</v>
      </c>
      <c r="B1684" s="104" t="s">
        <v>4380</v>
      </c>
      <c r="C1684" s="104" t="s">
        <v>4381</v>
      </c>
      <c r="D1684" s="105">
        <v>29.021850000000001</v>
      </c>
      <c r="E1684" s="108">
        <v>496790667.80000001</v>
      </c>
      <c r="F1684" s="108">
        <v>542861136</v>
      </c>
      <c r="G1684" s="108">
        <v>367113482</v>
      </c>
      <c r="H1684" s="108">
        <v>457660483.30000001</v>
      </c>
      <c r="I1684" s="108">
        <v>467536666</v>
      </c>
      <c r="J1684" s="108">
        <v>304580299</v>
      </c>
      <c r="K1684" s="108">
        <v>369638513.5</v>
      </c>
      <c r="L1684" s="108">
        <v>157553018.80000001</v>
      </c>
      <c r="M1684" s="108">
        <v>431963074</v>
      </c>
      <c r="N1684" s="108">
        <v>374539243.5</v>
      </c>
      <c r="O1684" s="108">
        <v>345660644</v>
      </c>
      <c r="P1684" s="108">
        <v>242661080</v>
      </c>
      <c r="Q1684" s="108">
        <v>394872580.5</v>
      </c>
      <c r="R1684" s="108">
        <v>544808444</v>
      </c>
      <c r="S1684" s="108">
        <v>405149232</v>
      </c>
      <c r="T1684" s="108">
        <v>491099656</v>
      </c>
      <c r="U1684" s="108">
        <v>317345888</v>
      </c>
      <c r="V1684" s="108">
        <v>376403532</v>
      </c>
      <c r="W1684" s="108">
        <v>616013666.5</v>
      </c>
      <c r="X1684" s="108">
        <v>543787752</v>
      </c>
      <c r="Y1684" s="108">
        <v>472169264</v>
      </c>
      <c r="Z1684" s="108">
        <v>430056688</v>
      </c>
      <c r="AA1684" s="108">
        <v>365950724</v>
      </c>
      <c r="AB1684" s="108">
        <v>489438336</v>
      </c>
      <c r="AC1684" s="108">
        <v>364895120</v>
      </c>
      <c r="AD1684" s="108">
        <v>489198560</v>
      </c>
      <c r="AE1684" s="108">
        <v>551906320</v>
      </c>
      <c r="AF1684" s="108">
        <v>580065544</v>
      </c>
      <c r="AG1684" s="108">
        <v>419160208</v>
      </c>
      <c r="AH1684" s="115">
        <v>582331240</v>
      </c>
      <c r="AI1684" s="105">
        <v>29.2715</v>
      </c>
      <c r="AJ1684" s="105">
        <v>29.596599999999999</v>
      </c>
      <c r="AK1684" s="105">
        <v>29.061800000000002</v>
      </c>
      <c r="AL1684" s="105">
        <v>29.0441</v>
      </c>
      <c r="AM1684" s="105">
        <v>29.248699999999999</v>
      </c>
      <c r="AN1684" s="105">
        <v>28.712599999999998</v>
      </c>
      <c r="AO1684" s="105">
        <v>28.722300000000001</v>
      </c>
      <c r="AP1684" s="105">
        <v>28.105699999999999</v>
      </c>
      <c r="AQ1684" s="105">
        <v>28.875399999999999</v>
      </c>
      <c r="AR1684" s="105">
        <v>28.905200000000001</v>
      </c>
      <c r="AS1684" s="105">
        <v>28.965599999999998</v>
      </c>
      <c r="AT1684" s="105">
        <v>28.458500000000001</v>
      </c>
      <c r="AU1684" s="105">
        <v>28.745200000000001</v>
      </c>
      <c r="AV1684" s="105">
        <v>29.3109</v>
      </c>
      <c r="AW1684" s="105">
        <v>29.009399999999999</v>
      </c>
      <c r="AX1684" s="105">
        <v>29.250800000000002</v>
      </c>
      <c r="AY1684" s="105">
        <v>28.5718</v>
      </c>
      <c r="AZ1684" s="105">
        <v>28.849</v>
      </c>
      <c r="BA1684" s="105">
        <v>29.443300000000001</v>
      </c>
      <c r="BB1684" s="105">
        <v>29.372299999999999</v>
      </c>
      <c r="BC1684" s="105">
        <v>29.034300000000002</v>
      </c>
      <c r="BD1684" s="105">
        <v>29.0642</v>
      </c>
      <c r="BE1684" s="105">
        <v>28.854700000000001</v>
      </c>
      <c r="BF1684" s="105">
        <v>29.303100000000001</v>
      </c>
      <c r="BG1684" s="105">
        <v>28.4983</v>
      </c>
      <c r="BH1684" s="105">
        <v>28.9086</v>
      </c>
      <c r="BI1684" s="105">
        <v>29.053699999999999</v>
      </c>
      <c r="BJ1684" s="105">
        <v>29.166699999999999</v>
      </c>
      <c r="BK1684" s="105">
        <v>28.5855</v>
      </c>
      <c r="BL1684" s="116">
        <v>29.110900000000001</v>
      </c>
      <c r="BM1684" s="112">
        <v>0.21537000000000001</v>
      </c>
      <c r="BN1684" s="112">
        <v>0.85440300000000002</v>
      </c>
      <c r="BO1684" s="112">
        <v>0.26615800000000001</v>
      </c>
      <c r="BP1684" s="112">
        <v>0.50726899999999997</v>
      </c>
      <c r="BQ1684" s="112">
        <v>0.79817800000000005</v>
      </c>
      <c r="BR1684" s="112">
        <v>0.82491199999999998</v>
      </c>
      <c r="BS1684" s="112">
        <v>0.21593399999999999</v>
      </c>
      <c r="BT1684" s="112">
        <v>0.62446599999999997</v>
      </c>
      <c r="BU1684" s="117">
        <v>0.61846599999999996</v>
      </c>
      <c r="BV1684" s="112">
        <v>0.296018</v>
      </c>
      <c r="BW1684" s="112">
        <v>0.88440600000000003</v>
      </c>
      <c r="BX1684" s="112">
        <v>0.38141999999999998</v>
      </c>
      <c r="BY1684" s="112">
        <v>0.58833400000000002</v>
      </c>
      <c r="BZ1684" s="112">
        <v>0.90223900000000001</v>
      </c>
      <c r="CA1684" s="112">
        <v>0.92443900000000001</v>
      </c>
      <c r="CB1684" s="112">
        <v>0.44486999999999999</v>
      </c>
      <c r="CC1684" s="112">
        <v>0.77142299999999997</v>
      </c>
      <c r="CD1684" s="117">
        <v>0.86860300000000001</v>
      </c>
      <c r="CE1684" s="105">
        <v>0.35560000000000003</v>
      </c>
      <c r="CF1684" s="105">
        <v>4.7395100000000003E-2</v>
      </c>
      <c r="CG1684" s="105">
        <v>-0.38655200000000001</v>
      </c>
      <c r="CH1684" s="105">
        <v>-0.17793700000000001</v>
      </c>
      <c r="CI1684" s="105">
        <v>6.7474999999999993E-2</v>
      </c>
      <c r="CJ1684" s="105">
        <v>-6.3857399999999995E-2</v>
      </c>
      <c r="CK1684" s="105">
        <v>0.32894699999999999</v>
      </c>
      <c r="CL1684" s="105">
        <v>0.119645</v>
      </c>
      <c r="CM1684" s="116">
        <v>-0.13414200000000001</v>
      </c>
    </row>
    <row r="1685" spans="1:91">
      <c r="A1685" s="104" t="s">
        <v>5464</v>
      </c>
      <c r="B1685" s="104" t="s">
        <v>5465</v>
      </c>
      <c r="C1685" s="104" t="s">
        <v>5466</v>
      </c>
      <c r="D1685" s="105">
        <v>27.063800000000001</v>
      </c>
      <c r="E1685" s="108">
        <v>110262032</v>
      </c>
      <c r="F1685" s="108">
        <v>104350704</v>
      </c>
      <c r="G1685" s="108">
        <v>101175840</v>
      </c>
      <c r="H1685" s="108">
        <v>95592360</v>
      </c>
      <c r="I1685" s="108">
        <v>118087920</v>
      </c>
      <c r="J1685" s="108">
        <v>109531136</v>
      </c>
      <c r="K1685" s="108">
        <v>109052392</v>
      </c>
      <c r="L1685" s="108">
        <v>63382860</v>
      </c>
      <c r="M1685" s="108">
        <v>129557216</v>
      </c>
      <c r="N1685" s="108">
        <v>58545064</v>
      </c>
      <c r="O1685" s="108">
        <v>59248504</v>
      </c>
      <c r="P1685" s="108">
        <v>69477584</v>
      </c>
      <c r="Q1685" s="108">
        <v>142765920</v>
      </c>
      <c r="R1685" s="108">
        <v>131567276</v>
      </c>
      <c r="S1685" s="108">
        <v>111848168</v>
      </c>
      <c r="T1685" s="108">
        <v>114704720</v>
      </c>
      <c r="U1685" s="108">
        <v>115936488</v>
      </c>
      <c r="V1685" s="108">
        <v>65866475</v>
      </c>
      <c r="W1685" s="108">
        <v>99561552</v>
      </c>
      <c r="X1685" s="108">
        <v>99670848</v>
      </c>
      <c r="Y1685" s="108">
        <v>106624756</v>
      </c>
      <c r="Z1685" s="108">
        <v>110514616</v>
      </c>
      <c r="AA1685" s="108">
        <v>111989072</v>
      </c>
      <c r="AB1685" s="108">
        <v>84801792</v>
      </c>
      <c r="AC1685" s="108">
        <v>77995568</v>
      </c>
      <c r="AD1685" s="108">
        <v>79823216</v>
      </c>
      <c r="AE1685" s="108">
        <v>140626688</v>
      </c>
      <c r="AF1685" s="108">
        <v>126157816</v>
      </c>
      <c r="AG1685" s="108">
        <v>149501304</v>
      </c>
      <c r="AH1685" s="115">
        <v>132609392</v>
      </c>
      <c r="AI1685" s="105">
        <v>27.099799999999998</v>
      </c>
      <c r="AJ1685" s="105">
        <v>27.337700000000002</v>
      </c>
      <c r="AK1685" s="105">
        <v>27.2624</v>
      </c>
      <c r="AL1685" s="105">
        <v>26.784800000000001</v>
      </c>
      <c r="AM1685" s="105">
        <v>27.276299999999999</v>
      </c>
      <c r="AN1685" s="105">
        <v>27.374099999999999</v>
      </c>
      <c r="AO1685" s="105">
        <v>26.973500000000001</v>
      </c>
      <c r="AP1685" s="105">
        <v>27.0305</v>
      </c>
      <c r="AQ1685" s="105">
        <v>27.138100000000001</v>
      </c>
      <c r="AR1685" s="105">
        <v>26.173200000000001</v>
      </c>
      <c r="AS1685" s="105">
        <v>26.485099999999999</v>
      </c>
      <c r="AT1685" s="105">
        <v>26.654199999999999</v>
      </c>
      <c r="AU1685" s="105">
        <v>27.313400000000001</v>
      </c>
      <c r="AV1685" s="105">
        <v>27.260899999999999</v>
      </c>
      <c r="AW1685" s="105">
        <v>27.169</v>
      </c>
      <c r="AX1685" s="105">
        <v>27.152699999999999</v>
      </c>
      <c r="AY1685" s="105">
        <v>27.123100000000001</v>
      </c>
      <c r="AZ1685" s="105">
        <v>26.385400000000001</v>
      </c>
      <c r="BA1685" s="105">
        <v>26.814</v>
      </c>
      <c r="BB1685" s="105">
        <v>26.921399999999998</v>
      </c>
      <c r="BC1685" s="105">
        <v>26.840499999999999</v>
      </c>
      <c r="BD1685" s="105">
        <v>27.130099999999999</v>
      </c>
      <c r="BE1685" s="105">
        <v>27.182500000000001</v>
      </c>
      <c r="BF1685" s="105">
        <v>26.7742</v>
      </c>
      <c r="BG1685" s="105">
        <v>26.2332</v>
      </c>
      <c r="BH1685" s="105">
        <v>26.2623</v>
      </c>
      <c r="BI1685" s="105">
        <v>27.081199999999999</v>
      </c>
      <c r="BJ1685" s="105">
        <v>26.965699999999998</v>
      </c>
      <c r="BK1685" s="105">
        <v>27.129300000000001</v>
      </c>
      <c r="BL1685" s="116">
        <v>27.046399999999998</v>
      </c>
      <c r="BM1685" s="112">
        <v>9.2589299999999999E-2</v>
      </c>
      <c r="BN1685" s="112">
        <v>0.63057300000000005</v>
      </c>
      <c r="BO1685" s="112">
        <v>0.99732399999999999</v>
      </c>
      <c r="BP1685" s="112">
        <v>1.4818599999999999E-2</v>
      </c>
      <c r="BQ1685" s="112">
        <v>3.3938500000000003E-2</v>
      </c>
      <c r="BR1685" s="112">
        <v>0.56479100000000004</v>
      </c>
      <c r="BS1685" s="112">
        <v>3.00916E-2</v>
      </c>
      <c r="BT1685" s="112">
        <v>0.900559</v>
      </c>
      <c r="BU1685" s="117">
        <v>0.13797000000000001</v>
      </c>
      <c r="BV1685" s="112">
        <v>0.154531</v>
      </c>
      <c r="BW1685" s="112">
        <v>0.70161300000000004</v>
      </c>
      <c r="BX1685" s="112">
        <v>0.99784399999999995</v>
      </c>
      <c r="BY1685" s="112">
        <v>3.6400500000000002E-2</v>
      </c>
      <c r="BZ1685" s="112">
        <v>0.35445500000000002</v>
      </c>
      <c r="CA1685" s="112">
        <v>0.78132900000000005</v>
      </c>
      <c r="CB1685" s="112">
        <v>0.168632</v>
      </c>
      <c r="CC1685" s="112">
        <v>0.94650100000000004</v>
      </c>
      <c r="CD1685" s="117">
        <v>0.66105999999999998</v>
      </c>
      <c r="CE1685" s="105">
        <v>0.18618999999999999</v>
      </c>
      <c r="CF1685" s="105">
        <v>9.7934099999999996E-2</v>
      </c>
      <c r="CG1685" s="105">
        <v>2.40962E-4</v>
      </c>
      <c r="CH1685" s="105">
        <v>-0.60963599999999996</v>
      </c>
      <c r="CI1685" s="105">
        <v>0.20061200000000001</v>
      </c>
      <c r="CJ1685" s="105">
        <v>-0.160076</v>
      </c>
      <c r="CK1685" s="105">
        <v>-0.18850700000000001</v>
      </c>
      <c r="CL1685" s="105">
        <v>-1.8191700000000002E-2</v>
      </c>
      <c r="CM1685" s="116">
        <v>-0.52158199999999999</v>
      </c>
    </row>
    <row r="1686" spans="1:91">
      <c r="A1686" s="104" t="s">
        <v>4382</v>
      </c>
      <c r="B1686" s="104" t="s">
        <v>4383</v>
      </c>
      <c r="C1686" s="104" t="s">
        <v>471</v>
      </c>
      <c r="D1686" s="105">
        <v>30.230249999999998</v>
      </c>
      <c r="E1686" s="108">
        <v>1047302138</v>
      </c>
      <c r="F1686" s="108">
        <v>1397107244</v>
      </c>
      <c r="G1686" s="108">
        <v>905055128.5</v>
      </c>
      <c r="H1686" s="108">
        <v>1056599505</v>
      </c>
      <c r="I1686" s="108">
        <v>921048538.29999995</v>
      </c>
      <c r="J1686" s="108">
        <v>1160780626</v>
      </c>
      <c r="K1686" s="108">
        <v>1095499651</v>
      </c>
      <c r="L1686" s="108">
        <v>782308632.29999995</v>
      </c>
      <c r="M1686" s="108">
        <v>739740318</v>
      </c>
      <c r="N1686" s="108">
        <v>840422650</v>
      </c>
      <c r="O1686" s="108">
        <v>978633880</v>
      </c>
      <c r="P1686" s="108">
        <v>524447564.30000001</v>
      </c>
      <c r="Q1686" s="108">
        <v>742190622</v>
      </c>
      <c r="R1686" s="108">
        <v>1085884225</v>
      </c>
      <c r="S1686" s="108">
        <v>788698984</v>
      </c>
      <c r="T1686" s="108">
        <v>1078963710</v>
      </c>
      <c r="U1686" s="108">
        <v>1453982548</v>
      </c>
      <c r="V1686" s="108">
        <v>1039938007</v>
      </c>
      <c r="W1686" s="108">
        <v>939468374</v>
      </c>
      <c r="X1686" s="108">
        <v>1332164912</v>
      </c>
      <c r="Y1686" s="108">
        <v>537214553.29999995</v>
      </c>
      <c r="Z1686" s="108">
        <v>428584822</v>
      </c>
      <c r="AA1686" s="108">
        <v>364293628</v>
      </c>
      <c r="AB1686" s="108">
        <v>1202517042</v>
      </c>
      <c r="AC1686" s="108">
        <v>1118243806</v>
      </c>
      <c r="AD1686" s="108">
        <v>1044479190</v>
      </c>
      <c r="AE1686" s="108">
        <v>1016739472</v>
      </c>
      <c r="AF1686" s="108">
        <v>1144729844</v>
      </c>
      <c r="AG1686" s="108">
        <v>1323508538</v>
      </c>
      <c r="AH1686" s="115">
        <v>1073247280</v>
      </c>
      <c r="AI1686" s="105">
        <v>30.3475</v>
      </c>
      <c r="AJ1686" s="105">
        <v>30.96</v>
      </c>
      <c r="AK1686" s="105">
        <v>30.3383</v>
      </c>
      <c r="AL1686" s="105">
        <v>30.251200000000001</v>
      </c>
      <c r="AM1686" s="105">
        <v>30.209299999999999</v>
      </c>
      <c r="AN1686" s="105">
        <v>30.681799999999999</v>
      </c>
      <c r="AO1686" s="105">
        <v>30.253499999999999</v>
      </c>
      <c r="AP1686" s="105">
        <v>30.363700000000001</v>
      </c>
      <c r="AQ1686" s="105">
        <v>29.651499999999999</v>
      </c>
      <c r="AR1686" s="105">
        <v>30.096699999999998</v>
      </c>
      <c r="AS1686" s="105">
        <v>30.448799999999999</v>
      </c>
      <c r="AT1686" s="105">
        <v>29.570399999999999</v>
      </c>
      <c r="AU1686" s="105">
        <v>29.695900000000002</v>
      </c>
      <c r="AV1686" s="105">
        <v>30.305900000000001</v>
      </c>
      <c r="AW1686" s="105">
        <v>29.912500000000001</v>
      </c>
      <c r="AX1686" s="105">
        <v>30.386299999999999</v>
      </c>
      <c r="AY1686" s="105">
        <v>30.762899999999998</v>
      </c>
      <c r="AZ1686" s="105">
        <v>30.285499999999999</v>
      </c>
      <c r="BA1686" s="105">
        <v>30.052199999999999</v>
      </c>
      <c r="BB1686" s="105">
        <v>30.653400000000001</v>
      </c>
      <c r="BC1686" s="105">
        <v>29.215599999999998</v>
      </c>
      <c r="BD1686" s="105">
        <v>29.063400000000001</v>
      </c>
      <c r="BE1686" s="105">
        <v>28.853899999999999</v>
      </c>
      <c r="BF1686" s="105">
        <v>30.6</v>
      </c>
      <c r="BG1686" s="105">
        <v>30.098099999999999</v>
      </c>
      <c r="BH1686" s="105">
        <v>29.9985</v>
      </c>
      <c r="BI1686" s="105">
        <v>29.935199999999998</v>
      </c>
      <c r="BJ1686" s="105">
        <v>30.147400000000001</v>
      </c>
      <c r="BK1686" s="105">
        <v>30.253</v>
      </c>
      <c r="BL1686" s="116">
        <v>30.016100000000002</v>
      </c>
      <c r="BM1686" s="112">
        <v>0.131774</v>
      </c>
      <c r="BN1686" s="112">
        <v>0.218393</v>
      </c>
      <c r="BO1686" s="112">
        <v>0.842117</v>
      </c>
      <c r="BP1686" s="112">
        <v>0.72384700000000002</v>
      </c>
      <c r="BQ1686" s="112">
        <v>0.430813</v>
      </c>
      <c r="BR1686" s="112">
        <v>0.10212300000000001</v>
      </c>
      <c r="BS1686" s="112">
        <v>0.71587699999999999</v>
      </c>
      <c r="BT1686" s="112">
        <v>0.31744099999999997</v>
      </c>
      <c r="BU1686" s="117">
        <v>0.198629</v>
      </c>
      <c r="BV1686" s="112">
        <v>0.20250499999999999</v>
      </c>
      <c r="BW1686" s="112">
        <v>0.30926900000000002</v>
      </c>
      <c r="BX1686" s="112">
        <v>0.88886500000000002</v>
      </c>
      <c r="BY1686" s="112">
        <v>0.77915199999999996</v>
      </c>
      <c r="BZ1686" s="112">
        <v>0.71915799999999996</v>
      </c>
      <c r="CA1686" s="112">
        <v>0.32830199999999998</v>
      </c>
      <c r="CB1686" s="112">
        <v>0.85140899999999997</v>
      </c>
      <c r="CC1686" s="112">
        <v>0.51819800000000005</v>
      </c>
      <c r="CD1686" s="117">
        <v>0.69830000000000003</v>
      </c>
      <c r="CE1686" s="105">
        <v>0.40976000000000001</v>
      </c>
      <c r="CF1686" s="105">
        <v>0.241925</v>
      </c>
      <c r="CG1686" s="105">
        <v>-4.9231200000000003E-2</v>
      </c>
      <c r="CH1686" s="105">
        <v>-0.100199</v>
      </c>
      <c r="CI1686" s="105">
        <v>-0.16741200000000001</v>
      </c>
      <c r="CJ1686" s="105">
        <v>0.33941100000000002</v>
      </c>
      <c r="CK1686" s="105">
        <v>-0.165108</v>
      </c>
      <c r="CL1686" s="105">
        <v>-0.633073</v>
      </c>
      <c r="CM1686" s="116">
        <v>-0.12825600000000001</v>
      </c>
    </row>
    <row r="1687" spans="1:91">
      <c r="A1687" s="104" t="s">
        <v>4387</v>
      </c>
      <c r="B1687" s="104" t="s">
        <v>4388</v>
      </c>
      <c r="C1687" s="104" t="s">
        <v>4389</v>
      </c>
      <c r="D1687" s="105">
        <v>35.995850000000004</v>
      </c>
      <c r="E1687" s="108">
        <v>45739288472</v>
      </c>
      <c r="F1687" s="108">
        <v>29656286678</v>
      </c>
      <c r="G1687" s="108">
        <v>28494524933</v>
      </c>
      <c r="H1687" s="108">
        <v>35680712237</v>
      </c>
      <c r="I1687" s="108">
        <v>32850756040</v>
      </c>
      <c r="J1687" s="108">
        <v>25219121623</v>
      </c>
      <c r="K1687" s="108">
        <v>46882657541</v>
      </c>
      <c r="L1687" s="108">
        <v>20359519176</v>
      </c>
      <c r="M1687" s="108">
        <v>47849294762</v>
      </c>
      <c r="N1687" s="108">
        <v>39192559931</v>
      </c>
      <c r="O1687" s="108">
        <v>28007295219</v>
      </c>
      <c r="P1687" s="108">
        <v>28074290919</v>
      </c>
      <c r="Q1687" s="108">
        <v>61003237966</v>
      </c>
      <c r="R1687" s="108">
        <v>61314754427</v>
      </c>
      <c r="S1687" s="108">
        <v>59717199178</v>
      </c>
      <c r="T1687" s="108">
        <v>53414313482</v>
      </c>
      <c r="U1687" s="108">
        <v>56202349587</v>
      </c>
      <c r="V1687" s="108">
        <v>50325310310</v>
      </c>
      <c r="W1687" s="108">
        <v>61303113625</v>
      </c>
      <c r="X1687" s="108">
        <v>57446925537</v>
      </c>
      <c r="Y1687" s="108">
        <v>62478358117</v>
      </c>
      <c r="Z1687" s="108">
        <v>58157377943</v>
      </c>
      <c r="AA1687" s="108">
        <v>61294871826</v>
      </c>
      <c r="AB1687" s="108">
        <v>59784110169</v>
      </c>
      <c r="AC1687" s="108">
        <v>69955866411</v>
      </c>
      <c r="AD1687" s="108">
        <v>72838003235</v>
      </c>
      <c r="AE1687" s="108">
        <v>68691768625</v>
      </c>
      <c r="AF1687" s="108">
        <v>65163715581</v>
      </c>
      <c r="AG1687" s="108">
        <v>75662675709</v>
      </c>
      <c r="AH1687" s="115">
        <v>64450218681</v>
      </c>
      <c r="AI1687" s="105">
        <v>35.796199999999999</v>
      </c>
      <c r="AJ1687" s="105">
        <v>35.282699999999998</v>
      </c>
      <c r="AK1687" s="105">
        <v>35.215200000000003</v>
      </c>
      <c r="AL1687" s="105">
        <v>35.328800000000001</v>
      </c>
      <c r="AM1687" s="105">
        <v>35.3444</v>
      </c>
      <c r="AN1687" s="105">
        <v>34.922199999999997</v>
      </c>
      <c r="AO1687" s="105">
        <v>35.691400000000002</v>
      </c>
      <c r="AP1687" s="105">
        <v>34.820700000000002</v>
      </c>
      <c r="AQ1687" s="105">
        <v>35.666899999999998</v>
      </c>
      <c r="AR1687" s="105">
        <v>35.642899999999997</v>
      </c>
      <c r="AS1687" s="105">
        <v>35.189900000000002</v>
      </c>
      <c r="AT1687" s="105">
        <v>35.3127</v>
      </c>
      <c r="AU1687" s="105">
        <v>36.040199999999999</v>
      </c>
      <c r="AV1687" s="105">
        <v>36.1252</v>
      </c>
      <c r="AW1687" s="105">
        <v>36.167400000000001</v>
      </c>
      <c r="AX1687" s="105">
        <v>36.015799999999999</v>
      </c>
      <c r="AY1687" s="105">
        <v>36.0167</v>
      </c>
      <c r="AZ1687" s="105">
        <v>35.871400000000001</v>
      </c>
      <c r="BA1687" s="105">
        <v>36.080199999999998</v>
      </c>
      <c r="BB1687" s="105">
        <v>36.0792</v>
      </c>
      <c r="BC1687" s="105">
        <v>36.070799999999998</v>
      </c>
      <c r="BD1687" s="105">
        <v>36.185000000000002</v>
      </c>
      <c r="BE1687" s="105">
        <v>36.249000000000002</v>
      </c>
      <c r="BF1687" s="105">
        <v>36.235599999999998</v>
      </c>
      <c r="BG1687" s="105">
        <v>36.103000000000002</v>
      </c>
      <c r="BH1687" s="105">
        <v>36.110100000000003</v>
      </c>
      <c r="BI1687" s="105">
        <v>36.013300000000001</v>
      </c>
      <c r="BJ1687" s="105">
        <v>35.978400000000001</v>
      </c>
      <c r="BK1687" s="105">
        <v>36.075699999999998</v>
      </c>
      <c r="BL1687" s="116">
        <v>35.923900000000003</v>
      </c>
      <c r="BM1687" s="112">
        <v>4.09973E-2</v>
      </c>
      <c r="BN1687" s="112">
        <v>5.4300900000000003E-3</v>
      </c>
      <c r="BO1687" s="112">
        <v>0.107183</v>
      </c>
      <c r="BP1687" s="112">
        <v>1.2740400000000001E-2</v>
      </c>
      <c r="BQ1687" s="112">
        <v>0.111239</v>
      </c>
      <c r="BR1687" s="112">
        <v>0.72588299999999994</v>
      </c>
      <c r="BS1687" s="112">
        <v>0.13189899999999999</v>
      </c>
      <c r="BT1687" s="112">
        <v>8.9408400000000002E-3</v>
      </c>
      <c r="BU1687" s="117">
        <v>0.20158799999999999</v>
      </c>
      <c r="BV1687" s="112">
        <v>8.7375900000000006E-2</v>
      </c>
      <c r="BW1687" s="112">
        <v>2.7524E-2</v>
      </c>
      <c r="BX1687" s="112">
        <v>0.201018</v>
      </c>
      <c r="BY1687" s="112">
        <v>3.2942699999999998E-2</v>
      </c>
      <c r="BZ1687" s="112">
        <v>0.48839500000000002</v>
      </c>
      <c r="CA1687" s="112">
        <v>0.87103699999999995</v>
      </c>
      <c r="CB1687" s="112">
        <v>0.34290100000000001</v>
      </c>
      <c r="CC1687" s="112">
        <v>7.4732199999999999E-2</v>
      </c>
      <c r="CD1687" s="117">
        <v>0.70063399999999998</v>
      </c>
      <c r="CE1687" s="105">
        <v>-0.56129200000000001</v>
      </c>
      <c r="CF1687" s="105">
        <v>-0.79417899999999997</v>
      </c>
      <c r="CG1687" s="105">
        <v>-0.59965599999999997</v>
      </c>
      <c r="CH1687" s="105">
        <v>-0.610819</v>
      </c>
      <c r="CI1687" s="105">
        <v>0.11830499999999999</v>
      </c>
      <c r="CJ1687" s="105">
        <v>-2.4678499999999999E-2</v>
      </c>
      <c r="CK1687" s="105">
        <v>8.40785E-2</v>
      </c>
      <c r="CL1687" s="105">
        <v>0.23056199999999999</v>
      </c>
      <c r="CM1687" s="116">
        <v>8.2796700000000001E-2</v>
      </c>
    </row>
    <row r="1688" spans="1:91">
      <c r="A1688" s="104" t="s">
        <v>4390</v>
      </c>
      <c r="B1688" s="104" t="s">
        <v>4391</v>
      </c>
      <c r="C1688" s="104" t="s">
        <v>4392</v>
      </c>
      <c r="D1688" s="105">
        <v>36.27525</v>
      </c>
      <c r="E1688" s="108">
        <v>64281003127</v>
      </c>
      <c r="F1688" s="108">
        <v>52304989243</v>
      </c>
      <c r="G1688" s="108">
        <v>48929365077</v>
      </c>
      <c r="H1688" s="108">
        <v>56232498233</v>
      </c>
      <c r="I1688" s="108">
        <v>47927944468</v>
      </c>
      <c r="J1688" s="108">
        <v>36171740997</v>
      </c>
      <c r="K1688" s="108">
        <v>59443004724</v>
      </c>
      <c r="L1688" s="108">
        <v>30868483650</v>
      </c>
      <c r="M1688" s="108">
        <v>56486249480</v>
      </c>
      <c r="N1688" s="108">
        <v>57306101239</v>
      </c>
      <c r="O1688" s="108">
        <v>37004887343</v>
      </c>
      <c r="P1688" s="108">
        <v>51452824111</v>
      </c>
      <c r="Q1688" s="108">
        <v>69898751787</v>
      </c>
      <c r="R1688" s="108">
        <v>76874642328</v>
      </c>
      <c r="S1688" s="108">
        <v>63333279319</v>
      </c>
      <c r="T1688" s="108">
        <v>69149621341</v>
      </c>
      <c r="U1688" s="108">
        <v>76355742753</v>
      </c>
      <c r="V1688" s="108">
        <v>78329246544</v>
      </c>
      <c r="W1688" s="108">
        <v>72744405805</v>
      </c>
      <c r="X1688" s="108">
        <v>75113775846</v>
      </c>
      <c r="Y1688" s="108">
        <v>79788526794</v>
      </c>
      <c r="Z1688" s="108">
        <v>75846042385</v>
      </c>
      <c r="AA1688" s="108">
        <v>76049079172</v>
      </c>
      <c r="AB1688" s="108">
        <v>72100005896</v>
      </c>
      <c r="AC1688" s="108">
        <v>78621740765</v>
      </c>
      <c r="AD1688" s="108">
        <v>81108797986</v>
      </c>
      <c r="AE1688" s="108">
        <v>89955773213</v>
      </c>
      <c r="AF1688" s="108">
        <v>88502729522</v>
      </c>
      <c r="AG1688" s="108">
        <v>95262258412</v>
      </c>
      <c r="AH1688" s="115">
        <v>82159251406</v>
      </c>
      <c r="AI1688" s="105">
        <v>36.287199999999999</v>
      </c>
      <c r="AJ1688" s="105">
        <v>36.093899999999998</v>
      </c>
      <c r="AK1688" s="105">
        <v>35.9863</v>
      </c>
      <c r="AL1688" s="105">
        <v>35.985100000000003</v>
      </c>
      <c r="AM1688" s="105">
        <v>35.878399999999999</v>
      </c>
      <c r="AN1688" s="105">
        <v>35.426200000000001</v>
      </c>
      <c r="AO1688" s="105">
        <v>36.031500000000001</v>
      </c>
      <c r="AP1688" s="105">
        <v>35.392499999999998</v>
      </c>
      <c r="AQ1688" s="105">
        <v>35.906300000000002</v>
      </c>
      <c r="AR1688" s="105">
        <v>36.183599999999998</v>
      </c>
      <c r="AS1688" s="105">
        <v>35.577500000000001</v>
      </c>
      <c r="AT1688" s="105">
        <v>36.186700000000002</v>
      </c>
      <c r="AU1688" s="105">
        <v>36.239699999999999</v>
      </c>
      <c r="AV1688" s="105">
        <v>36.451500000000003</v>
      </c>
      <c r="AW1688" s="105">
        <v>36.247900000000001</v>
      </c>
      <c r="AX1688" s="105">
        <v>36.388300000000001</v>
      </c>
      <c r="AY1688" s="105">
        <v>36.460799999999999</v>
      </c>
      <c r="AZ1688" s="105">
        <v>36.505099999999999</v>
      </c>
      <c r="BA1688" s="105">
        <v>36.327100000000002</v>
      </c>
      <c r="BB1688" s="105">
        <v>36.464700000000001</v>
      </c>
      <c r="BC1688" s="105">
        <v>36.421599999999998</v>
      </c>
      <c r="BD1688" s="105">
        <v>36.567900000000002</v>
      </c>
      <c r="BE1688" s="105">
        <v>36.559600000000003</v>
      </c>
      <c r="BF1688" s="105">
        <v>36.505899999999997</v>
      </c>
      <c r="BG1688" s="105">
        <v>36.271599999999999</v>
      </c>
      <c r="BH1688" s="105">
        <v>36.265300000000003</v>
      </c>
      <c r="BI1688" s="105">
        <v>36.4024</v>
      </c>
      <c r="BJ1688" s="105">
        <v>36.42</v>
      </c>
      <c r="BK1688" s="105">
        <v>36.413200000000003</v>
      </c>
      <c r="BL1688" s="116">
        <v>36.2789</v>
      </c>
      <c r="BM1688" s="112">
        <v>6.6695000000000004E-2</v>
      </c>
      <c r="BN1688" s="112">
        <v>2.6643500000000001E-2</v>
      </c>
      <c r="BO1688" s="112">
        <v>4.1645700000000001E-2</v>
      </c>
      <c r="BP1688" s="112">
        <v>0.13500899999999999</v>
      </c>
      <c r="BQ1688" s="112">
        <v>0.52566800000000002</v>
      </c>
      <c r="BR1688" s="112">
        <v>0.23116900000000001</v>
      </c>
      <c r="BS1688" s="112">
        <v>0.61181600000000003</v>
      </c>
      <c r="BT1688" s="112">
        <v>2.5297199999999999E-2</v>
      </c>
      <c r="BU1688" s="117">
        <v>0.41924699999999998</v>
      </c>
      <c r="BV1688" s="112">
        <v>0.12198199999999999</v>
      </c>
      <c r="BW1688" s="112">
        <v>7.04124E-2</v>
      </c>
      <c r="BX1688" s="112">
        <v>0.12200800000000001</v>
      </c>
      <c r="BY1688" s="112">
        <v>0.20052500000000001</v>
      </c>
      <c r="BZ1688" s="112">
        <v>0.75956299999999999</v>
      </c>
      <c r="CA1688" s="112">
        <v>0.491365</v>
      </c>
      <c r="CB1688" s="112">
        <v>0.77273499999999995</v>
      </c>
      <c r="CC1688" s="112">
        <v>0.12589400000000001</v>
      </c>
      <c r="CD1688" s="117">
        <v>0.77812800000000004</v>
      </c>
      <c r="CE1688" s="105">
        <v>-0.24829000000000001</v>
      </c>
      <c r="CF1688" s="105">
        <v>-0.60749699999999995</v>
      </c>
      <c r="CG1688" s="105">
        <v>-0.59400299999999995</v>
      </c>
      <c r="CH1688" s="105">
        <v>-0.38813900000000001</v>
      </c>
      <c r="CI1688" s="105">
        <v>-5.7713800000000003E-2</v>
      </c>
      <c r="CJ1688" s="105">
        <v>8.0642699999999998E-2</v>
      </c>
      <c r="CK1688" s="105">
        <v>3.3715599999999998E-2</v>
      </c>
      <c r="CL1688" s="105">
        <v>0.173706</v>
      </c>
      <c r="CM1688" s="116">
        <v>-5.7636300000000001E-2</v>
      </c>
    </row>
    <row r="1689" spans="1:91">
      <c r="A1689" s="104" t="s">
        <v>4393</v>
      </c>
      <c r="B1689" s="104" t="s">
        <v>4394</v>
      </c>
      <c r="C1689" s="104" t="s">
        <v>471</v>
      </c>
      <c r="D1689" s="105">
        <v>31.165099999999999</v>
      </c>
      <c r="E1689" s="108">
        <v>1596967932</v>
      </c>
      <c r="F1689" s="108">
        <v>1829631286</v>
      </c>
      <c r="G1689" s="108">
        <v>1692138947</v>
      </c>
      <c r="H1689" s="108">
        <v>1596993722</v>
      </c>
      <c r="I1689" s="108">
        <v>1472032563</v>
      </c>
      <c r="J1689" s="108">
        <v>1601099714</v>
      </c>
      <c r="K1689" s="108">
        <v>1770639180</v>
      </c>
      <c r="L1689" s="108">
        <v>1233831747</v>
      </c>
      <c r="M1689" s="108">
        <v>1526276927</v>
      </c>
      <c r="N1689" s="108">
        <v>2310194355</v>
      </c>
      <c r="O1689" s="108">
        <v>2246471462</v>
      </c>
      <c r="P1689" s="108">
        <v>1801525932</v>
      </c>
      <c r="Q1689" s="108">
        <v>2217084136</v>
      </c>
      <c r="R1689" s="108">
        <v>2061548835</v>
      </c>
      <c r="S1689" s="108">
        <v>1829011281</v>
      </c>
      <c r="T1689" s="108">
        <v>2084257815</v>
      </c>
      <c r="U1689" s="108">
        <v>1925308723</v>
      </c>
      <c r="V1689" s="108">
        <v>1685843186</v>
      </c>
      <c r="W1689" s="108">
        <v>1982577977</v>
      </c>
      <c r="X1689" s="108">
        <v>1945143107</v>
      </c>
      <c r="Y1689" s="108">
        <v>2010571959</v>
      </c>
      <c r="Z1689" s="108">
        <v>1814735975</v>
      </c>
      <c r="AA1689" s="108">
        <v>1876074120</v>
      </c>
      <c r="AB1689" s="108">
        <v>1523255350</v>
      </c>
      <c r="AC1689" s="108">
        <v>2351677386</v>
      </c>
      <c r="AD1689" s="108">
        <v>2405614383</v>
      </c>
      <c r="AE1689" s="108">
        <v>2281178740</v>
      </c>
      <c r="AF1689" s="108">
        <v>2451145498</v>
      </c>
      <c r="AG1689" s="108">
        <v>2646637537</v>
      </c>
      <c r="AH1689" s="115">
        <v>2407865833</v>
      </c>
      <c r="AI1689" s="105">
        <v>30.956199999999999</v>
      </c>
      <c r="AJ1689" s="105">
        <v>31.334399999999999</v>
      </c>
      <c r="AK1689" s="105">
        <v>31.2163</v>
      </c>
      <c r="AL1689" s="105">
        <v>30.847100000000001</v>
      </c>
      <c r="AM1689" s="105">
        <v>30.889399999999998</v>
      </c>
      <c r="AN1689" s="105">
        <v>31.128499999999999</v>
      </c>
      <c r="AO1689" s="105">
        <v>30.941099999999999</v>
      </c>
      <c r="AP1689" s="105">
        <v>30.927600000000002</v>
      </c>
      <c r="AQ1689" s="105">
        <v>30.6965</v>
      </c>
      <c r="AR1689" s="105">
        <v>31.5139</v>
      </c>
      <c r="AS1689" s="105">
        <v>31.535399999999999</v>
      </c>
      <c r="AT1689" s="105">
        <v>31.3507</v>
      </c>
      <c r="AU1689" s="105">
        <v>31.2803</v>
      </c>
      <c r="AV1689" s="105">
        <v>31.230799999999999</v>
      </c>
      <c r="AW1689" s="105">
        <v>31.096800000000002</v>
      </c>
      <c r="AX1689" s="105">
        <v>31.336200000000002</v>
      </c>
      <c r="AY1689" s="105">
        <v>31.164899999999999</v>
      </c>
      <c r="AZ1689" s="105">
        <v>30.990300000000001</v>
      </c>
      <c r="BA1689" s="105">
        <v>31.1297</v>
      </c>
      <c r="BB1689" s="105">
        <v>31.1876</v>
      </c>
      <c r="BC1689" s="105">
        <v>31.096</v>
      </c>
      <c r="BD1689" s="105">
        <v>31.158100000000001</v>
      </c>
      <c r="BE1689" s="105">
        <v>31.221399999999999</v>
      </c>
      <c r="BF1689" s="105">
        <v>30.941099999999999</v>
      </c>
      <c r="BG1689" s="105">
        <v>31.180499999999999</v>
      </c>
      <c r="BH1689" s="105">
        <v>31.200099999999999</v>
      </c>
      <c r="BI1689" s="105">
        <v>31.100999999999999</v>
      </c>
      <c r="BJ1689" s="105">
        <v>31.245899999999999</v>
      </c>
      <c r="BK1689" s="105">
        <v>31.2317</v>
      </c>
      <c r="BL1689" s="116">
        <v>31.165299999999998</v>
      </c>
      <c r="BM1689" s="112">
        <v>0.71237799999999996</v>
      </c>
      <c r="BN1689" s="112">
        <v>4.6533199999999997E-2</v>
      </c>
      <c r="BO1689" s="112">
        <v>1.24628E-2</v>
      </c>
      <c r="BP1689" s="112">
        <v>1.6361000000000001E-2</v>
      </c>
      <c r="BQ1689" s="112">
        <v>0.85622600000000004</v>
      </c>
      <c r="BR1689" s="112">
        <v>0.64930600000000005</v>
      </c>
      <c r="BS1689" s="112">
        <v>0.104022</v>
      </c>
      <c r="BT1689" s="112">
        <v>0.29124899999999998</v>
      </c>
      <c r="BU1689" s="117">
        <v>0.24176</v>
      </c>
      <c r="BV1689" s="112">
        <v>0.76167300000000004</v>
      </c>
      <c r="BW1689" s="112">
        <v>0.100537</v>
      </c>
      <c r="BX1689" s="112">
        <v>6.6466999999999998E-2</v>
      </c>
      <c r="BY1689" s="112">
        <v>3.9038099999999999E-2</v>
      </c>
      <c r="BZ1689" s="112">
        <v>0.92747000000000002</v>
      </c>
      <c r="CA1689" s="112">
        <v>0.83034200000000002</v>
      </c>
      <c r="CB1689" s="112">
        <v>0.30516300000000002</v>
      </c>
      <c r="CC1689" s="112">
        <v>0.496029</v>
      </c>
      <c r="CD1689" s="117">
        <v>0.71483300000000005</v>
      </c>
      <c r="CE1689" s="105">
        <v>-4.5310299999999998E-2</v>
      </c>
      <c r="CF1689" s="105">
        <v>-0.25926199999999999</v>
      </c>
      <c r="CG1689" s="105">
        <v>-0.35921999999999998</v>
      </c>
      <c r="CH1689" s="105">
        <v>0.25242500000000001</v>
      </c>
      <c r="CI1689" s="105">
        <v>-1.1623400000000001E-2</v>
      </c>
      <c r="CJ1689" s="105">
        <v>-5.0500200000000002E-2</v>
      </c>
      <c r="CK1689" s="105">
        <v>-7.6519599999999993E-2</v>
      </c>
      <c r="CL1689" s="105">
        <v>-0.107423</v>
      </c>
      <c r="CM1689" s="116">
        <v>-5.3756100000000001E-2</v>
      </c>
    </row>
    <row r="1690" spans="1:91">
      <c r="A1690" s="104" t="s">
        <v>4395</v>
      </c>
      <c r="B1690" s="104" t="s">
        <v>4396</v>
      </c>
      <c r="C1690" s="104" t="s">
        <v>4397</v>
      </c>
      <c r="D1690" s="105">
        <v>22.14115</v>
      </c>
      <c r="E1690" s="108">
        <v>8866214.5</v>
      </c>
      <c r="F1690" s="108">
        <v>10156145</v>
      </c>
      <c r="G1690" s="108">
        <v>7517707.625</v>
      </c>
      <c r="H1690" s="108">
        <v>3363925.25</v>
      </c>
      <c r="I1690" s="108">
        <v>3048792.75</v>
      </c>
      <c r="J1690" s="108">
        <v>8633743.25</v>
      </c>
      <c r="K1690" s="108">
        <v>6207124.25</v>
      </c>
      <c r="L1690" s="108">
        <v>2940188.75</v>
      </c>
      <c r="M1690" s="108">
        <v>2822026.75</v>
      </c>
      <c r="N1690" s="108">
        <v>4255648</v>
      </c>
      <c r="O1690" s="108">
        <v>5098262.5</v>
      </c>
      <c r="P1690" s="108">
        <v>6817772.625</v>
      </c>
      <c r="Q1690" s="108">
        <v>3728997.5</v>
      </c>
      <c r="R1690" s="108">
        <v>2932434.5</v>
      </c>
      <c r="S1690" s="108">
        <v>3319926.719</v>
      </c>
      <c r="T1690" s="108">
        <v>3668406.031</v>
      </c>
      <c r="U1690" s="108">
        <v>5168763</v>
      </c>
      <c r="V1690" s="108">
        <v>4082804.25</v>
      </c>
      <c r="W1690" s="108">
        <v>3774881.75</v>
      </c>
      <c r="X1690" s="108">
        <v>7968620.5</v>
      </c>
      <c r="Y1690" s="108">
        <v>3083166.25</v>
      </c>
      <c r="Z1690" s="108">
        <v>3490929.25</v>
      </c>
      <c r="AA1690" s="108">
        <v>2954741.5</v>
      </c>
      <c r="AB1690" s="108">
        <v>3691780.0630000001</v>
      </c>
      <c r="AC1690" s="108">
        <v>3144574.25</v>
      </c>
      <c r="AD1690" s="108">
        <v>4209010.5</v>
      </c>
      <c r="AE1690" s="108">
        <v>4331273</v>
      </c>
      <c r="AF1690" s="108">
        <v>4271162</v>
      </c>
      <c r="AG1690" s="108">
        <v>3704630</v>
      </c>
      <c r="AH1690" s="115">
        <v>7961755.5</v>
      </c>
      <c r="AI1690" s="105">
        <v>23.4634</v>
      </c>
      <c r="AJ1690" s="105">
        <v>24.013200000000001</v>
      </c>
      <c r="AK1690" s="105">
        <v>23.621200000000002</v>
      </c>
      <c r="AL1690" s="105">
        <v>21.956099999999999</v>
      </c>
      <c r="AM1690" s="105">
        <v>21.6189</v>
      </c>
      <c r="AN1690" s="105">
        <v>23.709</v>
      </c>
      <c r="AO1690" s="105">
        <v>23.122</v>
      </c>
      <c r="AP1690" s="105">
        <v>22.491099999999999</v>
      </c>
      <c r="AQ1690" s="105">
        <v>21.6174</v>
      </c>
      <c r="AR1690" s="105">
        <v>22.087800000000001</v>
      </c>
      <c r="AS1690" s="105">
        <v>23.296099999999999</v>
      </c>
      <c r="AT1690" s="105">
        <v>23.305</v>
      </c>
      <c r="AU1690" s="105">
        <v>21.957799999999999</v>
      </c>
      <c r="AV1690" s="105">
        <v>21.773399999999999</v>
      </c>
      <c r="AW1690" s="105">
        <v>22.065999999999999</v>
      </c>
      <c r="AX1690" s="105">
        <v>22.186</v>
      </c>
      <c r="AY1690" s="105">
        <v>22.734300000000001</v>
      </c>
      <c r="AZ1690" s="105">
        <v>22.1829</v>
      </c>
      <c r="BA1690" s="105">
        <v>22.0929</v>
      </c>
      <c r="BB1690" s="105">
        <v>23.553899999999999</v>
      </c>
      <c r="BC1690" s="105">
        <v>22.226400000000002</v>
      </c>
      <c r="BD1690" s="105">
        <v>21.930900000000001</v>
      </c>
      <c r="BE1690" s="105">
        <v>21.273</v>
      </c>
      <c r="BF1690" s="105">
        <v>22.252500000000001</v>
      </c>
      <c r="BG1690" s="105">
        <v>21.165199999999999</v>
      </c>
      <c r="BH1690" s="105">
        <v>22.099399999999999</v>
      </c>
      <c r="BI1690" s="105">
        <v>22.060199999999998</v>
      </c>
      <c r="BJ1690" s="105">
        <v>22.081199999999999</v>
      </c>
      <c r="BK1690" s="105">
        <v>21.692699999999999</v>
      </c>
      <c r="BL1690" s="116">
        <v>23.107299999999999</v>
      </c>
      <c r="BM1690" s="112">
        <v>3.6013400000000001E-2</v>
      </c>
      <c r="BN1690" s="112">
        <v>0.87059699999999995</v>
      </c>
      <c r="BO1690" s="112">
        <v>0.85724400000000001</v>
      </c>
      <c r="BP1690" s="112">
        <v>0.36075400000000002</v>
      </c>
      <c r="BQ1690" s="112">
        <v>0.448515</v>
      </c>
      <c r="BR1690" s="112">
        <v>0.88001799999999997</v>
      </c>
      <c r="BS1690" s="112">
        <v>0.62686900000000001</v>
      </c>
      <c r="BT1690" s="112">
        <v>0.405277</v>
      </c>
      <c r="BU1690" s="117">
        <v>0.375446</v>
      </c>
      <c r="BV1690" s="112">
        <v>8.1658800000000004E-2</v>
      </c>
      <c r="BW1690" s="112">
        <v>0.895845</v>
      </c>
      <c r="BX1690" s="112">
        <v>0.89900400000000003</v>
      </c>
      <c r="BY1690" s="112">
        <v>0.44542300000000001</v>
      </c>
      <c r="BZ1690" s="112">
        <v>0.72458199999999995</v>
      </c>
      <c r="CA1690" s="112">
        <v>0.94832000000000005</v>
      </c>
      <c r="CB1690" s="112">
        <v>0.78348399999999996</v>
      </c>
      <c r="CC1690" s="112">
        <v>0.59601199999999999</v>
      </c>
      <c r="CD1690" s="117">
        <v>0.75453099999999995</v>
      </c>
      <c r="CE1690" s="105">
        <v>1.4054899999999999</v>
      </c>
      <c r="CF1690" s="105">
        <v>0.13423599999999999</v>
      </c>
      <c r="CG1690" s="105">
        <v>0.116406</v>
      </c>
      <c r="CH1690" s="105">
        <v>0.60254700000000005</v>
      </c>
      <c r="CI1690" s="105">
        <v>-0.36135899999999999</v>
      </c>
      <c r="CJ1690" s="105">
        <v>7.3994299999999999E-2</v>
      </c>
      <c r="CK1690" s="105">
        <v>0.33064500000000002</v>
      </c>
      <c r="CL1690" s="105">
        <v>-0.474962</v>
      </c>
      <c r="CM1690" s="116">
        <v>-0.51882200000000001</v>
      </c>
    </row>
    <row r="1691" spans="1:91">
      <c r="A1691" s="104" t="s">
        <v>4398</v>
      </c>
      <c r="B1691" s="104" t="s">
        <v>4399</v>
      </c>
      <c r="C1691" s="104" t="s">
        <v>4400</v>
      </c>
      <c r="D1691" s="105">
        <v>29.018250000000002</v>
      </c>
      <c r="E1691" s="108">
        <v>385483983.5</v>
      </c>
      <c r="F1691" s="108">
        <v>159391544</v>
      </c>
      <c r="G1691" s="108">
        <v>162689887</v>
      </c>
      <c r="H1691" s="108">
        <v>226604389</v>
      </c>
      <c r="I1691" s="108">
        <v>151448976</v>
      </c>
      <c r="J1691" s="108">
        <v>84872274</v>
      </c>
      <c r="K1691" s="108">
        <v>384572289</v>
      </c>
      <c r="L1691" s="108">
        <v>71015603.5</v>
      </c>
      <c r="M1691" s="108">
        <v>241952635.30000001</v>
      </c>
      <c r="N1691" s="108">
        <v>143117702</v>
      </c>
      <c r="O1691" s="108">
        <v>46013898</v>
      </c>
      <c r="P1691" s="108">
        <v>63106914</v>
      </c>
      <c r="Q1691" s="108">
        <v>569220966.5</v>
      </c>
      <c r="R1691" s="108">
        <v>544869217</v>
      </c>
      <c r="S1691" s="108">
        <v>395140313.5</v>
      </c>
      <c r="T1691" s="108">
        <v>445241925</v>
      </c>
      <c r="U1691" s="108">
        <v>598501127</v>
      </c>
      <c r="V1691" s="108">
        <v>426689049.30000001</v>
      </c>
      <c r="W1691" s="108">
        <v>667736427</v>
      </c>
      <c r="X1691" s="108">
        <v>551689041</v>
      </c>
      <c r="Y1691" s="108">
        <v>577977777</v>
      </c>
      <c r="Z1691" s="108">
        <v>559732427.5</v>
      </c>
      <c r="AA1691" s="108">
        <v>570019071.5</v>
      </c>
      <c r="AB1691" s="108">
        <v>538644878.5</v>
      </c>
      <c r="AC1691" s="108">
        <v>655425817</v>
      </c>
      <c r="AD1691" s="108">
        <v>656832433.5</v>
      </c>
      <c r="AE1691" s="108">
        <v>534735728</v>
      </c>
      <c r="AF1691" s="108">
        <v>537558136</v>
      </c>
      <c r="AG1691" s="108">
        <v>540338850</v>
      </c>
      <c r="AH1691" s="115">
        <v>561732320.5</v>
      </c>
      <c r="AI1691" s="105">
        <v>28.9056</v>
      </c>
      <c r="AJ1691" s="105">
        <v>27.893799999999999</v>
      </c>
      <c r="AK1691" s="105">
        <v>27.932400000000001</v>
      </c>
      <c r="AL1691" s="105">
        <v>28.03</v>
      </c>
      <c r="AM1691" s="105">
        <v>27.626999999999999</v>
      </c>
      <c r="AN1691" s="105">
        <v>26.932700000000001</v>
      </c>
      <c r="AO1691" s="105">
        <v>28.7804</v>
      </c>
      <c r="AP1691" s="105">
        <v>27.114999999999998</v>
      </c>
      <c r="AQ1691" s="105">
        <v>28.039200000000001</v>
      </c>
      <c r="AR1691" s="105">
        <v>27.5229</v>
      </c>
      <c r="AS1691" s="105">
        <v>26.126100000000001</v>
      </c>
      <c r="AT1691" s="105">
        <v>26.515499999999999</v>
      </c>
      <c r="AU1691" s="105">
        <v>29.275400000000001</v>
      </c>
      <c r="AV1691" s="105">
        <v>29.311</v>
      </c>
      <c r="AW1691" s="105">
        <v>28.974699999999999</v>
      </c>
      <c r="AX1691" s="105">
        <v>29.109300000000001</v>
      </c>
      <c r="AY1691" s="105">
        <v>29.491499999999998</v>
      </c>
      <c r="AZ1691" s="105">
        <v>29.028400000000001</v>
      </c>
      <c r="BA1691" s="105">
        <v>29.5596</v>
      </c>
      <c r="BB1691" s="105">
        <v>29.392700000000001</v>
      </c>
      <c r="BC1691" s="105">
        <v>29.324000000000002</v>
      </c>
      <c r="BD1691" s="105">
        <v>29.442599999999999</v>
      </c>
      <c r="BE1691" s="105">
        <v>29.494399999999999</v>
      </c>
      <c r="BF1691" s="105">
        <v>29.441299999999998</v>
      </c>
      <c r="BG1691" s="105">
        <v>29.339200000000002</v>
      </c>
      <c r="BH1691" s="105">
        <v>29.331700000000001</v>
      </c>
      <c r="BI1691" s="105">
        <v>29.008099999999999</v>
      </c>
      <c r="BJ1691" s="105">
        <v>29.056899999999999</v>
      </c>
      <c r="BK1691" s="105">
        <v>28.950099999999999</v>
      </c>
      <c r="BL1691" s="116">
        <v>29.057400000000001</v>
      </c>
      <c r="BM1691" s="112">
        <v>7.9777399999999998E-2</v>
      </c>
      <c r="BN1691" s="112">
        <v>9.8373100000000002E-3</v>
      </c>
      <c r="BO1691" s="112">
        <v>9.6922999999999995E-2</v>
      </c>
      <c r="BP1691" s="112">
        <v>5.3058799999999998E-3</v>
      </c>
      <c r="BQ1691" s="112">
        <v>0.215</v>
      </c>
      <c r="BR1691" s="112">
        <v>0.27004800000000001</v>
      </c>
      <c r="BS1691" s="112">
        <v>6.7737700000000001E-3</v>
      </c>
      <c r="BT1691" s="112">
        <v>3.84705E-4</v>
      </c>
      <c r="BU1691" s="117">
        <v>0.14890400000000001</v>
      </c>
      <c r="BV1691" s="112">
        <v>0.13897499999999999</v>
      </c>
      <c r="BW1691" s="112">
        <v>3.7898899999999999E-2</v>
      </c>
      <c r="BX1691" s="112">
        <v>0.19007599999999999</v>
      </c>
      <c r="BY1691" s="112">
        <v>1.8509000000000001E-2</v>
      </c>
      <c r="BZ1691" s="112">
        <v>0.58848599999999995</v>
      </c>
      <c r="CA1691" s="112">
        <v>0.53841000000000006</v>
      </c>
      <c r="CB1691" s="112">
        <v>8.31958E-2</v>
      </c>
      <c r="CC1691" s="112">
        <v>1.7977900000000002E-2</v>
      </c>
      <c r="CD1691" s="117">
        <v>0.67133900000000002</v>
      </c>
      <c r="CE1691" s="105">
        <v>-0.77753099999999997</v>
      </c>
      <c r="CF1691" s="105">
        <v>-1.4915499999999999</v>
      </c>
      <c r="CG1691" s="105">
        <v>-1.0432600000000001</v>
      </c>
      <c r="CH1691" s="105">
        <v>-2.2999900000000002</v>
      </c>
      <c r="CI1691" s="105">
        <v>0.165578</v>
      </c>
      <c r="CJ1691" s="105">
        <v>0.18826899999999999</v>
      </c>
      <c r="CK1691" s="105">
        <v>0.40398600000000001</v>
      </c>
      <c r="CL1691" s="105">
        <v>0.43798599999999999</v>
      </c>
      <c r="CM1691" s="116">
        <v>0.20488200000000001</v>
      </c>
    </row>
    <row r="1692" spans="1:91">
      <c r="A1692" s="104" t="s">
        <v>4401</v>
      </c>
      <c r="B1692" s="104" t="s">
        <v>4402</v>
      </c>
      <c r="C1692" s="104" t="s">
        <v>4403</v>
      </c>
      <c r="D1692" s="105">
        <v>35.474999999999994</v>
      </c>
      <c r="E1692" s="108">
        <v>32183772342</v>
      </c>
      <c r="F1692" s="108">
        <v>38304771774</v>
      </c>
      <c r="G1692" s="108">
        <v>39895315619</v>
      </c>
      <c r="H1692" s="108">
        <v>41593595253</v>
      </c>
      <c r="I1692" s="108">
        <v>46944573313</v>
      </c>
      <c r="J1692" s="108">
        <v>49313424841</v>
      </c>
      <c r="K1692" s="108">
        <v>45361394858</v>
      </c>
      <c r="L1692" s="108">
        <v>60500255848</v>
      </c>
      <c r="M1692" s="108">
        <v>40227982052</v>
      </c>
      <c r="N1692" s="108">
        <v>46221953951</v>
      </c>
      <c r="O1692" s="108">
        <v>46523062295</v>
      </c>
      <c r="P1692" s="108">
        <v>36458184536</v>
      </c>
      <c r="Q1692" s="108">
        <v>39632623613</v>
      </c>
      <c r="R1692" s="108">
        <v>37534966903</v>
      </c>
      <c r="S1692" s="108">
        <v>30239932813</v>
      </c>
      <c r="T1692" s="108">
        <v>40978731085</v>
      </c>
      <c r="U1692" s="108">
        <v>38610668492</v>
      </c>
      <c r="V1692" s="108">
        <v>36151297536</v>
      </c>
      <c r="W1692" s="108">
        <v>40618723541</v>
      </c>
      <c r="X1692" s="108">
        <v>37264796360</v>
      </c>
      <c r="Y1692" s="108">
        <v>40519838652</v>
      </c>
      <c r="Z1692" s="108">
        <v>35857783251</v>
      </c>
      <c r="AA1692" s="108">
        <v>34497097281</v>
      </c>
      <c r="AB1692" s="108">
        <v>38080692169</v>
      </c>
      <c r="AC1692" s="108">
        <v>44523612698</v>
      </c>
      <c r="AD1692" s="108">
        <v>40576113839</v>
      </c>
      <c r="AE1692" s="108">
        <v>46846428619</v>
      </c>
      <c r="AF1692" s="108">
        <v>46012674528</v>
      </c>
      <c r="AG1692" s="108">
        <v>40482285284</v>
      </c>
      <c r="AH1692" s="115">
        <v>46672816674</v>
      </c>
      <c r="AI1692" s="105">
        <v>35.289099999999998</v>
      </c>
      <c r="AJ1692" s="105">
        <v>35.652799999999999</v>
      </c>
      <c r="AK1692" s="105">
        <v>35.700899999999997</v>
      </c>
      <c r="AL1692" s="105">
        <v>35.549999999999997</v>
      </c>
      <c r="AM1692" s="105">
        <v>35.853099999999998</v>
      </c>
      <c r="AN1692" s="105">
        <v>35.873199999999997</v>
      </c>
      <c r="AO1692" s="105">
        <v>35.645000000000003</v>
      </c>
      <c r="AP1692" s="105">
        <v>36.345300000000002</v>
      </c>
      <c r="AQ1692" s="105">
        <v>35.416600000000003</v>
      </c>
      <c r="AR1692" s="105">
        <v>35.877899999999997</v>
      </c>
      <c r="AS1692" s="105">
        <v>35.909500000000001</v>
      </c>
      <c r="AT1692" s="105">
        <v>35.689700000000002</v>
      </c>
      <c r="AU1692" s="105">
        <v>35.412399999999998</v>
      </c>
      <c r="AV1692" s="105">
        <v>35.417200000000001</v>
      </c>
      <c r="AW1692" s="105">
        <v>35.195999999999998</v>
      </c>
      <c r="AX1692" s="105">
        <v>35.633499999999998</v>
      </c>
      <c r="AY1692" s="105">
        <v>35.473599999999998</v>
      </c>
      <c r="AZ1692" s="105">
        <v>35.398299999999999</v>
      </c>
      <c r="BA1692" s="105">
        <v>35.486400000000003</v>
      </c>
      <c r="BB1692" s="105">
        <v>35.457099999999997</v>
      </c>
      <c r="BC1692" s="105">
        <v>35.450299999999999</v>
      </c>
      <c r="BD1692" s="105">
        <v>35.4876</v>
      </c>
      <c r="BE1692" s="105">
        <v>35.420999999999999</v>
      </c>
      <c r="BF1692" s="105">
        <v>35.584899999999998</v>
      </c>
      <c r="BG1692" s="105">
        <v>35.448999999999998</v>
      </c>
      <c r="BH1692" s="105">
        <v>35.265599999999999</v>
      </c>
      <c r="BI1692" s="105">
        <v>35.461100000000002</v>
      </c>
      <c r="BJ1692" s="105">
        <v>35.476399999999998</v>
      </c>
      <c r="BK1692" s="105">
        <v>35.1663</v>
      </c>
      <c r="BL1692" s="116">
        <v>35.452800000000003</v>
      </c>
      <c r="BM1692" s="112">
        <v>0.32781900000000003</v>
      </c>
      <c r="BN1692" s="112">
        <v>5.2707999999999998E-2</v>
      </c>
      <c r="BO1692" s="112">
        <v>0.214583</v>
      </c>
      <c r="BP1692" s="112">
        <v>1.9009000000000002E-2</v>
      </c>
      <c r="BQ1692" s="112">
        <v>0.85962000000000005</v>
      </c>
      <c r="BR1692" s="112">
        <v>0.32343300000000003</v>
      </c>
      <c r="BS1692" s="112">
        <v>0.37750699999999998</v>
      </c>
      <c r="BT1692" s="112">
        <v>0.29592499999999999</v>
      </c>
      <c r="BU1692" s="117">
        <v>0.83180299999999996</v>
      </c>
      <c r="BV1692" s="112">
        <v>0.41238000000000002</v>
      </c>
      <c r="BW1692" s="112">
        <v>0.109579</v>
      </c>
      <c r="BX1692" s="112">
        <v>0.32572899999999999</v>
      </c>
      <c r="BY1692" s="112">
        <v>4.3811900000000001E-2</v>
      </c>
      <c r="BZ1692" s="112">
        <v>0.92790499999999998</v>
      </c>
      <c r="CA1692" s="112">
        <v>0.59246299999999996</v>
      </c>
      <c r="CB1692" s="112">
        <v>0.60426299999999999</v>
      </c>
      <c r="CC1692" s="112">
        <v>0.50008300000000006</v>
      </c>
      <c r="CD1692" s="117">
        <v>0.94978200000000002</v>
      </c>
      <c r="CE1692" s="105">
        <v>0.18243300000000001</v>
      </c>
      <c r="CF1692" s="105">
        <v>0.39361200000000002</v>
      </c>
      <c r="CG1692" s="105">
        <v>0.43715199999999999</v>
      </c>
      <c r="CH1692" s="105">
        <v>0.46054800000000001</v>
      </c>
      <c r="CI1692" s="105">
        <v>-2.3288699999999999E-2</v>
      </c>
      <c r="CJ1692" s="105">
        <v>0.136631</v>
      </c>
      <c r="CK1692" s="105">
        <v>9.9451700000000004E-2</v>
      </c>
      <c r="CL1692" s="105">
        <v>0.132692</v>
      </c>
      <c r="CM1692" s="116">
        <v>2.6755000000000001E-2</v>
      </c>
    </row>
    <row r="1693" spans="1:91">
      <c r="A1693" s="104" t="s">
        <v>5467</v>
      </c>
      <c r="B1693" s="104" t="s">
        <v>5468</v>
      </c>
      <c r="C1693" s="104" t="s">
        <v>5469</v>
      </c>
      <c r="D1693" s="105">
        <v>26.057449999999999</v>
      </c>
      <c r="E1693" s="108">
        <v>49243430.380000003</v>
      </c>
      <c r="F1693" s="108">
        <v>52291542</v>
      </c>
      <c r="G1693" s="108">
        <v>42057763.840000004</v>
      </c>
      <c r="H1693" s="108">
        <v>36157846.75</v>
      </c>
      <c r="I1693" s="108">
        <v>14145123.5</v>
      </c>
      <c r="J1693" s="108">
        <v>15601297.279999999</v>
      </c>
      <c r="K1693" s="108">
        <v>68064423</v>
      </c>
      <c r="L1693" s="108">
        <v>15994025.59</v>
      </c>
      <c r="M1693" s="108">
        <v>13991649</v>
      </c>
      <c r="N1693" s="108">
        <v>71054788.5</v>
      </c>
      <c r="O1693" s="108">
        <v>31509882.5</v>
      </c>
      <c r="P1693" s="108">
        <v>42790944</v>
      </c>
      <c r="Q1693" s="108">
        <v>30127960.91</v>
      </c>
      <c r="R1693" s="108">
        <v>71701769</v>
      </c>
      <c r="S1693" s="108">
        <v>19372975.329999998</v>
      </c>
      <c r="T1693" s="108">
        <v>62643701</v>
      </c>
      <c r="U1693" s="108">
        <v>61017912</v>
      </c>
      <c r="V1693" s="108">
        <v>80549097.75</v>
      </c>
      <c r="W1693" s="108">
        <v>89906213.75</v>
      </c>
      <c r="X1693" s="108">
        <v>82864895.25</v>
      </c>
      <c r="Y1693" s="108">
        <v>63679600.25</v>
      </c>
      <c r="Z1693" s="108">
        <v>32586468</v>
      </c>
      <c r="AA1693" s="108">
        <v>31302376.75</v>
      </c>
      <c r="AB1693" s="108">
        <v>62761429.060000002</v>
      </c>
      <c r="AC1693" s="108">
        <v>57186588.310000002</v>
      </c>
      <c r="AD1693" s="108">
        <v>97508845.129999995</v>
      </c>
      <c r="AE1693" s="108">
        <v>138205108.59999999</v>
      </c>
      <c r="AF1693" s="108">
        <v>77148936</v>
      </c>
      <c r="AG1693" s="108">
        <v>102183653.5</v>
      </c>
      <c r="AH1693" s="115">
        <v>65999680</v>
      </c>
      <c r="AI1693" s="105">
        <v>25.936900000000001</v>
      </c>
      <c r="AJ1693" s="105">
        <v>26.345099999999999</v>
      </c>
      <c r="AK1693" s="105">
        <v>25.981300000000001</v>
      </c>
      <c r="AL1693" s="105">
        <v>25.382200000000001</v>
      </c>
      <c r="AM1693" s="105">
        <v>24.241900000000001</v>
      </c>
      <c r="AN1693" s="105">
        <v>24.789899999999999</v>
      </c>
      <c r="AO1693" s="105">
        <v>26.224900000000002</v>
      </c>
      <c r="AP1693" s="105">
        <v>25.0611</v>
      </c>
      <c r="AQ1693" s="105">
        <v>23.927199999999999</v>
      </c>
      <c r="AR1693" s="105">
        <v>26.437200000000001</v>
      </c>
      <c r="AS1693" s="105">
        <v>25.589500000000001</v>
      </c>
      <c r="AT1693" s="105">
        <v>25.954999999999998</v>
      </c>
      <c r="AU1693" s="105">
        <v>25.055499999999999</v>
      </c>
      <c r="AV1693" s="105">
        <v>26.385200000000001</v>
      </c>
      <c r="AW1693" s="105">
        <v>24.787600000000001</v>
      </c>
      <c r="AX1693" s="105">
        <v>26.28</v>
      </c>
      <c r="AY1693" s="105">
        <v>26.200299999999999</v>
      </c>
      <c r="AZ1693" s="105">
        <v>26.6828</v>
      </c>
      <c r="BA1693" s="105">
        <v>26.666899999999998</v>
      </c>
      <c r="BB1693" s="105">
        <v>26.6556</v>
      </c>
      <c r="BC1693" s="105">
        <v>26.094799999999999</v>
      </c>
      <c r="BD1693" s="105">
        <v>25.314499999999999</v>
      </c>
      <c r="BE1693" s="105">
        <v>25.315100000000001</v>
      </c>
      <c r="BF1693" s="105">
        <v>26.34</v>
      </c>
      <c r="BG1693" s="105">
        <v>25.7895</v>
      </c>
      <c r="BH1693" s="105">
        <v>26.552199999999999</v>
      </c>
      <c r="BI1693" s="105">
        <v>27.056100000000001</v>
      </c>
      <c r="BJ1693" s="105">
        <v>26.2562</v>
      </c>
      <c r="BK1693" s="105">
        <v>26.5779</v>
      </c>
      <c r="BL1693" s="116">
        <v>26.020099999999999</v>
      </c>
      <c r="BM1693" s="112">
        <v>0.39522699999999999</v>
      </c>
      <c r="BN1693" s="112">
        <v>1.5668399999999999E-2</v>
      </c>
      <c r="BO1693" s="112">
        <v>0.150093</v>
      </c>
      <c r="BP1693" s="112">
        <v>0.37841799999999998</v>
      </c>
      <c r="BQ1693" s="112">
        <v>0.16745499999999999</v>
      </c>
      <c r="BR1693" s="112">
        <v>0.66427000000000003</v>
      </c>
      <c r="BS1693" s="112">
        <v>0.49230299999999999</v>
      </c>
      <c r="BT1693" s="112">
        <v>0.17189099999999999</v>
      </c>
      <c r="BU1693" s="117">
        <v>0.67557199999999995</v>
      </c>
      <c r="BV1693" s="112">
        <v>0.47806500000000002</v>
      </c>
      <c r="BW1693" s="112">
        <v>5.0457500000000002E-2</v>
      </c>
      <c r="BX1693" s="112">
        <v>0.25314900000000001</v>
      </c>
      <c r="BY1693" s="112">
        <v>0.46210899999999999</v>
      </c>
      <c r="BZ1693" s="112">
        <v>0.54135800000000001</v>
      </c>
      <c r="CA1693" s="112">
        <v>0.83983699999999994</v>
      </c>
      <c r="CB1693" s="112">
        <v>0.68907499999999999</v>
      </c>
      <c r="CC1693" s="112">
        <v>0.37046499999999999</v>
      </c>
      <c r="CD1693" s="117">
        <v>0.898262</v>
      </c>
      <c r="CE1693" s="105">
        <v>-0.196964</v>
      </c>
      <c r="CF1693" s="105">
        <v>-1.4800500000000001</v>
      </c>
      <c r="CG1693" s="105">
        <v>-1.2136800000000001</v>
      </c>
      <c r="CH1693" s="105">
        <v>-0.29083599999999998</v>
      </c>
      <c r="CI1693" s="105">
        <v>-0.87530300000000005</v>
      </c>
      <c r="CJ1693" s="105">
        <v>0.10295799999999999</v>
      </c>
      <c r="CK1693" s="105">
        <v>0.187665</v>
      </c>
      <c r="CL1693" s="105">
        <v>-0.62819199999999997</v>
      </c>
      <c r="CM1693" s="116">
        <v>0.18121799999999999</v>
      </c>
    </row>
    <row r="1694" spans="1:91">
      <c r="A1694" s="104" t="s">
        <v>4404</v>
      </c>
      <c r="B1694" s="104" t="s">
        <v>4405</v>
      </c>
      <c r="C1694" s="104" t="s">
        <v>1272</v>
      </c>
      <c r="D1694" s="105">
        <v>27.085100000000001</v>
      </c>
      <c r="E1694" s="108">
        <v>111096736.3</v>
      </c>
      <c r="F1694" s="108">
        <v>104942712</v>
      </c>
      <c r="G1694" s="108">
        <v>108779028</v>
      </c>
      <c r="H1694" s="108">
        <v>76450797</v>
      </c>
      <c r="I1694" s="108">
        <v>52554317</v>
      </c>
      <c r="J1694" s="108">
        <v>54995288</v>
      </c>
      <c r="K1694" s="108">
        <v>84372323.5</v>
      </c>
      <c r="L1694" s="108">
        <v>68726731</v>
      </c>
      <c r="M1694" s="108">
        <v>84478804</v>
      </c>
      <c r="N1694" s="108">
        <v>81097662</v>
      </c>
      <c r="O1694" s="108">
        <v>52231440</v>
      </c>
      <c r="P1694" s="108">
        <v>50913512</v>
      </c>
      <c r="Q1694" s="108">
        <v>127654661.5</v>
      </c>
      <c r="R1694" s="108">
        <v>181911235</v>
      </c>
      <c r="S1694" s="108">
        <v>81708922</v>
      </c>
      <c r="T1694" s="108">
        <v>144615905.5</v>
      </c>
      <c r="U1694" s="108">
        <v>156538681.80000001</v>
      </c>
      <c r="V1694" s="108">
        <v>37596397.25</v>
      </c>
      <c r="W1694" s="108">
        <v>178599932</v>
      </c>
      <c r="X1694" s="108">
        <v>121897113</v>
      </c>
      <c r="Y1694" s="108">
        <v>119095465.8</v>
      </c>
      <c r="Z1694" s="108">
        <v>71761775.5</v>
      </c>
      <c r="AA1694" s="108">
        <v>81132448</v>
      </c>
      <c r="AB1694" s="108">
        <v>115849273.3</v>
      </c>
      <c r="AC1694" s="108">
        <v>238584553.80000001</v>
      </c>
      <c r="AD1694" s="108">
        <v>221402924</v>
      </c>
      <c r="AE1694" s="108">
        <v>138531662</v>
      </c>
      <c r="AF1694" s="108">
        <v>167766456</v>
      </c>
      <c r="AG1694" s="108">
        <v>175006768.5</v>
      </c>
      <c r="AH1694" s="115">
        <v>98528686.5</v>
      </c>
      <c r="AI1694" s="105">
        <v>27.110700000000001</v>
      </c>
      <c r="AJ1694" s="105">
        <v>27.3462</v>
      </c>
      <c r="AK1694" s="105">
        <v>27.369700000000002</v>
      </c>
      <c r="AL1694" s="105">
        <v>26.462399999999999</v>
      </c>
      <c r="AM1694" s="105">
        <v>26.154</v>
      </c>
      <c r="AN1694" s="105">
        <v>26.5061</v>
      </c>
      <c r="AO1694" s="105">
        <v>26.594200000000001</v>
      </c>
      <c r="AP1694" s="105">
        <v>27.154599999999999</v>
      </c>
      <c r="AQ1694" s="105">
        <v>26.5212</v>
      </c>
      <c r="AR1694" s="105">
        <v>26.644400000000001</v>
      </c>
      <c r="AS1694" s="105">
        <v>26.310199999999998</v>
      </c>
      <c r="AT1694" s="105">
        <v>26.2057</v>
      </c>
      <c r="AU1694" s="105">
        <v>27.156500000000001</v>
      </c>
      <c r="AV1694" s="105">
        <v>27.728400000000001</v>
      </c>
      <c r="AW1694" s="105">
        <v>26.7164</v>
      </c>
      <c r="AX1694" s="105">
        <v>27.486999999999998</v>
      </c>
      <c r="AY1694" s="105">
        <v>27.543600000000001</v>
      </c>
      <c r="AZ1694" s="105">
        <v>25.582799999999999</v>
      </c>
      <c r="BA1694" s="105">
        <v>27.6571</v>
      </c>
      <c r="BB1694" s="105">
        <v>27.210100000000001</v>
      </c>
      <c r="BC1694" s="105">
        <v>27.015899999999998</v>
      </c>
      <c r="BD1694" s="105">
        <v>26.5046</v>
      </c>
      <c r="BE1694" s="105">
        <v>26.717199999999998</v>
      </c>
      <c r="BF1694" s="105">
        <v>27.224299999999999</v>
      </c>
      <c r="BG1694" s="105">
        <v>27.837</v>
      </c>
      <c r="BH1694" s="105">
        <v>27.742999999999999</v>
      </c>
      <c r="BI1694" s="105">
        <v>27.0595</v>
      </c>
      <c r="BJ1694" s="105">
        <v>27.376899999999999</v>
      </c>
      <c r="BK1694" s="105">
        <v>27.3568</v>
      </c>
      <c r="BL1694" s="116">
        <v>26.617699999999999</v>
      </c>
      <c r="BM1694" s="112">
        <v>0.57957899999999996</v>
      </c>
      <c r="BN1694" s="112">
        <v>5.30365E-2</v>
      </c>
      <c r="BO1694" s="112">
        <v>0.32302399999999998</v>
      </c>
      <c r="BP1694" s="112">
        <v>6.1059599999999999E-2</v>
      </c>
      <c r="BQ1694" s="112">
        <v>0.83937300000000004</v>
      </c>
      <c r="BR1694" s="112">
        <v>0.73983299999999996</v>
      </c>
      <c r="BS1694" s="112">
        <v>0.60234100000000002</v>
      </c>
      <c r="BT1694" s="112">
        <v>0.41033599999999998</v>
      </c>
      <c r="BU1694" s="117">
        <v>0.28705599999999998</v>
      </c>
      <c r="BV1694" s="112">
        <v>0.65016099999999999</v>
      </c>
      <c r="BW1694" s="112">
        <v>0.10962</v>
      </c>
      <c r="BX1694" s="112">
        <v>0.43616300000000002</v>
      </c>
      <c r="BY1694" s="112">
        <v>0.107726</v>
      </c>
      <c r="BZ1694" s="112">
        <v>0.92100899999999997</v>
      </c>
      <c r="CA1694" s="112">
        <v>0.87743400000000005</v>
      </c>
      <c r="CB1694" s="112">
        <v>0.76785400000000004</v>
      </c>
      <c r="CC1694" s="112">
        <v>0.59878399999999998</v>
      </c>
      <c r="CD1694" s="117">
        <v>0.72864200000000001</v>
      </c>
      <c r="CE1694" s="105">
        <v>0.158415</v>
      </c>
      <c r="CF1694" s="105">
        <v>-0.74299700000000002</v>
      </c>
      <c r="CG1694" s="105">
        <v>-0.36047600000000002</v>
      </c>
      <c r="CH1694" s="105">
        <v>-0.73039200000000004</v>
      </c>
      <c r="CI1694" s="105">
        <v>8.3253900000000006E-2</v>
      </c>
      <c r="CJ1694" s="105">
        <v>-0.24601200000000001</v>
      </c>
      <c r="CK1694" s="105">
        <v>0.17721200000000001</v>
      </c>
      <c r="CL1694" s="105">
        <v>-0.30178500000000003</v>
      </c>
      <c r="CM1694" s="116">
        <v>0.42933399999999999</v>
      </c>
    </row>
    <row r="1695" spans="1:91">
      <c r="A1695" s="104" t="s">
        <v>4406</v>
      </c>
      <c r="B1695" s="104" t="s">
        <v>4407</v>
      </c>
      <c r="C1695" s="104" t="s">
        <v>4408</v>
      </c>
      <c r="D1695" s="105">
        <v>29.28105</v>
      </c>
      <c r="E1695" s="108">
        <v>83575847.5</v>
      </c>
      <c r="F1695" s="108">
        <v>28046700</v>
      </c>
      <c r="G1695" s="108">
        <v>23996816</v>
      </c>
      <c r="H1695" s="108">
        <v>117771374.3</v>
      </c>
      <c r="I1695" s="108">
        <v>152065944.5</v>
      </c>
      <c r="J1695" s="108">
        <v>15549035.25</v>
      </c>
      <c r="K1695" s="108">
        <v>131972714.90000001</v>
      </c>
      <c r="L1695" s="108">
        <v>26072287.5</v>
      </c>
      <c r="M1695" s="108">
        <v>89928764.25</v>
      </c>
      <c r="N1695" s="108">
        <v>93431703.5</v>
      </c>
      <c r="O1695" s="108">
        <v>26693314</v>
      </c>
      <c r="P1695" s="108">
        <v>19865229.5</v>
      </c>
      <c r="Q1695" s="108">
        <v>708741611</v>
      </c>
      <c r="R1695" s="108">
        <v>539408151</v>
      </c>
      <c r="S1695" s="108">
        <v>571678357.29999995</v>
      </c>
      <c r="T1695" s="108">
        <v>532139303.30000001</v>
      </c>
      <c r="U1695" s="108">
        <v>537408522.5</v>
      </c>
      <c r="V1695" s="108">
        <v>579473042</v>
      </c>
      <c r="W1695" s="108">
        <v>691890058.29999995</v>
      </c>
      <c r="X1695" s="108">
        <v>601352209.79999995</v>
      </c>
      <c r="Y1695" s="108">
        <v>726277068</v>
      </c>
      <c r="Z1695" s="108">
        <v>603430017.29999995</v>
      </c>
      <c r="AA1695" s="108">
        <v>499584534.80000001</v>
      </c>
      <c r="AB1695" s="108">
        <v>685299870.29999995</v>
      </c>
      <c r="AC1695" s="108">
        <v>649247696.5</v>
      </c>
      <c r="AD1695" s="108">
        <v>704724963</v>
      </c>
      <c r="AE1695" s="108">
        <v>742319734</v>
      </c>
      <c r="AF1695" s="108">
        <v>583599303.5</v>
      </c>
      <c r="AG1695" s="108">
        <v>618672626.79999995</v>
      </c>
      <c r="AH1695" s="115">
        <v>647751202.5</v>
      </c>
      <c r="AI1695" s="105">
        <v>26.700099999999999</v>
      </c>
      <c r="AJ1695" s="105">
        <v>25.449000000000002</v>
      </c>
      <c r="AK1695" s="105">
        <v>25.1722</v>
      </c>
      <c r="AL1695" s="105">
        <v>27.085799999999999</v>
      </c>
      <c r="AM1695" s="105">
        <v>27.6325</v>
      </c>
      <c r="AN1695" s="105">
        <v>24.754000000000001</v>
      </c>
      <c r="AO1695" s="105">
        <v>27.2469</v>
      </c>
      <c r="AP1695" s="105">
        <v>25.7577</v>
      </c>
      <c r="AQ1695" s="105">
        <v>26.6114</v>
      </c>
      <c r="AR1695" s="105">
        <v>26.814299999999999</v>
      </c>
      <c r="AS1695" s="105">
        <v>25.3809</v>
      </c>
      <c r="AT1695" s="105">
        <v>24.847899999999999</v>
      </c>
      <c r="AU1695" s="105">
        <v>29.598199999999999</v>
      </c>
      <c r="AV1695" s="105">
        <v>29.296500000000002</v>
      </c>
      <c r="AW1695" s="105">
        <v>29.4862</v>
      </c>
      <c r="AX1695" s="105">
        <v>29.366499999999998</v>
      </c>
      <c r="AY1695" s="105">
        <v>29.334900000000001</v>
      </c>
      <c r="AZ1695" s="105">
        <v>29.436499999999999</v>
      </c>
      <c r="BA1695" s="105">
        <v>29.610900000000001</v>
      </c>
      <c r="BB1695" s="105">
        <v>29.516500000000001</v>
      </c>
      <c r="BC1695" s="105">
        <v>29.650700000000001</v>
      </c>
      <c r="BD1695" s="105">
        <v>29.552</v>
      </c>
      <c r="BE1695" s="105">
        <v>29.305599999999998</v>
      </c>
      <c r="BF1695" s="105">
        <v>29.788699999999999</v>
      </c>
      <c r="BG1695" s="105">
        <v>29.318899999999999</v>
      </c>
      <c r="BH1695" s="105">
        <v>29.428899999999999</v>
      </c>
      <c r="BI1695" s="105">
        <v>29.481300000000001</v>
      </c>
      <c r="BJ1695" s="105">
        <v>29.1754</v>
      </c>
      <c r="BK1695" s="105">
        <v>29.144200000000001</v>
      </c>
      <c r="BL1695" s="116">
        <v>29.265599999999999</v>
      </c>
      <c r="BM1695" s="112">
        <v>1.91362E-3</v>
      </c>
      <c r="BN1695" s="112">
        <v>3.7607000000000002E-2</v>
      </c>
      <c r="BO1695" s="112">
        <v>3.5772099999999999E-3</v>
      </c>
      <c r="BP1695" s="112">
        <v>3.9462400000000002E-3</v>
      </c>
      <c r="BQ1695" s="112">
        <v>4.9658399999999998E-2</v>
      </c>
      <c r="BR1695" s="112">
        <v>1.74717E-2</v>
      </c>
      <c r="BS1695" s="112">
        <v>1.80445E-3</v>
      </c>
      <c r="BT1695" s="112">
        <v>7.0185499999999998E-2</v>
      </c>
      <c r="BU1695" s="117">
        <v>2.3415999999999999E-2</v>
      </c>
      <c r="BV1695" s="112">
        <v>1.8332500000000002E-2</v>
      </c>
      <c r="BW1695" s="112">
        <v>8.7764900000000007E-2</v>
      </c>
      <c r="BX1695" s="112">
        <v>3.5743799999999999E-2</v>
      </c>
      <c r="BY1695" s="112">
        <v>1.5621899999999999E-2</v>
      </c>
      <c r="BZ1695" s="112">
        <v>0.39154499999999998</v>
      </c>
      <c r="CA1695" s="112">
        <v>0.126803</v>
      </c>
      <c r="CB1695" s="112">
        <v>4.80849E-2</v>
      </c>
      <c r="CC1695" s="112">
        <v>0.22366800000000001</v>
      </c>
      <c r="CD1695" s="117">
        <v>0.44527800000000001</v>
      </c>
      <c r="CE1695" s="105">
        <v>-3.4213300000000002</v>
      </c>
      <c r="CF1695" s="105">
        <v>-2.7043400000000002</v>
      </c>
      <c r="CG1695" s="105">
        <v>-2.6564399999999999</v>
      </c>
      <c r="CH1695" s="105">
        <v>-3.5140799999999999</v>
      </c>
      <c r="CI1695" s="105">
        <v>0.26518999999999998</v>
      </c>
      <c r="CJ1695" s="105">
        <v>0.1842</v>
      </c>
      <c r="CK1695" s="105">
        <v>0.39757199999999998</v>
      </c>
      <c r="CL1695" s="105">
        <v>0.35367999999999999</v>
      </c>
      <c r="CM1695" s="116">
        <v>0.214589</v>
      </c>
    </row>
    <row r="1696" spans="1:91">
      <c r="A1696" s="104" t="s">
        <v>4409</v>
      </c>
      <c r="B1696" s="104" t="s">
        <v>4410</v>
      </c>
      <c r="C1696" s="104" t="s">
        <v>4411</v>
      </c>
      <c r="D1696" s="105">
        <v>32.211799999999997</v>
      </c>
      <c r="E1696" s="108">
        <v>3509084994</v>
      </c>
      <c r="F1696" s="108">
        <v>2472911519</v>
      </c>
      <c r="G1696" s="108">
        <v>2757787686</v>
      </c>
      <c r="H1696" s="108">
        <v>3495104779</v>
      </c>
      <c r="I1696" s="108">
        <v>3093541612</v>
      </c>
      <c r="J1696" s="108">
        <v>2047565881</v>
      </c>
      <c r="K1696" s="108">
        <v>3397218321</v>
      </c>
      <c r="L1696" s="108">
        <v>1308711129</v>
      </c>
      <c r="M1696" s="108">
        <v>3351144996</v>
      </c>
      <c r="N1696" s="108">
        <v>1860988232</v>
      </c>
      <c r="O1696" s="108">
        <v>1422687312</v>
      </c>
      <c r="P1696" s="108">
        <v>1489979737</v>
      </c>
      <c r="Q1696" s="108">
        <v>4528440961</v>
      </c>
      <c r="R1696" s="108">
        <v>4407455738</v>
      </c>
      <c r="S1696" s="108">
        <v>4514499743</v>
      </c>
      <c r="T1696" s="108">
        <v>4109059490</v>
      </c>
      <c r="U1696" s="108">
        <v>4245117492</v>
      </c>
      <c r="V1696" s="108">
        <v>3954978992</v>
      </c>
      <c r="W1696" s="108">
        <v>5176935735</v>
      </c>
      <c r="X1696" s="108">
        <v>4760412969</v>
      </c>
      <c r="Y1696" s="108">
        <v>4889551375</v>
      </c>
      <c r="Z1696" s="108">
        <v>5462105133</v>
      </c>
      <c r="AA1696" s="108">
        <v>4706616930</v>
      </c>
      <c r="AB1696" s="108">
        <v>5133474573</v>
      </c>
      <c r="AC1696" s="108">
        <v>4840802927</v>
      </c>
      <c r="AD1696" s="108">
        <v>5169052750</v>
      </c>
      <c r="AE1696" s="108">
        <v>4874050359</v>
      </c>
      <c r="AF1696" s="108">
        <v>4914610326</v>
      </c>
      <c r="AG1696" s="108">
        <v>4768819044</v>
      </c>
      <c r="AH1696" s="115">
        <v>5271447122</v>
      </c>
      <c r="AI1696" s="105">
        <v>32.091900000000003</v>
      </c>
      <c r="AJ1696" s="105">
        <v>31.7469</v>
      </c>
      <c r="AK1696" s="105">
        <v>31.896100000000001</v>
      </c>
      <c r="AL1696" s="105">
        <v>31.9771</v>
      </c>
      <c r="AM1696" s="105">
        <v>31.9437</v>
      </c>
      <c r="AN1696" s="105">
        <v>31.391200000000001</v>
      </c>
      <c r="AO1696" s="105">
        <v>31.918800000000001</v>
      </c>
      <c r="AP1696" s="105">
        <v>30.955200000000001</v>
      </c>
      <c r="AQ1696" s="105">
        <v>31.831099999999999</v>
      </c>
      <c r="AR1696" s="105">
        <v>31.203499999999998</v>
      </c>
      <c r="AS1696" s="105">
        <v>30.907900000000001</v>
      </c>
      <c r="AT1696" s="105">
        <v>31.076799999999999</v>
      </c>
      <c r="AU1696" s="105">
        <v>32.309899999999999</v>
      </c>
      <c r="AV1696" s="105">
        <v>32.326999999999998</v>
      </c>
      <c r="AW1696" s="105">
        <v>32.3842</v>
      </c>
      <c r="AX1696" s="105">
        <v>32.3155</v>
      </c>
      <c r="AY1696" s="105">
        <v>32.305</v>
      </c>
      <c r="AZ1696" s="105">
        <v>32.208500000000001</v>
      </c>
      <c r="BA1696" s="105">
        <v>32.514400000000002</v>
      </c>
      <c r="BB1696" s="105">
        <v>32.469299999999997</v>
      </c>
      <c r="BC1696" s="105">
        <v>32.379300000000001</v>
      </c>
      <c r="BD1696" s="105">
        <v>32.761899999999997</v>
      </c>
      <c r="BE1696" s="105">
        <v>32.532200000000003</v>
      </c>
      <c r="BF1696" s="105">
        <v>32.693899999999999</v>
      </c>
      <c r="BG1696" s="105">
        <v>32.2151</v>
      </c>
      <c r="BH1696" s="105">
        <v>32.283099999999997</v>
      </c>
      <c r="BI1696" s="105">
        <v>32.196399999999997</v>
      </c>
      <c r="BJ1696" s="105">
        <v>32.249499999999998</v>
      </c>
      <c r="BK1696" s="105">
        <v>32.079099999999997</v>
      </c>
      <c r="BL1696" s="116">
        <v>32.287100000000002</v>
      </c>
      <c r="BM1696" s="112">
        <v>6.8616099999999999E-2</v>
      </c>
      <c r="BN1696" s="112">
        <v>9.6035899999999993E-2</v>
      </c>
      <c r="BO1696" s="112">
        <v>0.112622</v>
      </c>
      <c r="BP1696" s="112">
        <v>4.34246E-4</v>
      </c>
      <c r="BQ1696" s="112">
        <v>0.11713899999999999</v>
      </c>
      <c r="BR1696" s="112">
        <v>0.38225599999999998</v>
      </c>
      <c r="BS1696" s="112">
        <v>2.97405E-2</v>
      </c>
      <c r="BT1696" s="112">
        <v>8.0786899999999995E-3</v>
      </c>
      <c r="BU1696" s="117">
        <v>0.72332200000000002</v>
      </c>
      <c r="BV1696" s="112">
        <v>0.12416199999999999</v>
      </c>
      <c r="BW1696" s="112">
        <v>0.16636999999999999</v>
      </c>
      <c r="BX1696" s="112">
        <v>0.206097</v>
      </c>
      <c r="BY1696" s="112">
        <v>5.4834000000000003E-3</v>
      </c>
      <c r="BZ1696" s="112">
        <v>0.490817</v>
      </c>
      <c r="CA1696" s="112">
        <v>0.64871800000000002</v>
      </c>
      <c r="CB1696" s="112">
        <v>0.16759599999999999</v>
      </c>
      <c r="CC1696" s="112">
        <v>7.1661000000000002E-2</v>
      </c>
      <c r="CD1696" s="117">
        <v>0.90997099999999997</v>
      </c>
      <c r="CE1696" s="105">
        <v>-0.293568</v>
      </c>
      <c r="CF1696" s="105">
        <v>-0.434587</v>
      </c>
      <c r="CG1696" s="105">
        <v>-0.63682899999999998</v>
      </c>
      <c r="CH1696" s="105">
        <v>-1.1424799999999999</v>
      </c>
      <c r="CI1696" s="105">
        <v>0.135132</v>
      </c>
      <c r="CJ1696" s="105">
        <v>7.1102100000000001E-2</v>
      </c>
      <c r="CK1696" s="105">
        <v>0.249088</v>
      </c>
      <c r="CL1696" s="105">
        <v>0.457424</v>
      </c>
      <c r="CM1696" s="116">
        <v>2.6293400000000001E-2</v>
      </c>
    </row>
    <row r="1697" spans="1:91">
      <c r="A1697" s="104" t="s">
        <v>4412</v>
      </c>
      <c r="B1697" s="104" t="s">
        <v>4413</v>
      </c>
      <c r="C1697" s="104" t="s">
        <v>4414</v>
      </c>
      <c r="D1697" s="105">
        <v>31.277950000000001</v>
      </c>
      <c r="E1697" s="108">
        <v>1488316346</v>
      </c>
      <c r="F1697" s="108">
        <v>1305651809</v>
      </c>
      <c r="G1697" s="108">
        <v>1150279069</v>
      </c>
      <c r="H1697" s="108">
        <v>1917660965</v>
      </c>
      <c r="I1697" s="108">
        <v>1898841602</v>
      </c>
      <c r="J1697" s="108">
        <v>1113879074</v>
      </c>
      <c r="K1697" s="108">
        <v>2291408477</v>
      </c>
      <c r="L1697" s="108">
        <v>1017694044</v>
      </c>
      <c r="M1697" s="108">
        <v>2069172000</v>
      </c>
      <c r="N1697" s="108">
        <v>1129578954</v>
      </c>
      <c r="O1697" s="108">
        <v>1010244890</v>
      </c>
      <c r="P1697" s="108">
        <v>1033208096</v>
      </c>
      <c r="Q1697" s="108">
        <v>2254535399</v>
      </c>
      <c r="R1697" s="108">
        <v>2705608805</v>
      </c>
      <c r="S1697" s="108">
        <v>2291037206</v>
      </c>
      <c r="T1697" s="108">
        <v>3345956989</v>
      </c>
      <c r="U1697" s="108">
        <v>2584838667</v>
      </c>
      <c r="V1697" s="108">
        <v>2534066715</v>
      </c>
      <c r="W1697" s="108">
        <v>2533579622</v>
      </c>
      <c r="X1697" s="108">
        <v>2185734439</v>
      </c>
      <c r="Y1697" s="108">
        <v>2495437771</v>
      </c>
      <c r="Z1697" s="108">
        <v>2443630990</v>
      </c>
      <c r="AA1697" s="108">
        <v>2141966327</v>
      </c>
      <c r="AB1697" s="108">
        <v>2110858825</v>
      </c>
      <c r="AC1697" s="108">
        <v>2278374487</v>
      </c>
      <c r="AD1697" s="108">
        <v>2559598918</v>
      </c>
      <c r="AE1697" s="108">
        <v>2271395470</v>
      </c>
      <c r="AF1697" s="108">
        <v>2675354857</v>
      </c>
      <c r="AG1697" s="108">
        <v>2714695782</v>
      </c>
      <c r="AH1697" s="115">
        <v>2292906348</v>
      </c>
      <c r="AI1697" s="105">
        <v>30.854500000000002</v>
      </c>
      <c r="AJ1697" s="105">
        <v>30.856300000000001</v>
      </c>
      <c r="AK1697" s="105">
        <v>30.6723</v>
      </c>
      <c r="AL1697" s="105">
        <v>31.1111</v>
      </c>
      <c r="AM1697" s="105">
        <v>31.251999999999999</v>
      </c>
      <c r="AN1697" s="105">
        <v>30.6158</v>
      </c>
      <c r="AO1697" s="105">
        <v>31.328099999999999</v>
      </c>
      <c r="AP1697" s="105">
        <v>30.640499999999999</v>
      </c>
      <c r="AQ1697" s="105">
        <v>31.1355</v>
      </c>
      <c r="AR1697" s="105">
        <v>30.513500000000001</v>
      </c>
      <c r="AS1697" s="105">
        <v>30.474599999999999</v>
      </c>
      <c r="AT1697" s="105">
        <v>30.5486</v>
      </c>
      <c r="AU1697" s="105">
        <v>31.304300000000001</v>
      </c>
      <c r="AV1697" s="105">
        <v>31.623000000000001</v>
      </c>
      <c r="AW1697" s="105">
        <v>31.4148</v>
      </c>
      <c r="AX1697" s="105">
        <v>32.019100000000002</v>
      </c>
      <c r="AY1697" s="105">
        <v>31.590800000000002</v>
      </c>
      <c r="AZ1697" s="105">
        <v>31.563600000000001</v>
      </c>
      <c r="BA1697" s="105">
        <v>31.483499999999999</v>
      </c>
      <c r="BB1697" s="105">
        <v>31.351400000000002</v>
      </c>
      <c r="BC1697" s="105">
        <v>31.402200000000001</v>
      </c>
      <c r="BD1697" s="105">
        <v>31.589099999999998</v>
      </c>
      <c r="BE1697" s="105">
        <v>31.404599999999999</v>
      </c>
      <c r="BF1697" s="105">
        <v>31.411799999999999</v>
      </c>
      <c r="BG1697" s="105">
        <v>31.134699999999999</v>
      </c>
      <c r="BH1697" s="105">
        <v>31.289000000000001</v>
      </c>
      <c r="BI1697" s="105">
        <v>31.094799999999999</v>
      </c>
      <c r="BJ1697" s="105">
        <v>31.3721</v>
      </c>
      <c r="BK1697" s="105">
        <v>31.2669</v>
      </c>
      <c r="BL1697" s="116">
        <v>31.0943</v>
      </c>
      <c r="BM1697" s="112">
        <v>1.1354100000000001E-2</v>
      </c>
      <c r="BN1697" s="112">
        <v>0.29575299999999999</v>
      </c>
      <c r="BO1697" s="112">
        <v>0.39483200000000002</v>
      </c>
      <c r="BP1697" s="112">
        <v>9.44409E-4</v>
      </c>
      <c r="BQ1697" s="112">
        <v>0.176034</v>
      </c>
      <c r="BR1697" s="112">
        <v>4.6258899999999999E-2</v>
      </c>
      <c r="BS1697" s="112">
        <v>0.13431399999999999</v>
      </c>
      <c r="BT1697" s="112">
        <v>9.0798500000000004E-2</v>
      </c>
      <c r="BU1697" s="117">
        <v>0.51493299999999997</v>
      </c>
      <c r="BV1697" s="112">
        <v>4.23744E-2</v>
      </c>
      <c r="BW1697" s="112">
        <v>0.38839099999999999</v>
      </c>
      <c r="BX1697" s="112">
        <v>0.50466900000000003</v>
      </c>
      <c r="BY1697" s="112">
        <v>7.6934899999999999E-3</v>
      </c>
      <c r="BZ1697" s="112">
        <v>0.54714600000000002</v>
      </c>
      <c r="CA1697" s="112">
        <v>0.211788</v>
      </c>
      <c r="CB1697" s="112">
        <v>0.34603800000000001</v>
      </c>
      <c r="CC1697" s="112">
        <v>0.260434</v>
      </c>
      <c r="CD1697" s="117">
        <v>0.81808499999999995</v>
      </c>
      <c r="CE1697" s="105">
        <v>-0.45004499999999997</v>
      </c>
      <c r="CF1697" s="105">
        <v>-0.25143399999999999</v>
      </c>
      <c r="CG1697" s="105">
        <v>-0.209732</v>
      </c>
      <c r="CH1697" s="105">
        <v>-0.73217299999999996</v>
      </c>
      <c r="CI1697" s="105">
        <v>0.20296400000000001</v>
      </c>
      <c r="CJ1697" s="105">
        <v>0.48008299999999998</v>
      </c>
      <c r="CK1697" s="105">
        <v>0.167964</v>
      </c>
      <c r="CL1697" s="105">
        <v>0.22403999999999999</v>
      </c>
      <c r="CM1697" s="116">
        <v>-7.1594199999999997E-2</v>
      </c>
    </row>
    <row r="1698" spans="1:91">
      <c r="A1698" s="104" t="s">
        <v>4415</v>
      </c>
      <c r="B1698" s="104" t="s">
        <v>4416</v>
      </c>
      <c r="C1698" s="104" t="s">
        <v>4417</v>
      </c>
      <c r="D1698" s="105">
        <v>32.568750000000001</v>
      </c>
      <c r="E1698" s="108">
        <v>5109763105</v>
      </c>
      <c r="F1698" s="108">
        <v>4775731982</v>
      </c>
      <c r="G1698" s="108">
        <v>4749337980</v>
      </c>
      <c r="H1698" s="108">
        <v>5559775745</v>
      </c>
      <c r="I1698" s="108">
        <v>4595792789</v>
      </c>
      <c r="J1698" s="108">
        <v>4670938809</v>
      </c>
      <c r="K1698" s="108">
        <v>5385025902</v>
      </c>
      <c r="L1698" s="108">
        <v>3861207245</v>
      </c>
      <c r="M1698" s="108">
        <v>5488371810</v>
      </c>
      <c r="N1698" s="108">
        <v>5057326464</v>
      </c>
      <c r="O1698" s="108">
        <v>3505065225</v>
      </c>
      <c r="P1698" s="108">
        <v>4369807071</v>
      </c>
      <c r="Q1698" s="108">
        <v>4979401978</v>
      </c>
      <c r="R1698" s="108">
        <v>5400940058</v>
      </c>
      <c r="S1698" s="108">
        <v>3703676103</v>
      </c>
      <c r="T1698" s="108">
        <v>4438564966</v>
      </c>
      <c r="U1698" s="108">
        <v>4929993292</v>
      </c>
      <c r="V1698" s="108">
        <v>4595057617</v>
      </c>
      <c r="W1698" s="108">
        <v>5337062208</v>
      </c>
      <c r="X1698" s="108">
        <v>5301348834</v>
      </c>
      <c r="Y1698" s="108">
        <v>5325733254</v>
      </c>
      <c r="Z1698" s="108">
        <v>5001955655</v>
      </c>
      <c r="AA1698" s="108">
        <v>5067029767</v>
      </c>
      <c r="AB1698" s="108">
        <v>5382527926</v>
      </c>
      <c r="AC1698" s="108">
        <v>6224909866</v>
      </c>
      <c r="AD1698" s="108">
        <v>6562748187</v>
      </c>
      <c r="AE1698" s="108">
        <v>6236536381</v>
      </c>
      <c r="AF1698" s="108">
        <v>5973752091</v>
      </c>
      <c r="AG1698" s="108">
        <v>7045394744</v>
      </c>
      <c r="AH1698" s="115">
        <v>6259638849</v>
      </c>
      <c r="AI1698" s="105">
        <v>32.634099999999997</v>
      </c>
      <c r="AJ1698" s="105">
        <v>32.697600000000001</v>
      </c>
      <c r="AK1698" s="105">
        <v>32.694699999999997</v>
      </c>
      <c r="AL1698" s="105">
        <v>32.646799999999999</v>
      </c>
      <c r="AM1698" s="105">
        <v>32.5169</v>
      </c>
      <c r="AN1698" s="105">
        <v>32.554900000000004</v>
      </c>
      <c r="AO1698" s="105">
        <v>32.5929</v>
      </c>
      <c r="AP1698" s="105">
        <v>32.508699999999997</v>
      </c>
      <c r="AQ1698" s="105">
        <v>32.5428</v>
      </c>
      <c r="AR1698" s="105">
        <v>32.667700000000004</v>
      </c>
      <c r="AS1698" s="105">
        <v>32.206400000000002</v>
      </c>
      <c r="AT1698" s="105">
        <v>32.629100000000001</v>
      </c>
      <c r="AU1698" s="105">
        <v>32.444400000000002</v>
      </c>
      <c r="AV1698" s="105">
        <v>32.6203</v>
      </c>
      <c r="AW1698" s="105">
        <v>32.098599999999998</v>
      </c>
      <c r="AX1698" s="105">
        <v>32.4268</v>
      </c>
      <c r="AY1698" s="105">
        <v>32.519599999999997</v>
      </c>
      <c r="AZ1698" s="105">
        <v>32.4251</v>
      </c>
      <c r="BA1698" s="105">
        <v>32.558300000000003</v>
      </c>
      <c r="BB1698" s="105">
        <v>32.625500000000002</v>
      </c>
      <c r="BC1698" s="105">
        <v>32.504399999999997</v>
      </c>
      <c r="BD1698" s="105">
        <v>32.634399999999999</v>
      </c>
      <c r="BE1698" s="105">
        <v>32.639600000000002</v>
      </c>
      <c r="BF1698" s="105">
        <v>32.7622</v>
      </c>
      <c r="BG1698" s="105">
        <v>32.5792</v>
      </c>
      <c r="BH1698" s="105">
        <v>32.625999999999998</v>
      </c>
      <c r="BI1698" s="105">
        <v>32.552</v>
      </c>
      <c r="BJ1698" s="105">
        <v>32.530999999999999</v>
      </c>
      <c r="BK1698" s="105">
        <v>32.642400000000002</v>
      </c>
      <c r="BL1698" s="116">
        <v>32.535400000000003</v>
      </c>
      <c r="BM1698" s="112">
        <v>6.4816499999999999E-2</v>
      </c>
      <c r="BN1698" s="112">
        <v>0.953874</v>
      </c>
      <c r="BO1698" s="112">
        <v>0.65040500000000001</v>
      </c>
      <c r="BP1698" s="112">
        <v>0.67578000000000005</v>
      </c>
      <c r="BQ1698" s="112">
        <v>0.31257699999999999</v>
      </c>
      <c r="BR1698" s="112">
        <v>7.8977199999999997E-2</v>
      </c>
      <c r="BS1698" s="112">
        <v>0.89863499999999996</v>
      </c>
      <c r="BT1698" s="112">
        <v>0.120102</v>
      </c>
      <c r="BU1698" s="117">
        <v>0.72251500000000002</v>
      </c>
      <c r="BV1698" s="112">
        <v>0.119297</v>
      </c>
      <c r="BW1698" s="112">
        <v>0.96176600000000001</v>
      </c>
      <c r="BX1698" s="112">
        <v>0.73218399999999995</v>
      </c>
      <c r="BY1698" s="112">
        <v>0.73693500000000001</v>
      </c>
      <c r="BZ1698" s="112">
        <v>0.64397599999999999</v>
      </c>
      <c r="CA1698" s="112">
        <v>0.28605000000000003</v>
      </c>
      <c r="CB1698" s="112">
        <v>0.956538</v>
      </c>
      <c r="CC1698" s="112">
        <v>0.29807800000000001</v>
      </c>
      <c r="CD1698" s="117">
        <v>0.90997099999999997</v>
      </c>
      <c r="CE1698" s="105">
        <v>0.105877</v>
      </c>
      <c r="CF1698" s="105">
        <v>3.2641100000000002E-3</v>
      </c>
      <c r="CG1698" s="105">
        <v>-2.14437E-2</v>
      </c>
      <c r="CH1698" s="105">
        <v>-6.8527199999999996E-2</v>
      </c>
      <c r="CI1698" s="105">
        <v>-0.18182400000000001</v>
      </c>
      <c r="CJ1698" s="105">
        <v>-0.11243300000000001</v>
      </c>
      <c r="CK1698" s="105">
        <v>-6.8537399999999997E-3</v>
      </c>
      <c r="CL1698" s="105">
        <v>0.10917</v>
      </c>
      <c r="CM1698" s="116">
        <v>1.6140000000000002E-2</v>
      </c>
    </row>
    <row r="1699" spans="1:91">
      <c r="A1699" s="104" t="s">
        <v>4418</v>
      </c>
      <c r="B1699" s="104" t="s">
        <v>4419</v>
      </c>
      <c r="C1699" s="104" t="s">
        <v>4420</v>
      </c>
      <c r="D1699" s="105">
        <v>30.706099999999999</v>
      </c>
      <c r="E1699" s="108">
        <v>2704127129</v>
      </c>
      <c r="F1699" s="108">
        <v>2959094318</v>
      </c>
      <c r="G1699" s="108">
        <v>3490855110</v>
      </c>
      <c r="H1699" s="108">
        <v>1190158224</v>
      </c>
      <c r="I1699" s="108">
        <v>3509379222</v>
      </c>
      <c r="J1699" s="108">
        <v>3845292004</v>
      </c>
      <c r="K1699" s="108">
        <v>3385313520</v>
      </c>
      <c r="L1699" s="108">
        <v>2461535281</v>
      </c>
      <c r="M1699" s="108">
        <v>1304827280</v>
      </c>
      <c r="N1699" s="108">
        <v>5706451368</v>
      </c>
      <c r="O1699" s="108">
        <v>3499801818</v>
      </c>
      <c r="P1699" s="108">
        <v>4556808896</v>
      </c>
      <c r="Q1699" s="108">
        <v>712113823.5</v>
      </c>
      <c r="R1699" s="108">
        <v>1615727502</v>
      </c>
      <c r="S1699" s="108">
        <v>1322873769</v>
      </c>
      <c r="T1699" s="108">
        <v>1206381427</v>
      </c>
      <c r="U1699" s="108">
        <v>1009271491</v>
      </c>
      <c r="V1699" s="108">
        <v>1273742226</v>
      </c>
      <c r="W1699" s="108">
        <v>1883202281</v>
      </c>
      <c r="X1699" s="108">
        <v>2053727275</v>
      </c>
      <c r="Y1699" s="108">
        <v>1025671558</v>
      </c>
      <c r="Z1699" s="108">
        <v>1313432623</v>
      </c>
      <c r="AA1699" s="108">
        <v>1013981322</v>
      </c>
      <c r="AB1699" s="108">
        <v>2244870180</v>
      </c>
      <c r="AC1699" s="108">
        <v>1671548093</v>
      </c>
      <c r="AD1699" s="108">
        <v>1191200069</v>
      </c>
      <c r="AE1699" s="108">
        <v>804778963</v>
      </c>
      <c r="AF1699" s="108">
        <v>1355000448</v>
      </c>
      <c r="AG1699" s="108">
        <v>1054400469</v>
      </c>
      <c r="AH1699" s="115">
        <v>1760023944</v>
      </c>
      <c r="AI1699" s="105">
        <v>31.716000000000001</v>
      </c>
      <c r="AJ1699" s="105">
        <v>32.006700000000002</v>
      </c>
      <c r="AK1699" s="105">
        <v>32.235900000000001</v>
      </c>
      <c r="AL1699" s="105">
        <v>30.422899999999998</v>
      </c>
      <c r="AM1699" s="105">
        <v>32.136400000000002</v>
      </c>
      <c r="AN1699" s="105">
        <v>32.344700000000003</v>
      </c>
      <c r="AO1699" s="105">
        <v>31.889299999999999</v>
      </c>
      <c r="AP1699" s="105">
        <v>31.8858</v>
      </c>
      <c r="AQ1699" s="105">
        <v>30.470300000000002</v>
      </c>
      <c r="AR1699" s="105">
        <v>32.8459</v>
      </c>
      <c r="AS1699" s="105">
        <v>32.205199999999998</v>
      </c>
      <c r="AT1699" s="105">
        <v>32.689500000000002</v>
      </c>
      <c r="AU1699" s="105">
        <v>29.645600000000002</v>
      </c>
      <c r="AV1699" s="105">
        <v>30.879200000000001</v>
      </c>
      <c r="AW1699" s="105">
        <v>30.631599999999999</v>
      </c>
      <c r="AX1699" s="105">
        <v>30.5474</v>
      </c>
      <c r="AY1699" s="105">
        <v>30.235499999999998</v>
      </c>
      <c r="AZ1699" s="105">
        <v>30.5932</v>
      </c>
      <c r="BA1699" s="105">
        <v>31.055499999999999</v>
      </c>
      <c r="BB1699" s="105">
        <v>31.265899999999998</v>
      </c>
      <c r="BC1699" s="105">
        <v>30.13</v>
      </c>
      <c r="BD1699" s="105">
        <v>30.691700000000001</v>
      </c>
      <c r="BE1699" s="105">
        <v>30.338799999999999</v>
      </c>
      <c r="BF1699" s="105">
        <v>31.500599999999999</v>
      </c>
      <c r="BG1699" s="105">
        <v>30.678899999999999</v>
      </c>
      <c r="BH1699" s="105">
        <v>30.187000000000001</v>
      </c>
      <c r="BI1699" s="105">
        <v>29.597899999999999</v>
      </c>
      <c r="BJ1699" s="105">
        <v>30.390699999999999</v>
      </c>
      <c r="BK1699" s="105">
        <v>29.925899999999999</v>
      </c>
      <c r="BL1699" s="116">
        <v>30.720500000000001</v>
      </c>
      <c r="BM1699" s="112">
        <v>3.9782799999999998E-3</v>
      </c>
      <c r="BN1699" s="112">
        <v>0.118813</v>
      </c>
      <c r="BO1699" s="112">
        <v>0.111633</v>
      </c>
      <c r="BP1699" s="112">
        <v>1.74745E-3</v>
      </c>
      <c r="BQ1699" s="112">
        <v>0.93257999999999996</v>
      </c>
      <c r="BR1699" s="112">
        <v>0.68219399999999997</v>
      </c>
      <c r="BS1699" s="112">
        <v>0.32259399999999999</v>
      </c>
      <c r="BT1699" s="112">
        <v>0.29529100000000003</v>
      </c>
      <c r="BU1699" s="117">
        <v>0.64846000000000004</v>
      </c>
      <c r="BV1699" s="112">
        <v>2.5526099999999999E-2</v>
      </c>
      <c r="BW1699" s="112">
        <v>0.19473499999999999</v>
      </c>
      <c r="BX1699" s="112">
        <v>0.20526800000000001</v>
      </c>
      <c r="BY1699" s="112">
        <v>1.0821000000000001E-2</v>
      </c>
      <c r="BZ1699" s="112">
        <v>0.96575</v>
      </c>
      <c r="CA1699" s="112">
        <v>0.84600900000000001</v>
      </c>
      <c r="CB1699" s="112">
        <v>0.55483899999999997</v>
      </c>
      <c r="CC1699" s="112">
        <v>0.50008300000000006</v>
      </c>
      <c r="CD1699" s="117">
        <v>0.88578100000000004</v>
      </c>
      <c r="CE1699" s="105">
        <v>1.6405099999999999</v>
      </c>
      <c r="CF1699" s="105">
        <v>1.2889999999999999</v>
      </c>
      <c r="CG1699" s="105">
        <v>1.0694399999999999</v>
      </c>
      <c r="CH1699" s="105">
        <v>2.2345199999999998</v>
      </c>
      <c r="CI1699" s="105">
        <v>3.9772700000000001E-2</v>
      </c>
      <c r="CJ1699" s="105">
        <v>0.113011</v>
      </c>
      <c r="CK1699" s="105">
        <v>0.47146199999999999</v>
      </c>
      <c r="CL1699" s="105">
        <v>0.498027</v>
      </c>
      <c r="CM1699" s="116">
        <v>-0.19106600000000001</v>
      </c>
    </row>
    <row r="1700" spans="1:91">
      <c r="A1700" s="104" t="s">
        <v>4421</v>
      </c>
      <c r="B1700" s="104" t="s">
        <v>4422</v>
      </c>
      <c r="C1700" s="104" t="s">
        <v>4423</v>
      </c>
      <c r="D1700" s="105">
        <v>29.92475</v>
      </c>
      <c r="E1700" s="108">
        <v>896431757.79999995</v>
      </c>
      <c r="F1700" s="108">
        <v>709025375</v>
      </c>
      <c r="G1700" s="108">
        <v>699274251.5</v>
      </c>
      <c r="H1700" s="108">
        <v>2921002332</v>
      </c>
      <c r="I1700" s="108">
        <v>838933079.5</v>
      </c>
      <c r="J1700" s="108">
        <v>733770168.5</v>
      </c>
      <c r="K1700" s="108">
        <v>3283146404</v>
      </c>
      <c r="L1700" s="108">
        <v>577687788.5</v>
      </c>
      <c r="M1700" s="108">
        <v>911473116.79999995</v>
      </c>
      <c r="N1700" s="108">
        <v>591177247.60000002</v>
      </c>
      <c r="O1700" s="108">
        <v>524401405.5</v>
      </c>
      <c r="P1700" s="108">
        <v>612044807</v>
      </c>
      <c r="Q1700" s="108">
        <v>3396128783</v>
      </c>
      <c r="R1700" s="108">
        <v>775317730</v>
      </c>
      <c r="S1700" s="108">
        <v>498583061</v>
      </c>
      <c r="T1700" s="108">
        <v>669306612.5</v>
      </c>
      <c r="U1700" s="108">
        <v>5432926715</v>
      </c>
      <c r="V1700" s="108">
        <v>6106933854</v>
      </c>
      <c r="W1700" s="108">
        <v>668429695.5</v>
      </c>
      <c r="X1700" s="108">
        <v>912920359.5</v>
      </c>
      <c r="Y1700" s="108">
        <v>679303049</v>
      </c>
      <c r="Z1700" s="108">
        <v>511299107</v>
      </c>
      <c r="AA1700" s="108">
        <v>2791164073</v>
      </c>
      <c r="AB1700" s="108">
        <v>721043107</v>
      </c>
      <c r="AC1700" s="108">
        <v>993118735</v>
      </c>
      <c r="AD1700" s="108">
        <v>887941440.79999995</v>
      </c>
      <c r="AE1700" s="108">
        <v>824378622.79999995</v>
      </c>
      <c r="AF1700" s="108">
        <v>834186132</v>
      </c>
      <c r="AG1700" s="108">
        <v>7029067440</v>
      </c>
      <c r="AH1700" s="115">
        <v>772300599.29999995</v>
      </c>
      <c r="AI1700" s="105">
        <v>30.123100000000001</v>
      </c>
      <c r="AJ1700" s="105">
        <v>30.003299999999999</v>
      </c>
      <c r="AK1700" s="105">
        <v>29.9727</v>
      </c>
      <c r="AL1700" s="105">
        <v>31.7182</v>
      </c>
      <c r="AM1700" s="105">
        <v>30.0778</v>
      </c>
      <c r="AN1700" s="105">
        <v>30.013500000000001</v>
      </c>
      <c r="AO1700" s="105">
        <v>31.834900000000001</v>
      </c>
      <c r="AP1700" s="105">
        <v>29.9252</v>
      </c>
      <c r="AQ1700" s="105">
        <v>29.9527</v>
      </c>
      <c r="AR1700" s="105">
        <v>29.584599999999998</v>
      </c>
      <c r="AS1700" s="105">
        <v>29.535</v>
      </c>
      <c r="AT1700" s="105">
        <v>29.793199999999999</v>
      </c>
      <c r="AU1700" s="105">
        <v>31.8995</v>
      </c>
      <c r="AV1700" s="105">
        <v>29.819900000000001</v>
      </c>
      <c r="AW1700" s="105">
        <v>29.2759</v>
      </c>
      <c r="AX1700" s="105">
        <v>29.697399999999998</v>
      </c>
      <c r="AY1700" s="105">
        <v>32.6614</v>
      </c>
      <c r="AZ1700" s="105">
        <v>32.845500000000001</v>
      </c>
      <c r="BA1700" s="105">
        <v>29.5611</v>
      </c>
      <c r="BB1700" s="105">
        <v>30.115300000000001</v>
      </c>
      <c r="BC1700" s="105">
        <v>29.555499999999999</v>
      </c>
      <c r="BD1700" s="105">
        <v>29.3126</v>
      </c>
      <c r="BE1700" s="105">
        <v>31.802399999999999</v>
      </c>
      <c r="BF1700" s="105">
        <v>29.862100000000002</v>
      </c>
      <c r="BG1700" s="105">
        <v>29.924299999999999</v>
      </c>
      <c r="BH1700" s="105">
        <v>29.7606</v>
      </c>
      <c r="BI1700" s="105">
        <v>29.6326</v>
      </c>
      <c r="BJ1700" s="105">
        <v>29.690799999999999</v>
      </c>
      <c r="BK1700" s="105">
        <v>32.642000000000003</v>
      </c>
      <c r="BL1700" s="116">
        <v>29.527999999999999</v>
      </c>
      <c r="BM1700" s="112">
        <v>0.59318599999999999</v>
      </c>
      <c r="BN1700" s="112">
        <v>0.98889499999999997</v>
      </c>
      <c r="BO1700" s="112">
        <v>0.96901800000000005</v>
      </c>
      <c r="BP1700" s="112">
        <v>0.38781199999999999</v>
      </c>
      <c r="BQ1700" s="112">
        <v>0.83394100000000004</v>
      </c>
      <c r="BR1700" s="112">
        <v>0.48126200000000002</v>
      </c>
      <c r="BS1700" s="112">
        <v>0.442359</v>
      </c>
      <c r="BT1700" s="112">
        <v>0.82698799999999995</v>
      </c>
      <c r="BU1700" s="117">
        <v>0.45077099999999998</v>
      </c>
      <c r="BV1700" s="112">
        <v>0.66116600000000003</v>
      </c>
      <c r="BW1700" s="112">
        <v>0.99062899999999998</v>
      </c>
      <c r="BX1700" s="112">
        <v>0.97769300000000003</v>
      </c>
      <c r="BY1700" s="112">
        <v>0.47087899999999999</v>
      </c>
      <c r="BZ1700" s="112">
        <v>0.91988000000000003</v>
      </c>
      <c r="CA1700" s="112">
        <v>0.72548999999999997</v>
      </c>
      <c r="CB1700" s="112">
        <v>0.65297300000000003</v>
      </c>
      <c r="CC1700" s="112">
        <v>0.90595199999999998</v>
      </c>
      <c r="CD1700" s="117">
        <v>0.78158300000000003</v>
      </c>
      <c r="CE1700" s="105">
        <v>-0.587252</v>
      </c>
      <c r="CF1700" s="105">
        <v>-1.7109599999999999E-2</v>
      </c>
      <c r="CG1700" s="105">
        <v>-4.9303699999999999E-2</v>
      </c>
      <c r="CH1700" s="105">
        <v>-0.98266200000000004</v>
      </c>
      <c r="CI1700" s="105">
        <v>-0.28850700000000001</v>
      </c>
      <c r="CJ1700" s="105">
        <v>1.11449</v>
      </c>
      <c r="CK1700" s="105">
        <v>-0.87627999999999995</v>
      </c>
      <c r="CL1700" s="105">
        <v>-0.294572</v>
      </c>
      <c r="CM1700" s="116">
        <v>-0.84774000000000005</v>
      </c>
    </row>
    <row r="1701" spans="1:91">
      <c r="A1701" s="104" t="s">
        <v>4424</v>
      </c>
      <c r="B1701" s="104" t="s">
        <v>4425</v>
      </c>
      <c r="C1701" s="104" t="s">
        <v>4426</v>
      </c>
      <c r="D1701" s="105">
        <v>34.782350000000001</v>
      </c>
      <c r="E1701" s="108">
        <v>25083519796</v>
      </c>
      <c r="F1701" s="108">
        <v>26255987070</v>
      </c>
      <c r="G1701" s="108">
        <v>27691243071</v>
      </c>
      <c r="H1701" s="108">
        <v>26566025033</v>
      </c>
      <c r="I1701" s="108">
        <v>23590528477</v>
      </c>
      <c r="J1701" s="108">
        <v>32202006271</v>
      </c>
      <c r="K1701" s="108">
        <v>25167748144</v>
      </c>
      <c r="L1701" s="108">
        <v>22117775573</v>
      </c>
      <c r="M1701" s="108">
        <v>27321276197</v>
      </c>
      <c r="N1701" s="108">
        <v>31658263888</v>
      </c>
      <c r="O1701" s="108">
        <v>37762157985</v>
      </c>
      <c r="P1701" s="108">
        <v>28571895462</v>
      </c>
      <c r="Q1701" s="108">
        <v>24402246059</v>
      </c>
      <c r="R1701" s="108">
        <v>21942474942</v>
      </c>
      <c r="S1701" s="108">
        <v>13551497059</v>
      </c>
      <c r="T1701" s="108">
        <v>21003246507</v>
      </c>
      <c r="U1701" s="108">
        <v>21767965388</v>
      </c>
      <c r="V1701" s="108">
        <v>20625985909</v>
      </c>
      <c r="W1701" s="108">
        <v>24962500120</v>
      </c>
      <c r="X1701" s="108">
        <v>23285389699</v>
      </c>
      <c r="Y1701" s="108">
        <v>23534662597</v>
      </c>
      <c r="Z1701" s="108">
        <v>21753622045</v>
      </c>
      <c r="AA1701" s="108">
        <v>23579095259</v>
      </c>
      <c r="AB1701" s="108">
        <v>22608115259</v>
      </c>
      <c r="AC1701" s="108">
        <v>25770323400</v>
      </c>
      <c r="AD1701" s="108">
        <v>27682292327</v>
      </c>
      <c r="AE1701" s="108">
        <v>28433385747</v>
      </c>
      <c r="AF1701" s="108">
        <v>25256928153</v>
      </c>
      <c r="AG1701" s="108">
        <v>27555076200</v>
      </c>
      <c r="AH1701" s="115">
        <v>26910258221</v>
      </c>
      <c r="AI1701" s="105">
        <v>34.929499999999997</v>
      </c>
      <c r="AJ1701" s="105">
        <v>35.1145</v>
      </c>
      <c r="AK1701" s="105">
        <v>35.182200000000002</v>
      </c>
      <c r="AL1701" s="105">
        <v>34.903300000000002</v>
      </c>
      <c r="AM1701" s="105">
        <v>34.872900000000001</v>
      </c>
      <c r="AN1701" s="105">
        <v>35.2759</v>
      </c>
      <c r="AO1701" s="105">
        <v>34.801699999999997</v>
      </c>
      <c r="AP1701" s="105">
        <v>34.961399999999998</v>
      </c>
      <c r="AQ1701" s="105">
        <v>34.858400000000003</v>
      </c>
      <c r="AR1701" s="105">
        <v>35.336100000000002</v>
      </c>
      <c r="AS1701" s="105">
        <v>35.615699999999997</v>
      </c>
      <c r="AT1701" s="105">
        <v>35.338000000000001</v>
      </c>
      <c r="AU1701" s="105">
        <v>34.710099999999997</v>
      </c>
      <c r="AV1701" s="105">
        <v>34.642699999999998</v>
      </c>
      <c r="AW1701" s="105">
        <v>34.033299999999997</v>
      </c>
      <c r="AX1701" s="105">
        <v>34.669199999999996</v>
      </c>
      <c r="AY1701" s="105">
        <v>34.646099999999997</v>
      </c>
      <c r="AZ1701" s="105">
        <v>34.597799999999999</v>
      </c>
      <c r="BA1701" s="105">
        <v>34.783999999999999</v>
      </c>
      <c r="BB1701" s="105">
        <v>34.780700000000003</v>
      </c>
      <c r="BC1701" s="105">
        <v>34.672199999999997</v>
      </c>
      <c r="BD1701" s="105">
        <v>34.766800000000003</v>
      </c>
      <c r="BE1701" s="105">
        <v>34.872900000000001</v>
      </c>
      <c r="BF1701" s="105">
        <v>34.832700000000003</v>
      </c>
      <c r="BG1701" s="105">
        <v>34.6539</v>
      </c>
      <c r="BH1701" s="105">
        <v>34.7134</v>
      </c>
      <c r="BI1701" s="105">
        <v>34.740699999999997</v>
      </c>
      <c r="BJ1701" s="105">
        <v>34.610999999999997</v>
      </c>
      <c r="BK1701" s="105">
        <v>34.607100000000003</v>
      </c>
      <c r="BL1701" s="116">
        <v>34.650500000000001</v>
      </c>
      <c r="BM1701" s="112">
        <v>4.14709E-3</v>
      </c>
      <c r="BN1701" s="112">
        <v>3.88832E-2</v>
      </c>
      <c r="BO1701" s="112">
        <v>6.7487600000000003E-3</v>
      </c>
      <c r="BP1701" s="112">
        <v>1.00686E-3</v>
      </c>
      <c r="BQ1701" s="112">
        <v>0.49735099999999999</v>
      </c>
      <c r="BR1701" s="112">
        <v>0.58798899999999998</v>
      </c>
      <c r="BS1701" s="112">
        <v>3.5285900000000002E-2</v>
      </c>
      <c r="BT1701" s="112">
        <v>4.0390499999999998E-3</v>
      </c>
      <c r="BU1701" s="117">
        <v>5.2005799999999998E-2</v>
      </c>
      <c r="BV1701" s="112">
        <v>2.6075299999999999E-2</v>
      </c>
      <c r="BW1701" s="112">
        <v>8.9336100000000002E-2</v>
      </c>
      <c r="BX1701" s="112">
        <v>4.73477E-2</v>
      </c>
      <c r="BY1701" s="112">
        <v>7.9579100000000003E-3</v>
      </c>
      <c r="BZ1701" s="112">
        <v>0.74639100000000003</v>
      </c>
      <c r="CA1701" s="112">
        <v>0.79648399999999997</v>
      </c>
      <c r="CB1701" s="112">
        <v>0.18013000000000001</v>
      </c>
      <c r="CC1701" s="112">
        <v>4.9792400000000001E-2</v>
      </c>
      <c r="CD1701" s="117">
        <v>0.50825799999999999</v>
      </c>
      <c r="CE1701" s="105">
        <v>0.45255299999999998</v>
      </c>
      <c r="CF1701" s="105">
        <v>0.39448800000000001</v>
      </c>
      <c r="CG1701" s="105">
        <v>0.250971</v>
      </c>
      <c r="CH1701" s="105">
        <v>0.80709699999999995</v>
      </c>
      <c r="CI1701" s="105">
        <v>-0.16081100000000001</v>
      </c>
      <c r="CJ1701" s="105">
        <v>1.4830299999999999E-2</v>
      </c>
      <c r="CK1701" s="105">
        <v>0.122777</v>
      </c>
      <c r="CL1701" s="105">
        <v>0.20125999999999999</v>
      </c>
      <c r="CM1701" s="116">
        <v>7.9831399999999997E-2</v>
      </c>
    </row>
    <row r="1702" spans="1:91">
      <c r="A1702" s="104" t="s">
        <v>4427</v>
      </c>
      <c r="B1702" s="104" t="s">
        <v>4428</v>
      </c>
      <c r="C1702" s="104" t="s">
        <v>3484</v>
      </c>
      <c r="D1702" s="105">
        <v>29.098750000000003</v>
      </c>
      <c r="E1702" s="108">
        <v>561563712</v>
      </c>
      <c r="F1702" s="108">
        <v>612596544</v>
      </c>
      <c r="G1702" s="108">
        <v>704811008</v>
      </c>
      <c r="H1702" s="108">
        <v>672866112</v>
      </c>
      <c r="I1702" s="108">
        <v>562696896</v>
      </c>
      <c r="J1702" s="108">
        <v>828729024</v>
      </c>
      <c r="K1702" s="108">
        <v>215808336</v>
      </c>
      <c r="L1702" s="108">
        <v>85252824</v>
      </c>
      <c r="M1702" s="108"/>
      <c r="N1702" s="108">
        <v>567700544</v>
      </c>
      <c r="O1702" s="108">
        <v>794614592</v>
      </c>
      <c r="P1702" s="108">
        <v>611967296</v>
      </c>
      <c r="Q1702" s="108">
        <v>504655136</v>
      </c>
      <c r="R1702" s="108">
        <v>518497088</v>
      </c>
      <c r="S1702" s="108">
        <v>414691328</v>
      </c>
      <c r="T1702" s="108">
        <v>512180928</v>
      </c>
      <c r="U1702" s="108">
        <v>442835456</v>
      </c>
      <c r="V1702" s="108">
        <v>381887648</v>
      </c>
      <c r="W1702" s="108">
        <v>448978784</v>
      </c>
      <c r="X1702" s="108">
        <v>397837376</v>
      </c>
      <c r="Y1702" s="108">
        <v>483125504</v>
      </c>
      <c r="Z1702" s="108">
        <v>414981056</v>
      </c>
      <c r="AA1702" s="108">
        <v>446786304</v>
      </c>
      <c r="AB1702" s="108">
        <v>424744192</v>
      </c>
      <c r="AC1702" s="108">
        <v>507188352</v>
      </c>
      <c r="AD1702" s="108">
        <v>626691264</v>
      </c>
      <c r="AE1702" s="108">
        <v>543744256</v>
      </c>
      <c r="AF1702" s="108">
        <v>504412704</v>
      </c>
      <c r="AG1702" s="108">
        <v>612426880</v>
      </c>
      <c r="AH1702" s="115">
        <v>534446336</v>
      </c>
      <c r="AI1702" s="105">
        <v>29.448399999999999</v>
      </c>
      <c r="AJ1702" s="105">
        <v>29.777000000000001</v>
      </c>
      <c r="AK1702" s="105">
        <v>29.9907</v>
      </c>
      <c r="AL1702" s="105">
        <v>29.600100000000001</v>
      </c>
      <c r="AM1702" s="105">
        <v>29.497800000000002</v>
      </c>
      <c r="AN1702" s="105">
        <v>30.159400000000002</v>
      </c>
      <c r="AO1702" s="105">
        <v>27.9496</v>
      </c>
      <c r="AP1702" s="105">
        <v>27.4621</v>
      </c>
      <c r="AQ1702" s="105">
        <v>22.391999999999999</v>
      </c>
      <c r="AR1702" s="105">
        <v>29.525500000000001</v>
      </c>
      <c r="AS1702" s="105">
        <v>30.1462</v>
      </c>
      <c r="AT1702" s="105">
        <v>29.792999999999999</v>
      </c>
      <c r="AU1702" s="105">
        <v>29.0989</v>
      </c>
      <c r="AV1702" s="105">
        <v>29.2395</v>
      </c>
      <c r="AW1702" s="105">
        <v>29.0444</v>
      </c>
      <c r="AX1702" s="105">
        <v>29.311399999999999</v>
      </c>
      <c r="AY1702" s="105">
        <v>29.0581</v>
      </c>
      <c r="AZ1702" s="105">
        <v>28.866700000000002</v>
      </c>
      <c r="BA1702" s="105">
        <v>28.986999999999998</v>
      </c>
      <c r="BB1702" s="105">
        <v>28.916899999999998</v>
      </c>
      <c r="BC1702" s="105">
        <v>29.069199999999999</v>
      </c>
      <c r="BD1702" s="105">
        <v>29.017600000000002</v>
      </c>
      <c r="BE1702" s="105">
        <v>29.1416</v>
      </c>
      <c r="BF1702" s="105">
        <v>29.098600000000001</v>
      </c>
      <c r="BG1702" s="105">
        <v>28.972000000000001</v>
      </c>
      <c r="BH1702" s="105">
        <v>29.264099999999999</v>
      </c>
      <c r="BI1702" s="105">
        <v>29.0322</v>
      </c>
      <c r="BJ1702" s="105">
        <v>28.9651</v>
      </c>
      <c r="BK1702" s="105">
        <v>29.130299999999998</v>
      </c>
      <c r="BL1702" s="116">
        <v>28.984100000000002</v>
      </c>
      <c r="BM1702" s="112">
        <v>1.27785E-2</v>
      </c>
      <c r="BN1702" s="112">
        <v>2.6732300000000001E-2</v>
      </c>
      <c r="BO1702" s="112">
        <v>0.15695500000000001</v>
      </c>
      <c r="BP1702" s="112">
        <v>1.3180300000000001E-2</v>
      </c>
      <c r="BQ1702" s="112">
        <v>0.26512599999999997</v>
      </c>
      <c r="BR1702" s="112">
        <v>0.72601599999999999</v>
      </c>
      <c r="BS1702" s="112">
        <v>0.63107599999999997</v>
      </c>
      <c r="BT1702" s="112">
        <v>0.40284799999999998</v>
      </c>
      <c r="BU1702" s="117">
        <v>0.57481499999999996</v>
      </c>
      <c r="BV1702" s="112">
        <v>4.6059999999999997E-2</v>
      </c>
      <c r="BW1702" s="112">
        <v>7.0549799999999996E-2</v>
      </c>
      <c r="BX1702" s="112">
        <v>0.26218399999999997</v>
      </c>
      <c r="BY1702" s="112">
        <v>3.3392699999999997E-2</v>
      </c>
      <c r="BZ1702" s="112">
        <v>0.60614800000000002</v>
      </c>
      <c r="CA1702" s="112">
        <v>0.87103699999999995</v>
      </c>
      <c r="CB1702" s="112">
        <v>0.78617800000000004</v>
      </c>
      <c r="CC1702" s="112">
        <v>0.59419200000000005</v>
      </c>
      <c r="CD1702" s="117">
        <v>0.85111700000000001</v>
      </c>
      <c r="CE1702" s="105">
        <v>0.71220499999999998</v>
      </c>
      <c r="CF1702" s="105">
        <v>0.72596400000000005</v>
      </c>
      <c r="CG1702" s="105">
        <v>-3.0919500000000002</v>
      </c>
      <c r="CH1702" s="105">
        <v>0.79507099999999997</v>
      </c>
      <c r="CI1702" s="105">
        <v>0.10111100000000001</v>
      </c>
      <c r="CJ1702" s="105">
        <v>5.2247399999999999E-2</v>
      </c>
      <c r="CK1702" s="105">
        <v>-3.5439199999999997E-2</v>
      </c>
      <c r="CL1702" s="105">
        <v>5.9461600000000003E-2</v>
      </c>
      <c r="CM1702" s="116">
        <v>6.2969800000000006E-2</v>
      </c>
    </row>
    <row r="1703" spans="1:91">
      <c r="A1703" s="104" t="s">
        <v>4429</v>
      </c>
      <c r="B1703" s="104" t="s">
        <v>4430</v>
      </c>
      <c r="C1703" s="104" t="s">
        <v>4431</v>
      </c>
      <c r="D1703" s="105">
        <v>29.27205</v>
      </c>
      <c r="E1703" s="108">
        <v>637638803.5</v>
      </c>
      <c r="F1703" s="108">
        <v>531748789.30000001</v>
      </c>
      <c r="G1703" s="108">
        <v>529002855.80000001</v>
      </c>
      <c r="H1703" s="108">
        <v>478311951</v>
      </c>
      <c r="I1703" s="108">
        <v>467388790</v>
      </c>
      <c r="J1703" s="108">
        <v>401651438.80000001</v>
      </c>
      <c r="K1703" s="108">
        <v>453274772</v>
      </c>
      <c r="L1703" s="108">
        <v>209033293.5</v>
      </c>
      <c r="M1703" s="108">
        <v>495578022</v>
      </c>
      <c r="N1703" s="108">
        <v>543240271.79999995</v>
      </c>
      <c r="O1703" s="108">
        <v>415845357.5</v>
      </c>
      <c r="P1703" s="108">
        <v>347197382.30000001</v>
      </c>
      <c r="Q1703" s="108">
        <v>545594059</v>
      </c>
      <c r="R1703" s="108">
        <v>512070419.5</v>
      </c>
      <c r="S1703" s="108">
        <v>270103863.80000001</v>
      </c>
      <c r="T1703" s="108">
        <v>445921324</v>
      </c>
      <c r="U1703" s="108">
        <v>598759125</v>
      </c>
      <c r="V1703" s="108">
        <v>533538191.80000001</v>
      </c>
      <c r="W1703" s="108">
        <v>689122008</v>
      </c>
      <c r="X1703" s="108">
        <v>652878953.5</v>
      </c>
      <c r="Y1703" s="108">
        <v>607215743</v>
      </c>
      <c r="Z1703" s="108">
        <v>544377130</v>
      </c>
      <c r="AA1703" s="108">
        <v>497298351.30000001</v>
      </c>
      <c r="AB1703" s="108">
        <v>585921380.29999995</v>
      </c>
      <c r="AC1703" s="108">
        <v>787194791</v>
      </c>
      <c r="AD1703" s="108">
        <v>519471156.89999998</v>
      </c>
      <c r="AE1703" s="108">
        <v>680782199.39999998</v>
      </c>
      <c r="AF1703" s="108">
        <v>637598177</v>
      </c>
      <c r="AG1703" s="108">
        <v>495256807.5</v>
      </c>
      <c r="AH1703" s="115">
        <v>622823779.29999995</v>
      </c>
      <c r="AI1703" s="105">
        <v>29.631599999999999</v>
      </c>
      <c r="AJ1703" s="105">
        <v>29.572600000000001</v>
      </c>
      <c r="AK1703" s="105">
        <v>29.578600000000002</v>
      </c>
      <c r="AL1703" s="105">
        <v>29.107800000000001</v>
      </c>
      <c r="AM1703" s="105">
        <v>29.247299999999999</v>
      </c>
      <c r="AN1703" s="105">
        <v>29.129200000000001</v>
      </c>
      <c r="AO1703" s="105">
        <v>29.014199999999999</v>
      </c>
      <c r="AP1703" s="105">
        <v>28.485499999999998</v>
      </c>
      <c r="AQ1703" s="105">
        <v>29.073599999999999</v>
      </c>
      <c r="AR1703" s="105">
        <v>29.437799999999999</v>
      </c>
      <c r="AS1703" s="105">
        <v>29.2014</v>
      </c>
      <c r="AT1703" s="105">
        <v>28.975300000000001</v>
      </c>
      <c r="AU1703" s="105">
        <v>29.2121</v>
      </c>
      <c r="AV1703" s="105">
        <v>29.221499999999999</v>
      </c>
      <c r="AW1703" s="105">
        <v>28.453199999999999</v>
      </c>
      <c r="AX1703" s="105">
        <v>29.111499999999999</v>
      </c>
      <c r="AY1703" s="105">
        <v>29.492100000000001</v>
      </c>
      <c r="AZ1703" s="105">
        <v>29.339400000000001</v>
      </c>
      <c r="BA1703" s="105">
        <v>29.6051</v>
      </c>
      <c r="BB1703" s="105">
        <v>29.634699999999999</v>
      </c>
      <c r="BC1703" s="105">
        <v>29.394500000000001</v>
      </c>
      <c r="BD1703" s="105">
        <v>29.4026</v>
      </c>
      <c r="BE1703" s="105">
        <v>29.296800000000001</v>
      </c>
      <c r="BF1703" s="105">
        <v>29.5627</v>
      </c>
      <c r="BG1703" s="105">
        <v>29.593599999999999</v>
      </c>
      <c r="BH1703" s="105">
        <v>28.993200000000002</v>
      </c>
      <c r="BI1703" s="105">
        <v>29.3565</v>
      </c>
      <c r="BJ1703" s="105">
        <v>29.303100000000001</v>
      </c>
      <c r="BK1703" s="105">
        <v>28.823799999999999</v>
      </c>
      <c r="BL1703" s="116">
        <v>29.209399999999999</v>
      </c>
      <c r="BM1703" s="112">
        <v>3.1050899999999999E-2</v>
      </c>
      <c r="BN1703" s="112">
        <v>0.76327100000000003</v>
      </c>
      <c r="BO1703" s="112">
        <v>0.344775</v>
      </c>
      <c r="BP1703" s="112">
        <v>0.66437199999999996</v>
      </c>
      <c r="BQ1703" s="112">
        <v>0.63688100000000003</v>
      </c>
      <c r="BR1703" s="112">
        <v>0.33269900000000002</v>
      </c>
      <c r="BS1703" s="112">
        <v>5.8688900000000002E-2</v>
      </c>
      <c r="BT1703" s="112">
        <v>0.136183</v>
      </c>
      <c r="BU1703" s="117">
        <v>0.42503999999999997</v>
      </c>
      <c r="BV1703" s="112">
        <v>7.5499300000000005E-2</v>
      </c>
      <c r="BW1703" s="112">
        <v>0.81136600000000003</v>
      </c>
      <c r="BX1703" s="112">
        <v>0.45886900000000003</v>
      </c>
      <c r="BY1703" s="112">
        <v>0.72645000000000004</v>
      </c>
      <c r="BZ1703" s="112">
        <v>0.81896899999999995</v>
      </c>
      <c r="CA1703" s="112">
        <v>0.60193700000000006</v>
      </c>
      <c r="CB1703" s="112">
        <v>0.230852</v>
      </c>
      <c r="CC1703" s="112">
        <v>0.31927899999999998</v>
      </c>
      <c r="CD1703" s="117">
        <v>0.78158300000000003</v>
      </c>
      <c r="CE1703" s="105">
        <v>0.482211</v>
      </c>
      <c r="CF1703" s="105">
        <v>4.9317699999999999E-2</v>
      </c>
      <c r="CG1703" s="105">
        <v>-0.254301</v>
      </c>
      <c r="CH1703" s="105">
        <v>9.2753699999999994E-2</v>
      </c>
      <c r="CI1703" s="105">
        <v>-0.149841</v>
      </c>
      <c r="CJ1703" s="105">
        <v>0.202234</v>
      </c>
      <c r="CK1703" s="105">
        <v>0.43267299999999997</v>
      </c>
      <c r="CL1703" s="105">
        <v>0.308612</v>
      </c>
      <c r="CM1703" s="116">
        <v>0.202344</v>
      </c>
    </row>
    <row r="1704" spans="1:91">
      <c r="A1704" s="104" t="s">
        <v>4432</v>
      </c>
      <c r="B1704" s="104" t="s">
        <v>4433</v>
      </c>
      <c r="C1704" s="104" t="s">
        <v>4434</v>
      </c>
      <c r="D1704" s="105">
        <v>30.213250000000002</v>
      </c>
      <c r="E1704" s="108">
        <v>898156688.5</v>
      </c>
      <c r="F1704" s="108">
        <v>681354022.5</v>
      </c>
      <c r="G1704" s="108">
        <v>730852206.39999998</v>
      </c>
      <c r="H1704" s="108">
        <v>1032787477</v>
      </c>
      <c r="I1704" s="108">
        <v>898983179.29999995</v>
      </c>
      <c r="J1704" s="108">
        <v>554749954</v>
      </c>
      <c r="K1704" s="108">
        <v>863561895</v>
      </c>
      <c r="L1704" s="108">
        <v>322805274</v>
      </c>
      <c r="M1704" s="108">
        <v>824234820.29999995</v>
      </c>
      <c r="N1704" s="108">
        <v>703539247.5</v>
      </c>
      <c r="O1704" s="108">
        <v>520885669.5</v>
      </c>
      <c r="P1704" s="108">
        <v>691964856</v>
      </c>
      <c r="Q1704" s="108">
        <v>1438899565</v>
      </c>
      <c r="R1704" s="108">
        <v>1014797371</v>
      </c>
      <c r="S1704" s="108">
        <v>857227354</v>
      </c>
      <c r="T1704" s="108">
        <v>1177305459</v>
      </c>
      <c r="U1704" s="108">
        <v>1286941778</v>
      </c>
      <c r="V1704" s="108">
        <v>1169073795</v>
      </c>
      <c r="W1704" s="108">
        <v>1055428351</v>
      </c>
      <c r="X1704" s="108">
        <v>1126739224</v>
      </c>
      <c r="Y1704" s="108">
        <v>1059477241</v>
      </c>
      <c r="Z1704" s="108">
        <v>880641254.79999995</v>
      </c>
      <c r="AA1704" s="108">
        <v>924759045.10000002</v>
      </c>
      <c r="AB1704" s="108">
        <v>930790284.79999995</v>
      </c>
      <c r="AC1704" s="108">
        <v>1337292162</v>
      </c>
      <c r="AD1704" s="108">
        <v>1262007826</v>
      </c>
      <c r="AE1704" s="108">
        <v>1497994981</v>
      </c>
      <c r="AF1704" s="108">
        <v>1450689451</v>
      </c>
      <c r="AG1704" s="108">
        <v>1366276153</v>
      </c>
      <c r="AH1704" s="115">
        <v>1378784772</v>
      </c>
      <c r="AI1704" s="105">
        <v>30.125900000000001</v>
      </c>
      <c r="AJ1704" s="105">
        <v>29.946000000000002</v>
      </c>
      <c r="AK1704" s="105">
        <v>30.035599999999999</v>
      </c>
      <c r="AL1704" s="105">
        <v>30.218299999999999</v>
      </c>
      <c r="AM1704" s="105">
        <v>30.173999999999999</v>
      </c>
      <c r="AN1704" s="105">
        <v>29.5809</v>
      </c>
      <c r="AO1704" s="105">
        <v>29.9147</v>
      </c>
      <c r="AP1704" s="105">
        <v>29.073</v>
      </c>
      <c r="AQ1704" s="105">
        <v>29.807600000000001</v>
      </c>
      <c r="AR1704" s="105">
        <v>29.8429</v>
      </c>
      <c r="AS1704" s="105">
        <v>29.525500000000001</v>
      </c>
      <c r="AT1704" s="105">
        <v>29.970300000000002</v>
      </c>
      <c r="AU1704" s="105">
        <v>30.661200000000001</v>
      </c>
      <c r="AV1704" s="105">
        <v>30.208200000000001</v>
      </c>
      <c r="AW1704" s="105">
        <v>30.0321</v>
      </c>
      <c r="AX1704" s="105">
        <v>30.5122</v>
      </c>
      <c r="AY1704" s="105">
        <v>30.5868</v>
      </c>
      <c r="AZ1704" s="105">
        <v>30.465499999999999</v>
      </c>
      <c r="BA1704" s="105">
        <v>30.220099999999999</v>
      </c>
      <c r="BB1704" s="105">
        <v>30.412099999999999</v>
      </c>
      <c r="BC1704" s="105">
        <v>30.181000000000001</v>
      </c>
      <c r="BD1704" s="105">
        <v>30.1142</v>
      </c>
      <c r="BE1704" s="105">
        <v>30.220500000000001</v>
      </c>
      <c r="BF1704" s="105">
        <v>30.230499999999999</v>
      </c>
      <c r="BG1704" s="105">
        <v>30.358499999999999</v>
      </c>
      <c r="BH1704" s="105">
        <v>30.273099999999999</v>
      </c>
      <c r="BI1704" s="105">
        <v>30.494299999999999</v>
      </c>
      <c r="BJ1704" s="105">
        <v>30.489100000000001</v>
      </c>
      <c r="BK1704" s="105">
        <v>30.293500000000002</v>
      </c>
      <c r="BL1704" s="116">
        <v>30.371600000000001</v>
      </c>
      <c r="BM1704" s="112">
        <v>1.0567099999999999E-2</v>
      </c>
      <c r="BN1704" s="112">
        <v>0.13853299999999999</v>
      </c>
      <c r="BO1704" s="112">
        <v>4.3841999999999999E-2</v>
      </c>
      <c r="BP1704" s="112">
        <v>1.3653200000000001E-2</v>
      </c>
      <c r="BQ1704" s="112">
        <v>0.68933</v>
      </c>
      <c r="BR1704" s="112">
        <v>0.110639</v>
      </c>
      <c r="BS1704" s="112">
        <v>0.28109800000000001</v>
      </c>
      <c r="BT1704" s="112">
        <v>4.4595299999999997E-2</v>
      </c>
      <c r="BU1704" s="117">
        <v>0.91760299999999995</v>
      </c>
      <c r="BV1704" s="112">
        <v>4.1488900000000002E-2</v>
      </c>
      <c r="BW1704" s="112">
        <v>0.21720800000000001</v>
      </c>
      <c r="BX1704" s="112">
        <v>0.12556300000000001</v>
      </c>
      <c r="BY1704" s="112">
        <v>3.4150699999999999E-2</v>
      </c>
      <c r="BZ1704" s="112">
        <v>0.85123899999999997</v>
      </c>
      <c r="CA1704" s="112">
        <v>0.345252</v>
      </c>
      <c r="CB1704" s="112">
        <v>0.51820500000000003</v>
      </c>
      <c r="CC1704" s="112">
        <v>0.170208</v>
      </c>
      <c r="CD1704" s="117">
        <v>0.97894899999999996</v>
      </c>
      <c r="CE1704" s="105">
        <v>-0.348941</v>
      </c>
      <c r="CF1704" s="105">
        <v>-0.393673</v>
      </c>
      <c r="CG1704" s="105">
        <v>-0.78634599999999999</v>
      </c>
      <c r="CH1704" s="105">
        <v>-0.60518300000000003</v>
      </c>
      <c r="CI1704" s="105">
        <v>-8.42088E-2</v>
      </c>
      <c r="CJ1704" s="105">
        <v>0.13671800000000001</v>
      </c>
      <c r="CK1704" s="105">
        <v>-0.113658</v>
      </c>
      <c r="CL1704" s="105">
        <v>-0.19634299999999999</v>
      </c>
      <c r="CM1704" s="116">
        <v>-9.4610900000000001E-3</v>
      </c>
    </row>
    <row r="1705" spans="1:91">
      <c r="A1705" s="104" t="s">
        <v>4435</v>
      </c>
      <c r="B1705" s="104" t="s">
        <v>4436</v>
      </c>
      <c r="C1705" s="104" t="s">
        <v>4437</v>
      </c>
      <c r="D1705" s="105">
        <v>32.559200000000004</v>
      </c>
      <c r="E1705" s="108">
        <v>3871265828</v>
      </c>
      <c r="F1705" s="108">
        <v>3813113897</v>
      </c>
      <c r="G1705" s="108">
        <v>3567999266</v>
      </c>
      <c r="H1705" s="108">
        <v>5055521194</v>
      </c>
      <c r="I1705" s="108">
        <v>4502665678</v>
      </c>
      <c r="J1705" s="108">
        <v>4009984016</v>
      </c>
      <c r="K1705" s="108">
        <v>4218743953</v>
      </c>
      <c r="L1705" s="108">
        <v>2581452601</v>
      </c>
      <c r="M1705" s="108">
        <v>4063318740</v>
      </c>
      <c r="N1705" s="108">
        <v>4091903979</v>
      </c>
      <c r="O1705" s="108">
        <v>2605821986</v>
      </c>
      <c r="P1705" s="108">
        <v>2383700779</v>
      </c>
      <c r="Q1705" s="108">
        <v>7223656814</v>
      </c>
      <c r="R1705" s="108">
        <v>7060217448</v>
      </c>
      <c r="S1705" s="108">
        <v>7628977232</v>
      </c>
      <c r="T1705" s="108">
        <v>5331173358</v>
      </c>
      <c r="U1705" s="108">
        <v>5737193936</v>
      </c>
      <c r="V1705" s="108">
        <v>4479516752</v>
      </c>
      <c r="W1705" s="108">
        <v>6730530904</v>
      </c>
      <c r="X1705" s="108">
        <v>6405008135</v>
      </c>
      <c r="Y1705" s="108">
        <v>7200430353</v>
      </c>
      <c r="Z1705" s="108">
        <v>5162967134</v>
      </c>
      <c r="AA1705" s="108">
        <v>4901112164</v>
      </c>
      <c r="AB1705" s="108">
        <v>5060996633</v>
      </c>
      <c r="AC1705" s="108">
        <v>6856037911</v>
      </c>
      <c r="AD1705" s="108">
        <v>7935968978</v>
      </c>
      <c r="AE1705" s="108">
        <v>6389485287</v>
      </c>
      <c r="AF1705" s="108">
        <v>6189350182</v>
      </c>
      <c r="AG1705" s="108">
        <v>6238813644</v>
      </c>
      <c r="AH1705" s="115">
        <v>6262978602</v>
      </c>
      <c r="AI1705" s="105">
        <v>32.233600000000003</v>
      </c>
      <c r="AJ1705" s="105">
        <v>32.369599999999998</v>
      </c>
      <c r="AK1705" s="105">
        <v>32.271700000000003</v>
      </c>
      <c r="AL1705" s="105">
        <v>32.509599999999999</v>
      </c>
      <c r="AM1705" s="105">
        <v>32.486800000000002</v>
      </c>
      <c r="AN1705" s="105">
        <v>32.332700000000003</v>
      </c>
      <c r="AO1705" s="105">
        <v>32.2378</v>
      </c>
      <c r="AP1705" s="105">
        <v>31.916699999999999</v>
      </c>
      <c r="AQ1705" s="105">
        <v>32.109099999999998</v>
      </c>
      <c r="AR1705" s="105">
        <v>32.346899999999998</v>
      </c>
      <c r="AS1705" s="105">
        <v>31.746600000000001</v>
      </c>
      <c r="AT1705" s="105">
        <v>31.7547</v>
      </c>
      <c r="AU1705" s="105">
        <v>32.972900000000003</v>
      </c>
      <c r="AV1705" s="105">
        <v>33.006799999999998</v>
      </c>
      <c r="AW1705" s="105">
        <v>33.161099999999998</v>
      </c>
      <c r="AX1705" s="105">
        <v>32.691099999999999</v>
      </c>
      <c r="AY1705" s="105">
        <v>32.7361</v>
      </c>
      <c r="AZ1705" s="105">
        <v>32.388800000000003</v>
      </c>
      <c r="BA1705" s="105">
        <v>32.893000000000001</v>
      </c>
      <c r="BB1705" s="105">
        <v>32.902200000000001</v>
      </c>
      <c r="BC1705" s="105">
        <v>32.949100000000001</v>
      </c>
      <c r="BD1705" s="105">
        <v>32.6798</v>
      </c>
      <c r="BE1705" s="105">
        <v>32.590800000000002</v>
      </c>
      <c r="BF1705" s="105">
        <v>32.673400000000001</v>
      </c>
      <c r="BG1705" s="105">
        <v>32.719099999999997</v>
      </c>
      <c r="BH1705" s="105">
        <v>32.900300000000001</v>
      </c>
      <c r="BI1705" s="105">
        <v>32.5869</v>
      </c>
      <c r="BJ1705" s="105">
        <v>32.5822</v>
      </c>
      <c r="BK1705" s="105">
        <v>32.467100000000002</v>
      </c>
      <c r="BL1705" s="116">
        <v>32.536200000000001</v>
      </c>
      <c r="BM1705" s="112">
        <v>1.07396E-2</v>
      </c>
      <c r="BN1705" s="112">
        <v>0.257795</v>
      </c>
      <c r="BO1705" s="112">
        <v>1.1287999999999999E-2</v>
      </c>
      <c r="BP1705" s="112">
        <v>4.5323700000000001E-2</v>
      </c>
      <c r="BQ1705" s="112">
        <v>1.49307E-3</v>
      </c>
      <c r="BR1705" s="112">
        <v>0.53744000000000003</v>
      </c>
      <c r="BS1705" s="112">
        <v>5.1072400000000005E-4</v>
      </c>
      <c r="BT1705" s="112">
        <v>5.3341699999999999E-2</v>
      </c>
      <c r="BU1705" s="117">
        <v>9.9315399999999998E-2</v>
      </c>
      <c r="BV1705" s="112">
        <v>4.15699E-2</v>
      </c>
      <c r="BW1705" s="112">
        <v>0.34882400000000002</v>
      </c>
      <c r="BX1705" s="112">
        <v>6.2833600000000003E-2</v>
      </c>
      <c r="BY1705" s="112">
        <v>8.5221000000000005E-2</v>
      </c>
      <c r="BZ1705" s="112">
        <v>0.14594399999999999</v>
      </c>
      <c r="CA1705" s="112">
        <v>0.76503699999999997</v>
      </c>
      <c r="CB1705" s="112">
        <v>2.7831399999999999E-2</v>
      </c>
      <c r="CC1705" s="112">
        <v>0.19032199999999999</v>
      </c>
      <c r="CD1705" s="117">
        <v>0.61957799999999996</v>
      </c>
      <c r="CE1705" s="105">
        <v>-0.23686199999999999</v>
      </c>
      <c r="CF1705" s="105">
        <v>-8.5467000000000001E-2</v>
      </c>
      <c r="CG1705" s="105">
        <v>-0.44062600000000002</v>
      </c>
      <c r="CH1705" s="105">
        <v>-0.57910300000000003</v>
      </c>
      <c r="CI1705" s="105">
        <v>0.51841099999999996</v>
      </c>
      <c r="CJ1705" s="105">
        <v>7.6829300000000003E-2</v>
      </c>
      <c r="CK1705" s="105">
        <v>0.38626500000000002</v>
      </c>
      <c r="CL1705" s="105">
        <v>0.119478</v>
      </c>
      <c r="CM1705" s="116">
        <v>0.20691000000000001</v>
      </c>
    </row>
    <row r="1706" spans="1:91">
      <c r="A1706" s="104" t="s">
        <v>4438</v>
      </c>
      <c r="B1706" s="104" t="s">
        <v>4439</v>
      </c>
      <c r="C1706" s="104" t="s">
        <v>4440</v>
      </c>
      <c r="D1706" s="105">
        <v>35.223100000000002</v>
      </c>
      <c r="E1706" s="108">
        <v>33830469707</v>
      </c>
      <c r="F1706" s="108">
        <v>35123496938</v>
      </c>
      <c r="G1706" s="108">
        <v>35287188298</v>
      </c>
      <c r="H1706" s="108">
        <v>36134329106</v>
      </c>
      <c r="I1706" s="108">
        <v>31616421605</v>
      </c>
      <c r="J1706" s="108">
        <v>33195252938</v>
      </c>
      <c r="K1706" s="108">
        <v>33284872770</v>
      </c>
      <c r="L1706" s="108">
        <v>23528441334</v>
      </c>
      <c r="M1706" s="108">
        <v>36034774330</v>
      </c>
      <c r="N1706" s="108">
        <v>31854400274</v>
      </c>
      <c r="O1706" s="108">
        <v>35294053124</v>
      </c>
      <c r="P1706" s="108">
        <v>31482742427</v>
      </c>
      <c r="Q1706" s="108">
        <v>32026643052</v>
      </c>
      <c r="R1706" s="108">
        <v>29613339175</v>
      </c>
      <c r="S1706" s="108">
        <v>20899026792</v>
      </c>
      <c r="T1706" s="108">
        <v>28295554486</v>
      </c>
      <c r="U1706" s="108">
        <v>30348134589</v>
      </c>
      <c r="V1706" s="108">
        <v>33938019446</v>
      </c>
      <c r="W1706" s="108">
        <v>30780202677</v>
      </c>
      <c r="X1706" s="108">
        <v>29016342214</v>
      </c>
      <c r="Y1706" s="108">
        <v>35119108929</v>
      </c>
      <c r="Z1706" s="108">
        <v>28851505074</v>
      </c>
      <c r="AA1706" s="108">
        <v>32006425938</v>
      </c>
      <c r="AB1706" s="108">
        <v>33469674421</v>
      </c>
      <c r="AC1706" s="108">
        <v>32908262452</v>
      </c>
      <c r="AD1706" s="108">
        <v>37366061428</v>
      </c>
      <c r="AE1706" s="108">
        <v>40048822985</v>
      </c>
      <c r="AF1706" s="108">
        <v>38288780672</v>
      </c>
      <c r="AG1706" s="108">
        <v>40222829187</v>
      </c>
      <c r="AH1706" s="115">
        <v>39310396993</v>
      </c>
      <c r="AI1706" s="105">
        <v>35.3611</v>
      </c>
      <c r="AJ1706" s="105">
        <v>35.527999999999999</v>
      </c>
      <c r="AK1706" s="105">
        <v>35.524700000000003</v>
      </c>
      <c r="AL1706" s="105">
        <v>35.347000000000001</v>
      </c>
      <c r="AM1706" s="105">
        <v>35.289400000000001</v>
      </c>
      <c r="AN1706" s="105">
        <v>35.312800000000003</v>
      </c>
      <c r="AO1706" s="105">
        <v>35.201099999999997</v>
      </c>
      <c r="AP1706" s="105">
        <v>35.035800000000002</v>
      </c>
      <c r="AQ1706" s="105">
        <v>35.257800000000003</v>
      </c>
      <c r="AR1706" s="105">
        <v>35.3444</v>
      </c>
      <c r="AS1706" s="105">
        <v>35.517699999999998</v>
      </c>
      <c r="AT1706" s="105">
        <v>35.478000000000002</v>
      </c>
      <c r="AU1706" s="105">
        <v>35.103299999999997</v>
      </c>
      <c r="AV1706" s="105">
        <v>35.075200000000002</v>
      </c>
      <c r="AW1706" s="105">
        <v>34.663499999999999</v>
      </c>
      <c r="AX1706" s="105">
        <v>35.099200000000003</v>
      </c>
      <c r="AY1706" s="105">
        <v>35.125500000000002</v>
      </c>
      <c r="AZ1706" s="105">
        <v>35.310299999999998</v>
      </c>
      <c r="BA1706" s="105">
        <v>35.086199999999998</v>
      </c>
      <c r="BB1706" s="105">
        <v>35.0974</v>
      </c>
      <c r="BC1706" s="105">
        <v>35.246200000000002</v>
      </c>
      <c r="BD1706" s="105">
        <v>35.174100000000003</v>
      </c>
      <c r="BE1706" s="105">
        <v>35.313099999999999</v>
      </c>
      <c r="BF1706" s="105">
        <v>35.398699999999998</v>
      </c>
      <c r="BG1706" s="105">
        <v>35.010599999999997</v>
      </c>
      <c r="BH1706" s="105">
        <v>35.146599999999999</v>
      </c>
      <c r="BI1706" s="105">
        <v>35.234900000000003</v>
      </c>
      <c r="BJ1706" s="105">
        <v>35.211300000000001</v>
      </c>
      <c r="BK1706" s="105">
        <v>35.155900000000003</v>
      </c>
      <c r="BL1706" s="116">
        <v>35.202599999999997</v>
      </c>
      <c r="BM1706" s="112">
        <v>8.1907799999999999E-3</v>
      </c>
      <c r="BN1706" s="112">
        <v>6.1888200000000003E-3</v>
      </c>
      <c r="BO1706" s="112">
        <v>0.734545</v>
      </c>
      <c r="BP1706" s="112">
        <v>9.6220899999999998E-3</v>
      </c>
      <c r="BQ1706" s="112">
        <v>0.165521</v>
      </c>
      <c r="BR1706" s="112">
        <v>0.87406200000000001</v>
      </c>
      <c r="BS1706" s="112">
        <v>0.43930200000000003</v>
      </c>
      <c r="BT1706" s="112">
        <v>0.19440099999999999</v>
      </c>
      <c r="BU1706" s="117">
        <v>0.42978499999999997</v>
      </c>
      <c r="BV1706" s="112">
        <v>3.5830000000000001E-2</v>
      </c>
      <c r="BW1706" s="112">
        <v>2.94238E-2</v>
      </c>
      <c r="BX1706" s="112">
        <v>0.80010800000000004</v>
      </c>
      <c r="BY1706" s="112">
        <v>2.7272100000000001E-2</v>
      </c>
      <c r="BZ1706" s="112">
        <v>0.54135800000000001</v>
      </c>
      <c r="CA1706" s="112">
        <v>0.94645000000000001</v>
      </c>
      <c r="CB1706" s="112">
        <v>0.65110000000000001</v>
      </c>
      <c r="CC1706" s="112">
        <v>0.39207599999999998</v>
      </c>
      <c r="CD1706" s="117">
        <v>0.78158300000000003</v>
      </c>
      <c r="CE1706" s="105">
        <v>0.281366</v>
      </c>
      <c r="CF1706" s="105">
        <v>0.12650700000000001</v>
      </c>
      <c r="CG1706" s="105">
        <v>-2.5004100000000001E-2</v>
      </c>
      <c r="CH1706" s="105">
        <v>0.256795</v>
      </c>
      <c r="CI1706" s="105">
        <v>-0.24257500000000001</v>
      </c>
      <c r="CJ1706" s="105">
        <v>-1.15891E-2</v>
      </c>
      <c r="CK1706" s="105">
        <v>-4.6638499999999999E-2</v>
      </c>
      <c r="CL1706" s="105">
        <v>0.105381</v>
      </c>
      <c r="CM1706" s="116">
        <v>-5.9185000000000001E-2</v>
      </c>
    </row>
    <row r="1707" spans="1:91">
      <c r="A1707" s="104" t="s">
        <v>4441</v>
      </c>
      <c r="B1707" s="104" t="s">
        <v>4442</v>
      </c>
      <c r="C1707" s="104" t="s">
        <v>4443</v>
      </c>
      <c r="D1707" s="105">
        <v>35.337500000000006</v>
      </c>
      <c r="E1707" s="108">
        <v>30139704972</v>
      </c>
      <c r="F1707" s="108">
        <v>20515412002</v>
      </c>
      <c r="G1707" s="108">
        <v>18470883277</v>
      </c>
      <c r="H1707" s="108">
        <v>24992543441</v>
      </c>
      <c r="I1707" s="108">
        <v>24974853500</v>
      </c>
      <c r="J1707" s="108">
        <v>14650257194</v>
      </c>
      <c r="K1707" s="108">
        <v>31882184737</v>
      </c>
      <c r="L1707" s="108">
        <v>12211020600</v>
      </c>
      <c r="M1707" s="108">
        <v>27689413520</v>
      </c>
      <c r="N1707" s="108">
        <v>26019882366</v>
      </c>
      <c r="O1707" s="108">
        <v>18058743493</v>
      </c>
      <c r="P1707" s="108">
        <v>19220773201</v>
      </c>
      <c r="Q1707" s="108">
        <v>41469580425</v>
      </c>
      <c r="R1707" s="108">
        <v>39728542340</v>
      </c>
      <c r="S1707" s="108">
        <v>23136383818</v>
      </c>
      <c r="T1707" s="108">
        <v>36456905109</v>
      </c>
      <c r="U1707" s="108">
        <v>40080557324</v>
      </c>
      <c r="V1707" s="108">
        <v>37332712541</v>
      </c>
      <c r="W1707" s="108">
        <v>33289464098</v>
      </c>
      <c r="X1707" s="108">
        <v>41518490040</v>
      </c>
      <c r="Y1707" s="108">
        <v>42579073451</v>
      </c>
      <c r="Z1707" s="108">
        <v>36141680790</v>
      </c>
      <c r="AA1707" s="108">
        <v>35688037032</v>
      </c>
      <c r="AB1707" s="108">
        <v>41145653478</v>
      </c>
      <c r="AC1707" s="108">
        <v>38249441887</v>
      </c>
      <c r="AD1707" s="108">
        <v>53588513099</v>
      </c>
      <c r="AE1707" s="108">
        <v>52683910762</v>
      </c>
      <c r="AF1707" s="108">
        <v>49222242484</v>
      </c>
      <c r="AG1707" s="108">
        <v>55820002491</v>
      </c>
      <c r="AH1707" s="115">
        <v>53218170123</v>
      </c>
      <c r="AI1707" s="105">
        <v>35.194400000000002</v>
      </c>
      <c r="AJ1707" s="105">
        <v>34.759300000000003</v>
      </c>
      <c r="AK1707" s="105">
        <v>34.601399999999998</v>
      </c>
      <c r="AL1707" s="105">
        <v>34.815199999999997</v>
      </c>
      <c r="AM1707" s="105">
        <v>34.955199999999998</v>
      </c>
      <c r="AN1707" s="105">
        <v>34.158000000000001</v>
      </c>
      <c r="AO1707" s="105">
        <v>35.141100000000002</v>
      </c>
      <c r="AP1707" s="105">
        <v>34.127200000000002</v>
      </c>
      <c r="AQ1707" s="105">
        <v>34.877699999999997</v>
      </c>
      <c r="AR1707" s="105">
        <v>35.0565</v>
      </c>
      <c r="AS1707" s="105">
        <v>34.571800000000003</v>
      </c>
      <c r="AT1707" s="105">
        <v>34.766100000000002</v>
      </c>
      <c r="AU1707" s="105">
        <v>35.478200000000001</v>
      </c>
      <c r="AV1707" s="105">
        <v>35.499099999999999</v>
      </c>
      <c r="AW1707" s="105">
        <v>34.810299999999998</v>
      </c>
      <c r="AX1707" s="105">
        <v>35.464799999999997</v>
      </c>
      <c r="AY1707" s="105">
        <v>35.527299999999997</v>
      </c>
      <c r="AZ1707" s="105">
        <v>35.445300000000003</v>
      </c>
      <c r="BA1707" s="105">
        <v>35.199300000000001</v>
      </c>
      <c r="BB1707" s="105">
        <v>35.613300000000002</v>
      </c>
      <c r="BC1707" s="105">
        <v>35.522599999999997</v>
      </c>
      <c r="BD1707" s="105">
        <v>35.499000000000002</v>
      </c>
      <c r="BE1707" s="105">
        <v>35.469799999999999</v>
      </c>
      <c r="BF1707" s="105">
        <v>35.696599999999997</v>
      </c>
      <c r="BG1707" s="105">
        <v>35.229700000000001</v>
      </c>
      <c r="BH1707" s="105">
        <v>35.667099999999998</v>
      </c>
      <c r="BI1707" s="105">
        <v>35.630499999999998</v>
      </c>
      <c r="BJ1707" s="105">
        <v>35.573599999999999</v>
      </c>
      <c r="BK1707" s="105">
        <v>35.632199999999997</v>
      </c>
      <c r="BL1707" s="116">
        <v>35.643700000000003</v>
      </c>
      <c r="BM1707" s="112">
        <v>1.28345E-2</v>
      </c>
      <c r="BN1707" s="112">
        <v>1.6860799999999999E-2</v>
      </c>
      <c r="BO1707" s="112">
        <v>4.1579600000000001E-2</v>
      </c>
      <c r="BP1707" s="112">
        <v>4.55573E-3</v>
      </c>
      <c r="BQ1707" s="112">
        <v>0.19429299999999999</v>
      </c>
      <c r="BR1707" s="112">
        <v>1.3984699999999999E-2</v>
      </c>
      <c r="BS1707" s="112">
        <v>0.24990200000000001</v>
      </c>
      <c r="BT1707" s="112">
        <v>0.455988</v>
      </c>
      <c r="BU1707" s="117">
        <v>0.490815</v>
      </c>
      <c r="BV1707" s="112">
        <v>4.6082600000000001E-2</v>
      </c>
      <c r="BW1707" s="112">
        <v>5.2614500000000002E-2</v>
      </c>
      <c r="BX1707" s="112">
        <v>0.12200800000000001</v>
      </c>
      <c r="BY1707" s="112">
        <v>1.6914499999999999E-2</v>
      </c>
      <c r="BZ1707" s="112">
        <v>0.56318400000000002</v>
      </c>
      <c r="CA1707" s="112">
        <v>0.1124</v>
      </c>
      <c r="CB1707" s="112">
        <v>0.484628</v>
      </c>
      <c r="CC1707" s="112">
        <v>0.63818299999999994</v>
      </c>
      <c r="CD1707" s="117">
        <v>0.80537000000000003</v>
      </c>
      <c r="CE1707" s="105">
        <v>-0.76482499999999998</v>
      </c>
      <c r="CF1707" s="105">
        <v>-0.97374899999999998</v>
      </c>
      <c r="CG1707" s="105">
        <v>-0.90119000000000005</v>
      </c>
      <c r="CH1707" s="105">
        <v>-0.81841699999999995</v>
      </c>
      <c r="CI1707" s="105">
        <v>-0.35399199999999997</v>
      </c>
      <c r="CJ1707" s="105">
        <v>-0.13738900000000001</v>
      </c>
      <c r="CK1707" s="105">
        <v>-0.17146600000000001</v>
      </c>
      <c r="CL1707" s="105">
        <v>-6.1396300000000001E-2</v>
      </c>
      <c r="CM1707" s="116">
        <v>-0.107419</v>
      </c>
    </row>
    <row r="1708" spans="1:91">
      <c r="A1708" s="104" t="s">
        <v>4444</v>
      </c>
      <c r="B1708" s="104" t="s">
        <v>4445</v>
      </c>
      <c r="C1708" s="104" t="s">
        <v>4446</v>
      </c>
      <c r="D1708" s="105">
        <v>30.059149999999999</v>
      </c>
      <c r="E1708" s="108">
        <v>197002687.59999999</v>
      </c>
      <c r="F1708" s="108">
        <v>84178409.480000004</v>
      </c>
      <c r="G1708" s="108">
        <v>27375703.469999999</v>
      </c>
      <c r="H1708" s="108">
        <v>628563111.39999998</v>
      </c>
      <c r="I1708" s="108">
        <v>645928311.29999995</v>
      </c>
      <c r="J1708" s="108">
        <v>489315052.5</v>
      </c>
      <c r="K1708" s="108">
        <v>548937719.60000002</v>
      </c>
      <c r="L1708" s="108">
        <v>363403616.60000002</v>
      </c>
      <c r="M1708" s="108">
        <v>151558983</v>
      </c>
      <c r="N1708" s="108">
        <v>787625920.70000005</v>
      </c>
      <c r="O1708" s="108">
        <v>549375726.70000005</v>
      </c>
      <c r="P1708" s="108">
        <v>605603479.60000002</v>
      </c>
      <c r="Q1708" s="108">
        <v>1131243563</v>
      </c>
      <c r="R1708" s="108">
        <v>757262935.39999998</v>
      </c>
      <c r="S1708" s="108">
        <v>322215607.30000001</v>
      </c>
      <c r="T1708" s="108">
        <v>1085652511</v>
      </c>
      <c r="U1708" s="108">
        <v>993857971.70000005</v>
      </c>
      <c r="V1708" s="108">
        <v>926380121.5</v>
      </c>
      <c r="W1708" s="108">
        <v>734165136.29999995</v>
      </c>
      <c r="X1708" s="108">
        <v>1144931424</v>
      </c>
      <c r="Y1708" s="108">
        <v>1271818155</v>
      </c>
      <c r="Z1708" s="108">
        <v>959430142.5</v>
      </c>
      <c r="AA1708" s="108">
        <v>1029147152</v>
      </c>
      <c r="AB1708" s="108">
        <v>910613503</v>
      </c>
      <c r="AC1708" s="108">
        <v>1411702301</v>
      </c>
      <c r="AD1708" s="108">
        <v>1745380961</v>
      </c>
      <c r="AE1708" s="108">
        <v>1468869097</v>
      </c>
      <c r="AF1708" s="108">
        <v>1469844959</v>
      </c>
      <c r="AG1708" s="108">
        <v>1475569490</v>
      </c>
      <c r="AH1708" s="115">
        <v>1581434589</v>
      </c>
      <c r="AI1708" s="105">
        <v>27.937100000000001</v>
      </c>
      <c r="AJ1708" s="105">
        <v>27.037700000000001</v>
      </c>
      <c r="AK1708" s="105">
        <v>25.363499999999998</v>
      </c>
      <c r="AL1708" s="105">
        <v>29.501899999999999</v>
      </c>
      <c r="AM1708" s="105">
        <v>29.6951</v>
      </c>
      <c r="AN1708" s="105">
        <v>29.4023</v>
      </c>
      <c r="AO1708" s="105">
        <v>29.293600000000001</v>
      </c>
      <c r="AP1708" s="105">
        <v>29.328199999999999</v>
      </c>
      <c r="AQ1708" s="105">
        <v>27.3644</v>
      </c>
      <c r="AR1708" s="105">
        <v>30.005199999999999</v>
      </c>
      <c r="AS1708" s="105">
        <v>29.602</v>
      </c>
      <c r="AT1708" s="105">
        <v>29.777999999999999</v>
      </c>
      <c r="AU1708" s="105">
        <v>30.3066</v>
      </c>
      <c r="AV1708" s="105">
        <v>29.785900000000002</v>
      </c>
      <c r="AW1708" s="105">
        <v>28.673300000000001</v>
      </c>
      <c r="AX1708" s="105">
        <v>30.395199999999999</v>
      </c>
      <c r="AY1708" s="105">
        <v>30.212900000000001</v>
      </c>
      <c r="AZ1708" s="105">
        <v>30.113099999999999</v>
      </c>
      <c r="BA1708" s="105">
        <v>29.6965</v>
      </c>
      <c r="BB1708" s="105">
        <v>30.437899999999999</v>
      </c>
      <c r="BC1708" s="105">
        <v>30.4465</v>
      </c>
      <c r="BD1708" s="105">
        <v>30.238199999999999</v>
      </c>
      <c r="BE1708" s="105">
        <v>30.374600000000001</v>
      </c>
      <c r="BF1708" s="105">
        <v>30.198799999999999</v>
      </c>
      <c r="BG1708" s="105">
        <v>30.436699999999998</v>
      </c>
      <c r="BH1708" s="105">
        <v>30.7407</v>
      </c>
      <c r="BI1708" s="105">
        <v>30.465900000000001</v>
      </c>
      <c r="BJ1708" s="105">
        <v>30.508099999999999</v>
      </c>
      <c r="BK1708" s="105">
        <v>30.4026</v>
      </c>
      <c r="BL1708" s="116">
        <v>30.566500000000001</v>
      </c>
      <c r="BM1708" s="112">
        <v>7.9646300000000003E-3</v>
      </c>
      <c r="BN1708" s="112">
        <v>6.2093399999999996E-4</v>
      </c>
      <c r="BO1708" s="112">
        <v>4.8172100000000002E-2</v>
      </c>
      <c r="BP1708" s="112">
        <v>5.2383799999999999E-3</v>
      </c>
      <c r="BQ1708" s="112">
        <v>0.135297</v>
      </c>
      <c r="BR1708" s="112">
        <v>5.7711499999999999E-2</v>
      </c>
      <c r="BS1708" s="112">
        <v>0.30334</v>
      </c>
      <c r="BT1708" s="112">
        <v>3.63799E-2</v>
      </c>
      <c r="BU1708" s="117">
        <v>0.63509000000000004</v>
      </c>
      <c r="BV1708" s="112">
        <v>3.5399300000000002E-2</v>
      </c>
      <c r="BW1708" s="112">
        <v>1.1531E-2</v>
      </c>
      <c r="BX1708" s="112">
        <v>0.13223199999999999</v>
      </c>
      <c r="BY1708" s="112">
        <v>1.8382300000000001E-2</v>
      </c>
      <c r="BZ1708" s="112">
        <v>0.51434299999999999</v>
      </c>
      <c r="CA1708" s="112">
        <v>0.23849400000000001</v>
      </c>
      <c r="CB1708" s="112">
        <v>0.537107</v>
      </c>
      <c r="CC1708" s="112">
        <v>0.15584500000000001</v>
      </c>
      <c r="CD1708" s="117">
        <v>0.87985000000000002</v>
      </c>
      <c r="CE1708" s="105">
        <v>-3.7129300000000001</v>
      </c>
      <c r="CF1708" s="105">
        <v>-0.959283</v>
      </c>
      <c r="CG1708" s="105">
        <v>-1.8303199999999999</v>
      </c>
      <c r="CH1708" s="105">
        <v>-0.69728900000000005</v>
      </c>
      <c r="CI1708" s="105">
        <v>-0.90376599999999996</v>
      </c>
      <c r="CJ1708" s="105">
        <v>-0.251944</v>
      </c>
      <c r="CK1708" s="105">
        <v>-0.29876900000000001</v>
      </c>
      <c r="CL1708" s="105">
        <v>-0.221834</v>
      </c>
      <c r="CM1708" s="116">
        <v>5.5417399999999999E-2</v>
      </c>
    </row>
    <row r="1709" spans="1:91">
      <c r="A1709" s="104" t="s">
        <v>4447</v>
      </c>
      <c r="B1709" s="104" t="s">
        <v>4448</v>
      </c>
      <c r="C1709" s="104" t="s">
        <v>4449</v>
      </c>
      <c r="D1709" s="105">
        <v>32.551100000000005</v>
      </c>
      <c r="E1709" s="108">
        <v>3292286306</v>
      </c>
      <c r="F1709" s="108">
        <v>2909800384</v>
      </c>
      <c r="G1709" s="108">
        <v>2822739602</v>
      </c>
      <c r="H1709" s="108">
        <v>4923957353</v>
      </c>
      <c r="I1709" s="108">
        <v>4442416829</v>
      </c>
      <c r="J1709" s="108">
        <v>3741639476</v>
      </c>
      <c r="K1709" s="108">
        <v>4220402172</v>
      </c>
      <c r="L1709" s="108">
        <v>3448181451</v>
      </c>
      <c r="M1709" s="108">
        <v>5832571650</v>
      </c>
      <c r="N1709" s="108">
        <v>5230106888</v>
      </c>
      <c r="O1709" s="108">
        <v>4134495798</v>
      </c>
      <c r="P1709" s="108">
        <v>4404149902</v>
      </c>
      <c r="Q1709" s="108">
        <v>6738755309</v>
      </c>
      <c r="R1709" s="108">
        <v>6166025977</v>
      </c>
      <c r="S1709" s="108">
        <v>4374862482</v>
      </c>
      <c r="T1709" s="108">
        <v>5786038386</v>
      </c>
      <c r="U1709" s="108">
        <v>6056626034</v>
      </c>
      <c r="V1709" s="108">
        <v>5905803882</v>
      </c>
      <c r="W1709" s="108">
        <v>4767672065</v>
      </c>
      <c r="X1709" s="108">
        <v>4769446237</v>
      </c>
      <c r="Y1709" s="108">
        <v>6321153604</v>
      </c>
      <c r="Z1709" s="108">
        <v>4480798980</v>
      </c>
      <c r="AA1709" s="108">
        <v>4264620268</v>
      </c>
      <c r="AB1709" s="108">
        <v>4137211804</v>
      </c>
      <c r="AC1709" s="108">
        <v>7706931692</v>
      </c>
      <c r="AD1709" s="108">
        <v>7565680951</v>
      </c>
      <c r="AE1709" s="108">
        <v>8016242508</v>
      </c>
      <c r="AF1709" s="108">
        <v>8245381274</v>
      </c>
      <c r="AG1709" s="108">
        <v>8979603428</v>
      </c>
      <c r="AH1709" s="115">
        <v>8267755914</v>
      </c>
      <c r="AI1709" s="105">
        <v>31.9999</v>
      </c>
      <c r="AJ1709" s="105">
        <v>31.980899999999998</v>
      </c>
      <c r="AK1709" s="105">
        <v>31.929300000000001</v>
      </c>
      <c r="AL1709" s="105">
        <v>32.471600000000002</v>
      </c>
      <c r="AM1709" s="105">
        <v>32.467199999999998</v>
      </c>
      <c r="AN1709" s="105">
        <v>32.232900000000001</v>
      </c>
      <c r="AO1709" s="105">
        <v>32.241199999999999</v>
      </c>
      <c r="AP1709" s="105">
        <v>32.344200000000001</v>
      </c>
      <c r="AQ1709" s="105">
        <v>32.630600000000001</v>
      </c>
      <c r="AR1709" s="105">
        <v>32.717100000000002</v>
      </c>
      <c r="AS1709" s="105">
        <v>32.448900000000002</v>
      </c>
      <c r="AT1709" s="105">
        <v>32.6404</v>
      </c>
      <c r="AU1709" s="105">
        <v>32.875500000000002</v>
      </c>
      <c r="AV1709" s="105">
        <v>32.811399999999999</v>
      </c>
      <c r="AW1709" s="105">
        <v>32.343000000000004</v>
      </c>
      <c r="AX1709" s="105">
        <v>32.809199999999997</v>
      </c>
      <c r="AY1709" s="105">
        <v>32.813200000000002</v>
      </c>
      <c r="AZ1709" s="105">
        <v>32.789299999999997</v>
      </c>
      <c r="BA1709" s="105">
        <v>32.395600000000002</v>
      </c>
      <c r="BB1709" s="105">
        <v>32.471600000000002</v>
      </c>
      <c r="BC1709" s="105">
        <v>32.752600000000001</v>
      </c>
      <c r="BD1709" s="105">
        <v>32.471400000000003</v>
      </c>
      <c r="BE1709" s="105">
        <v>32.388199999999998</v>
      </c>
      <c r="BF1709" s="105">
        <v>32.382599999999996</v>
      </c>
      <c r="BG1709" s="105">
        <v>32.889699999999998</v>
      </c>
      <c r="BH1709" s="105">
        <v>32.831600000000002</v>
      </c>
      <c r="BI1709" s="105">
        <v>32.914200000000001</v>
      </c>
      <c r="BJ1709" s="105">
        <v>32.996000000000002</v>
      </c>
      <c r="BK1709" s="105">
        <v>32.990900000000003</v>
      </c>
      <c r="BL1709" s="116">
        <v>32.938400000000001</v>
      </c>
      <c r="BM1709" s="112">
        <v>3.5949199999999998E-6</v>
      </c>
      <c r="BN1709" s="112">
        <v>1.9513499999999999E-3</v>
      </c>
      <c r="BO1709" s="112">
        <v>8.45512E-3</v>
      </c>
      <c r="BP1709" s="112">
        <v>1.03693E-2</v>
      </c>
      <c r="BQ1709" s="112">
        <v>0.15182000000000001</v>
      </c>
      <c r="BR1709" s="112">
        <v>9.9379599999999992E-4</v>
      </c>
      <c r="BS1709" s="112">
        <v>1.6801199999999999E-2</v>
      </c>
      <c r="BT1709" s="112">
        <v>8.0029600000000004E-5</v>
      </c>
      <c r="BU1709" s="117">
        <v>3.43877E-2</v>
      </c>
      <c r="BV1709" s="112">
        <v>9.8555100000000009E-4</v>
      </c>
      <c r="BW1709" s="112">
        <v>1.90239E-2</v>
      </c>
      <c r="BX1709" s="112">
        <v>5.36371E-2</v>
      </c>
      <c r="BY1709" s="112">
        <v>2.8568400000000001E-2</v>
      </c>
      <c r="BZ1709" s="112">
        <v>0.53422400000000003</v>
      </c>
      <c r="CA1709" s="112">
        <v>3.3802499999999999E-2</v>
      </c>
      <c r="CB1709" s="112">
        <v>0.124596</v>
      </c>
      <c r="CC1709" s="112">
        <v>9.2171700000000002E-3</v>
      </c>
      <c r="CD1709" s="117">
        <v>0.45128000000000001</v>
      </c>
      <c r="CE1709" s="105">
        <v>-1.00505</v>
      </c>
      <c r="CF1709" s="105">
        <v>-0.58454600000000001</v>
      </c>
      <c r="CG1709" s="105">
        <v>-0.56975399999999998</v>
      </c>
      <c r="CH1709" s="105">
        <v>-0.37293500000000002</v>
      </c>
      <c r="CI1709" s="105">
        <v>-0.29846200000000001</v>
      </c>
      <c r="CJ1709" s="105">
        <v>-0.17116000000000001</v>
      </c>
      <c r="CK1709" s="105">
        <v>-0.43514399999999998</v>
      </c>
      <c r="CL1709" s="105">
        <v>-0.56101400000000001</v>
      </c>
      <c r="CM1709" s="116">
        <v>-9.6599599999999994E-2</v>
      </c>
    </row>
    <row r="1710" spans="1:91">
      <c r="A1710" s="104" t="s">
        <v>4450</v>
      </c>
      <c r="B1710" s="104" t="s">
        <v>4451</v>
      </c>
      <c r="C1710" s="104" t="s">
        <v>4452</v>
      </c>
      <c r="D1710" s="105">
        <v>29.402699999999999</v>
      </c>
      <c r="E1710" s="108">
        <v>477186521.5</v>
      </c>
      <c r="F1710" s="108">
        <v>466956346.30000001</v>
      </c>
      <c r="G1710" s="108">
        <v>403219669.19999999</v>
      </c>
      <c r="H1710" s="108">
        <v>387583631.80000001</v>
      </c>
      <c r="I1710" s="108">
        <v>305937734.30000001</v>
      </c>
      <c r="J1710" s="108">
        <v>230690227.69999999</v>
      </c>
      <c r="K1710" s="108">
        <v>403779117.39999998</v>
      </c>
      <c r="L1710" s="108">
        <v>100101214</v>
      </c>
      <c r="M1710" s="108">
        <v>182174755.5</v>
      </c>
      <c r="N1710" s="108">
        <v>396926200</v>
      </c>
      <c r="O1710" s="108">
        <v>342933726.10000002</v>
      </c>
      <c r="P1710" s="108">
        <v>414984842</v>
      </c>
      <c r="Q1710" s="108">
        <v>513816566.80000001</v>
      </c>
      <c r="R1710" s="108">
        <v>676302469.79999995</v>
      </c>
      <c r="S1710" s="108">
        <v>506377417</v>
      </c>
      <c r="T1710" s="108">
        <v>625658377</v>
      </c>
      <c r="U1710" s="108">
        <v>644511489.79999995</v>
      </c>
      <c r="V1710" s="108">
        <v>786255355</v>
      </c>
      <c r="W1710" s="108">
        <v>594962421.5</v>
      </c>
      <c r="X1710" s="108">
        <v>679385827</v>
      </c>
      <c r="Y1710" s="108">
        <v>837711136</v>
      </c>
      <c r="Z1710" s="108">
        <v>676053492.89999998</v>
      </c>
      <c r="AA1710" s="108">
        <v>684097612.10000002</v>
      </c>
      <c r="AB1710" s="108">
        <v>595661754.20000005</v>
      </c>
      <c r="AC1710" s="108">
        <v>733665466.60000002</v>
      </c>
      <c r="AD1710" s="108">
        <v>863597220</v>
      </c>
      <c r="AE1710" s="108">
        <v>903334843</v>
      </c>
      <c r="AF1710" s="108">
        <v>793128628.29999995</v>
      </c>
      <c r="AG1710" s="108">
        <v>880079596</v>
      </c>
      <c r="AH1710" s="115">
        <v>713729332.10000002</v>
      </c>
      <c r="AI1710" s="105">
        <v>29.2135</v>
      </c>
      <c r="AJ1710" s="105">
        <v>29.373699999999999</v>
      </c>
      <c r="AK1710" s="105">
        <v>29.195599999999999</v>
      </c>
      <c r="AL1710" s="105">
        <v>28.804300000000001</v>
      </c>
      <c r="AM1710" s="105">
        <v>28.654399999999999</v>
      </c>
      <c r="AN1710" s="105">
        <v>28.299499999999998</v>
      </c>
      <c r="AO1710" s="105">
        <v>28.8506</v>
      </c>
      <c r="AP1710" s="105">
        <v>27.601900000000001</v>
      </c>
      <c r="AQ1710" s="105">
        <v>27.629799999999999</v>
      </c>
      <c r="AR1710" s="105">
        <v>28.983899999999998</v>
      </c>
      <c r="AS1710" s="105">
        <v>28.923999999999999</v>
      </c>
      <c r="AT1710" s="105">
        <v>29.232600000000001</v>
      </c>
      <c r="AU1710" s="105">
        <v>29.131</v>
      </c>
      <c r="AV1710" s="105">
        <v>29.622800000000002</v>
      </c>
      <c r="AW1710" s="105">
        <v>29.3049</v>
      </c>
      <c r="AX1710" s="105">
        <v>29.600100000000001</v>
      </c>
      <c r="AY1710" s="105">
        <v>29.590399999999999</v>
      </c>
      <c r="AZ1710" s="105">
        <v>29.855399999999999</v>
      </c>
      <c r="BA1710" s="105">
        <v>29.3932</v>
      </c>
      <c r="BB1710" s="105">
        <v>29.692599999999999</v>
      </c>
      <c r="BC1710" s="105">
        <v>29.8567</v>
      </c>
      <c r="BD1710" s="105">
        <v>29.715800000000002</v>
      </c>
      <c r="BE1710" s="105">
        <v>29.761199999999999</v>
      </c>
      <c r="BF1710" s="105">
        <v>29.586500000000001</v>
      </c>
      <c r="BG1710" s="105">
        <v>29.4877</v>
      </c>
      <c r="BH1710" s="105">
        <v>29.7209</v>
      </c>
      <c r="BI1710" s="105">
        <v>29.764600000000002</v>
      </c>
      <c r="BJ1710" s="105">
        <v>29.617999999999999</v>
      </c>
      <c r="BK1710" s="105">
        <v>29.662400000000002</v>
      </c>
      <c r="BL1710" s="116">
        <v>29.412199999999999</v>
      </c>
      <c r="BM1710" s="112">
        <v>3.3822100000000001E-2</v>
      </c>
      <c r="BN1710" s="112">
        <v>4.3668600000000002E-3</v>
      </c>
      <c r="BO1710" s="112">
        <v>2.1401099999999999E-2</v>
      </c>
      <c r="BP1710" s="112">
        <v>1.32386E-2</v>
      </c>
      <c r="BQ1710" s="112">
        <v>0.26536900000000002</v>
      </c>
      <c r="BR1710" s="112">
        <v>0.36758299999999999</v>
      </c>
      <c r="BS1710" s="112">
        <v>0.62180100000000005</v>
      </c>
      <c r="BT1710" s="112">
        <v>0.25522299999999998</v>
      </c>
      <c r="BU1710" s="117">
        <v>0.46324300000000002</v>
      </c>
      <c r="BV1710" s="112">
        <v>7.9221399999999997E-2</v>
      </c>
      <c r="BW1710" s="112">
        <v>2.3973899999999999E-2</v>
      </c>
      <c r="BX1710" s="112">
        <v>8.5248299999999999E-2</v>
      </c>
      <c r="BY1710" s="112">
        <v>3.3463399999999997E-2</v>
      </c>
      <c r="BZ1710" s="112">
        <v>0.60614800000000002</v>
      </c>
      <c r="CA1710" s="112">
        <v>0.63968000000000003</v>
      </c>
      <c r="CB1710" s="112">
        <v>0.78061800000000003</v>
      </c>
      <c r="CC1710" s="112">
        <v>0.459592</v>
      </c>
      <c r="CD1710" s="117">
        <v>0.78729000000000005</v>
      </c>
      <c r="CE1710" s="105">
        <v>-0.30327900000000002</v>
      </c>
      <c r="CF1710" s="105">
        <v>-0.97811599999999999</v>
      </c>
      <c r="CG1710" s="105">
        <v>-1.5367599999999999</v>
      </c>
      <c r="CH1710" s="105">
        <v>-0.51736300000000002</v>
      </c>
      <c r="CI1710" s="105">
        <v>-0.211308</v>
      </c>
      <c r="CJ1710" s="105">
        <v>0.11777899999999999</v>
      </c>
      <c r="CK1710" s="105">
        <v>8.3300899999999997E-2</v>
      </c>
      <c r="CL1710" s="105">
        <v>0.123627</v>
      </c>
      <c r="CM1710" s="116">
        <v>9.3539600000000001E-2</v>
      </c>
    </row>
    <row r="1711" spans="1:91">
      <c r="A1711" s="104" t="s">
        <v>5470</v>
      </c>
      <c r="B1711" s="104" t="s">
        <v>5471</v>
      </c>
      <c r="C1711" s="104" t="s">
        <v>5472</v>
      </c>
      <c r="D1711" s="105">
        <v>24.9146</v>
      </c>
      <c r="E1711" s="108">
        <v>32719872</v>
      </c>
      <c r="F1711" s="108">
        <v>12823357</v>
      </c>
      <c r="G1711" s="108">
        <v>3099673</v>
      </c>
      <c r="H1711" s="108">
        <v>15802688</v>
      </c>
      <c r="I1711" s="108">
        <v>14720962</v>
      </c>
      <c r="J1711" s="108">
        <v>4660959.5</v>
      </c>
      <c r="K1711" s="108">
        <v>16173561</v>
      </c>
      <c r="L1711" s="108">
        <v>2753271.75</v>
      </c>
      <c r="M1711" s="108">
        <v>20615912</v>
      </c>
      <c r="N1711" s="108">
        <v>7676903.5</v>
      </c>
      <c r="O1711" s="108">
        <v>3638229.5</v>
      </c>
      <c r="P1711" s="108">
        <v>4302665</v>
      </c>
      <c r="Q1711" s="108">
        <v>28661262</v>
      </c>
      <c r="R1711" s="108">
        <v>26286814</v>
      </c>
      <c r="S1711" s="108">
        <v>20265620</v>
      </c>
      <c r="T1711" s="108">
        <v>29019018</v>
      </c>
      <c r="U1711" s="108">
        <v>32036518</v>
      </c>
      <c r="V1711" s="108">
        <v>18546320</v>
      </c>
      <c r="W1711" s="108">
        <v>42347432</v>
      </c>
      <c r="X1711" s="108">
        <v>32602600</v>
      </c>
      <c r="Y1711" s="108">
        <v>40695696</v>
      </c>
      <c r="Z1711" s="108">
        <v>31360236</v>
      </c>
      <c r="AA1711" s="108">
        <v>28763636</v>
      </c>
      <c r="AB1711" s="108">
        <v>29526912</v>
      </c>
      <c r="AC1711" s="108">
        <v>29515060</v>
      </c>
      <c r="AD1711" s="108">
        <v>36530524</v>
      </c>
      <c r="AE1711" s="108">
        <v>33423898</v>
      </c>
      <c r="AF1711" s="108">
        <v>39274452</v>
      </c>
      <c r="AG1711" s="108">
        <v>30782426</v>
      </c>
      <c r="AH1711" s="115">
        <v>40560656</v>
      </c>
      <c r="AI1711" s="105">
        <v>25.347100000000001</v>
      </c>
      <c r="AJ1711" s="105">
        <v>24.360499999999998</v>
      </c>
      <c r="AK1711" s="105">
        <v>22.321300000000001</v>
      </c>
      <c r="AL1711" s="105">
        <v>24.188099999999999</v>
      </c>
      <c r="AM1711" s="105">
        <v>24.252500000000001</v>
      </c>
      <c r="AN1711" s="105">
        <v>22.935400000000001</v>
      </c>
      <c r="AO1711" s="105">
        <v>24.169</v>
      </c>
      <c r="AP1711" s="105">
        <v>22.492799999999999</v>
      </c>
      <c r="AQ1711" s="105">
        <v>24.4863</v>
      </c>
      <c r="AR1711" s="105">
        <v>22.9511</v>
      </c>
      <c r="AS1711" s="105">
        <v>22.956700000000001</v>
      </c>
      <c r="AT1711" s="105">
        <v>22.640999999999998</v>
      </c>
      <c r="AU1711" s="105">
        <v>24.97</v>
      </c>
      <c r="AV1711" s="105">
        <v>24.9375</v>
      </c>
      <c r="AW1711" s="105">
        <v>24.8917</v>
      </c>
      <c r="AX1711" s="105">
        <v>25.169799999999999</v>
      </c>
      <c r="AY1711" s="105">
        <v>25.270700000000001</v>
      </c>
      <c r="AZ1711" s="105">
        <v>24.569099999999999</v>
      </c>
      <c r="BA1711" s="105">
        <v>25.5807</v>
      </c>
      <c r="BB1711" s="105">
        <v>25.3566</v>
      </c>
      <c r="BC1711" s="105">
        <v>25.4956</v>
      </c>
      <c r="BD1711" s="105">
        <v>25.2227</v>
      </c>
      <c r="BE1711" s="105">
        <v>25.190100000000001</v>
      </c>
      <c r="BF1711" s="105">
        <v>25.252099999999999</v>
      </c>
      <c r="BG1711" s="105">
        <v>24.831399999999999</v>
      </c>
      <c r="BH1711" s="105">
        <v>25.119700000000002</v>
      </c>
      <c r="BI1711" s="105">
        <v>25.008299999999998</v>
      </c>
      <c r="BJ1711" s="105">
        <v>25.2821</v>
      </c>
      <c r="BK1711" s="105">
        <v>24.822900000000001</v>
      </c>
      <c r="BL1711" s="116">
        <v>25.298300000000001</v>
      </c>
      <c r="BM1711" s="112">
        <v>0.28153800000000001</v>
      </c>
      <c r="BN1711" s="112">
        <v>4.2260300000000001E-2</v>
      </c>
      <c r="BO1711" s="112">
        <v>9.0209300000000006E-2</v>
      </c>
      <c r="BP1711" s="112">
        <v>2.6042900000000001E-4</v>
      </c>
      <c r="BQ1711" s="112">
        <v>0.27007100000000001</v>
      </c>
      <c r="BR1711" s="112">
        <v>0.65088100000000004</v>
      </c>
      <c r="BS1711" s="112">
        <v>0.11208600000000001</v>
      </c>
      <c r="BT1711" s="112">
        <v>0.60798399999999997</v>
      </c>
      <c r="BU1711" s="117">
        <v>0.45004300000000003</v>
      </c>
      <c r="BV1711" s="112">
        <v>0.36620999999999998</v>
      </c>
      <c r="BW1711" s="112">
        <v>9.4152E-2</v>
      </c>
      <c r="BX1711" s="112">
        <v>0.184918</v>
      </c>
      <c r="BY1711" s="112">
        <v>4.3519199999999996E-3</v>
      </c>
      <c r="BZ1711" s="112">
        <v>0.61165000000000003</v>
      </c>
      <c r="CA1711" s="112">
        <v>0.83034200000000002</v>
      </c>
      <c r="CB1711" s="112">
        <v>0.31535600000000003</v>
      </c>
      <c r="CC1711" s="112">
        <v>0.75839699999999999</v>
      </c>
      <c r="CD1711" s="117">
        <v>0.78158300000000003</v>
      </c>
      <c r="CE1711" s="105">
        <v>-1.12483</v>
      </c>
      <c r="CF1711" s="105">
        <v>-1.3424700000000001</v>
      </c>
      <c r="CG1711" s="105">
        <v>-1.4184399999999999</v>
      </c>
      <c r="CH1711" s="105">
        <v>-2.2848700000000002</v>
      </c>
      <c r="CI1711" s="105">
        <v>-0.201403</v>
      </c>
      <c r="CJ1711" s="105">
        <v>-0.131247</v>
      </c>
      <c r="CK1711" s="105">
        <v>0.34316799999999997</v>
      </c>
      <c r="CL1711" s="105">
        <v>8.7176600000000007E-2</v>
      </c>
      <c r="CM1711" s="116">
        <v>-0.14802299999999999</v>
      </c>
    </row>
    <row r="1712" spans="1:91">
      <c r="A1712" s="104" t="s">
        <v>4453</v>
      </c>
      <c r="B1712" s="104" t="s">
        <v>4454</v>
      </c>
      <c r="C1712" s="104" t="s">
        <v>4455</v>
      </c>
      <c r="D1712" s="105">
        <v>30.6631</v>
      </c>
      <c r="E1712" s="108">
        <v>1005924006</v>
      </c>
      <c r="F1712" s="108">
        <v>1123811164</v>
      </c>
      <c r="G1712" s="108">
        <v>1190305302</v>
      </c>
      <c r="H1712" s="108">
        <v>1554229956</v>
      </c>
      <c r="I1712" s="108">
        <v>1183788593</v>
      </c>
      <c r="J1712" s="108">
        <v>1066116263</v>
      </c>
      <c r="K1712" s="108">
        <v>2264830399</v>
      </c>
      <c r="L1712" s="108">
        <v>1901879743</v>
      </c>
      <c r="M1712" s="108">
        <v>1307211772</v>
      </c>
      <c r="N1712" s="108">
        <v>1026776559</v>
      </c>
      <c r="O1712" s="108">
        <v>1085194149</v>
      </c>
      <c r="P1712" s="108">
        <v>1058313604</v>
      </c>
      <c r="Q1712" s="108">
        <v>1813553239</v>
      </c>
      <c r="R1712" s="108">
        <v>1287229556</v>
      </c>
      <c r="S1712" s="108">
        <v>1010364690</v>
      </c>
      <c r="T1712" s="108">
        <v>1194871436</v>
      </c>
      <c r="U1712" s="108">
        <v>1986176468</v>
      </c>
      <c r="V1712" s="108">
        <v>1296683579</v>
      </c>
      <c r="W1712" s="108">
        <v>1530256237</v>
      </c>
      <c r="X1712" s="108">
        <v>1476847603</v>
      </c>
      <c r="Y1712" s="108">
        <v>1402872448</v>
      </c>
      <c r="Z1712" s="108">
        <v>1086186271</v>
      </c>
      <c r="AA1712" s="108">
        <v>1293908320</v>
      </c>
      <c r="AB1712" s="108">
        <v>1101434306</v>
      </c>
      <c r="AC1712" s="108">
        <v>1876435894</v>
      </c>
      <c r="AD1712" s="108">
        <v>1761524242</v>
      </c>
      <c r="AE1712" s="108">
        <v>1812755939</v>
      </c>
      <c r="AF1712" s="108">
        <v>1723718475</v>
      </c>
      <c r="AG1712" s="108">
        <v>1787395066</v>
      </c>
      <c r="AH1712" s="115">
        <v>2090321462</v>
      </c>
      <c r="AI1712" s="105">
        <v>30.289400000000001</v>
      </c>
      <c r="AJ1712" s="105">
        <v>30.652000000000001</v>
      </c>
      <c r="AK1712" s="105">
        <v>30.729800000000001</v>
      </c>
      <c r="AL1712" s="105">
        <v>30.8079</v>
      </c>
      <c r="AM1712" s="105">
        <v>30.576699999999999</v>
      </c>
      <c r="AN1712" s="105">
        <v>30.563199999999998</v>
      </c>
      <c r="AO1712" s="105">
        <v>31.2989</v>
      </c>
      <c r="AP1712" s="105">
        <v>31.529699999999998</v>
      </c>
      <c r="AQ1712" s="105">
        <v>30.472899999999999</v>
      </c>
      <c r="AR1712" s="105">
        <v>30.378399999999999</v>
      </c>
      <c r="AS1712" s="105">
        <v>30.572299999999998</v>
      </c>
      <c r="AT1712" s="105">
        <v>30.583300000000001</v>
      </c>
      <c r="AU1712" s="105">
        <v>30.9953</v>
      </c>
      <c r="AV1712" s="105">
        <v>30.551300000000001</v>
      </c>
      <c r="AW1712" s="105">
        <v>30.254200000000001</v>
      </c>
      <c r="AX1712" s="105">
        <v>30.5335</v>
      </c>
      <c r="AY1712" s="105">
        <v>31.211400000000001</v>
      </c>
      <c r="AZ1712" s="105">
        <v>30.619199999999999</v>
      </c>
      <c r="BA1712" s="105">
        <v>30.7561</v>
      </c>
      <c r="BB1712" s="105">
        <v>30.796199999999999</v>
      </c>
      <c r="BC1712" s="105">
        <v>30.5808</v>
      </c>
      <c r="BD1712" s="105">
        <v>30.417200000000001</v>
      </c>
      <c r="BE1712" s="105">
        <v>30.698599999999999</v>
      </c>
      <c r="BF1712" s="105">
        <v>30.473299999999998</v>
      </c>
      <c r="BG1712" s="105">
        <v>30.8505</v>
      </c>
      <c r="BH1712" s="105">
        <v>30.753299999999999</v>
      </c>
      <c r="BI1712" s="105">
        <v>30.769400000000001</v>
      </c>
      <c r="BJ1712" s="105">
        <v>30.7379</v>
      </c>
      <c r="BK1712" s="105">
        <v>30.674199999999999</v>
      </c>
      <c r="BL1712" s="116">
        <v>30.965499999999999</v>
      </c>
      <c r="BM1712" s="112">
        <v>0.21970100000000001</v>
      </c>
      <c r="BN1712" s="112">
        <v>0.29458000000000001</v>
      </c>
      <c r="BO1712" s="112">
        <v>0.40701199999999998</v>
      </c>
      <c r="BP1712" s="112">
        <v>6.3883300000000004E-2</v>
      </c>
      <c r="BQ1712" s="112">
        <v>0.45524199999999998</v>
      </c>
      <c r="BR1712" s="112">
        <v>0.98543499999999995</v>
      </c>
      <c r="BS1712" s="112">
        <v>0.50142799999999998</v>
      </c>
      <c r="BT1712" s="112">
        <v>0.100117</v>
      </c>
      <c r="BU1712" s="117">
        <v>0.98844500000000002</v>
      </c>
      <c r="BV1712" s="112">
        <v>0.29926799999999998</v>
      </c>
      <c r="BW1712" s="112">
        <v>0.38738099999999998</v>
      </c>
      <c r="BX1712" s="112">
        <v>0.51610500000000004</v>
      </c>
      <c r="BY1712" s="112">
        <v>0.11147600000000001</v>
      </c>
      <c r="BZ1712" s="112">
        <v>0.72921599999999998</v>
      </c>
      <c r="CA1712" s="112">
        <v>0.99112599999999995</v>
      </c>
      <c r="CB1712" s="112">
        <v>0.69618599999999997</v>
      </c>
      <c r="CC1712" s="112">
        <v>0.27037600000000001</v>
      </c>
      <c r="CD1712" s="117">
        <v>0.99750899999999998</v>
      </c>
      <c r="CE1712" s="105">
        <v>-0.23546300000000001</v>
      </c>
      <c r="CF1712" s="105">
        <v>-0.14321700000000001</v>
      </c>
      <c r="CG1712" s="105">
        <v>0.30800499999999997</v>
      </c>
      <c r="CH1712" s="105">
        <v>-0.281196</v>
      </c>
      <c r="CI1712" s="105">
        <v>-0.19225600000000001</v>
      </c>
      <c r="CJ1712" s="105">
        <v>-4.4809999999999997E-3</v>
      </c>
      <c r="CK1712" s="105">
        <v>-8.1484500000000001E-2</v>
      </c>
      <c r="CL1712" s="105">
        <v>-0.26281300000000002</v>
      </c>
      <c r="CM1712" s="116">
        <v>-1.43878E-3</v>
      </c>
    </row>
    <row r="1713" spans="1:91">
      <c r="A1713" s="104" t="s">
        <v>4456</v>
      </c>
      <c r="B1713" s="104" t="s">
        <v>4457</v>
      </c>
      <c r="C1713" s="104" t="s">
        <v>4458</v>
      </c>
      <c r="D1713" s="105">
        <v>28.881599999999999</v>
      </c>
      <c r="E1713" s="108">
        <v>305021104</v>
      </c>
      <c r="F1713" s="108">
        <v>418519689</v>
      </c>
      <c r="G1713" s="108">
        <v>475870836</v>
      </c>
      <c r="H1713" s="108">
        <v>419058588</v>
      </c>
      <c r="I1713" s="108">
        <v>437012408</v>
      </c>
      <c r="J1713" s="108">
        <v>586270974</v>
      </c>
      <c r="K1713" s="108">
        <v>442792284</v>
      </c>
      <c r="L1713" s="108">
        <v>305658023</v>
      </c>
      <c r="M1713" s="108">
        <v>440266956</v>
      </c>
      <c r="N1713" s="108">
        <v>458540802</v>
      </c>
      <c r="O1713" s="108">
        <v>540741321</v>
      </c>
      <c r="P1713" s="108">
        <v>318341088</v>
      </c>
      <c r="Q1713" s="108">
        <v>359847736</v>
      </c>
      <c r="R1713" s="108">
        <v>323579625.5</v>
      </c>
      <c r="S1713" s="108">
        <v>270562124</v>
      </c>
      <c r="T1713" s="108">
        <v>407931972</v>
      </c>
      <c r="U1713" s="108">
        <v>259080117</v>
      </c>
      <c r="V1713" s="108">
        <v>120873722</v>
      </c>
      <c r="W1713" s="108">
        <v>353837721</v>
      </c>
      <c r="X1713" s="108">
        <v>327755960</v>
      </c>
      <c r="Y1713" s="108">
        <v>629814832</v>
      </c>
      <c r="Z1713" s="108">
        <v>446784166</v>
      </c>
      <c r="AA1713" s="108">
        <v>434863743</v>
      </c>
      <c r="AB1713" s="108">
        <v>557987228</v>
      </c>
      <c r="AC1713" s="108">
        <v>435555630</v>
      </c>
      <c r="AD1713" s="108">
        <v>472864676</v>
      </c>
      <c r="AE1713" s="108">
        <v>412334648.5</v>
      </c>
      <c r="AF1713" s="108">
        <v>402511002</v>
      </c>
      <c r="AG1713" s="108">
        <v>341808797</v>
      </c>
      <c r="AH1713" s="115">
        <v>426008177.5</v>
      </c>
      <c r="AI1713" s="105">
        <v>28.567799999999998</v>
      </c>
      <c r="AJ1713" s="105">
        <v>29.220500000000001</v>
      </c>
      <c r="AK1713" s="105">
        <v>29.443200000000001</v>
      </c>
      <c r="AL1713" s="105">
        <v>28.917000000000002</v>
      </c>
      <c r="AM1713" s="105">
        <v>29.155899999999999</v>
      </c>
      <c r="AN1713" s="105">
        <v>29.674399999999999</v>
      </c>
      <c r="AO1713" s="105">
        <v>28.9815</v>
      </c>
      <c r="AP1713" s="105">
        <v>29.015999999999998</v>
      </c>
      <c r="AQ1713" s="105">
        <v>28.902899999999999</v>
      </c>
      <c r="AR1713" s="105">
        <v>29.1921</v>
      </c>
      <c r="AS1713" s="105">
        <v>29.575600000000001</v>
      </c>
      <c r="AT1713" s="105">
        <v>28.850200000000001</v>
      </c>
      <c r="AU1713" s="105">
        <v>28.622599999999998</v>
      </c>
      <c r="AV1713" s="105">
        <v>28.559200000000001</v>
      </c>
      <c r="AW1713" s="105">
        <v>28.485399999999998</v>
      </c>
      <c r="AX1713" s="105">
        <v>28.9831</v>
      </c>
      <c r="AY1713" s="105">
        <v>28.270700000000001</v>
      </c>
      <c r="AZ1713" s="105">
        <v>27.229399999999998</v>
      </c>
      <c r="BA1713" s="105">
        <v>28.6435</v>
      </c>
      <c r="BB1713" s="105">
        <v>28.6313</v>
      </c>
      <c r="BC1713" s="105">
        <v>29.451599999999999</v>
      </c>
      <c r="BD1713" s="105">
        <v>29.117599999999999</v>
      </c>
      <c r="BE1713" s="105">
        <v>29.101500000000001</v>
      </c>
      <c r="BF1713" s="105">
        <v>29.4922</v>
      </c>
      <c r="BG1713" s="105">
        <v>28.752300000000002</v>
      </c>
      <c r="BH1713" s="105">
        <v>28.860299999999999</v>
      </c>
      <c r="BI1713" s="105">
        <v>28.633099999999999</v>
      </c>
      <c r="BJ1713" s="105">
        <v>28.639500000000002</v>
      </c>
      <c r="BK1713" s="105">
        <v>28.298200000000001</v>
      </c>
      <c r="BL1713" s="116">
        <v>28.659800000000001</v>
      </c>
      <c r="BM1713" s="112">
        <v>0.13124</v>
      </c>
      <c r="BN1713" s="112">
        <v>4.6953500000000002E-2</v>
      </c>
      <c r="BO1713" s="112">
        <v>2.3583300000000001E-2</v>
      </c>
      <c r="BP1713" s="112">
        <v>4.8584799999999997E-2</v>
      </c>
      <c r="BQ1713" s="112">
        <v>0.86020700000000005</v>
      </c>
      <c r="BR1713" s="112">
        <v>0.51642900000000003</v>
      </c>
      <c r="BS1713" s="112">
        <v>0.27212199999999998</v>
      </c>
      <c r="BT1713" s="112">
        <v>1.52906E-2</v>
      </c>
      <c r="BU1713" s="117">
        <v>0.18323800000000001</v>
      </c>
      <c r="BV1713" s="112">
        <v>0.20232900000000001</v>
      </c>
      <c r="BW1713" s="112">
        <v>0.10108200000000001</v>
      </c>
      <c r="BX1713" s="112">
        <v>9.0190900000000004E-2</v>
      </c>
      <c r="BY1713" s="112">
        <v>8.9767200000000005E-2</v>
      </c>
      <c r="BZ1713" s="112">
        <v>0.92801599999999995</v>
      </c>
      <c r="CA1713" s="112">
        <v>0.75188299999999997</v>
      </c>
      <c r="CB1713" s="112">
        <v>0.50797700000000001</v>
      </c>
      <c r="CC1713" s="112">
        <v>9.86427E-2</v>
      </c>
      <c r="CD1713" s="117">
        <v>0.69313100000000005</v>
      </c>
      <c r="CE1713" s="105">
        <v>0.54464500000000005</v>
      </c>
      <c r="CF1713" s="105">
        <v>0.71658699999999997</v>
      </c>
      <c r="CG1713" s="105">
        <v>0.43433100000000002</v>
      </c>
      <c r="CH1713" s="105">
        <v>0.67347299999999999</v>
      </c>
      <c r="CI1713" s="105">
        <v>2.32512E-2</v>
      </c>
      <c r="CJ1713" s="105">
        <v>-0.37143799999999999</v>
      </c>
      <c r="CK1713" s="105">
        <v>0.37628699999999998</v>
      </c>
      <c r="CL1713" s="105">
        <v>0.70464300000000002</v>
      </c>
      <c r="CM1713" s="116">
        <v>0.216057</v>
      </c>
    </row>
    <row r="1714" spans="1:91">
      <c r="A1714" s="104" t="s">
        <v>4459</v>
      </c>
      <c r="B1714" s="104" t="s">
        <v>4460</v>
      </c>
      <c r="C1714" s="104" t="s">
        <v>4461</v>
      </c>
      <c r="D1714" s="105">
        <v>28.946950000000001</v>
      </c>
      <c r="E1714" s="108">
        <v>370518969</v>
      </c>
      <c r="F1714" s="108">
        <v>269663753</v>
      </c>
      <c r="G1714" s="108">
        <v>242738436</v>
      </c>
      <c r="H1714" s="108">
        <v>404813564</v>
      </c>
      <c r="I1714" s="108">
        <v>348621129</v>
      </c>
      <c r="J1714" s="108">
        <v>227271288</v>
      </c>
      <c r="K1714" s="108">
        <v>364419150</v>
      </c>
      <c r="L1714" s="108">
        <v>188981871</v>
      </c>
      <c r="M1714" s="108">
        <v>357263029</v>
      </c>
      <c r="N1714" s="108">
        <v>207991205.09999999</v>
      </c>
      <c r="O1714" s="108">
        <v>159823935</v>
      </c>
      <c r="P1714" s="108">
        <v>179256642.5</v>
      </c>
      <c r="Q1714" s="108">
        <v>525627588</v>
      </c>
      <c r="R1714" s="108">
        <v>483849197.5</v>
      </c>
      <c r="S1714" s="108">
        <v>285885622.30000001</v>
      </c>
      <c r="T1714" s="108">
        <v>422487027.39999998</v>
      </c>
      <c r="U1714" s="108">
        <v>460171628.89999998</v>
      </c>
      <c r="V1714" s="108">
        <v>452882334</v>
      </c>
      <c r="W1714" s="108">
        <v>496582177.5</v>
      </c>
      <c r="X1714" s="108">
        <v>504750780.10000002</v>
      </c>
      <c r="Y1714" s="108">
        <v>497417959.19999999</v>
      </c>
      <c r="Z1714" s="108">
        <v>485005806</v>
      </c>
      <c r="AA1714" s="108">
        <v>441362974</v>
      </c>
      <c r="AB1714" s="108">
        <v>413838668.69999999</v>
      </c>
      <c r="AC1714" s="108">
        <v>511503484.5</v>
      </c>
      <c r="AD1714" s="108">
        <v>525245571.39999998</v>
      </c>
      <c r="AE1714" s="108">
        <v>590522424</v>
      </c>
      <c r="AF1714" s="108">
        <v>589001274.5</v>
      </c>
      <c r="AG1714" s="108">
        <v>493132960.5</v>
      </c>
      <c r="AH1714" s="115">
        <v>507514136</v>
      </c>
      <c r="AI1714" s="105">
        <v>28.848500000000001</v>
      </c>
      <c r="AJ1714" s="105">
        <v>28.597899999999999</v>
      </c>
      <c r="AK1714" s="105">
        <v>28.490400000000001</v>
      </c>
      <c r="AL1714" s="105">
        <v>28.867100000000001</v>
      </c>
      <c r="AM1714" s="105">
        <v>28.838799999999999</v>
      </c>
      <c r="AN1714" s="105">
        <v>28.2791</v>
      </c>
      <c r="AO1714" s="105">
        <v>28.703099999999999</v>
      </c>
      <c r="AP1714" s="105">
        <v>28.3687</v>
      </c>
      <c r="AQ1714" s="105">
        <v>28.601500000000001</v>
      </c>
      <c r="AR1714" s="105">
        <v>28.0931</v>
      </c>
      <c r="AS1714" s="105">
        <v>27.8901</v>
      </c>
      <c r="AT1714" s="105">
        <v>28.021599999999999</v>
      </c>
      <c r="AU1714" s="105">
        <v>29.157499999999999</v>
      </c>
      <c r="AV1714" s="105">
        <v>29.139700000000001</v>
      </c>
      <c r="AW1714" s="105">
        <v>28.5351</v>
      </c>
      <c r="AX1714" s="105">
        <v>29.0336</v>
      </c>
      <c r="AY1714" s="105">
        <v>29.111899999999999</v>
      </c>
      <c r="AZ1714" s="105">
        <v>29.113900000000001</v>
      </c>
      <c r="BA1714" s="105">
        <v>29.132400000000001</v>
      </c>
      <c r="BB1714" s="105">
        <v>29.2651</v>
      </c>
      <c r="BC1714" s="105">
        <v>29.110600000000002</v>
      </c>
      <c r="BD1714" s="105">
        <v>29.238600000000002</v>
      </c>
      <c r="BE1714" s="105">
        <v>29.124600000000001</v>
      </c>
      <c r="BF1714" s="105">
        <v>29.0611</v>
      </c>
      <c r="BG1714" s="105">
        <v>28.9831</v>
      </c>
      <c r="BH1714" s="105">
        <v>29.010100000000001</v>
      </c>
      <c r="BI1714" s="105">
        <v>29.151299999999999</v>
      </c>
      <c r="BJ1714" s="105">
        <v>29.188700000000001</v>
      </c>
      <c r="BK1714" s="105">
        <v>28.818200000000001</v>
      </c>
      <c r="BL1714" s="116">
        <v>28.910799999999998</v>
      </c>
      <c r="BM1714" s="112">
        <v>0.10061</v>
      </c>
      <c r="BN1714" s="112">
        <v>0.233016</v>
      </c>
      <c r="BO1714" s="112">
        <v>4.9591799999999998E-2</v>
      </c>
      <c r="BP1714" s="112">
        <v>1.53567E-3</v>
      </c>
      <c r="BQ1714" s="112">
        <v>0.90853499999999998</v>
      </c>
      <c r="BR1714" s="112">
        <v>0.37582399999999999</v>
      </c>
      <c r="BS1714" s="112">
        <v>0.180232</v>
      </c>
      <c r="BT1714" s="112">
        <v>0.24127399999999999</v>
      </c>
      <c r="BU1714" s="117">
        <v>0.57203099999999996</v>
      </c>
      <c r="BV1714" s="112">
        <v>0.16281100000000001</v>
      </c>
      <c r="BW1714" s="112">
        <v>0.32436199999999998</v>
      </c>
      <c r="BX1714" s="112">
        <v>0.134219</v>
      </c>
      <c r="BY1714" s="112">
        <v>1.02521E-2</v>
      </c>
      <c r="BZ1714" s="112">
        <v>0.95698399999999995</v>
      </c>
      <c r="CA1714" s="112">
        <v>0.64523200000000003</v>
      </c>
      <c r="CB1714" s="112">
        <v>0.40060899999999999</v>
      </c>
      <c r="CC1714" s="112">
        <v>0.443222</v>
      </c>
      <c r="CD1714" s="117">
        <v>0.85105299999999995</v>
      </c>
      <c r="CE1714" s="105">
        <v>-0.32699299999999998</v>
      </c>
      <c r="CF1714" s="105">
        <v>-0.31094300000000002</v>
      </c>
      <c r="CG1714" s="105">
        <v>-0.41480099999999998</v>
      </c>
      <c r="CH1714" s="105">
        <v>-0.97100600000000004</v>
      </c>
      <c r="CI1714" s="105">
        <v>-2.8490700000000001E-2</v>
      </c>
      <c r="CJ1714" s="105">
        <v>0.113916</v>
      </c>
      <c r="CK1714" s="105">
        <v>0.196771</v>
      </c>
      <c r="CL1714" s="105">
        <v>0.168847</v>
      </c>
      <c r="CM1714" s="116">
        <v>7.5566599999999998E-2</v>
      </c>
    </row>
    <row r="1715" spans="1:91">
      <c r="A1715" s="104" t="s">
        <v>4462</v>
      </c>
      <c r="B1715" s="104" t="s">
        <v>4463</v>
      </c>
      <c r="C1715" s="104" t="s">
        <v>4464</v>
      </c>
      <c r="D1715" s="105">
        <v>28.69755</v>
      </c>
      <c r="E1715" s="108">
        <v>414350644</v>
      </c>
      <c r="F1715" s="108">
        <v>289494600</v>
      </c>
      <c r="G1715" s="108">
        <v>278160488</v>
      </c>
      <c r="H1715" s="108">
        <v>483912099</v>
      </c>
      <c r="I1715" s="108">
        <v>327514160</v>
      </c>
      <c r="J1715" s="108">
        <v>328962707</v>
      </c>
      <c r="K1715" s="108">
        <v>372576622.5</v>
      </c>
      <c r="L1715" s="108">
        <v>167126248</v>
      </c>
      <c r="M1715" s="108">
        <v>282705812</v>
      </c>
      <c r="N1715" s="108">
        <v>257846854</v>
      </c>
      <c r="O1715" s="108">
        <v>244926330</v>
      </c>
      <c r="P1715" s="108">
        <v>242064376</v>
      </c>
      <c r="Q1715" s="108">
        <v>245362044</v>
      </c>
      <c r="R1715" s="108">
        <v>463765978.80000001</v>
      </c>
      <c r="S1715" s="108">
        <v>402975300</v>
      </c>
      <c r="T1715" s="108">
        <v>280459000</v>
      </c>
      <c r="U1715" s="108">
        <v>360565112</v>
      </c>
      <c r="V1715" s="108">
        <v>276647100</v>
      </c>
      <c r="W1715" s="108">
        <v>377975693.80000001</v>
      </c>
      <c r="X1715" s="108">
        <v>423713092.5</v>
      </c>
      <c r="Y1715" s="108">
        <v>360913224</v>
      </c>
      <c r="Z1715" s="108">
        <v>228257496</v>
      </c>
      <c r="AA1715" s="108">
        <v>265632648</v>
      </c>
      <c r="AB1715" s="108">
        <v>390125402</v>
      </c>
      <c r="AC1715" s="108">
        <v>486125368.5</v>
      </c>
      <c r="AD1715" s="108">
        <v>448939232</v>
      </c>
      <c r="AE1715" s="108">
        <v>418924216</v>
      </c>
      <c r="AF1715" s="108">
        <v>421064082</v>
      </c>
      <c r="AG1715" s="108">
        <v>473269325</v>
      </c>
      <c r="AH1715" s="115">
        <v>381017047.5</v>
      </c>
      <c r="AI1715" s="105">
        <v>29.009799999999998</v>
      </c>
      <c r="AJ1715" s="105">
        <v>28.6906</v>
      </c>
      <c r="AK1715" s="105">
        <v>28.676500000000001</v>
      </c>
      <c r="AL1715" s="105">
        <v>29.124600000000001</v>
      </c>
      <c r="AM1715" s="105">
        <v>28.744800000000001</v>
      </c>
      <c r="AN1715" s="105">
        <v>28.831499999999998</v>
      </c>
      <c r="AO1715" s="105">
        <v>28.734999999999999</v>
      </c>
      <c r="AP1715" s="105">
        <v>28.221499999999999</v>
      </c>
      <c r="AQ1715" s="105">
        <v>28.2638</v>
      </c>
      <c r="AR1715" s="105">
        <v>28.382000000000001</v>
      </c>
      <c r="AS1715" s="105">
        <v>28.4803</v>
      </c>
      <c r="AT1715" s="105">
        <v>28.454999999999998</v>
      </c>
      <c r="AU1715" s="105">
        <v>28.071100000000001</v>
      </c>
      <c r="AV1715" s="105">
        <v>29.078499999999998</v>
      </c>
      <c r="AW1715" s="105">
        <v>29.011099999999999</v>
      </c>
      <c r="AX1715" s="105">
        <v>28.442499999999999</v>
      </c>
      <c r="AY1715" s="105">
        <v>28.745999999999999</v>
      </c>
      <c r="AZ1715" s="105">
        <v>28.426600000000001</v>
      </c>
      <c r="BA1715" s="105">
        <v>28.738700000000001</v>
      </c>
      <c r="BB1715" s="105">
        <v>29.005700000000001</v>
      </c>
      <c r="BC1715" s="105">
        <v>28.648800000000001</v>
      </c>
      <c r="BD1715" s="105">
        <v>28.183700000000002</v>
      </c>
      <c r="BE1715" s="105">
        <v>28.4086</v>
      </c>
      <c r="BF1715" s="105">
        <v>28.975899999999999</v>
      </c>
      <c r="BG1715" s="105">
        <v>28.912299999999998</v>
      </c>
      <c r="BH1715" s="105">
        <v>28.7851</v>
      </c>
      <c r="BI1715" s="105">
        <v>28.655999999999999</v>
      </c>
      <c r="BJ1715" s="105">
        <v>28.704499999999999</v>
      </c>
      <c r="BK1715" s="105">
        <v>28.762699999999999</v>
      </c>
      <c r="BL1715" s="116">
        <v>28.500299999999999</v>
      </c>
      <c r="BM1715" s="112">
        <v>0.36863299999999999</v>
      </c>
      <c r="BN1715" s="112">
        <v>0.155141</v>
      </c>
      <c r="BO1715" s="112">
        <v>0.24474099999999999</v>
      </c>
      <c r="BP1715" s="112">
        <v>6.3005199999999997E-2</v>
      </c>
      <c r="BQ1715" s="112">
        <v>0.85679700000000003</v>
      </c>
      <c r="BR1715" s="112">
        <v>0.42010999999999998</v>
      </c>
      <c r="BS1715" s="112">
        <v>0.34779199999999999</v>
      </c>
      <c r="BT1715" s="112">
        <v>0.62106899999999998</v>
      </c>
      <c r="BU1715" s="117">
        <v>0.30206699999999997</v>
      </c>
      <c r="BV1715" s="112">
        <v>0.45246700000000001</v>
      </c>
      <c r="BW1715" s="112">
        <v>0.238372</v>
      </c>
      <c r="BX1715" s="112">
        <v>0.35699799999999998</v>
      </c>
      <c r="BY1715" s="112">
        <v>0.11042</v>
      </c>
      <c r="BZ1715" s="112">
        <v>0.92747000000000002</v>
      </c>
      <c r="CA1715" s="112">
        <v>0.68105800000000005</v>
      </c>
      <c r="CB1715" s="112">
        <v>0.57945199999999997</v>
      </c>
      <c r="CC1715" s="112">
        <v>0.76920999999999995</v>
      </c>
      <c r="CD1715" s="117">
        <v>0.73244100000000001</v>
      </c>
      <c r="CE1715" s="105">
        <v>0.13646</v>
      </c>
      <c r="CF1715" s="105">
        <v>0.24446200000000001</v>
      </c>
      <c r="CG1715" s="105">
        <v>-0.249061</v>
      </c>
      <c r="CH1715" s="105">
        <v>-0.21675</v>
      </c>
      <c r="CI1715" s="105">
        <v>6.4409300000000003E-2</v>
      </c>
      <c r="CJ1715" s="105">
        <v>-0.11747100000000001</v>
      </c>
      <c r="CK1715" s="105">
        <v>0.14187900000000001</v>
      </c>
      <c r="CL1715" s="105">
        <v>-0.13306999999999999</v>
      </c>
      <c r="CM1715" s="116">
        <v>0.128605</v>
      </c>
    </row>
    <row r="1716" spans="1:91">
      <c r="A1716" s="104" t="s">
        <v>4465</v>
      </c>
      <c r="B1716" s="104" t="s">
        <v>4466</v>
      </c>
      <c r="C1716" s="104" t="s">
        <v>4467</v>
      </c>
      <c r="D1716" s="105">
        <v>32.915500000000002</v>
      </c>
      <c r="E1716" s="108">
        <v>6223143196</v>
      </c>
      <c r="F1716" s="108">
        <v>6104253090</v>
      </c>
      <c r="G1716" s="108">
        <v>6033599958</v>
      </c>
      <c r="H1716" s="108">
        <v>9516724885</v>
      </c>
      <c r="I1716" s="108">
        <v>8203991636</v>
      </c>
      <c r="J1716" s="108">
        <v>6785273709</v>
      </c>
      <c r="K1716" s="108">
        <v>6371135660</v>
      </c>
      <c r="L1716" s="108">
        <v>4505012823</v>
      </c>
      <c r="M1716" s="108">
        <v>8442143298</v>
      </c>
      <c r="N1716" s="108">
        <v>5210389532</v>
      </c>
      <c r="O1716" s="108">
        <v>5750117123</v>
      </c>
      <c r="P1716" s="108">
        <v>6397963164</v>
      </c>
      <c r="Q1716" s="108">
        <v>8184102786</v>
      </c>
      <c r="R1716" s="108">
        <v>5865723119</v>
      </c>
      <c r="S1716" s="108">
        <v>5483030234</v>
      </c>
      <c r="T1716" s="108">
        <v>6264899163</v>
      </c>
      <c r="U1716" s="108">
        <v>6067527937</v>
      </c>
      <c r="V1716" s="108">
        <v>8930449506</v>
      </c>
      <c r="W1716" s="108">
        <v>5982021725</v>
      </c>
      <c r="X1716" s="108">
        <v>5866138205</v>
      </c>
      <c r="Y1716" s="108">
        <v>7671044356</v>
      </c>
      <c r="Z1716" s="108">
        <v>5769365530</v>
      </c>
      <c r="AA1716" s="108">
        <v>5998680001</v>
      </c>
      <c r="AB1716" s="108">
        <v>5219458357</v>
      </c>
      <c r="AC1716" s="108">
        <v>7581257615</v>
      </c>
      <c r="AD1716" s="108">
        <v>8001447172</v>
      </c>
      <c r="AE1716" s="108">
        <v>7989644916</v>
      </c>
      <c r="AF1716" s="108">
        <v>7763390826</v>
      </c>
      <c r="AG1716" s="108">
        <v>8563354496</v>
      </c>
      <c r="AH1716" s="115">
        <v>9890070184</v>
      </c>
      <c r="AI1716" s="105">
        <v>32.918500000000002</v>
      </c>
      <c r="AJ1716" s="105">
        <v>33.055</v>
      </c>
      <c r="AK1716" s="105">
        <v>33.047600000000003</v>
      </c>
      <c r="AL1716" s="105">
        <v>33.422199999999997</v>
      </c>
      <c r="AM1716" s="105">
        <v>33.356900000000003</v>
      </c>
      <c r="AN1716" s="105">
        <v>33.091700000000003</v>
      </c>
      <c r="AO1716" s="105">
        <v>32.833199999999998</v>
      </c>
      <c r="AP1716" s="105">
        <v>32.743600000000001</v>
      </c>
      <c r="AQ1716" s="105">
        <v>33.164099999999998</v>
      </c>
      <c r="AR1716" s="105">
        <v>32.720700000000001</v>
      </c>
      <c r="AS1716" s="105">
        <v>32.943399999999997</v>
      </c>
      <c r="AT1716" s="105">
        <v>33.179099999999998</v>
      </c>
      <c r="AU1716" s="105">
        <v>33.153799999999997</v>
      </c>
      <c r="AV1716" s="105">
        <v>32.739400000000003</v>
      </c>
      <c r="AW1716" s="105">
        <v>32.6723</v>
      </c>
      <c r="AX1716" s="105">
        <v>32.923999999999999</v>
      </c>
      <c r="AY1716" s="105">
        <v>32.815199999999997</v>
      </c>
      <c r="AZ1716" s="105">
        <v>33.388500000000001</v>
      </c>
      <c r="BA1716" s="105">
        <v>32.722900000000003</v>
      </c>
      <c r="BB1716" s="105">
        <v>32.773400000000002</v>
      </c>
      <c r="BC1716" s="105">
        <v>33.039499999999997</v>
      </c>
      <c r="BD1716" s="105">
        <v>32.841700000000003</v>
      </c>
      <c r="BE1716" s="105">
        <v>32.884399999999999</v>
      </c>
      <c r="BF1716" s="105">
        <v>32.717799999999997</v>
      </c>
      <c r="BG1716" s="105">
        <v>32.865900000000003</v>
      </c>
      <c r="BH1716" s="105">
        <v>32.912500000000001</v>
      </c>
      <c r="BI1716" s="105">
        <v>32.909399999999998</v>
      </c>
      <c r="BJ1716" s="105">
        <v>32.909100000000002</v>
      </c>
      <c r="BK1716" s="105">
        <v>32.922699999999999</v>
      </c>
      <c r="BL1716" s="116">
        <v>33.197200000000002</v>
      </c>
      <c r="BM1716" s="112">
        <v>0.98098600000000002</v>
      </c>
      <c r="BN1716" s="112">
        <v>0.111681</v>
      </c>
      <c r="BO1716" s="112">
        <v>0.57741500000000001</v>
      </c>
      <c r="BP1716" s="112">
        <v>0.72209199999999996</v>
      </c>
      <c r="BQ1716" s="112">
        <v>0.43296400000000002</v>
      </c>
      <c r="BR1716" s="112">
        <v>0.87684700000000004</v>
      </c>
      <c r="BS1716" s="112">
        <v>0.29279500000000003</v>
      </c>
      <c r="BT1716" s="112">
        <v>0.14052999999999999</v>
      </c>
      <c r="BU1716" s="117">
        <v>0.29748799999999997</v>
      </c>
      <c r="BV1716" s="112">
        <v>0.98665000000000003</v>
      </c>
      <c r="BW1716" s="112">
        <v>0.185587</v>
      </c>
      <c r="BX1716" s="112">
        <v>0.66807099999999997</v>
      </c>
      <c r="BY1716" s="112">
        <v>0.77769900000000003</v>
      </c>
      <c r="BZ1716" s="112">
        <v>0.71915799999999996</v>
      </c>
      <c r="CA1716" s="112">
        <v>0.94703400000000004</v>
      </c>
      <c r="CB1716" s="112">
        <v>0.52951300000000001</v>
      </c>
      <c r="CC1716" s="112">
        <v>0.32557999999999998</v>
      </c>
      <c r="CD1716" s="117">
        <v>0.72995900000000002</v>
      </c>
      <c r="CE1716" s="105">
        <v>-2.6321399999999998E-3</v>
      </c>
      <c r="CF1716" s="105">
        <v>0.28056999999999999</v>
      </c>
      <c r="CG1716" s="105">
        <v>-9.6076999999999996E-2</v>
      </c>
      <c r="CH1716" s="105">
        <v>-6.1931600000000003E-2</v>
      </c>
      <c r="CI1716" s="105">
        <v>-0.154526</v>
      </c>
      <c r="CJ1716" s="105">
        <v>3.2910700000000001E-2</v>
      </c>
      <c r="CK1716" s="105">
        <v>-0.16441600000000001</v>
      </c>
      <c r="CL1716" s="105">
        <v>-0.19503400000000001</v>
      </c>
      <c r="CM1716" s="116">
        <v>-0.11376799999999999</v>
      </c>
    </row>
    <row r="1717" spans="1:91">
      <c r="A1717" s="104" t="s">
        <v>5473</v>
      </c>
      <c r="B1717" s="104" t="s">
        <v>5474</v>
      </c>
      <c r="C1717" s="104" t="s">
        <v>2554</v>
      </c>
      <c r="D1717" s="105">
        <v>27.234000000000002</v>
      </c>
      <c r="E1717" s="108">
        <v>234373576.5</v>
      </c>
      <c r="F1717" s="108">
        <v>217962840.30000001</v>
      </c>
      <c r="G1717" s="108">
        <v>166618626</v>
      </c>
      <c r="H1717" s="108">
        <v>217248256</v>
      </c>
      <c r="I1717" s="108">
        <v>159822232</v>
      </c>
      <c r="J1717" s="108">
        <v>258022816</v>
      </c>
      <c r="K1717" s="108">
        <v>119662994.5</v>
      </c>
      <c r="L1717" s="108">
        <v>206991505</v>
      </c>
      <c r="M1717" s="108">
        <v>162439252.30000001</v>
      </c>
      <c r="N1717" s="108">
        <v>754599411.5</v>
      </c>
      <c r="O1717" s="108">
        <v>239877074.30000001</v>
      </c>
      <c r="P1717" s="108">
        <v>235050680.30000001</v>
      </c>
      <c r="Q1717" s="108">
        <v>64977497.75</v>
      </c>
      <c r="R1717" s="108">
        <v>155597845.80000001</v>
      </c>
      <c r="S1717" s="108">
        <v>160127431.5</v>
      </c>
      <c r="T1717" s="108">
        <v>138197797.5</v>
      </c>
      <c r="U1717" s="108">
        <v>100692284.5</v>
      </c>
      <c r="V1717" s="108">
        <v>131755924</v>
      </c>
      <c r="W1717" s="108">
        <v>67628633</v>
      </c>
      <c r="X1717" s="108">
        <v>50703053</v>
      </c>
      <c r="Y1717" s="108">
        <v>96407031.5</v>
      </c>
      <c r="Z1717" s="108">
        <v>60847102</v>
      </c>
      <c r="AA1717" s="108">
        <v>105044426.5</v>
      </c>
      <c r="AB1717" s="108">
        <v>86232003.5</v>
      </c>
      <c r="AC1717" s="108">
        <v>121183682</v>
      </c>
      <c r="AD1717" s="108">
        <v>118914160.8</v>
      </c>
      <c r="AE1717" s="108">
        <v>87641654</v>
      </c>
      <c r="AF1717" s="108">
        <v>88872575</v>
      </c>
      <c r="AG1717" s="108">
        <v>67835521</v>
      </c>
      <c r="AH1717" s="115">
        <v>57126317</v>
      </c>
      <c r="AI1717" s="105">
        <v>28.1877</v>
      </c>
      <c r="AJ1717" s="105">
        <v>28.362200000000001</v>
      </c>
      <c r="AK1717" s="105">
        <v>27.986999999999998</v>
      </c>
      <c r="AL1717" s="105">
        <v>27.969200000000001</v>
      </c>
      <c r="AM1717" s="105">
        <v>27.704899999999999</v>
      </c>
      <c r="AN1717" s="105">
        <v>28.455400000000001</v>
      </c>
      <c r="AO1717" s="105">
        <v>27.106999999999999</v>
      </c>
      <c r="AP1717" s="105">
        <v>28.570799999999998</v>
      </c>
      <c r="AQ1717" s="105">
        <v>27.464400000000001</v>
      </c>
      <c r="AR1717" s="105">
        <v>29.911100000000001</v>
      </c>
      <c r="AS1717" s="105">
        <v>28.452000000000002</v>
      </c>
      <c r="AT1717" s="105">
        <v>28.412600000000001</v>
      </c>
      <c r="AU1717" s="105">
        <v>26.1722</v>
      </c>
      <c r="AV1717" s="105">
        <v>27.5029</v>
      </c>
      <c r="AW1717" s="105">
        <v>27.720199999999998</v>
      </c>
      <c r="AX1717" s="105">
        <v>27.421500000000002</v>
      </c>
      <c r="AY1717" s="105">
        <v>26.919499999999999</v>
      </c>
      <c r="AZ1717" s="105">
        <v>27.361000000000001</v>
      </c>
      <c r="BA1717" s="105">
        <v>26.2561</v>
      </c>
      <c r="BB1717" s="105">
        <v>25.962599999999998</v>
      </c>
      <c r="BC1717" s="105">
        <v>26.691299999999998</v>
      </c>
      <c r="BD1717" s="105">
        <v>26.2544</v>
      </c>
      <c r="BE1717" s="105">
        <v>27.088699999999999</v>
      </c>
      <c r="BF1717" s="105">
        <v>26.798300000000001</v>
      </c>
      <c r="BG1717" s="105">
        <v>26.869499999999999</v>
      </c>
      <c r="BH1717" s="105">
        <v>26.8368</v>
      </c>
      <c r="BI1717" s="105">
        <v>26.399000000000001</v>
      </c>
      <c r="BJ1717" s="105">
        <v>26.4603</v>
      </c>
      <c r="BK1717" s="105">
        <v>25.984999999999999</v>
      </c>
      <c r="BL1717" s="116">
        <v>25.811699999999998</v>
      </c>
      <c r="BM1717" s="112">
        <v>7.0673600000000002E-4</v>
      </c>
      <c r="BN1717" s="112">
        <v>2.61225E-3</v>
      </c>
      <c r="BO1717" s="112">
        <v>2.77126E-2</v>
      </c>
      <c r="BP1717" s="112">
        <v>5.84769E-3</v>
      </c>
      <c r="BQ1717" s="112">
        <v>0.115218</v>
      </c>
      <c r="BR1717" s="112">
        <v>1.0115600000000001E-2</v>
      </c>
      <c r="BS1717" s="112">
        <v>0.49051499999999998</v>
      </c>
      <c r="BT1717" s="112">
        <v>0.114422</v>
      </c>
      <c r="BU1717" s="117">
        <v>6.6560900000000006E-2</v>
      </c>
      <c r="BV1717" s="112">
        <v>1.0988700000000001E-2</v>
      </c>
      <c r="BW1717" s="112">
        <v>2.0020300000000001E-2</v>
      </c>
      <c r="BX1717" s="112">
        <v>9.8694100000000007E-2</v>
      </c>
      <c r="BY1717" s="112">
        <v>1.9795199999999999E-2</v>
      </c>
      <c r="BZ1717" s="112">
        <v>0.48912699999999998</v>
      </c>
      <c r="CA1717" s="112">
        <v>9.2683100000000004E-2</v>
      </c>
      <c r="CB1717" s="112">
        <v>0.68851700000000005</v>
      </c>
      <c r="CC1717" s="112">
        <v>0.29270000000000002</v>
      </c>
      <c r="CD1717" s="117">
        <v>0.55438699999999996</v>
      </c>
      <c r="CE1717" s="105">
        <v>2.0932900000000001</v>
      </c>
      <c r="CF1717" s="105">
        <v>1.95749</v>
      </c>
      <c r="CG1717" s="105">
        <v>1.62845</v>
      </c>
      <c r="CH1717" s="105">
        <v>2.83955</v>
      </c>
      <c r="CI1717" s="105">
        <v>1.0461</v>
      </c>
      <c r="CJ1717" s="105">
        <v>1.1483300000000001</v>
      </c>
      <c r="CK1717" s="105">
        <v>0.217664</v>
      </c>
      <c r="CL1717" s="105">
        <v>0.62814300000000001</v>
      </c>
      <c r="CM1717" s="116">
        <v>0.61610200000000004</v>
      </c>
    </row>
    <row r="1718" spans="1:91">
      <c r="A1718" s="104" t="s">
        <v>4468</v>
      </c>
      <c r="B1718" s="104" t="s">
        <v>4469</v>
      </c>
      <c r="C1718" s="104" t="s">
        <v>4470</v>
      </c>
      <c r="D1718" s="105">
        <v>34.026650000000004</v>
      </c>
      <c r="E1718" s="108">
        <v>12012341427</v>
      </c>
      <c r="F1718" s="108">
        <v>8897254072</v>
      </c>
      <c r="G1718" s="108">
        <v>8182650441</v>
      </c>
      <c r="H1718" s="108">
        <v>12927718130</v>
      </c>
      <c r="I1718" s="108">
        <v>9821003369</v>
      </c>
      <c r="J1718" s="108">
        <v>7037644119</v>
      </c>
      <c r="K1718" s="108">
        <v>12829908931</v>
      </c>
      <c r="L1718" s="108">
        <v>5623241667</v>
      </c>
      <c r="M1718" s="108">
        <v>11619648346</v>
      </c>
      <c r="N1718" s="108">
        <v>10114321162</v>
      </c>
      <c r="O1718" s="108">
        <v>7806136581</v>
      </c>
      <c r="P1718" s="108">
        <v>8671524856</v>
      </c>
      <c r="Q1718" s="108">
        <v>15552602931</v>
      </c>
      <c r="R1718" s="108">
        <v>14341704180</v>
      </c>
      <c r="S1718" s="108">
        <v>13674685295</v>
      </c>
      <c r="T1718" s="108">
        <v>14937301649</v>
      </c>
      <c r="U1718" s="108">
        <v>14880922794</v>
      </c>
      <c r="V1718" s="108">
        <v>13900597506</v>
      </c>
      <c r="W1718" s="108">
        <v>16258548066</v>
      </c>
      <c r="X1718" s="108">
        <v>15986298708</v>
      </c>
      <c r="Y1718" s="108">
        <v>15173055362</v>
      </c>
      <c r="Z1718" s="108">
        <v>14974008798</v>
      </c>
      <c r="AA1718" s="108">
        <v>15101135630</v>
      </c>
      <c r="AB1718" s="108">
        <v>15648928658</v>
      </c>
      <c r="AC1718" s="108">
        <v>17364888276</v>
      </c>
      <c r="AD1718" s="108">
        <v>17656151535</v>
      </c>
      <c r="AE1718" s="108">
        <v>18219063442</v>
      </c>
      <c r="AF1718" s="108">
        <v>16814745071</v>
      </c>
      <c r="AG1718" s="108">
        <v>17815317885</v>
      </c>
      <c r="AH1718" s="115">
        <v>17248338011</v>
      </c>
      <c r="AI1718" s="105">
        <v>33.8673</v>
      </c>
      <c r="AJ1718" s="105">
        <v>33.585299999999997</v>
      </c>
      <c r="AK1718" s="105">
        <v>33.470700000000001</v>
      </c>
      <c r="AL1718" s="105">
        <v>33.864100000000001</v>
      </c>
      <c r="AM1718" s="105">
        <v>33.616199999999999</v>
      </c>
      <c r="AN1718" s="105">
        <v>33.135599999999997</v>
      </c>
      <c r="AO1718" s="105">
        <v>33.840299999999999</v>
      </c>
      <c r="AP1718" s="105">
        <v>33.056399999999996</v>
      </c>
      <c r="AQ1718" s="105">
        <v>33.624899999999997</v>
      </c>
      <c r="AR1718" s="105">
        <v>33.690899999999999</v>
      </c>
      <c r="AS1718" s="105">
        <v>33.387300000000003</v>
      </c>
      <c r="AT1718" s="105">
        <v>33.617800000000003</v>
      </c>
      <c r="AU1718" s="105">
        <v>34.063699999999997</v>
      </c>
      <c r="AV1718" s="105">
        <v>34.029200000000003</v>
      </c>
      <c r="AW1718" s="105">
        <v>34.037599999999998</v>
      </c>
      <c r="AX1718" s="105">
        <v>34.177500000000002</v>
      </c>
      <c r="AY1718" s="105">
        <v>34.0991</v>
      </c>
      <c r="AZ1718" s="105">
        <v>34.031100000000002</v>
      </c>
      <c r="BA1718" s="105">
        <v>34.165399999999998</v>
      </c>
      <c r="BB1718" s="105">
        <v>34.237299999999998</v>
      </c>
      <c r="BC1718" s="105">
        <v>34.041200000000003</v>
      </c>
      <c r="BD1718" s="105">
        <v>34.227800000000002</v>
      </c>
      <c r="BE1718" s="105">
        <v>34.229700000000001</v>
      </c>
      <c r="BF1718" s="105">
        <v>34.301900000000003</v>
      </c>
      <c r="BG1718" s="105">
        <v>34.075899999999997</v>
      </c>
      <c r="BH1718" s="105">
        <v>34.062199999999997</v>
      </c>
      <c r="BI1718" s="105">
        <v>34.098599999999998</v>
      </c>
      <c r="BJ1718" s="105">
        <v>34.024099999999997</v>
      </c>
      <c r="BK1718" s="105">
        <v>33.976900000000001</v>
      </c>
      <c r="BL1718" s="116">
        <v>34.004300000000001</v>
      </c>
      <c r="BM1718" s="112">
        <v>3.8392700000000002E-2</v>
      </c>
      <c r="BN1718" s="112">
        <v>9.6759300000000006E-2</v>
      </c>
      <c r="BO1718" s="112">
        <v>0.10234699999999999</v>
      </c>
      <c r="BP1718" s="112">
        <v>9.1901499999999994E-3</v>
      </c>
      <c r="BQ1718" s="112">
        <v>7.1903700000000001E-2</v>
      </c>
      <c r="BR1718" s="112">
        <v>8.5853100000000002E-2</v>
      </c>
      <c r="BS1718" s="112">
        <v>6.7939299999999994E-2</v>
      </c>
      <c r="BT1718" s="112">
        <v>8.4771E-4</v>
      </c>
      <c r="BU1718" s="117">
        <v>1.11369E-2</v>
      </c>
      <c r="BV1718" s="112">
        <v>8.36866E-2</v>
      </c>
      <c r="BW1718" s="112">
        <v>0.16747100000000001</v>
      </c>
      <c r="BX1718" s="112">
        <v>0.196128</v>
      </c>
      <c r="BY1718" s="112">
        <v>2.6438900000000001E-2</v>
      </c>
      <c r="BZ1718" s="112">
        <v>0.443328</v>
      </c>
      <c r="CA1718" s="112">
        <v>0.29917100000000002</v>
      </c>
      <c r="CB1718" s="112">
        <v>0.247448</v>
      </c>
      <c r="CC1718" s="112">
        <v>2.5378299999999999E-2</v>
      </c>
      <c r="CD1718" s="117">
        <v>0.39360400000000001</v>
      </c>
      <c r="CE1718" s="105">
        <v>-0.360682</v>
      </c>
      <c r="CF1718" s="105">
        <v>-0.46310000000000001</v>
      </c>
      <c r="CG1718" s="105">
        <v>-0.49452600000000002</v>
      </c>
      <c r="CH1718" s="105">
        <v>-0.43642300000000001</v>
      </c>
      <c r="CI1718" s="105">
        <v>4.1709900000000001E-2</v>
      </c>
      <c r="CJ1718" s="105">
        <v>0.100839</v>
      </c>
      <c r="CK1718" s="105">
        <v>0.14622399999999999</v>
      </c>
      <c r="CL1718" s="105">
        <v>0.25138700000000003</v>
      </c>
      <c r="CM1718" s="116">
        <v>7.7176400000000006E-2</v>
      </c>
    </row>
    <row r="1719" spans="1:91">
      <c r="A1719" s="104" t="s">
        <v>4471</v>
      </c>
      <c r="B1719" s="104" t="s">
        <v>4472</v>
      </c>
      <c r="C1719" s="104" t="s">
        <v>4473</v>
      </c>
      <c r="D1719" s="105">
        <v>29.375250000000001</v>
      </c>
      <c r="E1719" s="108">
        <v>641072428</v>
      </c>
      <c r="F1719" s="108">
        <v>814307251.70000005</v>
      </c>
      <c r="G1719" s="108">
        <v>755597070</v>
      </c>
      <c r="H1719" s="108">
        <v>700114085.29999995</v>
      </c>
      <c r="I1719" s="108">
        <v>722359173.5</v>
      </c>
      <c r="J1719" s="108">
        <v>887174435</v>
      </c>
      <c r="K1719" s="108">
        <v>512625317.5</v>
      </c>
      <c r="L1719" s="108">
        <v>571636905</v>
      </c>
      <c r="M1719" s="108">
        <v>631664416</v>
      </c>
      <c r="N1719" s="108">
        <v>754396071.5</v>
      </c>
      <c r="O1719" s="108">
        <v>979706399.29999995</v>
      </c>
      <c r="P1719" s="108">
        <v>883863784.60000002</v>
      </c>
      <c r="Q1719" s="108">
        <v>565278869</v>
      </c>
      <c r="R1719" s="108">
        <v>535727393.10000002</v>
      </c>
      <c r="S1719" s="108">
        <v>263883759.19999999</v>
      </c>
      <c r="T1719" s="108">
        <v>496240296.89999998</v>
      </c>
      <c r="U1719" s="108">
        <v>533451826.19999999</v>
      </c>
      <c r="V1719" s="108">
        <v>471755966.80000001</v>
      </c>
      <c r="W1719" s="108">
        <v>594836546.20000005</v>
      </c>
      <c r="X1719" s="108">
        <v>515203668.30000001</v>
      </c>
      <c r="Y1719" s="108">
        <v>640569565.5</v>
      </c>
      <c r="Z1719" s="108">
        <v>527710242.5</v>
      </c>
      <c r="AA1719" s="108">
        <v>516016258.39999998</v>
      </c>
      <c r="AB1719" s="108">
        <v>526418406.69999999</v>
      </c>
      <c r="AC1719" s="108">
        <v>434832384.80000001</v>
      </c>
      <c r="AD1719" s="108">
        <v>469871686.10000002</v>
      </c>
      <c r="AE1719" s="108">
        <v>698586158.5</v>
      </c>
      <c r="AF1719" s="108">
        <v>644667878.60000002</v>
      </c>
      <c r="AG1719" s="108">
        <v>661366078.60000002</v>
      </c>
      <c r="AH1719" s="115">
        <v>605002303.29999995</v>
      </c>
      <c r="AI1719" s="105">
        <v>29.639399999999998</v>
      </c>
      <c r="AJ1719" s="105">
        <v>30.200800000000001</v>
      </c>
      <c r="AK1719" s="105">
        <v>30.0886</v>
      </c>
      <c r="AL1719" s="105">
        <v>29.657399999999999</v>
      </c>
      <c r="AM1719" s="105">
        <v>29.854900000000001</v>
      </c>
      <c r="AN1719" s="105">
        <v>30.259899999999998</v>
      </c>
      <c r="AO1719" s="105">
        <v>29.1861</v>
      </c>
      <c r="AP1719" s="105">
        <v>29.897099999999998</v>
      </c>
      <c r="AQ1719" s="105">
        <v>29.4237</v>
      </c>
      <c r="AR1719" s="105">
        <v>29.947900000000001</v>
      </c>
      <c r="AS1719" s="105">
        <v>30.440799999999999</v>
      </c>
      <c r="AT1719" s="105">
        <v>30.323399999999999</v>
      </c>
      <c r="AU1719" s="105">
        <v>29.264800000000001</v>
      </c>
      <c r="AV1719" s="105">
        <v>29.2866</v>
      </c>
      <c r="AW1719" s="105">
        <v>28.418199999999999</v>
      </c>
      <c r="AX1719" s="105">
        <v>29.265799999999999</v>
      </c>
      <c r="AY1719" s="105">
        <v>29.325600000000001</v>
      </c>
      <c r="AZ1719" s="105">
        <v>29.162800000000001</v>
      </c>
      <c r="BA1719" s="105">
        <v>29.392900000000001</v>
      </c>
      <c r="BB1719" s="105">
        <v>29.294699999999999</v>
      </c>
      <c r="BC1719" s="105">
        <v>29.4724</v>
      </c>
      <c r="BD1719" s="105">
        <v>29.357600000000001</v>
      </c>
      <c r="BE1719" s="105">
        <v>29.349299999999999</v>
      </c>
      <c r="BF1719" s="105">
        <v>29.408200000000001</v>
      </c>
      <c r="BG1719" s="105">
        <v>28.748699999999999</v>
      </c>
      <c r="BH1719" s="105">
        <v>28.8489</v>
      </c>
      <c r="BI1719" s="105">
        <v>29.393699999999999</v>
      </c>
      <c r="BJ1719" s="105">
        <v>29.318999999999999</v>
      </c>
      <c r="BK1719" s="105">
        <v>29.241700000000002</v>
      </c>
      <c r="BL1719" s="116">
        <v>29.167400000000001</v>
      </c>
      <c r="BM1719" s="112">
        <v>1.4330000000000001E-2</v>
      </c>
      <c r="BN1719" s="112">
        <v>2.02927E-2</v>
      </c>
      <c r="BO1719" s="112">
        <v>0.29085499999999997</v>
      </c>
      <c r="BP1719" s="112">
        <v>3.0274099999999999E-3</v>
      </c>
      <c r="BQ1719" s="112">
        <v>0.43140899999999999</v>
      </c>
      <c r="BR1719" s="112">
        <v>0.89953399999999994</v>
      </c>
      <c r="BS1719" s="112">
        <v>9.9988599999999997E-2</v>
      </c>
      <c r="BT1719" s="112">
        <v>5.3238399999999998E-2</v>
      </c>
      <c r="BU1719" s="117">
        <v>0.29735400000000001</v>
      </c>
      <c r="BV1719" s="112">
        <v>4.8972000000000002E-2</v>
      </c>
      <c r="BW1719" s="112">
        <v>5.8031199999999998E-2</v>
      </c>
      <c r="BX1719" s="112">
        <v>0.404117</v>
      </c>
      <c r="BY1719" s="112">
        <v>1.4113199999999999E-2</v>
      </c>
      <c r="BZ1719" s="112">
        <v>0.71915799999999996</v>
      </c>
      <c r="CA1719" s="112">
        <v>0.95485100000000001</v>
      </c>
      <c r="CB1719" s="112">
        <v>0.29794399999999999</v>
      </c>
      <c r="CC1719" s="112">
        <v>0.19032199999999999</v>
      </c>
      <c r="CD1719" s="117">
        <v>0.72995900000000002</v>
      </c>
      <c r="CE1719" s="105">
        <v>0.73357499999999998</v>
      </c>
      <c r="CF1719" s="105">
        <v>0.68139799999999995</v>
      </c>
      <c r="CG1719" s="105">
        <v>0.25960299999999997</v>
      </c>
      <c r="CH1719" s="105">
        <v>0.99466500000000002</v>
      </c>
      <c r="CI1719" s="105">
        <v>-0.25281599999999999</v>
      </c>
      <c r="CJ1719" s="105">
        <v>8.6911499999999999E-3</v>
      </c>
      <c r="CK1719" s="105">
        <v>0.14396300000000001</v>
      </c>
      <c r="CL1719" s="105">
        <v>0.12899099999999999</v>
      </c>
      <c r="CM1719" s="116">
        <v>-0.24556900000000001</v>
      </c>
    </row>
    <row r="1720" spans="1:91">
      <c r="A1720" s="104" t="s">
        <v>4474</v>
      </c>
      <c r="B1720" s="104" t="s">
        <v>4475</v>
      </c>
      <c r="C1720" s="104" t="s">
        <v>4476</v>
      </c>
      <c r="D1720" s="105">
        <v>29.581150000000001</v>
      </c>
      <c r="E1720" s="108">
        <v>553191720</v>
      </c>
      <c r="F1720" s="108">
        <v>496382672.39999998</v>
      </c>
      <c r="G1720" s="108">
        <v>297741175</v>
      </c>
      <c r="H1720" s="108">
        <v>399883945.39999998</v>
      </c>
      <c r="I1720" s="108">
        <v>380068804.10000002</v>
      </c>
      <c r="J1720" s="108">
        <v>212468990.5</v>
      </c>
      <c r="K1720" s="108">
        <v>513355485.60000002</v>
      </c>
      <c r="L1720" s="108">
        <v>279997754.80000001</v>
      </c>
      <c r="M1720" s="108">
        <v>401332720</v>
      </c>
      <c r="N1720" s="108">
        <v>300081322.80000001</v>
      </c>
      <c r="O1720" s="108">
        <v>175348389</v>
      </c>
      <c r="P1720" s="108">
        <v>251464282</v>
      </c>
      <c r="Q1720" s="108">
        <v>994204599</v>
      </c>
      <c r="R1720" s="108">
        <v>674532758.5</v>
      </c>
      <c r="S1720" s="108">
        <v>672211756.29999995</v>
      </c>
      <c r="T1720" s="108">
        <v>857113598</v>
      </c>
      <c r="U1720" s="108">
        <v>588577413</v>
      </c>
      <c r="V1720" s="108">
        <v>1051888745</v>
      </c>
      <c r="W1720" s="108">
        <v>705816060</v>
      </c>
      <c r="X1720" s="108">
        <v>836032038</v>
      </c>
      <c r="Y1720" s="108">
        <v>1072105173</v>
      </c>
      <c r="Z1720" s="108">
        <v>600070262</v>
      </c>
      <c r="AA1720" s="108">
        <v>695783735</v>
      </c>
      <c r="AB1720" s="108">
        <v>571606735</v>
      </c>
      <c r="AC1720" s="108">
        <v>807707819</v>
      </c>
      <c r="AD1720" s="108">
        <v>929922295</v>
      </c>
      <c r="AE1720" s="108">
        <v>970496268.5</v>
      </c>
      <c r="AF1720" s="108">
        <v>954389151.29999995</v>
      </c>
      <c r="AG1720" s="108">
        <v>950695520</v>
      </c>
      <c r="AH1720" s="115">
        <v>965149144</v>
      </c>
      <c r="AI1720" s="105">
        <v>29.4267</v>
      </c>
      <c r="AJ1720" s="105">
        <v>29.4681</v>
      </c>
      <c r="AK1720" s="105">
        <v>28.762699999999999</v>
      </c>
      <c r="AL1720" s="105">
        <v>28.849399999999999</v>
      </c>
      <c r="AM1720" s="105">
        <v>28.960999999999999</v>
      </c>
      <c r="AN1720" s="105">
        <v>28.178899999999999</v>
      </c>
      <c r="AO1720" s="105">
        <v>29.194500000000001</v>
      </c>
      <c r="AP1720" s="105">
        <v>28.901800000000001</v>
      </c>
      <c r="AQ1720" s="105">
        <v>28.769300000000001</v>
      </c>
      <c r="AR1720" s="105">
        <v>28.5914</v>
      </c>
      <c r="AS1720" s="105">
        <v>28.008600000000001</v>
      </c>
      <c r="AT1720" s="105">
        <v>28.509899999999998</v>
      </c>
      <c r="AU1720" s="105">
        <v>30.1083</v>
      </c>
      <c r="AV1720" s="105">
        <v>29.619</v>
      </c>
      <c r="AW1720" s="105">
        <v>29.6999</v>
      </c>
      <c r="AX1720" s="105">
        <v>30.054200000000002</v>
      </c>
      <c r="AY1720" s="105">
        <v>29.458400000000001</v>
      </c>
      <c r="AZ1720" s="105">
        <v>30.2927</v>
      </c>
      <c r="BA1720" s="105">
        <v>29.639700000000001</v>
      </c>
      <c r="BB1720" s="105">
        <v>29.988800000000001</v>
      </c>
      <c r="BC1720" s="105">
        <v>30.204000000000001</v>
      </c>
      <c r="BD1720" s="105">
        <v>29.543299999999999</v>
      </c>
      <c r="BE1720" s="105">
        <v>29.785299999999999</v>
      </c>
      <c r="BF1720" s="105">
        <v>29.527000000000001</v>
      </c>
      <c r="BG1720" s="105">
        <v>29.626100000000001</v>
      </c>
      <c r="BH1720" s="105">
        <v>29.8291</v>
      </c>
      <c r="BI1720" s="105">
        <v>29.867999999999999</v>
      </c>
      <c r="BJ1720" s="105">
        <v>29.885000000000002</v>
      </c>
      <c r="BK1720" s="105">
        <v>29.776</v>
      </c>
      <c r="BL1720" s="116">
        <v>29.857600000000001</v>
      </c>
      <c r="BM1720" s="112">
        <v>5.4823900000000002E-2</v>
      </c>
      <c r="BN1720" s="112">
        <v>8.8139099999999995E-3</v>
      </c>
      <c r="BO1720" s="112">
        <v>2.4257900000000002E-3</v>
      </c>
      <c r="BP1720" s="112">
        <v>1.3635400000000001E-3</v>
      </c>
      <c r="BQ1720" s="112">
        <v>0.85358000000000001</v>
      </c>
      <c r="BR1720" s="112">
        <v>0.72198499999999999</v>
      </c>
      <c r="BS1720" s="112">
        <v>0.56648500000000002</v>
      </c>
      <c r="BT1720" s="112">
        <v>6.9383200000000006E-2</v>
      </c>
      <c r="BU1720" s="117">
        <v>0.47062599999999999</v>
      </c>
      <c r="BV1720" s="112">
        <v>0.105827</v>
      </c>
      <c r="BW1720" s="112">
        <v>3.5854400000000002E-2</v>
      </c>
      <c r="BX1720" s="112">
        <v>2.7777400000000001E-2</v>
      </c>
      <c r="BY1720" s="112">
        <v>9.4315300000000005E-3</v>
      </c>
      <c r="BZ1720" s="112">
        <v>0.92747000000000002</v>
      </c>
      <c r="CA1720" s="112">
        <v>0.87001399999999995</v>
      </c>
      <c r="CB1720" s="112">
        <v>0.74239999999999995</v>
      </c>
      <c r="CC1720" s="112">
        <v>0.222305</v>
      </c>
      <c r="CD1720" s="117">
        <v>0.79107499999999997</v>
      </c>
      <c r="CE1720" s="105">
        <v>-0.62040700000000004</v>
      </c>
      <c r="CF1720" s="105">
        <v>-1.1764600000000001</v>
      </c>
      <c r="CG1720" s="105">
        <v>-0.88434500000000005</v>
      </c>
      <c r="CH1720" s="105">
        <v>-1.4695499999999999</v>
      </c>
      <c r="CI1720" s="105">
        <v>-3.0488999999999999E-2</v>
      </c>
      <c r="CJ1720" s="105">
        <v>9.5566399999999996E-2</v>
      </c>
      <c r="CK1720" s="105">
        <v>0.10460700000000001</v>
      </c>
      <c r="CL1720" s="105">
        <v>-0.220996</v>
      </c>
      <c r="CM1720" s="116">
        <v>-6.5146800000000005E-2</v>
      </c>
    </row>
    <row r="1721" spans="1:91">
      <c r="A1721" s="104" t="s">
        <v>4477</v>
      </c>
      <c r="B1721" s="104" t="s">
        <v>4478</v>
      </c>
      <c r="C1721" s="104" t="s">
        <v>4479</v>
      </c>
      <c r="D1721" s="105">
        <v>24.579149999999998</v>
      </c>
      <c r="E1721" s="108">
        <v>80228620</v>
      </c>
      <c r="F1721" s="108">
        <v>26512414</v>
      </c>
      <c r="G1721" s="108">
        <v>98380928</v>
      </c>
      <c r="H1721" s="108">
        <v>25325790</v>
      </c>
      <c r="I1721" s="108">
        <v>4128695.5</v>
      </c>
      <c r="J1721" s="108"/>
      <c r="K1721" s="108"/>
      <c r="L1721" s="108"/>
      <c r="M1721" s="108"/>
      <c r="N1721" s="108"/>
      <c r="O1721" s="108"/>
      <c r="P1721" s="108">
        <v>22216247</v>
      </c>
      <c r="Q1721" s="108">
        <v>17827958</v>
      </c>
      <c r="R1721" s="108">
        <v>17718286</v>
      </c>
      <c r="S1721" s="108">
        <v>63570024</v>
      </c>
      <c r="T1721" s="108">
        <v>43217556</v>
      </c>
      <c r="U1721" s="108">
        <v>28934567</v>
      </c>
      <c r="V1721" s="108">
        <v>12180860</v>
      </c>
      <c r="W1721" s="108">
        <v>16450116</v>
      </c>
      <c r="X1721" s="108">
        <v>47522172</v>
      </c>
      <c r="Y1721" s="108">
        <v>2590212.5</v>
      </c>
      <c r="Z1721" s="108">
        <v>20040718</v>
      </c>
      <c r="AA1721" s="108">
        <v>2777090</v>
      </c>
      <c r="AB1721" s="108">
        <v>18903512</v>
      </c>
      <c r="AC1721" s="108">
        <v>53489436</v>
      </c>
      <c r="AD1721" s="108">
        <v>54323000</v>
      </c>
      <c r="AE1721" s="108">
        <v>27715036</v>
      </c>
      <c r="AF1721" s="108">
        <v>26312856</v>
      </c>
      <c r="AG1721" s="108">
        <v>28574325</v>
      </c>
      <c r="AH1721" s="115">
        <v>24015644.629999999</v>
      </c>
      <c r="AI1721" s="105">
        <v>26.641100000000002</v>
      </c>
      <c r="AJ1721" s="105">
        <v>25.370799999999999</v>
      </c>
      <c r="AK1721" s="105">
        <v>27.215499999999999</v>
      </c>
      <c r="AL1721" s="105">
        <v>24.868500000000001</v>
      </c>
      <c r="AM1721" s="105">
        <v>22.352499999999999</v>
      </c>
      <c r="AN1721" s="105">
        <v>22.151800000000001</v>
      </c>
      <c r="AO1721" s="105">
        <v>21.221599999999999</v>
      </c>
      <c r="AP1721" s="105">
        <v>21.281199999999998</v>
      </c>
      <c r="AQ1721" s="105">
        <v>21.6065</v>
      </c>
      <c r="AR1721" s="105">
        <v>21.491099999999999</v>
      </c>
      <c r="AS1721" s="105">
        <v>22.426500000000001</v>
      </c>
      <c r="AT1721" s="105">
        <v>25.0093</v>
      </c>
      <c r="AU1721" s="105">
        <v>24.271899999999999</v>
      </c>
      <c r="AV1721" s="105">
        <v>24.368400000000001</v>
      </c>
      <c r="AW1721" s="105">
        <v>26.514500000000002</v>
      </c>
      <c r="AX1721" s="105">
        <v>25.744399999999999</v>
      </c>
      <c r="AY1721" s="105">
        <v>25.122699999999998</v>
      </c>
      <c r="AZ1721" s="105">
        <v>23.962299999999999</v>
      </c>
      <c r="BA1721" s="105">
        <v>24.2165</v>
      </c>
      <c r="BB1721" s="105">
        <v>25.921600000000002</v>
      </c>
      <c r="BC1721" s="105">
        <v>21.8247</v>
      </c>
      <c r="BD1721" s="105">
        <v>24.542200000000001</v>
      </c>
      <c r="BE1721" s="105">
        <v>21.5472</v>
      </c>
      <c r="BF1721" s="105">
        <v>24.608699999999999</v>
      </c>
      <c r="BG1721" s="105">
        <v>25.697900000000001</v>
      </c>
      <c r="BH1721" s="105">
        <v>25.691700000000001</v>
      </c>
      <c r="BI1721" s="105">
        <v>24.738</v>
      </c>
      <c r="BJ1721" s="105">
        <v>24.7043</v>
      </c>
      <c r="BK1721" s="105">
        <v>24.707899999999999</v>
      </c>
      <c r="BL1721" s="116">
        <v>24.549600000000002</v>
      </c>
      <c r="BM1721" s="112">
        <v>3.2717299999999998E-2</v>
      </c>
      <c r="BN1721" s="112">
        <v>0.155556</v>
      </c>
      <c r="BO1721" s="112">
        <v>1.48027E-5</v>
      </c>
      <c r="BP1721" s="112">
        <v>0.18631600000000001</v>
      </c>
      <c r="BQ1721" s="112">
        <v>0.61666299999999996</v>
      </c>
      <c r="BR1721" s="112">
        <v>0.61097000000000001</v>
      </c>
      <c r="BS1721" s="112">
        <v>0.60519299999999998</v>
      </c>
      <c r="BT1721" s="112">
        <v>0.34245599999999998</v>
      </c>
      <c r="BU1721" s="117">
        <v>8.9216500000000004E-2</v>
      </c>
      <c r="BV1721" s="112">
        <v>7.7648700000000001E-2</v>
      </c>
      <c r="BW1721" s="112">
        <v>0.238819</v>
      </c>
      <c r="BX1721" s="112">
        <v>3.1760899999999999E-3</v>
      </c>
      <c r="BY1721" s="112">
        <v>0.26152500000000001</v>
      </c>
      <c r="BZ1721" s="112">
        <v>0.80835699999999999</v>
      </c>
      <c r="CA1721" s="112">
        <v>0.80676700000000001</v>
      </c>
      <c r="CB1721" s="112">
        <v>0.76939299999999999</v>
      </c>
      <c r="CC1721" s="112">
        <v>0.53959400000000002</v>
      </c>
      <c r="CD1721" s="117">
        <v>0.61135099999999998</v>
      </c>
      <c r="CE1721" s="105">
        <v>1.75518</v>
      </c>
      <c r="CF1721" s="105">
        <v>-1.52966</v>
      </c>
      <c r="CG1721" s="105">
        <v>-3.2841900000000002</v>
      </c>
      <c r="CH1721" s="105">
        <v>-1.67831</v>
      </c>
      <c r="CI1721" s="105">
        <v>0.39766699999999999</v>
      </c>
      <c r="CJ1721" s="105">
        <v>0.28917900000000002</v>
      </c>
      <c r="CK1721" s="105">
        <v>-0.66634599999999999</v>
      </c>
      <c r="CL1721" s="105">
        <v>-1.0879000000000001</v>
      </c>
      <c r="CM1721" s="116">
        <v>0.72194199999999997</v>
      </c>
    </row>
    <row r="1722" spans="1:91">
      <c r="A1722" s="104" t="s">
        <v>4480</v>
      </c>
      <c r="B1722" s="104" t="s">
        <v>4481</v>
      </c>
      <c r="C1722" s="104" t="s">
        <v>4482</v>
      </c>
      <c r="D1722" s="105">
        <v>29.201250000000002</v>
      </c>
      <c r="E1722" s="108">
        <v>693767158</v>
      </c>
      <c r="F1722" s="108">
        <v>623806140</v>
      </c>
      <c r="G1722" s="108">
        <v>422741275</v>
      </c>
      <c r="H1722" s="108">
        <v>367297695</v>
      </c>
      <c r="I1722" s="108">
        <v>441107068</v>
      </c>
      <c r="J1722" s="108">
        <v>347099654.5</v>
      </c>
      <c r="K1722" s="108">
        <v>425993094</v>
      </c>
      <c r="L1722" s="108">
        <v>414023074</v>
      </c>
      <c r="M1722" s="108">
        <v>622006470</v>
      </c>
      <c r="N1722" s="108">
        <v>359821514</v>
      </c>
      <c r="O1722" s="108">
        <v>255268338</v>
      </c>
      <c r="P1722" s="108">
        <v>376701486.5</v>
      </c>
      <c r="Q1722" s="108">
        <v>523107553</v>
      </c>
      <c r="R1722" s="108">
        <v>744696194</v>
      </c>
      <c r="S1722" s="108">
        <v>374400945.80000001</v>
      </c>
      <c r="T1722" s="108">
        <v>473001073</v>
      </c>
      <c r="U1722" s="108">
        <v>803866873</v>
      </c>
      <c r="V1722" s="108">
        <v>520634977</v>
      </c>
      <c r="W1722" s="108">
        <v>917630140.5</v>
      </c>
      <c r="X1722" s="108">
        <v>552587164</v>
      </c>
      <c r="Y1722" s="108">
        <v>542278310</v>
      </c>
      <c r="Z1722" s="108">
        <v>479846755.80000001</v>
      </c>
      <c r="AA1722" s="108">
        <v>447020161</v>
      </c>
      <c r="AB1722" s="108">
        <v>450957251.30000001</v>
      </c>
      <c r="AC1722" s="108">
        <v>1061563524</v>
      </c>
      <c r="AD1722" s="108">
        <v>579578156.5</v>
      </c>
      <c r="AE1722" s="108">
        <v>846544081</v>
      </c>
      <c r="AF1722" s="108">
        <v>563656986</v>
      </c>
      <c r="AG1722" s="108">
        <v>508158035</v>
      </c>
      <c r="AH1722" s="115">
        <v>621779883.5</v>
      </c>
      <c r="AI1722" s="105">
        <v>29.753399999999999</v>
      </c>
      <c r="AJ1722" s="105">
        <v>29.809699999999999</v>
      </c>
      <c r="AK1722" s="105">
        <v>29.256799999999998</v>
      </c>
      <c r="AL1722" s="105">
        <v>28.726800000000001</v>
      </c>
      <c r="AM1722" s="105">
        <v>29.1736</v>
      </c>
      <c r="AN1722" s="105">
        <v>28.896899999999999</v>
      </c>
      <c r="AO1722" s="105">
        <v>28.922899999999998</v>
      </c>
      <c r="AP1722" s="105">
        <v>29.431799999999999</v>
      </c>
      <c r="AQ1722" s="105">
        <v>29.401399999999999</v>
      </c>
      <c r="AR1722" s="105">
        <v>28.842700000000001</v>
      </c>
      <c r="AS1722" s="105">
        <v>28.522099999999998</v>
      </c>
      <c r="AT1722" s="105">
        <v>29.093</v>
      </c>
      <c r="AU1722" s="105">
        <v>29.160699999999999</v>
      </c>
      <c r="AV1722" s="105">
        <v>29.761800000000001</v>
      </c>
      <c r="AW1722" s="105">
        <v>28.881799999999998</v>
      </c>
      <c r="AX1722" s="105">
        <v>29.1966</v>
      </c>
      <c r="AY1722" s="105">
        <v>29.9099</v>
      </c>
      <c r="AZ1722" s="105">
        <v>29.3018</v>
      </c>
      <c r="BA1722" s="105">
        <v>30.0183</v>
      </c>
      <c r="BB1722" s="105">
        <v>29.3932</v>
      </c>
      <c r="BC1722" s="105">
        <v>29.229299999999999</v>
      </c>
      <c r="BD1722" s="105">
        <v>29.221900000000002</v>
      </c>
      <c r="BE1722" s="105">
        <v>29.1417</v>
      </c>
      <c r="BF1722" s="105">
        <v>29.184999999999999</v>
      </c>
      <c r="BG1722" s="105">
        <v>30.021100000000001</v>
      </c>
      <c r="BH1722" s="105">
        <v>29.1478</v>
      </c>
      <c r="BI1722" s="105">
        <v>29.6709</v>
      </c>
      <c r="BJ1722" s="105">
        <v>29.125299999999999</v>
      </c>
      <c r="BK1722" s="105">
        <v>28.861599999999999</v>
      </c>
      <c r="BL1722" s="116">
        <v>29.2059</v>
      </c>
      <c r="BM1722" s="112">
        <v>5.6576000000000001E-2</v>
      </c>
      <c r="BN1722" s="112">
        <v>0.47301799999999999</v>
      </c>
      <c r="BO1722" s="112">
        <v>0.38979999999999998</v>
      </c>
      <c r="BP1722" s="112">
        <v>0.27778700000000001</v>
      </c>
      <c r="BQ1722" s="112">
        <v>0.50652900000000001</v>
      </c>
      <c r="BR1722" s="112">
        <v>0.17413699999999999</v>
      </c>
      <c r="BS1722" s="112">
        <v>0.13911200000000001</v>
      </c>
      <c r="BT1722" s="112">
        <v>0.32801000000000002</v>
      </c>
      <c r="BU1722" s="117">
        <v>0.115843</v>
      </c>
      <c r="BV1722" s="112">
        <v>0.107752</v>
      </c>
      <c r="BW1722" s="112">
        <v>0.55841200000000002</v>
      </c>
      <c r="BX1722" s="112">
        <v>0.49956899999999999</v>
      </c>
      <c r="BY1722" s="112">
        <v>0.36245699999999997</v>
      </c>
      <c r="BZ1722" s="112">
        <v>0.74842399999999998</v>
      </c>
      <c r="CA1722" s="112">
        <v>0.43387100000000001</v>
      </c>
      <c r="CB1722" s="112">
        <v>0.35303000000000001</v>
      </c>
      <c r="CC1722" s="112">
        <v>0.52466900000000005</v>
      </c>
      <c r="CD1722" s="117">
        <v>0.64379200000000003</v>
      </c>
      <c r="CE1722" s="105">
        <v>0.54234599999999999</v>
      </c>
      <c r="CF1722" s="105">
        <v>-0.13186100000000001</v>
      </c>
      <c r="CG1722" s="105">
        <v>0.187775</v>
      </c>
      <c r="CH1722" s="105">
        <v>-0.24498600000000001</v>
      </c>
      <c r="CI1722" s="105">
        <v>0.203815</v>
      </c>
      <c r="CJ1722" s="105">
        <v>0.40515299999999999</v>
      </c>
      <c r="CK1722" s="105">
        <v>0.48266199999999998</v>
      </c>
      <c r="CL1722" s="105">
        <v>0.118564</v>
      </c>
      <c r="CM1722" s="116">
        <v>0.54896699999999998</v>
      </c>
    </row>
    <row r="1723" spans="1:91">
      <c r="A1723" s="104" t="s">
        <v>4483</v>
      </c>
      <c r="B1723" s="104" t="s">
        <v>4484</v>
      </c>
      <c r="C1723" s="104" t="s">
        <v>4485</v>
      </c>
      <c r="D1723" s="105">
        <v>35.058799999999998</v>
      </c>
      <c r="E1723" s="108">
        <v>31832660044</v>
      </c>
      <c r="F1723" s="108">
        <v>36052447810</v>
      </c>
      <c r="G1723" s="108">
        <v>36279930602</v>
      </c>
      <c r="H1723" s="108">
        <v>35342867844</v>
      </c>
      <c r="I1723" s="108">
        <v>29994101491</v>
      </c>
      <c r="J1723" s="108">
        <v>38482164405</v>
      </c>
      <c r="K1723" s="108">
        <v>32012028612</v>
      </c>
      <c r="L1723" s="108">
        <v>27982281963</v>
      </c>
      <c r="M1723" s="108">
        <v>36167328414</v>
      </c>
      <c r="N1723" s="108">
        <v>26540141302</v>
      </c>
      <c r="O1723" s="108">
        <v>35237018826</v>
      </c>
      <c r="P1723" s="108">
        <v>30009932184</v>
      </c>
      <c r="Q1723" s="108">
        <v>28919670043</v>
      </c>
      <c r="R1723" s="108">
        <v>27273148307</v>
      </c>
      <c r="S1723" s="108">
        <v>17768906064</v>
      </c>
      <c r="T1723" s="108">
        <v>24355276798</v>
      </c>
      <c r="U1723" s="108">
        <v>26757342559</v>
      </c>
      <c r="V1723" s="108">
        <v>25833548276</v>
      </c>
      <c r="W1723" s="108">
        <v>29043512209</v>
      </c>
      <c r="X1723" s="108">
        <v>28075736858</v>
      </c>
      <c r="Y1723" s="108">
        <v>28571799440</v>
      </c>
      <c r="Z1723" s="108">
        <v>27849361800</v>
      </c>
      <c r="AA1723" s="108">
        <v>26991451765</v>
      </c>
      <c r="AB1723" s="108">
        <v>27025065602</v>
      </c>
      <c r="AC1723" s="108">
        <v>30043096280</v>
      </c>
      <c r="AD1723" s="108">
        <v>33577335008</v>
      </c>
      <c r="AE1723" s="108">
        <v>33932460348</v>
      </c>
      <c r="AF1723" s="108">
        <v>31657537130</v>
      </c>
      <c r="AG1723" s="108">
        <v>33690329948</v>
      </c>
      <c r="AH1723" s="115">
        <v>34314413438</v>
      </c>
      <c r="AI1723" s="105">
        <v>35.273299999999999</v>
      </c>
      <c r="AJ1723" s="105">
        <v>35.566000000000003</v>
      </c>
      <c r="AK1723" s="105">
        <v>35.565100000000001</v>
      </c>
      <c r="AL1723" s="105">
        <v>35.315100000000001</v>
      </c>
      <c r="AM1723" s="105">
        <v>35.214199999999998</v>
      </c>
      <c r="AN1723" s="105">
        <v>35.523499999999999</v>
      </c>
      <c r="AO1723" s="105">
        <v>35.145099999999999</v>
      </c>
      <c r="AP1723" s="105">
        <v>35.277799999999999</v>
      </c>
      <c r="AQ1723" s="105">
        <v>35.263100000000001</v>
      </c>
      <c r="AR1723" s="105">
        <v>35.082500000000003</v>
      </c>
      <c r="AS1723" s="105">
        <v>35.516199999999998</v>
      </c>
      <c r="AT1723" s="105">
        <v>35.408900000000003</v>
      </c>
      <c r="AU1723" s="105">
        <v>34.9557</v>
      </c>
      <c r="AV1723" s="105">
        <v>34.956499999999998</v>
      </c>
      <c r="AW1723" s="105">
        <v>34.428600000000003</v>
      </c>
      <c r="AX1723" s="105">
        <v>34.882800000000003</v>
      </c>
      <c r="AY1723" s="105">
        <v>34.9437</v>
      </c>
      <c r="AZ1723" s="105">
        <v>34.919800000000002</v>
      </c>
      <c r="BA1723" s="105">
        <v>35.002400000000002</v>
      </c>
      <c r="BB1723" s="105">
        <v>35.049999999999997</v>
      </c>
      <c r="BC1723" s="105">
        <v>34.950000000000003</v>
      </c>
      <c r="BD1723" s="105">
        <v>35.123100000000001</v>
      </c>
      <c r="BE1723" s="105">
        <v>35.067599999999999</v>
      </c>
      <c r="BF1723" s="105">
        <v>35.090200000000003</v>
      </c>
      <c r="BG1723" s="105">
        <v>34.877600000000001</v>
      </c>
      <c r="BH1723" s="105">
        <v>34.992199999999997</v>
      </c>
      <c r="BI1723" s="105">
        <v>34.995800000000003</v>
      </c>
      <c r="BJ1723" s="105">
        <v>34.936900000000001</v>
      </c>
      <c r="BK1723" s="105">
        <v>34.898499999999999</v>
      </c>
      <c r="BL1723" s="116">
        <v>35.004199999999997</v>
      </c>
      <c r="BM1723" s="112">
        <v>6.9676199999999999E-3</v>
      </c>
      <c r="BN1723" s="112">
        <v>1.36312E-2</v>
      </c>
      <c r="BO1723" s="112">
        <v>5.6420799999999998E-3</v>
      </c>
      <c r="BP1723" s="112">
        <v>4.3891899999999998E-2</v>
      </c>
      <c r="BQ1723" s="112">
        <v>0.40427999999999997</v>
      </c>
      <c r="BR1723" s="112">
        <v>0.43177300000000002</v>
      </c>
      <c r="BS1723" s="112">
        <v>0.26838000000000001</v>
      </c>
      <c r="BT1723" s="112">
        <v>1.34498E-2</v>
      </c>
      <c r="BU1723" s="117">
        <v>0.86940300000000004</v>
      </c>
      <c r="BV1723" s="112">
        <v>3.3122800000000001E-2</v>
      </c>
      <c r="BW1723" s="112">
        <v>4.6357099999999998E-2</v>
      </c>
      <c r="BX1723" s="112">
        <v>4.3315699999999999E-2</v>
      </c>
      <c r="BY1723" s="112">
        <v>8.3595299999999997E-2</v>
      </c>
      <c r="BZ1723" s="112">
        <v>0.70739799999999997</v>
      </c>
      <c r="CA1723" s="112">
        <v>0.68882399999999999</v>
      </c>
      <c r="CB1723" s="112">
        <v>0.504409</v>
      </c>
      <c r="CC1723" s="112">
        <v>9.1707399999999994E-2</v>
      </c>
      <c r="CD1723" s="117">
        <v>0.96529799999999999</v>
      </c>
      <c r="CE1723" s="105">
        <v>0.52161500000000005</v>
      </c>
      <c r="CF1723" s="105">
        <v>0.40440500000000001</v>
      </c>
      <c r="CG1723" s="105">
        <v>0.28211700000000001</v>
      </c>
      <c r="CH1723" s="105">
        <v>0.38932499999999998</v>
      </c>
      <c r="CI1723" s="105">
        <v>-0.16630300000000001</v>
      </c>
      <c r="CJ1723" s="105">
        <v>-3.10911E-2</v>
      </c>
      <c r="CK1723" s="105">
        <v>5.4292E-2</v>
      </c>
      <c r="CL1723" s="105">
        <v>0.147092</v>
      </c>
      <c r="CM1723" s="116">
        <v>8.6911499999999999E-3</v>
      </c>
    </row>
    <row r="1724" spans="1:91">
      <c r="A1724" s="104" t="s">
        <v>4486</v>
      </c>
      <c r="B1724" s="104" t="s">
        <v>4487</v>
      </c>
      <c r="C1724" s="104" t="s">
        <v>4488</v>
      </c>
      <c r="D1724" s="105">
        <v>33.750799999999998</v>
      </c>
      <c r="E1724" s="108">
        <v>9402658044</v>
      </c>
      <c r="F1724" s="108">
        <v>5364990621</v>
      </c>
      <c r="G1724" s="108">
        <v>4410811984</v>
      </c>
      <c r="H1724" s="108">
        <v>7199940999</v>
      </c>
      <c r="I1724" s="108">
        <v>7177850798</v>
      </c>
      <c r="J1724" s="108">
        <v>3317402812</v>
      </c>
      <c r="K1724" s="108">
        <v>8469187097</v>
      </c>
      <c r="L1724" s="108">
        <v>2821434747</v>
      </c>
      <c r="M1724" s="108">
        <v>8262539061</v>
      </c>
      <c r="N1724" s="108">
        <v>5488027016</v>
      </c>
      <c r="O1724" s="108">
        <v>4855622972</v>
      </c>
      <c r="P1724" s="108">
        <v>4344281366</v>
      </c>
      <c r="Q1724" s="108">
        <v>13395928481</v>
      </c>
      <c r="R1724" s="108">
        <v>12806865769</v>
      </c>
      <c r="S1724" s="108">
        <v>8716419420</v>
      </c>
      <c r="T1724" s="108">
        <v>11952370047</v>
      </c>
      <c r="U1724" s="108">
        <v>11934472178</v>
      </c>
      <c r="V1724" s="108">
        <v>12101055805</v>
      </c>
      <c r="W1724" s="108">
        <v>12413347393</v>
      </c>
      <c r="X1724" s="108">
        <v>12899170698</v>
      </c>
      <c r="Y1724" s="108">
        <v>13306140815</v>
      </c>
      <c r="Z1724" s="108">
        <v>11351029429</v>
      </c>
      <c r="AA1724" s="108">
        <v>11711853903</v>
      </c>
      <c r="AB1724" s="108">
        <v>11117818758</v>
      </c>
      <c r="AC1724" s="108">
        <v>14683038063</v>
      </c>
      <c r="AD1724" s="108">
        <v>14181418067</v>
      </c>
      <c r="AE1724" s="108">
        <v>15451480494</v>
      </c>
      <c r="AF1724" s="108">
        <v>13982878411</v>
      </c>
      <c r="AG1724" s="108">
        <v>15716886205</v>
      </c>
      <c r="AH1724" s="115">
        <v>14169381685</v>
      </c>
      <c r="AI1724" s="105">
        <v>33.5139</v>
      </c>
      <c r="AJ1724" s="105">
        <v>32.868200000000002</v>
      </c>
      <c r="AK1724" s="105">
        <v>32.5961</v>
      </c>
      <c r="AL1724" s="105">
        <v>33.0197</v>
      </c>
      <c r="AM1724" s="105">
        <v>33.163800000000002</v>
      </c>
      <c r="AN1724" s="105">
        <v>32.060299999999998</v>
      </c>
      <c r="AO1724" s="105">
        <v>33.243000000000002</v>
      </c>
      <c r="AP1724" s="105">
        <v>32.058599999999998</v>
      </c>
      <c r="AQ1724" s="105">
        <v>33.133000000000003</v>
      </c>
      <c r="AR1724" s="105">
        <v>32.787399999999998</v>
      </c>
      <c r="AS1724" s="105">
        <v>32.684899999999999</v>
      </c>
      <c r="AT1724" s="105">
        <v>32.620600000000003</v>
      </c>
      <c r="AU1724" s="105">
        <v>33.850700000000003</v>
      </c>
      <c r="AV1724" s="105">
        <v>33.865900000000003</v>
      </c>
      <c r="AW1724" s="105">
        <v>33.372</v>
      </c>
      <c r="AX1724" s="105">
        <v>33.855899999999998</v>
      </c>
      <c r="AY1724" s="105">
        <v>33.783099999999997</v>
      </c>
      <c r="AZ1724" s="105">
        <v>33.830399999999997</v>
      </c>
      <c r="BA1724" s="105">
        <v>33.7761</v>
      </c>
      <c r="BB1724" s="105">
        <v>33.924199999999999</v>
      </c>
      <c r="BC1724" s="105">
        <v>33.849200000000003</v>
      </c>
      <c r="BD1724" s="105">
        <v>33.826900000000002</v>
      </c>
      <c r="BE1724" s="105">
        <v>33.859900000000003</v>
      </c>
      <c r="BF1724" s="105">
        <v>33.808700000000002</v>
      </c>
      <c r="BG1724" s="105">
        <v>33.830100000000002</v>
      </c>
      <c r="BH1724" s="105">
        <v>33.743600000000001</v>
      </c>
      <c r="BI1724" s="105">
        <v>33.860900000000001</v>
      </c>
      <c r="BJ1724" s="105">
        <v>33.758000000000003</v>
      </c>
      <c r="BK1724" s="105">
        <v>33.796399999999998</v>
      </c>
      <c r="BL1724" s="116">
        <v>33.719000000000001</v>
      </c>
      <c r="BM1724" s="112">
        <v>4.8732600000000001E-2</v>
      </c>
      <c r="BN1724" s="112">
        <v>4.3686500000000003E-2</v>
      </c>
      <c r="BO1724" s="112">
        <v>6.6748000000000002E-2</v>
      </c>
      <c r="BP1724" s="112">
        <v>3.8160700000000002E-5</v>
      </c>
      <c r="BQ1724" s="112">
        <v>0.72577999999999998</v>
      </c>
      <c r="BR1724" s="112">
        <v>0.10185900000000001</v>
      </c>
      <c r="BS1724" s="112">
        <v>0.12897500000000001</v>
      </c>
      <c r="BT1724" s="112">
        <v>5.1167400000000002E-2</v>
      </c>
      <c r="BU1724" s="117">
        <v>0.26632</v>
      </c>
      <c r="BV1724" s="112">
        <v>9.8182699999999998E-2</v>
      </c>
      <c r="BW1724" s="112">
        <v>9.6309000000000006E-2</v>
      </c>
      <c r="BX1724" s="112">
        <v>0.15828900000000001</v>
      </c>
      <c r="BY1724" s="112">
        <v>2.2156400000000001E-3</v>
      </c>
      <c r="BZ1724" s="112">
        <v>0.86966500000000002</v>
      </c>
      <c r="CA1724" s="112">
        <v>0.32830199999999998</v>
      </c>
      <c r="CB1724" s="112">
        <v>0.33991100000000002</v>
      </c>
      <c r="CC1724" s="112">
        <v>0.18709300000000001</v>
      </c>
      <c r="CD1724" s="117">
        <v>0.72584499999999996</v>
      </c>
      <c r="CE1724" s="105">
        <v>-0.76504899999999998</v>
      </c>
      <c r="CF1724" s="105">
        <v>-1.00983</v>
      </c>
      <c r="CG1724" s="105">
        <v>-0.94625499999999996</v>
      </c>
      <c r="CH1724" s="105">
        <v>-1.06012</v>
      </c>
      <c r="CI1724" s="105">
        <v>-6.1601000000000003E-2</v>
      </c>
      <c r="CJ1724" s="105">
        <v>6.5350900000000003E-2</v>
      </c>
      <c r="CK1724" s="105">
        <v>9.2035900000000004E-2</v>
      </c>
      <c r="CL1724" s="105">
        <v>7.4083999999999997E-2</v>
      </c>
      <c r="CM1724" s="116">
        <v>5.3723699999999999E-2</v>
      </c>
    </row>
    <row r="1725" spans="1:91">
      <c r="A1725" s="104" t="s">
        <v>4489</v>
      </c>
      <c r="B1725" s="104" t="s">
        <v>4490</v>
      </c>
      <c r="C1725" s="104" t="s">
        <v>1912</v>
      </c>
      <c r="D1725" s="105">
        <v>28.5624</v>
      </c>
      <c r="E1725" s="108">
        <v>234119668.80000001</v>
      </c>
      <c r="F1725" s="108">
        <v>133754430</v>
      </c>
      <c r="G1725" s="108">
        <v>142341379</v>
      </c>
      <c r="H1725" s="108">
        <v>271908924.5</v>
      </c>
      <c r="I1725" s="108">
        <v>140990163.30000001</v>
      </c>
      <c r="J1725" s="108">
        <v>104745807.8</v>
      </c>
      <c r="K1725" s="108">
        <v>275043009</v>
      </c>
      <c r="L1725" s="108">
        <v>90726202.75</v>
      </c>
      <c r="M1725" s="108">
        <v>349279224</v>
      </c>
      <c r="N1725" s="108">
        <v>225266102</v>
      </c>
      <c r="O1725" s="108">
        <v>258769697</v>
      </c>
      <c r="P1725" s="108">
        <v>255197653</v>
      </c>
      <c r="Q1725" s="108">
        <v>487159743</v>
      </c>
      <c r="R1725" s="108">
        <v>231389872.5</v>
      </c>
      <c r="S1725" s="108">
        <v>155153511</v>
      </c>
      <c r="T1725" s="108">
        <v>423195132</v>
      </c>
      <c r="U1725" s="108">
        <v>372317212</v>
      </c>
      <c r="V1725" s="108">
        <v>308541649</v>
      </c>
      <c r="W1725" s="108">
        <v>314427850</v>
      </c>
      <c r="X1725" s="108">
        <v>473315638</v>
      </c>
      <c r="Y1725" s="108">
        <v>405906946</v>
      </c>
      <c r="Z1725" s="108">
        <v>305419176</v>
      </c>
      <c r="AA1725" s="108">
        <v>310281820</v>
      </c>
      <c r="AB1725" s="108">
        <v>417324232</v>
      </c>
      <c r="AC1725" s="108">
        <v>348715714</v>
      </c>
      <c r="AD1725" s="108">
        <v>475490676.5</v>
      </c>
      <c r="AE1725" s="108">
        <v>451314140</v>
      </c>
      <c r="AF1725" s="108">
        <v>439236921.80000001</v>
      </c>
      <c r="AG1725" s="108">
        <v>475103521</v>
      </c>
      <c r="AH1725" s="115">
        <v>422942874</v>
      </c>
      <c r="AI1725" s="105">
        <v>28.186199999999999</v>
      </c>
      <c r="AJ1725" s="105">
        <v>27.697099999999999</v>
      </c>
      <c r="AK1725" s="105">
        <v>27.767199999999999</v>
      </c>
      <c r="AL1725" s="105">
        <v>28.292899999999999</v>
      </c>
      <c r="AM1725" s="105">
        <v>27.526199999999999</v>
      </c>
      <c r="AN1725" s="105">
        <v>27.200199999999999</v>
      </c>
      <c r="AO1725" s="105">
        <v>28.296900000000001</v>
      </c>
      <c r="AP1725" s="105">
        <v>27.3889</v>
      </c>
      <c r="AQ1725" s="105">
        <v>28.568899999999999</v>
      </c>
      <c r="AR1725" s="105">
        <v>28.191400000000002</v>
      </c>
      <c r="AS1725" s="105">
        <v>28.555900000000001</v>
      </c>
      <c r="AT1725" s="105">
        <v>28.531199999999998</v>
      </c>
      <c r="AU1725" s="105">
        <v>29.061</v>
      </c>
      <c r="AV1725" s="105">
        <v>28.075399999999998</v>
      </c>
      <c r="AW1725" s="105">
        <v>27.6876</v>
      </c>
      <c r="AX1725" s="105">
        <v>29.036100000000001</v>
      </c>
      <c r="AY1725" s="105">
        <v>28.802499999999998</v>
      </c>
      <c r="AZ1725" s="105">
        <v>28.5809</v>
      </c>
      <c r="BA1725" s="105">
        <v>28.473099999999999</v>
      </c>
      <c r="BB1725" s="105">
        <v>29.164200000000001</v>
      </c>
      <c r="BC1725" s="105">
        <v>28.818000000000001</v>
      </c>
      <c r="BD1725" s="105">
        <v>28.587900000000001</v>
      </c>
      <c r="BE1725" s="105">
        <v>28.6251</v>
      </c>
      <c r="BF1725" s="105">
        <v>29.0732</v>
      </c>
      <c r="BG1725" s="105">
        <v>28.428899999999999</v>
      </c>
      <c r="BH1725" s="105">
        <v>28.868600000000001</v>
      </c>
      <c r="BI1725" s="105">
        <v>28.763400000000001</v>
      </c>
      <c r="BJ1725" s="105">
        <v>28.765499999999999</v>
      </c>
      <c r="BK1725" s="105">
        <v>28.767900000000001</v>
      </c>
      <c r="BL1725" s="116">
        <v>28.6479</v>
      </c>
      <c r="BM1725" s="112">
        <v>5.89253E-3</v>
      </c>
      <c r="BN1725" s="112">
        <v>3.1975299999999998E-2</v>
      </c>
      <c r="BO1725" s="112">
        <v>0.14811299999999999</v>
      </c>
      <c r="BP1725" s="112">
        <v>7.23578E-2</v>
      </c>
      <c r="BQ1725" s="112">
        <v>0.33248899999999998</v>
      </c>
      <c r="BR1725" s="112">
        <v>0.59384599999999998</v>
      </c>
      <c r="BS1725" s="112">
        <v>0.67652400000000001</v>
      </c>
      <c r="BT1725" s="112">
        <v>0.83848</v>
      </c>
      <c r="BU1725" s="117">
        <v>0.78632000000000002</v>
      </c>
      <c r="BV1725" s="112">
        <v>3.09146E-2</v>
      </c>
      <c r="BW1725" s="112">
        <v>7.9153200000000007E-2</v>
      </c>
      <c r="BX1725" s="112">
        <v>0.250471</v>
      </c>
      <c r="BY1725" s="112">
        <v>0.123448</v>
      </c>
      <c r="BZ1725" s="112">
        <v>0.65919399999999995</v>
      </c>
      <c r="CA1725" s="112">
        <v>0.80071099999999995</v>
      </c>
      <c r="CB1725" s="112">
        <v>0.82195300000000004</v>
      </c>
      <c r="CC1725" s="112">
        <v>0.91056300000000001</v>
      </c>
      <c r="CD1725" s="117">
        <v>0.936774</v>
      </c>
      <c r="CE1725" s="105">
        <v>-0.84357099999999996</v>
      </c>
      <c r="CF1725" s="105">
        <v>-1.05399</v>
      </c>
      <c r="CG1725" s="105">
        <v>-0.64217400000000002</v>
      </c>
      <c r="CH1725" s="105">
        <v>-0.300902</v>
      </c>
      <c r="CI1725" s="105">
        <v>-0.452401</v>
      </c>
      <c r="CJ1725" s="105">
        <v>7.9413700000000004E-2</v>
      </c>
      <c r="CK1725" s="105">
        <v>9.1379799999999997E-2</v>
      </c>
      <c r="CL1725" s="105">
        <v>3.4987799999999999E-2</v>
      </c>
      <c r="CM1725" s="116">
        <v>-4.0102600000000002E-2</v>
      </c>
    </row>
    <row r="1726" spans="1:91">
      <c r="A1726" s="104" t="s">
        <v>4491</v>
      </c>
      <c r="B1726" s="104" t="s">
        <v>4492</v>
      </c>
      <c r="C1726" s="104" t="s">
        <v>4493</v>
      </c>
      <c r="D1726" s="105">
        <v>28.5243</v>
      </c>
      <c r="E1726" s="108">
        <v>352099066.80000001</v>
      </c>
      <c r="F1726" s="108">
        <v>115602194</v>
      </c>
      <c r="G1726" s="108">
        <v>139843302.80000001</v>
      </c>
      <c r="H1726" s="108">
        <v>242362784</v>
      </c>
      <c r="I1726" s="108">
        <v>265659689.80000001</v>
      </c>
      <c r="J1726" s="108">
        <v>102922089.3</v>
      </c>
      <c r="K1726" s="108">
        <v>212013239.30000001</v>
      </c>
      <c r="L1726" s="108">
        <v>43522265.25</v>
      </c>
      <c r="M1726" s="108">
        <v>257093545.30000001</v>
      </c>
      <c r="N1726" s="108">
        <v>93065027.25</v>
      </c>
      <c r="O1726" s="108">
        <v>58968422</v>
      </c>
      <c r="P1726" s="108">
        <v>148498676.30000001</v>
      </c>
      <c r="Q1726" s="108">
        <v>352397688</v>
      </c>
      <c r="R1726" s="108">
        <v>312385470.5</v>
      </c>
      <c r="S1726" s="108">
        <v>385638671</v>
      </c>
      <c r="T1726" s="108">
        <v>363479426.80000001</v>
      </c>
      <c r="U1726" s="108">
        <v>311831136</v>
      </c>
      <c r="V1726" s="108">
        <v>313122903</v>
      </c>
      <c r="W1726" s="108">
        <v>270235548</v>
      </c>
      <c r="X1726" s="108">
        <v>297948382.10000002</v>
      </c>
      <c r="Y1726" s="108">
        <v>361433718.30000001</v>
      </c>
      <c r="Z1726" s="108">
        <v>436751531</v>
      </c>
      <c r="AA1726" s="108">
        <v>403401077.5</v>
      </c>
      <c r="AB1726" s="108">
        <v>335239337</v>
      </c>
      <c r="AC1726" s="108">
        <v>712864652</v>
      </c>
      <c r="AD1726" s="108">
        <v>386169403</v>
      </c>
      <c r="AE1726" s="108">
        <v>456664064</v>
      </c>
      <c r="AF1726" s="108">
        <v>487018235</v>
      </c>
      <c r="AG1726" s="108">
        <v>380165997.5</v>
      </c>
      <c r="AH1726" s="115">
        <v>479546227.30000001</v>
      </c>
      <c r="AI1726" s="105">
        <v>28.774899999999999</v>
      </c>
      <c r="AJ1726" s="105">
        <v>27.4651</v>
      </c>
      <c r="AK1726" s="105">
        <v>27.725100000000001</v>
      </c>
      <c r="AL1726" s="105">
        <v>28.126999999999999</v>
      </c>
      <c r="AM1726" s="105">
        <v>28.4495</v>
      </c>
      <c r="AN1726" s="105">
        <v>27.184999999999999</v>
      </c>
      <c r="AO1726" s="105">
        <v>27.922899999999998</v>
      </c>
      <c r="AP1726" s="105">
        <v>26.465900000000001</v>
      </c>
      <c r="AQ1726" s="105">
        <v>28.126799999999999</v>
      </c>
      <c r="AR1726" s="105">
        <v>26.927900000000001</v>
      </c>
      <c r="AS1726" s="105">
        <v>26.4666</v>
      </c>
      <c r="AT1726" s="105">
        <v>27.75</v>
      </c>
      <c r="AU1726" s="105">
        <v>28.594799999999999</v>
      </c>
      <c r="AV1726" s="105">
        <v>28.508400000000002</v>
      </c>
      <c r="AW1726" s="105">
        <v>28.974799999999998</v>
      </c>
      <c r="AX1726" s="105">
        <v>28.816600000000001</v>
      </c>
      <c r="AY1726" s="105">
        <v>28.540199999999999</v>
      </c>
      <c r="AZ1726" s="105">
        <v>28.606200000000001</v>
      </c>
      <c r="BA1726" s="105">
        <v>28.2546</v>
      </c>
      <c r="BB1726" s="105">
        <v>28.4895</v>
      </c>
      <c r="BC1726" s="105">
        <v>28.6493</v>
      </c>
      <c r="BD1726" s="105">
        <v>29.0989</v>
      </c>
      <c r="BE1726" s="105">
        <v>29.002400000000002</v>
      </c>
      <c r="BF1726" s="105">
        <v>28.757200000000001</v>
      </c>
      <c r="BG1726" s="105">
        <v>29.461099999999998</v>
      </c>
      <c r="BH1726" s="105">
        <v>28.5672</v>
      </c>
      <c r="BI1726" s="105">
        <v>28.7804</v>
      </c>
      <c r="BJ1726" s="105">
        <v>28.914400000000001</v>
      </c>
      <c r="BK1726" s="105">
        <v>28.447500000000002</v>
      </c>
      <c r="BL1726" s="116">
        <v>28.826799999999999</v>
      </c>
      <c r="BM1726" s="112">
        <v>0.15627099999999999</v>
      </c>
      <c r="BN1726" s="112">
        <v>0.116741</v>
      </c>
      <c r="BO1726" s="112">
        <v>8.6874000000000007E-2</v>
      </c>
      <c r="BP1726" s="112">
        <v>1.3862599999999999E-2</v>
      </c>
      <c r="BQ1726" s="112">
        <v>0.864425</v>
      </c>
      <c r="BR1726" s="112">
        <v>0.67350699999999997</v>
      </c>
      <c r="BS1726" s="112">
        <v>0.22200600000000001</v>
      </c>
      <c r="BT1726" s="112">
        <v>0.27276699999999998</v>
      </c>
      <c r="BU1726" s="117">
        <v>0.53556599999999999</v>
      </c>
      <c r="BV1726" s="112">
        <v>0.22961300000000001</v>
      </c>
      <c r="BW1726" s="112">
        <v>0.19166800000000001</v>
      </c>
      <c r="BX1726" s="112">
        <v>0.18248900000000001</v>
      </c>
      <c r="BY1726" s="112">
        <v>3.4438499999999997E-2</v>
      </c>
      <c r="BZ1726" s="112">
        <v>0.93151799999999996</v>
      </c>
      <c r="CA1726" s="112">
        <v>0.84171700000000005</v>
      </c>
      <c r="CB1726" s="112">
        <v>0.45347799999999999</v>
      </c>
      <c r="CC1726" s="112">
        <v>0.47593200000000002</v>
      </c>
      <c r="CD1726" s="117">
        <v>0.83021400000000001</v>
      </c>
      <c r="CE1726" s="105">
        <v>-0.74124400000000001</v>
      </c>
      <c r="CF1726" s="105">
        <v>-0.809114</v>
      </c>
      <c r="CG1726" s="105">
        <v>-1.2243900000000001</v>
      </c>
      <c r="CH1726" s="105">
        <v>-1.6814199999999999</v>
      </c>
      <c r="CI1726" s="105">
        <v>-3.68799E-2</v>
      </c>
      <c r="CJ1726" s="105">
        <v>-7.5223300000000007E-2</v>
      </c>
      <c r="CK1726" s="105">
        <v>-0.26513300000000001</v>
      </c>
      <c r="CL1726" s="105">
        <v>0.223248</v>
      </c>
      <c r="CM1726" s="116">
        <v>0.206649</v>
      </c>
    </row>
    <row r="1727" spans="1:91">
      <c r="A1727" s="104" t="s">
        <v>4494</v>
      </c>
      <c r="B1727" s="104" t="s">
        <v>4495</v>
      </c>
      <c r="C1727" s="104" t="s">
        <v>4496</v>
      </c>
      <c r="D1727" s="105">
        <v>31.055199999999999</v>
      </c>
      <c r="E1727" s="108">
        <v>1653451510</v>
      </c>
      <c r="F1727" s="108">
        <v>975533326</v>
      </c>
      <c r="G1727" s="108">
        <v>917989779.79999995</v>
      </c>
      <c r="H1727" s="108">
        <v>1569690658</v>
      </c>
      <c r="I1727" s="108">
        <v>1423170418</v>
      </c>
      <c r="J1727" s="108">
        <v>788505394</v>
      </c>
      <c r="K1727" s="108">
        <v>1562784487</v>
      </c>
      <c r="L1727" s="108">
        <v>512317346</v>
      </c>
      <c r="M1727" s="108">
        <v>1571323707</v>
      </c>
      <c r="N1727" s="108">
        <v>1091382367</v>
      </c>
      <c r="O1727" s="108">
        <v>808687131</v>
      </c>
      <c r="P1727" s="108">
        <v>937968340.29999995</v>
      </c>
      <c r="Q1727" s="108">
        <v>2356452931</v>
      </c>
      <c r="R1727" s="108">
        <v>2575378905</v>
      </c>
      <c r="S1727" s="108">
        <v>2299973437</v>
      </c>
      <c r="T1727" s="108">
        <v>2270219274</v>
      </c>
      <c r="U1727" s="108">
        <v>2006441735</v>
      </c>
      <c r="V1727" s="108">
        <v>2276712246</v>
      </c>
      <c r="W1727" s="108">
        <v>1884637312</v>
      </c>
      <c r="X1727" s="108">
        <v>2256903982</v>
      </c>
      <c r="Y1727" s="108">
        <v>2475938462</v>
      </c>
      <c r="Z1727" s="108">
        <v>2011956389</v>
      </c>
      <c r="AA1727" s="108">
        <v>1918970541</v>
      </c>
      <c r="AB1727" s="108">
        <v>2084156551</v>
      </c>
      <c r="AC1727" s="108">
        <v>2278860642</v>
      </c>
      <c r="AD1727" s="108">
        <v>2548705139</v>
      </c>
      <c r="AE1727" s="108">
        <v>2291801476</v>
      </c>
      <c r="AF1727" s="108">
        <v>2140004144</v>
      </c>
      <c r="AG1727" s="108">
        <v>2335056295</v>
      </c>
      <c r="AH1727" s="115">
        <v>2085302809</v>
      </c>
      <c r="AI1727" s="105">
        <v>31.0063</v>
      </c>
      <c r="AJ1727" s="105">
        <v>30.439800000000002</v>
      </c>
      <c r="AK1727" s="105">
        <v>30.350100000000001</v>
      </c>
      <c r="AL1727" s="105">
        <v>30.822199999999999</v>
      </c>
      <c r="AM1727" s="105">
        <v>30.841200000000001</v>
      </c>
      <c r="AN1727" s="105">
        <v>30.124400000000001</v>
      </c>
      <c r="AO1727" s="105">
        <v>30.758600000000001</v>
      </c>
      <c r="AP1727" s="105">
        <v>29.732700000000001</v>
      </c>
      <c r="AQ1727" s="105">
        <v>30.738399999999999</v>
      </c>
      <c r="AR1727" s="105">
        <v>30.468699999999998</v>
      </c>
      <c r="AS1727" s="105">
        <v>30.170200000000001</v>
      </c>
      <c r="AT1727" s="105">
        <v>30.409099999999999</v>
      </c>
      <c r="AU1727" s="105">
        <v>31.368099999999998</v>
      </c>
      <c r="AV1727" s="105">
        <v>31.5518</v>
      </c>
      <c r="AW1727" s="105">
        <v>31.421099999999999</v>
      </c>
      <c r="AX1727" s="105">
        <v>31.459499999999998</v>
      </c>
      <c r="AY1727" s="105">
        <v>31.224699999999999</v>
      </c>
      <c r="AZ1727" s="105">
        <v>31.416599999999999</v>
      </c>
      <c r="BA1727" s="105">
        <v>31.0566</v>
      </c>
      <c r="BB1727" s="105">
        <v>31.401</v>
      </c>
      <c r="BC1727" s="105">
        <v>31.3949</v>
      </c>
      <c r="BD1727" s="105">
        <v>31.3079</v>
      </c>
      <c r="BE1727" s="105">
        <v>31.2483</v>
      </c>
      <c r="BF1727" s="105">
        <v>31.3934</v>
      </c>
      <c r="BG1727" s="105">
        <v>31.135000000000002</v>
      </c>
      <c r="BH1727" s="105">
        <v>31.282800000000002</v>
      </c>
      <c r="BI1727" s="105">
        <v>31.107700000000001</v>
      </c>
      <c r="BJ1727" s="105">
        <v>31.05</v>
      </c>
      <c r="BK1727" s="105">
        <v>31.053799999999999</v>
      </c>
      <c r="BL1727" s="116">
        <v>30.9604</v>
      </c>
      <c r="BM1727" s="112">
        <v>0.111567</v>
      </c>
      <c r="BN1727" s="112">
        <v>0.148115</v>
      </c>
      <c r="BO1727" s="112">
        <v>0.146513</v>
      </c>
      <c r="BP1727" s="112">
        <v>2.2063400000000002E-3</v>
      </c>
      <c r="BQ1727" s="112">
        <v>2.4361999999999999E-3</v>
      </c>
      <c r="BR1727" s="112">
        <v>1.1609899999999999E-2</v>
      </c>
      <c r="BS1727" s="112">
        <v>8.9593099999999995E-2</v>
      </c>
      <c r="BT1727" s="112">
        <v>4.7595800000000002E-3</v>
      </c>
      <c r="BU1727" s="117">
        <v>6.9235900000000003E-2</v>
      </c>
      <c r="BV1727" s="112">
        <v>0.176755</v>
      </c>
      <c r="BW1727" s="112">
        <v>0.229603</v>
      </c>
      <c r="BX1727" s="112">
        <v>0.24879799999999999</v>
      </c>
      <c r="BY1727" s="112">
        <v>1.2112700000000001E-2</v>
      </c>
      <c r="BZ1727" s="112">
        <v>0.16561100000000001</v>
      </c>
      <c r="CA1727" s="112">
        <v>0.1002</v>
      </c>
      <c r="CB1727" s="112">
        <v>0.28140999999999999</v>
      </c>
      <c r="CC1727" s="112">
        <v>5.4935900000000003E-2</v>
      </c>
      <c r="CD1727" s="117">
        <v>0.55840199999999995</v>
      </c>
      <c r="CE1727" s="105">
        <v>-0.42264600000000002</v>
      </c>
      <c r="CF1727" s="105">
        <v>-0.425452</v>
      </c>
      <c r="CG1727" s="105">
        <v>-0.61148400000000003</v>
      </c>
      <c r="CH1727" s="105">
        <v>-0.67203299999999999</v>
      </c>
      <c r="CI1727" s="105">
        <v>0.42562100000000003</v>
      </c>
      <c r="CJ1727" s="105">
        <v>0.34555900000000001</v>
      </c>
      <c r="CK1727" s="105">
        <v>0.26277899999999998</v>
      </c>
      <c r="CL1727" s="105">
        <v>0.29513200000000001</v>
      </c>
      <c r="CM1727" s="116">
        <v>0.15378900000000001</v>
      </c>
    </row>
    <row r="1728" spans="1:91">
      <c r="A1728" s="104" t="s">
        <v>4497</v>
      </c>
      <c r="B1728" s="104" t="s">
        <v>4498</v>
      </c>
      <c r="C1728" s="104" t="s">
        <v>4499</v>
      </c>
      <c r="D1728" s="105">
        <v>29.783349999999999</v>
      </c>
      <c r="E1728" s="108">
        <v>1006480759</v>
      </c>
      <c r="F1728" s="108">
        <v>972369736</v>
      </c>
      <c r="G1728" s="108">
        <v>1038822444</v>
      </c>
      <c r="H1728" s="108">
        <v>986311950</v>
      </c>
      <c r="I1728" s="108">
        <v>753160211</v>
      </c>
      <c r="J1728" s="108">
        <v>980166244.5</v>
      </c>
      <c r="K1728" s="108">
        <v>782488488</v>
      </c>
      <c r="L1728" s="108">
        <v>648561937.29999995</v>
      </c>
      <c r="M1728" s="108">
        <v>785266516</v>
      </c>
      <c r="N1728" s="108">
        <v>917777205.5</v>
      </c>
      <c r="O1728" s="108">
        <v>1326638329</v>
      </c>
      <c r="P1728" s="108">
        <v>296378927.80000001</v>
      </c>
      <c r="Q1728" s="108">
        <v>750784996</v>
      </c>
      <c r="R1728" s="108">
        <v>861237200</v>
      </c>
      <c r="S1728" s="108">
        <v>766510465</v>
      </c>
      <c r="T1728" s="108">
        <v>658323408</v>
      </c>
      <c r="U1728" s="108">
        <v>737649384</v>
      </c>
      <c r="V1728" s="108">
        <v>830294808.79999995</v>
      </c>
      <c r="W1728" s="108">
        <v>678137308</v>
      </c>
      <c r="X1728" s="108">
        <v>471460516.5</v>
      </c>
      <c r="Y1728" s="108">
        <v>978507876</v>
      </c>
      <c r="Z1728" s="108">
        <v>413034440</v>
      </c>
      <c r="AA1728" s="108">
        <v>678694212</v>
      </c>
      <c r="AB1728" s="108">
        <v>384241819.30000001</v>
      </c>
      <c r="AC1728" s="108">
        <v>492612276</v>
      </c>
      <c r="AD1728" s="108">
        <v>866639392</v>
      </c>
      <c r="AE1728" s="108">
        <v>710858030</v>
      </c>
      <c r="AF1728" s="108">
        <v>790321356</v>
      </c>
      <c r="AG1728" s="108">
        <v>956080926</v>
      </c>
      <c r="AH1728" s="115">
        <v>961290208</v>
      </c>
      <c r="AI1728" s="105">
        <v>30.290199999999999</v>
      </c>
      <c r="AJ1728" s="105">
        <v>30.448</v>
      </c>
      <c r="AK1728" s="105">
        <v>30.535699999999999</v>
      </c>
      <c r="AL1728" s="105">
        <v>30.151900000000001</v>
      </c>
      <c r="AM1728" s="105">
        <v>29.918299999999999</v>
      </c>
      <c r="AN1728" s="105">
        <v>30.422499999999999</v>
      </c>
      <c r="AO1728" s="105">
        <v>29.7774</v>
      </c>
      <c r="AP1728" s="105">
        <v>30.091100000000001</v>
      </c>
      <c r="AQ1728" s="105">
        <v>29.7377</v>
      </c>
      <c r="AR1728" s="105">
        <v>30.209499999999998</v>
      </c>
      <c r="AS1728" s="105">
        <v>30.8764</v>
      </c>
      <c r="AT1728" s="105">
        <v>28.747</v>
      </c>
      <c r="AU1728" s="105">
        <v>29.7012</v>
      </c>
      <c r="AV1728" s="105">
        <v>29.971499999999999</v>
      </c>
      <c r="AW1728" s="105">
        <v>29.878499999999999</v>
      </c>
      <c r="AX1728" s="105">
        <v>29.673500000000001</v>
      </c>
      <c r="AY1728" s="105">
        <v>29.784199999999998</v>
      </c>
      <c r="AZ1728" s="105">
        <v>29.9361</v>
      </c>
      <c r="BA1728" s="105">
        <v>29.581900000000001</v>
      </c>
      <c r="BB1728" s="105">
        <v>29.166599999999999</v>
      </c>
      <c r="BC1728" s="105">
        <v>30.075199999999999</v>
      </c>
      <c r="BD1728" s="105">
        <v>29.015000000000001</v>
      </c>
      <c r="BE1728" s="105">
        <v>29.744199999999999</v>
      </c>
      <c r="BF1728" s="105">
        <v>28.954000000000001</v>
      </c>
      <c r="BG1728" s="105">
        <v>28.927199999999999</v>
      </c>
      <c r="BH1728" s="105">
        <v>29.7255</v>
      </c>
      <c r="BI1728" s="105">
        <v>29.418900000000001</v>
      </c>
      <c r="BJ1728" s="105">
        <v>29.6129</v>
      </c>
      <c r="BK1728" s="105">
        <v>29.782499999999999</v>
      </c>
      <c r="BL1728" s="116">
        <v>29.847000000000001</v>
      </c>
      <c r="BM1728" s="112">
        <v>2.4981999999999999E-3</v>
      </c>
      <c r="BN1728" s="112">
        <v>6.1337799999999998E-2</v>
      </c>
      <c r="BO1728" s="112">
        <v>0.409661</v>
      </c>
      <c r="BP1728" s="112">
        <v>0.77126300000000003</v>
      </c>
      <c r="BQ1728" s="112">
        <v>0.38499499999999998</v>
      </c>
      <c r="BR1728" s="112">
        <v>0.650729</v>
      </c>
      <c r="BS1728" s="112">
        <v>0.63449199999999994</v>
      </c>
      <c r="BT1728" s="112">
        <v>0.12493700000000001</v>
      </c>
      <c r="BU1728" s="117">
        <v>0.18314900000000001</v>
      </c>
      <c r="BV1728" s="112">
        <v>2.0030800000000001E-2</v>
      </c>
      <c r="BW1728" s="112">
        <v>0.121033</v>
      </c>
      <c r="BX1728" s="112">
        <v>0.51877700000000004</v>
      </c>
      <c r="BY1728" s="112">
        <v>0.81454000000000004</v>
      </c>
      <c r="BZ1728" s="112">
        <v>0.69985799999999998</v>
      </c>
      <c r="CA1728" s="112">
        <v>0.83034200000000002</v>
      </c>
      <c r="CB1728" s="112">
        <v>0.78733799999999998</v>
      </c>
      <c r="CC1728" s="112">
        <v>0.30455100000000002</v>
      </c>
      <c r="CD1728" s="117">
        <v>0.69313100000000005</v>
      </c>
      <c r="CE1728" s="105">
        <v>0.67710000000000004</v>
      </c>
      <c r="CF1728" s="105">
        <v>0.41672199999999998</v>
      </c>
      <c r="CG1728" s="105">
        <v>0.12124799999999999</v>
      </c>
      <c r="CH1728" s="105">
        <v>0.19683600000000001</v>
      </c>
      <c r="CI1728" s="105">
        <v>0.102947</v>
      </c>
      <c r="CJ1728" s="105">
        <v>5.0458299999999998E-2</v>
      </c>
      <c r="CK1728" s="105">
        <v>-0.13960600000000001</v>
      </c>
      <c r="CL1728" s="105">
        <v>-0.50974699999999995</v>
      </c>
      <c r="CM1728" s="116">
        <v>-0.39030599999999999</v>
      </c>
    </row>
    <row r="1729" spans="1:91">
      <c r="A1729" s="104" t="s">
        <v>4500</v>
      </c>
      <c r="B1729" s="104" t="s">
        <v>4501</v>
      </c>
      <c r="C1729" s="104" t="s">
        <v>4502</v>
      </c>
      <c r="D1729" s="105">
        <v>33.386499999999998</v>
      </c>
      <c r="E1729" s="108">
        <v>9073677754</v>
      </c>
      <c r="F1729" s="108">
        <v>7586278853</v>
      </c>
      <c r="G1729" s="108">
        <v>5410190786</v>
      </c>
      <c r="H1729" s="108">
        <v>9749769388</v>
      </c>
      <c r="I1729" s="108">
        <v>9140825415</v>
      </c>
      <c r="J1729" s="108">
        <v>6056862952</v>
      </c>
      <c r="K1729" s="108">
        <v>11742715164</v>
      </c>
      <c r="L1729" s="108">
        <v>5597339394</v>
      </c>
      <c r="M1729" s="108">
        <v>8199733240</v>
      </c>
      <c r="N1729" s="108">
        <v>7857880836</v>
      </c>
      <c r="O1729" s="108">
        <v>9020435270</v>
      </c>
      <c r="P1729" s="108">
        <v>8216926863</v>
      </c>
      <c r="Q1729" s="108">
        <v>8278233131</v>
      </c>
      <c r="R1729" s="108">
        <v>9028497241</v>
      </c>
      <c r="S1729" s="108">
        <v>9589023176</v>
      </c>
      <c r="T1729" s="108">
        <v>7388942565</v>
      </c>
      <c r="U1729" s="108">
        <v>12903554876</v>
      </c>
      <c r="V1729" s="108">
        <v>9054679402</v>
      </c>
      <c r="W1729" s="108">
        <v>10331958919</v>
      </c>
      <c r="X1729" s="108">
        <v>9168384495</v>
      </c>
      <c r="Y1729" s="108">
        <v>8828823214</v>
      </c>
      <c r="Z1729" s="108">
        <v>6731385294</v>
      </c>
      <c r="AA1729" s="108">
        <v>7115759022</v>
      </c>
      <c r="AB1729" s="108">
        <v>11389262658</v>
      </c>
      <c r="AC1729" s="108">
        <v>11393904814</v>
      </c>
      <c r="AD1729" s="108">
        <v>10453176734</v>
      </c>
      <c r="AE1729" s="108">
        <v>9464507694</v>
      </c>
      <c r="AF1729" s="108">
        <v>13713901644</v>
      </c>
      <c r="AG1729" s="108">
        <v>12922317584</v>
      </c>
      <c r="AH1729" s="115">
        <v>9928366980</v>
      </c>
      <c r="AI1729" s="105">
        <v>33.462499999999999</v>
      </c>
      <c r="AJ1729" s="105">
        <v>33.363799999999998</v>
      </c>
      <c r="AK1729" s="105">
        <v>32.889899999999997</v>
      </c>
      <c r="AL1729" s="105">
        <v>33.457099999999997</v>
      </c>
      <c r="AM1729" s="105">
        <v>33.512799999999999</v>
      </c>
      <c r="AN1729" s="105">
        <v>32.93</v>
      </c>
      <c r="AO1729" s="105">
        <v>33.714100000000002</v>
      </c>
      <c r="AP1729" s="105">
        <v>33.056399999999996</v>
      </c>
      <c r="AQ1729" s="105">
        <v>33.122</v>
      </c>
      <c r="AR1729" s="105">
        <v>33.323999999999998</v>
      </c>
      <c r="AS1729" s="105">
        <v>33.595300000000002</v>
      </c>
      <c r="AT1729" s="105">
        <v>33.540100000000002</v>
      </c>
      <c r="AU1729" s="105">
        <v>33.1648</v>
      </c>
      <c r="AV1729" s="105">
        <v>33.361499999999999</v>
      </c>
      <c r="AW1729" s="105">
        <v>33.502499999999998</v>
      </c>
      <c r="AX1729" s="105">
        <v>33.161999999999999</v>
      </c>
      <c r="AY1729" s="105">
        <v>33.898099999999999</v>
      </c>
      <c r="AZ1729" s="105">
        <v>33.409199999999998</v>
      </c>
      <c r="BA1729" s="105">
        <v>33.511299999999999</v>
      </c>
      <c r="BB1729" s="105">
        <v>33.4268</v>
      </c>
      <c r="BC1729" s="105">
        <v>33.251399999999997</v>
      </c>
      <c r="BD1729" s="105">
        <v>33.071399999999997</v>
      </c>
      <c r="BE1729" s="105">
        <v>33.137900000000002</v>
      </c>
      <c r="BF1729" s="105">
        <v>33.843499999999999</v>
      </c>
      <c r="BG1729" s="105">
        <v>33.457000000000001</v>
      </c>
      <c r="BH1729" s="105">
        <v>33.299199999999999</v>
      </c>
      <c r="BI1729" s="105">
        <v>33.153799999999997</v>
      </c>
      <c r="BJ1729" s="105">
        <v>33.729999999999997</v>
      </c>
      <c r="BK1729" s="105">
        <v>33.514200000000002</v>
      </c>
      <c r="BL1729" s="116">
        <v>33.204500000000003</v>
      </c>
      <c r="BM1729" s="112">
        <v>0.35458899999999999</v>
      </c>
      <c r="BN1729" s="112">
        <v>0.48889899999999997</v>
      </c>
      <c r="BO1729" s="112">
        <v>0.51343700000000003</v>
      </c>
      <c r="BP1729" s="112">
        <v>0.98469399999999996</v>
      </c>
      <c r="BQ1729" s="112">
        <v>0.483016</v>
      </c>
      <c r="BR1729" s="112">
        <v>0.98053800000000002</v>
      </c>
      <c r="BS1729" s="112">
        <v>0.639297</v>
      </c>
      <c r="BT1729" s="112">
        <v>0.67305999999999999</v>
      </c>
      <c r="BU1729" s="117">
        <v>0.36487700000000001</v>
      </c>
      <c r="BV1729" s="112">
        <v>0.43859999999999999</v>
      </c>
      <c r="BW1729" s="112">
        <v>0.57432899999999998</v>
      </c>
      <c r="BX1729" s="112">
        <v>0.61494099999999996</v>
      </c>
      <c r="BY1729" s="112">
        <v>0.98882300000000001</v>
      </c>
      <c r="BZ1729" s="112">
        <v>0.74274399999999996</v>
      </c>
      <c r="CA1729" s="112">
        <v>0.987904</v>
      </c>
      <c r="CB1729" s="112">
        <v>0.79025400000000001</v>
      </c>
      <c r="CC1729" s="112">
        <v>0.800983</v>
      </c>
      <c r="CD1729" s="117">
        <v>0.75432299999999997</v>
      </c>
      <c r="CE1729" s="105">
        <v>-0.24418100000000001</v>
      </c>
      <c r="CF1729" s="105">
        <v>-0.18291499999999999</v>
      </c>
      <c r="CG1729" s="105">
        <v>-0.185393</v>
      </c>
      <c r="CH1729" s="105">
        <v>3.5413100000000002E-3</v>
      </c>
      <c r="CI1729" s="105">
        <v>-0.139957</v>
      </c>
      <c r="CJ1729" s="105">
        <v>6.8677299999999998E-3</v>
      </c>
      <c r="CK1729" s="105">
        <v>-8.6381299999999994E-2</v>
      </c>
      <c r="CL1729" s="105">
        <v>-0.131938</v>
      </c>
      <c r="CM1729" s="116">
        <v>-0.17958299999999999</v>
      </c>
    </row>
    <row r="1730" spans="1:91">
      <c r="A1730" s="104" t="s">
        <v>4503</v>
      </c>
      <c r="B1730" s="104" t="s">
        <v>4504</v>
      </c>
      <c r="C1730" s="104" t="s">
        <v>4505</v>
      </c>
      <c r="D1730" s="105">
        <v>32.131150000000005</v>
      </c>
      <c r="E1730" s="108">
        <v>4575745275</v>
      </c>
      <c r="F1730" s="108">
        <v>3126009967</v>
      </c>
      <c r="G1730" s="108">
        <v>3134666349</v>
      </c>
      <c r="H1730" s="108">
        <v>5589081612</v>
      </c>
      <c r="I1730" s="108">
        <v>3093695570</v>
      </c>
      <c r="J1730" s="108">
        <v>3445821239</v>
      </c>
      <c r="K1730" s="108">
        <v>3767486306</v>
      </c>
      <c r="L1730" s="108">
        <v>2872250206</v>
      </c>
      <c r="M1730" s="108">
        <v>4487206964</v>
      </c>
      <c r="N1730" s="108">
        <v>3584591898</v>
      </c>
      <c r="O1730" s="108">
        <v>4100740867</v>
      </c>
      <c r="P1730" s="108">
        <v>3428799588</v>
      </c>
      <c r="Q1730" s="108">
        <v>3867111616</v>
      </c>
      <c r="R1730" s="108">
        <v>4922916273</v>
      </c>
      <c r="S1730" s="108">
        <v>3912917149</v>
      </c>
      <c r="T1730" s="108">
        <v>3153019323</v>
      </c>
      <c r="U1730" s="108">
        <v>3574077671</v>
      </c>
      <c r="V1730" s="108">
        <v>4494103446</v>
      </c>
      <c r="W1730" s="108">
        <v>3290416658</v>
      </c>
      <c r="X1730" s="108">
        <v>3585630709</v>
      </c>
      <c r="Y1730" s="108">
        <v>4526889639</v>
      </c>
      <c r="Z1730" s="108">
        <v>3521108421</v>
      </c>
      <c r="AA1730" s="108">
        <v>4178916201</v>
      </c>
      <c r="AB1730" s="108">
        <v>3205686769</v>
      </c>
      <c r="AC1730" s="108">
        <v>4706912969</v>
      </c>
      <c r="AD1730" s="108">
        <v>4157601435</v>
      </c>
      <c r="AE1730" s="108">
        <v>4719119685</v>
      </c>
      <c r="AF1730" s="108">
        <v>4281479864</v>
      </c>
      <c r="AG1730" s="108">
        <v>4985789816</v>
      </c>
      <c r="AH1730" s="115">
        <v>5125168264</v>
      </c>
      <c r="AI1730" s="105">
        <v>32.474800000000002</v>
      </c>
      <c r="AJ1730" s="105">
        <v>32.082999999999998</v>
      </c>
      <c r="AK1730" s="105">
        <v>32.0852</v>
      </c>
      <c r="AL1730" s="105">
        <v>32.654400000000003</v>
      </c>
      <c r="AM1730" s="105">
        <v>31.944600000000001</v>
      </c>
      <c r="AN1730" s="105">
        <v>32.113900000000001</v>
      </c>
      <c r="AO1730" s="105">
        <v>32.074399999999997</v>
      </c>
      <c r="AP1730" s="105">
        <v>32.073700000000002</v>
      </c>
      <c r="AQ1730" s="105">
        <v>32.252299999999998</v>
      </c>
      <c r="AR1730" s="105">
        <v>32.159999999999997</v>
      </c>
      <c r="AS1730" s="105">
        <v>32.431100000000001</v>
      </c>
      <c r="AT1730" s="105">
        <v>32.279200000000003</v>
      </c>
      <c r="AU1730" s="105">
        <v>32.082299999999996</v>
      </c>
      <c r="AV1730" s="105">
        <v>32.486600000000003</v>
      </c>
      <c r="AW1730" s="105">
        <v>32.177599999999998</v>
      </c>
      <c r="AX1730" s="105">
        <v>31.933399999999999</v>
      </c>
      <c r="AY1730" s="105">
        <v>32.058</v>
      </c>
      <c r="AZ1730" s="105">
        <v>32.392299999999999</v>
      </c>
      <c r="BA1730" s="105">
        <v>31.860600000000002</v>
      </c>
      <c r="BB1730" s="105">
        <v>32.06</v>
      </c>
      <c r="BC1730" s="105">
        <v>32.2622</v>
      </c>
      <c r="BD1730" s="105">
        <v>32.119700000000002</v>
      </c>
      <c r="BE1730" s="105">
        <v>32.358699999999999</v>
      </c>
      <c r="BF1730" s="105">
        <v>32.014600000000002</v>
      </c>
      <c r="BG1730" s="105">
        <v>32.174900000000001</v>
      </c>
      <c r="BH1730" s="105">
        <v>31.971299999999999</v>
      </c>
      <c r="BI1730" s="105">
        <v>32.149700000000003</v>
      </c>
      <c r="BJ1730" s="105">
        <v>32.0505</v>
      </c>
      <c r="BK1730" s="105">
        <v>32.142600000000002</v>
      </c>
      <c r="BL1730" s="116">
        <v>32.246200000000002</v>
      </c>
      <c r="BM1730" s="112">
        <v>0.65747599999999995</v>
      </c>
      <c r="BN1730" s="112">
        <v>0.70156399999999997</v>
      </c>
      <c r="BO1730" s="112">
        <v>0.881826</v>
      </c>
      <c r="BP1730" s="112">
        <v>0.21148600000000001</v>
      </c>
      <c r="BQ1730" s="112">
        <v>0.48882799999999998</v>
      </c>
      <c r="BR1730" s="112">
        <v>0.90647500000000003</v>
      </c>
      <c r="BS1730" s="112">
        <v>0.54338399999999998</v>
      </c>
      <c r="BT1730" s="112">
        <v>0.88543499999999997</v>
      </c>
      <c r="BU1730" s="117">
        <v>0.60564399999999996</v>
      </c>
      <c r="BV1730" s="112">
        <v>0.71943100000000004</v>
      </c>
      <c r="BW1730" s="112">
        <v>0.76153899999999997</v>
      </c>
      <c r="BX1730" s="112">
        <v>0.91874800000000001</v>
      </c>
      <c r="BY1730" s="112">
        <v>0.28922799999999999</v>
      </c>
      <c r="BZ1730" s="112">
        <v>0.74406700000000003</v>
      </c>
      <c r="CA1730" s="112">
        <v>0.95948</v>
      </c>
      <c r="CB1730" s="112">
        <v>0.72400900000000001</v>
      </c>
      <c r="CC1730" s="112">
        <v>0.93936500000000001</v>
      </c>
      <c r="CD1730" s="117">
        <v>0.86439100000000002</v>
      </c>
      <c r="CE1730" s="105">
        <v>6.7896499999999999E-2</v>
      </c>
      <c r="CF1730" s="105">
        <v>9.1168700000000005E-2</v>
      </c>
      <c r="CG1730" s="105">
        <v>-1.2987800000000001E-2</v>
      </c>
      <c r="CH1730" s="105">
        <v>0.143681</v>
      </c>
      <c r="CI1730" s="105">
        <v>0.102384</v>
      </c>
      <c r="CJ1730" s="105">
        <v>-1.85413E-2</v>
      </c>
      <c r="CK1730" s="105">
        <v>-8.5558599999999999E-2</v>
      </c>
      <c r="CL1730" s="105">
        <v>1.7875700000000001E-2</v>
      </c>
      <c r="CM1730" s="116">
        <v>-4.7815299999999998E-2</v>
      </c>
    </row>
    <row r="1731" spans="1:91">
      <c r="A1731" s="104" t="s">
        <v>4506</v>
      </c>
      <c r="B1731" s="104" t="s">
        <v>4507</v>
      </c>
      <c r="C1731" s="104" t="s">
        <v>4508</v>
      </c>
      <c r="D1731" s="105">
        <v>35.122500000000002</v>
      </c>
      <c r="E1731" s="108">
        <v>27568338934</v>
      </c>
      <c r="F1731" s="108">
        <v>28019758967</v>
      </c>
      <c r="G1731" s="108">
        <v>27099973608</v>
      </c>
      <c r="H1731" s="108">
        <v>31758061960</v>
      </c>
      <c r="I1731" s="108">
        <v>31461772293</v>
      </c>
      <c r="J1731" s="108">
        <v>29167878156</v>
      </c>
      <c r="K1731" s="108">
        <v>31775372337</v>
      </c>
      <c r="L1731" s="108">
        <v>21592975632</v>
      </c>
      <c r="M1731" s="108">
        <v>32632072762</v>
      </c>
      <c r="N1731" s="108">
        <v>30845748952</v>
      </c>
      <c r="O1731" s="108">
        <v>25962941133</v>
      </c>
      <c r="P1731" s="108">
        <v>24910847913</v>
      </c>
      <c r="Q1731" s="108">
        <v>31164283120</v>
      </c>
      <c r="R1731" s="108">
        <v>31214488875</v>
      </c>
      <c r="S1731" s="108">
        <v>25161769312</v>
      </c>
      <c r="T1731" s="108">
        <v>29874006506</v>
      </c>
      <c r="U1731" s="108">
        <v>30116509001</v>
      </c>
      <c r="V1731" s="108">
        <v>28456914575</v>
      </c>
      <c r="W1731" s="108">
        <v>31735522696</v>
      </c>
      <c r="X1731" s="108">
        <v>30224356044</v>
      </c>
      <c r="Y1731" s="108">
        <v>31138993698</v>
      </c>
      <c r="Z1731" s="108">
        <v>28364010297</v>
      </c>
      <c r="AA1731" s="108">
        <v>29088410471</v>
      </c>
      <c r="AB1731" s="108">
        <v>29037996652</v>
      </c>
      <c r="AC1731" s="108">
        <v>33411732960</v>
      </c>
      <c r="AD1731" s="108">
        <v>33767396369</v>
      </c>
      <c r="AE1731" s="108">
        <v>33316508680</v>
      </c>
      <c r="AF1731" s="108">
        <v>34146381296</v>
      </c>
      <c r="AG1731" s="108">
        <v>35241670518</v>
      </c>
      <c r="AH1731" s="115">
        <v>33010531974</v>
      </c>
      <c r="AI1731" s="105">
        <v>35.065800000000003</v>
      </c>
      <c r="AJ1731" s="105">
        <v>35.206499999999998</v>
      </c>
      <c r="AK1731" s="105">
        <v>35.15</v>
      </c>
      <c r="AL1731" s="105">
        <v>35.160800000000002</v>
      </c>
      <c r="AM1731" s="105">
        <v>35.283799999999999</v>
      </c>
      <c r="AN1731" s="105">
        <v>35.131500000000003</v>
      </c>
      <c r="AO1731" s="105">
        <v>35.135199999999998</v>
      </c>
      <c r="AP1731" s="105">
        <v>34.920200000000001</v>
      </c>
      <c r="AQ1731" s="105">
        <v>35.114699999999999</v>
      </c>
      <c r="AR1731" s="105">
        <v>35.299599999999998</v>
      </c>
      <c r="AS1731" s="105">
        <v>35.084000000000003</v>
      </c>
      <c r="AT1731" s="105">
        <v>35.1402</v>
      </c>
      <c r="AU1731" s="105">
        <v>35.064</v>
      </c>
      <c r="AV1731" s="105">
        <v>35.151200000000003</v>
      </c>
      <c r="AW1731" s="105">
        <v>34.9315</v>
      </c>
      <c r="AX1731" s="105">
        <v>35.177500000000002</v>
      </c>
      <c r="AY1731" s="105">
        <v>35.1145</v>
      </c>
      <c r="AZ1731" s="105">
        <v>35.057099999999998</v>
      </c>
      <c r="BA1731" s="105">
        <v>35.130299999999998</v>
      </c>
      <c r="BB1731" s="105">
        <v>35.156100000000002</v>
      </c>
      <c r="BC1731" s="105">
        <v>35.0732</v>
      </c>
      <c r="BD1731" s="105">
        <v>35.149500000000003</v>
      </c>
      <c r="BE1731" s="105">
        <v>35.175400000000003</v>
      </c>
      <c r="BF1731" s="105">
        <v>35.193800000000003</v>
      </c>
      <c r="BG1731" s="105">
        <v>35.031500000000001</v>
      </c>
      <c r="BH1731" s="105">
        <v>35.000399999999999</v>
      </c>
      <c r="BI1731" s="105">
        <v>34.9694</v>
      </c>
      <c r="BJ1731" s="105">
        <v>35.046100000000003</v>
      </c>
      <c r="BK1731" s="105">
        <v>34.963999999999999</v>
      </c>
      <c r="BL1731" s="116">
        <v>34.948599999999999</v>
      </c>
      <c r="BM1731" s="112">
        <v>3.8451199999999998E-2</v>
      </c>
      <c r="BN1731" s="112">
        <v>2.08185E-2</v>
      </c>
      <c r="BO1731" s="112">
        <v>0.400063</v>
      </c>
      <c r="BP1731" s="112">
        <v>5.7485599999999998E-2</v>
      </c>
      <c r="BQ1731" s="112">
        <v>0.42513000000000001</v>
      </c>
      <c r="BR1731" s="112">
        <v>4.7674099999999997E-2</v>
      </c>
      <c r="BS1731" s="112">
        <v>2.6450399999999999E-2</v>
      </c>
      <c r="BT1731" s="112">
        <v>4.7420300000000004E-3</v>
      </c>
      <c r="BU1731" s="117">
        <v>0.70665100000000003</v>
      </c>
      <c r="BV1731" s="112">
        <v>8.3718699999999993E-2</v>
      </c>
      <c r="BW1731" s="112">
        <v>5.8772600000000001E-2</v>
      </c>
      <c r="BX1731" s="112">
        <v>0.50977700000000004</v>
      </c>
      <c r="BY1731" s="112">
        <v>0.102937</v>
      </c>
      <c r="BZ1731" s="112">
        <v>0.71579899999999996</v>
      </c>
      <c r="CA1731" s="112">
        <v>0.214422</v>
      </c>
      <c r="CB1731" s="112">
        <v>0.15787799999999999</v>
      </c>
      <c r="CC1731" s="112">
        <v>5.4935900000000003E-2</v>
      </c>
      <c r="CD1731" s="117">
        <v>0.905806</v>
      </c>
      <c r="CE1731" s="105">
        <v>0.15457699999999999</v>
      </c>
      <c r="CF1731" s="105">
        <v>0.205818</v>
      </c>
      <c r="CG1731" s="105">
        <v>7.0459999999999995E-2</v>
      </c>
      <c r="CH1731" s="105">
        <v>0.18839600000000001</v>
      </c>
      <c r="CI1731" s="105">
        <v>6.2695799999999996E-2</v>
      </c>
      <c r="CJ1731" s="105">
        <v>0.130137</v>
      </c>
      <c r="CK1731" s="105">
        <v>0.13365199999999999</v>
      </c>
      <c r="CL1731" s="105">
        <v>0.18670700000000001</v>
      </c>
      <c r="CM1731" s="116">
        <v>1.4222500000000001E-2</v>
      </c>
    </row>
    <row r="1732" spans="1:91">
      <c r="A1732" s="104" t="s">
        <v>4509</v>
      </c>
      <c r="B1732" s="104" t="s">
        <v>4510</v>
      </c>
      <c r="C1732" s="104" t="s">
        <v>471</v>
      </c>
      <c r="D1732" s="105">
        <v>26.58935</v>
      </c>
      <c r="E1732" s="108">
        <v>73764380</v>
      </c>
      <c r="F1732" s="108">
        <v>39031452</v>
      </c>
      <c r="G1732" s="108">
        <v>37373075</v>
      </c>
      <c r="H1732" s="108">
        <v>100623032</v>
      </c>
      <c r="I1732" s="108">
        <v>24014724</v>
      </c>
      <c r="J1732" s="108">
        <v>31765092</v>
      </c>
      <c r="K1732" s="108">
        <v>48416814</v>
      </c>
      <c r="L1732" s="108">
        <v>38622336</v>
      </c>
      <c r="M1732" s="108">
        <v>69356548</v>
      </c>
      <c r="N1732" s="108">
        <v>53417102</v>
      </c>
      <c r="O1732" s="108">
        <v>66824072</v>
      </c>
      <c r="P1732" s="108">
        <v>49970076</v>
      </c>
      <c r="Q1732" s="108">
        <v>107368648</v>
      </c>
      <c r="R1732" s="108">
        <v>64337146</v>
      </c>
      <c r="S1732" s="108">
        <v>90978109</v>
      </c>
      <c r="T1732" s="108">
        <v>81455892</v>
      </c>
      <c r="U1732" s="108">
        <v>90734408</v>
      </c>
      <c r="V1732" s="108">
        <v>81912288</v>
      </c>
      <c r="W1732" s="108">
        <v>76780715.5</v>
      </c>
      <c r="X1732" s="108">
        <v>91944088</v>
      </c>
      <c r="Y1732" s="108">
        <v>73273360</v>
      </c>
      <c r="Z1732" s="108">
        <v>101926931</v>
      </c>
      <c r="AA1732" s="108">
        <v>108090364.5</v>
      </c>
      <c r="AB1732" s="108">
        <v>117032562</v>
      </c>
      <c r="AC1732" s="108">
        <v>63064002</v>
      </c>
      <c r="AD1732" s="108">
        <v>146298144</v>
      </c>
      <c r="AE1732" s="108">
        <v>180470408</v>
      </c>
      <c r="AF1732" s="108">
        <v>140018144</v>
      </c>
      <c r="AG1732" s="108">
        <v>149941280</v>
      </c>
      <c r="AH1732" s="115">
        <v>84842485</v>
      </c>
      <c r="AI1732" s="105">
        <v>26.5199</v>
      </c>
      <c r="AJ1732" s="105">
        <v>25.9206</v>
      </c>
      <c r="AK1732" s="105">
        <v>25.807400000000001</v>
      </c>
      <c r="AL1732" s="105">
        <v>26.858799999999999</v>
      </c>
      <c r="AM1732" s="105">
        <v>25.034400000000002</v>
      </c>
      <c r="AN1732" s="105">
        <v>25.742899999999999</v>
      </c>
      <c r="AO1732" s="105">
        <v>25.7727</v>
      </c>
      <c r="AP1732" s="105">
        <v>26.323699999999999</v>
      </c>
      <c r="AQ1732" s="105">
        <v>26.236599999999999</v>
      </c>
      <c r="AR1732" s="105">
        <v>26.020800000000001</v>
      </c>
      <c r="AS1732" s="105">
        <v>26.662199999999999</v>
      </c>
      <c r="AT1732" s="105">
        <v>26.178699999999999</v>
      </c>
      <c r="AU1732" s="105">
        <v>26.8949</v>
      </c>
      <c r="AV1732" s="105">
        <v>26.2288</v>
      </c>
      <c r="AW1732" s="105">
        <v>26.9146</v>
      </c>
      <c r="AX1732" s="105">
        <v>26.658799999999999</v>
      </c>
      <c r="AY1732" s="105">
        <v>26.7727</v>
      </c>
      <c r="AZ1732" s="105">
        <v>26.7029</v>
      </c>
      <c r="BA1732" s="105">
        <v>26.4392</v>
      </c>
      <c r="BB1732" s="105">
        <v>26.805900000000001</v>
      </c>
      <c r="BC1732" s="105">
        <v>26.297499999999999</v>
      </c>
      <c r="BD1732" s="105">
        <v>27.0183</v>
      </c>
      <c r="BE1732" s="105">
        <v>27.1388</v>
      </c>
      <c r="BF1732" s="105">
        <v>27.238900000000001</v>
      </c>
      <c r="BG1732" s="105">
        <v>25.925999999999998</v>
      </c>
      <c r="BH1732" s="105">
        <v>27.1431</v>
      </c>
      <c r="BI1732" s="105">
        <v>27.441099999999999</v>
      </c>
      <c r="BJ1732" s="105">
        <v>27.116099999999999</v>
      </c>
      <c r="BK1732" s="105">
        <v>27.133500000000002</v>
      </c>
      <c r="BL1732" s="116">
        <v>26.397300000000001</v>
      </c>
      <c r="BM1732" s="112">
        <v>7.1460899999999994E-2</v>
      </c>
      <c r="BN1732" s="112">
        <v>0.16070599999999999</v>
      </c>
      <c r="BO1732" s="112">
        <v>6.0118600000000001E-2</v>
      </c>
      <c r="BP1732" s="112">
        <v>0.127271</v>
      </c>
      <c r="BQ1732" s="112">
        <v>0.57322099999999998</v>
      </c>
      <c r="BR1732" s="112">
        <v>0.52372799999999997</v>
      </c>
      <c r="BS1732" s="112">
        <v>0.26743699999999998</v>
      </c>
      <c r="BT1732" s="112">
        <v>0.375778</v>
      </c>
      <c r="BU1732" s="117">
        <v>0.93475200000000003</v>
      </c>
      <c r="BV1732" s="112">
        <v>0.12820100000000001</v>
      </c>
      <c r="BW1732" s="112">
        <v>0.24398800000000001</v>
      </c>
      <c r="BX1732" s="112">
        <v>0.14993699999999999</v>
      </c>
      <c r="BY1732" s="112">
        <v>0.191106</v>
      </c>
      <c r="BZ1732" s="112">
        <v>0.78315900000000005</v>
      </c>
      <c r="CA1732" s="112">
        <v>0.75962300000000005</v>
      </c>
      <c r="CB1732" s="112">
        <v>0.50384399999999996</v>
      </c>
      <c r="CC1732" s="112">
        <v>0.57187500000000002</v>
      </c>
      <c r="CD1732" s="117">
        <v>0.98136100000000004</v>
      </c>
      <c r="CE1732" s="105">
        <v>-0.79967299999999997</v>
      </c>
      <c r="CF1732" s="105">
        <v>-1.00362</v>
      </c>
      <c r="CG1732" s="105">
        <v>-0.77128200000000002</v>
      </c>
      <c r="CH1732" s="105">
        <v>-0.59507399999999999</v>
      </c>
      <c r="CI1732" s="105">
        <v>-0.20285</v>
      </c>
      <c r="CJ1732" s="105">
        <v>-0.17083100000000001</v>
      </c>
      <c r="CK1732" s="105">
        <v>-0.36810700000000002</v>
      </c>
      <c r="CL1732" s="105">
        <v>0.24970200000000001</v>
      </c>
      <c r="CM1732" s="116">
        <v>-4.5576699999999998E-2</v>
      </c>
    </row>
    <row r="1733" spans="1:91">
      <c r="A1733" s="104" t="s">
        <v>4511</v>
      </c>
      <c r="B1733" s="104" t="s">
        <v>4512</v>
      </c>
      <c r="C1733" s="104" t="s">
        <v>681</v>
      </c>
      <c r="D1733" s="105">
        <v>35.220349999999996</v>
      </c>
      <c r="E1733" s="108">
        <v>26520253278</v>
      </c>
      <c r="F1733" s="108">
        <v>18876000529</v>
      </c>
      <c r="G1733" s="108">
        <v>19023861819</v>
      </c>
      <c r="H1733" s="108">
        <v>26008663367</v>
      </c>
      <c r="I1733" s="108">
        <v>25042196840</v>
      </c>
      <c r="J1733" s="108">
        <v>18567278064</v>
      </c>
      <c r="K1733" s="108">
        <v>27926448181</v>
      </c>
      <c r="L1733" s="108">
        <v>13277660692</v>
      </c>
      <c r="M1733" s="108">
        <v>33766457950</v>
      </c>
      <c r="N1733" s="108">
        <v>21329378858</v>
      </c>
      <c r="O1733" s="108">
        <v>18029229096</v>
      </c>
      <c r="P1733" s="108">
        <v>19476928134</v>
      </c>
      <c r="Q1733" s="108">
        <v>36156678189</v>
      </c>
      <c r="R1733" s="108">
        <v>37077037666</v>
      </c>
      <c r="S1733" s="108">
        <v>30434723492</v>
      </c>
      <c r="T1733" s="108">
        <v>32117786541</v>
      </c>
      <c r="U1733" s="108">
        <v>35452911605</v>
      </c>
      <c r="V1733" s="108">
        <v>37070750237</v>
      </c>
      <c r="W1733" s="108">
        <v>36872181582</v>
      </c>
      <c r="X1733" s="108">
        <v>35340420924</v>
      </c>
      <c r="Y1733" s="108">
        <v>33287334960</v>
      </c>
      <c r="Z1733" s="108">
        <v>33295262734</v>
      </c>
      <c r="AA1733" s="108">
        <v>33777999981</v>
      </c>
      <c r="AB1733" s="108">
        <v>41741533012</v>
      </c>
      <c r="AC1733" s="108">
        <v>38111889675</v>
      </c>
      <c r="AD1733" s="108">
        <v>39248444130</v>
      </c>
      <c r="AE1733" s="108">
        <v>39843673492</v>
      </c>
      <c r="AF1733" s="108">
        <v>42216445658</v>
      </c>
      <c r="AG1733" s="108">
        <v>45258580569</v>
      </c>
      <c r="AH1733" s="115">
        <v>49030169258</v>
      </c>
      <c r="AI1733" s="105">
        <v>35.009900000000002</v>
      </c>
      <c r="AJ1733" s="105">
        <v>34.6417</v>
      </c>
      <c r="AK1733" s="105">
        <v>34.645499999999998</v>
      </c>
      <c r="AL1733" s="105">
        <v>34.872700000000002</v>
      </c>
      <c r="AM1733" s="105">
        <v>34.9587</v>
      </c>
      <c r="AN1733" s="105">
        <v>34.493699999999997</v>
      </c>
      <c r="AO1733" s="105">
        <v>34.9495</v>
      </c>
      <c r="AP1733" s="105">
        <v>34.237299999999998</v>
      </c>
      <c r="AQ1733" s="105">
        <v>35.164000000000001</v>
      </c>
      <c r="AR1733" s="105">
        <v>34.770600000000002</v>
      </c>
      <c r="AS1733" s="105">
        <v>34.569200000000002</v>
      </c>
      <c r="AT1733" s="105">
        <v>34.785200000000003</v>
      </c>
      <c r="AU1733" s="105">
        <v>35.279499999999999</v>
      </c>
      <c r="AV1733" s="105">
        <v>35.399500000000003</v>
      </c>
      <c r="AW1733" s="105">
        <v>35.205300000000001</v>
      </c>
      <c r="AX1733" s="105">
        <v>35.281999999999996</v>
      </c>
      <c r="AY1733" s="105">
        <v>35.35</v>
      </c>
      <c r="AZ1733" s="105">
        <v>35.436100000000003</v>
      </c>
      <c r="BA1733" s="105">
        <v>35.346800000000002</v>
      </c>
      <c r="BB1733" s="105">
        <v>35.381</v>
      </c>
      <c r="BC1733" s="105">
        <v>35.168199999999999</v>
      </c>
      <c r="BD1733" s="105">
        <v>35.380699999999997</v>
      </c>
      <c r="BE1733" s="105">
        <v>35.390500000000003</v>
      </c>
      <c r="BF1733" s="105">
        <v>35.717399999999998</v>
      </c>
      <c r="BG1733" s="105">
        <v>35.223199999999999</v>
      </c>
      <c r="BH1733" s="105">
        <v>35.217500000000001</v>
      </c>
      <c r="BI1733" s="105">
        <v>35.227499999999999</v>
      </c>
      <c r="BJ1733" s="105">
        <v>35.3521</v>
      </c>
      <c r="BK1733" s="105">
        <v>35.327300000000001</v>
      </c>
      <c r="BL1733" s="116">
        <v>35.523699999999998</v>
      </c>
      <c r="BM1733" s="112">
        <v>9.7048900000000007E-3</v>
      </c>
      <c r="BN1733" s="112">
        <v>1.58272E-2</v>
      </c>
      <c r="BO1733" s="112">
        <v>9.7673899999999994E-2</v>
      </c>
      <c r="BP1733" s="112">
        <v>1.74343E-3</v>
      </c>
      <c r="BQ1733" s="112">
        <v>0.27323500000000001</v>
      </c>
      <c r="BR1733" s="112">
        <v>0.58638500000000005</v>
      </c>
      <c r="BS1733" s="112">
        <v>0.32044600000000001</v>
      </c>
      <c r="BT1733" s="112">
        <v>0.49440099999999998</v>
      </c>
      <c r="BU1733" s="117">
        <v>4.47911E-2</v>
      </c>
      <c r="BV1733" s="112">
        <v>3.9278100000000003E-2</v>
      </c>
      <c r="BW1733" s="112">
        <v>5.0457500000000002E-2</v>
      </c>
      <c r="BX1733" s="112">
        <v>0.191353</v>
      </c>
      <c r="BY1733" s="112">
        <v>1.0821000000000001E-2</v>
      </c>
      <c r="BZ1733" s="112">
        <v>0.61542600000000003</v>
      </c>
      <c r="CA1733" s="112">
        <v>0.79648399999999997</v>
      </c>
      <c r="CB1733" s="112">
        <v>0.55310300000000001</v>
      </c>
      <c r="CC1733" s="112">
        <v>0.67277900000000002</v>
      </c>
      <c r="CD1733" s="117">
        <v>0.48352699999999998</v>
      </c>
      <c r="CE1733" s="105">
        <v>-0.63534400000000002</v>
      </c>
      <c r="CF1733" s="105">
        <v>-0.62600699999999998</v>
      </c>
      <c r="CG1733" s="105">
        <v>-0.61743000000000003</v>
      </c>
      <c r="CH1733" s="105">
        <v>-0.69270100000000001</v>
      </c>
      <c r="CI1733" s="105">
        <v>-0.106262</v>
      </c>
      <c r="CJ1733" s="105">
        <v>-4.4996899999999999E-2</v>
      </c>
      <c r="CK1733" s="105">
        <v>-0.102367</v>
      </c>
      <c r="CL1733" s="105">
        <v>9.5142400000000002E-2</v>
      </c>
      <c r="CM1733" s="116">
        <v>-0.17827699999999999</v>
      </c>
    </row>
    <row r="1734" spans="1:91">
      <c r="A1734" s="104" t="s">
        <v>4513</v>
      </c>
      <c r="B1734" s="104" t="s">
        <v>4514</v>
      </c>
      <c r="C1734" s="104" t="s">
        <v>4515</v>
      </c>
      <c r="D1734" s="105">
        <v>34.456600000000002</v>
      </c>
      <c r="E1734" s="108">
        <v>19123687480</v>
      </c>
      <c r="F1734" s="108">
        <v>19675890319</v>
      </c>
      <c r="G1734" s="108">
        <v>22995921345</v>
      </c>
      <c r="H1734" s="108">
        <v>20537714157</v>
      </c>
      <c r="I1734" s="108">
        <v>20687494057</v>
      </c>
      <c r="J1734" s="108">
        <v>23245578993</v>
      </c>
      <c r="K1734" s="108">
        <v>19709309997</v>
      </c>
      <c r="L1734" s="108">
        <v>18377357026</v>
      </c>
      <c r="M1734" s="108">
        <v>21095515214</v>
      </c>
      <c r="N1734" s="108">
        <v>23104365502</v>
      </c>
      <c r="O1734" s="108">
        <v>27440009701</v>
      </c>
      <c r="P1734" s="108">
        <v>21340433954</v>
      </c>
      <c r="Q1734" s="108">
        <v>19107491663</v>
      </c>
      <c r="R1734" s="108">
        <v>18564339176</v>
      </c>
      <c r="S1734" s="108">
        <v>18452178093</v>
      </c>
      <c r="T1734" s="108">
        <v>19500154621</v>
      </c>
      <c r="U1734" s="108">
        <v>17604300080</v>
      </c>
      <c r="V1734" s="108">
        <v>18099391684</v>
      </c>
      <c r="W1734" s="108">
        <v>19927482809</v>
      </c>
      <c r="X1734" s="108">
        <v>18563449416</v>
      </c>
      <c r="Y1734" s="108">
        <v>19758570994</v>
      </c>
      <c r="Z1734" s="108">
        <v>17346554869</v>
      </c>
      <c r="AA1734" s="108">
        <v>17466145856</v>
      </c>
      <c r="AB1734" s="108">
        <v>18928523923</v>
      </c>
      <c r="AC1734" s="108">
        <v>20272483184</v>
      </c>
      <c r="AD1734" s="108">
        <v>21350298226</v>
      </c>
      <c r="AE1734" s="108">
        <v>21393859818</v>
      </c>
      <c r="AF1734" s="108">
        <v>20846567046</v>
      </c>
      <c r="AG1734" s="108">
        <v>21533117400</v>
      </c>
      <c r="AH1734" s="115">
        <v>23264125677</v>
      </c>
      <c r="AI1734" s="105">
        <v>34.5381</v>
      </c>
      <c r="AJ1734" s="105">
        <v>34.705199999999998</v>
      </c>
      <c r="AK1734" s="105">
        <v>34.921300000000002</v>
      </c>
      <c r="AL1734" s="105">
        <v>34.5319</v>
      </c>
      <c r="AM1734" s="105">
        <v>34.686500000000002</v>
      </c>
      <c r="AN1734" s="105">
        <v>34.818100000000001</v>
      </c>
      <c r="AO1734" s="105">
        <v>34.4529</v>
      </c>
      <c r="AP1734" s="105">
        <v>34.711799999999997</v>
      </c>
      <c r="AQ1734" s="105">
        <v>34.485300000000002</v>
      </c>
      <c r="AR1734" s="105">
        <v>34.885100000000001</v>
      </c>
      <c r="AS1734" s="105">
        <v>35.165599999999998</v>
      </c>
      <c r="AT1734" s="105">
        <v>34.917000000000002</v>
      </c>
      <c r="AU1734" s="105">
        <v>34.357799999999997</v>
      </c>
      <c r="AV1734" s="105">
        <v>34.401499999999999</v>
      </c>
      <c r="AW1734" s="105">
        <v>34.480600000000003</v>
      </c>
      <c r="AX1734" s="105">
        <v>34.562100000000001</v>
      </c>
      <c r="AY1734" s="105">
        <v>34.340200000000003</v>
      </c>
      <c r="AZ1734" s="105">
        <v>34.410699999999999</v>
      </c>
      <c r="BA1734" s="105">
        <v>34.459000000000003</v>
      </c>
      <c r="BB1734" s="105">
        <v>34.4542</v>
      </c>
      <c r="BC1734" s="105">
        <v>34.422199999999997</v>
      </c>
      <c r="BD1734" s="105">
        <v>34.440199999999997</v>
      </c>
      <c r="BE1734" s="105">
        <v>34.440300000000001</v>
      </c>
      <c r="BF1734" s="105">
        <v>34.5764</v>
      </c>
      <c r="BG1734" s="105">
        <v>34.302799999999998</v>
      </c>
      <c r="BH1734" s="105">
        <v>34.338000000000001</v>
      </c>
      <c r="BI1734" s="105">
        <v>34.330399999999997</v>
      </c>
      <c r="BJ1734" s="105">
        <v>34.334099999999999</v>
      </c>
      <c r="BK1734" s="105">
        <v>34.250500000000002</v>
      </c>
      <c r="BL1734" s="116">
        <v>34.438499999999998</v>
      </c>
      <c r="BM1734" s="112">
        <v>3.69284E-2</v>
      </c>
      <c r="BN1734" s="112">
        <v>2.69608E-2</v>
      </c>
      <c r="BO1734" s="112">
        <v>9.9835999999999994E-2</v>
      </c>
      <c r="BP1734" s="112">
        <v>3.3762699999999998E-3</v>
      </c>
      <c r="BQ1734" s="112">
        <v>0.32995600000000003</v>
      </c>
      <c r="BR1734" s="112">
        <v>0.31981300000000001</v>
      </c>
      <c r="BS1734" s="112">
        <v>0.13455</v>
      </c>
      <c r="BT1734" s="112">
        <v>0.110855</v>
      </c>
      <c r="BU1734" s="117">
        <v>0.77050600000000002</v>
      </c>
      <c r="BV1734" s="112">
        <v>8.2272999999999999E-2</v>
      </c>
      <c r="BW1734" s="112">
        <v>7.0569499999999993E-2</v>
      </c>
      <c r="BX1734" s="112">
        <v>0.193413</v>
      </c>
      <c r="BY1734" s="112">
        <v>1.45697E-2</v>
      </c>
      <c r="BZ1734" s="112">
        <v>0.65919399999999995</v>
      </c>
      <c r="CA1734" s="112">
        <v>0.59055000000000002</v>
      </c>
      <c r="CB1734" s="112">
        <v>0.34603800000000001</v>
      </c>
      <c r="CC1734" s="112">
        <v>0.287414</v>
      </c>
      <c r="CD1734" s="117">
        <v>0.92608199999999996</v>
      </c>
      <c r="CE1734" s="105">
        <v>0.380519</v>
      </c>
      <c r="CF1734" s="105">
        <v>0.33782600000000002</v>
      </c>
      <c r="CG1734" s="105">
        <v>0.20896100000000001</v>
      </c>
      <c r="CH1734" s="105">
        <v>0.6482</v>
      </c>
      <c r="CI1734" s="105">
        <v>7.2260500000000005E-2</v>
      </c>
      <c r="CJ1734" s="105">
        <v>9.6602099999999996E-2</v>
      </c>
      <c r="CK1734" s="105">
        <v>0.104092</v>
      </c>
      <c r="CL1734" s="105">
        <v>0.144592</v>
      </c>
      <c r="CM1734" s="116">
        <v>-1.7305999999999998E-2</v>
      </c>
    </row>
    <row r="1735" spans="1:91">
      <c r="A1735" s="104" t="s">
        <v>4516</v>
      </c>
      <c r="B1735" s="104" t="s">
        <v>4517</v>
      </c>
      <c r="C1735" s="104" t="s">
        <v>4518</v>
      </c>
      <c r="D1735" s="105">
        <v>32.984300000000005</v>
      </c>
      <c r="E1735" s="108">
        <v>4667788981</v>
      </c>
      <c r="F1735" s="108">
        <v>3544465068</v>
      </c>
      <c r="G1735" s="108">
        <v>3178478008</v>
      </c>
      <c r="H1735" s="108">
        <v>4425416821</v>
      </c>
      <c r="I1735" s="108">
        <v>4199014936</v>
      </c>
      <c r="J1735" s="108">
        <v>3268982853</v>
      </c>
      <c r="K1735" s="108">
        <v>7072697880</v>
      </c>
      <c r="L1735" s="108">
        <v>3676294465</v>
      </c>
      <c r="M1735" s="108">
        <v>8462591069</v>
      </c>
      <c r="N1735" s="108">
        <v>5525060656</v>
      </c>
      <c r="O1735" s="108">
        <v>5032823545</v>
      </c>
      <c r="P1735" s="108">
        <v>4543511861</v>
      </c>
      <c r="Q1735" s="108">
        <v>8426835029</v>
      </c>
      <c r="R1735" s="108">
        <v>8031719367</v>
      </c>
      <c r="S1735" s="108">
        <v>4831843500</v>
      </c>
      <c r="T1735" s="108">
        <v>7914074766</v>
      </c>
      <c r="U1735" s="108">
        <v>7076338384</v>
      </c>
      <c r="V1735" s="108">
        <v>6409713843</v>
      </c>
      <c r="W1735" s="108">
        <v>9096576357</v>
      </c>
      <c r="X1735" s="108">
        <v>8139145209</v>
      </c>
      <c r="Y1735" s="108">
        <v>7047951378</v>
      </c>
      <c r="Z1735" s="108">
        <v>7374833976</v>
      </c>
      <c r="AA1735" s="108">
        <v>6414707845</v>
      </c>
      <c r="AB1735" s="108">
        <v>7617772595</v>
      </c>
      <c r="AC1735" s="108">
        <v>10519422339</v>
      </c>
      <c r="AD1735" s="108">
        <v>10496219568</v>
      </c>
      <c r="AE1735" s="108">
        <v>8449428204</v>
      </c>
      <c r="AF1735" s="108">
        <v>8689141193</v>
      </c>
      <c r="AG1735" s="108">
        <v>8719291713</v>
      </c>
      <c r="AH1735" s="115">
        <v>8607183058</v>
      </c>
      <c r="AI1735" s="105">
        <v>32.503599999999999</v>
      </c>
      <c r="AJ1735" s="105">
        <v>32.264499999999998</v>
      </c>
      <c r="AK1735" s="105">
        <v>32.105600000000003</v>
      </c>
      <c r="AL1735" s="105">
        <v>32.317599999999999</v>
      </c>
      <c r="AM1735" s="105">
        <v>32.385399999999997</v>
      </c>
      <c r="AN1735" s="105">
        <v>32.040999999999997</v>
      </c>
      <c r="AO1735" s="105">
        <v>32.983400000000003</v>
      </c>
      <c r="AP1735" s="105">
        <v>32.447499999999998</v>
      </c>
      <c r="AQ1735" s="105">
        <v>33.167499999999997</v>
      </c>
      <c r="AR1735" s="105">
        <v>32.798400000000001</v>
      </c>
      <c r="AS1735" s="105">
        <v>32.738900000000001</v>
      </c>
      <c r="AT1735" s="105">
        <v>32.685299999999998</v>
      </c>
      <c r="AU1735" s="105">
        <v>33.191600000000001</v>
      </c>
      <c r="AV1735" s="105">
        <v>33.192799999999998</v>
      </c>
      <c r="AW1735" s="105">
        <v>32.494199999999999</v>
      </c>
      <c r="AX1735" s="105">
        <v>33.261099999999999</v>
      </c>
      <c r="AY1735" s="105">
        <v>33.034500000000001</v>
      </c>
      <c r="AZ1735" s="105">
        <v>32.909599999999998</v>
      </c>
      <c r="BA1735" s="105">
        <v>33.327599999999997</v>
      </c>
      <c r="BB1735" s="105">
        <v>33.252899999999997</v>
      </c>
      <c r="BC1735" s="105">
        <v>32.922600000000003</v>
      </c>
      <c r="BD1735" s="105">
        <v>33.201799999999999</v>
      </c>
      <c r="BE1735" s="105">
        <v>32.985199999999999</v>
      </c>
      <c r="BF1735" s="105">
        <v>33.263300000000001</v>
      </c>
      <c r="BG1735" s="105">
        <v>33.340600000000002</v>
      </c>
      <c r="BH1735" s="105">
        <v>33.3048</v>
      </c>
      <c r="BI1735" s="105">
        <v>32.990099999999998</v>
      </c>
      <c r="BJ1735" s="105">
        <v>33.071599999999997</v>
      </c>
      <c r="BK1735" s="105">
        <v>32.948399999999999</v>
      </c>
      <c r="BL1735" s="116">
        <v>32.996699999999997</v>
      </c>
      <c r="BM1735" s="112">
        <v>4.1298300000000001E-3</v>
      </c>
      <c r="BN1735" s="112">
        <v>2.4322100000000002E-3</v>
      </c>
      <c r="BO1735" s="112">
        <v>0.55889</v>
      </c>
      <c r="BP1735" s="112">
        <v>5.4795099999999999E-3</v>
      </c>
      <c r="BQ1735" s="112">
        <v>0.85443000000000002</v>
      </c>
      <c r="BR1735" s="112">
        <v>0.59510300000000005</v>
      </c>
      <c r="BS1735" s="112">
        <v>0.27881400000000001</v>
      </c>
      <c r="BT1735" s="112">
        <v>0.189938</v>
      </c>
      <c r="BU1735" s="117">
        <v>0.152647</v>
      </c>
      <c r="BV1735" s="112">
        <v>2.6075299999999999E-2</v>
      </c>
      <c r="BW1735" s="112">
        <v>1.97027E-2</v>
      </c>
      <c r="BX1735" s="112">
        <v>0.65058899999999997</v>
      </c>
      <c r="BY1735" s="112">
        <v>1.89316E-2</v>
      </c>
      <c r="BZ1735" s="112">
        <v>0.92747000000000002</v>
      </c>
      <c r="CA1735" s="112">
        <v>0.80099799999999999</v>
      </c>
      <c r="CB1735" s="112">
        <v>0.51664200000000005</v>
      </c>
      <c r="CC1735" s="112">
        <v>0.388349</v>
      </c>
      <c r="CD1735" s="117">
        <v>0.67389699999999997</v>
      </c>
      <c r="CE1735" s="105">
        <v>-0.71434900000000001</v>
      </c>
      <c r="CF1735" s="105">
        <v>-0.75759900000000002</v>
      </c>
      <c r="CG1735" s="105">
        <v>-0.13941400000000001</v>
      </c>
      <c r="CH1735" s="105">
        <v>-0.26467299999999999</v>
      </c>
      <c r="CI1735" s="105">
        <v>-4.6052299999999997E-2</v>
      </c>
      <c r="CJ1735" s="105">
        <v>6.28166E-2</v>
      </c>
      <c r="CK1735" s="105">
        <v>0.16213</v>
      </c>
      <c r="CL1735" s="105">
        <v>0.14451900000000001</v>
      </c>
      <c r="CM1735" s="116">
        <v>0.206285</v>
      </c>
    </row>
    <row r="1736" spans="1:91">
      <c r="A1736" s="104" t="s">
        <v>4519</v>
      </c>
      <c r="B1736" s="104" t="s">
        <v>4520</v>
      </c>
      <c r="C1736" s="104" t="s">
        <v>4521</v>
      </c>
      <c r="D1736" s="105">
        <v>32.806899999999999</v>
      </c>
      <c r="E1736" s="108">
        <v>6558047000</v>
      </c>
      <c r="F1736" s="108">
        <v>4839723014</v>
      </c>
      <c r="G1736" s="108">
        <v>4602410627</v>
      </c>
      <c r="H1736" s="108">
        <v>6289409722</v>
      </c>
      <c r="I1736" s="108">
        <v>5230130974</v>
      </c>
      <c r="J1736" s="108">
        <v>3897115482</v>
      </c>
      <c r="K1736" s="108">
        <v>6316151245</v>
      </c>
      <c r="L1736" s="108">
        <v>3343016070</v>
      </c>
      <c r="M1736" s="108">
        <v>5639685763</v>
      </c>
      <c r="N1736" s="108">
        <v>4592083863</v>
      </c>
      <c r="O1736" s="108">
        <v>3616499180</v>
      </c>
      <c r="P1736" s="108">
        <v>3746691748</v>
      </c>
      <c r="Q1736" s="108">
        <v>6719965156</v>
      </c>
      <c r="R1736" s="108">
        <v>6666962789</v>
      </c>
      <c r="S1736" s="108">
        <v>7055717774</v>
      </c>
      <c r="T1736" s="108">
        <v>5805806707</v>
      </c>
      <c r="U1736" s="108">
        <v>6274409878</v>
      </c>
      <c r="V1736" s="108">
        <v>5898767148</v>
      </c>
      <c r="W1736" s="108">
        <v>7265635846</v>
      </c>
      <c r="X1736" s="108">
        <v>7362792928</v>
      </c>
      <c r="Y1736" s="108">
        <v>7042369398</v>
      </c>
      <c r="Z1736" s="108">
        <v>6295873236</v>
      </c>
      <c r="AA1736" s="108">
        <v>6276031475</v>
      </c>
      <c r="AB1736" s="108">
        <v>6193176904</v>
      </c>
      <c r="AC1736" s="108">
        <v>7402066254</v>
      </c>
      <c r="AD1736" s="108">
        <v>7401195451</v>
      </c>
      <c r="AE1736" s="108">
        <v>6913517175</v>
      </c>
      <c r="AF1736" s="108">
        <v>7061105579</v>
      </c>
      <c r="AG1736" s="108">
        <v>7410467250</v>
      </c>
      <c r="AH1736" s="115">
        <v>6738507515</v>
      </c>
      <c r="AI1736" s="105">
        <v>32.994100000000003</v>
      </c>
      <c r="AJ1736" s="105">
        <v>32.719200000000001</v>
      </c>
      <c r="AK1736" s="105">
        <v>32.654000000000003</v>
      </c>
      <c r="AL1736" s="105">
        <v>32.8247</v>
      </c>
      <c r="AM1736" s="105">
        <v>32.704900000000002</v>
      </c>
      <c r="AN1736" s="105">
        <v>32.292999999999999</v>
      </c>
      <c r="AO1736" s="105">
        <v>32.822499999999998</v>
      </c>
      <c r="AP1736" s="105">
        <v>32.298099999999998</v>
      </c>
      <c r="AQ1736" s="105">
        <v>32.582099999999997</v>
      </c>
      <c r="AR1736" s="105">
        <v>32.5229</v>
      </c>
      <c r="AS1736" s="105">
        <v>32.249099999999999</v>
      </c>
      <c r="AT1736" s="105">
        <v>32.4071</v>
      </c>
      <c r="AU1736" s="105">
        <v>32.870399999999997</v>
      </c>
      <c r="AV1736" s="105">
        <v>32.924100000000003</v>
      </c>
      <c r="AW1736" s="105">
        <v>33.045099999999998</v>
      </c>
      <c r="AX1736" s="105">
        <v>32.8142</v>
      </c>
      <c r="AY1736" s="105">
        <v>32.863900000000001</v>
      </c>
      <c r="AZ1736" s="105">
        <v>32.787599999999998</v>
      </c>
      <c r="BA1736" s="105">
        <v>33.003399999999999</v>
      </c>
      <c r="BB1736" s="105">
        <v>33.105400000000003</v>
      </c>
      <c r="BC1736" s="105">
        <v>32.917999999999999</v>
      </c>
      <c r="BD1736" s="105">
        <v>32.970599999999997</v>
      </c>
      <c r="BE1736" s="105">
        <v>32.951700000000002</v>
      </c>
      <c r="BF1736" s="105">
        <v>32.964599999999997</v>
      </c>
      <c r="BG1736" s="105">
        <v>32.830399999999997</v>
      </c>
      <c r="BH1736" s="105">
        <v>32.799599999999998</v>
      </c>
      <c r="BI1736" s="105">
        <v>32.700600000000001</v>
      </c>
      <c r="BJ1736" s="105">
        <v>32.772300000000001</v>
      </c>
      <c r="BK1736" s="105">
        <v>32.714700000000001</v>
      </c>
      <c r="BL1736" s="116">
        <v>32.642299999999999</v>
      </c>
      <c r="BM1736" s="112">
        <v>0.51365400000000005</v>
      </c>
      <c r="BN1736" s="112">
        <v>0.56975699999999996</v>
      </c>
      <c r="BO1736" s="112">
        <v>0.41399599999999998</v>
      </c>
      <c r="BP1736" s="112">
        <v>2.2631600000000002E-2</v>
      </c>
      <c r="BQ1736" s="112">
        <v>2.0764299999999999E-2</v>
      </c>
      <c r="BR1736" s="112">
        <v>6.2549800000000003E-2</v>
      </c>
      <c r="BS1736" s="112">
        <v>1.0526499999999999E-2</v>
      </c>
      <c r="BT1736" s="112">
        <v>2.6706799999999999E-3</v>
      </c>
      <c r="BU1736" s="117">
        <v>0.28393099999999999</v>
      </c>
      <c r="BV1736" s="112">
        <v>0.59037899999999999</v>
      </c>
      <c r="BW1736" s="112">
        <v>0.64786600000000005</v>
      </c>
      <c r="BX1736" s="112">
        <v>0.52288400000000002</v>
      </c>
      <c r="BY1736" s="112">
        <v>4.9443800000000003E-2</v>
      </c>
      <c r="BZ1736" s="112">
        <v>0.29402299999999998</v>
      </c>
      <c r="CA1736" s="112">
        <v>0.250199</v>
      </c>
      <c r="CB1736" s="112">
        <v>0.10326100000000001</v>
      </c>
      <c r="CC1736" s="112">
        <v>3.9091300000000002E-2</v>
      </c>
      <c r="CD1736" s="117">
        <v>0.72864200000000001</v>
      </c>
      <c r="CE1736" s="105">
        <v>7.9319000000000001E-2</v>
      </c>
      <c r="CF1736" s="105">
        <v>-0.102269</v>
      </c>
      <c r="CG1736" s="105">
        <v>-0.14221200000000001</v>
      </c>
      <c r="CH1736" s="105">
        <v>-0.31672499999999998</v>
      </c>
      <c r="CI1736" s="105">
        <v>0.236764</v>
      </c>
      <c r="CJ1736" s="105">
        <v>0.112123</v>
      </c>
      <c r="CK1736" s="105">
        <v>0.29917300000000002</v>
      </c>
      <c r="CL1736" s="105">
        <v>0.252523</v>
      </c>
      <c r="CM1736" s="116">
        <v>6.7129800000000003E-2</v>
      </c>
    </row>
    <row r="1737" spans="1:91">
      <c r="A1737" s="104" t="s">
        <v>4522</v>
      </c>
      <c r="B1737" s="104" t="s">
        <v>4523</v>
      </c>
      <c r="C1737" s="104" t="s">
        <v>2290</v>
      </c>
      <c r="D1737" s="105">
        <v>36.332499999999996</v>
      </c>
      <c r="E1737" s="108">
        <v>25837127020</v>
      </c>
      <c r="F1737" s="108">
        <v>25108770666</v>
      </c>
      <c r="G1737" s="108">
        <v>25500409939</v>
      </c>
      <c r="H1737" s="108">
        <v>25652621239</v>
      </c>
      <c r="I1737" s="108">
        <v>23436162354</v>
      </c>
      <c r="J1737" s="108">
        <v>24524836353</v>
      </c>
      <c r="K1737" s="108">
        <v>27267059785</v>
      </c>
      <c r="L1737" s="108">
        <v>20916737655</v>
      </c>
      <c r="M1737" s="108">
        <v>32668360184</v>
      </c>
      <c r="N1737" s="108">
        <v>23387828128</v>
      </c>
      <c r="O1737" s="108">
        <v>26780294677</v>
      </c>
      <c r="P1737" s="108">
        <v>24530559256</v>
      </c>
      <c r="Q1737" s="108">
        <v>80069896531</v>
      </c>
      <c r="R1737" s="108">
        <v>75643213290</v>
      </c>
      <c r="S1737" s="108">
        <v>54366980032</v>
      </c>
      <c r="T1737" s="108">
        <v>72236786122</v>
      </c>
      <c r="U1737" s="108">
        <v>75059928083</v>
      </c>
      <c r="V1737" s="108">
        <v>78744977933</v>
      </c>
      <c r="W1737" s="108">
        <v>73203510645</v>
      </c>
      <c r="X1737" s="108">
        <v>70890210143</v>
      </c>
      <c r="Y1737" s="108">
        <v>74811459432</v>
      </c>
      <c r="Z1737" s="108">
        <v>63562351613</v>
      </c>
      <c r="AA1737" s="108">
        <v>65433414595</v>
      </c>
      <c r="AB1737" s="108">
        <v>66471861275</v>
      </c>
      <c r="AC1737" s="108">
        <v>92504590066</v>
      </c>
      <c r="AD1737" s="108">
        <v>95236161886</v>
      </c>
      <c r="AE1737" s="108">
        <v>95807448008</v>
      </c>
      <c r="AF1737" s="108">
        <v>96405958742</v>
      </c>
      <c r="AG1737" s="108">
        <v>104486000000</v>
      </c>
      <c r="AH1737" s="115">
        <v>103986000000</v>
      </c>
      <c r="AI1737" s="105">
        <v>34.972200000000001</v>
      </c>
      <c r="AJ1737" s="105">
        <v>35.050199999999997</v>
      </c>
      <c r="AK1737" s="105">
        <v>35.064100000000003</v>
      </c>
      <c r="AL1737" s="105">
        <v>34.852800000000002</v>
      </c>
      <c r="AM1737" s="105">
        <v>34.863799999999998</v>
      </c>
      <c r="AN1737" s="105">
        <v>34.889499999999998</v>
      </c>
      <c r="AO1737" s="105">
        <v>34.915500000000002</v>
      </c>
      <c r="AP1737" s="105">
        <v>34.875599999999999</v>
      </c>
      <c r="AQ1737" s="105">
        <v>35.116300000000003</v>
      </c>
      <c r="AR1737" s="105">
        <v>34.901899999999998</v>
      </c>
      <c r="AS1737" s="105">
        <v>35.128399999999999</v>
      </c>
      <c r="AT1737" s="105">
        <v>35.118000000000002</v>
      </c>
      <c r="AU1737" s="105">
        <v>36.436799999999998</v>
      </c>
      <c r="AV1737" s="105">
        <v>36.428199999999997</v>
      </c>
      <c r="AW1737" s="105">
        <v>36.030299999999997</v>
      </c>
      <c r="AX1737" s="105">
        <v>36.451300000000003</v>
      </c>
      <c r="AY1737" s="105">
        <v>36.436199999999999</v>
      </c>
      <c r="AZ1737" s="105">
        <v>36.5124</v>
      </c>
      <c r="BA1737" s="105">
        <v>36.336100000000002</v>
      </c>
      <c r="BB1737" s="105">
        <v>36.381399999999999</v>
      </c>
      <c r="BC1737" s="105">
        <v>36.328899999999997</v>
      </c>
      <c r="BD1737" s="105">
        <v>36.313099999999999</v>
      </c>
      <c r="BE1737" s="105">
        <v>36.343000000000004</v>
      </c>
      <c r="BF1737" s="105">
        <v>36.388599999999997</v>
      </c>
      <c r="BG1737" s="105">
        <v>36.506100000000004</v>
      </c>
      <c r="BH1737" s="105">
        <v>36.497</v>
      </c>
      <c r="BI1737" s="105">
        <v>36.493299999999998</v>
      </c>
      <c r="BJ1737" s="105">
        <v>36.543399999999998</v>
      </c>
      <c r="BK1737" s="105">
        <v>36.548499999999997</v>
      </c>
      <c r="BL1737" s="116">
        <v>36.621899999999997</v>
      </c>
      <c r="BM1737" s="112">
        <v>2.25095E-6</v>
      </c>
      <c r="BN1737" s="112">
        <v>4.1191300000000002E-7</v>
      </c>
      <c r="BO1737" s="112">
        <v>3.4322200000000001E-5</v>
      </c>
      <c r="BP1737" s="112">
        <v>4.0797300000000003E-5</v>
      </c>
      <c r="BQ1737" s="112">
        <v>0.116174</v>
      </c>
      <c r="BR1737" s="112">
        <v>3.8411300000000002E-2</v>
      </c>
      <c r="BS1737" s="112">
        <v>1.8084900000000001E-3</v>
      </c>
      <c r="BT1737" s="112">
        <v>2.6505399999999998E-3</v>
      </c>
      <c r="BU1737" s="117">
        <v>4.7414199999999997E-2</v>
      </c>
      <c r="BV1737" s="112">
        <v>9.8555100000000009E-4</v>
      </c>
      <c r="BW1737" s="112">
        <v>7.8922599999999997E-4</v>
      </c>
      <c r="BX1737" s="112">
        <v>4.3840800000000003E-3</v>
      </c>
      <c r="BY1737" s="112">
        <v>2.29905E-3</v>
      </c>
      <c r="BZ1737" s="112">
        <v>0.48912699999999998</v>
      </c>
      <c r="CA1737" s="112">
        <v>0.18679200000000001</v>
      </c>
      <c r="CB1737" s="112">
        <v>4.80849E-2</v>
      </c>
      <c r="CC1737" s="112">
        <v>3.9091300000000002E-2</v>
      </c>
      <c r="CD1737" s="117">
        <v>0.48757</v>
      </c>
      <c r="CE1737" s="105">
        <v>-1.5424199999999999</v>
      </c>
      <c r="CF1737" s="105">
        <v>-1.70259</v>
      </c>
      <c r="CG1737" s="105">
        <v>-1.60216</v>
      </c>
      <c r="CH1737" s="105">
        <v>-1.5218100000000001</v>
      </c>
      <c r="CI1737" s="105">
        <v>-0.272837</v>
      </c>
      <c r="CJ1737" s="105">
        <v>-0.104632</v>
      </c>
      <c r="CK1737" s="105">
        <v>-0.222445</v>
      </c>
      <c r="CL1737" s="105">
        <v>-0.22301699999999999</v>
      </c>
      <c r="CM1737" s="116">
        <v>-7.2471599999999997E-2</v>
      </c>
    </row>
    <row r="1738" spans="1:91">
      <c r="A1738" s="104" t="s">
        <v>4524</v>
      </c>
      <c r="B1738" s="104" t="s">
        <v>4525</v>
      </c>
      <c r="C1738" s="104" t="s">
        <v>3726</v>
      </c>
      <c r="D1738" s="105">
        <v>29.997299999999999</v>
      </c>
      <c r="E1738" s="108">
        <v>988675113.20000005</v>
      </c>
      <c r="F1738" s="108">
        <v>943513385.39999998</v>
      </c>
      <c r="G1738" s="108">
        <v>953670815.5</v>
      </c>
      <c r="H1738" s="108">
        <v>1178287485</v>
      </c>
      <c r="I1738" s="108">
        <v>1246318834</v>
      </c>
      <c r="J1738" s="108">
        <v>1193037281</v>
      </c>
      <c r="K1738" s="108">
        <v>1022164146</v>
      </c>
      <c r="L1738" s="108">
        <v>881535715</v>
      </c>
      <c r="M1738" s="108">
        <v>1275311668</v>
      </c>
      <c r="N1738" s="108">
        <v>926192816.79999995</v>
      </c>
      <c r="O1738" s="108">
        <v>1249167880</v>
      </c>
      <c r="P1738" s="108">
        <v>1054135796</v>
      </c>
      <c r="Q1738" s="108">
        <v>833606189.29999995</v>
      </c>
      <c r="R1738" s="108">
        <v>745542591.5</v>
      </c>
      <c r="S1738" s="108">
        <v>523893603.5</v>
      </c>
      <c r="T1738" s="108">
        <v>641891602.20000005</v>
      </c>
      <c r="U1738" s="108">
        <v>701468766.79999995</v>
      </c>
      <c r="V1738" s="108">
        <v>858512046.5</v>
      </c>
      <c r="W1738" s="108">
        <v>789862989.10000002</v>
      </c>
      <c r="X1738" s="108">
        <v>712413479.60000002</v>
      </c>
      <c r="Y1738" s="108">
        <v>728374421.29999995</v>
      </c>
      <c r="Z1738" s="108">
        <v>813029534.5</v>
      </c>
      <c r="AA1738" s="108">
        <v>985536820.5</v>
      </c>
      <c r="AB1738" s="108">
        <v>992314535.89999998</v>
      </c>
      <c r="AC1738" s="108">
        <v>910002279.60000002</v>
      </c>
      <c r="AD1738" s="108">
        <v>981371624.29999995</v>
      </c>
      <c r="AE1738" s="108">
        <v>1002498850</v>
      </c>
      <c r="AF1738" s="108">
        <v>1030510631</v>
      </c>
      <c r="AG1738" s="108">
        <v>1077310573</v>
      </c>
      <c r="AH1738" s="115">
        <v>976335184.60000002</v>
      </c>
      <c r="AI1738" s="105">
        <v>30.264399999999998</v>
      </c>
      <c r="AJ1738" s="105">
        <v>30.406099999999999</v>
      </c>
      <c r="AK1738" s="105">
        <v>30.413799999999998</v>
      </c>
      <c r="AL1738" s="105">
        <v>30.4084</v>
      </c>
      <c r="AM1738" s="105">
        <v>30.650099999999998</v>
      </c>
      <c r="AN1738" s="105">
        <v>30.726299999999998</v>
      </c>
      <c r="AO1738" s="105">
        <v>30.1449</v>
      </c>
      <c r="AP1738" s="105">
        <v>30.482199999999999</v>
      </c>
      <c r="AQ1738" s="105">
        <v>30.4373</v>
      </c>
      <c r="AR1738" s="105">
        <v>30.233699999999999</v>
      </c>
      <c r="AS1738" s="105">
        <v>30.767299999999999</v>
      </c>
      <c r="AT1738" s="105">
        <v>30.5776</v>
      </c>
      <c r="AU1738" s="105">
        <v>29.850200000000001</v>
      </c>
      <c r="AV1738" s="105">
        <v>29.763400000000001</v>
      </c>
      <c r="AW1738" s="105">
        <v>29.346800000000002</v>
      </c>
      <c r="AX1738" s="105">
        <v>29.6371</v>
      </c>
      <c r="AY1738" s="105">
        <v>29.7119</v>
      </c>
      <c r="AZ1738" s="105">
        <v>29.984500000000001</v>
      </c>
      <c r="BA1738" s="105">
        <v>29.802</v>
      </c>
      <c r="BB1738" s="105">
        <v>29.758600000000001</v>
      </c>
      <c r="BC1738" s="105">
        <v>29.6524</v>
      </c>
      <c r="BD1738" s="105">
        <v>29.998799999999999</v>
      </c>
      <c r="BE1738" s="105">
        <v>30.311699999999998</v>
      </c>
      <c r="BF1738" s="105">
        <v>30.322800000000001</v>
      </c>
      <c r="BG1738" s="105">
        <v>29.7989</v>
      </c>
      <c r="BH1738" s="105">
        <v>29.907800000000002</v>
      </c>
      <c r="BI1738" s="105">
        <v>29.9148</v>
      </c>
      <c r="BJ1738" s="105">
        <v>29.995799999999999</v>
      </c>
      <c r="BK1738" s="105">
        <v>29.957699999999999</v>
      </c>
      <c r="BL1738" s="116">
        <v>29.876200000000001</v>
      </c>
      <c r="BM1738" s="112">
        <v>2.2303800000000001E-3</v>
      </c>
      <c r="BN1738" s="112">
        <v>3.0916699999999999E-3</v>
      </c>
      <c r="BO1738" s="112">
        <v>2.0991200000000002E-2</v>
      </c>
      <c r="BP1738" s="112">
        <v>2.1932400000000001E-2</v>
      </c>
      <c r="BQ1738" s="112">
        <v>0.143043</v>
      </c>
      <c r="BR1738" s="112">
        <v>0.21148700000000001</v>
      </c>
      <c r="BS1738" s="112">
        <v>2.2261900000000001E-2</v>
      </c>
      <c r="BT1738" s="112">
        <v>7.4834100000000001E-2</v>
      </c>
      <c r="BU1738" s="117">
        <v>0.24885599999999999</v>
      </c>
      <c r="BV1738" s="112">
        <v>1.9520599999999999E-2</v>
      </c>
      <c r="BW1738" s="112">
        <v>2.13379E-2</v>
      </c>
      <c r="BX1738" s="112">
        <v>8.4852200000000003E-2</v>
      </c>
      <c r="BY1738" s="112">
        <v>4.8301700000000003E-2</v>
      </c>
      <c r="BZ1738" s="112">
        <v>0.52508900000000003</v>
      </c>
      <c r="CA1738" s="112">
        <v>0.47282400000000002</v>
      </c>
      <c r="CB1738" s="112">
        <v>0.14302200000000001</v>
      </c>
      <c r="CC1738" s="112">
        <v>0.23126099999999999</v>
      </c>
      <c r="CD1738" s="117">
        <v>0.71893099999999999</v>
      </c>
      <c r="CE1738" s="105">
        <v>0.41821900000000001</v>
      </c>
      <c r="CF1738" s="105">
        <v>0.65172399999999997</v>
      </c>
      <c r="CG1738" s="105">
        <v>0.41155799999999998</v>
      </c>
      <c r="CH1738" s="105">
        <v>0.58296499999999996</v>
      </c>
      <c r="CI1738" s="105">
        <v>-0.28979199999999999</v>
      </c>
      <c r="CJ1738" s="105">
        <v>-0.16539599999999999</v>
      </c>
      <c r="CK1738" s="105">
        <v>-0.205598</v>
      </c>
      <c r="CL1738" s="105">
        <v>0.267878</v>
      </c>
      <c r="CM1738" s="116">
        <v>-6.9407800000000006E-2</v>
      </c>
    </row>
    <row r="1739" spans="1:91">
      <c r="A1739" s="104" t="s">
        <v>4526</v>
      </c>
      <c r="B1739" s="104" t="s">
        <v>4527</v>
      </c>
      <c r="C1739" s="104" t="s">
        <v>4528</v>
      </c>
      <c r="D1739" s="105">
        <v>30.34225</v>
      </c>
      <c r="E1739" s="108">
        <v>719648047.79999995</v>
      </c>
      <c r="F1739" s="108">
        <v>301501428</v>
      </c>
      <c r="G1739" s="108">
        <v>284819393.5</v>
      </c>
      <c r="H1739" s="108">
        <v>691630830.5</v>
      </c>
      <c r="I1739" s="108">
        <v>501809002.5</v>
      </c>
      <c r="J1739" s="108">
        <v>201671222.80000001</v>
      </c>
      <c r="K1739" s="108">
        <v>578727843</v>
      </c>
      <c r="L1739" s="108">
        <v>195293644.30000001</v>
      </c>
      <c r="M1739" s="108">
        <v>628816347.79999995</v>
      </c>
      <c r="N1739" s="108">
        <v>304224590</v>
      </c>
      <c r="O1739" s="108">
        <v>156232203</v>
      </c>
      <c r="P1739" s="108">
        <v>247694115</v>
      </c>
      <c r="Q1739" s="108">
        <v>1268228831</v>
      </c>
      <c r="R1739" s="108">
        <v>1284691352</v>
      </c>
      <c r="S1739" s="108">
        <v>1050977820</v>
      </c>
      <c r="T1739" s="108">
        <v>1173377303</v>
      </c>
      <c r="U1739" s="108">
        <v>1104678300</v>
      </c>
      <c r="V1739" s="108">
        <v>1283298936</v>
      </c>
      <c r="W1739" s="108">
        <v>1159064808</v>
      </c>
      <c r="X1739" s="108">
        <v>1207211894</v>
      </c>
      <c r="Y1739" s="108">
        <v>1234922753</v>
      </c>
      <c r="Z1739" s="108">
        <v>1082021128</v>
      </c>
      <c r="AA1739" s="108">
        <v>988471508</v>
      </c>
      <c r="AB1739" s="108">
        <v>996731490</v>
      </c>
      <c r="AC1739" s="108">
        <v>1442825413</v>
      </c>
      <c r="AD1739" s="108">
        <v>1482477273</v>
      </c>
      <c r="AE1739" s="108">
        <v>1572122782</v>
      </c>
      <c r="AF1739" s="108">
        <v>1434102552</v>
      </c>
      <c r="AG1739" s="108">
        <v>1471387741</v>
      </c>
      <c r="AH1739" s="115">
        <v>1446301525</v>
      </c>
      <c r="AI1739" s="105">
        <v>29.8062</v>
      </c>
      <c r="AJ1739" s="105">
        <v>28.742100000000001</v>
      </c>
      <c r="AK1739" s="105">
        <v>28.692599999999999</v>
      </c>
      <c r="AL1739" s="105">
        <v>29.639800000000001</v>
      </c>
      <c r="AM1739" s="105">
        <v>29.3353</v>
      </c>
      <c r="AN1739" s="105">
        <v>28.117799999999999</v>
      </c>
      <c r="AO1739" s="105">
        <v>29.357700000000001</v>
      </c>
      <c r="AP1739" s="105">
        <v>28.376000000000001</v>
      </c>
      <c r="AQ1739" s="105">
        <v>29.417200000000001</v>
      </c>
      <c r="AR1739" s="105">
        <v>28.6113</v>
      </c>
      <c r="AS1739" s="105">
        <v>27.846599999999999</v>
      </c>
      <c r="AT1739" s="105">
        <v>28.488099999999999</v>
      </c>
      <c r="AU1739" s="105">
        <v>30.479099999999999</v>
      </c>
      <c r="AV1739" s="105">
        <v>30.548500000000001</v>
      </c>
      <c r="AW1739" s="105">
        <v>30.309699999999999</v>
      </c>
      <c r="AX1739" s="105">
        <v>30.507300000000001</v>
      </c>
      <c r="AY1739" s="105">
        <v>30.366</v>
      </c>
      <c r="AZ1739" s="105">
        <v>30.6035</v>
      </c>
      <c r="BA1739" s="105">
        <v>30.3553</v>
      </c>
      <c r="BB1739" s="105">
        <v>30.510400000000001</v>
      </c>
      <c r="BC1739" s="105">
        <v>30.400200000000002</v>
      </c>
      <c r="BD1739" s="105">
        <v>30.411899999999999</v>
      </c>
      <c r="BE1739" s="105">
        <v>30.315899999999999</v>
      </c>
      <c r="BF1739" s="105">
        <v>30.3292</v>
      </c>
      <c r="BG1739" s="105">
        <v>30.468599999999999</v>
      </c>
      <c r="BH1739" s="105">
        <v>30.505400000000002</v>
      </c>
      <c r="BI1739" s="105">
        <v>30.5639</v>
      </c>
      <c r="BJ1739" s="105">
        <v>30.4725</v>
      </c>
      <c r="BK1739" s="105">
        <v>30.399000000000001</v>
      </c>
      <c r="BL1739" s="116">
        <v>30.439800000000002</v>
      </c>
      <c r="BM1739" s="112">
        <v>2.0313899999999999E-2</v>
      </c>
      <c r="BN1739" s="112">
        <v>3.9125800000000002E-2</v>
      </c>
      <c r="BO1739" s="112">
        <v>1.48524E-2</v>
      </c>
      <c r="BP1739" s="112">
        <v>8.7493200000000003E-4</v>
      </c>
      <c r="BQ1739" s="112">
        <v>0.91291999999999995</v>
      </c>
      <c r="BR1739" s="112">
        <v>0.48735299999999998</v>
      </c>
      <c r="BS1739" s="112">
        <v>0.77960799999999997</v>
      </c>
      <c r="BT1739" s="112">
        <v>8.2447099999999995E-2</v>
      </c>
      <c r="BU1739" s="117">
        <v>9.6927899999999997E-2</v>
      </c>
      <c r="BV1739" s="112">
        <v>5.8971799999999998E-2</v>
      </c>
      <c r="BW1739" s="112">
        <v>8.9434799999999995E-2</v>
      </c>
      <c r="BX1739" s="112">
        <v>7.2780300000000006E-2</v>
      </c>
      <c r="BY1739" s="112">
        <v>7.6238699999999996E-3</v>
      </c>
      <c r="BZ1739" s="112">
        <v>0.95949200000000001</v>
      </c>
      <c r="CA1739" s="112">
        <v>0.72897699999999999</v>
      </c>
      <c r="CB1739" s="112">
        <v>0.89552200000000004</v>
      </c>
      <c r="CC1739" s="112">
        <v>0.24318000000000001</v>
      </c>
      <c r="CD1739" s="117">
        <v>0.61957799999999996</v>
      </c>
      <c r="CE1739" s="105">
        <v>-1.35684</v>
      </c>
      <c r="CF1739" s="105">
        <v>-1.4061600000000001</v>
      </c>
      <c r="CG1739" s="105">
        <v>-1.38686</v>
      </c>
      <c r="CH1739" s="105">
        <v>-2.1217800000000002</v>
      </c>
      <c r="CI1739" s="105">
        <v>8.6193099999999998E-3</v>
      </c>
      <c r="CJ1739" s="105">
        <v>5.5140799999999997E-2</v>
      </c>
      <c r="CK1739" s="105">
        <v>-1.5190800000000001E-2</v>
      </c>
      <c r="CL1739" s="105">
        <v>-8.4790500000000005E-2</v>
      </c>
      <c r="CM1739" s="116">
        <v>7.5515100000000002E-2</v>
      </c>
    </row>
    <row r="1740" spans="1:91">
      <c r="A1740" s="104" t="s">
        <v>4529</v>
      </c>
      <c r="B1740" s="104" t="s">
        <v>4530</v>
      </c>
      <c r="C1740" s="104" t="s">
        <v>1130</v>
      </c>
      <c r="D1740" s="105">
        <v>30.22805</v>
      </c>
      <c r="E1740" s="108">
        <v>1009607804</v>
      </c>
      <c r="F1740" s="108">
        <v>1058441318</v>
      </c>
      <c r="G1740" s="108">
        <v>1062778649</v>
      </c>
      <c r="H1740" s="108">
        <v>1121648793</v>
      </c>
      <c r="I1740" s="108">
        <v>1203148933</v>
      </c>
      <c r="J1740" s="108">
        <v>964210076.29999995</v>
      </c>
      <c r="K1740" s="108">
        <v>1009534946</v>
      </c>
      <c r="L1740" s="108">
        <v>773632826.29999995</v>
      </c>
      <c r="M1740" s="108">
        <v>1036686908</v>
      </c>
      <c r="N1740" s="108">
        <v>1342335686</v>
      </c>
      <c r="O1740" s="108">
        <v>1429300137</v>
      </c>
      <c r="P1740" s="108">
        <v>1069416171</v>
      </c>
      <c r="Q1740" s="108">
        <v>1174193912</v>
      </c>
      <c r="R1740" s="108">
        <v>1020593893</v>
      </c>
      <c r="S1740" s="108">
        <v>1152857239</v>
      </c>
      <c r="T1740" s="108">
        <v>961193469.29999995</v>
      </c>
      <c r="U1740" s="108">
        <v>1021464537</v>
      </c>
      <c r="V1740" s="108">
        <v>1048561797</v>
      </c>
      <c r="W1740" s="108">
        <v>932304342.60000002</v>
      </c>
      <c r="X1740" s="108">
        <v>931316270.29999995</v>
      </c>
      <c r="Y1740" s="108">
        <v>1016552434</v>
      </c>
      <c r="Z1740" s="108">
        <v>908161891.5</v>
      </c>
      <c r="AA1740" s="108">
        <v>837062903.29999995</v>
      </c>
      <c r="AB1740" s="108">
        <v>934698087.79999995</v>
      </c>
      <c r="AC1740" s="108">
        <v>977898202.60000002</v>
      </c>
      <c r="AD1740" s="108">
        <v>1115145629</v>
      </c>
      <c r="AE1740" s="108">
        <v>1003818469</v>
      </c>
      <c r="AF1740" s="108">
        <v>1177630890</v>
      </c>
      <c r="AG1740" s="108">
        <v>1030790221</v>
      </c>
      <c r="AH1740" s="115">
        <v>1164617986</v>
      </c>
      <c r="AI1740" s="105">
        <v>30.294599999999999</v>
      </c>
      <c r="AJ1740" s="105">
        <v>30.567299999999999</v>
      </c>
      <c r="AK1740" s="105">
        <v>30.568200000000001</v>
      </c>
      <c r="AL1740" s="105">
        <v>30.337399999999999</v>
      </c>
      <c r="AM1740" s="105">
        <v>30.598400000000002</v>
      </c>
      <c r="AN1740" s="105">
        <v>30.406600000000001</v>
      </c>
      <c r="AO1740" s="105">
        <v>30.129799999999999</v>
      </c>
      <c r="AP1740" s="105">
        <v>30.3277</v>
      </c>
      <c r="AQ1740" s="105">
        <v>30.138400000000001</v>
      </c>
      <c r="AR1740" s="105">
        <v>30.756699999999999</v>
      </c>
      <c r="AS1740" s="105">
        <v>30.949300000000001</v>
      </c>
      <c r="AT1740" s="105">
        <v>30.598299999999998</v>
      </c>
      <c r="AU1740" s="105">
        <v>30.3674</v>
      </c>
      <c r="AV1740" s="105">
        <v>30.2165</v>
      </c>
      <c r="AW1740" s="105">
        <v>30.4483</v>
      </c>
      <c r="AX1740" s="105">
        <v>30.2196</v>
      </c>
      <c r="AY1740" s="105">
        <v>30.252300000000002</v>
      </c>
      <c r="AZ1740" s="105">
        <v>30.292000000000002</v>
      </c>
      <c r="BA1740" s="105">
        <v>30.0412</v>
      </c>
      <c r="BB1740" s="105">
        <v>30.139700000000001</v>
      </c>
      <c r="BC1740" s="105">
        <v>30.123000000000001</v>
      </c>
      <c r="BD1740" s="105">
        <v>30.158799999999999</v>
      </c>
      <c r="BE1740" s="105">
        <v>30.0762</v>
      </c>
      <c r="BF1740" s="105">
        <v>30.236499999999999</v>
      </c>
      <c r="BG1740" s="105">
        <v>29.903300000000002</v>
      </c>
      <c r="BH1740" s="105">
        <v>30.093399999999999</v>
      </c>
      <c r="BI1740" s="105">
        <v>29.916699999999999</v>
      </c>
      <c r="BJ1740" s="105">
        <v>30.188300000000002</v>
      </c>
      <c r="BK1740" s="105">
        <v>29.894200000000001</v>
      </c>
      <c r="BL1740" s="116">
        <v>30.134399999999999</v>
      </c>
      <c r="BM1740" s="112">
        <v>3.4437500000000003E-2</v>
      </c>
      <c r="BN1740" s="112">
        <v>3.4820200000000003E-2</v>
      </c>
      <c r="BO1740" s="112">
        <v>0.318832</v>
      </c>
      <c r="BP1740" s="112">
        <v>6.8856400000000002E-3</v>
      </c>
      <c r="BQ1740" s="112">
        <v>7.4092199999999997E-2</v>
      </c>
      <c r="BR1740" s="112">
        <v>0.120866</v>
      </c>
      <c r="BS1740" s="112">
        <v>0.77613799999999999</v>
      </c>
      <c r="BT1740" s="112">
        <v>0.45014900000000002</v>
      </c>
      <c r="BU1740" s="117">
        <v>0.40679599999999999</v>
      </c>
      <c r="BV1740" s="112">
        <v>8.0172900000000005E-2</v>
      </c>
      <c r="BW1740" s="112">
        <v>8.3252999999999994E-2</v>
      </c>
      <c r="BX1740" s="112">
        <v>0.43171900000000002</v>
      </c>
      <c r="BY1740" s="112">
        <v>2.1696799999999999E-2</v>
      </c>
      <c r="BZ1740" s="112">
        <v>0.44443899999999997</v>
      </c>
      <c r="CA1740" s="112">
        <v>0.35792800000000002</v>
      </c>
      <c r="CB1740" s="112">
        <v>0.89260499999999998</v>
      </c>
      <c r="CC1740" s="112">
        <v>0.63209300000000002</v>
      </c>
      <c r="CD1740" s="117">
        <v>0.77210100000000004</v>
      </c>
      <c r="CE1740" s="105">
        <v>0.40443600000000002</v>
      </c>
      <c r="CF1740" s="105">
        <v>0.375164</v>
      </c>
      <c r="CG1740" s="105">
        <v>0.12637100000000001</v>
      </c>
      <c r="CH1740" s="105">
        <v>0.69584000000000001</v>
      </c>
      <c r="CI1740" s="105">
        <v>0.27176899999999998</v>
      </c>
      <c r="CJ1740" s="105">
        <v>0.182339</v>
      </c>
      <c r="CK1740" s="105">
        <v>2.9019E-2</v>
      </c>
      <c r="CL1740" s="105">
        <v>8.49158E-2</v>
      </c>
      <c r="CM1740" s="116">
        <v>-0.10112400000000001</v>
      </c>
    </row>
    <row r="1741" spans="1:91">
      <c r="A1741" s="104" t="s">
        <v>4531</v>
      </c>
      <c r="B1741" s="104" t="s">
        <v>4532</v>
      </c>
      <c r="C1741" s="104" t="s">
        <v>488</v>
      </c>
      <c r="D1741" s="105">
        <v>31.40325</v>
      </c>
      <c r="E1741" s="108">
        <v>2311712030</v>
      </c>
      <c r="F1741" s="108">
        <v>2317702185</v>
      </c>
      <c r="G1741" s="108">
        <v>2179446836</v>
      </c>
      <c r="H1741" s="108">
        <v>3103326495</v>
      </c>
      <c r="I1741" s="108">
        <v>2712274727</v>
      </c>
      <c r="J1741" s="108">
        <v>2601577471</v>
      </c>
      <c r="K1741" s="108">
        <v>2771456729</v>
      </c>
      <c r="L1741" s="108">
        <v>1388413867</v>
      </c>
      <c r="M1741" s="108">
        <v>2176843960</v>
      </c>
      <c r="N1741" s="108">
        <v>1801018508</v>
      </c>
      <c r="O1741" s="108">
        <v>2146303243</v>
      </c>
      <c r="P1741" s="108">
        <v>1872197511</v>
      </c>
      <c r="Q1741" s="108">
        <v>2451590039</v>
      </c>
      <c r="R1741" s="108">
        <v>2140221727</v>
      </c>
      <c r="S1741" s="108">
        <v>2647228946</v>
      </c>
      <c r="T1741" s="108">
        <v>1704470777</v>
      </c>
      <c r="U1741" s="108">
        <v>1607566731</v>
      </c>
      <c r="V1741" s="108">
        <v>2322232600</v>
      </c>
      <c r="W1741" s="108">
        <v>2420113204</v>
      </c>
      <c r="X1741" s="108">
        <v>2545555131</v>
      </c>
      <c r="Y1741" s="108">
        <v>2584540892</v>
      </c>
      <c r="Z1741" s="108">
        <v>1939038289</v>
      </c>
      <c r="AA1741" s="108">
        <v>2030523842</v>
      </c>
      <c r="AB1741" s="108">
        <v>1911971489</v>
      </c>
      <c r="AC1741" s="108">
        <v>2738701824</v>
      </c>
      <c r="AD1741" s="108">
        <v>2690848664</v>
      </c>
      <c r="AE1741" s="108">
        <v>2612745898</v>
      </c>
      <c r="AF1741" s="108">
        <v>2424068762</v>
      </c>
      <c r="AG1741" s="108">
        <v>2547542974</v>
      </c>
      <c r="AH1741" s="115">
        <v>1910762430</v>
      </c>
      <c r="AI1741" s="105">
        <v>31.489799999999999</v>
      </c>
      <c r="AJ1741" s="105">
        <v>31.660599999999999</v>
      </c>
      <c r="AK1741" s="105">
        <v>31.560400000000001</v>
      </c>
      <c r="AL1741" s="105">
        <v>31.805599999999998</v>
      </c>
      <c r="AM1741" s="105">
        <v>31.7544</v>
      </c>
      <c r="AN1741" s="105">
        <v>31.730499999999999</v>
      </c>
      <c r="AO1741" s="105">
        <v>31.6098</v>
      </c>
      <c r="AP1741" s="105">
        <v>31.063300000000002</v>
      </c>
      <c r="AQ1741" s="105">
        <v>31.2087</v>
      </c>
      <c r="AR1741" s="105">
        <v>31.154499999999999</v>
      </c>
      <c r="AS1741" s="105">
        <v>31.469799999999999</v>
      </c>
      <c r="AT1741" s="105">
        <v>31.406300000000002</v>
      </c>
      <c r="AU1741" s="105">
        <v>31.4253</v>
      </c>
      <c r="AV1741" s="105">
        <v>31.284800000000001</v>
      </c>
      <c r="AW1741" s="105">
        <v>31.624600000000001</v>
      </c>
      <c r="AX1741" s="105">
        <v>31.045999999999999</v>
      </c>
      <c r="AY1741" s="105">
        <v>30.9054</v>
      </c>
      <c r="AZ1741" s="105">
        <v>31.451000000000001</v>
      </c>
      <c r="BA1741" s="105">
        <v>31.417400000000001</v>
      </c>
      <c r="BB1741" s="105">
        <v>31.569900000000001</v>
      </c>
      <c r="BC1741" s="105">
        <v>31.452999999999999</v>
      </c>
      <c r="BD1741" s="105">
        <v>31.254300000000001</v>
      </c>
      <c r="BE1741" s="105">
        <v>31.330300000000001</v>
      </c>
      <c r="BF1741" s="105">
        <v>31.268999999999998</v>
      </c>
      <c r="BG1741" s="105">
        <v>31.400200000000002</v>
      </c>
      <c r="BH1741" s="105">
        <v>31.3583</v>
      </c>
      <c r="BI1741" s="105">
        <v>31.296800000000001</v>
      </c>
      <c r="BJ1741" s="105">
        <v>31.229800000000001</v>
      </c>
      <c r="BK1741" s="105">
        <v>31.177199999999999</v>
      </c>
      <c r="BL1741" s="116">
        <v>30.834</v>
      </c>
      <c r="BM1741" s="112">
        <v>2.1461899999999999E-2</v>
      </c>
      <c r="BN1741" s="112">
        <v>5.6199400000000004E-3</v>
      </c>
      <c r="BO1741" s="112">
        <v>0.35674800000000001</v>
      </c>
      <c r="BP1741" s="112">
        <v>0.16908799999999999</v>
      </c>
      <c r="BQ1741" s="112">
        <v>8.2909300000000005E-2</v>
      </c>
      <c r="BR1741" s="112">
        <v>0.806172</v>
      </c>
      <c r="BS1741" s="112">
        <v>3.9173699999999999E-2</v>
      </c>
      <c r="BT1741" s="112">
        <v>0.181173</v>
      </c>
      <c r="BU1741" s="117">
        <v>0.10069500000000001</v>
      </c>
      <c r="BV1741" s="112">
        <v>6.0829800000000003E-2</v>
      </c>
      <c r="BW1741" s="112">
        <v>2.8041199999999999E-2</v>
      </c>
      <c r="BX1741" s="112">
        <v>0.46834700000000001</v>
      </c>
      <c r="BY1741" s="112">
        <v>0.24177100000000001</v>
      </c>
      <c r="BZ1741" s="112">
        <v>0.45911600000000002</v>
      </c>
      <c r="CA1741" s="112">
        <v>0.91520699999999999</v>
      </c>
      <c r="CB1741" s="112">
        <v>0.18624499999999999</v>
      </c>
      <c r="CC1741" s="112">
        <v>0.38399</v>
      </c>
      <c r="CD1741" s="117">
        <v>0.61957799999999996</v>
      </c>
      <c r="CE1741" s="105">
        <v>0.48994300000000002</v>
      </c>
      <c r="CF1741" s="105">
        <v>0.68316900000000003</v>
      </c>
      <c r="CG1741" s="105">
        <v>0.21357200000000001</v>
      </c>
      <c r="CH1741" s="105">
        <v>0.26319199999999998</v>
      </c>
      <c r="CI1741" s="105">
        <v>0.36456300000000003</v>
      </c>
      <c r="CJ1741" s="105">
        <v>5.3818400000000002E-2</v>
      </c>
      <c r="CK1741" s="105">
        <v>0.39976400000000001</v>
      </c>
      <c r="CL1741" s="105">
        <v>0.20418900000000001</v>
      </c>
      <c r="CM1741" s="116">
        <v>0.27141999999999999</v>
      </c>
    </row>
    <row r="1742" spans="1:91">
      <c r="A1742" s="104" t="s">
        <v>4533</v>
      </c>
      <c r="B1742" s="104" t="s">
        <v>4534</v>
      </c>
      <c r="C1742" s="104" t="s">
        <v>3593</v>
      </c>
      <c r="D1742" s="105">
        <v>26.196999999999999</v>
      </c>
      <c r="E1742" s="108">
        <v>91383204</v>
      </c>
      <c r="F1742" s="108">
        <v>44542640</v>
      </c>
      <c r="G1742" s="108">
        <v>37849772</v>
      </c>
      <c r="H1742" s="108">
        <v>58369360</v>
      </c>
      <c r="I1742" s="108">
        <v>57491228.25</v>
      </c>
      <c r="J1742" s="108">
        <v>55384177.5</v>
      </c>
      <c r="K1742" s="108">
        <v>57420620</v>
      </c>
      <c r="L1742" s="108">
        <v>41671648</v>
      </c>
      <c r="M1742" s="108">
        <v>58575696</v>
      </c>
      <c r="N1742" s="108">
        <v>43005393</v>
      </c>
      <c r="O1742" s="108">
        <v>31429632</v>
      </c>
      <c r="P1742" s="108">
        <v>10995399</v>
      </c>
      <c r="Q1742" s="108">
        <v>84671880</v>
      </c>
      <c r="R1742" s="108">
        <v>62990811.5</v>
      </c>
      <c r="S1742" s="108">
        <v>79258472</v>
      </c>
      <c r="T1742" s="108">
        <v>74383153</v>
      </c>
      <c r="U1742" s="108">
        <v>83193696</v>
      </c>
      <c r="V1742" s="108">
        <v>37881472</v>
      </c>
      <c r="W1742" s="108">
        <v>36883016</v>
      </c>
      <c r="X1742" s="108">
        <v>56955232.5</v>
      </c>
      <c r="Y1742" s="108">
        <v>27098606</v>
      </c>
      <c r="Z1742" s="108">
        <v>72878736</v>
      </c>
      <c r="AA1742" s="108">
        <v>48671898</v>
      </c>
      <c r="AB1742" s="108">
        <v>66843196</v>
      </c>
      <c r="AC1742" s="108">
        <v>75744421</v>
      </c>
      <c r="AD1742" s="108">
        <v>74153713</v>
      </c>
      <c r="AE1742" s="108">
        <v>93225990</v>
      </c>
      <c r="AF1742" s="108">
        <v>90325656</v>
      </c>
      <c r="AG1742" s="108">
        <v>82456448</v>
      </c>
      <c r="AH1742" s="115">
        <v>90754610</v>
      </c>
      <c r="AI1742" s="105">
        <v>26.828900000000001</v>
      </c>
      <c r="AJ1742" s="105">
        <v>26.107500000000002</v>
      </c>
      <c r="AK1742" s="105">
        <v>25.8248</v>
      </c>
      <c r="AL1742" s="105">
        <v>26.0731</v>
      </c>
      <c r="AM1742" s="105">
        <v>26.287700000000001</v>
      </c>
      <c r="AN1742" s="105">
        <v>26.543900000000001</v>
      </c>
      <c r="AO1742" s="105">
        <v>26.018799999999999</v>
      </c>
      <c r="AP1742" s="105">
        <v>26.434000000000001</v>
      </c>
      <c r="AQ1742" s="105">
        <v>25.992899999999999</v>
      </c>
      <c r="AR1742" s="105">
        <v>25.634599999999999</v>
      </c>
      <c r="AS1742" s="105">
        <v>25.6434</v>
      </c>
      <c r="AT1742" s="105">
        <v>23.994599999999998</v>
      </c>
      <c r="AU1742" s="105">
        <v>26.551400000000001</v>
      </c>
      <c r="AV1742" s="105">
        <v>26.1983</v>
      </c>
      <c r="AW1742" s="105">
        <v>26.726199999999999</v>
      </c>
      <c r="AX1742" s="105">
        <v>26.527799999999999</v>
      </c>
      <c r="AY1742" s="105">
        <v>26.6479</v>
      </c>
      <c r="AZ1742" s="105">
        <v>25.598400000000002</v>
      </c>
      <c r="BA1742" s="105">
        <v>25.381399999999999</v>
      </c>
      <c r="BB1742" s="105">
        <v>26.1465</v>
      </c>
      <c r="BC1742" s="105">
        <v>24.944800000000001</v>
      </c>
      <c r="BD1742" s="105">
        <v>26.5123</v>
      </c>
      <c r="BE1742" s="105">
        <v>25.953800000000001</v>
      </c>
      <c r="BF1742" s="105">
        <v>26.430900000000001</v>
      </c>
      <c r="BG1742" s="105">
        <v>26.195699999999999</v>
      </c>
      <c r="BH1742" s="105">
        <v>26.151599999999998</v>
      </c>
      <c r="BI1742" s="105">
        <v>26.488099999999999</v>
      </c>
      <c r="BJ1742" s="105">
        <v>26.483699999999999</v>
      </c>
      <c r="BK1742" s="105">
        <v>26.2681</v>
      </c>
      <c r="BL1742" s="116">
        <v>26.488299999999999</v>
      </c>
      <c r="BM1742" s="112">
        <v>0.63125100000000001</v>
      </c>
      <c r="BN1742" s="112">
        <v>0.508799</v>
      </c>
      <c r="BO1742" s="112">
        <v>0.17394200000000001</v>
      </c>
      <c r="BP1742" s="112">
        <v>7.5026800000000005E-2</v>
      </c>
      <c r="BQ1742" s="112">
        <v>0.67033500000000001</v>
      </c>
      <c r="BR1742" s="112">
        <v>0.671068</v>
      </c>
      <c r="BS1742" s="112">
        <v>6.1836500000000003E-2</v>
      </c>
      <c r="BT1742" s="112">
        <v>0.57718499999999995</v>
      </c>
      <c r="BU1742" s="117">
        <v>0.35194900000000001</v>
      </c>
      <c r="BV1742" s="112">
        <v>0.69714699999999996</v>
      </c>
      <c r="BW1742" s="112">
        <v>0.59370199999999995</v>
      </c>
      <c r="BX1742" s="112">
        <v>0.28412100000000001</v>
      </c>
      <c r="BY1742" s="112">
        <v>0.12698899999999999</v>
      </c>
      <c r="BZ1742" s="112">
        <v>0.839005</v>
      </c>
      <c r="CA1742" s="112">
        <v>0.84152400000000005</v>
      </c>
      <c r="CB1742" s="112">
        <v>0.23725199999999999</v>
      </c>
      <c r="CC1742" s="112">
        <v>0.73676600000000003</v>
      </c>
      <c r="CD1742" s="117">
        <v>0.74347799999999997</v>
      </c>
      <c r="CE1742" s="105">
        <v>-0.159613</v>
      </c>
      <c r="CF1742" s="105">
        <v>-0.111786</v>
      </c>
      <c r="CG1742" s="105">
        <v>-0.26478600000000002</v>
      </c>
      <c r="CH1742" s="105">
        <v>-1.3225</v>
      </c>
      <c r="CI1742" s="105">
        <v>7.8608200000000003E-2</v>
      </c>
      <c r="CJ1742" s="105">
        <v>-0.15531500000000001</v>
      </c>
      <c r="CK1742" s="105">
        <v>-0.92246899999999998</v>
      </c>
      <c r="CL1742" s="105">
        <v>-0.11437</v>
      </c>
      <c r="CM1742" s="116">
        <v>-0.13488700000000001</v>
      </c>
    </row>
    <row r="1743" spans="1:91">
      <c r="A1743" s="104" t="s">
        <v>4535</v>
      </c>
      <c r="B1743" s="104" t="s">
        <v>4536</v>
      </c>
      <c r="C1743" s="104" t="s">
        <v>471</v>
      </c>
      <c r="D1743" s="105">
        <v>27.534100000000002</v>
      </c>
      <c r="E1743" s="108">
        <v>104924578</v>
      </c>
      <c r="F1743" s="108">
        <v>66362630</v>
      </c>
      <c r="G1743" s="108">
        <v>34752490.5</v>
      </c>
      <c r="H1743" s="108">
        <v>97501150.25</v>
      </c>
      <c r="I1743" s="108">
        <v>50597990.5</v>
      </c>
      <c r="J1743" s="108">
        <v>21934782.5</v>
      </c>
      <c r="K1743" s="108">
        <v>109159401</v>
      </c>
      <c r="L1743" s="108">
        <v>24388466</v>
      </c>
      <c r="M1743" s="108">
        <v>172180493</v>
      </c>
      <c r="N1743" s="108">
        <v>89078986.5</v>
      </c>
      <c r="O1743" s="108">
        <v>104978044.5</v>
      </c>
      <c r="P1743" s="108">
        <v>52505283.25</v>
      </c>
      <c r="Q1743" s="108">
        <v>163946334</v>
      </c>
      <c r="R1743" s="108">
        <v>283917093</v>
      </c>
      <c r="S1743" s="108">
        <v>233820336</v>
      </c>
      <c r="T1743" s="108">
        <v>185426391.5</v>
      </c>
      <c r="U1743" s="108">
        <v>297937086</v>
      </c>
      <c r="V1743" s="108">
        <v>165013931</v>
      </c>
      <c r="W1743" s="108">
        <v>286953922.5</v>
      </c>
      <c r="X1743" s="108">
        <v>250200350</v>
      </c>
      <c r="Y1743" s="108">
        <v>214186634</v>
      </c>
      <c r="Z1743" s="108">
        <v>37410708</v>
      </c>
      <c r="AA1743" s="108">
        <v>132616487</v>
      </c>
      <c r="AB1743" s="108">
        <v>205526541</v>
      </c>
      <c r="AC1743" s="108">
        <v>220241902</v>
      </c>
      <c r="AD1743" s="108">
        <v>244292626</v>
      </c>
      <c r="AE1743" s="108">
        <v>76986259</v>
      </c>
      <c r="AF1743" s="108">
        <v>243226843</v>
      </c>
      <c r="AG1743" s="108">
        <v>215568501</v>
      </c>
      <c r="AH1743" s="115">
        <v>223381148</v>
      </c>
      <c r="AI1743" s="105">
        <v>27.028300000000002</v>
      </c>
      <c r="AJ1743" s="105">
        <v>26.6829</v>
      </c>
      <c r="AK1743" s="105">
        <v>25.702000000000002</v>
      </c>
      <c r="AL1743" s="105">
        <v>26.813300000000002</v>
      </c>
      <c r="AM1743" s="105">
        <v>26.0931</v>
      </c>
      <c r="AN1743" s="105">
        <v>25.240100000000002</v>
      </c>
      <c r="AO1743" s="105">
        <v>26.974799999999998</v>
      </c>
      <c r="AP1743" s="105">
        <v>25.66</v>
      </c>
      <c r="AQ1743" s="105">
        <v>27.548400000000001</v>
      </c>
      <c r="AR1743" s="105">
        <v>26.789100000000001</v>
      </c>
      <c r="AS1743" s="105">
        <v>27.305399999999999</v>
      </c>
      <c r="AT1743" s="105">
        <v>26.2501</v>
      </c>
      <c r="AU1743" s="105">
        <v>27.5198</v>
      </c>
      <c r="AV1743" s="105">
        <v>28.3706</v>
      </c>
      <c r="AW1743" s="105">
        <v>28.289100000000001</v>
      </c>
      <c r="AX1743" s="105">
        <v>27.845600000000001</v>
      </c>
      <c r="AY1743" s="105">
        <v>28.4575</v>
      </c>
      <c r="AZ1743" s="105">
        <v>27.6723</v>
      </c>
      <c r="BA1743" s="105">
        <v>28.341200000000001</v>
      </c>
      <c r="BB1743" s="105">
        <v>28.236899999999999</v>
      </c>
      <c r="BC1743" s="105">
        <v>27.8901</v>
      </c>
      <c r="BD1743" s="105">
        <v>25.562999999999999</v>
      </c>
      <c r="BE1743" s="105">
        <v>27.452300000000001</v>
      </c>
      <c r="BF1743" s="105">
        <v>28.051300000000001</v>
      </c>
      <c r="BG1743" s="105">
        <v>27.723299999999998</v>
      </c>
      <c r="BH1743" s="105">
        <v>27.8794</v>
      </c>
      <c r="BI1743" s="105">
        <v>26.212</v>
      </c>
      <c r="BJ1743" s="105">
        <v>27.912800000000001</v>
      </c>
      <c r="BK1743" s="105">
        <v>27.655999999999999</v>
      </c>
      <c r="BL1743" s="116">
        <v>27.783999999999999</v>
      </c>
      <c r="BM1743" s="112">
        <v>3.1385900000000001E-2</v>
      </c>
      <c r="BN1743" s="112">
        <v>1.9654000000000001E-2</v>
      </c>
      <c r="BO1743" s="112">
        <v>0.134242</v>
      </c>
      <c r="BP1743" s="112">
        <v>3.2953000000000003E-2</v>
      </c>
      <c r="BQ1743" s="112">
        <v>0.38225999999999999</v>
      </c>
      <c r="BR1743" s="112">
        <v>0.45225399999999999</v>
      </c>
      <c r="BS1743" s="112">
        <v>7.47057E-2</v>
      </c>
      <c r="BT1743" s="112">
        <v>0.36902699999999999</v>
      </c>
      <c r="BU1743" s="117">
        <v>0.39363500000000001</v>
      </c>
      <c r="BV1743" s="112">
        <v>7.5740399999999999E-2</v>
      </c>
      <c r="BW1743" s="112">
        <v>5.7056200000000001E-2</v>
      </c>
      <c r="BX1743" s="112">
        <v>0.233705</v>
      </c>
      <c r="BY1743" s="112">
        <v>6.6391099999999995E-2</v>
      </c>
      <c r="BZ1743" s="112">
        <v>0.69689299999999998</v>
      </c>
      <c r="CA1743" s="112">
        <v>0.69969099999999995</v>
      </c>
      <c r="CB1743" s="112">
        <v>0.25962200000000002</v>
      </c>
      <c r="CC1743" s="112">
        <v>0.567859</v>
      </c>
      <c r="CD1743" s="117">
        <v>0.75961900000000004</v>
      </c>
      <c r="CE1743" s="105">
        <v>-1.3132299999999999</v>
      </c>
      <c r="CF1743" s="105">
        <v>-1.7354499999999999</v>
      </c>
      <c r="CG1743" s="105">
        <v>-1.05654</v>
      </c>
      <c r="CH1743" s="105">
        <v>-1.0027699999999999</v>
      </c>
      <c r="CI1743" s="105">
        <v>0.27556900000000001</v>
      </c>
      <c r="CJ1743" s="105">
        <v>0.20749899999999999</v>
      </c>
      <c r="CK1743" s="105">
        <v>0.37178899999999998</v>
      </c>
      <c r="CL1743" s="105">
        <v>-0.76206300000000005</v>
      </c>
      <c r="CM1743" s="116">
        <v>-0.51271800000000001</v>
      </c>
    </row>
    <row r="1744" spans="1:91">
      <c r="A1744" s="104" t="s">
        <v>5475</v>
      </c>
      <c r="B1744" s="104" t="s">
        <v>5476</v>
      </c>
      <c r="C1744" s="104" t="s">
        <v>5282</v>
      </c>
      <c r="D1744" s="105">
        <v>26.38785</v>
      </c>
      <c r="E1744" s="108">
        <v>68458824</v>
      </c>
      <c r="F1744" s="108">
        <v>55262492</v>
      </c>
      <c r="G1744" s="108">
        <v>96841266</v>
      </c>
      <c r="H1744" s="108">
        <v>52163220</v>
      </c>
      <c r="I1744" s="108">
        <v>108532059.3</v>
      </c>
      <c r="J1744" s="108">
        <v>84017407</v>
      </c>
      <c r="K1744" s="108">
        <v>20476442</v>
      </c>
      <c r="L1744" s="108">
        <v>45359862.5</v>
      </c>
      <c r="M1744" s="108">
        <v>14866323</v>
      </c>
      <c r="N1744" s="108"/>
      <c r="O1744" s="108">
        <v>10428430</v>
      </c>
      <c r="P1744" s="108"/>
      <c r="Q1744" s="108">
        <v>69116720</v>
      </c>
      <c r="R1744" s="108">
        <v>75802980</v>
      </c>
      <c r="S1744" s="108">
        <v>77820990</v>
      </c>
      <c r="T1744" s="108">
        <v>71617064</v>
      </c>
      <c r="U1744" s="108">
        <v>30892536</v>
      </c>
      <c r="V1744" s="108">
        <v>89648166</v>
      </c>
      <c r="W1744" s="108">
        <v>76695674</v>
      </c>
      <c r="X1744" s="108">
        <v>107392114</v>
      </c>
      <c r="Y1744" s="108">
        <v>97134397</v>
      </c>
      <c r="Z1744" s="108">
        <v>54291444</v>
      </c>
      <c r="AA1744" s="108">
        <v>88875990</v>
      </c>
      <c r="AB1744" s="108">
        <v>105472026</v>
      </c>
      <c r="AC1744" s="108">
        <v>85023806</v>
      </c>
      <c r="AD1744" s="108">
        <v>69925302</v>
      </c>
      <c r="AE1744" s="108">
        <v>72936042</v>
      </c>
      <c r="AF1744" s="108">
        <v>58827959</v>
      </c>
      <c r="AG1744" s="108"/>
      <c r="AH1744" s="115">
        <v>62477608</v>
      </c>
      <c r="AI1744" s="105">
        <v>26.412199999999999</v>
      </c>
      <c r="AJ1744" s="105">
        <v>26.419</v>
      </c>
      <c r="AK1744" s="105">
        <v>27.190100000000001</v>
      </c>
      <c r="AL1744" s="105">
        <v>25.910900000000002</v>
      </c>
      <c r="AM1744" s="105">
        <v>27.188099999999999</v>
      </c>
      <c r="AN1744" s="105">
        <v>27.112200000000001</v>
      </c>
      <c r="AO1744" s="105">
        <v>24.513400000000001</v>
      </c>
      <c r="AP1744" s="105">
        <v>26.563099999999999</v>
      </c>
      <c r="AQ1744" s="105">
        <v>24.014600000000002</v>
      </c>
      <c r="AR1744" s="105">
        <v>23.218299999999999</v>
      </c>
      <c r="AS1744" s="105">
        <v>24.163499999999999</v>
      </c>
      <c r="AT1744" s="105">
        <v>23.238600000000002</v>
      </c>
      <c r="AU1744" s="105">
        <v>26.258500000000002</v>
      </c>
      <c r="AV1744" s="105">
        <v>26.465399999999999</v>
      </c>
      <c r="AW1744" s="105">
        <v>26.688700000000001</v>
      </c>
      <c r="AX1744" s="105">
        <v>26.473099999999999</v>
      </c>
      <c r="AY1744" s="105">
        <v>25.217099999999999</v>
      </c>
      <c r="AZ1744" s="105">
        <v>26.8338</v>
      </c>
      <c r="BA1744" s="105">
        <v>26.4376</v>
      </c>
      <c r="BB1744" s="105">
        <v>27.029199999999999</v>
      </c>
      <c r="BC1744" s="105">
        <v>26.701799999999999</v>
      </c>
      <c r="BD1744" s="105">
        <v>26.092600000000001</v>
      </c>
      <c r="BE1744" s="105">
        <v>26.848600000000001</v>
      </c>
      <c r="BF1744" s="105">
        <v>27.088899999999999</v>
      </c>
      <c r="BG1744" s="105">
        <v>26.363499999999998</v>
      </c>
      <c r="BH1744" s="105">
        <v>26.063500000000001</v>
      </c>
      <c r="BI1744" s="105">
        <v>26.134</v>
      </c>
      <c r="BJ1744" s="105">
        <v>25.864999999999998</v>
      </c>
      <c r="BK1744" s="105">
        <v>21.447600000000001</v>
      </c>
      <c r="BL1744" s="116">
        <v>25.933599999999998</v>
      </c>
      <c r="BM1744" s="112">
        <v>0.20818900000000001</v>
      </c>
      <c r="BN1744" s="112">
        <v>0.20629400000000001</v>
      </c>
      <c r="BO1744" s="112">
        <v>0.73232900000000001</v>
      </c>
      <c r="BP1744" s="112">
        <v>0.59473299999999996</v>
      </c>
      <c r="BQ1744" s="112">
        <v>0.23964299999999999</v>
      </c>
      <c r="BR1744" s="112">
        <v>0.323264</v>
      </c>
      <c r="BS1744" s="112">
        <v>0.197324</v>
      </c>
      <c r="BT1744" s="112">
        <v>0.20960699999999999</v>
      </c>
      <c r="BU1744" s="117">
        <v>0.29930899999999999</v>
      </c>
      <c r="BV1744" s="112">
        <v>0.28800799999999999</v>
      </c>
      <c r="BW1744" s="112">
        <v>0.29541000000000001</v>
      </c>
      <c r="BX1744" s="112">
        <v>0.79814700000000005</v>
      </c>
      <c r="BY1744" s="112">
        <v>0.66400899999999996</v>
      </c>
      <c r="BZ1744" s="112">
        <v>0.59282699999999999</v>
      </c>
      <c r="CA1744" s="112">
        <v>0.59246299999999996</v>
      </c>
      <c r="CB1744" s="112">
        <v>0.42169099999999998</v>
      </c>
      <c r="CC1744" s="112">
        <v>0.40938600000000003</v>
      </c>
      <c r="CD1744" s="117">
        <v>0.73054200000000002</v>
      </c>
      <c r="CE1744" s="105">
        <v>2.2583299999999999</v>
      </c>
      <c r="CF1744" s="105">
        <v>2.3216600000000001</v>
      </c>
      <c r="CG1744" s="105">
        <v>0.61495699999999998</v>
      </c>
      <c r="CH1744" s="105">
        <v>-0.87528399999999995</v>
      </c>
      <c r="CI1744" s="105">
        <v>2.0554399999999999</v>
      </c>
      <c r="CJ1744" s="105">
        <v>1.75928</v>
      </c>
      <c r="CK1744" s="105">
        <v>2.3074599999999998</v>
      </c>
      <c r="CL1744" s="105">
        <v>2.2612800000000002</v>
      </c>
      <c r="CM1744" s="116">
        <v>1.7715700000000001</v>
      </c>
    </row>
    <row r="1745" spans="1:91">
      <c r="A1745" s="104" t="s">
        <v>4537</v>
      </c>
      <c r="B1745" s="104" t="s">
        <v>4538</v>
      </c>
      <c r="C1745" s="104" t="s">
        <v>1419</v>
      </c>
      <c r="D1745" s="105">
        <v>25.18845</v>
      </c>
      <c r="E1745" s="108">
        <v>33833390.039999999</v>
      </c>
      <c r="F1745" s="108">
        <v>29541613.75</v>
      </c>
      <c r="G1745" s="108">
        <v>13531172</v>
      </c>
      <c r="H1745" s="108">
        <v>41452490</v>
      </c>
      <c r="I1745" s="108">
        <v>5019763.5</v>
      </c>
      <c r="J1745" s="108">
        <v>17082172</v>
      </c>
      <c r="K1745" s="108">
        <v>60861259.75</v>
      </c>
      <c r="L1745" s="108"/>
      <c r="M1745" s="108">
        <v>5814534.5</v>
      </c>
      <c r="N1745" s="108">
        <v>7170200</v>
      </c>
      <c r="O1745" s="108">
        <v>16961964</v>
      </c>
      <c r="P1745" s="108">
        <v>4887526.5</v>
      </c>
      <c r="Q1745" s="108">
        <v>20779189</v>
      </c>
      <c r="R1745" s="108">
        <v>35723505.5</v>
      </c>
      <c r="S1745" s="108">
        <v>26937528.5</v>
      </c>
      <c r="T1745" s="108">
        <v>58515770.990000002</v>
      </c>
      <c r="U1745" s="108">
        <v>78798946</v>
      </c>
      <c r="V1745" s="108"/>
      <c r="W1745" s="108">
        <v>76866078</v>
      </c>
      <c r="X1745" s="108">
        <v>67250447.75</v>
      </c>
      <c r="Y1745" s="108">
        <v>47916391</v>
      </c>
      <c r="Z1745" s="108">
        <v>24846478.5</v>
      </c>
      <c r="AA1745" s="108">
        <v>28943621.5</v>
      </c>
      <c r="AB1745" s="108">
        <v>41218203.75</v>
      </c>
      <c r="AC1745" s="108">
        <v>37183814</v>
      </c>
      <c r="AD1745" s="108">
        <v>32943880</v>
      </c>
      <c r="AE1745" s="108">
        <v>53703147.75</v>
      </c>
      <c r="AF1745" s="108">
        <v>27862046.5</v>
      </c>
      <c r="AG1745" s="108">
        <v>53267944</v>
      </c>
      <c r="AH1745" s="115">
        <v>21325613</v>
      </c>
      <c r="AI1745" s="105">
        <v>25.395399999999999</v>
      </c>
      <c r="AJ1745" s="105">
        <v>25.5503</v>
      </c>
      <c r="AK1745" s="105">
        <v>24.383700000000001</v>
      </c>
      <c r="AL1745" s="105">
        <v>25.5793</v>
      </c>
      <c r="AM1745" s="105">
        <v>22.692299999999999</v>
      </c>
      <c r="AN1745" s="105">
        <v>24.921500000000002</v>
      </c>
      <c r="AO1745" s="105">
        <v>26.078299999999999</v>
      </c>
      <c r="AP1745" s="105">
        <v>22.215800000000002</v>
      </c>
      <c r="AQ1745" s="105">
        <v>22.660299999999999</v>
      </c>
      <c r="AR1745" s="105">
        <v>22.8581</v>
      </c>
      <c r="AS1745" s="105">
        <v>24.8996</v>
      </c>
      <c r="AT1745" s="105">
        <v>22.8248</v>
      </c>
      <c r="AU1745" s="105">
        <v>24.505800000000001</v>
      </c>
      <c r="AV1745" s="105">
        <v>25.380099999999999</v>
      </c>
      <c r="AW1745" s="105">
        <v>25.2834</v>
      </c>
      <c r="AX1745" s="105">
        <v>26.1816</v>
      </c>
      <c r="AY1745" s="105">
        <v>26.569500000000001</v>
      </c>
      <c r="AZ1745" s="105">
        <v>22.414100000000001</v>
      </c>
      <c r="BA1745" s="105">
        <v>26.440799999999999</v>
      </c>
      <c r="BB1745" s="105">
        <v>26.359200000000001</v>
      </c>
      <c r="BC1745" s="105">
        <v>25.695799999999998</v>
      </c>
      <c r="BD1745" s="105">
        <v>24.891200000000001</v>
      </c>
      <c r="BE1745" s="105">
        <v>25.201000000000001</v>
      </c>
      <c r="BF1745" s="105">
        <v>25.7334</v>
      </c>
      <c r="BG1745" s="105">
        <v>25.175899999999999</v>
      </c>
      <c r="BH1745" s="105">
        <v>24.970099999999999</v>
      </c>
      <c r="BI1745" s="105">
        <v>25.692399999999999</v>
      </c>
      <c r="BJ1745" s="105">
        <v>24.786799999999999</v>
      </c>
      <c r="BK1745" s="105">
        <v>25.6174</v>
      </c>
      <c r="BL1745" s="116">
        <v>24.3794</v>
      </c>
      <c r="BM1745" s="112">
        <v>0.74234199999999995</v>
      </c>
      <c r="BN1745" s="112">
        <v>0.60526999999999997</v>
      </c>
      <c r="BO1745" s="112">
        <v>0.37289499999999998</v>
      </c>
      <c r="BP1745" s="112">
        <v>0.145783</v>
      </c>
      <c r="BQ1745" s="112">
        <v>0.79268300000000003</v>
      </c>
      <c r="BR1745" s="112">
        <v>0.93070900000000001</v>
      </c>
      <c r="BS1745" s="112">
        <v>4.63405E-2</v>
      </c>
      <c r="BT1745" s="112">
        <v>0.47363</v>
      </c>
      <c r="BU1745" s="117">
        <v>0.45252799999999999</v>
      </c>
      <c r="BV1745" s="112">
        <v>0.78799300000000005</v>
      </c>
      <c r="BW1745" s="112">
        <v>0.68097300000000005</v>
      </c>
      <c r="BX1745" s="112">
        <v>0.48372799999999999</v>
      </c>
      <c r="BY1745" s="112">
        <v>0.21338399999999999</v>
      </c>
      <c r="BZ1745" s="112">
        <v>0.90188699999999999</v>
      </c>
      <c r="CA1745" s="112">
        <v>0.96960999999999997</v>
      </c>
      <c r="CB1745" s="112">
        <v>0.201792</v>
      </c>
      <c r="CC1745" s="112">
        <v>0.65545900000000001</v>
      </c>
      <c r="CD1745" s="117">
        <v>0.78158300000000003</v>
      </c>
      <c r="CE1745" s="105">
        <v>0.18190500000000001</v>
      </c>
      <c r="CF1745" s="105">
        <v>-0.53017700000000001</v>
      </c>
      <c r="CG1745" s="105">
        <v>-1.2764</v>
      </c>
      <c r="CH1745" s="105">
        <v>-1.40036</v>
      </c>
      <c r="CI1745" s="105">
        <v>0.12852</v>
      </c>
      <c r="CJ1745" s="105">
        <v>0.12720400000000001</v>
      </c>
      <c r="CK1745" s="105">
        <v>1.2373499999999999</v>
      </c>
      <c r="CL1745" s="105">
        <v>0.34729100000000002</v>
      </c>
      <c r="CM1745" s="116">
        <v>0.35157100000000002</v>
      </c>
    </row>
    <row r="1746" spans="1:91">
      <c r="A1746" s="104" t="s">
        <v>4539</v>
      </c>
      <c r="B1746" s="104" t="s">
        <v>4540</v>
      </c>
      <c r="C1746" s="104" t="s">
        <v>4541</v>
      </c>
      <c r="D1746" s="105">
        <v>32.462100000000007</v>
      </c>
      <c r="E1746" s="108">
        <v>5533463164</v>
      </c>
      <c r="F1746" s="108">
        <v>4956844373</v>
      </c>
      <c r="G1746" s="108">
        <v>5492462959</v>
      </c>
      <c r="H1746" s="108">
        <v>4571447142</v>
      </c>
      <c r="I1746" s="108">
        <v>3503489239</v>
      </c>
      <c r="J1746" s="108">
        <v>4459221166</v>
      </c>
      <c r="K1746" s="108">
        <v>4325953412</v>
      </c>
      <c r="L1746" s="108">
        <v>2946109613</v>
      </c>
      <c r="M1746" s="108">
        <v>4380882168</v>
      </c>
      <c r="N1746" s="108">
        <v>4557667790</v>
      </c>
      <c r="O1746" s="108">
        <v>6502483035</v>
      </c>
      <c r="P1746" s="108">
        <v>4359724065</v>
      </c>
      <c r="Q1746" s="108">
        <v>5204399356</v>
      </c>
      <c r="R1746" s="108">
        <v>5086293210</v>
      </c>
      <c r="S1746" s="108">
        <v>5580728333</v>
      </c>
      <c r="T1746" s="108">
        <v>4621198448</v>
      </c>
      <c r="U1746" s="108">
        <v>4497411637</v>
      </c>
      <c r="V1746" s="108">
        <v>4446577797</v>
      </c>
      <c r="W1746" s="108">
        <v>4649050397</v>
      </c>
      <c r="X1746" s="108">
        <v>4876989141</v>
      </c>
      <c r="Y1746" s="108">
        <v>5040114301</v>
      </c>
      <c r="Z1746" s="108">
        <v>4556844679</v>
      </c>
      <c r="AA1746" s="108">
        <v>4538712703</v>
      </c>
      <c r="AB1746" s="108">
        <v>4717009105</v>
      </c>
      <c r="AC1746" s="108">
        <v>5678238168</v>
      </c>
      <c r="AD1746" s="108">
        <v>5384273434</v>
      </c>
      <c r="AE1746" s="108">
        <v>4834972615</v>
      </c>
      <c r="AF1746" s="108">
        <v>4319902252</v>
      </c>
      <c r="AG1746" s="108">
        <v>4770151068</v>
      </c>
      <c r="AH1746" s="115">
        <v>4098154598</v>
      </c>
      <c r="AI1746" s="105">
        <v>32.749000000000002</v>
      </c>
      <c r="AJ1746" s="105">
        <v>32.752400000000002</v>
      </c>
      <c r="AK1746" s="105">
        <v>32.909199999999998</v>
      </c>
      <c r="AL1746" s="105">
        <v>32.364400000000003</v>
      </c>
      <c r="AM1746" s="105">
        <v>32.123899999999999</v>
      </c>
      <c r="AN1746" s="105">
        <v>32.485999999999997</v>
      </c>
      <c r="AO1746" s="105">
        <v>32.275199999999998</v>
      </c>
      <c r="AP1746" s="105">
        <v>32.110300000000002</v>
      </c>
      <c r="AQ1746" s="105">
        <v>32.217700000000001</v>
      </c>
      <c r="AR1746" s="105">
        <v>32.515099999999997</v>
      </c>
      <c r="AS1746" s="105">
        <v>33.114600000000003</v>
      </c>
      <c r="AT1746" s="105">
        <v>32.625799999999998</v>
      </c>
      <c r="AU1746" s="105">
        <v>32.508400000000002</v>
      </c>
      <c r="AV1746" s="105">
        <v>32.533700000000003</v>
      </c>
      <c r="AW1746" s="105">
        <v>32.6952</v>
      </c>
      <c r="AX1746" s="105">
        <v>32.484900000000003</v>
      </c>
      <c r="AY1746" s="105">
        <v>32.3874</v>
      </c>
      <c r="AZ1746" s="105">
        <v>32.377800000000001</v>
      </c>
      <c r="BA1746" s="105">
        <v>32.359200000000001</v>
      </c>
      <c r="BB1746" s="105">
        <v>32.503799999999998</v>
      </c>
      <c r="BC1746" s="105">
        <v>32.421900000000001</v>
      </c>
      <c r="BD1746" s="105">
        <v>32.497300000000003</v>
      </c>
      <c r="BE1746" s="105">
        <v>32.478900000000003</v>
      </c>
      <c r="BF1746" s="105">
        <v>32.571800000000003</v>
      </c>
      <c r="BG1746" s="105">
        <v>32.445300000000003</v>
      </c>
      <c r="BH1746" s="105">
        <v>32.341700000000003</v>
      </c>
      <c r="BI1746" s="105">
        <v>32.184699999999999</v>
      </c>
      <c r="BJ1746" s="105">
        <v>32.063400000000001</v>
      </c>
      <c r="BK1746" s="105">
        <v>32.078600000000002</v>
      </c>
      <c r="BL1746" s="116">
        <v>31.923100000000002</v>
      </c>
      <c r="BM1746" s="112">
        <v>4.1647800000000002E-4</v>
      </c>
      <c r="BN1746" s="112">
        <v>6.1151999999999998E-2</v>
      </c>
      <c r="BO1746" s="112">
        <v>6.0439899999999998E-2</v>
      </c>
      <c r="BP1746" s="112">
        <v>1.8643400000000001E-2</v>
      </c>
      <c r="BQ1746" s="112">
        <v>1.89824E-3</v>
      </c>
      <c r="BR1746" s="112">
        <v>2.7843400000000002E-3</v>
      </c>
      <c r="BS1746" s="112">
        <v>3.29342E-3</v>
      </c>
      <c r="BT1746" s="112">
        <v>9.7562500000000004E-4</v>
      </c>
      <c r="BU1746" s="117">
        <v>2.8817599999999999E-2</v>
      </c>
      <c r="BV1746" s="112">
        <v>8.9659700000000002E-3</v>
      </c>
      <c r="BW1746" s="112">
        <v>0.121033</v>
      </c>
      <c r="BX1746" s="112">
        <v>0.149976</v>
      </c>
      <c r="BY1746" s="112">
        <v>4.3088899999999999E-2</v>
      </c>
      <c r="BZ1746" s="112">
        <v>0.15154300000000001</v>
      </c>
      <c r="CA1746" s="112">
        <v>5.3253799999999997E-2</v>
      </c>
      <c r="CB1746" s="112">
        <v>5.9678599999999998E-2</v>
      </c>
      <c r="CC1746" s="112">
        <v>2.5685400000000001E-2</v>
      </c>
      <c r="CD1746" s="117">
        <v>0.44527800000000001</v>
      </c>
      <c r="CE1746" s="105">
        <v>0.78183400000000003</v>
      </c>
      <c r="CF1746" s="105">
        <v>0.303033</v>
      </c>
      <c r="CG1746" s="105">
        <v>0.17935599999999999</v>
      </c>
      <c r="CH1746" s="105">
        <v>0.73012299999999997</v>
      </c>
      <c r="CI1746" s="105">
        <v>0.55736399999999997</v>
      </c>
      <c r="CJ1746" s="105">
        <v>0.39499299999999998</v>
      </c>
      <c r="CK1746" s="105">
        <v>0.40659099999999998</v>
      </c>
      <c r="CL1746" s="105">
        <v>0.49431700000000001</v>
      </c>
      <c r="CM1746" s="116">
        <v>0.302203</v>
      </c>
    </row>
    <row r="1747" spans="1:91">
      <c r="A1747" s="104" t="s">
        <v>4542</v>
      </c>
      <c r="B1747" s="104" t="s">
        <v>4543</v>
      </c>
      <c r="C1747" s="104" t="s">
        <v>1854</v>
      </c>
      <c r="D1747" s="105">
        <v>31.178249999999998</v>
      </c>
      <c r="E1747" s="108">
        <v>1960519235</v>
      </c>
      <c r="F1747" s="108">
        <v>1844695351</v>
      </c>
      <c r="G1747" s="108">
        <v>1759088567</v>
      </c>
      <c r="H1747" s="108">
        <v>3686760728</v>
      </c>
      <c r="I1747" s="108">
        <v>2852018884</v>
      </c>
      <c r="J1747" s="108">
        <v>2757112874</v>
      </c>
      <c r="K1747" s="108">
        <v>2145339916</v>
      </c>
      <c r="L1747" s="108">
        <v>1992948783</v>
      </c>
      <c r="M1747" s="108">
        <v>2586873678</v>
      </c>
      <c r="N1747" s="108">
        <v>1771001691</v>
      </c>
      <c r="O1747" s="108">
        <v>3477104691</v>
      </c>
      <c r="P1747" s="108">
        <v>2964629342</v>
      </c>
      <c r="Q1747" s="108">
        <v>2285852655</v>
      </c>
      <c r="R1747" s="108">
        <v>2243526868</v>
      </c>
      <c r="S1747" s="108">
        <v>1859531080</v>
      </c>
      <c r="T1747" s="108">
        <v>1516111221</v>
      </c>
      <c r="U1747" s="108">
        <v>1622072241</v>
      </c>
      <c r="V1747" s="108">
        <v>1846043827</v>
      </c>
      <c r="W1747" s="108">
        <v>1760075127</v>
      </c>
      <c r="X1747" s="108">
        <v>1415367799</v>
      </c>
      <c r="Y1747" s="108">
        <v>2144513488</v>
      </c>
      <c r="Z1747" s="108">
        <v>1471809920</v>
      </c>
      <c r="AA1747" s="108">
        <v>1790886007</v>
      </c>
      <c r="AB1747" s="108">
        <v>822448215.29999995</v>
      </c>
      <c r="AC1747" s="108">
        <v>2293932405</v>
      </c>
      <c r="AD1747" s="108">
        <v>2448231814</v>
      </c>
      <c r="AE1747" s="108">
        <v>1737692459</v>
      </c>
      <c r="AF1747" s="108">
        <v>1128615257</v>
      </c>
      <c r="AG1747" s="108">
        <v>1459270242</v>
      </c>
      <c r="AH1747" s="115">
        <v>2120476868</v>
      </c>
      <c r="AI1747" s="105">
        <v>31.252099999999999</v>
      </c>
      <c r="AJ1747" s="105">
        <v>31.3414</v>
      </c>
      <c r="AK1747" s="105">
        <v>31.265699999999999</v>
      </c>
      <c r="AL1747" s="105">
        <v>32.054099999999998</v>
      </c>
      <c r="AM1747" s="105">
        <v>31.8264</v>
      </c>
      <c r="AN1747" s="105">
        <v>31.8047</v>
      </c>
      <c r="AO1747" s="105">
        <v>31.2377</v>
      </c>
      <c r="AP1747" s="105">
        <v>31.5532</v>
      </c>
      <c r="AQ1747" s="105">
        <v>31.457699999999999</v>
      </c>
      <c r="AR1747" s="105">
        <v>31.131900000000002</v>
      </c>
      <c r="AS1747" s="105">
        <v>32.181600000000003</v>
      </c>
      <c r="AT1747" s="105">
        <v>32.069400000000002</v>
      </c>
      <c r="AU1747" s="105">
        <v>31.324400000000001</v>
      </c>
      <c r="AV1747" s="105">
        <v>31.352799999999998</v>
      </c>
      <c r="AW1747" s="105">
        <v>31.119399999999999</v>
      </c>
      <c r="AX1747" s="105">
        <v>30.876999999999999</v>
      </c>
      <c r="AY1747" s="105">
        <v>30.919</v>
      </c>
      <c r="AZ1747" s="105">
        <v>31.124099999999999</v>
      </c>
      <c r="BA1747" s="105">
        <v>30.957899999999999</v>
      </c>
      <c r="BB1747" s="105">
        <v>30.733699999999999</v>
      </c>
      <c r="BC1747" s="105">
        <v>31.189399999999999</v>
      </c>
      <c r="BD1747" s="105">
        <v>30.855399999999999</v>
      </c>
      <c r="BE1747" s="105">
        <v>31.167100000000001</v>
      </c>
      <c r="BF1747" s="105">
        <v>30.0519</v>
      </c>
      <c r="BG1747" s="105">
        <v>31.142199999999999</v>
      </c>
      <c r="BH1747" s="105">
        <v>31.2271</v>
      </c>
      <c r="BI1747" s="105">
        <v>30.708400000000001</v>
      </c>
      <c r="BJ1747" s="105">
        <v>30.126999999999999</v>
      </c>
      <c r="BK1747" s="105">
        <v>30.392399999999999</v>
      </c>
      <c r="BL1747" s="116">
        <v>30.9892</v>
      </c>
      <c r="BM1747" s="112">
        <v>3.7844999999999997E-2</v>
      </c>
      <c r="BN1747" s="112">
        <v>6.4667400000000003E-3</v>
      </c>
      <c r="BO1747" s="112">
        <v>2.8216399999999999E-2</v>
      </c>
      <c r="BP1747" s="112">
        <v>3.6911100000000002E-2</v>
      </c>
      <c r="BQ1747" s="112">
        <v>4.5284199999999997E-2</v>
      </c>
      <c r="BR1747" s="112">
        <v>0.15182399999999999</v>
      </c>
      <c r="BS1747" s="112">
        <v>0.186059</v>
      </c>
      <c r="BT1747" s="112">
        <v>0.675736</v>
      </c>
      <c r="BU1747" s="117">
        <v>0.15764700000000001</v>
      </c>
      <c r="BV1747" s="112">
        <v>8.3234799999999998E-2</v>
      </c>
      <c r="BW1747" s="112">
        <v>3.0000700000000002E-2</v>
      </c>
      <c r="BX1747" s="112">
        <v>9.9420800000000004E-2</v>
      </c>
      <c r="BY1747" s="112">
        <v>7.2165099999999996E-2</v>
      </c>
      <c r="BZ1747" s="112">
        <v>0.38222299999999998</v>
      </c>
      <c r="CA1747" s="112">
        <v>0.39937400000000001</v>
      </c>
      <c r="CB1747" s="112">
        <v>0.40834999999999999</v>
      </c>
      <c r="CC1747" s="112">
        <v>0.80242400000000003</v>
      </c>
      <c r="CD1747" s="117">
        <v>0.68183400000000005</v>
      </c>
      <c r="CE1747" s="105">
        <v>0.78354299999999999</v>
      </c>
      <c r="CF1747" s="105">
        <v>1.39219</v>
      </c>
      <c r="CG1747" s="105">
        <v>0.91330500000000003</v>
      </c>
      <c r="CH1747" s="105">
        <v>1.2914300000000001</v>
      </c>
      <c r="CI1747" s="105">
        <v>0.76265499999999997</v>
      </c>
      <c r="CJ1747" s="105">
        <v>0.47050700000000001</v>
      </c>
      <c r="CK1747" s="105">
        <v>0.45746900000000001</v>
      </c>
      <c r="CL1747" s="105">
        <v>0.18862499999999999</v>
      </c>
      <c r="CM1747" s="116">
        <v>0.52302700000000002</v>
      </c>
    </row>
    <row r="1748" spans="1:91">
      <c r="A1748" s="104" t="s">
        <v>4544</v>
      </c>
      <c r="B1748" s="104" t="s">
        <v>4545</v>
      </c>
      <c r="C1748" s="104" t="s">
        <v>471</v>
      </c>
      <c r="D1748" s="105">
        <v>32.516300000000001</v>
      </c>
      <c r="E1748" s="108">
        <v>3948029010</v>
      </c>
      <c r="F1748" s="108">
        <v>2910191585</v>
      </c>
      <c r="G1748" s="108">
        <v>3000527062</v>
      </c>
      <c r="H1748" s="108">
        <v>3367291148</v>
      </c>
      <c r="I1748" s="108">
        <v>2533081632</v>
      </c>
      <c r="J1748" s="108">
        <v>2179164230</v>
      </c>
      <c r="K1748" s="108">
        <v>3037732197</v>
      </c>
      <c r="L1748" s="108">
        <v>1582767084</v>
      </c>
      <c r="M1748" s="108">
        <v>2946238756</v>
      </c>
      <c r="N1748" s="108">
        <v>2870651210</v>
      </c>
      <c r="O1748" s="108">
        <v>2873428502</v>
      </c>
      <c r="P1748" s="108">
        <v>2661015691</v>
      </c>
      <c r="Q1748" s="108">
        <v>5626607391</v>
      </c>
      <c r="R1748" s="108">
        <v>5964950060</v>
      </c>
      <c r="S1748" s="108">
        <v>5064304795</v>
      </c>
      <c r="T1748" s="108">
        <v>5452943830</v>
      </c>
      <c r="U1748" s="108">
        <v>5714480644</v>
      </c>
      <c r="V1748" s="108">
        <v>5745459213</v>
      </c>
      <c r="W1748" s="108">
        <v>5734239276</v>
      </c>
      <c r="X1748" s="108">
        <v>5957440034</v>
      </c>
      <c r="Y1748" s="108">
        <v>6168698851</v>
      </c>
      <c r="Z1748" s="108">
        <v>5030552879</v>
      </c>
      <c r="AA1748" s="108">
        <v>5325164380</v>
      </c>
      <c r="AB1748" s="108">
        <v>5143447078</v>
      </c>
      <c r="AC1748" s="108">
        <v>6668898013</v>
      </c>
      <c r="AD1748" s="108">
        <v>6574307982</v>
      </c>
      <c r="AE1748" s="108">
        <v>6638990087</v>
      </c>
      <c r="AF1748" s="108">
        <v>5594579056</v>
      </c>
      <c r="AG1748" s="108">
        <v>6277410121</v>
      </c>
      <c r="AH1748" s="115">
        <v>5608969897</v>
      </c>
      <c r="AI1748" s="105">
        <v>32.262</v>
      </c>
      <c r="AJ1748" s="105">
        <v>31.9802</v>
      </c>
      <c r="AK1748" s="105">
        <v>32.020099999999999</v>
      </c>
      <c r="AL1748" s="105">
        <v>31.923300000000001</v>
      </c>
      <c r="AM1748" s="105">
        <v>31.655799999999999</v>
      </c>
      <c r="AN1748" s="105">
        <v>31.479700000000001</v>
      </c>
      <c r="AO1748" s="105">
        <v>31.7532</v>
      </c>
      <c r="AP1748" s="105">
        <v>31.225999999999999</v>
      </c>
      <c r="AQ1748" s="105">
        <v>31.645299999999999</v>
      </c>
      <c r="AR1748" s="105">
        <v>31.831700000000001</v>
      </c>
      <c r="AS1748" s="105">
        <v>31.892499999999998</v>
      </c>
      <c r="AT1748" s="105">
        <v>31.913499999999999</v>
      </c>
      <c r="AU1748" s="105">
        <v>32.618099999999998</v>
      </c>
      <c r="AV1748" s="105">
        <v>32.763599999999997</v>
      </c>
      <c r="AW1748" s="105">
        <v>32.556399999999996</v>
      </c>
      <c r="AX1748" s="105">
        <v>32.723700000000001</v>
      </c>
      <c r="AY1748" s="105">
        <v>32.730200000000004</v>
      </c>
      <c r="AZ1748" s="105">
        <v>32.749099999999999</v>
      </c>
      <c r="BA1748" s="105">
        <v>32.661900000000003</v>
      </c>
      <c r="BB1748" s="105">
        <v>32.795400000000001</v>
      </c>
      <c r="BC1748" s="105">
        <v>32.720300000000002</v>
      </c>
      <c r="BD1748" s="105">
        <v>32.642200000000003</v>
      </c>
      <c r="BE1748" s="105">
        <v>32.711399999999998</v>
      </c>
      <c r="BF1748" s="105">
        <v>32.6967</v>
      </c>
      <c r="BG1748" s="105">
        <v>32.679200000000002</v>
      </c>
      <c r="BH1748" s="105">
        <v>32.628599999999999</v>
      </c>
      <c r="BI1748" s="105">
        <v>32.642200000000003</v>
      </c>
      <c r="BJ1748" s="105">
        <v>32.436399999999999</v>
      </c>
      <c r="BK1748" s="105">
        <v>32.476199999999999</v>
      </c>
      <c r="BL1748" s="116">
        <v>32.376800000000003</v>
      </c>
      <c r="BM1748" s="112">
        <v>2.09243E-2</v>
      </c>
      <c r="BN1748" s="112">
        <v>4.9097300000000002E-3</v>
      </c>
      <c r="BO1748" s="112">
        <v>5.5512199999999999E-3</v>
      </c>
      <c r="BP1748" s="112">
        <v>1.30362E-4</v>
      </c>
      <c r="BQ1748" s="112">
        <v>3.3353500000000001E-2</v>
      </c>
      <c r="BR1748" s="112">
        <v>5.2116599999999999E-4</v>
      </c>
      <c r="BS1748" s="112">
        <v>3.5724900000000002E-3</v>
      </c>
      <c r="BT1748" s="112">
        <v>2.0817600000000002E-3</v>
      </c>
      <c r="BU1748" s="117">
        <v>2.5043600000000002E-3</v>
      </c>
      <c r="BV1748" s="112">
        <v>5.9995300000000001E-2</v>
      </c>
      <c r="BW1748" s="112">
        <v>2.5632200000000001E-2</v>
      </c>
      <c r="BX1748" s="112">
        <v>4.3315699999999999E-2</v>
      </c>
      <c r="BY1748" s="112">
        <v>3.4690699999999999E-3</v>
      </c>
      <c r="BZ1748" s="112">
        <v>0.35445500000000002</v>
      </c>
      <c r="CA1748" s="112">
        <v>2.4355000000000002E-2</v>
      </c>
      <c r="CB1748" s="112">
        <v>6.0042900000000003E-2</v>
      </c>
      <c r="CC1748" s="112">
        <v>3.4091099999999999E-2</v>
      </c>
      <c r="CD1748" s="117">
        <v>0.26689099999999999</v>
      </c>
      <c r="CE1748" s="105">
        <v>-0.342391</v>
      </c>
      <c r="CF1748" s="105">
        <v>-0.74352300000000004</v>
      </c>
      <c r="CG1748" s="105">
        <v>-0.88828300000000004</v>
      </c>
      <c r="CH1748" s="105">
        <v>-0.55056400000000005</v>
      </c>
      <c r="CI1748" s="105">
        <v>0.21621599999999999</v>
      </c>
      <c r="CJ1748" s="105">
        <v>0.30454599999999998</v>
      </c>
      <c r="CK1748" s="105">
        <v>0.29606399999999999</v>
      </c>
      <c r="CL1748" s="105">
        <v>0.25361499999999998</v>
      </c>
      <c r="CM1748" s="116">
        <v>0.22020000000000001</v>
      </c>
    </row>
    <row r="1749" spans="1:91">
      <c r="A1749" s="104" t="s">
        <v>4546</v>
      </c>
      <c r="B1749" s="104" t="s">
        <v>4547</v>
      </c>
      <c r="C1749" s="104" t="s">
        <v>797</v>
      </c>
      <c r="D1749" s="105">
        <v>30.4998</v>
      </c>
      <c r="E1749" s="108">
        <v>871713088</v>
      </c>
      <c r="F1749" s="108">
        <v>523884304</v>
      </c>
      <c r="G1749" s="108">
        <v>231723160</v>
      </c>
      <c r="H1749" s="108">
        <v>309941272</v>
      </c>
      <c r="I1749" s="108">
        <v>269976331.30000001</v>
      </c>
      <c r="J1749" s="108">
        <v>225914886.80000001</v>
      </c>
      <c r="K1749" s="108">
        <v>872979296</v>
      </c>
      <c r="L1749" s="108">
        <v>277385222</v>
      </c>
      <c r="M1749" s="108">
        <v>635734208</v>
      </c>
      <c r="N1749" s="108">
        <v>407580320</v>
      </c>
      <c r="O1749" s="108">
        <v>221882844</v>
      </c>
      <c r="P1749" s="108">
        <v>463011204</v>
      </c>
      <c r="Q1749" s="108">
        <v>1716134229</v>
      </c>
      <c r="R1749" s="108">
        <v>1374946516</v>
      </c>
      <c r="S1749" s="108">
        <v>841122966</v>
      </c>
      <c r="T1749" s="108">
        <v>1425372236</v>
      </c>
      <c r="U1749" s="108">
        <v>1374549620</v>
      </c>
      <c r="V1749" s="108">
        <v>1142703952</v>
      </c>
      <c r="W1749" s="108">
        <v>1653938146</v>
      </c>
      <c r="X1749" s="108">
        <v>1617186752</v>
      </c>
      <c r="Y1749" s="108">
        <v>1488479411</v>
      </c>
      <c r="Z1749" s="108">
        <v>1430852688</v>
      </c>
      <c r="AA1749" s="108">
        <v>1278113488</v>
      </c>
      <c r="AB1749" s="108">
        <v>1589294432</v>
      </c>
      <c r="AC1749" s="108">
        <v>2375122003</v>
      </c>
      <c r="AD1749" s="108">
        <v>1493635025</v>
      </c>
      <c r="AE1749" s="108">
        <v>1659479817</v>
      </c>
      <c r="AF1749" s="108">
        <v>1445026494</v>
      </c>
      <c r="AG1749" s="108">
        <v>1796059472</v>
      </c>
      <c r="AH1749" s="115">
        <v>1745345984</v>
      </c>
      <c r="AI1749" s="105">
        <v>30.082799999999999</v>
      </c>
      <c r="AJ1749" s="105">
        <v>29.559899999999999</v>
      </c>
      <c r="AK1749" s="105">
        <v>28.395299999999999</v>
      </c>
      <c r="AL1749" s="105">
        <v>28.4818</v>
      </c>
      <c r="AM1749" s="105">
        <v>28.474499999999999</v>
      </c>
      <c r="AN1749" s="105">
        <v>28.261099999999999</v>
      </c>
      <c r="AO1749" s="105">
        <v>29.938199999999998</v>
      </c>
      <c r="AP1749" s="105">
        <v>28.860299999999999</v>
      </c>
      <c r="AQ1749" s="105">
        <v>29.4329</v>
      </c>
      <c r="AR1749" s="105">
        <v>29.023299999999999</v>
      </c>
      <c r="AS1749" s="105">
        <v>28.315999999999999</v>
      </c>
      <c r="AT1749" s="105">
        <v>29.390599999999999</v>
      </c>
      <c r="AU1749" s="105">
        <v>30.915600000000001</v>
      </c>
      <c r="AV1749" s="105">
        <v>30.6464</v>
      </c>
      <c r="AW1749" s="105">
        <v>29.9941</v>
      </c>
      <c r="AX1749" s="105">
        <v>30.788</v>
      </c>
      <c r="AY1749" s="105">
        <v>30.6814</v>
      </c>
      <c r="AZ1749" s="105">
        <v>30.4376</v>
      </c>
      <c r="BA1749" s="105">
        <v>30.868200000000002</v>
      </c>
      <c r="BB1749" s="105">
        <v>30.9252</v>
      </c>
      <c r="BC1749" s="105">
        <v>30.665199999999999</v>
      </c>
      <c r="BD1749" s="105">
        <v>30.815000000000001</v>
      </c>
      <c r="BE1749" s="105">
        <v>30.6754</v>
      </c>
      <c r="BF1749" s="105">
        <v>31.002300000000002</v>
      </c>
      <c r="BG1749" s="105">
        <v>31.1922</v>
      </c>
      <c r="BH1749" s="105">
        <v>30.516100000000002</v>
      </c>
      <c r="BI1749" s="105">
        <v>30.641999999999999</v>
      </c>
      <c r="BJ1749" s="105">
        <v>30.483499999999999</v>
      </c>
      <c r="BK1749" s="105">
        <v>30.6831</v>
      </c>
      <c r="BL1749" s="116">
        <v>30.707799999999999</v>
      </c>
      <c r="BM1749" s="112">
        <v>6.4085699999999995E-2</v>
      </c>
      <c r="BN1749" s="112">
        <v>2.5790900000000001E-5</v>
      </c>
      <c r="BO1749" s="112">
        <v>1.90677E-2</v>
      </c>
      <c r="BP1749" s="112">
        <v>6.0673699999999999E-3</v>
      </c>
      <c r="BQ1749" s="112">
        <v>0.72643199999999997</v>
      </c>
      <c r="BR1749" s="112">
        <v>0.93509900000000001</v>
      </c>
      <c r="BS1749" s="112">
        <v>0.14050699999999999</v>
      </c>
      <c r="BT1749" s="112">
        <v>0.15662699999999999</v>
      </c>
      <c r="BU1749" s="117">
        <v>0.50969500000000001</v>
      </c>
      <c r="BV1749" s="112">
        <v>0.118407</v>
      </c>
      <c r="BW1749" s="112">
        <v>2.91157E-3</v>
      </c>
      <c r="BX1749" s="112">
        <v>8.0518500000000007E-2</v>
      </c>
      <c r="BY1749" s="112">
        <v>2.0042999999999998E-2</v>
      </c>
      <c r="BZ1749" s="112">
        <v>0.86990299999999998</v>
      </c>
      <c r="CA1749" s="112">
        <v>0.97095600000000004</v>
      </c>
      <c r="CB1749" s="112">
        <v>0.35586200000000001</v>
      </c>
      <c r="CC1749" s="112">
        <v>0.34613300000000002</v>
      </c>
      <c r="CD1749" s="117">
        <v>0.81808499999999995</v>
      </c>
      <c r="CE1749" s="105">
        <v>-1.2787999999999999</v>
      </c>
      <c r="CF1749" s="105">
        <v>-2.2189700000000001</v>
      </c>
      <c r="CG1749" s="105">
        <v>-1.21431</v>
      </c>
      <c r="CH1749" s="105">
        <v>-1.71482</v>
      </c>
      <c r="CI1749" s="105">
        <v>-0.106091</v>
      </c>
      <c r="CJ1749" s="105">
        <v>1.08929E-2</v>
      </c>
      <c r="CK1749" s="105">
        <v>0.19472200000000001</v>
      </c>
      <c r="CL1749" s="105">
        <v>0.20611399999999999</v>
      </c>
      <c r="CM1749" s="116">
        <v>0.158637</v>
      </c>
    </row>
    <row r="1750" spans="1:91">
      <c r="A1750" s="104" t="s">
        <v>4548</v>
      </c>
      <c r="B1750" s="104" t="s">
        <v>4549</v>
      </c>
      <c r="C1750" s="104" t="s">
        <v>4550</v>
      </c>
      <c r="D1750" s="105">
        <v>28.112349999999999</v>
      </c>
      <c r="E1750" s="108">
        <v>218779878</v>
      </c>
      <c r="F1750" s="108">
        <v>274813809</v>
      </c>
      <c r="G1750" s="108">
        <v>122291498.5</v>
      </c>
      <c r="H1750" s="108">
        <v>172392859</v>
      </c>
      <c r="I1750" s="108">
        <v>187964649</v>
      </c>
      <c r="J1750" s="108">
        <v>44304497</v>
      </c>
      <c r="K1750" s="108">
        <v>199996439.5</v>
      </c>
      <c r="L1750" s="108">
        <v>59822519</v>
      </c>
      <c r="M1750" s="108">
        <v>267372783.5</v>
      </c>
      <c r="N1750" s="108">
        <v>122227503</v>
      </c>
      <c r="O1750" s="108">
        <v>43971615</v>
      </c>
      <c r="P1750" s="108">
        <v>119980211</v>
      </c>
      <c r="Q1750" s="108">
        <v>535249365</v>
      </c>
      <c r="R1750" s="108">
        <v>227327628</v>
      </c>
      <c r="S1750" s="108">
        <v>249093551.5</v>
      </c>
      <c r="T1750" s="108">
        <v>391170471</v>
      </c>
      <c r="U1750" s="108">
        <v>226264729</v>
      </c>
      <c r="V1750" s="108">
        <v>335622910</v>
      </c>
      <c r="W1750" s="108">
        <v>373026593</v>
      </c>
      <c r="X1750" s="108">
        <v>553502309</v>
      </c>
      <c r="Y1750" s="108">
        <v>223192416</v>
      </c>
      <c r="Z1750" s="108">
        <v>225468117</v>
      </c>
      <c r="AA1750" s="108">
        <v>415405446</v>
      </c>
      <c r="AB1750" s="108">
        <v>350623192</v>
      </c>
      <c r="AC1750" s="108">
        <v>177444565.5</v>
      </c>
      <c r="AD1750" s="108">
        <v>286329369</v>
      </c>
      <c r="AE1750" s="108">
        <v>659424635</v>
      </c>
      <c r="AF1750" s="108">
        <v>608814604</v>
      </c>
      <c r="AG1750" s="108">
        <v>640818612.5</v>
      </c>
      <c r="AH1750" s="115">
        <v>198483241.5</v>
      </c>
      <c r="AI1750" s="105">
        <v>28.0884</v>
      </c>
      <c r="AJ1750" s="105">
        <v>28.681999999999999</v>
      </c>
      <c r="AK1750" s="105">
        <v>27.5562</v>
      </c>
      <c r="AL1750" s="105">
        <v>27.6355</v>
      </c>
      <c r="AM1750" s="105">
        <v>27.9377</v>
      </c>
      <c r="AN1750" s="105">
        <v>26.109400000000001</v>
      </c>
      <c r="AO1750" s="105">
        <v>27.838799999999999</v>
      </c>
      <c r="AP1750" s="105">
        <v>26.877700000000001</v>
      </c>
      <c r="AQ1750" s="105">
        <v>28.183399999999999</v>
      </c>
      <c r="AR1750" s="105">
        <v>27.3248</v>
      </c>
      <c r="AS1750" s="105">
        <v>26.050699999999999</v>
      </c>
      <c r="AT1750" s="105">
        <v>27.442399999999999</v>
      </c>
      <c r="AU1750" s="105">
        <v>29.1937</v>
      </c>
      <c r="AV1750" s="105">
        <v>28.049900000000001</v>
      </c>
      <c r="AW1750" s="105">
        <v>28.381599999999999</v>
      </c>
      <c r="AX1750" s="105">
        <v>28.922499999999999</v>
      </c>
      <c r="AY1750" s="105">
        <v>28.0687</v>
      </c>
      <c r="AZ1750" s="105">
        <v>28.702100000000002</v>
      </c>
      <c r="BA1750" s="105">
        <v>28.7196</v>
      </c>
      <c r="BB1750" s="105">
        <v>29.396000000000001</v>
      </c>
      <c r="BC1750" s="105">
        <v>27.9527</v>
      </c>
      <c r="BD1750" s="105">
        <v>28.1724</v>
      </c>
      <c r="BE1750" s="105">
        <v>29.0426</v>
      </c>
      <c r="BF1750" s="105">
        <v>28.821899999999999</v>
      </c>
      <c r="BG1750" s="105">
        <v>27.446899999999999</v>
      </c>
      <c r="BH1750" s="105">
        <v>28.136299999999999</v>
      </c>
      <c r="BI1750" s="105">
        <v>29.310500000000001</v>
      </c>
      <c r="BJ1750" s="105">
        <v>29.236499999999999</v>
      </c>
      <c r="BK1750" s="105">
        <v>29.1951</v>
      </c>
      <c r="BL1750" s="116">
        <v>27.567599999999999</v>
      </c>
      <c r="BM1750" s="112">
        <v>0.43184299999999998</v>
      </c>
      <c r="BN1750" s="112">
        <v>0.142178</v>
      </c>
      <c r="BO1750" s="112">
        <v>0.20021600000000001</v>
      </c>
      <c r="BP1750" s="112">
        <v>7.1113099999999999E-2</v>
      </c>
      <c r="BQ1750" s="112">
        <v>0.85637200000000002</v>
      </c>
      <c r="BR1750" s="112">
        <v>0.874552</v>
      </c>
      <c r="BS1750" s="112">
        <v>0.97497</v>
      </c>
      <c r="BT1750" s="112">
        <v>0.984537</v>
      </c>
      <c r="BU1750" s="117">
        <v>0.658524</v>
      </c>
      <c r="BV1750" s="112">
        <v>0.51175499999999996</v>
      </c>
      <c r="BW1750" s="112">
        <v>0.222196</v>
      </c>
      <c r="BX1750" s="112">
        <v>0.30934200000000001</v>
      </c>
      <c r="BY1750" s="112">
        <v>0.121657</v>
      </c>
      <c r="BZ1750" s="112">
        <v>0.92747000000000002</v>
      </c>
      <c r="CA1750" s="112">
        <v>0.94645000000000001</v>
      </c>
      <c r="CB1750" s="112">
        <v>0.98343100000000006</v>
      </c>
      <c r="CC1750" s="112">
        <v>0.99492199999999997</v>
      </c>
      <c r="CD1750" s="117">
        <v>0.891038</v>
      </c>
      <c r="CE1750" s="105">
        <v>-0.55754700000000001</v>
      </c>
      <c r="CF1750" s="105">
        <v>-1.4388700000000001</v>
      </c>
      <c r="CG1750" s="105">
        <v>-1.0331300000000001</v>
      </c>
      <c r="CH1750" s="105">
        <v>-1.7271399999999999</v>
      </c>
      <c r="CI1750" s="105">
        <v>-0.124684</v>
      </c>
      <c r="CJ1750" s="105">
        <v>-0.10199</v>
      </c>
      <c r="CK1750" s="105">
        <v>2.3025500000000001E-2</v>
      </c>
      <c r="CL1750" s="105">
        <v>1.2545300000000001E-2</v>
      </c>
      <c r="CM1750" s="116">
        <v>-0.36852099999999999</v>
      </c>
    </row>
    <row r="1751" spans="1:91">
      <c r="A1751" s="104" t="s">
        <v>4551</v>
      </c>
      <c r="B1751" s="104" t="s">
        <v>4552</v>
      </c>
      <c r="C1751" s="104" t="s">
        <v>2203</v>
      </c>
      <c r="D1751" s="105">
        <v>27.409749999999999</v>
      </c>
      <c r="E1751" s="108">
        <v>92317271</v>
      </c>
      <c r="F1751" s="108">
        <v>158560282</v>
      </c>
      <c r="G1751" s="108">
        <v>112523845.5</v>
      </c>
      <c r="H1751" s="108">
        <v>75233299</v>
      </c>
      <c r="I1751" s="108">
        <v>89705483</v>
      </c>
      <c r="J1751" s="108">
        <v>244962652</v>
      </c>
      <c r="K1751" s="108">
        <v>264016108</v>
      </c>
      <c r="L1751" s="108">
        <v>247959972</v>
      </c>
      <c r="M1751" s="108">
        <v>460289482</v>
      </c>
      <c r="N1751" s="108">
        <v>132091122</v>
      </c>
      <c r="O1751" s="108">
        <v>146680049.5</v>
      </c>
      <c r="P1751" s="108">
        <v>66825342</v>
      </c>
      <c r="Q1751" s="108">
        <v>433290127.30000001</v>
      </c>
      <c r="R1751" s="108">
        <v>105611674</v>
      </c>
      <c r="S1751" s="108">
        <v>83510496</v>
      </c>
      <c r="T1751" s="108">
        <v>102290189</v>
      </c>
      <c r="U1751" s="108">
        <v>154369304.80000001</v>
      </c>
      <c r="V1751" s="108">
        <v>90357206</v>
      </c>
      <c r="W1751" s="108">
        <v>128421760</v>
      </c>
      <c r="X1751" s="108">
        <v>101078649.5</v>
      </c>
      <c r="Y1751" s="108">
        <v>99270422</v>
      </c>
      <c r="Z1751" s="108">
        <v>76859951</v>
      </c>
      <c r="AA1751" s="108">
        <v>535351082</v>
      </c>
      <c r="AB1751" s="108">
        <v>38611156</v>
      </c>
      <c r="AC1751" s="108">
        <v>210846899</v>
      </c>
      <c r="AD1751" s="108">
        <v>213740804</v>
      </c>
      <c r="AE1751" s="108">
        <v>187513669</v>
      </c>
      <c r="AF1751" s="108">
        <v>232796704</v>
      </c>
      <c r="AG1751" s="108">
        <v>241665870</v>
      </c>
      <c r="AH1751" s="115">
        <v>141065658</v>
      </c>
      <c r="AI1751" s="105">
        <v>26.843599999999999</v>
      </c>
      <c r="AJ1751" s="105">
        <v>27.947800000000001</v>
      </c>
      <c r="AK1751" s="105">
        <v>27.413599999999999</v>
      </c>
      <c r="AL1751" s="105">
        <v>26.439299999999999</v>
      </c>
      <c r="AM1751" s="105">
        <v>26.904299999999999</v>
      </c>
      <c r="AN1751" s="105">
        <v>28.466799999999999</v>
      </c>
      <c r="AO1751" s="105">
        <v>28.238299999999999</v>
      </c>
      <c r="AP1751" s="105">
        <v>28.7254</v>
      </c>
      <c r="AQ1751" s="105">
        <v>28.967099999999999</v>
      </c>
      <c r="AR1751" s="105">
        <v>27.405899999999999</v>
      </c>
      <c r="AS1751" s="105">
        <v>27.7807</v>
      </c>
      <c r="AT1751" s="105">
        <v>26.598099999999999</v>
      </c>
      <c r="AU1751" s="105">
        <v>28.9223</v>
      </c>
      <c r="AV1751" s="105">
        <v>26.943899999999999</v>
      </c>
      <c r="AW1751" s="105">
        <v>26.762499999999999</v>
      </c>
      <c r="AX1751" s="105">
        <v>26.987400000000001</v>
      </c>
      <c r="AY1751" s="105">
        <v>27.534099999999999</v>
      </c>
      <c r="AZ1751" s="105">
        <v>26.835999999999999</v>
      </c>
      <c r="BA1751" s="105">
        <v>27.1813</v>
      </c>
      <c r="BB1751" s="105">
        <v>26.941600000000001</v>
      </c>
      <c r="BC1751" s="105">
        <v>26.7409</v>
      </c>
      <c r="BD1751" s="105">
        <v>26.569500000000001</v>
      </c>
      <c r="BE1751" s="105">
        <v>29.461500000000001</v>
      </c>
      <c r="BF1751" s="105">
        <v>25.639099999999999</v>
      </c>
      <c r="BG1751" s="105">
        <v>27.660499999999999</v>
      </c>
      <c r="BH1751" s="105">
        <v>27.696000000000002</v>
      </c>
      <c r="BI1751" s="105">
        <v>27.496300000000002</v>
      </c>
      <c r="BJ1751" s="105">
        <v>27.849499999999999</v>
      </c>
      <c r="BK1751" s="105">
        <v>27.819700000000001</v>
      </c>
      <c r="BL1751" s="116">
        <v>27.1326</v>
      </c>
      <c r="BM1751" s="112">
        <v>0.64145399999999997</v>
      </c>
      <c r="BN1751" s="112">
        <v>0.64110100000000003</v>
      </c>
      <c r="BO1751" s="112">
        <v>3.03386E-2</v>
      </c>
      <c r="BP1751" s="112">
        <v>0.46497500000000003</v>
      </c>
      <c r="BQ1751" s="112">
        <v>0.94081899999999996</v>
      </c>
      <c r="BR1751" s="112">
        <v>0.202183</v>
      </c>
      <c r="BS1751" s="112">
        <v>7.2448899999999997E-2</v>
      </c>
      <c r="BT1751" s="112">
        <v>0.76413900000000001</v>
      </c>
      <c r="BU1751" s="117">
        <v>0.947461</v>
      </c>
      <c r="BV1751" s="112">
        <v>0.70552499999999996</v>
      </c>
      <c r="BW1751" s="112">
        <v>0.71184999999999998</v>
      </c>
      <c r="BX1751" s="112">
        <v>0.103432</v>
      </c>
      <c r="BY1751" s="112">
        <v>0.54790399999999995</v>
      </c>
      <c r="BZ1751" s="112">
        <v>0.96838800000000003</v>
      </c>
      <c r="CA1751" s="112">
        <v>0.46171800000000002</v>
      </c>
      <c r="CB1751" s="112">
        <v>0.25423499999999999</v>
      </c>
      <c r="CC1751" s="112">
        <v>0.86468800000000001</v>
      </c>
      <c r="CD1751" s="117">
        <v>0.98552399999999996</v>
      </c>
      <c r="CE1751" s="105">
        <v>-0.19894200000000001</v>
      </c>
      <c r="CF1751" s="105">
        <v>-0.33048</v>
      </c>
      <c r="CG1751" s="105">
        <v>1.04298</v>
      </c>
      <c r="CH1751" s="105">
        <v>-0.33907199999999998</v>
      </c>
      <c r="CI1751" s="105">
        <v>-5.76973E-2</v>
      </c>
      <c r="CJ1751" s="105">
        <v>-0.48142600000000002</v>
      </c>
      <c r="CK1751" s="105">
        <v>-0.64605900000000005</v>
      </c>
      <c r="CL1751" s="105">
        <v>-0.37723499999999999</v>
      </c>
      <c r="CM1751" s="116">
        <v>1.6977300000000001E-2</v>
      </c>
    </row>
    <row r="1752" spans="1:91">
      <c r="A1752" s="104" t="s">
        <v>4553</v>
      </c>
      <c r="B1752" s="104" t="s">
        <v>4554</v>
      </c>
      <c r="C1752" s="104" t="s">
        <v>4555</v>
      </c>
      <c r="D1752" s="105">
        <v>29.732250000000001</v>
      </c>
      <c r="E1752" s="108">
        <v>930699666</v>
      </c>
      <c r="F1752" s="108">
        <v>654584494</v>
      </c>
      <c r="G1752" s="108">
        <v>967712732</v>
      </c>
      <c r="H1752" s="108">
        <v>867514092</v>
      </c>
      <c r="I1752" s="108">
        <v>599201492</v>
      </c>
      <c r="J1752" s="108">
        <v>585662373.5</v>
      </c>
      <c r="K1752" s="108">
        <v>993954775.79999995</v>
      </c>
      <c r="L1752" s="108">
        <v>624516076.29999995</v>
      </c>
      <c r="M1752" s="108">
        <v>1028840536</v>
      </c>
      <c r="N1752" s="108">
        <v>823891830</v>
      </c>
      <c r="O1752" s="108">
        <v>814314681</v>
      </c>
      <c r="P1752" s="108">
        <v>713510363</v>
      </c>
      <c r="Q1752" s="108">
        <v>761742626</v>
      </c>
      <c r="R1752" s="108">
        <v>645464100</v>
      </c>
      <c r="S1752" s="108">
        <v>480973689</v>
      </c>
      <c r="T1752" s="108">
        <v>679161538</v>
      </c>
      <c r="U1752" s="108">
        <v>742572444</v>
      </c>
      <c r="V1752" s="108">
        <v>748213708</v>
      </c>
      <c r="W1752" s="108">
        <v>759794472</v>
      </c>
      <c r="X1752" s="108">
        <v>800860788</v>
      </c>
      <c r="Y1752" s="108">
        <v>712982872</v>
      </c>
      <c r="Z1752" s="108">
        <v>701101432</v>
      </c>
      <c r="AA1752" s="108">
        <v>659418764</v>
      </c>
      <c r="AB1752" s="108">
        <v>634744874</v>
      </c>
      <c r="AC1752" s="108">
        <v>846309840</v>
      </c>
      <c r="AD1752" s="108">
        <v>823615416</v>
      </c>
      <c r="AE1752" s="108">
        <v>792334050</v>
      </c>
      <c r="AF1752" s="108">
        <v>841905956</v>
      </c>
      <c r="AG1752" s="108">
        <v>904416032</v>
      </c>
      <c r="AH1752" s="115">
        <v>842826612</v>
      </c>
      <c r="AI1752" s="105">
        <v>30.177199999999999</v>
      </c>
      <c r="AJ1752" s="105">
        <v>29.888200000000001</v>
      </c>
      <c r="AK1752" s="105">
        <v>30.435600000000001</v>
      </c>
      <c r="AL1752" s="105">
        <v>29.966699999999999</v>
      </c>
      <c r="AM1752" s="105">
        <v>29.5854</v>
      </c>
      <c r="AN1752" s="105">
        <v>29.656600000000001</v>
      </c>
      <c r="AO1752" s="105">
        <v>30.107700000000001</v>
      </c>
      <c r="AP1752" s="105">
        <v>30.035399999999999</v>
      </c>
      <c r="AQ1752" s="105">
        <v>30.127500000000001</v>
      </c>
      <c r="AR1752" s="105">
        <v>30.0746</v>
      </c>
      <c r="AS1752" s="105">
        <v>30.186499999999999</v>
      </c>
      <c r="AT1752" s="105">
        <v>30.014500000000002</v>
      </c>
      <c r="AU1752" s="105">
        <v>29.7102</v>
      </c>
      <c r="AV1752" s="105">
        <v>29.555499999999999</v>
      </c>
      <c r="AW1752" s="105">
        <v>29.236499999999999</v>
      </c>
      <c r="AX1752" s="105">
        <v>29.718499999999999</v>
      </c>
      <c r="AY1752" s="105">
        <v>29.793700000000001</v>
      </c>
      <c r="AZ1752" s="105">
        <v>29.784300000000002</v>
      </c>
      <c r="BA1752" s="105">
        <v>29.745999999999999</v>
      </c>
      <c r="BB1752" s="105">
        <v>29.926400000000001</v>
      </c>
      <c r="BC1752" s="105">
        <v>29.622699999999998</v>
      </c>
      <c r="BD1752" s="105">
        <v>29.769600000000001</v>
      </c>
      <c r="BE1752" s="105">
        <v>29.7088</v>
      </c>
      <c r="BF1752" s="105">
        <v>29.6782</v>
      </c>
      <c r="BG1752" s="105">
        <v>29.6937</v>
      </c>
      <c r="BH1752" s="105">
        <v>29.651800000000001</v>
      </c>
      <c r="BI1752" s="105">
        <v>29.575399999999998</v>
      </c>
      <c r="BJ1752" s="105">
        <v>29.7041</v>
      </c>
      <c r="BK1752" s="105">
        <v>29.702500000000001</v>
      </c>
      <c r="BL1752" s="116">
        <v>29.655799999999999</v>
      </c>
      <c r="BM1752" s="112">
        <v>3.9248199999999997E-2</v>
      </c>
      <c r="BN1752" s="112">
        <v>0.70082299999999997</v>
      </c>
      <c r="BO1752" s="112">
        <v>2.3397500000000001E-4</v>
      </c>
      <c r="BP1752" s="112">
        <v>1.56386E-3</v>
      </c>
      <c r="BQ1752" s="112">
        <v>0.25417200000000001</v>
      </c>
      <c r="BR1752" s="112">
        <v>5.1836699999999999E-2</v>
      </c>
      <c r="BS1752" s="112">
        <v>0.43534699999999998</v>
      </c>
      <c r="BT1752" s="112">
        <v>0.371114</v>
      </c>
      <c r="BU1752" s="117">
        <v>0.283362</v>
      </c>
      <c r="BV1752" s="112">
        <v>8.4918999999999994E-2</v>
      </c>
      <c r="BW1752" s="112">
        <v>0.76121099999999997</v>
      </c>
      <c r="BX1752" s="112">
        <v>1.00403E-2</v>
      </c>
      <c r="BY1752" s="112">
        <v>1.0332300000000001E-2</v>
      </c>
      <c r="BZ1752" s="112">
        <v>0.59753699999999998</v>
      </c>
      <c r="CA1752" s="112">
        <v>0.225989</v>
      </c>
      <c r="CB1752" s="112">
        <v>0.64809000000000005</v>
      </c>
      <c r="CC1752" s="112">
        <v>0.56975600000000004</v>
      </c>
      <c r="CD1752" s="117">
        <v>0.72864200000000001</v>
      </c>
      <c r="CE1752" s="105">
        <v>0.479541</v>
      </c>
      <c r="CF1752" s="105">
        <v>4.8777300000000003E-2</v>
      </c>
      <c r="CG1752" s="105">
        <v>0.40273300000000001</v>
      </c>
      <c r="CH1752" s="105">
        <v>0.40442299999999998</v>
      </c>
      <c r="CI1752" s="105">
        <v>-0.186727</v>
      </c>
      <c r="CJ1752" s="105">
        <v>7.8046199999999996E-2</v>
      </c>
      <c r="CK1752" s="105">
        <v>7.7588400000000002E-2</v>
      </c>
      <c r="CL1752" s="105">
        <v>3.1391099999999998E-2</v>
      </c>
      <c r="CM1752" s="116">
        <v>-4.7146500000000001E-2</v>
      </c>
    </row>
    <row r="1753" spans="1:91">
      <c r="A1753" s="104" t="s">
        <v>4556</v>
      </c>
      <c r="B1753" s="104" t="s">
        <v>4557</v>
      </c>
      <c r="C1753" s="104" t="s">
        <v>488</v>
      </c>
      <c r="D1753" s="105">
        <v>29.85585</v>
      </c>
      <c r="E1753" s="108">
        <v>562869842</v>
      </c>
      <c r="F1753" s="108">
        <v>458106854.5</v>
      </c>
      <c r="G1753" s="108">
        <v>537580617.5</v>
      </c>
      <c r="H1753" s="108">
        <v>956525780</v>
      </c>
      <c r="I1753" s="108">
        <v>850931001</v>
      </c>
      <c r="J1753" s="108">
        <v>626065390.5</v>
      </c>
      <c r="K1753" s="108">
        <v>1038237732</v>
      </c>
      <c r="L1753" s="108">
        <v>547955163.5</v>
      </c>
      <c r="M1753" s="108">
        <v>947162180</v>
      </c>
      <c r="N1753" s="108">
        <v>665694682</v>
      </c>
      <c r="O1753" s="108">
        <v>542671011.79999995</v>
      </c>
      <c r="P1753" s="108">
        <v>650278124</v>
      </c>
      <c r="Q1753" s="108">
        <v>1136520600</v>
      </c>
      <c r="R1753" s="108">
        <v>1231445376</v>
      </c>
      <c r="S1753" s="108">
        <v>737175607.79999995</v>
      </c>
      <c r="T1753" s="108">
        <v>582467710.5</v>
      </c>
      <c r="U1753" s="108">
        <v>599775768</v>
      </c>
      <c r="V1753" s="108">
        <v>684520494.5</v>
      </c>
      <c r="W1753" s="108">
        <v>583750910.5</v>
      </c>
      <c r="X1753" s="108">
        <v>1220955975</v>
      </c>
      <c r="Y1753" s="108">
        <v>594880146</v>
      </c>
      <c r="Z1753" s="108">
        <v>716606228</v>
      </c>
      <c r="AA1753" s="108">
        <v>867075614</v>
      </c>
      <c r="AB1753" s="108">
        <v>764433156</v>
      </c>
      <c r="AC1753" s="108">
        <v>1054282132</v>
      </c>
      <c r="AD1753" s="108">
        <v>1313672852</v>
      </c>
      <c r="AE1753" s="108">
        <v>967198972</v>
      </c>
      <c r="AF1753" s="108">
        <v>1168640488</v>
      </c>
      <c r="AG1753" s="108">
        <v>1204671155</v>
      </c>
      <c r="AH1753" s="115">
        <v>939175630</v>
      </c>
      <c r="AI1753" s="105">
        <v>29.451699999999999</v>
      </c>
      <c r="AJ1753" s="105">
        <v>29.350200000000001</v>
      </c>
      <c r="AK1753" s="105">
        <v>29.603100000000001</v>
      </c>
      <c r="AL1753" s="105">
        <v>30.107600000000001</v>
      </c>
      <c r="AM1753" s="105">
        <v>30.0946</v>
      </c>
      <c r="AN1753" s="105">
        <v>29.7563</v>
      </c>
      <c r="AO1753" s="105">
        <v>30.171199999999999</v>
      </c>
      <c r="AP1753" s="105">
        <v>29.848600000000001</v>
      </c>
      <c r="AQ1753" s="105">
        <v>30.008099999999999</v>
      </c>
      <c r="AR1753" s="105">
        <v>29.759899999999998</v>
      </c>
      <c r="AS1753" s="105">
        <v>29.584299999999999</v>
      </c>
      <c r="AT1753" s="105">
        <v>29.880600000000001</v>
      </c>
      <c r="AU1753" s="105">
        <v>30.320900000000002</v>
      </c>
      <c r="AV1753" s="105">
        <v>30.487400000000001</v>
      </c>
      <c r="AW1753" s="105">
        <v>29.812999999999999</v>
      </c>
      <c r="AX1753" s="105">
        <v>29.4969</v>
      </c>
      <c r="AY1753" s="105">
        <v>29.489000000000001</v>
      </c>
      <c r="AZ1753" s="105">
        <v>29.657599999999999</v>
      </c>
      <c r="BA1753" s="105">
        <v>29.3657</v>
      </c>
      <c r="BB1753" s="105">
        <v>30.532699999999998</v>
      </c>
      <c r="BC1753" s="105">
        <v>29.366399999999999</v>
      </c>
      <c r="BD1753" s="105">
        <v>29.806999999999999</v>
      </c>
      <c r="BE1753" s="105">
        <v>30.122499999999999</v>
      </c>
      <c r="BF1753" s="105">
        <v>29.946400000000001</v>
      </c>
      <c r="BG1753" s="105">
        <v>30.0122</v>
      </c>
      <c r="BH1753" s="105">
        <v>30.330400000000001</v>
      </c>
      <c r="BI1753" s="105">
        <v>29.863099999999999</v>
      </c>
      <c r="BJ1753" s="105">
        <v>30.177199999999999</v>
      </c>
      <c r="BK1753" s="105">
        <v>30.118200000000002</v>
      </c>
      <c r="BL1753" s="116">
        <v>29.821999999999999</v>
      </c>
      <c r="BM1753" s="112">
        <v>1.24724E-2</v>
      </c>
      <c r="BN1753" s="112">
        <v>0.75588599999999995</v>
      </c>
      <c r="BO1753" s="112">
        <v>0.84594000000000003</v>
      </c>
      <c r="BP1753" s="112">
        <v>0.100018</v>
      </c>
      <c r="BQ1753" s="112">
        <v>0.50699300000000003</v>
      </c>
      <c r="BR1753" s="112">
        <v>1.6151599999999999E-2</v>
      </c>
      <c r="BS1753" s="112">
        <v>0.52060200000000001</v>
      </c>
      <c r="BT1753" s="112">
        <v>0.60297400000000001</v>
      </c>
      <c r="BU1753" s="117">
        <v>0.87559200000000004</v>
      </c>
      <c r="BV1753" s="112">
        <v>4.5174100000000002E-2</v>
      </c>
      <c r="BW1753" s="112">
        <v>0.80504600000000004</v>
      </c>
      <c r="BX1753" s="112">
        <v>0.89203100000000002</v>
      </c>
      <c r="BY1753" s="112">
        <v>0.15942000000000001</v>
      </c>
      <c r="BZ1753" s="112">
        <v>0.74842399999999998</v>
      </c>
      <c r="CA1753" s="112">
        <v>0.12088500000000001</v>
      </c>
      <c r="CB1753" s="112">
        <v>0.70945800000000003</v>
      </c>
      <c r="CC1753" s="112">
        <v>0.75705900000000004</v>
      </c>
      <c r="CD1753" s="117">
        <v>0.96529799999999999</v>
      </c>
      <c r="CE1753" s="105">
        <v>-0.57081999999999999</v>
      </c>
      <c r="CF1753" s="105">
        <v>-5.2963299999999998E-2</v>
      </c>
      <c r="CG1753" s="105">
        <v>-2.9857000000000002E-2</v>
      </c>
      <c r="CH1753" s="105">
        <v>-0.29751499999999997</v>
      </c>
      <c r="CI1753" s="105">
        <v>0.16792599999999999</v>
      </c>
      <c r="CJ1753" s="105">
        <v>-0.49131200000000003</v>
      </c>
      <c r="CK1753" s="105">
        <v>-0.28423700000000002</v>
      </c>
      <c r="CL1753" s="105">
        <v>-8.0555000000000002E-2</v>
      </c>
      <c r="CM1753" s="116">
        <v>2.9408799999999999E-2</v>
      </c>
    </row>
    <row r="1754" spans="1:91">
      <c r="A1754" s="104" t="s">
        <v>4558</v>
      </c>
      <c r="B1754" s="104" t="s">
        <v>4559</v>
      </c>
      <c r="C1754" s="104" t="s">
        <v>488</v>
      </c>
      <c r="D1754" s="105">
        <v>30.7254</v>
      </c>
      <c r="E1754" s="108">
        <v>2062488786</v>
      </c>
      <c r="F1754" s="108">
        <v>908401452</v>
      </c>
      <c r="G1754" s="108">
        <v>578980762</v>
      </c>
      <c r="H1754" s="108">
        <v>2045194102</v>
      </c>
      <c r="I1754" s="108">
        <v>763233548.29999995</v>
      </c>
      <c r="J1754" s="108">
        <v>902719964.79999995</v>
      </c>
      <c r="K1754" s="108">
        <v>2165638935</v>
      </c>
      <c r="L1754" s="108">
        <v>878099109.29999995</v>
      </c>
      <c r="M1754" s="108">
        <v>1598966335</v>
      </c>
      <c r="N1754" s="108">
        <v>1259392748</v>
      </c>
      <c r="O1754" s="108">
        <v>2022618431</v>
      </c>
      <c r="P1754" s="108">
        <v>636775720.5</v>
      </c>
      <c r="Q1754" s="108">
        <v>1377352036</v>
      </c>
      <c r="R1754" s="108">
        <v>2415069474</v>
      </c>
      <c r="S1754" s="108">
        <v>1839359689</v>
      </c>
      <c r="T1754" s="108">
        <v>1730991912</v>
      </c>
      <c r="U1754" s="108">
        <v>1859707834</v>
      </c>
      <c r="V1754" s="108">
        <v>1182419483</v>
      </c>
      <c r="W1754" s="108">
        <v>1513689581</v>
      </c>
      <c r="X1754" s="108">
        <v>2431659950</v>
      </c>
      <c r="Y1754" s="108">
        <v>1662414152</v>
      </c>
      <c r="Z1754" s="108">
        <v>693240850.5</v>
      </c>
      <c r="AA1754" s="108">
        <v>754830487.5</v>
      </c>
      <c r="AB1754" s="108">
        <v>1884737235</v>
      </c>
      <c r="AC1754" s="108">
        <v>2642988319</v>
      </c>
      <c r="AD1754" s="108">
        <v>786863995</v>
      </c>
      <c r="AE1754" s="108">
        <v>1278204476</v>
      </c>
      <c r="AF1754" s="108">
        <v>1691166443</v>
      </c>
      <c r="AG1754" s="108">
        <v>1243608710</v>
      </c>
      <c r="AH1754" s="115">
        <v>2370735595</v>
      </c>
      <c r="AI1754" s="105">
        <v>31.325199999999999</v>
      </c>
      <c r="AJ1754" s="105">
        <v>30.3337</v>
      </c>
      <c r="AK1754" s="105">
        <v>29.690100000000001</v>
      </c>
      <c r="AL1754" s="105">
        <v>31.204000000000001</v>
      </c>
      <c r="AM1754" s="105">
        <v>29.943200000000001</v>
      </c>
      <c r="AN1754" s="105">
        <v>30.319700000000001</v>
      </c>
      <c r="AO1754" s="105">
        <v>31.239000000000001</v>
      </c>
      <c r="AP1754" s="105">
        <v>30.459199999999999</v>
      </c>
      <c r="AQ1754" s="105">
        <v>30.7636</v>
      </c>
      <c r="AR1754" s="105">
        <v>30.683800000000002</v>
      </c>
      <c r="AS1754" s="105">
        <v>31.463999999999999</v>
      </c>
      <c r="AT1754" s="105">
        <v>29.8504</v>
      </c>
      <c r="AU1754" s="105">
        <v>30.595099999999999</v>
      </c>
      <c r="AV1754" s="105">
        <v>31.459099999999999</v>
      </c>
      <c r="AW1754" s="105">
        <v>31.102799999999998</v>
      </c>
      <c r="AX1754" s="105">
        <v>31.068300000000001</v>
      </c>
      <c r="AY1754" s="105">
        <v>31.114899999999999</v>
      </c>
      <c r="AZ1754" s="105">
        <v>30.4863</v>
      </c>
      <c r="BA1754" s="105">
        <v>30.740400000000001</v>
      </c>
      <c r="BB1754" s="105">
        <v>31.510100000000001</v>
      </c>
      <c r="BC1754" s="105">
        <v>30.824400000000001</v>
      </c>
      <c r="BD1754" s="105">
        <v>29.769100000000002</v>
      </c>
      <c r="BE1754" s="105">
        <v>29.921099999999999</v>
      </c>
      <c r="BF1754" s="105">
        <v>31.2483</v>
      </c>
      <c r="BG1754" s="105">
        <v>31.3446</v>
      </c>
      <c r="BH1754" s="105">
        <v>29.589300000000001</v>
      </c>
      <c r="BI1754" s="105">
        <v>30.2653</v>
      </c>
      <c r="BJ1754" s="105">
        <v>30.7104</v>
      </c>
      <c r="BK1754" s="105">
        <v>30.156500000000001</v>
      </c>
      <c r="BL1754" s="116">
        <v>31.1463</v>
      </c>
      <c r="BM1754" s="112">
        <v>0.71045000000000003</v>
      </c>
      <c r="BN1754" s="112">
        <v>0.71859300000000004</v>
      </c>
      <c r="BO1754" s="112">
        <v>0.703322</v>
      </c>
      <c r="BP1754" s="112">
        <v>0.99315500000000001</v>
      </c>
      <c r="BQ1754" s="112">
        <v>0.373172</v>
      </c>
      <c r="BR1754" s="112">
        <v>0.56645800000000002</v>
      </c>
      <c r="BS1754" s="112">
        <v>0.39999299999999999</v>
      </c>
      <c r="BT1754" s="112">
        <v>0.55052400000000001</v>
      </c>
      <c r="BU1754" s="117">
        <v>0.66741200000000001</v>
      </c>
      <c r="BV1754" s="112">
        <v>0.76003399999999999</v>
      </c>
      <c r="BW1754" s="112">
        <v>0.77480199999999999</v>
      </c>
      <c r="BX1754" s="112">
        <v>0.77490800000000004</v>
      </c>
      <c r="BY1754" s="112">
        <v>0.99471200000000004</v>
      </c>
      <c r="BZ1754" s="112">
        <v>0.69259499999999996</v>
      </c>
      <c r="CA1754" s="112">
        <v>0.78249599999999997</v>
      </c>
      <c r="CB1754" s="112">
        <v>0.62105900000000003</v>
      </c>
      <c r="CC1754" s="112">
        <v>0.716198</v>
      </c>
      <c r="CD1754" s="117">
        <v>0.89379299999999995</v>
      </c>
      <c r="CE1754" s="105">
        <v>-0.22136400000000001</v>
      </c>
      <c r="CF1754" s="105">
        <v>-0.182118</v>
      </c>
      <c r="CG1754" s="105">
        <v>0.14954799999999999</v>
      </c>
      <c r="CH1754" s="105">
        <v>-4.9915300000000001E-3</v>
      </c>
      <c r="CI1754" s="105">
        <v>0.38127899999999998</v>
      </c>
      <c r="CJ1754" s="105">
        <v>0.21877099999999999</v>
      </c>
      <c r="CK1754" s="105">
        <v>0.35392000000000001</v>
      </c>
      <c r="CL1754" s="105">
        <v>-0.35821399999999998</v>
      </c>
      <c r="CM1754" s="116">
        <v>-0.27130100000000001</v>
      </c>
    </row>
    <row r="1755" spans="1:91">
      <c r="A1755" s="104" t="s">
        <v>4560</v>
      </c>
      <c r="B1755" s="104" t="s">
        <v>4561</v>
      </c>
      <c r="C1755" s="104" t="s">
        <v>956</v>
      </c>
      <c r="D1755" s="105">
        <v>30.463000000000001</v>
      </c>
      <c r="E1755" s="108">
        <v>1193009756</v>
      </c>
      <c r="F1755" s="108">
        <v>1585943455</v>
      </c>
      <c r="G1755" s="108">
        <v>1638980085</v>
      </c>
      <c r="H1755" s="108">
        <v>2402797292</v>
      </c>
      <c r="I1755" s="108">
        <v>2236612182</v>
      </c>
      <c r="J1755" s="108">
        <v>2499010788</v>
      </c>
      <c r="K1755" s="108">
        <v>1507376231</v>
      </c>
      <c r="L1755" s="108">
        <v>2504621947</v>
      </c>
      <c r="M1755" s="108">
        <v>2149195698</v>
      </c>
      <c r="N1755" s="108">
        <v>2380618724</v>
      </c>
      <c r="O1755" s="108">
        <v>2062866573</v>
      </c>
      <c r="P1755" s="108">
        <v>1797104072</v>
      </c>
      <c r="Q1755" s="108">
        <v>958056623.89999998</v>
      </c>
      <c r="R1755" s="108">
        <v>1517310945</v>
      </c>
      <c r="S1755" s="108">
        <v>922309505.5</v>
      </c>
      <c r="T1755" s="108">
        <v>894605880.79999995</v>
      </c>
      <c r="U1755" s="108">
        <v>969487731.89999998</v>
      </c>
      <c r="V1755" s="108">
        <v>1338951750</v>
      </c>
      <c r="W1755" s="108">
        <v>877665132.5</v>
      </c>
      <c r="X1755" s="108">
        <v>791880869</v>
      </c>
      <c r="Y1755" s="108">
        <v>1282569784</v>
      </c>
      <c r="Z1755" s="108">
        <v>1126099806</v>
      </c>
      <c r="AA1755" s="108">
        <v>905204812.89999998</v>
      </c>
      <c r="AB1755" s="108">
        <v>988929383.10000002</v>
      </c>
      <c r="AC1755" s="108">
        <v>1140748060</v>
      </c>
      <c r="AD1755" s="108">
        <v>916310696.79999995</v>
      </c>
      <c r="AE1755" s="108">
        <v>1279443416</v>
      </c>
      <c r="AF1755" s="108">
        <v>1328471572</v>
      </c>
      <c r="AG1755" s="108">
        <v>1463535301</v>
      </c>
      <c r="AH1755" s="115">
        <v>1138906336</v>
      </c>
      <c r="AI1755" s="105">
        <v>30.535399999999999</v>
      </c>
      <c r="AJ1755" s="105">
        <v>31.1374</v>
      </c>
      <c r="AK1755" s="105">
        <v>31.179300000000001</v>
      </c>
      <c r="AL1755" s="105">
        <v>31.436499999999999</v>
      </c>
      <c r="AM1755" s="105">
        <v>31.482199999999999</v>
      </c>
      <c r="AN1755" s="105">
        <v>31.691800000000001</v>
      </c>
      <c r="AO1755" s="105">
        <v>30.714300000000001</v>
      </c>
      <c r="AP1755" s="105">
        <v>31.880800000000001</v>
      </c>
      <c r="AQ1755" s="105">
        <v>31.190200000000001</v>
      </c>
      <c r="AR1755" s="105">
        <v>31.557400000000001</v>
      </c>
      <c r="AS1755" s="105">
        <v>31.414200000000001</v>
      </c>
      <c r="AT1755" s="105">
        <v>31.347200000000001</v>
      </c>
      <c r="AU1755" s="105">
        <v>30.0745</v>
      </c>
      <c r="AV1755" s="105">
        <v>30.788599999999999</v>
      </c>
      <c r="AW1755" s="105">
        <v>30.120100000000001</v>
      </c>
      <c r="AX1755" s="105">
        <v>30.116</v>
      </c>
      <c r="AY1755" s="105">
        <v>30.177</v>
      </c>
      <c r="AZ1755" s="105">
        <v>30.6538</v>
      </c>
      <c r="BA1755" s="105">
        <v>29.954000000000001</v>
      </c>
      <c r="BB1755" s="105">
        <v>29.908300000000001</v>
      </c>
      <c r="BC1755" s="105">
        <v>30.456600000000002</v>
      </c>
      <c r="BD1755" s="105">
        <v>30.4694</v>
      </c>
      <c r="BE1755" s="105">
        <v>30.189699999999998</v>
      </c>
      <c r="BF1755" s="105">
        <v>30.317900000000002</v>
      </c>
      <c r="BG1755" s="105">
        <v>30.1279</v>
      </c>
      <c r="BH1755" s="105">
        <v>29.810400000000001</v>
      </c>
      <c r="BI1755" s="105">
        <v>30.2667</v>
      </c>
      <c r="BJ1755" s="105">
        <v>30.362200000000001</v>
      </c>
      <c r="BK1755" s="105">
        <v>30.3931</v>
      </c>
      <c r="BL1755" s="116">
        <v>30.101400000000002</v>
      </c>
      <c r="BM1755" s="112">
        <v>4.3156100000000003E-2</v>
      </c>
      <c r="BN1755" s="112">
        <v>4.9983600000000003E-4</v>
      </c>
      <c r="BO1755" s="112">
        <v>4.97685E-2</v>
      </c>
      <c r="BP1755" s="112">
        <v>4.8934599999999999E-4</v>
      </c>
      <c r="BQ1755" s="112">
        <v>0.87365199999999998</v>
      </c>
      <c r="BR1755" s="112">
        <v>0.88412999999999997</v>
      </c>
      <c r="BS1755" s="112">
        <v>0.417686</v>
      </c>
      <c r="BT1755" s="112">
        <v>0.76056900000000005</v>
      </c>
      <c r="BU1755" s="117">
        <v>0.25525700000000001</v>
      </c>
      <c r="BV1755" s="112">
        <v>9.0269699999999994E-2</v>
      </c>
      <c r="BW1755" s="112">
        <v>1.0640999999999999E-2</v>
      </c>
      <c r="BX1755" s="112">
        <v>0.134219</v>
      </c>
      <c r="BY1755" s="112">
        <v>5.8134299999999996E-3</v>
      </c>
      <c r="BZ1755" s="112">
        <v>0.93597799999999998</v>
      </c>
      <c r="CA1755" s="112">
        <v>0.94979100000000005</v>
      </c>
      <c r="CB1755" s="112">
        <v>0.63615699999999997</v>
      </c>
      <c r="CC1755" s="112">
        <v>0.86227799999999999</v>
      </c>
      <c r="CD1755" s="117">
        <v>0.71893099999999999</v>
      </c>
      <c r="CE1755" s="105">
        <v>0.66517700000000002</v>
      </c>
      <c r="CF1755" s="105">
        <v>1.2512700000000001</v>
      </c>
      <c r="CG1755" s="105">
        <v>0.97623700000000002</v>
      </c>
      <c r="CH1755" s="105">
        <v>1.15404</v>
      </c>
      <c r="CI1755" s="105">
        <v>4.2139700000000002E-2</v>
      </c>
      <c r="CJ1755" s="105">
        <v>3.00535E-2</v>
      </c>
      <c r="CK1755" s="105">
        <v>-0.17922099999999999</v>
      </c>
      <c r="CL1755" s="105">
        <v>4.0086700000000003E-2</v>
      </c>
      <c r="CM1755" s="116">
        <v>-0.21720999999999999</v>
      </c>
    </row>
    <row r="1756" spans="1:91">
      <c r="A1756" s="104" t="s">
        <v>4562</v>
      </c>
      <c r="B1756" s="104" t="s">
        <v>4563</v>
      </c>
      <c r="C1756" s="104" t="s">
        <v>564</v>
      </c>
      <c r="D1756" s="105">
        <v>33.250050000000002</v>
      </c>
      <c r="E1756" s="108">
        <v>7032099434</v>
      </c>
      <c r="F1756" s="108">
        <v>6332724632</v>
      </c>
      <c r="G1756" s="108">
        <v>6329735081</v>
      </c>
      <c r="H1756" s="108">
        <v>4822630501</v>
      </c>
      <c r="I1756" s="108">
        <v>4593285097</v>
      </c>
      <c r="J1756" s="108">
        <v>5019067833</v>
      </c>
      <c r="K1756" s="108">
        <v>9086777251</v>
      </c>
      <c r="L1756" s="108">
        <v>10090433206</v>
      </c>
      <c r="M1756" s="108">
        <v>8518403497</v>
      </c>
      <c r="N1756" s="108">
        <v>5613250503</v>
      </c>
      <c r="O1756" s="108">
        <v>5018319876</v>
      </c>
      <c r="P1756" s="108">
        <v>6165482160</v>
      </c>
      <c r="Q1756" s="108">
        <v>8817039861</v>
      </c>
      <c r="R1756" s="108">
        <v>9446305681</v>
      </c>
      <c r="S1756" s="108">
        <v>7402171972</v>
      </c>
      <c r="T1756" s="108">
        <v>9517105135</v>
      </c>
      <c r="U1756" s="108">
        <v>9369085436</v>
      </c>
      <c r="V1756" s="108">
        <v>7603984680</v>
      </c>
      <c r="W1756" s="108">
        <v>8913154375</v>
      </c>
      <c r="X1756" s="108">
        <v>9807971282</v>
      </c>
      <c r="Y1756" s="108">
        <v>9475041709</v>
      </c>
      <c r="Z1756" s="108">
        <v>8913132424</v>
      </c>
      <c r="AA1756" s="108">
        <v>6891865441</v>
      </c>
      <c r="AB1756" s="108">
        <v>8875855530</v>
      </c>
      <c r="AC1756" s="108">
        <v>11164734503</v>
      </c>
      <c r="AD1756" s="108">
        <v>11785460629</v>
      </c>
      <c r="AE1756" s="108">
        <v>10605321933</v>
      </c>
      <c r="AF1756" s="108">
        <v>11097151625</v>
      </c>
      <c r="AG1756" s="108">
        <v>10719971898</v>
      </c>
      <c r="AH1756" s="115">
        <v>9318098307</v>
      </c>
      <c r="AI1756" s="105">
        <v>33.094799999999999</v>
      </c>
      <c r="AJ1756" s="105">
        <v>33.1081</v>
      </c>
      <c r="AK1756" s="105">
        <v>33.117100000000001</v>
      </c>
      <c r="AL1756" s="105">
        <v>32.441600000000001</v>
      </c>
      <c r="AM1756" s="105">
        <v>32.5154</v>
      </c>
      <c r="AN1756" s="105">
        <v>32.657800000000002</v>
      </c>
      <c r="AO1756" s="105">
        <v>33.3444</v>
      </c>
      <c r="AP1756" s="105">
        <v>33.893700000000003</v>
      </c>
      <c r="AQ1756" s="105">
        <v>33.177</v>
      </c>
      <c r="AR1756" s="105">
        <v>32.829099999999997</v>
      </c>
      <c r="AS1756" s="105">
        <v>32.743099999999998</v>
      </c>
      <c r="AT1756" s="105">
        <v>33.125700000000002</v>
      </c>
      <c r="AU1756" s="105">
        <v>33.2547</v>
      </c>
      <c r="AV1756" s="105">
        <v>33.4268</v>
      </c>
      <c r="AW1756" s="105">
        <v>33.1235</v>
      </c>
      <c r="AX1756" s="105">
        <v>33.527200000000001</v>
      </c>
      <c r="AY1756" s="105">
        <v>33.436700000000002</v>
      </c>
      <c r="AZ1756" s="105">
        <v>33.157600000000002</v>
      </c>
      <c r="BA1756" s="105">
        <v>33.298200000000001</v>
      </c>
      <c r="BB1756" s="105">
        <v>33.523400000000002</v>
      </c>
      <c r="BC1756" s="105">
        <v>33.352499999999999</v>
      </c>
      <c r="BD1756" s="105">
        <v>33.476599999999998</v>
      </c>
      <c r="BE1756" s="105">
        <v>33.0901</v>
      </c>
      <c r="BF1756" s="105">
        <v>33.483800000000002</v>
      </c>
      <c r="BG1756" s="105">
        <v>33.428400000000003</v>
      </c>
      <c r="BH1756" s="105">
        <v>33.473100000000002</v>
      </c>
      <c r="BI1756" s="105">
        <v>33.317900000000002</v>
      </c>
      <c r="BJ1756" s="105">
        <v>33.424500000000002</v>
      </c>
      <c r="BK1756" s="105">
        <v>33.245399999999997</v>
      </c>
      <c r="BL1756" s="116">
        <v>33.112200000000001</v>
      </c>
      <c r="BM1756" s="112">
        <v>0.16480700000000001</v>
      </c>
      <c r="BN1756" s="112">
        <v>2.8310599999999998E-3</v>
      </c>
      <c r="BO1756" s="112">
        <v>0.41923899999999997</v>
      </c>
      <c r="BP1756" s="112">
        <v>6.9862999999999995E-2</v>
      </c>
      <c r="BQ1756" s="112">
        <v>0.95438800000000001</v>
      </c>
      <c r="BR1756" s="112">
        <v>0.474302</v>
      </c>
      <c r="BS1756" s="112">
        <v>0.31217</v>
      </c>
      <c r="BT1756" s="112">
        <v>0.60230099999999998</v>
      </c>
      <c r="BU1756" s="117">
        <v>0.224443</v>
      </c>
      <c r="BV1756" s="112">
        <v>0.239039</v>
      </c>
      <c r="BW1756" s="112">
        <v>2.0782800000000001E-2</v>
      </c>
      <c r="BX1756" s="112">
        <v>0.52846099999999996</v>
      </c>
      <c r="BY1756" s="112">
        <v>0.12005200000000001</v>
      </c>
      <c r="BZ1756" s="112">
        <v>0.97666200000000003</v>
      </c>
      <c r="CA1756" s="112">
        <v>0.71838999999999997</v>
      </c>
      <c r="CB1756" s="112">
        <v>0.544238</v>
      </c>
      <c r="CC1756" s="112">
        <v>0.75672700000000004</v>
      </c>
      <c r="CD1756" s="117">
        <v>0.70395700000000005</v>
      </c>
      <c r="CE1756" s="105">
        <v>-0.15401000000000001</v>
      </c>
      <c r="CF1756" s="105">
        <v>-0.72242600000000001</v>
      </c>
      <c r="CG1756" s="105">
        <v>0.21104000000000001</v>
      </c>
      <c r="CH1756" s="105">
        <v>-0.36139199999999999</v>
      </c>
      <c r="CI1756" s="105">
        <v>7.6739E-3</v>
      </c>
      <c r="CJ1756" s="105">
        <v>0.113124</v>
      </c>
      <c r="CK1756" s="105">
        <v>0.130689</v>
      </c>
      <c r="CL1756" s="105">
        <v>8.94953E-2</v>
      </c>
      <c r="CM1756" s="116">
        <v>0.14580399999999999</v>
      </c>
    </row>
    <row r="1757" spans="1:91">
      <c r="A1757" s="104" t="s">
        <v>4564</v>
      </c>
      <c r="B1757" s="104" t="s">
        <v>4565</v>
      </c>
      <c r="C1757" s="104" t="s">
        <v>4566</v>
      </c>
      <c r="D1757" s="105">
        <v>26.275750000000002</v>
      </c>
      <c r="E1757" s="108">
        <v>167616104</v>
      </c>
      <c r="F1757" s="108">
        <v>158399044</v>
      </c>
      <c r="G1757" s="108">
        <v>140785630</v>
      </c>
      <c r="H1757" s="108">
        <v>6759866</v>
      </c>
      <c r="I1757" s="108">
        <v>16779032</v>
      </c>
      <c r="J1757" s="108">
        <v>118853287</v>
      </c>
      <c r="K1757" s="108">
        <v>135047672</v>
      </c>
      <c r="L1757" s="108">
        <v>9563746</v>
      </c>
      <c r="M1757" s="108">
        <v>37880604</v>
      </c>
      <c r="N1757" s="108">
        <v>84592290</v>
      </c>
      <c r="O1757" s="108">
        <v>3876866.75</v>
      </c>
      <c r="P1757" s="108">
        <v>85815834</v>
      </c>
      <c r="Q1757" s="108">
        <v>63694288</v>
      </c>
      <c r="R1757" s="108">
        <v>80885824</v>
      </c>
      <c r="S1757" s="108">
        <v>129457539.5</v>
      </c>
      <c r="T1757" s="108">
        <v>41324027</v>
      </c>
      <c r="U1757" s="108">
        <v>74145344</v>
      </c>
      <c r="V1757" s="108">
        <v>46581388</v>
      </c>
      <c r="W1757" s="108">
        <v>86930400</v>
      </c>
      <c r="X1757" s="108">
        <v>62493290</v>
      </c>
      <c r="Y1757" s="108">
        <v>46707832</v>
      </c>
      <c r="Z1757" s="108">
        <v>82354024</v>
      </c>
      <c r="AA1757" s="108">
        <v>79588824</v>
      </c>
      <c r="AB1757" s="108">
        <v>35833464</v>
      </c>
      <c r="AC1757" s="108">
        <v>85165568</v>
      </c>
      <c r="AD1757" s="108">
        <v>93108620</v>
      </c>
      <c r="AE1757" s="108">
        <v>3500691.25</v>
      </c>
      <c r="AF1757" s="108">
        <v>68274477</v>
      </c>
      <c r="AG1757" s="108">
        <v>74079898</v>
      </c>
      <c r="AH1757" s="115"/>
      <c r="AI1757" s="105">
        <v>27.7041</v>
      </c>
      <c r="AJ1757" s="105">
        <v>27.950299999999999</v>
      </c>
      <c r="AK1757" s="105">
        <v>27.760999999999999</v>
      </c>
      <c r="AL1757" s="105">
        <v>22.962900000000001</v>
      </c>
      <c r="AM1757" s="105">
        <v>24.382999999999999</v>
      </c>
      <c r="AN1757" s="105">
        <v>27.7195</v>
      </c>
      <c r="AO1757" s="105">
        <v>27.265599999999999</v>
      </c>
      <c r="AP1757" s="105">
        <v>24.321300000000001</v>
      </c>
      <c r="AQ1757" s="105">
        <v>25.364100000000001</v>
      </c>
      <c r="AR1757" s="105">
        <v>26.7499</v>
      </c>
      <c r="AS1757" s="105">
        <v>22.626999999999999</v>
      </c>
      <c r="AT1757" s="105">
        <v>26.9589</v>
      </c>
      <c r="AU1757" s="105">
        <v>26.140499999999999</v>
      </c>
      <c r="AV1757" s="105">
        <v>26.559100000000001</v>
      </c>
      <c r="AW1757" s="105">
        <v>27.385300000000001</v>
      </c>
      <c r="AX1757" s="105">
        <v>25.6798</v>
      </c>
      <c r="AY1757" s="105">
        <v>26.480899999999998</v>
      </c>
      <c r="AZ1757" s="105">
        <v>25.8995</v>
      </c>
      <c r="BA1757" s="105">
        <v>26.618300000000001</v>
      </c>
      <c r="BB1757" s="105">
        <v>26.252300000000002</v>
      </c>
      <c r="BC1757" s="105">
        <v>25.655799999999999</v>
      </c>
      <c r="BD1757" s="105">
        <v>26.668900000000001</v>
      </c>
      <c r="BE1757" s="105">
        <v>26.662600000000001</v>
      </c>
      <c r="BF1757" s="105">
        <v>25.531400000000001</v>
      </c>
      <c r="BG1757" s="105">
        <v>26.299199999999999</v>
      </c>
      <c r="BH1757" s="105">
        <v>26.482299999999999</v>
      </c>
      <c r="BI1757" s="105">
        <v>21.7531</v>
      </c>
      <c r="BJ1757" s="105">
        <v>26.079899999999999</v>
      </c>
      <c r="BK1757" s="105">
        <v>26.110399999999998</v>
      </c>
      <c r="BL1757" s="116">
        <v>22.718499999999999</v>
      </c>
      <c r="BM1757" s="112">
        <v>6.5797300000000003E-2</v>
      </c>
      <c r="BN1757" s="112">
        <v>0.97830399999999995</v>
      </c>
      <c r="BO1757" s="112">
        <v>0.65618699999999996</v>
      </c>
      <c r="BP1757" s="112">
        <v>0.80509900000000001</v>
      </c>
      <c r="BQ1757" s="112">
        <v>0.21862000000000001</v>
      </c>
      <c r="BR1757" s="112">
        <v>0.41293600000000003</v>
      </c>
      <c r="BS1757" s="112">
        <v>0.35726200000000002</v>
      </c>
      <c r="BT1757" s="112">
        <v>0.32922600000000002</v>
      </c>
      <c r="BU1757" s="117">
        <v>0.95113199999999998</v>
      </c>
      <c r="BV1757" s="112">
        <v>0.12076000000000001</v>
      </c>
      <c r="BW1757" s="112">
        <v>0.98315699999999995</v>
      </c>
      <c r="BX1757" s="112">
        <v>0.73696099999999998</v>
      </c>
      <c r="BY1757" s="112">
        <v>0.84201400000000004</v>
      </c>
      <c r="BZ1757" s="112">
        <v>0.59221699999999999</v>
      </c>
      <c r="CA1757" s="112">
        <v>0.67622700000000002</v>
      </c>
      <c r="CB1757" s="112">
        <v>0.58655900000000005</v>
      </c>
      <c r="CC1757" s="112">
        <v>0.52525100000000002</v>
      </c>
      <c r="CD1757" s="117">
        <v>0.98666399999999999</v>
      </c>
      <c r="CE1757" s="105">
        <v>2.8355100000000002</v>
      </c>
      <c r="CF1757" s="105">
        <v>5.2193999999999997E-2</v>
      </c>
      <c r="CG1757" s="105">
        <v>0.68071599999999999</v>
      </c>
      <c r="CH1757" s="105">
        <v>0.475692</v>
      </c>
      <c r="CI1757" s="105">
        <v>1.72536</v>
      </c>
      <c r="CJ1757" s="105">
        <v>1.0504500000000001</v>
      </c>
      <c r="CK1757" s="105">
        <v>1.2058500000000001</v>
      </c>
      <c r="CL1757" s="105">
        <v>1.3180000000000001</v>
      </c>
      <c r="CM1757" s="116">
        <v>-0.124755</v>
      </c>
    </row>
    <row r="1758" spans="1:91">
      <c r="A1758" s="104" t="s">
        <v>4567</v>
      </c>
      <c r="B1758" s="104" t="s">
        <v>4568</v>
      </c>
      <c r="C1758" s="104" t="s">
        <v>4569</v>
      </c>
      <c r="D1758" s="105">
        <v>33.096400000000003</v>
      </c>
      <c r="E1758" s="108">
        <v>7886686107</v>
      </c>
      <c r="F1758" s="108">
        <v>8008266654</v>
      </c>
      <c r="G1758" s="108">
        <v>6339430952</v>
      </c>
      <c r="H1758" s="108">
        <v>7631976636</v>
      </c>
      <c r="I1758" s="108">
        <v>7510676370</v>
      </c>
      <c r="J1758" s="108">
        <v>7351654572</v>
      </c>
      <c r="K1758" s="108">
        <v>7565196719</v>
      </c>
      <c r="L1758" s="108">
        <v>5190257799</v>
      </c>
      <c r="M1758" s="108">
        <v>8177410750</v>
      </c>
      <c r="N1758" s="108">
        <v>7453238612</v>
      </c>
      <c r="O1758" s="108">
        <v>8768314300</v>
      </c>
      <c r="P1758" s="108">
        <v>7370576111</v>
      </c>
      <c r="Q1758" s="108">
        <v>7846365259</v>
      </c>
      <c r="R1758" s="108">
        <v>8368141004</v>
      </c>
      <c r="S1758" s="108">
        <v>8412364478</v>
      </c>
      <c r="T1758" s="108">
        <v>6862678591</v>
      </c>
      <c r="U1758" s="108">
        <v>7498753109</v>
      </c>
      <c r="V1758" s="108">
        <v>7245188939</v>
      </c>
      <c r="W1758" s="108">
        <v>8005633754</v>
      </c>
      <c r="X1758" s="108">
        <v>7579044295</v>
      </c>
      <c r="Y1758" s="108">
        <v>6529129232</v>
      </c>
      <c r="Z1758" s="108">
        <v>5211649039</v>
      </c>
      <c r="AA1758" s="108">
        <v>5358555199</v>
      </c>
      <c r="AB1758" s="108">
        <v>6285192945</v>
      </c>
      <c r="AC1758" s="108">
        <v>8521107418</v>
      </c>
      <c r="AD1758" s="108">
        <v>7749257884</v>
      </c>
      <c r="AE1758" s="108">
        <v>7878752289</v>
      </c>
      <c r="AF1758" s="108">
        <v>7481979472</v>
      </c>
      <c r="AG1758" s="108">
        <v>7885581576</v>
      </c>
      <c r="AH1758" s="115">
        <v>6856705294</v>
      </c>
      <c r="AI1758" s="105">
        <v>33.260300000000001</v>
      </c>
      <c r="AJ1758" s="105">
        <v>33.443199999999997</v>
      </c>
      <c r="AK1758" s="105">
        <v>33.118299999999998</v>
      </c>
      <c r="AL1758" s="105">
        <v>33.1038</v>
      </c>
      <c r="AM1758" s="105">
        <v>33.229399999999998</v>
      </c>
      <c r="AN1758" s="105">
        <v>33.210799999999999</v>
      </c>
      <c r="AO1758" s="105">
        <v>33.080399999999997</v>
      </c>
      <c r="AP1758" s="105">
        <v>32.948099999999997</v>
      </c>
      <c r="AQ1758" s="105">
        <v>33.118099999999998</v>
      </c>
      <c r="AR1758" s="105">
        <v>33.246000000000002</v>
      </c>
      <c r="AS1758" s="105">
        <v>33.555199999999999</v>
      </c>
      <c r="AT1758" s="105">
        <v>33.383299999999998</v>
      </c>
      <c r="AU1758" s="105">
        <v>33.088999999999999</v>
      </c>
      <c r="AV1758" s="105">
        <v>33.252000000000002</v>
      </c>
      <c r="AW1758" s="105">
        <v>33.308300000000003</v>
      </c>
      <c r="AX1758" s="105">
        <v>33.055399999999999</v>
      </c>
      <c r="AY1758" s="105">
        <v>33.118699999999997</v>
      </c>
      <c r="AZ1758" s="105">
        <v>33.086300000000001</v>
      </c>
      <c r="BA1758" s="105">
        <v>33.143300000000004</v>
      </c>
      <c r="BB1758" s="105">
        <v>33.148400000000002</v>
      </c>
      <c r="BC1758" s="105">
        <v>32.809199999999997</v>
      </c>
      <c r="BD1758" s="105">
        <v>32.695999999999998</v>
      </c>
      <c r="BE1758" s="105">
        <v>32.722299999999997</v>
      </c>
      <c r="BF1758" s="105">
        <v>32.985900000000001</v>
      </c>
      <c r="BG1758" s="105">
        <v>33.0351</v>
      </c>
      <c r="BH1758" s="105">
        <v>32.866199999999999</v>
      </c>
      <c r="BI1758" s="105">
        <v>32.889200000000002</v>
      </c>
      <c r="BJ1758" s="105">
        <v>32.855800000000002</v>
      </c>
      <c r="BK1758" s="105">
        <v>32.804099999999998</v>
      </c>
      <c r="BL1758" s="116">
        <v>32.667499999999997</v>
      </c>
      <c r="BM1758" s="112">
        <v>1.044E-2</v>
      </c>
      <c r="BN1758" s="112">
        <v>4.0675399999999997E-3</v>
      </c>
      <c r="BO1758" s="112">
        <v>2.3135800000000002E-2</v>
      </c>
      <c r="BP1758" s="112">
        <v>4.22932E-3</v>
      </c>
      <c r="BQ1758" s="112">
        <v>7.0075299999999997E-3</v>
      </c>
      <c r="BR1758" s="112">
        <v>6.2272100000000004E-3</v>
      </c>
      <c r="BS1758" s="112">
        <v>0.10913100000000001</v>
      </c>
      <c r="BT1758" s="112">
        <v>0.82482</v>
      </c>
      <c r="BU1758" s="117">
        <v>0.11597499999999999</v>
      </c>
      <c r="BV1758" s="112">
        <v>4.1158399999999998E-2</v>
      </c>
      <c r="BW1758" s="112">
        <v>2.2793999999999998E-2</v>
      </c>
      <c r="BX1758" s="112">
        <v>8.9012599999999997E-2</v>
      </c>
      <c r="BY1758" s="112">
        <v>1.60492E-2</v>
      </c>
      <c r="BZ1758" s="112">
        <v>0.23836299999999999</v>
      </c>
      <c r="CA1758" s="112">
        <v>7.3176900000000003E-2</v>
      </c>
      <c r="CB1758" s="112">
        <v>0.31069600000000003</v>
      </c>
      <c r="CC1758" s="112">
        <v>0.90461100000000005</v>
      </c>
      <c r="CD1758" s="117">
        <v>0.64379200000000003</v>
      </c>
      <c r="CE1758" s="105">
        <v>0.49811800000000001</v>
      </c>
      <c r="CF1758" s="105">
        <v>0.40551900000000002</v>
      </c>
      <c r="CG1758" s="105">
        <v>0.27305099999999999</v>
      </c>
      <c r="CH1758" s="105">
        <v>0.61902000000000001</v>
      </c>
      <c r="CI1758" s="105">
        <v>0.44057800000000003</v>
      </c>
      <c r="CJ1758" s="105">
        <v>0.31097399999999997</v>
      </c>
      <c r="CK1758" s="105">
        <v>0.25781799999999999</v>
      </c>
      <c r="CL1758" s="105">
        <v>2.5581400000000001E-2</v>
      </c>
      <c r="CM1758" s="116">
        <v>0.154339</v>
      </c>
    </row>
    <row r="1759" spans="1:91">
      <c r="A1759" s="104" t="s">
        <v>5477</v>
      </c>
      <c r="B1759" s="104" t="s">
        <v>5478</v>
      </c>
      <c r="C1759" s="104" t="s">
        <v>471</v>
      </c>
      <c r="D1759" s="105">
        <v>23.9268</v>
      </c>
      <c r="E1759" s="108">
        <v>34880320</v>
      </c>
      <c r="F1759" s="108">
        <v>5624530.5</v>
      </c>
      <c r="G1759" s="108">
        <v>7144603</v>
      </c>
      <c r="H1759" s="108">
        <v>18300616</v>
      </c>
      <c r="I1759" s="108"/>
      <c r="J1759" s="108">
        <v>2155631</v>
      </c>
      <c r="K1759" s="108">
        <v>37574276</v>
      </c>
      <c r="L1759" s="108">
        <v>15641838</v>
      </c>
      <c r="M1759" s="108">
        <v>19995218</v>
      </c>
      <c r="N1759" s="108"/>
      <c r="O1759" s="108"/>
      <c r="P1759" s="108"/>
      <c r="Q1759" s="108"/>
      <c r="R1759" s="108">
        <v>24858670</v>
      </c>
      <c r="S1759" s="108"/>
      <c r="T1759" s="108">
        <v>18406242</v>
      </c>
      <c r="U1759" s="108">
        <v>12579084</v>
      </c>
      <c r="V1759" s="108"/>
      <c r="W1759" s="108">
        <v>31293930</v>
      </c>
      <c r="X1759" s="108">
        <v>40064776</v>
      </c>
      <c r="Y1759" s="108">
        <v>20263860</v>
      </c>
      <c r="Z1759" s="108"/>
      <c r="AA1759" s="108"/>
      <c r="AB1759" s="108">
        <v>41317816</v>
      </c>
      <c r="AC1759" s="108">
        <v>26619790</v>
      </c>
      <c r="AD1759" s="108">
        <v>20125412</v>
      </c>
      <c r="AE1759" s="108">
        <v>19737726</v>
      </c>
      <c r="AF1759" s="108"/>
      <c r="AG1759" s="108"/>
      <c r="AH1759" s="115">
        <v>15138589</v>
      </c>
      <c r="AI1759" s="105">
        <v>25.439399999999999</v>
      </c>
      <c r="AJ1759" s="105">
        <v>23.171500000000002</v>
      </c>
      <c r="AK1759" s="105">
        <v>23.485299999999999</v>
      </c>
      <c r="AL1759" s="105">
        <v>24.399799999999999</v>
      </c>
      <c r="AM1759" s="105">
        <v>19.6068</v>
      </c>
      <c r="AN1759" s="105">
        <v>21.7498</v>
      </c>
      <c r="AO1759" s="105">
        <v>25.366700000000002</v>
      </c>
      <c r="AP1759" s="105">
        <v>25.030899999999999</v>
      </c>
      <c r="AQ1759" s="105">
        <v>24.4422</v>
      </c>
      <c r="AR1759" s="105">
        <v>22.153300000000002</v>
      </c>
      <c r="AS1759" s="105">
        <v>21.1282</v>
      </c>
      <c r="AT1759" s="105">
        <v>20.921600000000002</v>
      </c>
      <c r="AU1759" s="105">
        <v>21.718699999999998</v>
      </c>
      <c r="AV1759" s="105">
        <v>24.8569</v>
      </c>
      <c r="AW1759" s="105">
        <v>22.376200000000001</v>
      </c>
      <c r="AX1759" s="105">
        <v>24.513000000000002</v>
      </c>
      <c r="AY1759" s="105">
        <v>23.9389</v>
      </c>
      <c r="AZ1759" s="105">
        <v>21.269500000000001</v>
      </c>
      <c r="BA1759" s="105">
        <v>25.144300000000001</v>
      </c>
      <c r="BB1759" s="105">
        <v>25.657299999999999</v>
      </c>
      <c r="BC1759" s="105">
        <v>24.557700000000001</v>
      </c>
      <c r="BD1759" s="105">
        <v>21.841200000000001</v>
      </c>
      <c r="BE1759" s="105">
        <v>21.179300000000001</v>
      </c>
      <c r="BF1759" s="105">
        <v>25.736799999999999</v>
      </c>
      <c r="BG1759" s="105">
        <v>24.656700000000001</v>
      </c>
      <c r="BH1759" s="105">
        <v>24.269400000000001</v>
      </c>
      <c r="BI1759" s="105">
        <v>24.2483</v>
      </c>
      <c r="BJ1759" s="105">
        <v>23.4406</v>
      </c>
      <c r="BK1759" s="105">
        <v>20.4741</v>
      </c>
      <c r="BL1759" s="116">
        <v>23.9147</v>
      </c>
      <c r="BM1759" s="112">
        <v>0.33188699999999999</v>
      </c>
      <c r="BN1759" s="112">
        <v>0.71387800000000001</v>
      </c>
      <c r="BO1759" s="112">
        <v>0.103036</v>
      </c>
      <c r="BP1759" s="112">
        <v>0.34950199999999998</v>
      </c>
      <c r="BQ1759" s="112">
        <v>0.80777200000000005</v>
      </c>
      <c r="BR1759" s="112">
        <v>0.68979400000000002</v>
      </c>
      <c r="BS1759" s="112">
        <v>8.9005299999999996E-2</v>
      </c>
      <c r="BT1759" s="112">
        <v>0.87073599999999995</v>
      </c>
      <c r="BU1759" s="117">
        <v>0.17583299999999999</v>
      </c>
      <c r="BV1759" s="112">
        <v>0.41561799999999999</v>
      </c>
      <c r="BW1759" s="112">
        <v>0.771455</v>
      </c>
      <c r="BX1759" s="112">
        <v>0.19664499999999999</v>
      </c>
      <c r="BY1759" s="112">
        <v>0.43427199999999999</v>
      </c>
      <c r="BZ1759" s="112">
        <v>0.90826899999999999</v>
      </c>
      <c r="CA1759" s="112">
        <v>0.84884099999999996</v>
      </c>
      <c r="CB1759" s="112">
        <v>0.28048400000000001</v>
      </c>
      <c r="CC1759" s="112">
        <v>0.93189500000000003</v>
      </c>
      <c r="CD1759" s="117">
        <v>0.68647800000000003</v>
      </c>
      <c r="CE1759" s="105">
        <v>1.42225</v>
      </c>
      <c r="CF1759" s="105">
        <v>-0.69102699999999995</v>
      </c>
      <c r="CG1759" s="105">
        <v>2.3367900000000001</v>
      </c>
      <c r="CH1759" s="105">
        <v>-1.20878</v>
      </c>
      <c r="CI1759" s="105">
        <v>0.374116</v>
      </c>
      <c r="CJ1759" s="105">
        <v>0.63065499999999997</v>
      </c>
      <c r="CK1759" s="105">
        <v>2.50996</v>
      </c>
      <c r="CL1759" s="105">
        <v>0.30929200000000001</v>
      </c>
      <c r="CM1759" s="116">
        <v>1.78166</v>
      </c>
    </row>
    <row r="1760" spans="1:91">
      <c r="A1760" s="104" t="s">
        <v>4570</v>
      </c>
      <c r="B1760" s="104" t="s">
        <v>4571</v>
      </c>
      <c r="C1760" s="104" t="s">
        <v>4572</v>
      </c>
      <c r="D1760" s="105">
        <v>26.480800000000002</v>
      </c>
      <c r="E1760" s="108">
        <v>67196865.25</v>
      </c>
      <c r="F1760" s="108">
        <v>83155907.5</v>
      </c>
      <c r="G1760" s="108">
        <v>114493987.3</v>
      </c>
      <c r="H1760" s="108">
        <v>78318157.5</v>
      </c>
      <c r="I1760" s="108">
        <v>202487358</v>
      </c>
      <c r="J1760" s="108">
        <v>45598592.5</v>
      </c>
      <c r="K1760" s="108">
        <v>91184235</v>
      </c>
      <c r="L1760" s="108">
        <v>21310659</v>
      </c>
      <c r="M1760" s="108">
        <v>41468211</v>
      </c>
      <c r="N1760" s="108">
        <v>74290678</v>
      </c>
      <c r="O1760" s="108">
        <v>57536528</v>
      </c>
      <c r="P1760" s="108"/>
      <c r="Q1760" s="108">
        <v>78179786</v>
      </c>
      <c r="R1760" s="108">
        <v>79545655</v>
      </c>
      <c r="S1760" s="108">
        <v>117071993</v>
      </c>
      <c r="T1760" s="108">
        <v>74080752</v>
      </c>
      <c r="U1760" s="108">
        <v>78897194</v>
      </c>
      <c r="V1760" s="108">
        <v>17173241</v>
      </c>
      <c r="W1760" s="108">
        <v>78136192</v>
      </c>
      <c r="X1760" s="108">
        <v>70643283.629999995</v>
      </c>
      <c r="Y1760" s="108">
        <v>80454643.25</v>
      </c>
      <c r="Z1760" s="108">
        <v>95611789.75</v>
      </c>
      <c r="AA1760" s="108">
        <v>63904940</v>
      </c>
      <c r="AB1760" s="108">
        <v>82177152</v>
      </c>
      <c r="AC1760" s="108">
        <v>83394630.879999995</v>
      </c>
      <c r="AD1760" s="108">
        <v>72796302</v>
      </c>
      <c r="AE1760" s="108">
        <v>80064165</v>
      </c>
      <c r="AF1760" s="108">
        <v>108595207</v>
      </c>
      <c r="AG1760" s="108">
        <v>106984956</v>
      </c>
      <c r="AH1760" s="115">
        <v>110534528</v>
      </c>
      <c r="AI1760" s="105">
        <v>26.385400000000001</v>
      </c>
      <c r="AJ1760" s="105">
        <v>27.008199999999999</v>
      </c>
      <c r="AK1760" s="105">
        <v>27.434000000000001</v>
      </c>
      <c r="AL1760" s="105">
        <v>26.497199999999999</v>
      </c>
      <c r="AM1760" s="105">
        <v>28.046900000000001</v>
      </c>
      <c r="AN1760" s="105">
        <v>26.254200000000001</v>
      </c>
      <c r="AO1760" s="105">
        <v>26.690100000000001</v>
      </c>
      <c r="AP1760" s="105">
        <v>25.470500000000001</v>
      </c>
      <c r="AQ1760" s="105">
        <v>25.494599999999998</v>
      </c>
      <c r="AR1760" s="105">
        <v>26.540600000000001</v>
      </c>
      <c r="AS1760" s="105">
        <v>26.446400000000001</v>
      </c>
      <c r="AT1760" s="105">
        <v>21.9238</v>
      </c>
      <c r="AU1760" s="105">
        <v>26.436800000000002</v>
      </c>
      <c r="AV1760" s="105">
        <v>26.535</v>
      </c>
      <c r="AW1760" s="105">
        <v>27.246600000000001</v>
      </c>
      <c r="AX1760" s="105">
        <v>26.521899999999999</v>
      </c>
      <c r="AY1760" s="105">
        <v>26.5715</v>
      </c>
      <c r="AZ1760" s="105">
        <v>24.462199999999999</v>
      </c>
      <c r="BA1760" s="105">
        <v>26.464400000000001</v>
      </c>
      <c r="BB1760" s="105">
        <v>26.428799999999999</v>
      </c>
      <c r="BC1760" s="105">
        <v>26.430700000000002</v>
      </c>
      <c r="BD1760" s="105">
        <v>26.917300000000001</v>
      </c>
      <c r="BE1760" s="105">
        <v>26.353999999999999</v>
      </c>
      <c r="BF1760" s="105">
        <v>26.7288</v>
      </c>
      <c r="BG1760" s="105">
        <v>26.335000000000001</v>
      </c>
      <c r="BH1760" s="105">
        <v>26.123100000000001</v>
      </c>
      <c r="BI1760" s="105">
        <v>26.2685</v>
      </c>
      <c r="BJ1760" s="105">
        <v>26.749400000000001</v>
      </c>
      <c r="BK1760" s="105">
        <v>26.645800000000001</v>
      </c>
      <c r="BL1760" s="116">
        <v>26.7791</v>
      </c>
      <c r="BM1760" s="112">
        <v>0.51756100000000005</v>
      </c>
      <c r="BN1760" s="112">
        <v>0.73048400000000002</v>
      </c>
      <c r="BO1760" s="112">
        <v>0.106573</v>
      </c>
      <c r="BP1760" s="112">
        <v>0.31376500000000002</v>
      </c>
      <c r="BQ1760" s="112">
        <v>0.95742499999999997</v>
      </c>
      <c r="BR1760" s="112">
        <v>0.27815200000000001</v>
      </c>
      <c r="BS1760" s="112">
        <v>2.51899E-3</v>
      </c>
      <c r="BT1760" s="112">
        <v>0.75031800000000004</v>
      </c>
      <c r="BU1760" s="117">
        <v>2.9245600000000001E-3</v>
      </c>
      <c r="BV1760" s="112">
        <v>0.59380100000000002</v>
      </c>
      <c r="BW1760" s="112">
        <v>0.78409399999999996</v>
      </c>
      <c r="BX1760" s="112">
        <v>0.20059399999999999</v>
      </c>
      <c r="BY1760" s="112">
        <v>0.40078200000000003</v>
      </c>
      <c r="BZ1760" s="112">
        <v>0.97679800000000006</v>
      </c>
      <c r="CA1760" s="112">
        <v>0.54998999999999998</v>
      </c>
      <c r="CB1760" s="112">
        <v>5.4246299999999997E-2</v>
      </c>
      <c r="CC1760" s="112">
        <v>0.85655999999999999</v>
      </c>
      <c r="CD1760" s="117">
        <v>0.28253899999999998</v>
      </c>
      <c r="CE1760" s="105">
        <v>0.21771199999999999</v>
      </c>
      <c r="CF1760" s="105">
        <v>0.20799799999999999</v>
      </c>
      <c r="CG1760" s="105">
        <v>-0.83970699999999998</v>
      </c>
      <c r="CH1760" s="105">
        <v>-1.7545299999999999</v>
      </c>
      <c r="CI1760" s="105">
        <v>1.46739E-2</v>
      </c>
      <c r="CJ1760" s="105">
        <v>-0.87294000000000005</v>
      </c>
      <c r="CK1760" s="105">
        <v>-0.28347800000000001</v>
      </c>
      <c r="CL1760" s="105">
        <v>-5.8097200000000002E-2</v>
      </c>
      <c r="CM1760" s="116">
        <v>-0.48260599999999998</v>
      </c>
    </row>
    <row r="1761" spans="1:91">
      <c r="A1761" s="104" t="s">
        <v>5479</v>
      </c>
      <c r="B1761" s="104" t="s">
        <v>5480</v>
      </c>
      <c r="C1761" s="104" t="s">
        <v>5481</v>
      </c>
      <c r="D1761" s="105">
        <v>26.2498</v>
      </c>
      <c r="E1761" s="108">
        <v>43564516</v>
      </c>
      <c r="F1761" s="108">
        <v>17195164</v>
      </c>
      <c r="G1761" s="108">
        <v>13475613</v>
      </c>
      <c r="H1761" s="108">
        <v>24937628</v>
      </c>
      <c r="I1761" s="108">
        <v>21339714</v>
      </c>
      <c r="J1761" s="108">
        <v>9008426</v>
      </c>
      <c r="K1761" s="108">
        <v>51304212</v>
      </c>
      <c r="L1761" s="108">
        <v>9483279</v>
      </c>
      <c r="M1761" s="108">
        <v>47263788</v>
      </c>
      <c r="N1761" s="108">
        <v>11239671</v>
      </c>
      <c r="O1761" s="108">
        <v>8247260.5</v>
      </c>
      <c r="P1761" s="108">
        <v>16312724</v>
      </c>
      <c r="Q1761" s="108">
        <v>70020680</v>
      </c>
      <c r="R1761" s="108">
        <v>68844328</v>
      </c>
      <c r="S1761" s="108">
        <v>46709572</v>
      </c>
      <c r="T1761" s="108">
        <v>65496008</v>
      </c>
      <c r="U1761" s="108">
        <v>73526328</v>
      </c>
      <c r="V1761" s="108">
        <v>60262520</v>
      </c>
      <c r="W1761" s="108">
        <v>64145272</v>
      </c>
      <c r="X1761" s="108">
        <v>65744360</v>
      </c>
      <c r="Y1761" s="108">
        <v>69865880</v>
      </c>
      <c r="Z1761" s="108">
        <v>64128020</v>
      </c>
      <c r="AA1761" s="108">
        <v>67704928</v>
      </c>
      <c r="AB1761" s="108">
        <v>62651064</v>
      </c>
      <c r="AC1761" s="108">
        <v>95874832</v>
      </c>
      <c r="AD1761" s="108">
        <v>101267928</v>
      </c>
      <c r="AE1761" s="108">
        <v>94523400</v>
      </c>
      <c r="AF1761" s="108">
        <v>88784216</v>
      </c>
      <c r="AG1761" s="108">
        <v>104324152</v>
      </c>
      <c r="AH1761" s="115">
        <v>96879872</v>
      </c>
      <c r="AI1761" s="105">
        <v>25.760100000000001</v>
      </c>
      <c r="AJ1761" s="105">
        <v>24.776399999999999</v>
      </c>
      <c r="AK1761" s="105">
        <v>24.369299999999999</v>
      </c>
      <c r="AL1761" s="105">
        <v>24.8462</v>
      </c>
      <c r="AM1761" s="105">
        <v>24.837</v>
      </c>
      <c r="AN1761" s="105">
        <v>23.970800000000001</v>
      </c>
      <c r="AO1761" s="105">
        <v>25.844100000000001</v>
      </c>
      <c r="AP1761" s="105">
        <v>24.308599999999998</v>
      </c>
      <c r="AQ1761" s="105">
        <v>25.683299999999999</v>
      </c>
      <c r="AR1761" s="105">
        <v>23.6401</v>
      </c>
      <c r="AS1761" s="105">
        <v>23.8002</v>
      </c>
      <c r="AT1761" s="105">
        <v>24.563700000000001</v>
      </c>
      <c r="AU1761" s="105">
        <v>26.276900000000001</v>
      </c>
      <c r="AV1761" s="105">
        <v>26.326499999999999</v>
      </c>
      <c r="AW1761" s="105">
        <v>25.993200000000002</v>
      </c>
      <c r="AX1761" s="105">
        <v>26.344200000000001</v>
      </c>
      <c r="AY1761" s="105">
        <v>26.4697</v>
      </c>
      <c r="AZ1761" s="105">
        <v>26.265699999999999</v>
      </c>
      <c r="BA1761" s="105">
        <v>26.1798</v>
      </c>
      <c r="BB1761" s="105">
        <v>26.331499999999998</v>
      </c>
      <c r="BC1761" s="105">
        <v>26.233899999999998</v>
      </c>
      <c r="BD1761" s="105">
        <v>26.320799999999998</v>
      </c>
      <c r="BE1761" s="105">
        <v>26.432600000000001</v>
      </c>
      <c r="BF1761" s="105">
        <v>26.337399999999999</v>
      </c>
      <c r="BG1761" s="105">
        <v>26.5337</v>
      </c>
      <c r="BH1761" s="105">
        <v>26.604399999999998</v>
      </c>
      <c r="BI1761" s="105">
        <v>26.507999999999999</v>
      </c>
      <c r="BJ1761" s="105">
        <v>26.4588</v>
      </c>
      <c r="BK1761" s="105">
        <v>26.608599999999999</v>
      </c>
      <c r="BL1761" s="116">
        <v>26.583300000000001</v>
      </c>
      <c r="BM1761" s="112">
        <v>1.8984500000000001E-2</v>
      </c>
      <c r="BN1761" s="112">
        <v>2.4433900000000001E-3</v>
      </c>
      <c r="BO1761" s="112">
        <v>6.0178200000000001E-2</v>
      </c>
      <c r="BP1761" s="112">
        <v>9.0818799999999999E-4</v>
      </c>
      <c r="BQ1761" s="112">
        <v>3.6547900000000001E-2</v>
      </c>
      <c r="BR1761" s="112">
        <v>6.4760899999999996E-2</v>
      </c>
      <c r="BS1761" s="112">
        <v>9.25839E-3</v>
      </c>
      <c r="BT1761" s="112">
        <v>3.2208100000000003E-2</v>
      </c>
      <c r="BU1761" s="117">
        <v>0.97923099999999996</v>
      </c>
      <c r="BV1761" s="112">
        <v>5.74835E-2</v>
      </c>
      <c r="BW1761" s="112">
        <v>1.97027E-2</v>
      </c>
      <c r="BX1761" s="112">
        <v>0.14993699999999999</v>
      </c>
      <c r="BY1761" s="112">
        <v>7.6238699999999996E-3</v>
      </c>
      <c r="BZ1761" s="112">
        <v>0.35445500000000002</v>
      </c>
      <c r="CA1761" s="112">
        <v>0.25575799999999999</v>
      </c>
      <c r="CB1761" s="112">
        <v>9.7467499999999999E-2</v>
      </c>
      <c r="CC1761" s="112">
        <v>0.14619499999999999</v>
      </c>
      <c r="CD1761" s="117">
        <v>0.99504300000000001</v>
      </c>
      <c r="CE1761" s="105">
        <v>-1.5816399999999999</v>
      </c>
      <c r="CF1761" s="105">
        <v>-1.99892</v>
      </c>
      <c r="CG1761" s="105">
        <v>-1.27155</v>
      </c>
      <c r="CH1761" s="105">
        <v>-2.54895</v>
      </c>
      <c r="CI1761" s="105">
        <v>-0.35138399999999997</v>
      </c>
      <c r="CJ1761" s="105">
        <v>-0.19037399999999999</v>
      </c>
      <c r="CK1761" s="105">
        <v>-0.30185299999999998</v>
      </c>
      <c r="CL1761" s="105">
        <v>-0.18664900000000001</v>
      </c>
      <c r="CM1761" s="116">
        <v>-1.50998E-3</v>
      </c>
    </row>
    <row r="1762" spans="1:91">
      <c r="A1762" s="104" t="s">
        <v>4573</v>
      </c>
      <c r="B1762" s="104" t="s">
        <v>4574</v>
      </c>
      <c r="C1762" s="104" t="s">
        <v>4575</v>
      </c>
      <c r="D1762" s="105">
        <v>27.642099999999999</v>
      </c>
      <c r="E1762" s="108">
        <v>148157055.5</v>
      </c>
      <c r="F1762" s="108">
        <v>44940621</v>
      </c>
      <c r="G1762" s="108">
        <v>60109029</v>
      </c>
      <c r="H1762" s="108">
        <v>34116458</v>
      </c>
      <c r="I1762" s="108">
        <v>7983020.5</v>
      </c>
      <c r="J1762" s="108">
        <v>21367742</v>
      </c>
      <c r="K1762" s="108"/>
      <c r="L1762" s="108">
        <v>29830080.75</v>
      </c>
      <c r="M1762" s="108">
        <v>16246957.5</v>
      </c>
      <c r="N1762" s="108">
        <v>328050850</v>
      </c>
      <c r="O1762" s="108">
        <v>228968547.5</v>
      </c>
      <c r="P1762" s="108">
        <v>323913112</v>
      </c>
      <c r="Q1762" s="108">
        <v>188921650.5</v>
      </c>
      <c r="R1762" s="108">
        <v>181093640</v>
      </c>
      <c r="S1762" s="108">
        <v>302385478</v>
      </c>
      <c r="T1762" s="108">
        <v>147020127.5</v>
      </c>
      <c r="U1762" s="108">
        <v>169399037</v>
      </c>
      <c r="V1762" s="108">
        <v>215212868</v>
      </c>
      <c r="W1762" s="108">
        <v>157039513</v>
      </c>
      <c r="X1762" s="108">
        <v>180525072</v>
      </c>
      <c r="Y1762" s="108">
        <v>176011513</v>
      </c>
      <c r="Z1762" s="108">
        <v>142969104</v>
      </c>
      <c r="AA1762" s="108">
        <v>164532103.30000001</v>
      </c>
      <c r="AB1762" s="108">
        <v>142572591.5</v>
      </c>
      <c r="AC1762" s="108">
        <v>209392112</v>
      </c>
      <c r="AD1762" s="108">
        <v>214695904</v>
      </c>
      <c r="AE1762" s="108">
        <v>222387821.5</v>
      </c>
      <c r="AF1762" s="108">
        <v>200146830</v>
      </c>
      <c r="AG1762" s="108">
        <v>216982875.5</v>
      </c>
      <c r="AH1762" s="115">
        <v>226311876</v>
      </c>
      <c r="AI1762" s="105">
        <v>27.526</v>
      </c>
      <c r="AJ1762" s="105">
        <v>26.1206</v>
      </c>
      <c r="AK1762" s="105">
        <v>26.5059</v>
      </c>
      <c r="AL1762" s="105">
        <v>25.298400000000001</v>
      </c>
      <c r="AM1762" s="105">
        <v>23.380500000000001</v>
      </c>
      <c r="AN1762" s="105">
        <v>25.244399999999999</v>
      </c>
      <c r="AO1762" s="105">
        <v>22.962499999999999</v>
      </c>
      <c r="AP1762" s="105">
        <v>25.961500000000001</v>
      </c>
      <c r="AQ1762" s="105">
        <v>24.142800000000001</v>
      </c>
      <c r="AR1762" s="105">
        <v>28.7118</v>
      </c>
      <c r="AS1762" s="105">
        <v>28.375399999999999</v>
      </c>
      <c r="AT1762" s="105">
        <v>28.8752</v>
      </c>
      <c r="AU1762" s="105">
        <v>27.727799999999998</v>
      </c>
      <c r="AV1762" s="105">
        <v>27.721900000000002</v>
      </c>
      <c r="AW1762" s="105">
        <v>28.661100000000001</v>
      </c>
      <c r="AX1762" s="105">
        <v>27.5108</v>
      </c>
      <c r="AY1762" s="105">
        <v>27.654699999999998</v>
      </c>
      <c r="AZ1762" s="105">
        <v>28.055199999999999</v>
      </c>
      <c r="BA1762" s="105">
        <v>27.471499999999999</v>
      </c>
      <c r="BB1762" s="105">
        <v>27.775600000000001</v>
      </c>
      <c r="BC1762" s="105">
        <v>27.590299999999999</v>
      </c>
      <c r="BD1762" s="105">
        <v>27.519400000000001</v>
      </c>
      <c r="BE1762" s="105">
        <v>27.762</v>
      </c>
      <c r="BF1762" s="105">
        <v>27.523700000000002</v>
      </c>
      <c r="BG1762" s="105">
        <v>27.652699999999999</v>
      </c>
      <c r="BH1762" s="105">
        <v>27.704599999999999</v>
      </c>
      <c r="BI1762" s="105">
        <v>27.7424</v>
      </c>
      <c r="BJ1762" s="105">
        <v>27.631499999999999</v>
      </c>
      <c r="BK1762" s="105">
        <v>27.666899999999998</v>
      </c>
      <c r="BL1762" s="116">
        <v>27.807700000000001</v>
      </c>
      <c r="BM1762" s="112">
        <v>8.0332100000000004E-2</v>
      </c>
      <c r="BN1762" s="112">
        <v>8.4161199999999992E-3</v>
      </c>
      <c r="BO1762" s="112">
        <v>1.8629300000000001E-2</v>
      </c>
      <c r="BP1762" s="112">
        <v>3.7048200000000002E-3</v>
      </c>
      <c r="BQ1762" s="112">
        <v>0.35000500000000001</v>
      </c>
      <c r="BR1762" s="112">
        <v>0.834893</v>
      </c>
      <c r="BS1762" s="112">
        <v>0.43555500000000003</v>
      </c>
      <c r="BT1762" s="112">
        <v>0.35728799999999999</v>
      </c>
      <c r="BU1762" s="117">
        <v>0.97291899999999998</v>
      </c>
      <c r="BV1762" s="112">
        <v>0.13950699999999999</v>
      </c>
      <c r="BW1762" s="112">
        <v>3.51314E-2</v>
      </c>
      <c r="BX1762" s="112">
        <v>7.9668699999999995E-2</v>
      </c>
      <c r="BY1762" s="112">
        <v>1.5135300000000001E-2</v>
      </c>
      <c r="BZ1762" s="112">
        <v>0.67562599999999995</v>
      </c>
      <c r="CA1762" s="112">
        <v>0.92787399999999998</v>
      </c>
      <c r="CB1762" s="112">
        <v>0.64809000000000005</v>
      </c>
      <c r="CC1762" s="112">
        <v>0.55620599999999998</v>
      </c>
      <c r="CD1762" s="117">
        <v>0.99472400000000005</v>
      </c>
      <c r="CE1762" s="105">
        <v>-0.98456999999999995</v>
      </c>
      <c r="CF1762" s="105">
        <v>-3.0609999999999999</v>
      </c>
      <c r="CG1762" s="105">
        <v>-3.3464800000000001</v>
      </c>
      <c r="CH1762" s="105">
        <v>0.95206599999999997</v>
      </c>
      <c r="CI1762" s="105">
        <v>0.33483200000000002</v>
      </c>
      <c r="CJ1762" s="105">
        <v>3.8153300000000001E-2</v>
      </c>
      <c r="CK1762" s="105">
        <v>-8.9633900000000002E-2</v>
      </c>
      <c r="CL1762" s="105">
        <v>-0.100355</v>
      </c>
      <c r="CM1762" s="116">
        <v>-2.1584799999999999E-3</v>
      </c>
    </row>
    <row r="1763" spans="1:91">
      <c r="A1763" s="104" t="s">
        <v>5482</v>
      </c>
      <c r="B1763" s="104" t="s">
        <v>5483</v>
      </c>
      <c r="C1763" s="104" t="s">
        <v>5484</v>
      </c>
      <c r="D1763" s="105">
        <v>22.49625</v>
      </c>
      <c r="E1763" s="108"/>
      <c r="F1763" s="108">
        <v>6185079</v>
      </c>
      <c r="G1763" s="108">
        <v>16826770</v>
      </c>
      <c r="H1763" s="108"/>
      <c r="I1763" s="108">
        <v>5418856</v>
      </c>
      <c r="J1763" s="108"/>
      <c r="K1763" s="108"/>
      <c r="L1763" s="108"/>
      <c r="M1763" s="108">
        <v>82920848</v>
      </c>
      <c r="N1763" s="108"/>
      <c r="O1763" s="108"/>
      <c r="P1763" s="108"/>
      <c r="Q1763" s="108"/>
      <c r="R1763" s="108"/>
      <c r="S1763" s="108"/>
      <c r="T1763" s="108">
        <v>50016720</v>
      </c>
      <c r="U1763" s="108"/>
      <c r="V1763" s="108">
        <v>23380454</v>
      </c>
      <c r="W1763" s="108"/>
      <c r="X1763" s="108"/>
      <c r="Y1763" s="108"/>
      <c r="Z1763" s="108"/>
      <c r="AA1763" s="108"/>
      <c r="AB1763" s="108"/>
      <c r="AC1763" s="108">
        <v>62479500</v>
      </c>
      <c r="AD1763" s="108"/>
      <c r="AE1763" s="108"/>
      <c r="AF1763" s="108"/>
      <c r="AG1763" s="108"/>
      <c r="AH1763" s="115"/>
      <c r="AI1763" s="105">
        <v>22.228400000000001</v>
      </c>
      <c r="AJ1763" s="105">
        <v>23.273700000000002</v>
      </c>
      <c r="AK1763" s="105">
        <v>24.716000000000001</v>
      </c>
      <c r="AL1763" s="105">
        <v>22.8965</v>
      </c>
      <c r="AM1763" s="105">
        <v>22.6022</v>
      </c>
      <c r="AN1763" s="105">
        <v>22.49</v>
      </c>
      <c r="AO1763" s="105">
        <v>21.938800000000001</v>
      </c>
      <c r="AP1763" s="105">
        <v>24.983000000000001</v>
      </c>
      <c r="AQ1763" s="105">
        <v>26.494299999999999</v>
      </c>
      <c r="AR1763" s="105">
        <v>21.3689</v>
      </c>
      <c r="AS1763" s="105">
        <v>22.6966</v>
      </c>
      <c r="AT1763" s="105">
        <v>20.443000000000001</v>
      </c>
      <c r="AU1763" s="105">
        <v>21.367599999999999</v>
      </c>
      <c r="AV1763" s="105">
        <v>20.891200000000001</v>
      </c>
      <c r="AW1763" s="105">
        <v>20.7012</v>
      </c>
      <c r="AX1763" s="105">
        <v>25.955200000000001</v>
      </c>
      <c r="AY1763" s="105">
        <v>23.607800000000001</v>
      </c>
      <c r="AZ1763" s="105">
        <v>24.907599999999999</v>
      </c>
      <c r="BA1763" s="105">
        <v>21.834499999999998</v>
      </c>
      <c r="BB1763" s="105">
        <v>21.910799999999998</v>
      </c>
      <c r="BC1763" s="105">
        <v>22.0289</v>
      </c>
      <c r="BD1763" s="105">
        <v>23.575299999999999</v>
      </c>
      <c r="BE1763" s="105">
        <v>22.476500000000001</v>
      </c>
      <c r="BF1763" s="105">
        <v>21.545100000000001</v>
      </c>
      <c r="BG1763" s="105">
        <v>25.922799999999999</v>
      </c>
      <c r="BH1763" s="105">
        <v>22.502500000000001</v>
      </c>
      <c r="BI1763" s="105">
        <v>22.737300000000001</v>
      </c>
      <c r="BJ1763" s="105">
        <v>21.8629</v>
      </c>
      <c r="BK1763" s="105">
        <v>22.094000000000001</v>
      </c>
      <c r="BL1763" s="116">
        <v>22.8736</v>
      </c>
      <c r="BM1763" s="112">
        <v>0.222855</v>
      </c>
      <c r="BN1763" s="112">
        <v>0.30561199999999999</v>
      </c>
      <c r="BO1763" s="112">
        <v>0.18537699999999999</v>
      </c>
      <c r="BP1763" s="112">
        <v>0.34404600000000002</v>
      </c>
      <c r="BQ1763" s="112">
        <v>2.39954E-2</v>
      </c>
      <c r="BR1763" s="112">
        <v>2.6776899999999999E-2</v>
      </c>
      <c r="BS1763" s="112">
        <v>0.32071899999999998</v>
      </c>
      <c r="BT1763" s="112">
        <v>0.71909699999999999</v>
      </c>
      <c r="BU1763" s="117">
        <v>0.275669</v>
      </c>
      <c r="BV1763" s="112">
        <v>0.30197299999999999</v>
      </c>
      <c r="BW1763" s="112">
        <v>0.39915</v>
      </c>
      <c r="BX1763" s="112">
        <v>0.29475699999999999</v>
      </c>
      <c r="BY1763" s="112">
        <v>0.42944100000000002</v>
      </c>
      <c r="BZ1763" s="112">
        <v>0.30909999999999999</v>
      </c>
      <c r="CA1763" s="112">
        <v>0.149141</v>
      </c>
      <c r="CB1763" s="112">
        <v>0.55310300000000001</v>
      </c>
      <c r="CC1763" s="112">
        <v>0.833005</v>
      </c>
      <c r="CD1763" s="117">
        <v>0.72864200000000001</v>
      </c>
      <c r="CE1763" s="105">
        <v>1.12923</v>
      </c>
      <c r="CF1763" s="105">
        <v>0.38603199999999999</v>
      </c>
      <c r="CG1763" s="105">
        <v>2.1952199999999999</v>
      </c>
      <c r="CH1763" s="105">
        <v>-0.77399399999999996</v>
      </c>
      <c r="CI1763" s="105">
        <v>-1.2902</v>
      </c>
      <c r="CJ1763" s="105">
        <v>2.5467</v>
      </c>
      <c r="CK1763" s="105">
        <v>-0.35211799999999999</v>
      </c>
      <c r="CL1763" s="105">
        <v>0.25543300000000002</v>
      </c>
      <c r="CM1763" s="116">
        <v>1.4440299999999999</v>
      </c>
    </row>
    <row r="1764" spans="1:91">
      <c r="A1764" s="104" t="s">
        <v>4576</v>
      </c>
      <c r="B1764" s="104" t="s">
        <v>4577</v>
      </c>
      <c r="C1764" s="104" t="s">
        <v>1185</v>
      </c>
      <c r="D1764" s="105">
        <v>30.08905</v>
      </c>
      <c r="E1764" s="108">
        <v>670449905.5</v>
      </c>
      <c r="F1764" s="108">
        <v>632042919.5</v>
      </c>
      <c r="G1764" s="108">
        <v>595790738</v>
      </c>
      <c r="H1764" s="108">
        <v>728474007</v>
      </c>
      <c r="I1764" s="108">
        <v>642338100</v>
      </c>
      <c r="J1764" s="108">
        <v>533923041.5</v>
      </c>
      <c r="K1764" s="108">
        <v>839077588</v>
      </c>
      <c r="L1764" s="108">
        <v>316999453</v>
      </c>
      <c r="M1764" s="108">
        <v>797818796</v>
      </c>
      <c r="N1764" s="108">
        <v>980296853.5</v>
      </c>
      <c r="O1764" s="108">
        <v>792062028</v>
      </c>
      <c r="P1764" s="108">
        <v>760703015</v>
      </c>
      <c r="Q1764" s="108">
        <v>1040665408</v>
      </c>
      <c r="R1764" s="108">
        <v>928373304</v>
      </c>
      <c r="S1764" s="108">
        <v>417715577</v>
      </c>
      <c r="T1764" s="108">
        <v>994389249</v>
      </c>
      <c r="U1764" s="108">
        <v>972512012</v>
      </c>
      <c r="V1764" s="108">
        <v>991661085.5</v>
      </c>
      <c r="W1764" s="108">
        <v>991232963.29999995</v>
      </c>
      <c r="X1764" s="108">
        <v>966876216</v>
      </c>
      <c r="Y1764" s="108">
        <v>999625141</v>
      </c>
      <c r="Z1764" s="108">
        <v>913150382</v>
      </c>
      <c r="AA1764" s="108">
        <v>940309459</v>
      </c>
      <c r="AB1764" s="108">
        <v>883313595</v>
      </c>
      <c r="AC1764" s="108">
        <v>1066303436</v>
      </c>
      <c r="AD1764" s="108">
        <v>1074620165</v>
      </c>
      <c r="AE1764" s="108">
        <v>1172796480</v>
      </c>
      <c r="AF1764" s="108">
        <v>1049295251</v>
      </c>
      <c r="AG1764" s="108">
        <v>1219454406</v>
      </c>
      <c r="AH1764" s="115">
        <v>1099245140</v>
      </c>
      <c r="AI1764" s="105">
        <v>29.704000000000001</v>
      </c>
      <c r="AJ1764" s="105">
        <v>29.8279</v>
      </c>
      <c r="AK1764" s="105">
        <v>29.748200000000001</v>
      </c>
      <c r="AL1764" s="105">
        <v>29.714700000000001</v>
      </c>
      <c r="AM1764" s="105">
        <v>29.685500000000001</v>
      </c>
      <c r="AN1764" s="105">
        <v>29.519600000000001</v>
      </c>
      <c r="AO1764" s="105">
        <v>29.875299999999999</v>
      </c>
      <c r="AP1764" s="105">
        <v>29.046500000000002</v>
      </c>
      <c r="AQ1764" s="105">
        <v>29.7606</v>
      </c>
      <c r="AR1764" s="105">
        <v>30.324200000000001</v>
      </c>
      <c r="AS1764" s="105">
        <v>30.146599999999999</v>
      </c>
      <c r="AT1764" s="105">
        <v>30.1069</v>
      </c>
      <c r="AU1764" s="105">
        <v>30.190200000000001</v>
      </c>
      <c r="AV1764" s="105">
        <v>30.079799999999999</v>
      </c>
      <c r="AW1764" s="105">
        <v>29.020399999999999</v>
      </c>
      <c r="AX1764" s="105">
        <v>30.268599999999999</v>
      </c>
      <c r="AY1764" s="105">
        <v>30.1814</v>
      </c>
      <c r="AZ1764" s="105">
        <v>30.2105</v>
      </c>
      <c r="BA1764" s="105">
        <v>30.1296</v>
      </c>
      <c r="BB1764" s="105">
        <v>30.192900000000002</v>
      </c>
      <c r="BC1764" s="105">
        <v>30.098299999999998</v>
      </c>
      <c r="BD1764" s="105">
        <v>30.166399999999999</v>
      </c>
      <c r="BE1764" s="105">
        <v>30.244499999999999</v>
      </c>
      <c r="BF1764" s="105">
        <v>30.154900000000001</v>
      </c>
      <c r="BG1764" s="105">
        <v>30.030100000000001</v>
      </c>
      <c r="BH1764" s="105">
        <v>30.040600000000001</v>
      </c>
      <c r="BI1764" s="105">
        <v>30.141200000000001</v>
      </c>
      <c r="BJ1764" s="105">
        <v>30.021799999999999</v>
      </c>
      <c r="BK1764" s="105">
        <v>30.136500000000002</v>
      </c>
      <c r="BL1764" s="116">
        <v>30.049800000000001</v>
      </c>
      <c r="BM1764" s="112">
        <v>3.4803500000000001E-3</v>
      </c>
      <c r="BN1764" s="112">
        <v>3.55397E-3</v>
      </c>
      <c r="BO1764" s="112">
        <v>0.123726</v>
      </c>
      <c r="BP1764" s="112">
        <v>0.17677399999999999</v>
      </c>
      <c r="BQ1764" s="112">
        <v>0.45984999999999998</v>
      </c>
      <c r="BR1764" s="112">
        <v>2.4725400000000002E-2</v>
      </c>
      <c r="BS1764" s="112">
        <v>0.18534900000000001</v>
      </c>
      <c r="BT1764" s="112">
        <v>5.5437500000000001E-2</v>
      </c>
      <c r="BU1764" s="117">
        <v>0.98129699999999997</v>
      </c>
      <c r="BV1764" s="112">
        <v>2.4073399999999998E-2</v>
      </c>
      <c r="BW1764" s="112">
        <v>2.1965800000000001E-2</v>
      </c>
      <c r="BX1764" s="112">
        <v>0.221136</v>
      </c>
      <c r="BY1764" s="112">
        <v>0.25051699999999999</v>
      </c>
      <c r="BZ1764" s="112">
        <v>0.73075000000000001</v>
      </c>
      <c r="CA1764" s="112">
        <v>0.147124</v>
      </c>
      <c r="CB1764" s="112">
        <v>0.40834999999999999</v>
      </c>
      <c r="CC1764" s="112">
        <v>0.19356599999999999</v>
      </c>
      <c r="CD1764" s="117">
        <v>0.99511499999999997</v>
      </c>
      <c r="CE1764" s="105">
        <v>-0.30937100000000001</v>
      </c>
      <c r="CF1764" s="105">
        <v>-0.42944399999999999</v>
      </c>
      <c r="CG1764" s="105">
        <v>-0.50861000000000001</v>
      </c>
      <c r="CH1764" s="105">
        <v>0.123181</v>
      </c>
      <c r="CI1764" s="105">
        <v>-0.305923</v>
      </c>
      <c r="CJ1764" s="105">
        <v>0.15077699999999999</v>
      </c>
      <c r="CK1764" s="105">
        <v>7.0868200000000006E-2</v>
      </c>
      <c r="CL1764" s="105">
        <v>0.119211</v>
      </c>
      <c r="CM1764" s="116">
        <v>1.23342E-3</v>
      </c>
    </row>
    <row r="1765" spans="1:91">
      <c r="A1765" s="104" t="s">
        <v>5485</v>
      </c>
      <c r="B1765" s="104" t="s">
        <v>5486</v>
      </c>
      <c r="C1765" s="104" t="s">
        <v>1130</v>
      </c>
      <c r="D1765" s="105">
        <v>26.674250000000001</v>
      </c>
      <c r="E1765" s="108">
        <v>96396464</v>
      </c>
      <c r="F1765" s="108">
        <v>71982505</v>
      </c>
      <c r="G1765" s="108">
        <v>84974388</v>
      </c>
      <c r="H1765" s="108">
        <v>119879484</v>
      </c>
      <c r="I1765" s="108">
        <v>77032580</v>
      </c>
      <c r="J1765" s="108">
        <v>101112364</v>
      </c>
      <c r="K1765" s="108">
        <v>102354200</v>
      </c>
      <c r="L1765" s="108">
        <v>59483193</v>
      </c>
      <c r="M1765" s="108">
        <v>127776004</v>
      </c>
      <c r="N1765" s="108">
        <v>67990736</v>
      </c>
      <c r="O1765" s="108">
        <v>95127286</v>
      </c>
      <c r="P1765" s="108">
        <v>22306134</v>
      </c>
      <c r="Q1765" s="108">
        <v>71477978</v>
      </c>
      <c r="R1765" s="108">
        <v>87877516</v>
      </c>
      <c r="S1765" s="108">
        <v>31834876</v>
      </c>
      <c r="T1765" s="108">
        <v>74574779</v>
      </c>
      <c r="U1765" s="108">
        <v>91562508</v>
      </c>
      <c r="V1765" s="108">
        <v>87662276</v>
      </c>
      <c r="W1765" s="108">
        <v>90090780</v>
      </c>
      <c r="X1765" s="108">
        <v>85394675</v>
      </c>
      <c r="Y1765" s="108">
        <v>89028968</v>
      </c>
      <c r="Z1765" s="108">
        <v>81700284</v>
      </c>
      <c r="AA1765" s="108">
        <v>85119936</v>
      </c>
      <c r="AB1765" s="108">
        <v>78586118</v>
      </c>
      <c r="AC1765" s="108">
        <v>82683058</v>
      </c>
      <c r="AD1765" s="108">
        <v>99114644</v>
      </c>
      <c r="AE1765" s="108">
        <v>85322950</v>
      </c>
      <c r="AF1765" s="108">
        <v>83126638</v>
      </c>
      <c r="AG1765" s="108">
        <v>101545492</v>
      </c>
      <c r="AH1765" s="115">
        <v>91267558</v>
      </c>
      <c r="AI1765" s="105">
        <v>26.905999999999999</v>
      </c>
      <c r="AJ1765" s="105">
        <v>26.8002</v>
      </c>
      <c r="AK1765" s="105">
        <v>27.0045</v>
      </c>
      <c r="AL1765" s="105">
        <v>27.1114</v>
      </c>
      <c r="AM1765" s="105">
        <v>26.668199999999999</v>
      </c>
      <c r="AN1765" s="105">
        <v>27.241800000000001</v>
      </c>
      <c r="AO1765" s="105">
        <v>26.8813</v>
      </c>
      <c r="AP1765" s="105">
        <v>26.941600000000001</v>
      </c>
      <c r="AQ1765" s="105">
        <v>27.118099999999998</v>
      </c>
      <c r="AR1765" s="105">
        <v>26.348400000000002</v>
      </c>
      <c r="AS1765" s="105">
        <v>27.177900000000001</v>
      </c>
      <c r="AT1765" s="105">
        <v>25.0151</v>
      </c>
      <c r="AU1765" s="105">
        <v>26.307600000000001</v>
      </c>
      <c r="AV1765" s="105">
        <v>26.678699999999999</v>
      </c>
      <c r="AW1765" s="105">
        <v>25.450900000000001</v>
      </c>
      <c r="AX1765" s="105">
        <v>26.531500000000001</v>
      </c>
      <c r="AY1765" s="105">
        <v>26.786100000000001</v>
      </c>
      <c r="AZ1765" s="105">
        <v>26.801200000000001</v>
      </c>
      <c r="BA1765" s="105">
        <v>26.669799999999999</v>
      </c>
      <c r="BB1765" s="105">
        <v>26.698799999999999</v>
      </c>
      <c r="BC1765" s="105">
        <v>26.576499999999999</v>
      </c>
      <c r="BD1765" s="105">
        <v>26.685400000000001</v>
      </c>
      <c r="BE1765" s="105">
        <v>26.775099999999998</v>
      </c>
      <c r="BF1765" s="105">
        <v>26.664400000000001</v>
      </c>
      <c r="BG1765" s="105">
        <v>26.322199999999999</v>
      </c>
      <c r="BH1765" s="105">
        <v>26.572299999999998</v>
      </c>
      <c r="BI1765" s="105">
        <v>26.360299999999999</v>
      </c>
      <c r="BJ1765" s="105">
        <v>26.363900000000001</v>
      </c>
      <c r="BK1765" s="105">
        <v>26.569199999999999</v>
      </c>
      <c r="BL1765" s="116">
        <v>26.4953</v>
      </c>
      <c r="BM1765" s="112">
        <v>7.0931800000000001E-3</v>
      </c>
      <c r="BN1765" s="112">
        <v>4.4520799999999999E-2</v>
      </c>
      <c r="BO1765" s="112">
        <v>5.6198000000000003E-3</v>
      </c>
      <c r="BP1765" s="112">
        <v>0.66464900000000005</v>
      </c>
      <c r="BQ1765" s="112">
        <v>0.42055599999999999</v>
      </c>
      <c r="BR1765" s="112">
        <v>9.5964499999999994E-2</v>
      </c>
      <c r="BS1765" s="112">
        <v>7.0949499999999999E-2</v>
      </c>
      <c r="BT1765" s="112">
        <v>2.81771E-2</v>
      </c>
      <c r="BU1765" s="117">
        <v>0.587642</v>
      </c>
      <c r="BV1765" s="112">
        <v>3.3391999999999998E-2</v>
      </c>
      <c r="BW1765" s="112">
        <v>9.7319000000000003E-2</v>
      </c>
      <c r="BX1765" s="112">
        <v>4.3315699999999999E-2</v>
      </c>
      <c r="BY1765" s="112">
        <v>0.72645000000000004</v>
      </c>
      <c r="BZ1765" s="112">
        <v>0.71475</v>
      </c>
      <c r="CA1765" s="112">
        <v>0.31484299999999998</v>
      </c>
      <c r="CB1765" s="112">
        <v>0.25173899999999999</v>
      </c>
      <c r="CC1765" s="112">
        <v>0.133632</v>
      </c>
      <c r="CD1765" s="117">
        <v>0.85345000000000004</v>
      </c>
      <c r="CE1765" s="105">
        <v>0.42743399999999998</v>
      </c>
      <c r="CF1765" s="105">
        <v>0.53099600000000002</v>
      </c>
      <c r="CG1765" s="105">
        <v>0.50420299999999996</v>
      </c>
      <c r="CH1765" s="105">
        <v>-0.295678</v>
      </c>
      <c r="CI1765" s="105">
        <v>-0.33043800000000001</v>
      </c>
      <c r="CJ1765" s="105">
        <v>0.230105</v>
      </c>
      <c r="CK1765" s="105">
        <v>0.17222499999999999</v>
      </c>
      <c r="CL1765" s="105">
        <v>0.23214199999999999</v>
      </c>
      <c r="CM1765" s="116">
        <v>-5.7870900000000003E-2</v>
      </c>
    </row>
    <row r="1766" spans="1:91">
      <c r="A1766" s="104" t="s">
        <v>4580</v>
      </c>
      <c r="B1766" s="104" t="s">
        <v>4581</v>
      </c>
      <c r="C1766" s="104" t="s">
        <v>639</v>
      </c>
      <c r="D1766" s="105">
        <v>31.194949999999999</v>
      </c>
      <c r="E1766" s="108">
        <v>5366583</v>
      </c>
      <c r="F1766" s="108"/>
      <c r="G1766" s="108">
        <v>8787885493</v>
      </c>
      <c r="H1766" s="108">
        <v>5242326016</v>
      </c>
      <c r="I1766" s="108">
        <v>7435756928</v>
      </c>
      <c r="J1766" s="108">
        <v>4775915520</v>
      </c>
      <c r="K1766" s="108">
        <v>1827869782</v>
      </c>
      <c r="L1766" s="108"/>
      <c r="M1766" s="108">
        <v>1727870208</v>
      </c>
      <c r="N1766" s="108">
        <v>12220029884</v>
      </c>
      <c r="O1766" s="108">
        <v>5813112832</v>
      </c>
      <c r="P1766" s="108"/>
      <c r="Q1766" s="108">
        <v>10057376786</v>
      </c>
      <c r="R1766" s="108">
        <v>2315245490</v>
      </c>
      <c r="S1766" s="108">
        <v>3155463616</v>
      </c>
      <c r="T1766" s="108">
        <v>8149409.5</v>
      </c>
      <c r="U1766" s="108">
        <v>3731471494</v>
      </c>
      <c r="V1766" s="108">
        <v>24984890</v>
      </c>
      <c r="W1766" s="108">
        <v>23888806</v>
      </c>
      <c r="X1766" s="108">
        <v>50576628</v>
      </c>
      <c r="Y1766" s="108">
        <v>7492977786</v>
      </c>
      <c r="Z1766" s="108">
        <v>41727278</v>
      </c>
      <c r="AA1766" s="108">
        <v>19344892</v>
      </c>
      <c r="AB1766" s="108">
        <v>34493366</v>
      </c>
      <c r="AC1766" s="108">
        <v>5457625420</v>
      </c>
      <c r="AD1766" s="108">
        <v>12176864816</v>
      </c>
      <c r="AE1766" s="108">
        <v>26073394</v>
      </c>
      <c r="AF1766" s="108">
        <v>6557525716</v>
      </c>
      <c r="AG1766" s="108"/>
      <c r="AH1766" s="115">
        <v>11673992720</v>
      </c>
      <c r="AI1766" s="105">
        <v>22.739100000000001</v>
      </c>
      <c r="AJ1766" s="105">
        <v>21.948699999999999</v>
      </c>
      <c r="AK1766" s="105">
        <v>33.700099999999999</v>
      </c>
      <c r="AL1766" s="105">
        <v>32.561900000000001</v>
      </c>
      <c r="AM1766" s="105">
        <v>33.213500000000003</v>
      </c>
      <c r="AN1766" s="105">
        <v>32.586599999999997</v>
      </c>
      <c r="AO1766" s="105">
        <v>30.991700000000002</v>
      </c>
      <c r="AP1766" s="105">
        <v>21.839700000000001</v>
      </c>
      <c r="AQ1766" s="105">
        <v>30.875399999999999</v>
      </c>
      <c r="AR1766" s="105">
        <v>33.967100000000002</v>
      </c>
      <c r="AS1766" s="105">
        <v>32.957299999999996</v>
      </c>
      <c r="AT1766" s="105">
        <v>21.276199999999999</v>
      </c>
      <c r="AU1766" s="105">
        <v>33.46</v>
      </c>
      <c r="AV1766" s="105">
        <v>31.398199999999999</v>
      </c>
      <c r="AW1766" s="105">
        <v>31.874600000000001</v>
      </c>
      <c r="AX1766" s="105">
        <v>23.337599999999998</v>
      </c>
      <c r="AY1766" s="105">
        <v>32.112200000000001</v>
      </c>
      <c r="AZ1766" s="105">
        <v>24.972799999999999</v>
      </c>
      <c r="BA1766" s="105">
        <v>24.754799999999999</v>
      </c>
      <c r="BB1766" s="105">
        <v>25.994800000000001</v>
      </c>
      <c r="BC1766" s="105">
        <v>33.024900000000002</v>
      </c>
      <c r="BD1766" s="105">
        <v>25.654599999999999</v>
      </c>
      <c r="BE1766" s="105">
        <v>24.6144</v>
      </c>
      <c r="BF1766" s="105">
        <v>25.476400000000002</v>
      </c>
      <c r="BG1766" s="105">
        <v>32.3947</v>
      </c>
      <c r="BH1766" s="105">
        <v>33.544899999999998</v>
      </c>
      <c r="BI1766" s="105">
        <v>24.65</v>
      </c>
      <c r="BJ1766" s="105">
        <v>32.665599999999998</v>
      </c>
      <c r="BK1766" s="105">
        <v>22.16</v>
      </c>
      <c r="BL1766" s="116">
        <v>33.436500000000002</v>
      </c>
      <c r="BM1766" s="112">
        <v>0.56503499999999995</v>
      </c>
      <c r="BN1766" s="112">
        <v>0.40776099999999998</v>
      </c>
      <c r="BO1766" s="112">
        <v>0.76450099999999999</v>
      </c>
      <c r="BP1766" s="112">
        <v>0.99718700000000005</v>
      </c>
      <c r="BQ1766" s="112">
        <v>0.48682300000000001</v>
      </c>
      <c r="BR1766" s="112">
        <v>0.59465100000000004</v>
      </c>
      <c r="BS1766" s="112">
        <v>0.75398900000000002</v>
      </c>
      <c r="BT1766" s="112">
        <v>0.31692799999999999</v>
      </c>
      <c r="BU1766" s="117">
        <v>0.873865</v>
      </c>
      <c r="BV1766" s="112">
        <v>0.63682700000000003</v>
      </c>
      <c r="BW1766" s="112">
        <v>0.49572899999999998</v>
      </c>
      <c r="BX1766" s="112">
        <v>0.824766</v>
      </c>
      <c r="BY1766" s="112">
        <v>0.99750499999999998</v>
      </c>
      <c r="BZ1766" s="112">
        <v>0.74406700000000003</v>
      </c>
      <c r="CA1766" s="112">
        <v>0.80099799999999999</v>
      </c>
      <c r="CB1766" s="112">
        <v>0.87708699999999995</v>
      </c>
      <c r="CC1766" s="112">
        <v>0.51819800000000005</v>
      </c>
      <c r="CD1766" s="117">
        <v>0.96529799999999999</v>
      </c>
      <c r="CE1766" s="105">
        <v>-3.2913600000000001</v>
      </c>
      <c r="CF1766" s="105">
        <v>3.36666</v>
      </c>
      <c r="CG1766" s="105">
        <v>-1.51841</v>
      </c>
      <c r="CH1766" s="105">
        <v>-2.0480499999999999E-2</v>
      </c>
      <c r="CI1766" s="105">
        <v>2.8235999999999999</v>
      </c>
      <c r="CJ1766" s="105">
        <v>-2.6131500000000001</v>
      </c>
      <c r="CK1766" s="105">
        <v>-1.4958800000000001</v>
      </c>
      <c r="CL1766" s="105">
        <v>-4.1722000000000001</v>
      </c>
      <c r="CM1766" s="116">
        <v>0.77584500000000001</v>
      </c>
    </row>
    <row r="1767" spans="1:91">
      <c r="A1767" s="104" t="s">
        <v>4582</v>
      </c>
      <c r="B1767" s="104" t="s">
        <v>4583</v>
      </c>
      <c r="C1767" s="104" t="s">
        <v>471</v>
      </c>
      <c r="D1767" s="105">
        <v>26.350450000000002</v>
      </c>
      <c r="E1767" s="108">
        <v>46787445</v>
      </c>
      <c r="F1767" s="108">
        <v>34909324.25</v>
      </c>
      <c r="G1767" s="108">
        <v>20628352</v>
      </c>
      <c r="H1767" s="108">
        <v>32859830</v>
      </c>
      <c r="I1767" s="108">
        <v>61708391.75</v>
      </c>
      <c r="J1767" s="108">
        <v>54591624</v>
      </c>
      <c r="K1767" s="108">
        <v>19525853.25</v>
      </c>
      <c r="L1767" s="108">
        <v>2613939.5</v>
      </c>
      <c r="M1767" s="108">
        <v>95241434</v>
      </c>
      <c r="N1767" s="108">
        <v>54623563.5</v>
      </c>
      <c r="O1767" s="108">
        <v>51843640</v>
      </c>
      <c r="P1767" s="108">
        <v>38629534.5</v>
      </c>
      <c r="Q1767" s="108">
        <v>131592116</v>
      </c>
      <c r="R1767" s="108">
        <v>80114566.5</v>
      </c>
      <c r="S1767" s="108">
        <v>25766153.25</v>
      </c>
      <c r="T1767" s="108">
        <v>108377025</v>
      </c>
      <c r="U1767" s="108">
        <v>117828217.8</v>
      </c>
      <c r="V1767" s="108">
        <v>42871212</v>
      </c>
      <c r="W1767" s="108">
        <v>145007702</v>
      </c>
      <c r="X1767" s="108">
        <v>107718724</v>
      </c>
      <c r="Y1767" s="108">
        <v>130037188.8</v>
      </c>
      <c r="Z1767" s="108">
        <v>95887765</v>
      </c>
      <c r="AA1767" s="108">
        <v>75900324</v>
      </c>
      <c r="AB1767" s="108">
        <v>55041675.25</v>
      </c>
      <c r="AC1767" s="108">
        <v>88301613</v>
      </c>
      <c r="AD1767" s="108">
        <v>88070472.810000002</v>
      </c>
      <c r="AE1767" s="108">
        <v>133910068</v>
      </c>
      <c r="AF1767" s="108">
        <v>54385928</v>
      </c>
      <c r="AG1767" s="108">
        <v>72893028</v>
      </c>
      <c r="AH1767" s="115">
        <v>44163095</v>
      </c>
      <c r="AI1767" s="105">
        <v>25.863099999999999</v>
      </c>
      <c r="AJ1767" s="105">
        <v>25.7761</v>
      </c>
      <c r="AK1767" s="105">
        <v>24.968699999999998</v>
      </c>
      <c r="AL1767" s="105">
        <v>25.244199999999999</v>
      </c>
      <c r="AM1767" s="105">
        <v>26.398</v>
      </c>
      <c r="AN1767" s="105">
        <v>26.5671</v>
      </c>
      <c r="AO1767" s="105">
        <v>24.4406</v>
      </c>
      <c r="AP1767" s="105">
        <v>22.448699999999999</v>
      </c>
      <c r="AQ1767" s="105">
        <v>26.694199999999999</v>
      </c>
      <c r="AR1767" s="105">
        <v>26.044499999999999</v>
      </c>
      <c r="AS1767" s="105">
        <v>26.302900000000001</v>
      </c>
      <c r="AT1767" s="105">
        <v>25.807400000000001</v>
      </c>
      <c r="AU1767" s="105">
        <v>27.1904</v>
      </c>
      <c r="AV1767" s="105">
        <v>26.545300000000001</v>
      </c>
      <c r="AW1767" s="105">
        <v>25.169899999999998</v>
      </c>
      <c r="AX1767" s="105">
        <v>27.070799999999998</v>
      </c>
      <c r="AY1767" s="105">
        <v>27.146799999999999</v>
      </c>
      <c r="AZ1767" s="105">
        <v>25.773399999999999</v>
      </c>
      <c r="BA1767" s="105">
        <v>27.3565</v>
      </c>
      <c r="BB1767" s="105">
        <v>27.032800000000002</v>
      </c>
      <c r="BC1767" s="105">
        <v>27.138400000000001</v>
      </c>
      <c r="BD1767" s="105">
        <v>26.910699999999999</v>
      </c>
      <c r="BE1767" s="105">
        <v>26.597200000000001</v>
      </c>
      <c r="BF1767" s="105">
        <v>26.150600000000001</v>
      </c>
      <c r="BG1767" s="105">
        <v>26.410900000000002</v>
      </c>
      <c r="BH1767" s="105">
        <v>26.404499999999999</v>
      </c>
      <c r="BI1767" s="105">
        <v>27.0106</v>
      </c>
      <c r="BJ1767" s="105">
        <v>25.751799999999999</v>
      </c>
      <c r="BK1767" s="105">
        <v>26.084399999999999</v>
      </c>
      <c r="BL1767" s="116">
        <v>25.424800000000001</v>
      </c>
      <c r="BM1767" s="112">
        <v>0.55969599999999997</v>
      </c>
      <c r="BN1767" s="112">
        <v>0.52730699999999997</v>
      </c>
      <c r="BO1767" s="112">
        <v>0.37919799999999998</v>
      </c>
      <c r="BP1767" s="112">
        <v>0.27910800000000002</v>
      </c>
      <c r="BQ1767" s="112">
        <v>0.430288</v>
      </c>
      <c r="BR1767" s="112">
        <v>0.13362099999999999</v>
      </c>
      <c r="BS1767" s="112">
        <v>2.6117100000000002E-3</v>
      </c>
      <c r="BT1767" s="112">
        <v>5.1747700000000001E-2</v>
      </c>
      <c r="BU1767" s="117">
        <v>3.6624900000000002E-2</v>
      </c>
      <c r="BV1767" s="112">
        <v>0.63118200000000002</v>
      </c>
      <c r="BW1767" s="112">
        <v>0.61120399999999997</v>
      </c>
      <c r="BX1767" s="112">
        <v>0.48991400000000002</v>
      </c>
      <c r="BY1767" s="112">
        <v>0.36329499999999998</v>
      </c>
      <c r="BZ1767" s="112">
        <v>0.71915799999999996</v>
      </c>
      <c r="CA1767" s="112">
        <v>0.378164</v>
      </c>
      <c r="CB1767" s="112">
        <v>5.4246299999999997E-2</v>
      </c>
      <c r="CC1767" s="112">
        <v>0.187613</v>
      </c>
      <c r="CD1767" s="117">
        <v>0.45522800000000002</v>
      </c>
      <c r="CE1767" s="105">
        <v>-0.21764600000000001</v>
      </c>
      <c r="CF1767" s="105">
        <v>0.316139</v>
      </c>
      <c r="CG1767" s="105">
        <v>-1.2258199999999999</v>
      </c>
      <c r="CH1767" s="105">
        <v>0.29796299999999998</v>
      </c>
      <c r="CI1767" s="105">
        <v>0.54821699999999995</v>
      </c>
      <c r="CJ1767" s="105">
        <v>0.91002899999999998</v>
      </c>
      <c r="CK1767" s="105">
        <v>1.42225</v>
      </c>
      <c r="CL1767" s="105">
        <v>0.79920800000000003</v>
      </c>
      <c r="CM1767" s="116">
        <v>0.85503300000000004</v>
      </c>
    </row>
    <row r="1768" spans="1:91">
      <c r="A1768" s="104" t="s">
        <v>4584</v>
      </c>
      <c r="B1768" s="104" t="s">
        <v>4585</v>
      </c>
      <c r="C1768" s="104" t="s">
        <v>2010</v>
      </c>
      <c r="D1768" s="105">
        <v>30.532350000000001</v>
      </c>
      <c r="E1768" s="108">
        <v>1621428588</v>
      </c>
      <c r="F1768" s="108">
        <v>975605639</v>
      </c>
      <c r="G1768" s="108">
        <v>679018502</v>
      </c>
      <c r="H1768" s="108">
        <v>948594250.79999995</v>
      </c>
      <c r="I1768" s="108">
        <v>746653400</v>
      </c>
      <c r="J1768" s="108">
        <v>590570099.5</v>
      </c>
      <c r="K1768" s="108">
        <v>876734522</v>
      </c>
      <c r="L1768" s="108">
        <v>361033213.5</v>
      </c>
      <c r="M1768" s="108">
        <v>819808390</v>
      </c>
      <c r="N1768" s="108">
        <v>729820149.5</v>
      </c>
      <c r="O1768" s="108">
        <v>608434670.5</v>
      </c>
      <c r="P1768" s="108">
        <v>628906390</v>
      </c>
      <c r="Q1768" s="108">
        <v>1364638919</v>
      </c>
      <c r="R1768" s="108">
        <v>1733750225</v>
      </c>
      <c r="S1768" s="108">
        <v>1236572758</v>
      </c>
      <c r="T1768" s="108">
        <v>1192388282</v>
      </c>
      <c r="U1768" s="108">
        <v>1476008208</v>
      </c>
      <c r="V1768" s="108">
        <v>1132554723</v>
      </c>
      <c r="W1768" s="108">
        <v>1529469777</v>
      </c>
      <c r="X1768" s="108">
        <v>1574470171</v>
      </c>
      <c r="Y1768" s="108">
        <v>1363690052</v>
      </c>
      <c r="Z1768" s="108">
        <v>1116054287</v>
      </c>
      <c r="AA1768" s="108">
        <v>1302261002</v>
      </c>
      <c r="AB1768" s="108">
        <v>1620024208</v>
      </c>
      <c r="AC1768" s="108">
        <v>1714188700</v>
      </c>
      <c r="AD1768" s="108">
        <v>1621221538</v>
      </c>
      <c r="AE1768" s="108">
        <v>1608284671</v>
      </c>
      <c r="AF1768" s="108">
        <v>1567649058</v>
      </c>
      <c r="AG1768" s="108">
        <v>1658122495</v>
      </c>
      <c r="AH1768" s="115">
        <v>1490127451</v>
      </c>
      <c r="AI1768" s="105">
        <v>30.978100000000001</v>
      </c>
      <c r="AJ1768" s="105">
        <v>30.440300000000001</v>
      </c>
      <c r="AK1768" s="105">
        <v>29.921399999999998</v>
      </c>
      <c r="AL1768" s="105">
        <v>30.095600000000001</v>
      </c>
      <c r="AM1768" s="105">
        <v>29.9055</v>
      </c>
      <c r="AN1768" s="105">
        <v>29.6707</v>
      </c>
      <c r="AO1768" s="105">
        <v>29.936199999999999</v>
      </c>
      <c r="AP1768" s="105">
        <v>29.235099999999999</v>
      </c>
      <c r="AQ1768" s="105">
        <v>29.799800000000001</v>
      </c>
      <c r="AR1768" s="105">
        <v>29.894200000000001</v>
      </c>
      <c r="AS1768" s="105">
        <v>29.751000000000001</v>
      </c>
      <c r="AT1768" s="105">
        <v>29.8324</v>
      </c>
      <c r="AU1768" s="105">
        <v>30.584900000000001</v>
      </c>
      <c r="AV1768" s="105">
        <v>30.980899999999998</v>
      </c>
      <c r="AW1768" s="105">
        <v>30.534199999999998</v>
      </c>
      <c r="AX1768" s="105">
        <v>30.5305</v>
      </c>
      <c r="AY1768" s="105">
        <v>30.784500000000001</v>
      </c>
      <c r="AZ1768" s="105">
        <v>30.418800000000001</v>
      </c>
      <c r="BA1768" s="105">
        <v>30.755299999999998</v>
      </c>
      <c r="BB1768" s="105">
        <v>30.887799999999999</v>
      </c>
      <c r="BC1768" s="105">
        <v>30.540199999999999</v>
      </c>
      <c r="BD1768" s="105">
        <v>30.456299999999999</v>
      </c>
      <c r="BE1768" s="105">
        <v>30.701499999999999</v>
      </c>
      <c r="BF1768" s="105">
        <v>31.03</v>
      </c>
      <c r="BG1768" s="105">
        <v>30.7182</v>
      </c>
      <c r="BH1768" s="105">
        <v>30.6342</v>
      </c>
      <c r="BI1768" s="105">
        <v>30.596800000000002</v>
      </c>
      <c r="BJ1768" s="105">
        <v>30.600999999999999</v>
      </c>
      <c r="BK1768" s="105">
        <v>30.567799999999998</v>
      </c>
      <c r="BL1768" s="116">
        <v>30.480599999999999</v>
      </c>
      <c r="BM1768" s="112">
        <v>0.75378800000000001</v>
      </c>
      <c r="BN1768" s="112">
        <v>6.7458300000000004E-3</v>
      </c>
      <c r="BO1768" s="112">
        <v>1.48165E-2</v>
      </c>
      <c r="BP1768" s="112">
        <v>1.9042899999999999E-4</v>
      </c>
      <c r="BQ1768" s="112">
        <v>0.36083100000000001</v>
      </c>
      <c r="BR1768" s="112">
        <v>0.81721699999999997</v>
      </c>
      <c r="BS1768" s="112">
        <v>0.17296700000000001</v>
      </c>
      <c r="BT1768" s="112">
        <v>0.35067300000000001</v>
      </c>
      <c r="BU1768" s="117">
        <v>0.120445</v>
      </c>
      <c r="BV1768" s="112">
        <v>0.79705199999999998</v>
      </c>
      <c r="BW1768" s="112">
        <v>3.0796E-2</v>
      </c>
      <c r="BX1768" s="112">
        <v>7.2780300000000006E-2</v>
      </c>
      <c r="BY1768" s="112">
        <v>3.7760699999999999E-3</v>
      </c>
      <c r="BZ1768" s="112">
        <v>0.682087</v>
      </c>
      <c r="CA1768" s="112">
        <v>0.91942900000000005</v>
      </c>
      <c r="CB1768" s="112">
        <v>0.39219500000000002</v>
      </c>
      <c r="CC1768" s="112">
        <v>0.54982799999999998</v>
      </c>
      <c r="CD1768" s="117">
        <v>0.64379200000000003</v>
      </c>
      <c r="CE1768" s="105">
        <v>-0.103191</v>
      </c>
      <c r="CF1768" s="105">
        <v>-0.65919399999999995</v>
      </c>
      <c r="CG1768" s="105">
        <v>-0.89279799999999998</v>
      </c>
      <c r="CH1768" s="105">
        <v>-0.72392699999999999</v>
      </c>
      <c r="CI1768" s="105">
        <v>0.15021499999999999</v>
      </c>
      <c r="CJ1768" s="105">
        <v>2.8134699999999999E-2</v>
      </c>
      <c r="CK1768" s="105">
        <v>0.177976</v>
      </c>
      <c r="CL1768" s="105">
        <v>0.17946599999999999</v>
      </c>
      <c r="CM1768" s="116">
        <v>9.9915799999999999E-2</v>
      </c>
    </row>
    <row r="1769" spans="1:91">
      <c r="A1769" s="104" t="s">
        <v>4586</v>
      </c>
      <c r="B1769" s="104" t="s">
        <v>4587</v>
      </c>
      <c r="C1769" s="104" t="s">
        <v>471</v>
      </c>
      <c r="D1769" s="105">
        <v>24.696350000000002</v>
      </c>
      <c r="E1769" s="108">
        <v>53539768</v>
      </c>
      <c r="F1769" s="108">
        <v>30422420</v>
      </c>
      <c r="G1769" s="108"/>
      <c r="H1769" s="108">
        <v>9188057</v>
      </c>
      <c r="I1769" s="108">
        <v>15678574</v>
      </c>
      <c r="J1769" s="108">
        <v>26285008</v>
      </c>
      <c r="K1769" s="108">
        <v>77167296</v>
      </c>
      <c r="L1769" s="108">
        <v>30408760</v>
      </c>
      <c r="M1769" s="108"/>
      <c r="N1769" s="108"/>
      <c r="O1769" s="108"/>
      <c r="P1769" s="108">
        <v>23437396</v>
      </c>
      <c r="Q1769" s="108"/>
      <c r="R1769" s="108">
        <v>193467280</v>
      </c>
      <c r="S1769" s="108">
        <v>58224988</v>
      </c>
      <c r="T1769" s="108"/>
      <c r="U1769" s="108">
        <v>46188684</v>
      </c>
      <c r="V1769" s="108">
        <v>89220240</v>
      </c>
      <c r="W1769" s="108">
        <v>32986788</v>
      </c>
      <c r="X1769" s="108">
        <v>46918964</v>
      </c>
      <c r="Y1769" s="108">
        <v>33820212</v>
      </c>
      <c r="Z1769" s="108"/>
      <c r="AA1769" s="108"/>
      <c r="AB1769" s="108">
        <v>62353412</v>
      </c>
      <c r="AC1769" s="108">
        <v>171677408</v>
      </c>
      <c r="AD1769" s="108"/>
      <c r="AE1769" s="108"/>
      <c r="AF1769" s="108"/>
      <c r="AG1769" s="108"/>
      <c r="AH1769" s="115"/>
      <c r="AI1769" s="105">
        <v>26.057600000000001</v>
      </c>
      <c r="AJ1769" s="105">
        <v>25.5777</v>
      </c>
      <c r="AK1769" s="105">
        <v>21.6724</v>
      </c>
      <c r="AL1769" s="105">
        <v>23.4057</v>
      </c>
      <c r="AM1769" s="105">
        <v>24.3062</v>
      </c>
      <c r="AN1769" s="105">
        <v>25.519200000000001</v>
      </c>
      <c r="AO1769" s="105">
        <v>26.4618</v>
      </c>
      <c r="AP1769" s="105">
        <v>25.9831</v>
      </c>
      <c r="AQ1769" s="105">
        <v>21.555700000000002</v>
      </c>
      <c r="AR1769" s="105">
        <v>22.5046</v>
      </c>
      <c r="AS1769" s="105">
        <v>22.068000000000001</v>
      </c>
      <c r="AT1769" s="105">
        <v>25.086500000000001</v>
      </c>
      <c r="AU1769" s="105">
        <v>22.248699999999999</v>
      </c>
      <c r="AV1769" s="105">
        <v>27.8172</v>
      </c>
      <c r="AW1769" s="105">
        <v>26.229199999999999</v>
      </c>
      <c r="AX1769" s="105">
        <v>22.352699999999999</v>
      </c>
      <c r="AY1769" s="105">
        <v>25.7974</v>
      </c>
      <c r="AZ1769" s="105">
        <v>26.821899999999999</v>
      </c>
      <c r="BA1769" s="105">
        <v>25.220300000000002</v>
      </c>
      <c r="BB1769" s="105">
        <v>25.877700000000001</v>
      </c>
      <c r="BC1769" s="105">
        <v>25.256900000000002</v>
      </c>
      <c r="BD1769" s="105">
        <v>21.726400000000002</v>
      </c>
      <c r="BE1769" s="105">
        <v>21.475300000000001</v>
      </c>
      <c r="BF1769" s="105">
        <v>26.3306</v>
      </c>
      <c r="BG1769" s="105">
        <v>27.3614</v>
      </c>
      <c r="BH1769" s="105">
        <v>22.754200000000001</v>
      </c>
      <c r="BI1769" s="105">
        <v>20.814</v>
      </c>
      <c r="BJ1769" s="105">
        <v>23.110800000000001</v>
      </c>
      <c r="BK1769" s="105">
        <v>21.8443</v>
      </c>
      <c r="BL1769" s="116">
        <v>22.445699999999999</v>
      </c>
      <c r="BM1769" s="112">
        <v>0.242233</v>
      </c>
      <c r="BN1769" s="112">
        <v>5.2730800000000001E-2</v>
      </c>
      <c r="BO1769" s="112">
        <v>0.24211199999999999</v>
      </c>
      <c r="BP1769" s="112">
        <v>0.49768000000000001</v>
      </c>
      <c r="BQ1769" s="112">
        <v>0.15539</v>
      </c>
      <c r="BR1769" s="112">
        <v>0.14586099999999999</v>
      </c>
      <c r="BS1769" s="112">
        <v>2.13554E-3</v>
      </c>
      <c r="BT1769" s="112">
        <v>0.68363399999999996</v>
      </c>
      <c r="BU1769" s="117">
        <v>0.58367100000000005</v>
      </c>
      <c r="BV1769" s="112">
        <v>0.32365300000000002</v>
      </c>
      <c r="BW1769" s="112">
        <v>0.109579</v>
      </c>
      <c r="BX1769" s="112">
        <v>0.35411199999999998</v>
      </c>
      <c r="BY1769" s="112">
        <v>0.58002100000000001</v>
      </c>
      <c r="BZ1769" s="112">
        <v>0.53422400000000003</v>
      </c>
      <c r="CA1769" s="112">
        <v>0.393596</v>
      </c>
      <c r="CB1769" s="112">
        <v>5.1146200000000003E-2</v>
      </c>
      <c r="CC1769" s="112">
        <v>0.80679199999999995</v>
      </c>
      <c r="CD1769" s="117">
        <v>0.85302299999999998</v>
      </c>
      <c r="CE1769" s="105">
        <v>1.96896</v>
      </c>
      <c r="CF1769" s="105">
        <v>1.9433800000000001</v>
      </c>
      <c r="CG1769" s="105">
        <v>2.19991</v>
      </c>
      <c r="CH1769" s="105">
        <v>0.75271699999999997</v>
      </c>
      <c r="CI1769" s="105">
        <v>2.9647299999999999</v>
      </c>
      <c r="CJ1769" s="105">
        <v>2.5236900000000002</v>
      </c>
      <c r="CK1769" s="105">
        <v>2.98468</v>
      </c>
      <c r="CL1769" s="105">
        <v>0.71047499999999997</v>
      </c>
      <c r="CM1769" s="116">
        <v>1.17624</v>
      </c>
    </row>
    <row r="1770" spans="1:91">
      <c r="A1770" s="104" t="s">
        <v>4588</v>
      </c>
      <c r="B1770" s="104" t="s">
        <v>4589</v>
      </c>
      <c r="C1770" s="104" t="s">
        <v>4590</v>
      </c>
      <c r="D1770" s="105">
        <v>25.140349999999998</v>
      </c>
      <c r="E1770" s="108">
        <v>25944099.5</v>
      </c>
      <c r="F1770" s="108">
        <v>11733895</v>
      </c>
      <c r="G1770" s="108">
        <v>4897267.5</v>
      </c>
      <c r="H1770" s="108">
        <v>10350314</v>
      </c>
      <c r="I1770" s="108">
        <v>18113086.5</v>
      </c>
      <c r="J1770" s="108">
        <v>2677755.25</v>
      </c>
      <c r="K1770" s="108">
        <v>8314865.5</v>
      </c>
      <c r="L1770" s="108"/>
      <c r="M1770" s="108">
        <v>20501463</v>
      </c>
      <c r="N1770" s="108">
        <v>22467326.25</v>
      </c>
      <c r="O1770" s="108">
        <v>3955005.25</v>
      </c>
      <c r="P1770" s="108">
        <v>15049402</v>
      </c>
      <c r="Q1770" s="108">
        <v>62516563</v>
      </c>
      <c r="R1770" s="108">
        <v>89985003</v>
      </c>
      <c r="S1770" s="108">
        <v>26863201</v>
      </c>
      <c r="T1770" s="108">
        <v>64788766</v>
      </c>
      <c r="U1770" s="108">
        <v>77573806</v>
      </c>
      <c r="V1770" s="108">
        <v>22107740</v>
      </c>
      <c r="W1770" s="108">
        <v>80347674</v>
      </c>
      <c r="X1770" s="108">
        <v>95401058</v>
      </c>
      <c r="Y1770" s="108">
        <v>80357916</v>
      </c>
      <c r="Z1770" s="108">
        <v>53149315.5</v>
      </c>
      <c r="AA1770" s="108">
        <v>41539143</v>
      </c>
      <c r="AB1770" s="108">
        <v>39945785</v>
      </c>
      <c r="AC1770" s="108">
        <v>59276860.5</v>
      </c>
      <c r="AD1770" s="108">
        <v>58759809.5</v>
      </c>
      <c r="AE1770" s="108">
        <v>58670337</v>
      </c>
      <c r="AF1770" s="108">
        <v>53834076</v>
      </c>
      <c r="AG1770" s="108">
        <v>36170514.25</v>
      </c>
      <c r="AH1770" s="115">
        <v>29346495.5</v>
      </c>
      <c r="AI1770" s="105">
        <v>25.0124</v>
      </c>
      <c r="AJ1770" s="105">
        <v>24.233699999999999</v>
      </c>
      <c r="AK1770" s="105">
        <v>22.970199999999998</v>
      </c>
      <c r="AL1770" s="105">
        <v>23.5776</v>
      </c>
      <c r="AM1770" s="105">
        <v>24.535699999999999</v>
      </c>
      <c r="AN1770" s="105">
        <v>22.013100000000001</v>
      </c>
      <c r="AO1770" s="105">
        <v>23.249300000000002</v>
      </c>
      <c r="AP1770" s="105">
        <v>21.100999999999999</v>
      </c>
      <c r="AQ1770" s="105">
        <v>24.478300000000001</v>
      </c>
      <c r="AR1770" s="105">
        <v>24.678699999999999</v>
      </c>
      <c r="AS1770" s="105">
        <v>22.845199999999998</v>
      </c>
      <c r="AT1770" s="105">
        <v>24.447399999999998</v>
      </c>
      <c r="AU1770" s="105">
        <v>26.113900000000001</v>
      </c>
      <c r="AV1770" s="105">
        <v>26.712900000000001</v>
      </c>
      <c r="AW1770" s="105">
        <v>25.217500000000001</v>
      </c>
      <c r="AX1770" s="105">
        <v>26.328600000000002</v>
      </c>
      <c r="AY1770" s="105">
        <v>26.547000000000001</v>
      </c>
      <c r="AZ1770" s="105">
        <v>24.826000000000001</v>
      </c>
      <c r="BA1770" s="105">
        <v>26.5047</v>
      </c>
      <c r="BB1770" s="105">
        <v>26.858699999999999</v>
      </c>
      <c r="BC1770" s="105">
        <v>26.428699999999999</v>
      </c>
      <c r="BD1770" s="105">
        <v>26.021999999999998</v>
      </c>
      <c r="BE1770" s="105">
        <v>25.722999999999999</v>
      </c>
      <c r="BF1770" s="105">
        <v>25.688099999999999</v>
      </c>
      <c r="BG1770" s="105">
        <v>25.8477</v>
      </c>
      <c r="BH1770" s="105">
        <v>25.808399999999999</v>
      </c>
      <c r="BI1770" s="105">
        <v>25.82</v>
      </c>
      <c r="BJ1770" s="105">
        <v>25.737100000000002</v>
      </c>
      <c r="BK1770" s="105">
        <v>25.063199999999998</v>
      </c>
      <c r="BL1770" s="116">
        <v>24.831399999999999</v>
      </c>
      <c r="BM1770" s="112">
        <v>0.15674399999999999</v>
      </c>
      <c r="BN1770" s="112">
        <v>7.9256800000000002E-2</v>
      </c>
      <c r="BO1770" s="112">
        <v>9.1080599999999998E-2</v>
      </c>
      <c r="BP1770" s="112">
        <v>0.128057</v>
      </c>
      <c r="BQ1770" s="112">
        <v>0.19164600000000001</v>
      </c>
      <c r="BR1770" s="112">
        <v>0.317971</v>
      </c>
      <c r="BS1770" s="112">
        <v>1.0115900000000001E-2</v>
      </c>
      <c r="BT1770" s="112">
        <v>0.108504</v>
      </c>
      <c r="BU1770" s="117">
        <v>8.6543400000000006E-2</v>
      </c>
      <c r="BV1770" s="112">
        <v>0.230132</v>
      </c>
      <c r="BW1770" s="112">
        <v>0.14435000000000001</v>
      </c>
      <c r="BX1770" s="112">
        <v>0.18564900000000001</v>
      </c>
      <c r="BY1770" s="112">
        <v>0.19198499999999999</v>
      </c>
      <c r="BZ1770" s="112">
        <v>0.55809200000000003</v>
      </c>
      <c r="CA1770" s="112">
        <v>0.58970400000000001</v>
      </c>
      <c r="CB1770" s="112">
        <v>0.10326100000000001</v>
      </c>
      <c r="CC1770" s="112">
        <v>0.28390599999999999</v>
      </c>
      <c r="CD1770" s="117">
        <v>0.61135099999999998</v>
      </c>
      <c r="CE1770" s="105">
        <v>-1.13849</v>
      </c>
      <c r="CF1770" s="105">
        <v>-1.8351</v>
      </c>
      <c r="CG1770" s="105">
        <v>-2.2676699999999999</v>
      </c>
      <c r="CH1770" s="105">
        <v>-1.2201500000000001</v>
      </c>
      <c r="CI1770" s="105">
        <v>0.80419300000000005</v>
      </c>
      <c r="CJ1770" s="105">
        <v>0.68996199999999996</v>
      </c>
      <c r="CK1770" s="105">
        <v>1.38679</v>
      </c>
      <c r="CL1770" s="105">
        <v>0.60050099999999995</v>
      </c>
      <c r="CM1770" s="116">
        <v>0.61482599999999998</v>
      </c>
    </row>
    <row r="1771" spans="1:91">
      <c r="A1771" s="104" t="s">
        <v>4591</v>
      </c>
      <c r="B1771" s="104" t="s">
        <v>4592</v>
      </c>
      <c r="C1771" s="104" t="s">
        <v>4031</v>
      </c>
      <c r="D1771" s="105">
        <v>30.008299999999998</v>
      </c>
      <c r="E1771" s="108">
        <v>941973899.5</v>
      </c>
      <c r="F1771" s="108">
        <v>717717233.89999998</v>
      </c>
      <c r="G1771" s="108">
        <v>669670683.79999995</v>
      </c>
      <c r="H1771" s="108">
        <v>1224417510</v>
      </c>
      <c r="I1771" s="108">
        <v>757006053.60000002</v>
      </c>
      <c r="J1771" s="108">
        <v>843263933.79999995</v>
      </c>
      <c r="K1771" s="108">
        <v>1065621094</v>
      </c>
      <c r="L1771" s="108">
        <v>599349968.5</v>
      </c>
      <c r="M1771" s="108">
        <v>992216507.29999995</v>
      </c>
      <c r="N1771" s="108">
        <v>621112864.79999995</v>
      </c>
      <c r="O1771" s="108">
        <v>716175198.79999995</v>
      </c>
      <c r="P1771" s="108">
        <v>725970415</v>
      </c>
      <c r="Q1771" s="108">
        <v>1001910291</v>
      </c>
      <c r="R1771" s="108">
        <v>818843660.79999995</v>
      </c>
      <c r="S1771" s="108">
        <v>1239612121</v>
      </c>
      <c r="T1771" s="108">
        <v>763496458.29999995</v>
      </c>
      <c r="U1771" s="108">
        <v>867824400</v>
      </c>
      <c r="V1771" s="108">
        <v>841685660</v>
      </c>
      <c r="W1771" s="108">
        <v>1239940521</v>
      </c>
      <c r="X1771" s="108">
        <v>1304740354</v>
      </c>
      <c r="Y1771" s="108">
        <v>798325777</v>
      </c>
      <c r="Z1771" s="108">
        <v>852035864</v>
      </c>
      <c r="AA1771" s="108">
        <v>765662810</v>
      </c>
      <c r="AB1771" s="108">
        <v>708869224.79999995</v>
      </c>
      <c r="AC1771" s="108">
        <v>1240712700</v>
      </c>
      <c r="AD1771" s="108">
        <v>1031382479</v>
      </c>
      <c r="AE1771" s="108">
        <v>922561576.29999995</v>
      </c>
      <c r="AF1771" s="108">
        <v>692838899.79999995</v>
      </c>
      <c r="AG1771" s="108">
        <v>769171641.29999995</v>
      </c>
      <c r="AH1771" s="115">
        <v>1152103053</v>
      </c>
      <c r="AI1771" s="105">
        <v>30.194600000000001</v>
      </c>
      <c r="AJ1771" s="105">
        <v>30.020199999999999</v>
      </c>
      <c r="AK1771" s="105">
        <v>29.9101</v>
      </c>
      <c r="AL1771" s="105">
        <v>30.463799999999999</v>
      </c>
      <c r="AM1771" s="105">
        <v>29.925999999999998</v>
      </c>
      <c r="AN1771" s="105">
        <v>30.21</v>
      </c>
      <c r="AO1771" s="105">
        <v>30.207699999999999</v>
      </c>
      <c r="AP1771" s="105">
        <v>29.978999999999999</v>
      </c>
      <c r="AQ1771" s="105">
        <v>30.075199999999999</v>
      </c>
      <c r="AR1771" s="105">
        <v>29.661000000000001</v>
      </c>
      <c r="AS1771" s="105">
        <v>29.998799999999999</v>
      </c>
      <c r="AT1771" s="105">
        <v>30.0395</v>
      </c>
      <c r="AU1771" s="105">
        <v>30.1296</v>
      </c>
      <c r="AV1771" s="105">
        <v>29.898700000000002</v>
      </c>
      <c r="AW1771" s="105">
        <v>30.558599999999998</v>
      </c>
      <c r="AX1771" s="105">
        <v>29.8874</v>
      </c>
      <c r="AY1771" s="105">
        <v>30.017800000000001</v>
      </c>
      <c r="AZ1771" s="105">
        <v>29.960999999999999</v>
      </c>
      <c r="BA1771" s="105">
        <v>30.4526</v>
      </c>
      <c r="BB1771" s="105">
        <v>30.621099999999998</v>
      </c>
      <c r="BC1771" s="105">
        <v>29.773900000000001</v>
      </c>
      <c r="BD1771" s="105">
        <v>30.059899999999999</v>
      </c>
      <c r="BE1771" s="105">
        <v>29.934100000000001</v>
      </c>
      <c r="BF1771" s="105">
        <v>29.837499999999999</v>
      </c>
      <c r="BG1771" s="105">
        <v>30.248100000000001</v>
      </c>
      <c r="BH1771" s="105">
        <v>29.979099999999999</v>
      </c>
      <c r="BI1771" s="105">
        <v>29.794899999999998</v>
      </c>
      <c r="BJ1771" s="105">
        <v>29.422999999999998</v>
      </c>
      <c r="BK1771" s="105">
        <v>29.464200000000002</v>
      </c>
      <c r="BL1771" s="116">
        <v>30.109400000000001</v>
      </c>
      <c r="BM1771" s="112">
        <v>0.18800700000000001</v>
      </c>
      <c r="BN1771" s="112">
        <v>0.12006500000000001</v>
      </c>
      <c r="BO1771" s="112">
        <v>0.14315900000000001</v>
      </c>
      <c r="BP1771" s="112">
        <v>0.40619</v>
      </c>
      <c r="BQ1771" s="112">
        <v>0.14634</v>
      </c>
      <c r="BR1771" s="112">
        <v>0.26794099999999998</v>
      </c>
      <c r="BS1771" s="112">
        <v>0.14488799999999999</v>
      </c>
      <c r="BT1771" s="112">
        <v>0.29541299999999998</v>
      </c>
      <c r="BU1771" s="117">
        <v>0.25626199999999999</v>
      </c>
      <c r="BV1771" s="112">
        <v>0.26604299999999997</v>
      </c>
      <c r="BW1771" s="112">
        <v>0.196128</v>
      </c>
      <c r="BX1771" s="112">
        <v>0.24534300000000001</v>
      </c>
      <c r="BY1771" s="112">
        <v>0.48916399999999999</v>
      </c>
      <c r="BZ1771" s="112">
        <v>0.52637100000000003</v>
      </c>
      <c r="CA1771" s="112">
        <v>0.53532400000000002</v>
      </c>
      <c r="CB1771" s="112">
        <v>0.36061900000000002</v>
      </c>
      <c r="CC1771" s="112">
        <v>0.50008300000000006</v>
      </c>
      <c r="CD1771" s="117">
        <v>0.71893099999999999</v>
      </c>
      <c r="CE1771" s="105">
        <v>0.37609399999999998</v>
      </c>
      <c r="CF1771" s="105">
        <v>0.53440699999999997</v>
      </c>
      <c r="CG1771" s="105">
        <v>0.421734</v>
      </c>
      <c r="CH1771" s="105">
        <v>0.234238</v>
      </c>
      <c r="CI1771" s="105">
        <v>0.53009399999999995</v>
      </c>
      <c r="CJ1771" s="105">
        <v>0.28985300000000003</v>
      </c>
      <c r="CK1771" s="105">
        <v>0.61697800000000003</v>
      </c>
      <c r="CL1771" s="105">
        <v>0.278306</v>
      </c>
      <c r="CM1771" s="116">
        <v>0.34182400000000002</v>
      </c>
    </row>
    <row r="1772" spans="1:91">
      <c r="A1772" s="104" t="s">
        <v>4595</v>
      </c>
      <c r="B1772" s="104" t="s">
        <v>4596</v>
      </c>
      <c r="C1772" s="104" t="s">
        <v>2203</v>
      </c>
      <c r="D1772" s="105">
        <v>29.171949999999999</v>
      </c>
      <c r="E1772" s="108">
        <v>453880019</v>
      </c>
      <c r="F1772" s="108">
        <v>627441346</v>
      </c>
      <c r="G1772" s="108">
        <v>631594154</v>
      </c>
      <c r="H1772" s="108">
        <v>602154488.5</v>
      </c>
      <c r="I1772" s="108">
        <v>606125854.5</v>
      </c>
      <c r="J1772" s="108">
        <v>749488000.5</v>
      </c>
      <c r="K1772" s="108">
        <v>568063836.29999995</v>
      </c>
      <c r="L1772" s="108">
        <v>553768514.5</v>
      </c>
      <c r="M1772" s="108">
        <v>586325955.79999995</v>
      </c>
      <c r="N1772" s="108">
        <v>678974234</v>
      </c>
      <c r="O1772" s="108">
        <v>737843902</v>
      </c>
      <c r="P1772" s="108">
        <v>599282164</v>
      </c>
      <c r="Q1772" s="108">
        <v>470968816</v>
      </c>
      <c r="R1772" s="108">
        <v>477966924</v>
      </c>
      <c r="S1772" s="108">
        <v>381383240.39999998</v>
      </c>
      <c r="T1772" s="108">
        <v>464207676</v>
      </c>
      <c r="U1772" s="108">
        <v>480058165.5</v>
      </c>
      <c r="V1772" s="108">
        <v>478585008</v>
      </c>
      <c r="W1772" s="108">
        <v>486921037</v>
      </c>
      <c r="X1772" s="108">
        <v>503718605</v>
      </c>
      <c r="Y1772" s="108">
        <v>513731557</v>
      </c>
      <c r="Z1772" s="108">
        <v>451065743</v>
      </c>
      <c r="AA1772" s="108">
        <v>438273266.5</v>
      </c>
      <c r="AB1772" s="108">
        <v>424775758.5</v>
      </c>
      <c r="AC1772" s="108">
        <v>538227872</v>
      </c>
      <c r="AD1772" s="108">
        <v>593140580</v>
      </c>
      <c r="AE1772" s="108">
        <v>551281390.29999995</v>
      </c>
      <c r="AF1772" s="108">
        <v>552927127.5</v>
      </c>
      <c r="AG1772" s="108">
        <v>558190593</v>
      </c>
      <c r="AH1772" s="115">
        <v>564685322</v>
      </c>
      <c r="AI1772" s="105">
        <v>29.141200000000001</v>
      </c>
      <c r="AJ1772" s="105">
        <v>29.807300000000001</v>
      </c>
      <c r="AK1772" s="105">
        <v>29.836300000000001</v>
      </c>
      <c r="AL1772" s="105">
        <v>29.439900000000002</v>
      </c>
      <c r="AM1772" s="105">
        <v>29.606100000000001</v>
      </c>
      <c r="AN1772" s="105">
        <v>30.010200000000001</v>
      </c>
      <c r="AO1772" s="105">
        <v>29.333500000000001</v>
      </c>
      <c r="AP1772" s="105">
        <v>29.8522</v>
      </c>
      <c r="AQ1772" s="105">
        <v>29.316199999999998</v>
      </c>
      <c r="AR1772" s="105">
        <v>29.786799999999999</v>
      </c>
      <c r="AS1772" s="105">
        <v>30.0349</v>
      </c>
      <c r="AT1772" s="105">
        <v>29.762799999999999</v>
      </c>
      <c r="AU1772" s="105">
        <v>28.999199999999998</v>
      </c>
      <c r="AV1772" s="105">
        <v>29.122</v>
      </c>
      <c r="AW1772" s="105">
        <v>28.933199999999999</v>
      </c>
      <c r="AX1772" s="105">
        <v>29.169499999999999</v>
      </c>
      <c r="AY1772" s="105">
        <v>29.174399999999999</v>
      </c>
      <c r="AZ1772" s="105">
        <v>29.186</v>
      </c>
      <c r="BA1772" s="105">
        <v>29.104099999999999</v>
      </c>
      <c r="BB1772" s="105">
        <v>29.2621</v>
      </c>
      <c r="BC1772" s="105">
        <v>29.1571</v>
      </c>
      <c r="BD1772" s="105">
        <v>29.135100000000001</v>
      </c>
      <c r="BE1772" s="105">
        <v>29.1142</v>
      </c>
      <c r="BF1772" s="105">
        <v>29.098700000000001</v>
      </c>
      <c r="BG1772" s="105">
        <v>29.056799999999999</v>
      </c>
      <c r="BH1772" s="105">
        <v>29.185099999999998</v>
      </c>
      <c r="BI1772" s="105">
        <v>29.052099999999999</v>
      </c>
      <c r="BJ1772" s="105">
        <v>29.0976</v>
      </c>
      <c r="BK1772" s="105">
        <v>28.996500000000001</v>
      </c>
      <c r="BL1772" s="116">
        <v>29.0654</v>
      </c>
      <c r="BM1772" s="112">
        <v>7.7137899999999995E-2</v>
      </c>
      <c r="BN1772" s="112">
        <v>2.12555E-2</v>
      </c>
      <c r="BO1772" s="112">
        <v>6.6138799999999998E-2</v>
      </c>
      <c r="BP1772" s="112">
        <v>9.2314100000000004E-4</v>
      </c>
      <c r="BQ1772" s="112">
        <v>0.60714800000000002</v>
      </c>
      <c r="BR1772" s="112">
        <v>1.4991600000000001E-2</v>
      </c>
      <c r="BS1772" s="112">
        <v>9.2954499999999995E-2</v>
      </c>
      <c r="BT1772" s="112">
        <v>0.117794</v>
      </c>
      <c r="BU1772" s="117">
        <v>0.44380900000000001</v>
      </c>
      <c r="BV1772" s="112">
        <v>0.13584199999999999</v>
      </c>
      <c r="BW1772" s="112">
        <v>5.9627399999999997E-2</v>
      </c>
      <c r="BX1772" s="112">
        <v>0.15781100000000001</v>
      </c>
      <c r="BY1772" s="112">
        <v>7.6238699999999996E-3</v>
      </c>
      <c r="BZ1772" s="112">
        <v>0.80313100000000004</v>
      </c>
      <c r="CA1772" s="112">
        <v>0.114943</v>
      </c>
      <c r="CB1772" s="112">
        <v>0.28818899999999997</v>
      </c>
      <c r="CC1772" s="112">
        <v>0.294657</v>
      </c>
      <c r="CD1772" s="117">
        <v>0.78158300000000003</v>
      </c>
      <c r="CE1772" s="105">
        <v>0.54176500000000005</v>
      </c>
      <c r="CF1772" s="105">
        <v>0.63226800000000005</v>
      </c>
      <c r="CG1772" s="105">
        <v>0.44749299999999997</v>
      </c>
      <c r="CH1772" s="105">
        <v>0.80835299999999999</v>
      </c>
      <c r="CI1772" s="105">
        <v>-3.5006200000000001E-2</v>
      </c>
      <c r="CJ1772" s="105">
        <v>0.123503</v>
      </c>
      <c r="CK1772" s="105">
        <v>0.121225</v>
      </c>
      <c r="CL1772" s="105">
        <v>6.2837000000000004E-2</v>
      </c>
      <c r="CM1772" s="116">
        <v>4.4807399999999997E-2</v>
      </c>
    </row>
    <row r="1773" spans="1:91">
      <c r="A1773" s="104" t="s">
        <v>4597</v>
      </c>
      <c r="B1773" s="104" t="s">
        <v>4598</v>
      </c>
      <c r="C1773" s="104" t="s">
        <v>4599</v>
      </c>
      <c r="D1773" s="105">
        <v>27.398000000000003</v>
      </c>
      <c r="E1773" s="108">
        <v>14263020.25</v>
      </c>
      <c r="F1773" s="108">
        <v>104594247.8</v>
      </c>
      <c r="G1773" s="108">
        <v>141482249</v>
      </c>
      <c r="H1773" s="108">
        <v>88341232</v>
      </c>
      <c r="I1773" s="108">
        <v>79678865</v>
      </c>
      <c r="J1773" s="108">
        <v>46675597</v>
      </c>
      <c r="K1773" s="108">
        <v>174044324</v>
      </c>
      <c r="L1773" s="108">
        <v>34237090.25</v>
      </c>
      <c r="M1773" s="108">
        <v>53682565.5</v>
      </c>
      <c r="N1773" s="108">
        <v>111750326.8</v>
      </c>
      <c r="O1773" s="108">
        <v>42641966.5</v>
      </c>
      <c r="P1773" s="108"/>
      <c r="Q1773" s="108">
        <v>120440755.09999999</v>
      </c>
      <c r="R1773" s="108">
        <v>182215240</v>
      </c>
      <c r="S1773" s="108">
        <v>160996871.59999999</v>
      </c>
      <c r="T1773" s="108">
        <v>119536055</v>
      </c>
      <c r="U1773" s="108">
        <v>237817118.09999999</v>
      </c>
      <c r="V1773" s="108">
        <v>73103056</v>
      </c>
      <c r="W1773" s="108">
        <v>207854299.40000001</v>
      </c>
      <c r="X1773" s="108">
        <v>114793754</v>
      </c>
      <c r="Y1773" s="108">
        <v>279951286.5</v>
      </c>
      <c r="Z1773" s="108">
        <v>156382023</v>
      </c>
      <c r="AA1773" s="108">
        <v>131375018.8</v>
      </c>
      <c r="AB1773" s="108">
        <v>151499211.80000001</v>
      </c>
      <c r="AC1773" s="108">
        <v>295894485.10000002</v>
      </c>
      <c r="AD1773" s="108">
        <v>429937084</v>
      </c>
      <c r="AE1773" s="108">
        <v>170300788</v>
      </c>
      <c r="AF1773" s="108">
        <v>195189226.80000001</v>
      </c>
      <c r="AG1773" s="108">
        <v>185728804</v>
      </c>
      <c r="AH1773" s="115">
        <v>284701721.5</v>
      </c>
      <c r="AI1773" s="105">
        <v>24.1493</v>
      </c>
      <c r="AJ1773" s="105">
        <v>27.362200000000001</v>
      </c>
      <c r="AK1773" s="105">
        <v>27.7318</v>
      </c>
      <c r="AL1773" s="105">
        <v>26.670999999999999</v>
      </c>
      <c r="AM1773" s="105">
        <v>26.731100000000001</v>
      </c>
      <c r="AN1773" s="105">
        <v>26.271799999999999</v>
      </c>
      <c r="AO1773" s="105">
        <v>27.6431</v>
      </c>
      <c r="AP1773" s="105">
        <v>26.151800000000001</v>
      </c>
      <c r="AQ1773" s="105">
        <v>25.867000000000001</v>
      </c>
      <c r="AR1773" s="105">
        <v>27.185300000000002</v>
      </c>
      <c r="AS1773" s="105">
        <v>26.022099999999998</v>
      </c>
      <c r="AT1773" s="105">
        <v>23.326699999999999</v>
      </c>
      <c r="AU1773" s="105">
        <v>27.071300000000001</v>
      </c>
      <c r="AV1773" s="105">
        <v>27.730799999999999</v>
      </c>
      <c r="AW1773" s="105">
        <v>27.7348</v>
      </c>
      <c r="AX1773" s="105">
        <v>27.212199999999999</v>
      </c>
      <c r="AY1773" s="105">
        <v>28.141300000000001</v>
      </c>
      <c r="AZ1773" s="105">
        <v>26.5319</v>
      </c>
      <c r="BA1773" s="105">
        <v>27.875900000000001</v>
      </c>
      <c r="BB1773" s="105">
        <v>27.123100000000001</v>
      </c>
      <c r="BC1773" s="105">
        <v>28.2758</v>
      </c>
      <c r="BD1773" s="105">
        <v>27.651700000000002</v>
      </c>
      <c r="BE1773" s="105">
        <v>27.433800000000002</v>
      </c>
      <c r="BF1773" s="105">
        <v>27.6113</v>
      </c>
      <c r="BG1773" s="105">
        <v>28.153400000000001</v>
      </c>
      <c r="BH1773" s="105">
        <v>28.711200000000002</v>
      </c>
      <c r="BI1773" s="105">
        <v>27.357399999999998</v>
      </c>
      <c r="BJ1773" s="105">
        <v>27.595300000000002</v>
      </c>
      <c r="BK1773" s="105">
        <v>27.442900000000002</v>
      </c>
      <c r="BL1773" s="116">
        <v>28.133199999999999</v>
      </c>
      <c r="BM1773" s="112">
        <v>0.32090000000000002</v>
      </c>
      <c r="BN1773" s="112">
        <v>1.0132E-2</v>
      </c>
      <c r="BO1773" s="112">
        <v>0.11806800000000001</v>
      </c>
      <c r="BP1773" s="112">
        <v>0.12959399999999999</v>
      </c>
      <c r="BQ1773" s="112">
        <v>0.52497799999999994</v>
      </c>
      <c r="BR1773" s="112">
        <v>0.44894699999999998</v>
      </c>
      <c r="BS1773" s="112">
        <v>0.93503499999999995</v>
      </c>
      <c r="BT1773" s="112">
        <v>0.51152600000000004</v>
      </c>
      <c r="BU1773" s="117">
        <v>0.47542600000000002</v>
      </c>
      <c r="BV1773" s="112">
        <v>0.40503600000000001</v>
      </c>
      <c r="BW1773" s="112">
        <v>3.8670999999999997E-2</v>
      </c>
      <c r="BX1773" s="112">
        <v>0.213396</v>
      </c>
      <c r="BY1773" s="112">
        <v>0.19368299999999999</v>
      </c>
      <c r="BZ1773" s="112">
        <v>0.75913799999999998</v>
      </c>
      <c r="CA1773" s="112">
        <v>0.69871300000000003</v>
      </c>
      <c r="CB1773" s="112">
        <v>0.97031699999999999</v>
      </c>
      <c r="CC1773" s="112">
        <v>0.686056</v>
      </c>
      <c r="CD1773" s="117">
        <v>0.79398400000000002</v>
      </c>
      <c r="CE1773" s="105">
        <v>-1.30938</v>
      </c>
      <c r="CF1773" s="105">
        <v>-1.1658500000000001</v>
      </c>
      <c r="CG1773" s="105">
        <v>-1.16981</v>
      </c>
      <c r="CH1773" s="105">
        <v>-2.2124100000000002</v>
      </c>
      <c r="CI1773" s="105">
        <v>-0.211503</v>
      </c>
      <c r="CJ1773" s="105">
        <v>-0.42868600000000001</v>
      </c>
      <c r="CK1773" s="105">
        <v>3.4487999999999998E-2</v>
      </c>
      <c r="CL1773" s="105">
        <v>-0.158194</v>
      </c>
      <c r="CM1773" s="116">
        <v>0.35021600000000003</v>
      </c>
    </row>
    <row r="1774" spans="1:91">
      <c r="A1774" s="104" t="s">
        <v>4600</v>
      </c>
      <c r="B1774" s="104" t="s">
        <v>4601</v>
      </c>
      <c r="C1774" s="104" t="s">
        <v>1329</v>
      </c>
      <c r="D1774" s="105">
        <v>29.194949999999999</v>
      </c>
      <c r="E1774" s="108">
        <v>336651079</v>
      </c>
      <c r="F1774" s="108">
        <v>358456568</v>
      </c>
      <c r="G1774" s="108">
        <v>296566627.5</v>
      </c>
      <c r="H1774" s="108">
        <v>979942338.29999995</v>
      </c>
      <c r="I1774" s="108">
        <v>849507641.29999995</v>
      </c>
      <c r="J1774" s="108">
        <v>468956664.80000001</v>
      </c>
      <c r="K1774" s="108">
        <v>630273412.5</v>
      </c>
      <c r="L1774" s="108">
        <v>280445727.30000001</v>
      </c>
      <c r="M1774" s="108">
        <v>590745033</v>
      </c>
      <c r="N1774" s="108">
        <v>611049653.5</v>
      </c>
      <c r="O1774" s="108">
        <v>480545732</v>
      </c>
      <c r="P1774" s="108">
        <v>408115376</v>
      </c>
      <c r="Q1774" s="108">
        <v>551137062.39999998</v>
      </c>
      <c r="R1774" s="108">
        <v>460099801.5</v>
      </c>
      <c r="S1774" s="108">
        <v>321417764</v>
      </c>
      <c r="T1774" s="108">
        <v>327826512.30000001</v>
      </c>
      <c r="U1774" s="108">
        <v>371531665.5</v>
      </c>
      <c r="V1774" s="108">
        <v>460047207.30000001</v>
      </c>
      <c r="W1774" s="108">
        <v>301947833</v>
      </c>
      <c r="X1774" s="108">
        <v>446858840.80000001</v>
      </c>
      <c r="Y1774" s="108">
        <v>672764465</v>
      </c>
      <c r="Z1774" s="108">
        <v>539610353.89999998</v>
      </c>
      <c r="AA1774" s="108">
        <v>535727617.5</v>
      </c>
      <c r="AB1774" s="108">
        <v>271610383.80000001</v>
      </c>
      <c r="AC1774" s="108">
        <v>619617085</v>
      </c>
      <c r="AD1774" s="108">
        <v>647354933</v>
      </c>
      <c r="AE1774" s="108">
        <v>600249752</v>
      </c>
      <c r="AF1774" s="108">
        <v>504807929.80000001</v>
      </c>
      <c r="AG1774" s="108">
        <v>634560326.29999995</v>
      </c>
      <c r="AH1774" s="115">
        <v>636753832.5</v>
      </c>
      <c r="AI1774" s="105">
        <v>28.7102</v>
      </c>
      <c r="AJ1774" s="105">
        <v>28.998699999999999</v>
      </c>
      <c r="AK1774" s="105">
        <v>28.7746</v>
      </c>
      <c r="AL1774" s="105">
        <v>30.142499999999998</v>
      </c>
      <c r="AM1774" s="105">
        <v>30.092199999999998</v>
      </c>
      <c r="AN1774" s="105">
        <v>29.334099999999999</v>
      </c>
      <c r="AO1774" s="105">
        <v>29.48</v>
      </c>
      <c r="AP1774" s="105">
        <v>28.879200000000001</v>
      </c>
      <c r="AQ1774" s="105">
        <v>29.327100000000002</v>
      </c>
      <c r="AR1774" s="105">
        <v>29.618400000000001</v>
      </c>
      <c r="AS1774" s="105">
        <v>29.404800000000002</v>
      </c>
      <c r="AT1774" s="105">
        <v>29.208600000000001</v>
      </c>
      <c r="AU1774" s="105">
        <v>29.225899999999999</v>
      </c>
      <c r="AV1774" s="105">
        <v>29.0671</v>
      </c>
      <c r="AW1774" s="105">
        <v>28.6999</v>
      </c>
      <c r="AX1774" s="105">
        <v>28.6677</v>
      </c>
      <c r="AY1774" s="105">
        <v>28.794699999999999</v>
      </c>
      <c r="AZ1774" s="105">
        <v>29.150300000000001</v>
      </c>
      <c r="BA1774" s="105">
        <v>28.4147</v>
      </c>
      <c r="BB1774" s="105">
        <v>29.080100000000002</v>
      </c>
      <c r="BC1774" s="105">
        <v>29.5472</v>
      </c>
      <c r="BD1774" s="105">
        <v>29.4039</v>
      </c>
      <c r="BE1774" s="105">
        <v>29.409600000000001</v>
      </c>
      <c r="BF1774" s="105">
        <v>28.453600000000002</v>
      </c>
      <c r="BG1774" s="105">
        <v>29.2576</v>
      </c>
      <c r="BH1774" s="105">
        <v>29.310199999999998</v>
      </c>
      <c r="BI1774" s="105">
        <v>29.174900000000001</v>
      </c>
      <c r="BJ1774" s="105">
        <v>28.966200000000001</v>
      </c>
      <c r="BK1774" s="105">
        <v>29.1813</v>
      </c>
      <c r="BL1774" s="116">
        <v>29.239100000000001</v>
      </c>
      <c r="BM1774" s="112">
        <v>6.6993200000000003E-2</v>
      </c>
      <c r="BN1774" s="112">
        <v>5.6903500000000003E-2</v>
      </c>
      <c r="BO1774" s="112">
        <v>0.64120100000000002</v>
      </c>
      <c r="BP1774" s="112">
        <v>0.123111</v>
      </c>
      <c r="BQ1774" s="112">
        <v>0.498423</v>
      </c>
      <c r="BR1774" s="112">
        <v>0.19641</v>
      </c>
      <c r="BS1774" s="112">
        <v>0.75167899999999999</v>
      </c>
      <c r="BT1774" s="112">
        <v>0.90927999999999998</v>
      </c>
      <c r="BU1774" s="117">
        <v>0.266038</v>
      </c>
      <c r="BV1774" s="112">
        <v>0.12224699999999999</v>
      </c>
      <c r="BW1774" s="112">
        <v>0.115373</v>
      </c>
      <c r="BX1774" s="112">
        <v>0.72394899999999995</v>
      </c>
      <c r="BY1774" s="112">
        <v>0.187059</v>
      </c>
      <c r="BZ1774" s="112">
        <v>0.74639100000000003</v>
      </c>
      <c r="CA1774" s="112">
        <v>0.45575700000000002</v>
      </c>
      <c r="CB1774" s="112">
        <v>0.87582499999999996</v>
      </c>
      <c r="CC1774" s="112">
        <v>0.94993499999999997</v>
      </c>
      <c r="CD1774" s="117">
        <v>0.72584499999999996</v>
      </c>
      <c r="CE1774" s="105">
        <v>-0.30104399999999998</v>
      </c>
      <c r="CF1774" s="105">
        <v>0.72739699999999996</v>
      </c>
      <c r="CG1774" s="105">
        <v>9.9893599999999999E-2</v>
      </c>
      <c r="CH1774" s="105">
        <v>0.28172599999999998</v>
      </c>
      <c r="CI1774" s="105">
        <v>-0.131243</v>
      </c>
      <c r="CJ1774" s="105">
        <v>-0.25797799999999999</v>
      </c>
      <c r="CK1774" s="105">
        <v>-0.114884</v>
      </c>
      <c r="CL1774" s="105">
        <v>-3.9845800000000001E-2</v>
      </c>
      <c r="CM1774" s="116">
        <v>0.11870600000000001</v>
      </c>
    </row>
    <row r="1775" spans="1:91">
      <c r="A1775" s="104" t="s">
        <v>5487</v>
      </c>
      <c r="B1775" s="104" t="s">
        <v>5488</v>
      </c>
      <c r="C1775" s="104" t="s">
        <v>2065</v>
      </c>
      <c r="D1775" s="105">
        <v>26.211300000000001</v>
      </c>
      <c r="E1775" s="108">
        <v>48419964</v>
      </c>
      <c r="F1775" s="108">
        <v>12856661</v>
      </c>
      <c r="G1775" s="108">
        <v>88633623</v>
      </c>
      <c r="H1775" s="108">
        <v>48158440.25</v>
      </c>
      <c r="I1775" s="108">
        <v>29620901.960000001</v>
      </c>
      <c r="J1775" s="108">
        <v>37366922.32</v>
      </c>
      <c r="K1775" s="108">
        <v>42062308.25</v>
      </c>
      <c r="L1775" s="108">
        <v>56786542.130000003</v>
      </c>
      <c r="M1775" s="108">
        <v>69284432.75</v>
      </c>
      <c r="N1775" s="108">
        <v>35579971</v>
      </c>
      <c r="O1775" s="108">
        <v>48477588.25</v>
      </c>
      <c r="P1775" s="108">
        <v>138162388.69999999</v>
      </c>
      <c r="Q1775" s="108">
        <v>164581594</v>
      </c>
      <c r="R1775" s="108">
        <v>41147025.5</v>
      </c>
      <c r="S1775" s="108">
        <v>106624124.59999999</v>
      </c>
      <c r="T1775" s="108">
        <v>121248372.5</v>
      </c>
      <c r="U1775" s="108">
        <v>83399886.25</v>
      </c>
      <c r="V1775" s="108">
        <v>148121865.09999999</v>
      </c>
      <c r="W1775" s="108">
        <v>34456153</v>
      </c>
      <c r="X1775" s="108">
        <v>53553417.5</v>
      </c>
      <c r="Y1775" s="108">
        <v>60734133.880000003</v>
      </c>
      <c r="Z1775" s="108">
        <v>23804198</v>
      </c>
      <c r="AA1775" s="108">
        <v>93749424</v>
      </c>
      <c r="AB1775" s="108">
        <v>35479335.5</v>
      </c>
      <c r="AC1775" s="108">
        <v>46951294.5</v>
      </c>
      <c r="AD1775" s="108">
        <v>133211923.3</v>
      </c>
      <c r="AE1775" s="108">
        <v>110740720</v>
      </c>
      <c r="AF1775" s="108">
        <v>144690271</v>
      </c>
      <c r="AG1775" s="108">
        <v>87540173</v>
      </c>
      <c r="AH1775" s="115">
        <v>80090100.629999995</v>
      </c>
      <c r="AI1775" s="105">
        <v>25.912600000000001</v>
      </c>
      <c r="AJ1775" s="105">
        <v>24.36</v>
      </c>
      <c r="AK1775" s="105">
        <v>27.054500000000001</v>
      </c>
      <c r="AL1775" s="105">
        <v>25.7957</v>
      </c>
      <c r="AM1775" s="105">
        <v>25.339700000000001</v>
      </c>
      <c r="AN1775" s="105">
        <v>26.02</v>
      </c>
      <c r="AO1775" s="105">
        <v>25.564499999999999</v>
      </c>
      <c r="AP1775" s="105">
        <v>26.879100000000001</v>
      </c>
      <c r="AQ1775" s="105">
        <v>26.235099999999999</v>
      </c>
      <c r="AR1775" s="105">
        <v>25.469000000000001</v>
      </c>
      <c r="AS1775" s="105">
        <v>26.1875</v>
      </c>
      <c r="AT1775" s="105">
        <v>27.646000000000001</v>
      </c>
      <c r="AU1775" s="105">
        <v>27.511099999999999</v>
      </c>
      <c r="AV1775" s="105">
        <v>25.584</v>
      </c>
      <c r="AW1775" s="105">
        <v>27.161999999999999</v>
      </c>
      <c r="AX1775" s="105">
        <v>27.232700000000001</v>
      </c>
      <c r="AY1775" s="105">
        <v>26.6496</v>
      </c>
      <c r="AZ1775" s="105">
        <v>27.5304</v>
      </c>
      <c r="BA1775" s="105">
        <v>25.283200000000001</v>
      </c>
      <c r="BB1775" s="105">
        <v>26.062200000000001</v>
      </c>
      <c r="BC1775" s="105">
        <v>26.0623</v>
      </c>
      <c r="BD1775" s="105">
        <v>24.821200000000001</v>
      </c>
      <c r="BE1775" s="105">
        <v>26.899699999999999</v>
      </c>
      <c r="BF1775" s="105">
        <v>25.517099999999999</v>
      </c>
      <c r="BG1775" s="105">
        <v>25.508199999999999</v>
      </c>
      <c r="BH1775" s="105">
        <v>27.0029</v>
      </c>
      <c r="BI1775" s="105">
        <v>26.736499999999999</v>
      </c>
      <c r="BJ1775" s="105">
        <v>27.163399999999999</v>
      </c>
      <c r="BK1775" s="105">
        <v>26.3567</v>
      </c>
      <c r="BL1775" s="116">
        <v>26.313700000000001</v>
      </c>
      <c r="BM1775" s="112">
        <v>0.37014399999999997</v>
      </c>
      <c r="BN1775" s="112">
        <v>5.9014999999999998E-2</v>
      </c>
      <c r="BO1775" s="112">
        <v>0.45821400000000001</v>
      </c>
      <c r="BP1775" s="112">
        <v>0.81205899999999998</v>
      </c>
      <c r="BQ1775" s="112">
        <v>0.83977199999999996</v>
      </c>
      <c r="BR1775" s="112">
        <v>0.23676900000000001</v>
      </c>
      <c r="BS1775" s="112">
        <v>9.9934300000000004E-2</v>
      </c>
      <c r="BT1775" s="112">
        <v>0.26638600000000001</v>
      </c>
      <c r="BU1775" s="117">
        <v>0.73431299999999999</v>
      </c>
      <c r="BV1775" s="112">
        <v>0.45373999999999998</v>
      </c>
      <c r="BW1775" s="112">
        <v>0.11815299999999999</v>
      </c>
      <c r="BX1775" s="112">
        <v>0.56278099999999998</v>
      </c>
      <c r="BY1775" s="112">
        <v>0.84790500000000002</v>
      </c>
      <c r="BZ1775" s="112">
        <v>0.92100899999999997</v>
      </c>
      <c r="CA1775" s="112">
        <v>0.49671900000000002</v>
      </c>
      <c r="CB1775" s="112">
        <v>0.29794399999999999</v>
      </c>
      <c r="CC1775" s="112">
        <v>0.47084399999999998</v>
      </c>
      <c r="CD1775" s="117">
        <v>0.912887</v>
      </c>
      <c r="CE1775" s="105">
        <v>-0.83558699999999997</v>
      </c>
      <c r="CF1775" s="105">
        <v>-0.89282300000000003</v>
      </c>
      <c r="CG1775" s="105">
        <v>-0.38501299999999999</v>
      </c>
      <c r="CH1775" s="105">
        <v>-0.17712700000000001</v>
      </c>
      <c r="CI1775" s="105">
        <v>0.14108499999999999</v>
      </c>
      <c r="CJ1775" s="105">
        <v>0.52630399999999999</v>
      </c>
      <c r="CK1775" s="105">
        <v>-0.80868600000000002</v>
      </c>
      <c r="CL1775" s="105">
        <v>-0.86529400000000001</v>
      </c>
      <c r="CM1775" s="116">
        <v>-0.19539999999999999</v>
      </c>
    </row>
    <row r="1776" spans="1:91">
      <c r="A1776" s="104" t="s">
        <v>4602</v>
      </c>
      <c r="B1776" s="104" t="s">
        <v>4603</v>
      </c>
      <c r="C1776" s="104" t="s">
        <v>4604</v>
      </c>
      <c r="D1776" s="105">
        <v>29.72035</v>
      </c>
      <c r="E1776" s="108">
        <v>476468133.5</v>
      </c>
      <c r="F1776" s="108">
        <v>446190740.30000001</v>
      </c>
      <c r="G1776" s="108">
        <v>324395664</v>
      </c>
      <c r="H1776" s="108">
        <v>521254035</v>
      </c>
      <c r="I1776" s="108">
        <v>663936922</v>
      </c>
      <c r="J1776" s="108">
        <v>397915663.30000001</v>
      </c>
      <c r="K1776" s="108">
        <v>350468701</v>
      </c>
      <c r="L1776" s="108">
        <v>310731704</v>
      </c>
      <c r="M1776" s="108">
        <v>555903671</v>
      </c>
      <c r="N1776" s="108">
        <v>345177812</v>
      </c>
      <c r="O1776" s="108">
        <v>609441544</v>
      </c>
      <c r="P1776" s="108">
        <v>398262056</v>
      </c>
      <c r="Q1776" s="108">
        <v>815341767.5</v>
      </c>
      <c r="R1776" s="108">
        <v>644219214.5</v>
      </c>
      <c r="S1776" s="108">
        <v>539242842.29999995</v>
      </c>
      <c r="T1776" s="108">
        <v>846841507</v>
      </c>
      <c r="U1776" s="108">
        <v>769028696</v>
      </c>
      <c r="V1776" s="108">
        <v>657592568</v>
      </c>
      <c r="W1776" s="108">
        <v>840970134</v>
      </c>
      <c r="X1776" s="108">
        <v>755490176</v>
      </c>
      <c r="Y1776" s="108">
        <v>754661790</v>
      </c>
      <c r="Z1776" s="108">
        <v>727729623</v>
      </c>
      <c r="AA1776" s="108">
        <v>899869239</v>
      </c>
      <c r="AB1776" s="108">
        <v>822958305</v>
      </c>
      <c r="AC1776" s="108">
        <v>949904139.5</v>
      </c>
      <c r="AD1776" s="108">
        <v>976034783.5</v>
      </c>
      <c r="AE1776" s="108">
        <v>1047188183</v>
      </c>
      <c r="AF1776" s="108">
        <v>791039510</v>
      </c>
      <c r="AG1776" s="108">
        <v>1148256433</v>
      </c>
      <c r="AH1776" s="115">
        <v>962179811</v>
      </c>
      <c r="AI1776" s="105">
        <v>29.211300000000001</v>
      </c>
      <c r="AJ1776" s="105">
        <v>29.307300000000001</v>
      </c>
      <c r="AK1776" s="105">
        <v>28.888300000000001</v>
      </c>
      <c r="AL1776" s="105">
        <v>29.2318</v>
      </c>
      <c r="AM1776" s="105">
        <v>29.7393</v>
      </c>
      <c r="AN1776" s="105">
        <v>29.117699999999999</v>
      </c>
      <c r="AO1776" s="105">
        <v>28.644200000000001</v>
      </c>
      <c r="AP1776" s="105">
        <v>29.024999999999999</v>
      </c>
      <c r="AQ1776" s="105">
        <v>29.2394</v>
      </c>
      <c r="AR1776" s="105">
        <v>28.782699999999998</v>
      </c>
      <c r="AS1776" s="105">
        <v>29.749500000000001</v>
      </c>
      <c r="AT1776" s="105">
        <v>29.173300000000001</v>
      </c>
      <c r="AU1776" s="105">
        <v>29.810600000000001</v>
      </c>
      <c r="AV1776" s="105">
        <v>29.552700000000002</v>
      </c>
      <c r="AW1776" s="105">
        <v>29.3948</v>
      </c>
      <c r="AX1776" s="105">
        <v>30.036799999999999</v>
      </c>
      <c r="AY1776" s="105">
        <v>29.843499999999999</v>
      </c>
      <c r="AZ1776" s="105">
        <v>29.600200000000001</v>
      </c>
      <c r="BA1776" s="105">
        <v>29.892399999999999</v>
      </c>
      <c r="BB1776" s="105">
        <v>29.841699999999999</v>
      </c>
      <c r="BC1776" s="105">
        <v>29.7014</v>
      </c>
      <c r="BD1776" s="105">
        <v>29.832100000000001</v>
      </c>
      <c r="BE1776" s="105">
        <v>30.179500000000001</v>
      </c>
      <c r="BF1776" s="105">
        <v>30.052800000000001</v>
      </c>
      <c r="BG1776" s="105">
        <v>29.861499999999999</v>
      </c>
      <c r="BH1776" s="105">
        <v>29.900300000000001</v>
      </c>
      <c r="BI1776" s="105">
        <v>29.977799999999998</v>
      </c>
      <c r="BJ1776" s="105">
        <v>29.6142</v>
      </c>
      <c r="BK1776" s="105">
        <v>30.048400000000001</v>
      </c>
      <c r="BL1776" s="116">
        <v>29.848400000000002</v>
      </c>
      <c r="BM1776" s="112">
        <v>1.7060499999999999E-2</v>
      </c>
      <c r="BN1776" s="112">
        <v>0.10673299999999999</v>
      </c>
      <c r="BO1776" s="112">
        <v>1.55613E-2</v>
      </c>
      <c r="BP1776" s="112">
        <v>0.122004</v>
      </c>
      <c r="BQ1776" s="112">
        <v>0.22353899999999999</v>
      </c>
      <c r="BR1776" s="112">
        <v>0.95709699999999998</v>
      </c>
      <c r="BS1776" s="112">
        <v>0.86396399999999995</v>
      </c>
      <c r="BT1776" s="112">
        <v>0.31679800000000002</v>
      </c>
      <c r="BU1776" s="117">
        <v>0.58948999999999996</v>
      </c>
      <c r="BV1776" s="112">
        <v>5.4147800000000003E-2</v>
      </c>
      <c r="BW1776" s="112">
        <v>0.17985899999999999</v>
      </c>
      <c r="BX1776" s="112">
        <v>7.41676E-2</v>
      </c>
      <c r="BY1776" s="112">
        <v>0.185889</v>
      </c>
      <c r="BZ1776" s="112">
        <v>0.59282699999999999</v>
      </c>
      <c r="CA1776" s="112">
        <v>0.97861699999999996</v>
      </c>
      <c r="CB1776" s="112">
        <v>0.93628699999999998</v>
      </c>
      <c r="CC1776" s="112">
        <v>0.51819800000000005</v>
      </c>
      <c r="CD1776" s="117">
        <v>0.85345000000000004</v>
      </c>
      <c r="CE1776" s="105">
        <v>-0.70138400000000001</v>
      </c>
      <c r="CF1776" s="105">
        <v>-0.47407700000000003</v>
      </c>
      <c r="CG1776" s="105">
        <v>-0.86749299999999996</v>
      </c>
      <c r="CH1776" s="105">
        <v>-0.60183699999999996</v>
      </c>
      <c r="CI1776" s="105">
        <v>-0.25101899999999999</v>
      </c>
      <c r="CJ1776" s="105">
        <v>-1.01922E-2</v>
      </c>
      <c r="CK1776" s="105">
        <v>-2.51802E-2</v>
      </c>
      <c r="CL1776" s="105">
        <v>0.184472</v>
      </c>
      <c r="CM1776" s="116">
        <v>7.6175099999999996E-2</v>
      </c>
    </row>
    <row r="1777" spans="1:91">
      <c r="A1777" s="104" t="s">
        <v>4605</v>
      </c>
      <c r="B1777" s="104" t="s">
        <v>4606</v>
      </c>
      <c r="C1777" s="104" t="s">
        <v>832</v>
      </c>
      <c r="D1777" s="105">
        <v>27.370049999999999</v>
      </c>
      <c r="E1777" s="108">
        <v>108276685.3</v>
      </c>
      <c r="F1777" s="108">
        <v>85793990</v>
      </c>
      <c r="G1777" s="108">
        <v>141839224</v>
      </c>
      <c r="H1777" s="108">
        <v>213929406</v>
      </c>
      <c r="I1777" s="108">
        <v>264496748</v>
      </c>
      <c r="J1777" s="108">
        <v>312333650</v>
      </c>
      <c r="K1777" s="108">
        <v>141949768.5</v>
      </c>
      <c r="L1777" s="108">
        <v>405511391.5</v>
      </c>
      <c r="M1777" s="108">
        <v>162086982</v>
      </c>
      <c r="N1777" s="108">
        <v>196897882</v>
      </c>
      <c r="O1777" s="108">
        <v>156122602</v>
      </c>
      <c r="P1777" s="108">
        <v>202913380.30000001</v>
      </c>
      <c r="Q1777" s="108">
        <v>132403522</v>
      </c>
      <c r="R1777" s="108">
        <v>57142446.75</v>
      </c>
      <c r="S1777" s="108">
        <v>73525645</v>
      </c>
      <c r="T1777" s="108">
        <v>171693408.30000001</v>
      </c>
      <c r="U1777" s="108">
        <v>101541132</v>
      </c>
      <c r="V1777" s="108">
        <v>202775873</v>
      </c>
      <c r="W1777" s="108">
        <v>148246641.5</v>
      </c>
      <c r="X1777" s="108">
        <v>170718564</v>
      </c>
      <c r="Y1777" s="108">
        <v>219288165</v>
      </c>
      <c r="Z1777" s="108">
        <v>83493032.5</v>
      </c>
      <c r="AA1777" s="108">
        <v>77058086</v>
      </c>
      <c r="AB1777" s="108">
        <v>151258543</v>
      </c>
      <c r="AC1777" s="108">
        <v>95495680</v>
      </c>
      <c r="AD1777" s="108">
        <v>92339023.75</v>
      </c>
      <c r="AE1777" s="108">
        <v>113903330</v>
      </c>
      <c r="AF1777" s="108">
        <v>118496385.5</v>
      </c>
      <c r="AG1777" s="108">
        <v>67876793.5</v>
      </c>
      <c r="AH1777" s="115">
        <v>148407191.30000001</v>
      </c>
      <c r="AI1777" s="105">
        <v>27.073599999999999</v>
      </c>
      <c r="AJ1777" s="105">
        <v>27.052499999999998</v>
      </c>
      <c r="AK1777" s="105">
        <v>27.761900000000001</v>
      </c>
      <c r="AL1777" s="105">
        <v>27.946899999999999</v>
      </c>
      <c r="AM1777" s="105">
        <v>28.442299999999999</v>
      </c>
      <c r="AN1777" s="105">
        <v>28.727799999999998</v>
      </c>
      <c r="AO1777" s="105">
        <v>27.351700000000001</v>
      </c>
      <c r="AP1777" s="105">
        <v>29.472200000000001</v>
      </c>
      <c r="AQ1777" s="105">
        <v>27.461300000000001</v>
      </c>
      <c r="AR1777" s="105">
        <v>28.011299999999999</v>
      </c>
      <c r="AS1777" s="105">
        <v>27.852699999999999</v>
      </c>
      <c r="AT1777" s="105">
        <v>28.200500000000002</v>
      </c>
      <c r="AU1777" s="105">
        <v>27.197700000000001</v>
      </c>
      <c r="AV1777" s="105">
        <v>26.0578</v>
      </c>
      <c r="AW1777" s="105">
        <v>26.628599999999999</v>
      </c>
      <c r="AX1777" s="105">
        <v>27.7346</v>
      </c>
      <c r="AY1777" s="105">
        <v>26.927399999999999</v>
      </c>
      <c r="AZ1777" s="105">
        <v>27.9696</v>
      </c>
      <c r="BA1777" s="105">
        <v>27.388400000000001</v>
      </c>
      <c r="BB1777" s="105">
        <v>27.695399999999999</v>
      </c>
      <c r="BC1777" s="105">
        <v>27.913399999999999</v>
      </c>
      <c r="BD1777" s="105">
        <v>26.7318</v>
      </c>
      <c r="BE1777" s="105">
        <v>26.648599999999998</v>
      </c>
      <c r="BF1777" s="105">
        <v>27.609000000000002</v>
      </c>
      <c r="BG1777" s="105">
        <v>26.525400000000001</v>
      </c>
      <c r="BH1777" s="105">
        <v>26.472000000000001</v>
      </c>
      <c r="BI1777" s="105">
        <v>26.777100000000001</v>
      </c>
      <c r="BJ1777" s="105">
        <v>26.875299999999999</v>
      </c>
      <c r="BK1777" s="105">
        <v>25.9878</v>
      </c>
      <c r="BL1777" s="116">
        <v>27.209199999999999</v>
      </c>
      <c r="BM1777" s="112">
        <v>0.23436100000000001</v>
      </c>
      <c r="BN1777" s="112">
        <v>1.7379599999999999E-2</v>
      </c>
      <c r="BO1777" s="112">
        <v>0.14607200000000001</v>
      </c>
      <c r="BP1777" s="112">
        <v>2.44546E-2</v>
      </c>
      <c r="BQ1777" s="112">
        <v>0.90444400000000003</v>
      </c>
      <c r="BR1777" s="112">
        <v>0.15154400000000001</v>
      </c>
      <c r="BS1777" s="112">
        <v>6.9076700000000005E-2</v>
      </c>
      <c r="BT1777" s="112">
        <v>0.55627099999999996</v>
      </c>
      <c r="BU1777" s="117">
        <v>0.80495899999999998</v>
      </c>
      <c r="BV1777" s="112">
        <v>0.31445000000000001</v>
      </c>
      <c r="BW1777" s="112">
        <v>5.3279E-2</v>
      </c>
      <c r="BX1777" s="112">
        <v>0.248556</v>
      </c>
      <c r="BY1777" s="112">
        <v>5.2352099999999999E-2</v>
      </c>
      <c r="BZ1777" s="112">
        <v>0.95477400000000001</v>
      </c>
      <c r="CA1777" s="112">
        <v>0.39937400000000001</v>
      </c>
      <c r="CB1777" s="112">
        <v>0.24878</v>
      </c>
      <c r="CC1777" s="112">
        <v>0.72014599999999995</v>
      </c>
      <c r="CD1777" s="117">
        <v>0.94145500000000004</v>
      </c>
      <c r="CE1777" s="105">
        <v>0.60520099999999999</v>
      </c>
      <c r="CF1777" s="105">
        <v>1.6815500000000001</v>
      </c>
      <c r="CG1777" s="105">
        <v>1.4042699999999999</v>
      </c>
      <c r="CH1777" s="105">
        <v>1.3307</v>
      </c>
      <c r="CI1777" s="105">
        <v>-6.2775300000000006E-2</v>
      </c>
      <c r="CJ1777" s="105">
        <v>0.85307200000000005</v>
      </c>
      <c r="CK1777" s="105">
        <v>0.97495299999999996</v>
      </c>
      <c r="CL1777" s="105">
        <v>0.30565599999999998</v>
      </c>
      <c r="CM1777" s="116">
        <v>-9.9299700000000005E-2</v>
      </c>
    </row>
    <row r="1778" spans="1:91">
      <c r="A1778" s="104" t="s">
        <v>4607</v>
      </c>
      <c r="B1778" s="104" t="s">
        <v>4608</v>
      </c>
      <c r="C1778" s="104" t="s">
        <v>1394</v>
      </c>
      <c r="D1778" s="105">
        <v>29.953400000000002</v>
      </c>
      <c r="E1778" s="108">
        <v>822072870</v>
      </c>
      <c r="F1778" s="108">
        <v>567479430.5</v>
      </c>
      <c r="G1778" s="108">
        <v>477023629.80000001</v>
      </c>
      <c r="H1778" s="108">
        <v>745385027</v>
      </c>
      <c r="I1778" s="108">
        <v>542600408.5</v>
      </c>
      <c r="J1778" s="108">
        <v>337984011.80000001</v>
      </c>
      <c r="K1778" s="108">
        <v>972615257.29999995</v>
      </c>
      <c r="L1778" s="108">
        <v>526977263</v>
      </c>
      <c r="M1778" s="108">
        <v>1171880022</v>
      </c>
      <c r="N1778" s="108">
        <v>454854339.5</v>
      </c>
      <c r="O1778" s="108">
        <v>224169253</v>
      </c>
      <c r="P1778" s="108">
        <v>523884061</v>
      </c>
      <c r="Q1778" s="108">
        <v>858130646.5</v>
      </c>
      <c r="R1778" s="108">
        <v>1015552904</v>
      </c>
      <c r="S1778" s="108">
        <v>1376143052</v>
      </c>
      <c r="T1778" s="108">
        <v>1096354533</v>
      </c>
      <c r="U1778" s="108">
        <v>1164580083</v>
      </c>
      <c r="V1778" s="108">
        <v>769254066.5</v>
      </c>
      <c r="W1778" s="108">
        <v>1017264926</v>
      </c>
      <c r="X1778" s="108">
        <v>1102171323</v>
      </c>
      <c r="Y1778" s="108">
        <v>1107481825</v>
      </c>
      <c r="Z1778" s="108">
        <v>1073206574</v>
      </c>
      <c r="AA1778" s="108">
        <v>1022515745</v>
      </c>
      <c r="AB1778" s="108">
        <v>1065964756</v>
      </c>
      <c r="AC1778" s="108">
        <v>973011125.5</v>
      </c>
      <c r="AD1778" s="108">
        <v>632033458.29999995</v>
      </c>
      <c r="AE1778" s="108">
        <v>968728370.29999995</v>
      </c>
      <c r="AF1778" s="108">
        <v>809631888</v>
      </c>
      <c r="AG1778" s="108">
        <v>1395657458</v>
      </c>
      <c r="AH1778" s="115">
        <v>1331013740</v>
      </c>
      <c r="AI1778" s="105">
        <v>29.998200000000001</v>
      </c>
      <c r="AJ1778" s="105">
        <v>29.675999999999998</v>
      </c>
      <c r="AK1778" s="105">
        <v>29.427600000000002</v>
      </c>
      <c r="AL1778" s="105">
        <v>29.747800000000002</v>
      </c>
      <c r="AM1778" s="105">
        <v>29.4437</v>
      </c>
      <c r="AN1778" s="105">
        <v>28.878799999999998</v>
      </c>
      <c r="AO1778" s="105">
        <v>30.0749</v>
      </c>
      <c r="AP1778" s="105">
        <v>29.792200000000001</v>
      </c>
      <c r="AQ1778" s="105">
        <v>30.315300000000001</v>
      </c>
      <c r="AR1778" s="105">
        <v>29.190300000000001</v>
      </c>
      <c r="AS1778" s="105">
        <v>28.321999999999999</v>
      </c>
      <c r="AT1778" s="105">
        <v>29.5688</v>
      </c>
      <c r="AU1778" s="105">
        <v>29.9086</v>
      </c>
      <c r="AV1778" s="105">
        <v>30.209299999999999</v>
      </c>
      <c r="AW1778" s="105">
        <v>30.697399999999998</v>
      </c>
      <c r="AX1778" s="105">
        <v>30.409400000000002</v>
      </c>
      <c r="AY1778" s="105">
        <v>30.4422</v>
      </c>
      <c r="AZ1778" s="105">
        <v>29.84</v>
      </c>
      <c r="BA1778" s="105">
        <v>30.167000000000002</v>
      </c>
      <c r="BB1778" s="105">
        <v>30.380800000000001</v>
      </c>
      <c r="BC1778" s="105">
        <v>30.244900000000001</v>
      </c>
      <c r="BD1778" s="105">
        <v>30.399899999999999</v>
      </c>
      <c r="BE1778" s="105">
        <v>30.363499999999998</v>
      </c>
      <c r="BF1778" s="105">
        <v>30.426100000000002</v>
      </c>
      <c r="BG1778" s="105">
        <v>29.895800000000001</v>
      </c>
      <c r="BH1778" s="105">
        <v>29.270099999999999</v>
      </c>
      <c r="BI1778" s="105">
        <v>29.865400000000001</v>
      </c>
      <c r="BJ1778" s="105">
        <v>29.6477</v>
      </c>
      <c r="BK1778" s="105">
        <v>30.331299999999999</v>
      </c>
      <c r="BL1778" s="116">
        <v>30.3247</v>
      </c>
      <c r="BM1778" s="112">
        <v>0.22644600000000001</v>
      </c>
      <c r="BN1778" s="112">
        <v>9.4360799999999995E-2</v>
      </c>
      <c r="BO1778" s="112">
        <v>0.88913699999999996</v>
      </c>
      <c r="BP1778" s="112">
        <v>6.8217799999999995E-2</v>
      </c>
      <c r="BQ1778" s="112">
        <v>0.62532399999999999</v>
      </c>
      <c r="BR1778" s="112">
        <v>0.68814200000000003</v>
      </c>
      <c r="BS1778" s="112">
        <v>0.52654400000000001</v>
      </c>
      <c r="BT1778" s="112">
        <v>0.26412799999999997</v>
      </c>
      <c r="BU1778" s="117">
        <v>0.23644200000000001</v>
      </c>
      <c r="BV1778" s="112">
        <v>0.30597299999999999</v>
      </c>
      <c r="BW1778" s="112">
        <v>0.16420999999999999</v>
      </c>
      <c r="BX1778" s="112">
        <v>0.92398800000000003</v>
      </c>
      <c r="BY1778" s="112">
        <v>0.117753</v>
      </c>
      <c r="BZ1778" s="112">
        <v>0.81321100000000002</v>
      </c>
      <c r="CA1778" s="112">
        <v>0.84840899999999997</v>
      </c>
      <c r="CB1778" s="112">
        <v>0.71359300000000003</v>
      </c>
      <c r="CC1778" s="112">
        <v>0.46988799999999997</v>
      </c>
      <c r="CD1778" s="117">
        <v>0.709152</v>
      </c>
      <c r="CE1778" s="105">
        <v>-0.40063799999999999</v>
      </c>
      <c r="CF1778" s="105">
        <v>-0.74448499999999995</v>
      </c>
      <c r="CG1778" s="105">
        <v>-4.0468900000000002E-2</v>
      </c>
      <c r="CH1778" s="105">
        <v>-1.07422</v>
      </c>
      <c r="CI1778" s="105">
        <v>0.17053399999999999</v>
      </c>
      <c r="CJ1778" s="105">
        <v>0.129276</v>
      </c>
      <c r="CK1778" s="105">
        <v>0.16295899999999999</v>
      </c>
      <c r="CL1778" s="105">
        <v>0.29524400000000001</v>
      </c>
      <c r="CM1778" s="116">
        <v>-0.42416999999999999</v>
      </c>
    </row>
    <row r="1779" spans="1:91">
      <c r="A1779" s="104" t="s">
        <v>4609</v>
      </c>
      <c r="B1779" s="104" t="s">
        <v>4610</v>
      </c>
      <c r="C1779" s="104" t="s">
        <v>4611</v>
      </c>
      <c r="D1779" s="105">
        <v>28.3064</v>
      </c>
      <c r="E1779" s="108">
        <v>676965973</v>
      </c>
      <c r="F1779" s="108">
        <v>296342739.5</v>
      </c>
      <c r="G1779" s="108">
        <v>221666240.5</v>
      </c>
      <c r="H1779" s="108">
        <v>230513982.5</v>
      </c>
      <c r="I1779" s="108">
        <v>336367195</v>
      </c>
      <c r="J1779" s="108">
        <v>445021848.30000001</v>
      </c>
      <c r="K1779" s="108">
        <v>138091877.59999999</v>
      </c>
      <c r="L1779" s="108">
        <v>146955147.5</v>
      </c>
      <c r="M1779" s="108">
        <v>209178665</v>
      </c>
      <c r="N1779" s="108">
        <v>112242472</v>
      </c>
      <c r="O1779" s="108">
        <v>48493972.25</v>
      </c>
      <c r="P1779" s="108">
        <v>77432596.25</v>
      </c>
      <c r="Q1779" s="108">
        <v>281948611</v>
      </c>
      <c r="R1779" s="108">
        <v>223823093.30000001</v>
      </c>
      <c r="S1779" s="108">
        <v>235530368</v>
      </c>
      <c r="T1779" s="108">
        <v>337491762</v>
      </c>
      <c r="U1779" s="108">
        <v>261349009.30000001</v>
      </c>
      <c r="V1779" s="108">
        <v>286687790</v>
      </c>
      <c r="W1779" s="108">
        <v>478659496</v>
      </c>
      <c r="X1779" s="108">
        <v>335218706</v>
      </c>
      <c r="Y1779" s="108">
        <v>312282322.5</v>
      </c>
      <c r="Z1779" s="108">
        <v>261152812</v>
      </c>
      <c r="AA1779" s="108">
        <v>275751733.80000001</v>
      </c>
      <c r="AB1779" s="108">
        <v>327805935</v>
      </c>
      <c r="AC1779" s="108">
        <v>324754381</v>
      </c>
      <c r="AD1779" s="108">
        <v>235952426</v>
      </c>
      <c r="AE1779" s="108">
        <v>283115620</v>
      </c>
      <c r="AF1779" s="108">
        <v>287091734.5</v>
      </c>
      <c r="AG1779" s="108">
        <v>267756341.80000001</v>
      </c>
      <c r="AH1779" s="115">
        <v>330214030</v>
      </c>
      <c r="AI1779" s="105">
        <v>29.718</v>
      </c>
      <c r="AJ1779" s="105">
        <v>28.7166</v>
      </c>
      <c r="AK1779" s="105">
        <v>28.3399</v>
      </c>
      <c r="AL1779" s="105">
        <v>28.0547</v>
      </c>
      <c r="AM1779" s="105">
        <v>28.7912</v>
      </c>
      <c r="AN1779" s="105">
        <v>29.2517</v>
      </c>
      <c r="AO1779" s="105">
        <v>27.309200000000001</v>
      </c>
      <c r="AP1779" s="105">
        <v>28.088799999999999</v>
      </c>
      <c r="AQ1779" s="105">
        <v>27.8293</v>
      </c>
      <c r="AR1779" s="105">
        <v>27.170100000000001</v>
      </c>
      <c r="AS1779" s="105">
        <v>26.197700000000001</v>
      </c>
      <c r="AT1779" s="105">
        <v>26.810600000000001</v>
      </c>
      <c r="AU1779" s="105">
        <v>28.293199999999999</v>
      </c>
      <c r="AV1779" s="105">
        <v>28.0275</v>
      </c>
      <c r="AW1779" s="105">
        <v>28.3002</v>
      </c>
      <c r="AX1779" s="105">
        <v>28.709599999999998</v>
      </c>
      <c r="AY1779" s="105">
        <v>28.276499999999999</v>
      </c>
      <c r="AZ1779" s="105">
        <v>28.48</v>
      </c>
      <c r="BA1779" s="105">
        <v>29.0794</v>
      </c>
      <c r="BB1779" s="105">
        <v>28.6678</v>
      </c>
      <c r="BC1779" s="105">
        <v>28.440200000000001</v>
      </c>
      <c r="BD1779" s="105">
        <v>28.380099999999999</v>
      </c>
      <c r="BE1779" s="105">
        <v>28.470700000000001</v>
      </c>
      <c r="BF1779" s="105">
        <v>28.724900000000002</v>
      </c>
      <c r="BG1779" s="105">
        <v>28.3126</v>
      </c>
      <c r="BH1779" s="105">
        <v>27.8445</v>
      </c>
      <c r="BI1779" s="105">
        <v>28.090699999999998</v>
      </c>
      <c r="BJ1779" s="105">
        <v>28.152000000000001</v>
      </c>
      <c r="BK1779" s="105">
        <v>27.958600000000001</v>
      </c>
      <c r="BL1779" s="116">
        <v>28.312899999999999</v>
      </c>
      <c r="BM1779" s="112">
        <v>0.138127</v>
      </c>
      <c r="BN1779" s="112">
        <v>0.19939899999999999</v>
      </c>
      <c r="BO1779" s="112">
        <v>0.18740200000000001</v>
      </c>
      <c r="BP1779" s="112">
        <v>9.3852499999999995E-3</v>
      </c>
      <c r="BQ1779" s="112">
        <v>0.65439000000000003</v>
      </c>
      <c r="BR1779" s="112">
        <v>9.8044900000000004E-2</v>
      </c>
      <c r="BS1779" s="112">
        <v>5.1000799999999999E-2</v>
      </c>
      <c r="BT1779" s="112">
        <v>5.7493099999999998E-2</v>
      </c>
      <c r="BU1779" s="117">
        <v>0.74716099999999996</v>
      </c>
      <c r="BV1779" s="112">
        <v>0.20904500000000001</v>
      </c>
      <c r="BW1779" s="112">
        <v>0.28790500000000002</v>
      </c>
      <c r="BX1779" s="112">
        <v>0.29657499999999998</v>
      </c>
      <c r="BY1779" s="112">
        <v>2.6679700000000001E-2</v>
      </c>
      <c r="BZ1779" s="112">
        <v>0.83080600000000004</v>
      </c>
      <c r="CA1779" s="112">
        <v>0.32002399999999998</v>
      </c>
      <c r="CB1779" s="112">
        <v>0.21382399999999999</v>
      </c>
      <c r="CC1779" s="112">
        <v>0.19699</v>
      </c>
      <c r="CD1779" s="117">
        <v>0.912887</v>
      </c>
      <c r="CE1779" s="105">
        <v>0.78364100000000003</v>
      </c>
      <c r="CF1779" s="105">
        <v>0.558002</v>
      </c>
      <c r="CG1779" s="105">
        <v>-0.39877099999999999</v>
      </c>
      <c r="CH1779" s="105">
        <v>-1.4150499999999999</v>
      </c>
      <c r="CI1779" s="105">
        <v>6.5771099999999999E-2</v>
      </c>
      <c r="CJ1779" s="105">
        <v>0.34752300000000003</v>
      </c>
      <c r="CK1779" s="105">
        <v>0.58794100000000005</v>
      </c>
      <c r="CL1779" s="105">
        <v>0.38403900000000002</v>
      </c>
      <c r="CM1779" s="116">
        <v>-5.8588000000000001E-2</v>
      </c>
    </row>
    <row r="1780" spans="1:91">
      <c r="A1780" s="104" t="s">
        <v>4612</v>
      </c>
      <c r="B1780" s="104" t="s">
        <v>4613</v>
      </c>
      <c r="C1780" s="104" t="s">
        <v>564</v>
      </c>
      <c r="D1780" s="105">
        <v>32.042400000000001</v>
      </c>
      <c r="E1780" s="108">
        <v>4167116364</v>
      </c>
      <c r="F1780" s="108">
        <v>3615753060</v>
      </c>
      <c r="G1780" s="108">
        <v>4173006501</v>
      </c>
      <c r="H1780" s="108">
        <v>5993837090</v>
      </c>
      <c r="I1780" s="108">
        <v>5122921072</v>
      </c>
      <c r="J1780" s="108">
        <v>5025071770</v>
      </c>
      <c r="K1780" s="108">
        <v>4317604641</v>
      </c>
      <c r="L1780" s="108">
        <v>3179195005</v>
      </c>
      <c r="M1780" s="108">
        <v>5017034647</v>
      </c>
      <c r="N1780" s="108">
        <v>3650800771</v>
      </c>
      <c r="O1780" s="108">
        <v>4572984337</v>
      </c>
      <c r="P1780" s="108">
        <v>3572846974</v>
      </c>
      <c r="Q1780" s="108">
        <v>3792977031</v>
      </c>
      <c r="R1780" s="108">
        <v>3588460212</v>
      </c>
      <c r="S1780" s="108">
        <v>3514933670</v>
      </c>
      <c r="T1780" s="108">
        <v>2698332534</v>
      </c>
      <c r="U1780" s="108">
        <v>2749314996</v>
      </c>
      <c r="V1780" s="108">
        <v>2372185023</v>
      </c>
      <c r="W1780" s="108">
        <v>3503525832</v>
      </c>
      <c r="X1780" s="108">
        <v>3949816668</v>
      </c>
      <c r="Y1780" s="108">
        <v>2945883300</v>
      </c>
      <c r="Z1780" s="108">
        <v>2748574805</v>
      </c>
      <c r="AA1780" s="108">
        <v>2944396597</v>
      </c>
      <c r="AB1780" s="108">
        <v>3072747896</v>
      </c>
      <c r="AC1780" s="108">
        <v>4433728250</v>
      </c>
      <c r="AD1780" s="108">
        <v>4049803401</v>
      </c>
      <c r="AE1780" s="108">
        <v>2626467008</v>
      </c>
      <c r="AF1780" s="108">
        <v>3161162616</v>
      </c>
      <c r="AG1780" s="108">
        <v>2217899970</v>
      </c>
      <c r="AH1780" s="115">
        <v>2862952422</v>
      </c>
      <c r="AI1780" s="105">
        <v>32.3399</v>
      </c>
      <c r="AJ1780" s="105">
        <v>32.292900000000003</v>
      </c>
      <c r="AK1780" s="105">
        <v>32.500799999999998</v>
      </c>
      <c r="AL1780" s="105">
        <v>32.755200000000002</v>
      </c>
      <c r="AM1780" s="105">
        <v>32.674599999999998</v>
      </c>
      <c r="AN1780" s="105">
        <v>32.662300000000002</v>
      </c>
      <c r="AO1780" s="105">
        <v>32.273499999999999</v>
      </c>
      <c r="AP1780" s="105">
        <v>32.222700000000003</v>
      </c>
      <c r="AQ1780" s="105">
        <v>32.4133</v>
      </c>
      <c r="AR1780" s="105">
        <v>32.187399999999997</v>
      </c>
      <c r="AS1780" s="105">
        <v>32.5916</v>
      </c>
      <c r="AT1780" s="105">
        <v>32.3386</v>
      </c>
      <c r="AU1780" s="105">
        <v>32.054400000000001</v>
      </c>
      <c r="AV1780" s="105">
        <v>32.0304</v>
      </c>
      <c r="AW1780" s="105">
        <v>32.024299999999997</v>
      </c>
      <c r="AX1780" s="105">
        <v>31.7087</v>
      </c>
      <c r="AY1780" s="105">
        <v>31.68</v>
      </c>
      <c r="AZ1780" s="105">
        <v>31.4709</v>
      </c>
      <c r="BA1780" s="105">
        <v>31.9511</v>
      </c>
      <c r="BB1780" s="105">
        <v>32.199199999999998</v>
      </c>
      <c r="BC1780" s="105">
        <v>31.64</v>
      </c>
      <c r="BD1780" s="105">
        <v>31.7608</v>
      </c>
      <c r="BE1780" s="105">
        <v>31.854700000000001</v>
      </c>
      <c r="BF1780" s="105">
        <v>31.953499999999998</v>
      </c>
      <c r="BG1780" s="105">
        <v>32.093299999999999</v>
      </c>
      <c r="BH1780" s="105">
        <v>31.9405</v>
      </c>
      <c r="BI1780" s="105">
        <v>31.304400000000001</v>
      </c>
      <c r="BJ1780" s="105">
        <v>31.6129</v>
      </c>
      <c r="BK1780" s="105">
        <v>30.9757</v>
      </c>
      <c r="BL1780" s="116">
        <v>31.408799999999999</v>
      </c>
      <c r="BM1780" s="112">
        <v>6.1824699999999998E-3</v>
      </c>
      <c r="BN1780" s="112">
        <v>1.9925400000000001E-3</v>
      </c>
      <c r="BO1780" s="112">
        <v>7.7891799999999997E-3</v>
      </c>
      <c r="BP1780" s="112">
        <v>9.3798000000000006E-3</v>
      </c>
      <c r="BQ1780" s="112">
        <v>2.0072099999999999E-2</v>
      </c>
      <c r="BR1780" s="112">
        <v>0.22833400000000001</v>
      </c>
      <c r="BS1780" s="112">
        <v>7.3497099999999996E-2</v>
      </c>
      <c r="BT1780" s="112">
        <v>5.5563599999999998E-2</v>
      </c>
      <c r="BU1780" s="117">
        <v>0.21796299999999999</v>
      </c>
      <c r="BV1780" s="112">
        <v>3.1254900000000002E-2</v>
      </c>
      <c r="BW1780" s="112">
        <v>1.90239E-2</v>
      </c>
      <c r="BX1780" s="112">
        <v>5.0935399999999999E-2</v>
      </c>
      <c r="BY1780" s="112">
        <v>2.6679700000000001E-2</v>
      </c>
      <c r="BZ1780" s="112">
        <v>0.29402299999999998</v>
      </c>
      <c r="CA1780" s="112">
        <v>0.488813</v>
      </c>
      <c r="CB1780" s="112">
        <v>0.25686900000000001</v>
      </c>
      <c r="CC1780" s="112">
        <v>0.19356599999999999</v>
      </c>
      <c r="CD1780" s="117">
        <v>0.70063399999999998</v>
      </c>
      <c r="CE1780" s="105">
        <v>1.0454000000000001</v>
      </c>
      <c r="CF1780" s="105">
        <v>1.3648899999999999</v>
      </c>
      <c r="CG1780" s="105">
        <v>0.97067099999999995</v>
      </c>
      <c r="CH1780" s="105">
        <v>1.0400700000000001</v>
      </c>
      <c r="CI1780" s="105">
        <v>0.70388899999999999</v>
      </c>
      <c r="CJ1780" s="105">
        <v>0.28740300000000002</v>
      </c>
      <c r="CK1780" s="105">
        <v>0.597607</v>
      </c>
      <c r="CL1780" s="105">
        <v>0.52387399999999995</v>
      </c>
      <c r="CM1780" s="116">
        <v>0.44689899999999999</v>
      </c>
    </row>
    <row r="1781" spans="1:91">
      <c r="A1781" s="104" t="s">
        <v>4614</v>
      </c>
      <c r="B1781" s="104" t="s">
        <v>4615</v>
      </c>
      <c r="C1781" s="104" t="s">
        <v>1419</v>
      </c>
      <c r="D1781" s="105">
        <v>27.370150000000002</v>
      </c>
      <c r="E1781" s="108">
        <v>107139378.5</v>
      </c>
      <c r="F1781" s="108">
        <v>41197795.25</v>
      </c>
      <c r="G1781" s="108">
        <v>61772810.25</v>
      </c>
      <c r="H1781" s="108">
        <v>206150001.30000001</v>
      </c>
      <c r="I1781" s="108">
        <v>110869184</v>
      </c>
      <c r="J1781" s="108">
        <v>33954888.5</v>
      </c>
      <c r="K1781" s="108">
        <v>159086052</v>
      </c>
      <c r="L1781" s="108">
        <v>166124148</v>
      </c>
      <c r="M1781" s="108">
        <v>284927812.5</v>
      </c>
      <c r="N1781" s="108">
        <v>109394966</v>
      </c>
      <c r="O1781" s="108">
        <v>77082847.75</v>
      </c>
      <c r="P1781" s="108">
        <v>69526368</v>
      </c>
      <c r="Q1781" s="108">
        <v>250710523</v>
      </c>
      <c r="R1781" s="108">
        <v>161340376.5</v>
      </c>
      <c r="S1781" s="108">
        <v>81397014.75</v>
      </c>
      <c r="T1781" s="108">
        <v>195535027.5</v>
      </c>
      <c r="U1781" s="108">
        <v>143962519.5</v>
      </c>
      <c r="V1781" s="108">
        <v>152176088</v>
      </c>
      <c r="W1781" s="108">
        <v>78447435</v>
      </c>
      <c r="X1781" s="108">
        <v>91124839.75</v>
      </c>
      <c r="Y1781" s="108">
        <v>210875985</v>
      </c>
      <c r="Z1781" s="108">
        <v>160061978</v>
      </c>
      <c r="AA1781" s="108">
        <v>225078104</v>
      </c>
      <c r="AB1781" s="108">
        <v>105121998</v>
      </c>
      <c r="AC1781" s="108">
        <v>129774308.5</v>
      </c>
      <c r="AD1781" s="108">
        <v>165990444</v>
      </c>
      <c r="AE1781" s="108">
        <v>128081435</v>
      </c>
      <c r="AF1781" s="108">
        <v>234617759.5</v>
      </c>
      <c r="AG1781" s="108">
        <v>187290882</v>
      </c>
      <c r="AH1781" s="115">
        <v>284291769.10000002</v>
      </c>
      <c r="AI1781" s="105">
        <v>27.058399999999999</v>
      </c>
      <c r="AJ1781" s="105">
        <v>25.994700000000002</v>
      </c>
      <c r="AK1781" s="105">
        <v>26.541399999999999</v>
      </c>
      <c r="AL1781" s="105">
        <v>27.8935</v>
      </c>
      <c r="AM1781" s="105">
        <v>27.1755</v>
      </c>
      <c r="AN1781" s="105">
        <v>25.738199999999999</v>
      </c>
      <c r="AO1781" s="105">
        <v>27.509799999999998</v>
      </c>
      <c r="AP1781" s="105">
        <v>28.212599999999998</v>
      </c>
      <c r="AQ1781" s="105">
        <v>28.275099999999998</v>
      </c>
      <c r="AR1781" s="105">
        <v>27.124300000000002</v>
      </c>
      <c r="AS1781" s="105">
        <v>26.860199999999999</v>
      </c>
      <c r="AT1781" s="105">
        <v>26.655200000000001</v>
      </c>
      <c r="AU1781" s="105">
        <v>28.135300000000001</v>
      </c>
      <c r="AV1781" s="105">
        <v>27.555199999999999</v>
      </c>
      <c r="AW1781" s="105">
        <v>26.708600000000001</v>
      </c>
      <c r="AX1781" s="105">
        <v>27.9222</v>
      </c>
      <c r="AY1781" s="105">
        <v>27.417300000000001</v>
      </c>
      <c r="AZ1781" s="105">
        <v>27.555700000000002</v>
      </c>
      <c r="BA1781" s="105">
        <v>26.470199999999998</v>
      </c>
      <c r="BB1781" s="105">
        <v>26.792899999999999</v>
      </c>
      <c r="BC1781" s="105">
        <v>27.8324</v>
      </c>
      <c r="BD1781" s="105">
        <v>27.677800000000001</v>
      </c>
      <c r="BE1781" s="105">
        <v>28.214200000000002</v>
      </c>
      <c r="BF1781" s="105">
        <v>27.084099999999999</v>
      </c>
      <c r="BG1781" s="105">
        <v>26.9605</v>
      </c>
      <c r="BH1781" s="105">
        <v>27.323</v>
      </c>
      <c r="BI1781" s="105">
        <v>26.946400000000001</v>
      </c>
      <c r="BJ1781" s="105">
        <v>27.860800000000001</v>
      </c>
      <c r="BK1781" s="105">
        <v>27.454599999999999</v>
      </c>
      <c r="BL1781" s="116">
        <v>28.121500000000001</v>
      </c>
      <c r="BM1781" s="112">
        <v>2.43226E-2</v>
      </c>
      <c r="BN1781" s="112">
        <v>0.25646400000000003</v>
      </c>
      <c r="BO1781" s="112">
        <v>0.58235199999999998</v>
      </c>
      <c r="BP1781" s="112">
        <v>1.7001700000000002E-2</v>
      </c>
      <c r="BQ1781" s="112">
        <v>0.49161100000000002</v>
      </c>
      <c r="BR1781" s="112">
        <v>0.50306799999999996</v>
      </c>
      <c r="BS1781" s="112">
        <v>0.16106899999999999</v>
      </c>
      <c r="BT1781" s="112">
        <v>0.70651799999999998</v>
      </c>
      <c r="BU1781" s="117">
        <v>3.2887399999999997E-2</v>
      </c>
      <c r="BV1781" s="112">
        <v>6.5822199999999997E-2</v>
      </c>
      <c r="BW1781" s="112">
        <v>0.34776000000000001</v>
      </c>
      <c r="BX1781" s="112">
        <v>0.67297099999999999</v>
      </c>
      <c r="BY1781" s="112">
        <v>4.0067899999999997E-2</v>
      </c>
      <c r="BZ1781" s="112">
        <v>0.74406700000000003</v>
      </c>
      <c r="CA1781" s="112">
        <v>0.74030499999999999</v>
      </c>
      <c r="CB1781" s="112">
        <v>0.376915</v>
      </c>
      <c r="CC1781" s="112">
        <v>0.82434099999999999</v>
      </c>
      <c r="CD1781" s="117">
        <v>0.45022299999999998</v>
      </c>
      <c r="CE1781" s="105">
        <v>-1.28078</v>
      </c>
      <c r="CF1781" s="105">
        <v>-0.87654600000000005</v>
      </c>
      <c r="CG1781" s="105">
        <v>0.18690200000000001</v>
      </c>
      <c r="CH1781" s="105">
        <v>-0.93237099999999995</v>
      </c>
      <c r="CI1781" s="105">
        <v>-0.34591699999999997</v>
      </c>
      <c r="CJ1781" s="105">
        <v>-0.180562</v>
      </c>
      <c r="CK1781" s="105">
        <v>-0.78047200000000005</v>
      </c>
      <c r="CL1781" s="105">
        <v>-0.15360099999999999</v>
      </c>
      <c r="CM1781" s="116">
        <v>-0.73568</v>
      </c>
    </row>
    <row r="1782" spans="1:91">
      <c r="A1782" s="104" t="s">
        <v>4616</v>
      </c>
      <c r="B1782" s="104" t="s">
        <v>4617</v>
      </c>
      <c r="C1782" s="104" t="s">
        <v>4618</v>
      </c>
      <c r="D1782" s="105">
        <v>29.633400000000002</v>
      </c>
      <c r="E1782" s="108">
        <v>777977031.5</v>
      </c>
      <c r="F1782" s="108">
        <v>837509264</v>
      </c>
      <c r="G1782" s="108">
        <v>765757646</v>
      </c>
      <c r="H1782" s="108">
        <v>703026835.79999995</v>
      </c>
      <c r="I1782" s="108">
        <v>696842592</v>
      </c>
      <c r="J1782" s="108">
        <v>865792432</v>
      </c>
      <c r="K1782" s="108">
        <v>630401972</v>
      </c>
      <c r="L1782" s="108">
        <v>440773662</v>
      </c>
      <c r="M1782" s="108">
        <v>590555291</v>
      </c>
      <c r="N1782" s="108">
        <v>536492411.5</v>
      </c>
      <c r="O1782" s="108">
        <v>605785673</v>
      </c>
      <c r="P1782" s="108">
        <v>381552870.10000002</v>
      </c>
      <c r="Q1782" s="108">
        <v>755468592</v>
      </c>
      <c r="R1782" s="108">
        <v>929425389.20000005</v>
      </c>
      <c r="S1782" s="108">
        <v>994947564</v>
      </c>
      <c r="T1782" s="108">
        <v>771897100.29999995</v>
      </c>
      <c r="U1782" s="108">
        <v>784589541.5</v>
      </c>
      <c r="V1782" s="108">
        <v>572575174.5</v>
      </c>
      <c r="W1782" s="108">
        <v>878933218.79999995</v>
      </c>
      <c r="X1782" s="108">
        <v>867002689</v>
      </c>
      <c r="Y1782" s="108">
        <v>843205382.20000005</v>
      </c>
      <c r="Z1782" s="108">
        <v>566061953.79999995</v>
      </c>
      <c r="AA1782" s="108">
        <v>614227187.89999998</v>
      </c>
      <c r="AB1782" s="108">
        <v>546703520</v>
      </c>
      <c r="AC1782" s="108">
        <v>751417557</v>
      </c>
      <c r="AD1782" s="108">
        <v>766215090</v>
      </c>
      <c r="AE1782" s="108">
        <v>735729065.10000002</v>
      </c>
      <c r="AF1782" s="108">
        <v>767991504.29999995</v>
      </c>
      <c r="AG1782" s="108">
        <v>777252174.5</v>
      </c>
      <c r="AH1782" s="115">
        <v>524061500</v>
      </c>
      <c r="AI1782" s="105">
        <v>29.918600000000001</v>
      </c>
      <c r="AJ1782" s="105">
        <v>30.243300000000001</v>
      </c>
      <c r="AK1782" s="105">
        <v>30.104700000000001</v>
      </c>
      <c r="AL1782" s="105">
        <v>29.663399999999999</v>
      </c>
      <c r="AM1782" s="105">
        <v>29.803000000000001</v>
      </c>
      <c r="AN1782" s="105">
        <v>30.224399999999999</v>
      </c>
      <c r="AO1782" s="105">
        <v>29.4803</v>
      </c>
      <c r="AP1782" s="105">
        <v>29.522200000000002</v>
      </c>
      <c r="AQ1782" s="105">
        <v>29.326599999999999</v>
      </c>
      <c r="AR1782" s="105">
        <v>29.422000000000001</v>
      </c>
      <c r="AS1782" s="105">
        <v>29.740300000000001</v>
      </c>
      <c r="AT1782" s="105">
        <v>29.111499999999999</v>
      </c>
      <c r="AU1782" s="105">
        <v>29.714500000000001</v>
      </c>
      <c r="AV1782" s="105">
        <v>30.081499999999998</v>
      </c>
      <c r="AW1782" s="105">
        <v>30.244900000000001</v>
      </c>
      <c r="AX1782" s="105">
        <v>29.903199999999998</v>
      </c>
      <c r="AY1782" s="105">
        <v>29.872599999999998</v>
      </c>
      <c r="AZ1782" s="105">
        <v>29.3977</v>
      </c>
      <c r="BA1782" s="105">
        <v>29.956099999999999</v>
      </c>
      <c r="BB1782" s="105">
        <v>30.0379</v>
      </c>
      <c r="BC1782" s="105">
        <v>29.857900000000001</v>
      </c>
      <c r="BD1782" s="105">
        <v>29.4589</v>
      </c>
      <c r="BE1782" s="105">
        <v>29.603400000000001</v>
      </c>
      <c r="BF1782" s="105">
        <v>29.462800000000001</v>
      </c>
      <c r="BG1782" s="105">
        <v>29.525700000000001</v>
      </c>
      <c r="BH1782" s="105">
        <v>29.5486</v>
      </c>
      <c r="BI1782" s="105">
        <v>29.468499999999999</v>
      </c>
      <c r="BJ1782" s="105">
        <v>29.5716</v>
      </c>
      <c r="BK1782" s="105">
        <v>29.4815</v>
      </c>
      <c r="BL1782" s="116">
        <v>28.9604</v>
      </c>
      <c r="BM1782" s="112">
        <v>2.4116800000000001E-2</v>
      </c>
      <c r="BN1782" s="112">
        <v>9.2893100000000006E-2</v>
      </c>
      <c r="BO1782" s="112">
        <v>0.62598299999999996</v>
      </c>
      <c r="BP1782" s="112">
        <v>0.75824000000000003</v>
      </c>
      <c r="BQ1782" s="112">
        <v>5.1959100000000001E-2</v>
      </c>
      <c r="BR1782" s="112">
        <v>0.19851099999999999</v>
      </c>
      <c r="BS1782" s="112">
        <v>3.6100699999999999E-2</v>
      </c>
      <c r="BT1782" s="112">
        <v>0.43416399999999999</v>
      </c>
      <c r="BU1782" s="117">
        <v>0.41015499999999999</v>
      </c>
      <c r="BV1782" s="112">
        <v>6.5527299999999997E-2</v>
      </c>
      <c r="BW1782" s="112">
        <v>0.16195000000000001</v>
      </c>
      <c r="BX1782" s="112">
        <v>0.71222300000000005</v>
      </c>
      <c r="BY1782" s="112">
        <v>0.80620800000000004</v>
      </c>
      <c r="BZ1782" s="112">
        <v>0.40142600000000001</v>
      </c>
      <c r="CA1782" s="112">
        <v>0.457617</v>
      </c>
      <c r="CB1782" s="112">
        <v>0.18013000000000001</v>
      </c>
      <c r="CC1782" s="112">
        <v>0.61710500000000001</v>
      </c>
      <c r="CD1782" s="117">
        <v>0.77446499999999996</v>
      </c>
      <c r="CE1782" s="105">
        <v>0.75102100000000005</v>
      </c>
      <c r="CF1782" s="105">
        <v>0.55906</v>
      </c>
      <c r="CG1782" s="105">
        <v>0.105189</v>
      </c>
      <c r="CH1782" s="105">
        <v>8.6725200000000002E-2</v>
      </c>
      <c r="CI1782" s="105">
        <v>0.67578800000000006</v>
      </c>
      <c r="CJ1782" s="105">
        <v>0.386604</v>
      </c>
      <c r="CK1782" s="105">
        <v>0.61279300000000003</v>
      </c>
      <c r="CL1782" s="105">
        <v>0.17049</v>
      </c>
      <c r="CM1782" s="116">
        <v>0.176394</v>
      </c>
    </row>
    <row r="1783" spans="1:91">
      <c r="A1783" s="104" t="s">
        <v>4619</v>
      </c>
      <c r="B1783" s="104" t="s">
        <v>4620</v>
      </c>
      <c r="C1783" s="104" t="s">
        <v>4621</v>
      </c>
      <c r="D1783" s="105">
        <v>31.026499999999999</v>
      </c>
      <c r="E1783" s="108">
        <v>2045470229</v>
      </c>
      <c r="F1783" s="108">
        <v>2109187599</v>
      </c>
      <c r="G1783" s="108">
        <v>1785970569</v>
      </c>
      <c r="H1783" s="108">
        <v>2201551785</v>
      </c>
      <c r="I1783" s="108">
        <v>2234400474</v>
      </c>
      <c r="J1783" s="108">
        <v>2518929905</v>
      </c>
      <c r="K1783" s="108">
        <v>1754436474</v>
      </c>
      <c r="L1783" s="108">
        <v>1738517362</v>
      </c>
      <c r="M1783" s="108">
        <v>1763497094</v>
      </c>
      <c r="N1783" s="108">
        <v>1425407736</v>
      </c>
      <c r="O1783" s="108">
        <v>1951106708</v>
      </c>
      <c r="P1783" s="108">
        <v>1761268230</v>
      </c>
      <c r="Q1783" s="108">
        <v>1835985756</v>
      </c>
      <c r="R1783" s="108">
        <v>2020663121</v>
      </c>
      <c r="S1783" s="108">
        <v>1643772283</v>
      </c>
      <c r="T1783" s="108">
        <v>1813032337</v>
      </c>
      <c r="U1783" s="108">
        <v>1845173558</v>
      </c>
      <c r="V1783" s="108">
        <v>1824840587</v>
      </c>
      <c r="W1783" s="108">
        <v>1868561975</v>
      </c>
      <c r="X1783" s="108">
        <v>2034299704</v>
      </c>
      <c r="Y1783" s="108">
        <v>1766140644</v>
      </c>
      <c r="Z1783" s="108">
        <v>1583191315</v>
      </c>
      <c r="AA1783" s="108">
        <v>1536908668</v>
      </c>
      <c r="AB1783" s="108">
        <v>1566227093</v>
      </c>
      <c r="AC1783" s="108">
        <v>1746138740</v>
      </c>
      <c r="AD1783" s="108">
        <v>1868963454</v>
      </c>
      <c r="AE1783" s="108">
        <v>1904057747</v>
      </c>
      <c r="AF1783" s="108">
        <v>1684185398</v>
      </c>
      <c r="AG1783" s="108">
        <v>1644060226</v>
      </c>
      <c r="AH1783" s="115">
        <v>1609482413</v>
      </c>
      <c r="AI1783" s="105">
        <v>31.313300000000002</v>
      </c>
      <c r="AJ1783" s="105">
        <v>31.530100000000001</v>
      </c>
      <c r="AK1783" s="105">
        <v>31.285499999999999</v>
      </c>
      <c r="AL1783" s="105">
        <v>31.310300000000002</v>
      </c>
      <c r="AM1783" s="105">
        <v>31.482399999999998</v>
      </c>
      <c r="AN1783" s="105">
        <v>31.711600000000001</v>
      </c>
      <c r="AO1783" s="105">
        <v>30.931899999999999</v>
      </c>
      <c r="AP1783" s="105">
        <v>31.386800000000001</v>
      </c>
      <c r="AQ1783" s="105">
        <v>30.904900000000001</v>
      </c>
      <c r="AR1783" s="105">
        <v>30.821200000000001</v>
      </c>
      <c r="AS1783" s="105">
        <v>31.335699999999999</v>
      </c>
      <c r="AT1783" s="105">
        <v>31.318100000000001</v>
      </c>
      <c r="AU1783" s="105">
        <v>31.008800000000001</v>
      </c>
      <c r="AV1783" s="105">
        <v>31.201899999999998</v>
      </c>
      <c r="AW1783" s="105">
        <v>30.9437</v>
      </c>
      <c r="AX1783" s="105">
        <v>31.135100000000001</v>
      </c>
      <c r="AY1783" s="105">
        <v>31.1035</v>
      </c>
      <c r="AZ1783" s="105">
        <v>31.1051</v>
      </c>
      <c r="BA1783" s="105">
        <v>31.0442</v>
      </c>
      <c r="BB1783" s="105">
        <v>31.252400000000002</v>
      </c>
      <c r="BC1783" s="105">
        <v>30.9101</v>
      </c>
      <c r="BD1783" s="105">
        <v>30.960999999999999</v>
      </c>
      <c r="BE1783" s="105">
        <v>30.9376</v>
      </c>
      <c r="BF1783" s="105">
        <v>30.981200000000001</v>
      </c>
      <c r="BG1783" s="105">
        <v>30.746400000000001</v>
      </c>
      <c r="BH1783" s="105">
        <v>30.8384</v>
      </c>
      <c r="BI1783" s="105">
        <v>30.840299999999999</v>
      </c>
      <c r="BJ1783" s="105">
        <v>30.704499999999999</v>
      </c>
      <c r="BK1783" s="105">
        <v>30.5548</v>
      </c>
      <c r="BL1783" s="116">
        <v>30.590299999999999</v>
      </c>
      <c r="BM1783" s="112">
        <v>1.0575000000000001E-3</v>
      </c>
      <c r="BN1783" s="112">
        <v>2.0830900000000001E-3</v>
      </c>
      <c r="BO1783" s="112">
        <v>4.8094600000000001E-2</v>
      </c>
      <c r="BP1783" s="112">
        <v>3.6108899999999999E-2</v>
      </c>
      <c r="BQ1783" s="112">
        <v>8.3490700000000001E-3</v>
      </c>
      <c r="BR1783" s="112">
        <v>4.23411E-4</v>
      </c>
      <c r="BS1783" s="112">
        <v>1.4400100000000001E-2</v>
      </c>
      <c r="BT1783" s="112">
        <v>1.84705E-3</v>
      </c>
      <c r="BU1783" s="117">
        <v>2.4804E-2</v>
      </c>
      <c r="BV1783" s="112">
        <v>1.2988299999999999E-2</v>
      </c>
      <c r="BW1783" s="112">
        <v>1.9122799999999999E-2</v>
      </c>
      <c r="BX1783" s="112">
        <v>0.132213</v>
      </c>
      <c r="BY1783" s="112">
        <v>7.1115899999999996E-2</v>
      </c>
      <c r="BZ1783" s="112">
        <v>0.241062</v>
      </c>
      <c r="CA1783" s="112">
        <v>2.0658800000000001E-2</v>
      </c>
      <c r="CB1783" s="112">
        <v>0.114483</v>
      </c>
      <c r="CC1783" s="112">
        <v>3.3009200000000002E-2</v>
      </c>
      <c r="CD1783" s="117">
        <v>0.44527800000000001</v>
      </c>
      <c r="CE1783" s="105">
        <v>0.75975400000000004</v>
      </c>
      <c r="CF1783" s="105">
        <v>0.88488900000000004</v>
      </c>
      <c r="CG1783" s="105">
        <v>0.45800999999999997</v>
      </c>
      <c r="CH1783" s="105">
        <v>0.54181100000000004</v>
      </c>
      <c r="CI1783" s="105">
        <v>0.43493300000000001</v>
      </c>
      <c r="CJ1783" s="105">
        <v>0.49801499999999999</v>
      </c>
      <c r="CK1783" s="105">
        <v>0.45238800000000001</v>
      </c>
      <c r="CL1783" s="105">
        <v>0.34340999999999999</v>
      </c>
      <c r="CM1783" s="116">
        <v>0.19183500000000001</v>
      </c>
    </row>
    <row r="1784" spans="1:91">
      <c r="A1784" s="104" t="s">
        <v>4622</v>
      </c>
      <c r="B1784" s="104" t="s">
        <v>4623</v>
      </c>
      <c r="C1784" s="104" t="s">
        <v>4624</v>
      </c>
      <c r="D1784" s="105">
        <v>28.130499999999998</v>
      </c>
      <c r="E1784" s="108">
        <v>268861728</v>
      </c>
      <c r="F1784" s="108">
        <v>411877826</v>
      </c>
      <c r="G1784" s="108">
        <v>370893931.5</v>
      </c>
      <c r="H1784" s="108">
        <v>288095221</v>
      </c>
      <c r="I1784" s="108">
        <v>333791663</v>
      </c>
      <c r="J1784" s="108">
        <v>435446041.80000001</v>
      </c>
      <c r="K1784" s="108">
        <v>208502686</v>
      </c>
      <c r="L1784" s="108">
        <v>156714744.30000001</v>
      </c>
      <c r="M1784" s="108">
        <v>250252894</v>
      </c>
      <c r="N1784" s="108">
        <v>185537517</v>
      </c>
      <c r="O1784" s="108">
        <v>170345592</v>
      </c>
      <c r="P1784" s="108">
        <v>191838330.80000001</v>
      </c>
      <c r="Q1784" s="108">
        <v>264776638</v>
      </c>
      <c r="R1784" s="108">
        <v>319367733.80000001</v>
      </c>
      <c r="S1784" s="108">
        <v>399377120.5</v>
      </c>
      <c r="T1784" s="108">
        <v>238705511.5</v>
      </c>
      <c r="U1784" s="108">
        <v>291374008</v>
      </c>
      <c r="V1784" s="108">
        <v>227253943.5</v>
      </c>
      <c r="W1784" s="108">
        <v>253529042</v>
      </c>
      <c r="X1784" s="108">
        <v>335208604</v>
      </c>
      <c r="Y1784" s="108">
        <v>210964105</v>
      </c>
      <c r="Z1784" s="108">
        <v>65729792</v>
      </c>
      <c r="AA1784" s="108">
        <v>104208140.40000001</v>
      </c>
      <c r="AB1784" s="108">
        <v>172818258</v>
      </c>
      <c r="AC1784" s="108">
        <v>264172441</v>
      </c>
      <c r="AD1784" s="108">
        <v>233507685</v>
      </c>
      <c r="AE1784" s="108">
        <v>211002018.5</v>
      </c>
      <c r="AF1784" s="108">
        <v>213259058</v>
      </c>
      <c r="AG1784" s="108">
        <v>238267948.30000001</v>
      </c>
      <c r="AH1784" s="115">
        <v>115470031</v>
      </c>
      <c r="AI1784" s="105">
        <v>28.3858</v>
      </c>
      <c r="AJ1784" s="105">
        <v>29.2026</v>
      </c>
      <c r="AK1784" s="105">
        <v>29.097300000000001</v>
      </c>
      <c r="AL1784" s="105">
        <v>28.3764</v>
      </c>
      <c r="AM1784" s="105">
        <v>28.781199999999998</v>
      </c>
      <c r="AN1784" s="105">
        <v>29.223400000000002</v>
      </c>
      <c r="AO1784" s="105">
        <v>27.899100000000001</v>
      </c>
      <c r="AP1784" s="105">
        <v>28.1494</v>
      </c>
      <c r="AQ1784" s="105">
        <v>28.087900000000001</v>
      </c>
      <c r="AR1784" s="105">
        <v>27.930199999999999</v>
      </c>
      <c r="AS1784" s="105">
        <v>27.977399999999999</v>
      </c>
      <c r="AT1784" s="105">
        <v>28.119499999999999</v>
      </c>
      <c r="AU1784" s="105">
        <v>28.193899999999999</v>
      </c>
      <c r="AV1784" s="105">
        <v>28.540299999999998</v>
      </c>
      <c r="AW1784" s="105">
        <v>29.022200000000002</v>
      </c>
      <c r="AX1784" s="105">
        <v>28.21</v>
      </c>
      <c r="AY1784" s="105">
        <v>28.426200000000001</v>
      </c>
      <c r="AZ1784" s="105">
        <v>28.141500000000001</v>
      </c>
      <c r="BA1784" s="105">
        <v>28.162500000000001</v>
      </c>
      <c r="BB1784" s="105">
        <v>28.6599</v>
      </c>
      <c r="BC1784" s="105">
        <v>27.866700000000002</v>
      </c>
      <c r="BD1784" s="105">
        <v>26.384399999999999</v>
      </c>
      <c r="BE1784" s="105">
        <v>27.096800000000002</v>
      </c>
      <c r="BF1784" s="105">
        <v>27.801300000000001</v>
      </c>
      <c r="BG1784" s="105">
        <v>27.993099999999998</v>
      </c>
      <c r="BH1784" s="105">
        <v>27.8261</v>
      </c>
      <c r="BI1784" s="105">
        <v>27.666599999999999</v>
      </c>
      <c r="BJ1784" s="105">
        <v>27.723099999999999</v>
      </c>
      <c r="BK1784" s="105">
        <v>27.800899999999999</v>
      </c>
      <c r="BL1784" s="116">
        <v>26.847300000000001</v>
      </c>
      <c r="BM1784" s="112">
        <v>2.2686600000000001E-2</v>
      </c>
      <c r="BN1784" s="112">
        <v>2.69346E-2</v>
      </c>
      <c r="BO1784" s="112">
        <v>0.13502800000000001</v>
      </c>
      <c r="BP1784" s="112">
        <v>0.150558</v>
      </c>
      <c r="BQ1784" s="112">
        <v>4.4009699999999999E-2</v>
      </c>
      <c r="BR1784" s="112">
        <v>6.4923999999999996E-2</v>
      </c>
      <c r="BS1784" s="112">
        <v>0.114144</v>
      </c>
      <c r="BT1784" s="112">
        <v>0.516486</v>
      </c>
      <c r="BU1784" s="117">
        <v>0.31010100000000002</v>
      </c>
      <c r="BV1784" s="112">
        <v>6.3285400000000006E-2</v>
      </c>
      <c r="BW1784" s="112">
        <v>7.0569499999999993E-2</v>
      </c>
      <c r="BX1784" s="112">
        <v>0.23434199999999999</v>
      </c>
      <c r="BY1784" s="112">
        <v>0.21953600000000001</v>
      </c>
      <c r="BZ1784" s="112">
        <v>0.37899100000000002</v>
      </c>
      <c r="CA1784" s="112">
        <v>0.25575799999999999</v>
      </c>
      <c r="CB1784" s="112">
        <v>0.31880399999999998</v>
      </c>
      <c r="CC1784" s="112">
        <v>0.689608</v>
      </c>
      <c r="CD1784" s="117">
        <v>0.73703799999999997</v>
      </c>
      <c r="CE1784" s="105">
        <v>1.4381600000000001</v>
      </c>
      <c r="CF1784" s="105">
        <v>1.33657</v>
      </c>
      <c r="CG1784" s="105">
        <v>0.58839699999999995</v>
      </c>
      <c r="CH1784" s="105">
        <v>0.55196500000000004</v>
      </c>
      <c r="CI1784" s="105">
        <v>1.12842</v>
      </c>
      <c r="CJ1784" s="105">
        <v>0.802149</v>
      </c>
      <c r="CK1784" s="105">
        <v>0.77264299999999997</v>
      </c>
      <c r="CL1784" s="105">
        <v>-0.36294500000000002</v>
      </c>
      <c r="CM1784" s="116">
        <v>0.37153000000000003</v>
      </c>
    </row>
    <row r="1785" spans="1:91">
      <c r="A1785" s="104" t="s">
        <v>4625</v>
      </c>
      <c r="B1785" s="104" t="s">
        <v>4626</v>
      </c>
      <c r="C1785" s="104" t="s">
        <v>4627</v>
      </c>
      <c r="D1785" s="105">
        <v>28.9831</v>
      </c>
      <c r="E1785" s="108">
        <v>333748863.89999998</v>
      </c>
      <c r="F1785" s="108">
        <v>99370467.780000001</v>
      </c>
      <c r="G1785" s="108">
        <v>71795448.090000004</v>
      </c>
      <c r="H1785" s="108">
        <v>515297986.5</v>
      </c>
      <c r="I1785" s="108">
        <v>422649711.30000001</v>
      </c>
      <c r="J1785" s="108">
        <v>293280749.5</v>
      </c>
      <c r="K1785" s="108">
        <v>517026639.19999999</v>
      </c>
      <c r="L1785" s="108">
        <v>331685178.30000001</v>
      </c>
      <c r="M1785" s="108">
        <v>412186261.60000002</v>
      </c>
      <c r="N1785" s="108">
        <v>586320994.79999995</v>
      </c>
      <c r="O1785" s="108">
        <v>5254709767</v>
      </c>
      <c r="P1785" s="108">
        <v>560680083.39999998</v>
      </c>
      <c r="Q1785" s="108">
        <v>484958312.19999999</v>
      </c>
      <c r="R1785" s="108">
        <v>420520820.60000002</v>
      </c>
      <c r="S1785" s="108">
        <v>258567646.80000001</v>
      </c>
      <c r="T1785" s="108">
        <v>411798524.5</v>
      </c>
      <c r="U1785" s="108">
        <v>396537651.30000001</v>
      </c>
      <c r="V1785" s="108">
        <v>109554108</v>
      </c>
      <c r="W1785" s="108">
        <v>350433666.5</v>
      </c>
      <c r="X1785" s="108">
        <v>367889465.89999998</v>
      </c>
      <c r="Y1785" s="108">
        <v>432234217</v>
      </c>
      <c r="Z1785" s="108">
        <v>426248945.30000001</v>
      </c>
      <c r="AA1785" s="108">
        <v>420907661</v>
      </c>
      <c r="AB1785" s="108">
        <v>359482078.80000001</v>
      </c>
      <c r="AC1785" s="108">
        <v>538151167.79999995</v>
      </c>
      <c r="AD1785" s="108">
        <v>498780631.39999998</v>
      </c>
      <c r="AE1785" s="108">
        <v>520595033</v>
      </c>
      <c r="AF1785" s="108">
        <v>574084757</v>
      </c>
      <c r="AG1785" s="108">
        <v>658997923</v>
      </c>
      <c r="AH1785" s="115">
        <v>548118262.29999995</v>
      </c>
      <c r="AI1785" s="105">
        <v>28.697700000000001</v>
      </c>
      <c r="AJ1785" s="105">
        <v>27.264099999999999</v>
      </c>
      <c r="AK1785" s="105">
        <v>26.789400000000001</v>
      </c>
      <c r="AL1785" s="105">
        <v>29.215199999999999</v>
      </c>
      <c r="AM1785" s="105">
        <v>29.102599999999999</v>
      </c>
      <c r="AN1785" s="105">
        <v>28.662700000000001</v>
      </c>
      <c r="AO1785" s="105">
        <v>29.204499999999999</v>
      </c>
      <c r="AP1785" s="105">
        <v>29.132899999999999</v>
      </c>
      <c r="AQ1785" s="105">
        <v>28.8078</v>
      </c>
      <c r="AR1785" s="105">
        <v>29.570699999999999</v>
      </c>
      <c r="AS1785" s="105">
        <v>32.769500000000001</v>
      </c>
      <c r="AT1785" s="105">
        <v>29.666799999999999</v>
      </c>
      <c r="AU1785" s="105">
        <v>29.042200000000001</v>
      </c>
      <c r="AV1785" s="105">
        <v>28.9373</v>
      </c>
      <c r="AW1785" s="105">
        <v>28.404199999999999</v>
      </c>
      <c r="AX1785" s="105">
        <v>28.996700000000001</v>
      </c>
      <c r="AY1785" s="105">
        <v>28.894100000000002</v>
      </c>
      <c r="AZ1785" s="105">
        <v>27.085899999999999</v>
      </c>
      <c r="BA1785" s="105">
        <v>28.6295</v>
      </c>
      <c r="BB1785" s="105">
        <v>28.799099999999999</v>
      </c>
      <c r="BC1785" s="105">
        <v>28.909199999999998</v>
      </c>
      <c r="BD1785" s="105">
        <v>29.061900000000001</v>
      </c>
      <c r="BE1785" s="105">
        <v>29.060500000000001</v>
      </c>
      <c r="BF1785" s="105">
        <v>28.857900000000001</v>
      </c>
      <c r="BG1785" s="105">
        <v>29.057300000000001</v>
      </c>
      <c r="BH1785" s="105">
        <v>28.936900000000001</v>
      </c>
      <c r="BI1785" s="105">
        <v>28.9695</v>
      </c>
      <c r="BJ1785" s="105">
        <v>29.151700000000002</v>
      </c>
      <c r="BK1785" s="105">
        <v>29.235299999999999</v>
      </c>
      <c r="BL1785" s="116">
        <v>29.022600000000001</v>
      </c>
      <c r="BM1785" s="112">
        <v>5.4567200000000003E-2</v>
      </c>
      <c r="BN1785" s="112">
        <v>0.47033000000000003</v>
      </c>
      <c r="BO1785" s="112">
        <v>0.55459000000000003</v>
      </c>
      <c r="BP1785" s="112">
        <v>0.219084</v>
      </c>
      <c r="BQ1785" s="112">
        <v>0.17380899999999999</v>
      </c>
      <c r="BR1785" s="112">
        <v>0.26330799999999999</v>
      </c>
      <c r="BS1785" s="112">
        <v>2.5005900000000001E-2</v>
      </c>
      <c r="BT1785" s="112">
        <v>0.193856</v>
      </c>
      <c r="BU1785" s="117">
        <v>0.10635699999999999</v>
      </c>
      <c r="BV1785" s="112">
        <v>0.105714</v>
      </c>
      <c r="BW1785" s="112">
        <v>0.55626699999999996</v>
      </c>
      <c r="BX1785" s="112">
        <v>0.64872700000000005</v>
      </c>
      <c r="BY1785" s="112">
        <v>0.29749500000000001</v>
      </c>
      <c r="BZ1785" s="112">
        <v>0.54714600000000002</v>
      </c>
      <c r="CA1785" s="112">
        <v>0.53105100000000005</v>
      </c>
      <c r="CB1785" s="112">
        <v>0.153562</v>
      </c>
      <c r="CC1785" s="112">
        <v>0.39207599999999998</v>
      </c>
      <c r="CD1785" s="117">
        <v>0.62894799999999995</v>
      </c>
      <c r="CE1785" s="105">
        <v>-1.5528200000000001</v>
      </c>
      <c r="CF1785" s="105">
        <v>-0.14303199999999999</v>
      </c>
      <c r="CG1785" s="105">
        <v>-8.8146199999999994E-2</v>
      </c>
      <c r="CH1785" s="105">
        <v>1.5324500000000001</v>
      </c>
      <c r="CI1785" s="105">
        <v>-0.34201300000000001</v>
      </c>
      <c r="CJ1785" s="105">
        <v>-0.81099299999999996</v>
      </c>
      <c r="CK1785" s="105">
        <v>-0.357265</v>
      </c>
      <c r="CL1785" s="105">
        <v>-0.14312</v>
      </c>
      <c r="CM1785" s="116">
        <v>-0.148672</v>
      </c>
    </row>
    <row r="1786" spans="1:91">
      <c r="A1786" s="104" t="s">
        <v>4630</v>
      </c>
      <c r="B1786" s="104" t="s">
        <v>4631</v>
      </c>
      <c r="C1786" s="104" t="s">
        <v>1587</v>
      </c>
      <c r="D1786" s="105">
        <v>29.132199999999997</v>
      </c>
      <c r="E1786" s="108">
        <v>576682494.5</v>
      </c>
      <c r="F1786" s="108">
        <v>456803793.80000001</v>
      </c>
      <c r="G1786" s="108">
        <v>463228398.5</v>
      </c>
      <c r="H1786" s="108">
        <v>577064094</v>
      </c>
      <c r="I1786" s="108">
        <v>662058982</v>
      </c>
      <c r="J1786" s="108">
        <v>700280409</v>
      </c>
      <c r="K1786" s="108">
        <v>532657513</v>
      </c>
      <c r="L1786" s="108">
        <v>423824217.5</v>
      </c>
      <c r="M1786" s="108">
        <v>630644200.29999995</v>
      </c>
      <c r="N1786" s="108">
        <v>580451801</v>
      </c>
      <c r="O1786" s="108">
        <v>567090290</v>
      </c>
      <c r="P1786" s="108">
        <v>614963619.29999995</v>
      </c>
      <c r="Q1786" s="108">
        <v>479934980</v>
      </c>
      <c r="R1786" s="108">
        <v>452522976</v>
      </c>
      <c r="S1786" s="108">
        <v>368746123</v>
      </c>
      <c r="T1786" s="108">
        <v>435499094</v>
      </c>
      <c r="U1786" s="108">
        <v>475071981</v>
      </c>
      <c r="V1786" s="108">
        <v>422392532</v>
      </c>
      <c r="W1786" s="108">
        <v>398369874.5</v>
      </c>
      <c r="X1786" s="108">
        <v>391219198</v>
      </c>
      <c r="Y1786" s="108">
        <v>474899683</v>
      </c>
      <c r="Z1786" s="108">
        <v>441225763</v>
      </c>
      <c r="AA1786" s="108">
        <v>460642405</v>
      </c>
      <c r="AB1786" s="108">
        <v>402802720.5</v>
      </c>
      <c r="AC1786" s="108">
        <v>531831384.30000001</v>
      </c>
      <c r="AD1786" s="108">
        <v>538016502</v>
      </c>
      <c r="AE1786" s="108">
        <v>536210274.5</v>
      </c>
      <c r="AF1786" s="108">
        <v>582559521.5</v>
      </c>
      <c r="AG1786" s="108">
        <v>592698961.5</v>
      </c>
      <c r="AH1786" s="115">
        <v>561512368</v>
      </c>
      <c r="AI1786" s="105">
        <v>29.486699999999999</v>
      </c>
      <c r="AJ1786" s="105">
        <v>29.346800000000002</v>
      </c>
      <c r="AK1786" s="105">
        <v>29.389900000000001</v>
      </c>
      <c r="AL1786" s="105">
        <v>29.378499999999999</v>
      </c>
      <c r="AM1786" s="105">
        <v>29.732099999999999</v>
      </c>
      <c r="AN1786" s="105">
        <v>29.910900000000002</v>
      </c>
      <c r="AO1786" s="105">
        <v>29.240400000000001</v>
      </c>
      <c r="AP1786" s="105">
        <v>29.465800000000002</v>
      </c>
      <c r="AQ1786" s="105">
        <v>29.421299999999999</v>
      </c>
      <c r="AR1786" s="105">
        <v>29.5579</v>
      </c>
      <c r="AS1786" s="105">
        <v>29.6478</v>
      </c>
      <c r="AT1786" s="105">
        <v>29.8001</v>
      </c>
      <c r="AU1786" s="105">
        <v>29.026599999999998</v>
      </c>
      <c r="AV1786" s="105">
        <v>29.043099999999999</v>
      </c>
      <c r="AW1786" s="105">
        <v>28.8903</v>
      </c>
      <c r="AX1786" s="105">
        <v>29.077400000000001</v>
      </c>
      <c r="AY1786" s="105">
        <v>29.1587</v>
      </c>
      <c r="AZ1786" s="105">
        <v>29.015599999999999</v>
      </c>
      <c r="BA1786" s="105">
        <v>28.814499999999999</v>
      </c>
      <c r="BB1786" s="105">
        <v>28.8902</v>
      </c>
      <c r="BC1786" s="105">
        <v>29.044899999999998</v>
      </c>
      <c r="BD1786" s="105">
        <v>29.105699999999999</v>
      </c>
      <c r="BE1786" s="105">
        <v>29.1861</v>
      </c>
      <c r="BF1786" s="105">
        <v>29.022099999999998</v>
      </c>
      <c r="BG1786" s="105">
        <v>29.04</v>
      </c>
      <c r="BH1786" s="105">
        <v>29.045400000000001</v>
      </c>
      <c r="BI1786" s="105">
        <v>29.0121</v>
      </c>
      <c r="BJ1786" s="105">
        <v>29.172899999999998</v>
      </c>
      <c r="BK1786" s="105">
        <v>29.0825</v>
      </c>
      <c r="BL1786" s="116">
        <v>29.0579</v>
      </c>
      <c r="BM1786" s="112">
        <v>4.9868100000000004E-3</v>
      </c>
      <c r="BN1786" s="112">
        <v>2.37343E-2</v>
      </c>
      <c r="BO1786" s="112">
        <v>2.4612999999999999E-2</v>
      </c>
      <c r="BP1786" s="112">
        <v>2.01863E-3</v>
      </c>
      <c r="BQ1786" s="112">
        <v>0.11992899999999999</v>
      </c>
      <c r="BR1786" s="112">
        <v>0.72446299999999997</v>
      </c>
      <c r="BS1786" s="112">
        <v>6.9444699999999998E-2</v>
      </c>
      <c r="BT1786" s="112">
        <v>0.99739900000000004</v>
      </c>
      <c r="BU1786" s="117">
        <v>0.119602</v>
      </c>
      <c r="BV1786" s="112">
        <v>2.8607E-2</v>
      </c>
      <c r="BW1786" s="112">
        <v>6.4871399999999996E-2</v>
      </c>
      <c r="BX1786" s="112">
        <v>9.1926800000000003E-2</v>
      </c>
      <c r="BY1786" s="112">
        <v>1.15975E-2</v>
      </c>
      <c r="BZ1786" s="112">
        <v>0.49329000000000001</v>
      </c>
      <c r="CA1786" s="112">
        <v>0.87088600000000005</v>
      </c>
      <c r="CB1786" s="112">
        <v>0.249168</v>
      </c>
      <c r="CC1786" s="112">
        <v>0.99810200000000004</v>
      </c>
      <c r="CD1786" s="117">
        <v>0.64379200000000003</v>
      </c>
      <c r="CE1786" s="105">
        <v>0.30335200000000001</v>
      </c>
      <c r="CF1786" s="105">
        <v>0.56941699999999995</v>
      </c>
      <c r="CG1786" s="105">
        <v>0.27143600000000001</v>
      </c>
      <c r="CH1786" s="105">
        <v>0.56417099999999998</v>
      </c>
      <c r="CI1786" s="105">
        <v>-0.117755</v>
      </c>
      <c r="CJ1786" s="105">
        <v>-2.05072E-2</v>
      </c>
      <c r="CK1786" s="105">
        <v>-0.187918</v>
      </c>
      <c r="CL1786" s="105">
        <v>2.04086E-4</v>
      </c>
      <c r="CM1786" s="116">
        <v>-7.1934999999999999E-2</v>
      </c>
    </row>
    <row r="1787" spans="1:91">
      <c r="A1787" s="104" t="s">
        <v>4632</v>
      </c>
      <c r="B1787" s="104" t="s">
        <v>4633</v>
      </c>
      <c r="C1787" s="104" t="s">
        <v>4634</v>
      </c>
      <c r="D1787" s="105">
        <v>28.58755</v>
      </c>
      <c r="E1787" s="108">
        <v>429743555.5</v>
      </c>
      <c r="F1787" s="108">
        <v>705717239.79999995</v>
      </c>
      <c r="G1787" s="108">
        <v>59954248.75</v>
      </c>
      <c r="H1787" s="108">
        <v>129953513.8</v>
      </c>
      <c r="I1787" s="108">
        <v>105869567.3</v>
      </c>
      <c r="J1787" s="108">
        <v>272863328</v>
      </c>
      <c r="K1787" s="108">
        <v>227164190.5</v>
      </c>
      <c r="L1787" s="108">
        <v>743368468.5</v>
      </c>
      <c r="M1787" s="108">
        <v>151109775</v>
      </c>
      <c r="N1787" s="108">
        <v>77607169</v>
      </c>
      <c r="O1787" s="108">
        <v>750721117.5</v>
      </c>
      <c r="P1787" s="108">
        <v>654727713.5</v>
      </c>
      <c r="Q1787" s="108">
        <v>327778057</v>
      </c>
      <c r="R1787" s="108">
        <v>365582740</v>
      </c>
      <c r="S1787" s="108">
        <v>337888742.80000001</v>
      </c>
      <c r="T1787" s="108">
        <v>318776788.5</v>
      </c>
      <c r="U1787" s="108">
        <v>291364836</v>
      </c>
      <c r="V1787" s="108">
        <v>296194847.5</v>
      </c>
      <c r="W1787" s="108">
        <v>431033583</v>
      </c>
      <c r="X1787" s="108">
        <v>351899580</v>
      </c>
      <c r="Y1787" s="108">
        <v>265204903.5</v>
      </c>
      <c r="Z1787" s="108">
        <v>275522369</v>
      </c>
      <c r="AA1787" s="108">
        <v>266797013</v>
      </c>
      <c r="AB1787" s="108">
        <v>302866867.80000001</v>
      </c>
      <c r="AC1787" s="108">
        <v>409152895.5</v>
      </c>
      <c r="AD1787" s="108">
        <v>448339458</v>
      </c>
      <c r="AE1787" s="108">
        <v>407158584.5</v>
      </c>
      <c r="AF1787" s="108">
        <v>440946664.30000001</v>
      </c>
      <c r="AG1787" s="108">
        <v>391330268.5</v>
      </c>
      <c r="AH1787" s="115">
        <v>385179792.5</v>
      </c>
      <c r="AI1787" s="105">
        <v>29.0624</v>
      </c>
      <c r="AJ1787" s="105">
        <v>29.9788</v>
      </c>
      <c r="AK1787" s="105">
        <v>26.528600000000001</v>
      </c>
      <c r="AL1787" s="105">
        <v>27.227799999999998</v>
      </c>
      <c r="AM1787" s="105">
        <v>27.113700000000001</v>
      </c>
      <c r="AN1787" s="105">
        <v>28.564399999999999</v>
      </c>
      <c r="AO1787" s="105">
        <v>28.025700000000001</v>
      </c>
      <c r="AP1787" s="105">
        <v>30.310500000000001</v>
      </c>
      <c r="AQ1787" s="105">
        <v>27.360099999999999</v>
      </c>
      <c r="AR1787" s="105">
        <v>26.66</v>
      </c>
      <c r="AS1787" s="105">
        <v>30.064599999999999</v>
      </c>
      <c r="AT1787" s="105">
        <v>29.890499999999999</v>
      </c>
      <c r="AU1787" s="105">
        <v>28.486799999999999</v>
      </c>
      <c r="AV1787" s="105">
        <v>28.735299999999999</v>
      </c>
      <c r="AW1787" s="105">
        <v>28.782800000000002</v>
      </c>
      <c r="AX1787" s="105">
        <v>28.627300000000002</v>
      </c>
      <c r="AY1787" s="105">
        <v>28.435300000000002</v>
      </c>
      <c r="AZ1787" s="105">
        <v>28.527000000000001</v>
      </c>
      <c r="BA1787" s="105">
        <v>28.9282</v>
      </c>
      <c r="BB1787" s="105">
        <v>28.736899999999999</v>
      </c>
      <c r="BC1787" s="105">
        <v>28.203499999999998</v>
      </c>
      <c r="BD1787" s="105">
        <v>28.4588</v>
      </c>
      <c r="BE1787" s="105">
        <v>28.430700000000002</v>
      </c>
      <c r="BF1787" s="105">
        <v>28.610700000000001</v>
      </c>
      <c r="BG1787" s="105">
        <v>28.660699999999999</v>
      </c>
      <c r="BH1787" s="105">
        <v>28.782900000000001</v>
      </c>
      <c r="BI1787" s="105">
        <v>28.614899999999999</v>
      </c>
      <c r="BJ1787" s="105">
        <v>28.771100000000001</v>
      </c>
      <c r="BK1787" s="105">
        <v>28.490100000000002</v>
      </c>
      <c r="BL1787" s="116">
        <v>28.514700000000001</v>
      </c>
      <c r="BM1787" s="112">
        <v>0.95029600000000003</v>
      </c>
      <c r="BN1787" s="112">
        <v>0.113894</v>
      </c>
      <c r="BO1787" s="112">
        <v>0.977858</v>
      </c>
      <c r="BP1787" s="112">
        <v>0.81354700000000002</v>
      </c>
      <c r="BQ1787" s="112">
        <v>0.58414900000000003</v>
      </c>
      <c r="BR1787" s="112">
        <v>0.58801099999999995</v>
      </c>
      <c r="BS1787" s="112">
        <v>0.90162200000000003</v>
      </c>
      <c r="BT1787" s="112">
        <v>0.43408200000000002</v>
      </c>
      <c r="BU1787" s="117">
        <v>0.41167599999999999</v>
      </c>
      <c r="BV1787" s="112">
        <v>0.96438900000000005</v>
      </c>
      <c r="BW1787" s="112">
        <v>0.188446</v>
      </c>
      <c r="BX1787" s="112">
        <v>0.98350499999999996</v>
      </c>
      <c r="BY1787" s="112">
        <v>0.84853299999999998</v>
      </c>
      <c r="BZ1787" s="112">
        <v>0.78930199999999995</v>
      </c>
      <c r="CA1787" s="112">
        <v>0.79648399999999997</v>
      </c>
      <c r="CB1787" s="112">
        <v>0.956538</v>
      </c>
      <c r="CC1787" s="112">
        <v>0.61710500000000001</v>
      </c>
      <c r="CD1787" s="117">
        <v>0.77446499999999996</v>
      </c>
      <c r="CE1787" s="105">
        <v>-6.8703299999999995E-2</v>
      </c>
      <c r="CF1787" s="105">
        <v>-0.95666499999999999</v>
      </c>
      <c r="CG1787" s="105">
        <v>-2.6514099999999999E-2</v>
      </c>
      <c r="CH1787" s="105">
        <v>0.27974500000000002</v>
      </c>
      <c r="CI1787" s="105">
        <v>7.6356300000000002E-2</v>
      </c>
      <c r="CJ1787" s="105">
        <v>-6.2091800000000003E-2</v>
      </c>
      <c r="CK1787" s="105">
        <v>3.08965E-2</v>
      </c>
      <c r="CL1787" s="105">
        <v>-9.1912599999999997E-2</v>
      </c>
      <c r="CM1787" s="116">
        <v>9.4203300000000004E-2</v>
      </c>
    </row>
    <row r="1788" spans="1:91">
      <c r="A1788" s="104" t="s">
        <v>4635</v>
      </c>
      <c r="B1788" s="104" t="s">
        <v>4636</v>
      </c>
      <c r="C1788" s="104" t="s">
        <v>471</v>
      </c>
      <c r="D1788" s="105">
        <v>28.692299999999999</v>
      </c>
      <c r="E1788" s="108">
        <v>419793098</v>
      </c>
      <c r="F1788" s="108">
        <v>371314948.5</v>
      </c>
      <c r="G1788" s="108">
        <v>284179738</v>
      </c>
      <c r="H1788" s="108">
        <v>391614407</v>
      </c>
      <c r="I1788" s="108">
        <v>346776631.10000002</v>
      </c>
      <c r="J1788" s="108">
        <v>321783297.5</v>
      </c>
      <c r="K1788" s="108">
        <v>358857782.39999998</v>
      </c>
      <c r="L1788" s="108">
        <v>292409225</v>
      </c>
      <c r="M1788" s="108">
        <v>525487125.5</v>
      </c>
      <c r="N1788" s="108">
        <v>254166639.80000001</v>
      </c>
      <c r="O1788" s="108">
        <v>260797026</v>
      </c>
      <c r="P1788" s="108">
        <v>206415606</v>
      </c>
      <c r="Q1788" s="108">
        <v>358366778</v>
      </c>
      <c r="R1788" s="108">
        <v>281257030.5</v>
      </c>
      <c r="S1788" s="108">
        <v>375320717</v>
      </c>
      <c r="T1788" s="108">
        <v>356431501.80000001</v>
      </c>
      <c r="U1788" s="108">
        <v>419890411.80000001</v>
      </c>
      <c r="V1788" s="108">
        <v>307654863.5</v>
      </c>
      <c r="W1788" s="108">
        <v>408557146.60000002</v>
      </c>
      <c r="X1788" s="108">
        <v>336917859.30000001</v>
      </c>
      <c r="Y1788" s="108">
        <v>301506660.5</v>
      </c>
      <c r="Z1788" s="108">
        <v>278231682</v>
      </c>
      <c r="AA1788" s="108">
        <v>289105319.5</v>
      </c>
      <c r="AB1788" s="108">
        <v>383913586.5</v>
      </c>
      <c r="AC1788" s="108">
        <v>548868972</v>
      </c>
      <c r="AD1788" s="108">
        <v>409166257</v>
      </c>
      <c r="AE1788" s="108">
        <v>422471681.5</v>
      </c>
      <c r="AF1788" s="108">
        <v>439541838</v>
      </c>
      <c r="AG1788" s="108">
        <v>413606867</v>
      </c>
      <c r="AH1788" s="115">
        <v>416227912</v>
      </c>
      <c r="AI1788" s="105">
        <v>29.028600000000001</v>
      </c>
      <c r="AJ1788" s="105">
        <v>29.0443</v>
      </c>
      <c r="AK1788" s="105">
        <v>28.706099999999999</v>
      </c>
      <c r="AL1788" s="105">
        <v>28.819199999999999</v>
      </c>
      <c r="AM1788" s="105">
        <v>28.8323</v>
      </c>
      <c r="AN1788" s="105">
        <v>28.787199999999999</v>
      </c>
      <c r="AO1788" s="105">
        <v>28.6785</v>
      </c>
      <c r="AP1788" s="105">
        <v>28.9437</v>
      </c>
      <c r="AQ1788" s="105">
        <v>29.158200000000001</v>
      </c>
      <c r="AR1788" s="105">
        <v>28.370100000000001</v>
      </c>
      <c r="AS1788" s="105">
        <v>28.574300000000001</v>
      </c>
      <c r="AT1788" s="105">
        <v>28.225100000000001</v>
      </c>
      <c r="AU1788" s="105">
        <v>28.623000000000001</v>
      </c>
      <c r="AV1788" s="105">
        <v>28.356999999999999</v>
      </c>
      <c r="AW1788" s="105">
        <v>28.9438</v>
      </c>
      <c r="AX1788" s="105">
        <v>28.788399999999999</v>
      </c>
      <c r="AY1788" s="105">
        <v>28.974900000000002</v>
      </c>
      <c r="AZ1788" s="105">
        <v>28.581399999999999</v>
      </c>
      <c r="BA1788" s="105">
        <v>28.850899999999999</v>
      </c>
      <c r="BB1788" s="105">
        <v>28.672899999999998</v>
      </c>
      <c r="BC1788" s="105">
        <v>28.3889</v>
      </c>
      <c r="BD1788" s="105">
        <v>28.459800000000001</v>
      </c>
      <c r="BE1788" s="105">
        <v>28.527799999999999</v>
      </c>
      <c r="BF1788" s="105">
        <v>28.9528</v>
      </c>
      <c r="BG1788" s="105">
        <v>29.087499999999999</v>
      </c>
      <c r="BH1788" s="105">
        <v>28.650400000000001</v>
      </c>
      <c r="BI1788" s="105">
        <v>28.668199999999999</v>
      </c>
      <c r="BJ1788" s="105">
        <v>28.766500000000001</v>
      </c>
      <c r="BK1788" s="105">
        <v>28.569299999999998</v>
      </c>
      <c r="BL1788" s="116">
        <v>28.6251</v>
      </c>
      <c r="BM1788" s="112">
        <v>9.4266199999999994E-2</v>
      </c>
      <c r="BN1788" s="112">
        <v>5.7201099999999998E-2</v>
      </c>
      <c r="BO1788" s="112">
        <v>0.14391300000000001</v>
      </c>
      <c r="BP1788" s="112">
        <v>8.7264700000000001E-2</v>
      </c>
      <c r="BQ1788" s="112">
        <v>0.94836299999999996</v>
      </c>
      <c r="BR1788" s="112">
        <v>0.37384699999999998</v>
      </c>
      <c r="BS1788" s="112">
        <v>0.91811500000000001</v>
      </c>
      <c r="BT1788" s="112">
        <v>0.96899599999999997</v>
      </c>
      <c r="BU1788" s="117">
        <v>0.390959</v>
      </c>
      <c r="BV1788" s="112">
        <v>0.15664700000000001</v>
      </c>
      <c r="BW1788" s="112">
        <v>0.115727</v>
      </c>
      <c r="BX1788" s="112">
        <v>0.24641299999999999</v>
      </c>
      <c r="BY1788" s="112">
        <v>0.14315</v>
      </c>
      <c r="BZ1788" s="112">
        <v>0.97429699999999997</v>
      </c>
      <c r="CA1788" s="112">
        <v>0.64356800000000003</v>
      </c>
      <c r="CB1788" s="112">
        <v>0.96231299999999997</v>
      </c>
      <c r="CC1788" s="112">
        <v>0.98493200000000003</v>
      </c>
      <c r="CD1788" s="117">
        <v>0.75863000000000003</v>
      </c>
      <c r="CE1788" s="105">
        <v>0.27272200000000002</v>
      </c>
      <c r="CF1788" s="105">
        <v>0.15926399999999999</v>
      </c>
      <c r="CG1788" s="105">
        <v>0.273177</v>
      </c>
      <c r="CH1788" s="105">
        <v>-0.26379399999999997</v>
      </c>
      <c r="CI1788" s="105">
        <v>-1.23698E-2</v>
      </c>
      <c r="CJ1788" s="105">
        <v>0.12792300000000001</v>
      </c>
      <c r="CK1788" s="105">
        <v>-1.60637E-2</v>
      </c>
      <c r="CL1788" s="105">
        <v>-6.8244899999999999E-3</v>
      </c>
      <c r="CM1788" s="116">
        <v>0.148393</v>
      </c>
    </row>
    <row r="1789" spans="1:91">
      <c r="A1789" s="104" t="s">
        <v>5489</v>
      </c>
      <c r="B1789" s="104" t="s">
        <v>5490</v>
      </c>
      <c r="C1789" s="104" t="s">
        <v>912</v>
      </c>
      <c r="D1789" s="105">
        <v>27.497599999999998</v>
      </c>
      <c r="E1789" s="108">
        <v>125276154</v>
      </c>
      <c r="F1789" s="108">
        <v>141031194</v>
      </c>
      <c r="G1789" s="108">
        <v>118986576</v>
      </c>
      <c r="H1789" s="108">
        <v>109617740</v>
      </c>
      <c r="I1789" s="108">
        <v>146778683</v>
      </c>
      <c r="J1789" s="108">
        <v>123074392</v>
      </c>
      <c r="K1789" s="108">
        <v>116567153</v>
      </c>
      <c r="L1789" s="108">
        <v>80501308.5</v>
      </c>
      <c r="M1789" s="108">
        <v>129428867.5</v>
      </c>
      <c r="N1789" s="108">
        <v>141935542</v>
      </c>
      <c r="O1789" s="108">
        <v>190443681.5</v>
      </c>
      <c r="P1789" s="108">
        <v>118422763</v>
      </c>
      <c r="Q1789" s="108">
        <v>122419648</v>
      </c>
      <c r="R1789" s="108">
        <v>180737196</v>
      </c>
      <c r="S1789" s="108">
        <v>112196033</v>
      </c>
      <c r="T1789" s="108">
        <v>123647979</v>
      </c>
      <c r="U1789" s="108">
        <v>187864816</v>
      </c>
      <c r="V1789" s="108">
        <v>143794146</v>
      </c>
      <c r="W1789" s="108">
        <v>165629835</v>
      </c>
      <c r="X1789" s="108">
        <v>141617709.5</v>
      </c>
      <c r="Y1789" s="108">
        <v>138803124</v>
      </c>
      <c r="Z1789" s="108">
        <v>113048010</v>
      </c>
      <c r="AA1789" s="108">
        <v>138789298</v>
      </c>
      <c r="AB1789" s="108">
        <v>125376474</v>
      </c>
      <c r="AC1789" s="108">
        <v>211639560</v>
      </c>
      <c r="AD1789" s="108">
        <v>215921859</v>
      </c>
      <c r="AE1789" s="108">
        <v>192239046</v>
      </c>
      <c r="AF1789" s="108">
        <v>192195610</v>
      </c>
      <c r="AG1789" s="108">
        <v>211631784</v>
      </c>
      <c r="AH1789" s="115">
        <v>119213565.5</v>
      </c>
      <c r="AI1789" s="105">
        <v>27.283999999999999</v>
      </c>
      <c r="AJ1789" s="105">
        <v>27.7837</v>
      </c>
      <c r="AK1789" s="105">
        <v>27.507300000000001</v>
      </c>
      <c r="AL1789" s="105">
        <v>26.982299999999999</v>
      </c>
      <c r="AM1789" s="105">
        <v>27.5825</v>
      </c>
      <c r="AN1789" s="105">
        <v>27.5122</v>
      </c>
      <c r="AO1789" s="105">
        <v>27.07</v>
      </c>
      <c r="AP1789" s="105">
        <v>27.360399999999998</v>
      </c>
      <c r="AQ1789" s="105">
        <v>27.136700000000001</v>
      </c>
      <c r="AR1789" s="105">
        <v>27.548200000000001</v>
      </c>
      <c r="AS1789" s="105">
        <v>28.150400000000001</v>
      </c>
      <c r="AT1789" s="105">
        <v>27.423500000000001</v>
      </c>
      <c r="AU1789" s="105">
        <v>27.094999999999999</v>
      </c>
      <c r="AV1789" s="105">
        <v>27.719000000000001</v>
      </c>
      <c r="AW1789" s="105">
        <v>27.192799999999998</v>
      </c>
      <c r="AX1789" s="105">
        <v>27.260999999999999</v>
      </c>
      <c r="AY1789" s="105">
        <v>27.806000000000001</v>
      </c>
      <c r="AZ1789" s="105">
        <v>27.4879</v>
      </c>
      <c r="BA1789" s="105">
        <v>27.548300000000001</v>
      </c>
      <c r="BB1789" s="105">
        <v>27.426100000000002</v>
      </c>
      <c r="BC1789" s="105">
        <v>27.24</v>
      </c>
      <c r="BD1789" s="105">
        <v>27.171700000000001</v>
      </c>
      <c r="BE1789" s="105">
        <v>27.5091</v>
      </c>
      <c r="BF1789" s="105">
        <v>27.3383</v>
      </c>
      <c r="BG1789" s="105">
        <v>27.6663</v>
      </c>
      <c r="BH1789" s="105">
        <v>27.711099999999998</v>
      </c>
      <c r="BI1789" s="105">
        <v>27.5322</v>
      </c>
      <c r="BJ1789" s="105">
        <v>27.573</v>
      </c>
      <c r="BK1789" s="105">
        <v>27.6311</v>
      </c>
      <c r="BL1789" s="116">
        <v>26.893699999999999</v>
      </c>
      <c r="BM1789" s="112">
        <v>0.59708300000000003</v>
      </c>
      <c r="BN1789" s="112">
        <v>0.98277400000000004</v>
      </c>
      <c r="BO1789" s="112">
        <v>0.52203900000000003</v>
      </c>
      <c r="BP1789" s="112">
        <v>0.35433700000000001</v>
      </c>
      <c r="BQ1789" s="112">
        <v>0.92569400000000002</v>
      </c>
      <c r="BR1789" s="112">
        <v>0.62089399999999995</v>
      </c>
      <c r="BS1789" s="112">
        <v>0.88549599999999995</v>
      </c>
      <c r="BT1789" s="112">
        <v>0.92324700000000004</v>
      </c>
      <c r="BU1789" s="117">
        <v>0.32745999999999997</v>
      </c>
      <c r="BV1789" s="112">
        <v>0.66512300000000002</v>
      </c>
      <c r="BW1789" s="112">
        <v>0.98586099999999999</v>
      </c>
      <c r="BX1789" s="112">
        <v>0.62379899999999999</v>
      </c>
      <c r="BY1789" s="112">
        <v>0.43857200000000002</v>
      </c>
      <c r="BZ1789" s="112">
        <v>0.96575</v>
      </c>
      <c r="CA1789" s="112">
        <v>0.81370200000000004</v>
      </c>
      <c r="CB1789" s="112">
        <v>0.94785399999999997</v>
      </c>
      <c r="CC1789" s="112">
        <v>0.95625599999999999</v>
      </c>
      <c r="CD1789" s="117">
        <v>0.73983500000000002</v>
      </c>
      <c r="CE1789" s="105">
        <v>0.15901799999999999</v>
      </c>
      <c r="CF1789" s="105">
        <v>-6.9643700000000001E-3</v>
      </c>
      <c r="CG1789" s="105">
        <v>-0.17693600000000001</v>
      </c>
      <c r="CH1789" s="105">
        <v>0.34140700000000002</v>
      </c>
      <c r="CI1789" s="105">
        <v>-3.0369400000000001E-2</v>
      </c>
      <c r="CJ1789" s="105">
        <v>0.15232499999999999</v>
      </c>
      <c r="CK1789" s="105">
        <v>3.8832999999999999E-2</v>
      </c>
      <c r="CL1789" s="105">
        <v>-2.62521E-2</v>
      </c>
      <c r="CM1789" s="116">
        <v>0.27055499999999999</v>
      </c>
    </row>
    <row r="1790" spans="1:91">
      <c r="A1790" s="104" t="s">
        <v>4637</v>
      </c>
      <c r="B1790" s="104" t="s">
        <v>4638</v>
      </c>
      <c r="C1790" s="104" t="s">
        <v>4639</v>
      </c>
      <c r="D1790" s="105">
        <v>30.429299999999998</v>
      </c>
      <c r="E1790" s="108">
        <v>1307039022</v>
      </c>
      <c r="F1790" s="108">
        <v>905943170</v>
      </c>
      <c r="G1790" s="108">
        <v>953137000.29999995</v>
      </c>
      <c r="H1790" s="108">
        <v>1929771378</v>
      </c>
      <c r="I1790" s="108">
        <v>1644243973</v>
      </c>
      <c r="J1790" s="108">
        <v>828619937.70000005</v>
      </c>
      <c r="K1790" s="108">
        <v>2593144140</v>
      </c>
      <c r="L1790" s="108">
        <v>688856371.60000002</v>
      </c>
      <c r="M1790" s="108">
        <v>1754254703</v>
      </c>
      <c r="N1790" s="108">
        <v>1107601335</v>
      </c>
      <c r="O1790" s="108">
        <v>975185831.79999995</v>
      </c>
      <c r="P1790" s="108">
        <v>1757570079</v>
      </c>
      <c r="Q1790" s="108">
        <v>959002866.79999995</v>
      </c>
      <c r="R1790" s="108">
        <v>1199983475</v>
      </c>
      <c r="S1790" s="108">
        <v>883917337.5</v>
      </c>
      <c r="T1790" s="108">
        <v>1049600280</v>
      </c>
      <c r="U1790" s="108">
        <v>967391579.10000002</v>
      </c>
      <c r="V1790" s="108">
        <v>1403126567</v>
      </c>
      <c r="W1790" s="108">
        <v>1285525834</v>
      </c>
      <c r="X1790" s="108">
        <v>1178436012</v>
      </c>
      <c r="Y1790" s="108">
        <v>1195966921</v>
      </c>
      <c r="Z1790" s="108">
        <v>1235292070</v>
      </c>
      <c r="AA1790" s="108">
        <v>1292790706</v>
      </c>
      <c r="AB1790" s="108">
        <v>1285146053</v>
      </c>
      <c r="AC1790" s="108">
        <v>1240536937</v>
      </c>
      <c r="AD1790" s="108">
        <v>1119771713</v>
      </c>
      <c r="AE1790" s="108">
        <v>1213318532</v>
      </c>
      <c r="AF1790" s="108">
        <v>1205274571</v>
      </c>
      <c r="AG1790" s="108">
        <v>1564971963</v>
      </c>
      <c r="AH1790" s="115">
        <v>1290887876</v>
      </c>
      <c r="AI1790" s="105">
        <v>30.667100000000001</v>
      </c>
      <c r="AJ1790" s="105">
        <v>30.339700000000001</v>
      </c>
      <c r="AK1790" s="105">
        <v>30.4085</v>
      </c>
      <c r="AL1790" s="105">
        <v>31.120200000000001</v>
      </c>
      <c r="AM1790" s="105">
        <v>31.0457</v>
      </c>
      <c r="AN1790" s="105">
        <v>30.200399999999998</v>
      </c>
      <c r="AO1790" s="105">
        <v>31.505400000000002</v>
      </c>
      <c r="AP1790" s="105">
        <v>30.119900000000001</v>
      </c>
      <c r="AQ1790" s="105">
        <v>30.897300000000001</v>
      </c>
      <c r="AR1790" s="105">
        <v>30.467300000000002</v>
      </c>
      <c r="AS1790" s="105">
        <v>30.385999999999999</v>
      </c>
      <c r="AT1790" s="105">
        <v>31.315100000000001</v>
      </c>
      <c r="AU1790" s="105">
        <v>30.074999999999999</v>
      </c>
      <c r="AV1790" s="105">
        <v>30.450099999999999</v>
      </c>
      <c r="AW1790" s="105">
        <v>30.068999999999999</v>
      </c>
      <c r="AX1790" s="105">
        <v>30.346499999999999</v>
      </c>
      <c r="AY1790" s="105">
        <v>30.1739</v>
      </c>
      <c r="AZ1790" s="105">
        <v>30.7315</v>
      </c>
      <c r="BA1790" s="105">
        <v>30.5047</v>
      </c>
      <c r="BB1790" s="105">
        <v>30.474900000000002</v>
      </c>
      <c r="BC1790" s="105">
        <v>30.353400000000001</v>
      </c>
      <c r="BD1790" s="105">
        <v>30.602499999999999</v>
      </c>
      <c r="BE1790" s="105">
        <v>30.695499999999999</v>
      </c>
      <c r="BF1790" s="105">
        <v>30.695900000000002</v>
      </c>
      <c r="BG1790" s="105">
        <v>30.248999999999999</v>
      </c>
      <c r="BH1790" s="105">
        <v>30.100100000000001</v>
      </c>
      <c r="BI1790" s="105">
        <v>30.190200000000001</v>
      </c>
      <c r="BJ1790" s="105">
        <v>30.221800000000002</v>
      </c>
      <c r="BK1790" s="105">
        <v>30.490500000000001</v>
      </c>
      <c r="BL1790" s="116">
        <v>30.281700000000001</v>
      </c>
      <c r="BM1790" s="112">
        <v>0.33646999999999999</v>
      </c>
      <c r="BN1790" s="112">
        <v>0.20927200000000001</v>
      </c>
      <c r="BO1790" s="112">
        <v>0.28095399999999998</v>
      </c>
      <c r="BP1790" s="112">
        <v>0.272679</v>
      </c>
      <c r="BQ1790" s="112">
        <v>0.424564</v>
      </c>
      <c r="BR1790" s="112">
        <v>0.66435999999999995</v>
      </c>
      <c r="BS1790" s="112">
        <v>0.29405100000000001</v>
      </c>
      <c r="BT1790" s="112">
        <v>1.8711599999999998E-2</v>
      </c>
      <c r="BU1790" s="117">
        <v>0.175675</v>
      </c>
      <c r="BV1790" s="112">
        <v>0.419657</v>
      </c>
      <c r="BW1790" s="112">
        <v>0.29855999999999999</v>
      </c>
      <c r="BX1790" s="112">
        <v>0.39494400000000002</v>
      </c>
      <c r="BY1790" s="112">
        <v>0.35735499999999998</v>
      </c>
      <c r="BZ1790" s="112">
        <v>0.71579899999999996</v>
      </c>
      <c r="CA1790" s="112">
        <v>0.83983699999999994</v>
      </c>
      <c r="CB1790" s="112">
        <v>0.52951300000000001</v>
      </c>
      <c r="CC1790" s="112">
        <v>0.10831300000000001</v>
      </c>
      <c r="CD1790" s="117">
        <v>0.68647800000000003</v>
      </c>
      <c r="CE1790" s="105">
        <v>0.14046400000000001</v>
      </c>
      <c r="CF1790" s="105">
        <v>0.45741500000000002</v>
      </c>
      <c r="CG1790" s="105">
        <v>0.50956000000000001</v>
      </c>
      <c r="CH1790" s="105">
        <v>0.39146399999999998</v>
      </c>
      <c r="CI1790" s="105">
        <v>-0.13328599999999999</v>
      </c>
      <c r="CJ1790" s="105">
        <v>8.5980100000000004E-2</v>
      </c>
      <c r="CK1790" s="105">
        <v>0.112999</v>
      </c>
      <c r="CL1790" s="105">
        <v>0.33329500000000001</v>
      </c>
      <c r="CM1790" s="116">
        <v>-0.15154300000000001</v>
      </c>
    </row>
    <row r="1791" spans="1:91">
      <c r="A1791" s="104" t="s">
        <v>4640</v>
      </c>
      <c r="B1791" s="104" t="s">
        <v>4641</v>
      </c>
      <c r="C1791" s="104" t="s">
        <v>471</v>
      </c>
      <c r="D1791" s="105">
        <v>26.381149999999998</v>
      </c>
      <c r="E1791" s="108">
        <v>62092474</v>
      </c>
      <c r="F1791" s="108">
        <v>91284377</v>
      </c>
      <c r="G1791" s="108">
        <v>81546705.25</v>
      </c>
      <c r="H1791" s="108">
        <v>77976684</v>
      </c>
      <c r="I1791" s="108">
        <v>40690998</v>
      </c>
      <c r="J1791" s="108">
        <v>54474900</v>
      </c>
      <c r="K1791" s="108">
        <v>151584352</v>
      </c>
      <c r="L1791" s="108">
        <v>96907736</v>
      </c>
      <c r="M1791" s="108">
        <v>240222214.5</v>
      </c>
      <c r="N1791" s="108">
        <v>73992319</v>
      </c>
      <c r="O1791" s="108">
        <v>12593713.75</v>
      </c>
      <c r="P1791" s="108"/>
      <c r="Q1791" s="108">
        <v>6129471.25</v>
      </c>
      <c r="R1791" s="108"/>
      <c r="S1791" s="108">
        <v>55846805.5</v>
      </c>
      <c r="T1791" s="108">
        <v>72914177.75</v>
      </c>
      <c r="U1791" s="108">
        <v>106998661.5</v>
      </c>
      <c r="V1791" s="108">
        <v>10870856.25</v>
      </c>
      <c r="W1791" s="108">
        <v>128261774.5</v>
      </c>
      <c r="X1791" s="108">
        <v>87890226</v>
      </c>
      <c r="Y1791" s="108">
        <v>61357288</v>
      </c>
      <c r="Z1791" s="108">
        <v>97027634</v>
      </c>
      <c r="AA1791" s="108">
        <v>49039969</v>
      </c>
      <c r="AB1791" s="108">
        <v>115133740</v>
      </c>
      <c r="AC1791" s="108">
        <v>108073576</v>
      </c>
      <c r="AD1791" s="108">
        <v>51361695</v>
      </c>
      <c r="AE1791" s="108">
        <v>49356120</v>
      </c>
      <c r="AF1791" s="108">
        <v>48188540.5</v>
      </c>
      <c r="AG1791" s="108">
        <v>74572866</v>
      </c>
      <c r="AH1791" s="115">
        <v>57062364</v>
      </c>
      <c r="AI1791" s="105">
        <v>26.2714</v>
      </c>
      <c r="AJ1791" s="105">
        <v>27.142700000000001</v>
      </c>
      <c r="AK1791" s="105">
        <v>26.937000000000001</v>
      </c>
      <c r="AL1791" s="105">
        <v>26.4909</v>
      </c>
      <c r="AM1791" s="105">
        <v>25.790299999999998</v>
      </c>
      <c r="AN1791" s="105">
        <v>26.491099999999999</v>
      </c>
      <c r="AO1791" s="105">
        <v>27.441700000000001</v>
      </c>
      <c r="AP1791" s="105">
        <v>27.524699999999999</v>
      </c>
      <c r="AQ1791" s="105">
        <v>28.0289</v>
      </c>
      <c r="AR1791" s="105">
        <v>26.534099999999999</v>
      </c>
      <c r="AS1791" s="105">
        <v>24.393000000000001</v>
      </c>
      <c r="AT1791" s="105">
        <v>22.7684</v>
      </c>
      <c r="AU1791" s="105">
        <v>22.696100000000001</v>
      </c>
      <c r="AV1791" s="105">
        <v>22.168399999999998</v>
      </c>
      <c r="AW1791" s="105">
        <v>26.253299999999999</v>
      </c>
      <c r="AX1791" s="105">
        <v>26.498999999999999</v>
      </c>
      <c r="AY1791" s="105">
        <v>27.010400000000001</v>
      </c>
      <c r="AZ1791" s="105">
        <v>23.802499999999998</v>
      </c>
      <c r="BA1791" s="105">
        <v>27.179500000000001</v>
      </c>
      <c r="BB1791" s="105">
        <v>26.74</v>
      </c>
      <c r="BC1791" s="105">
        <v>26.039300000000001</v>
      </c>
      <c r="BD1791" s="105">
        <v>26.945900000000002</v>
      </c>
      <c r="BE1791" s="105">
        <v>25.9741</v>
      </c>
      <c r="BF1791" s="105">
        <v>27.215299999999999</v>
      </c>
      <c r="BG1791" s="105">
        <v>26.710799999999999</v>
      </c>
      <c r="BH1791" s="105">
        <v>25.611899999999999</v>
      </c>
      <c r="BI1791" s="105">
        <v>25.570599999999999</v>
      </c>
      <c r="BJ1791" s="105">
        <v>25.577200000000001</v>
      </c>
      <c r="BK1791" s="105">
        <v>26.116</v>
      </c>
      <c r="BL1791" s="116">
        <v>25.796800000000001</v>
      </c>
      <c r="BM1791" s="112">
        <v>3.5624099999999999E-2</v>
      </c>
      <c r="BN1791" s="112">
        <v>0.203014</v>
      </c>
      <c r="BO1791" s="112">
        <v>1.5990500000000001E-3</v>
      </c>
      <c r="BP1791" s="112">
        <v>0.31490400000000002</v>
      </c>
      <c r="BQ1791" s="112">
        <v>0.17558000000000001</v>
      </c>
      <c r="BR1791" s="112">
        <v>0.95582999999999996</v>
      </c>
      <c r="BS1791" s="112">
        <v>8.8397199999999995E-2</v>
      </c>
      <c r="BT1791" s="112">
        <v>9.68252E-2</v>
      </c>
      <c r="BU1791" s="117">
        <v>0.75647699999999996</v>
      </c>
      <c r="BV1791" s="112">
        <v>8.1283099999999997E-2</v>
      </c>
      <c r="BW1791" s="112">
        <v>0.29246299999999997</v>
      </c>
      <c r="BX1791" s="112">
        <v>2.35613E-2</v>
      </c>
      <c r="BY1791" s="112">
        <v>0.40143400000000001</v>
      </c>
      <c r="BZ1791" s="112">
        <v>0.54714600000000002</v>
      </c>
      <c r="CA1791" s="112">
        <v>0.97861699999999996</v>
      </c>
      <c r="CB1791" s="112">
        <v>0.279312</v>
      </c>
      <c r="CC1791" s="112">
        <v>0.26827299999999998</v>
      </c>
      <c r="CD1791" s="117">
        <v>0.91850900000000002</v>
      </c>
      <c r="CE1791" s="105">
        <v>0.95371799999999995</v>
      </c>
      <c r="CF1791" s="105">
        <v>0.427425</v>
      </c>
      <c r="CG1791" s="105">
        <v>1.8350900000000001</v>
      </c>
      <c r="CH1791" s="105">
        <v>-1.2648299999999999</v>
      </c>
      <c r="CI1791" s="105">
        <v>-2.1240999999999999</v>
      </c>
      <c r="CJ1791" s="105">
        <v>-5.9366200000000001E-2</v>
      </c>
      <c r="CK1791" s="105">
        <v>0.82290799999999997</v>
      </c>
      <c r="CL1791" s="105">
        <v>0.88176699999999997</v>
      </c>
      <c r="CM1791" s="116">
        <v>0.13444300000000001</v>
      </c>
    </row>
    <row r="1792" spans="1:91">
      <c r="A1792" s="104" t="s">
        <v>4642</v>
      </c>
      <c r="B1792" s="104" t="s">
        <v>4643</v>
      </c>
      <c r="C1792" s="104" t="s">
        <v>4644</v>
      </c>
      <c r="D1792" s="105">
        <v>30.221049999999998</v>
      </c>
      <c r="E1792" s="108">
        <v>702917881</v>
      </c>
      <c r="F1792" s="108">
        <v>744074879.5</v>
      </c>
      <c r="G1792" s="108">
        <v>717280944.5</v>
      </c>
      <c r="H1792" s="108">
        <v>598962903.5</v>
      </c>
      <c r="I1792" s="108">
        <v>536520611.5</v>
      </c>
      <c r="J1792" s="108">
        <v>591729007</v>
      </c>
      <c r="K1792" s="108">
        <v>965359242</v>
      </c>
      <c r="L1792" s="108">
        <v>508826909</v>
      </c>
      <c r="M1792" s="108">
        <v>702858833.5</v>
      </c>
      <c r="N1792" s="108">
        <v>813435098</v>
      </c>
      <c r="O1792" s="108">
        <v>868216252.5</v>
      </c>
      <c r="P1792" s="108">
        <v>767392306</v>
      </c>
      <c r="Q1792" s="108">
        <v>1053841592</v>
      </c>
      <c r="R1792" s="108">
        <v>1356600592</v>
      </c>
      <c r="S1792" s="108">
        <v>644630192</v>
      </c>
      <c r="T1792" s="108">
        <v>971928087</v>
      </c>
      <c r="U1792" s="108">
        <v>1399654706</v>
      </c>
      <c r="V1792" s="108">
        <v>1411298036</v>
      </c>
      <c r="W1792" s="108">
        <v>1547125492</v>
      </c>
      <c r="X1792" s="108">
        <v>1040394544</v>
      </c>
      <c r="Y1792" s="108">
        <v>1010673789</v>
      </c>
      <c r="Z1792" s="108">
        <v>889960650.5</v>
      </c>
      <c r="AA1792" s="108">
        <v>932502166</v>
      </c>
      <c r="AB1792" s="108">
        <v>1195759712</v>
      </c>
      <c r="AC1792" s="108">
        <v>1959071388</v>
      </c>
      <c r="AD1792" s="108">
        <v>1533371456</v>
      </c>
      <c r="AE1792" s="108">
        <v>1439262561</v>
      </c>
      <c r="AF1792" s="108">
        <v>1216295278</v>
      </c>
      <c r="AG1792" s="108">
        <v>1346359427</v>
      </c>
      <c r="AH1792" s="115">
        <v>1337806347</v>
      </c>
      <c r="AI1792" s="105">
        <v>29.772300000000001</v>
      </c>
      <c r="AJ1792" s="105">
        <v>30.070699999999999</v>
      </c>
      <c r="AK1792" s="105">
        <v>30.013000000000002</v>
      </c>
      <c r="AL1792" s="105">
        <v>29.432300000000001</v>
      </c>
      <c r="AM1792" s="105">
        <v>29.4346</v>
      </c>
      <c r="AN1792" s="105">
        <v>29.67</v>
      </c>
      <c r="AO1792" s="105">
        <v>30.077100000000002</v>
      </c>
      <c r="AP1792" s="105">
        <v>29.729199999999999</v>
      </c>
      <c r="AQ1792" s="105">
        <v>29.5778</v>
      </c>
      <c r="AR1792" s="105">
        <v>30.056699999999999</v>
      </c>
      <c r="AS1792" s="105">
        <v>30.277200000000001</v>
      </c>
      <c r="AT1792" s="105">
        <v>30.119599999999998</v>
      </c>
      <c r="AU1792" s="105">
        <v>30.2119</v>
      </c>
      <c r="AV1792" s="105">
        <v>30.626999999999999</v>
      </c>
      <c r="AW1792" s="105">
        <v>29.620699999999999</v>
      </c>
      <c r="AX1792" s="105">
        <v>30.235600000000002</v>
      </c>
      <c r="AY1792" s="105">
        <v>30.707599999999999</v>
      </c>
      <c r="AZ1792" s="105">
        <v>30.736999999999998</v>
      </c>
      <c r="BA1792" s="105">
        <v>30.771899999999999</v>
      </c>
      <c r="BB1792" s="105">
        <v>30.294599999999999</v>
      </c>
      <c r="BC1792" s="105">
        <v>30.110399999999998</v>
      </c>
      <c r="BD1792" s="105">
        <v>30.13</v>
      </c>
      <c r="BE1792" s="105">
        <v>30.2302</v>
      </c>
      <c r="BF1792" s="105">
        <v>30.591899999999999</v>
      </c>
      <c r="BG1792" s="105">
        <v>30.911000000000001</v>
      </c>
      <c r="BH1792" s="105">
        <v>30.554099999999998</v>
      </c>
      <c r="BI1792" s="105">
        <v>30.436599999999999</v>
      </c>
      <c r="BJ1792" s="105">
        <v>30.2349</v>
      </c>
      <c r="BK1792" s="105">
        <v>30.276399999999999</v>
      </c>
      <c r="BL1792" s="116">
        <v>30.3325</v>
      </c>
      <c r="BM1792" s="112">
        <v>2.62586E-2</v>
      </c>
      <c r="BN1792" s="112">
        <v>7.8209000000000004E-4</v>
      </c>
      <c r="BO1792" s="112">
        <v>3.1878400000000001E-2</v>
      </c>
      <c r="BP1792" s="112">
        <v>0.14257600000000001</v>
      </c>
      <c r="BQ1792" s="112">
        <v>0.68506699999999998</v>
      </c>
      <c r="BR1792" s="112">
        <v>0.16614300000000001</v>
      </c>
      <c r="BS1792" s="112">
        <v>0.60679099999999997</v>
      </c>
      <c r="BT1792" s="112">
        <v>0.81338299999999997</v>
      </c>
      <c r="BU1792" s="117">
        <v>7.2374300000000003E-2</v>
      </c>
      <c r="BV1792" s="112">
        <v>6.8972000000000006E-2</v>
      </c>
      <c r="BW1792" s="112">
        <v>1.2592300000000001E-2</v>
      </c>
      <c r="BX1792" s="112">
        <v>0.105687</v>
      </c>
      <c r="BY1792" s="112">
        <v>0.20965200000000001</v>
      </c>
      <c r="BZ1792" s="112">
        <v>0.84971699999999994</v>
      </c>
      <c r="CA1792" s="112">
        <v>0.420072</v>
      </c>
      <c r="CB1792" s="112">
        <v>0.76969399999999999</v>
      </c>
      <c r="CC1792" s="112">
        <v>0.89726300000000003</v>
      </c>
      <c r="CD1792" s="117">
        <v>0.57539099999999999</v>
      </c>
      <c r="CE1792" s="105">
        <v>-0.329258</v>
      </c>
      <c r="CF1792" s="105">
        <v>-0.76895400000000003</v>
      </c>
      <c r="CG1792" s="105">
        <v>-0.48658200000000001</v>
      </c>
      <c r="CH1792" s="105">
        <v>-0.13011700000000001</v>
      </c>
      <c r="CI1792" s="105">
        <v>-0.12801399999999999</v>
      </c>
      <c r="CJ1792" s="105">
        <v>0.27881</v>
      </c>
      <c r="CK1792" s="105">
        <v>0.111044</v>
      </c>
      <c r="CL1792" s="105">
        <v>3.6077499999999998E-2</v>
      </c>
      <c r="CM1792" s="116">
        <v>0.35263800000000001</v>
      </c>
    </row>
    <row r="1793" spans="1:91">
      <c r="A1793" s="104" t="s">
        <v>4645</v>
      </c>
      <c r="B1793" s="104" t="s">
        <v>4646</v>
      </c>
      <c r="C1793" s="104" t="s">
        <v>3345</v>
      </c>
      <c r="D1793" s="105">
        <v>25.222850000000001</v>
      </c>
      <c r="E1793" s="108">
        <v>19649884</v>
      </c>
      <c r="F1793" s="108">
        <v>14065736</v>
      </c>
      <c r="G1793" s="108">
        <v>13365977</v>
      </c>
      <c r="H1793" s="108">
        <v>28458107.25</v>
      </c>
      <c r="I1793" s="108">
        <v>26026262</v>
      </c>
      <c r="J1793" s="108">
        <v>35100608.5</v>
      </c>
      <c r="K1793" s="108">
        <v>42967826</v>
      </c>
      <c r="L1793" s="108">
        <v>118448047</v>
      </c>
      <c r="M1793" s="108">
        <v>34707181</v>
      </c>
      <c r="N1793" s="108">
        <v>43370734</v>
      </c>
      <c r="O1793" s="108">
        <v>59481234.5</v>
      </c>
      <c r="P1793" s="108">
        <v>19280652</v>
      </c>
      <c r="Q1793" s="108">
        <v>62966170</v>
      </c>
      <c r="R1793" s="108">
        <v>37121140</v>
      </c>
      <c r="S1793" s="108">
        <v>11220316</v>
      </c>
      <c r="T1793" s="108">
        <v>49103575</v>
      </c>
      <c r="U1793" s="108">
        <v>52114263.5</v>
      </c>
      <c r="V1793" s="108">
        <v>40861842</v>
      </c>
      <c r="W1793" s="108">
        <v>26239389.5</v>
      </c>
      <c r="X1793" s="108">
        <v>17999210</v>
      </c>
      <c r="Y1793" s="108">
        <v>27608680</v>
      </c>
      <c r="Z1793" s="108">
        <v>22687428</v>
      </c>
      <c r="AA1793" s="108">
        <v>22348822</v>
      </c>
      <c r="AB1793" s="108">
        <v>29007340</v>
      </c>
      <c r="AC1793" s="108">
        <v>81154891</v>
      </c>
      <c r="AD1793" s="108">
        <v>39134013</v>
      </c>
      <c r="AE1793" s="108">
        <v>58908890</v>
      </c>
      <c r="AF1793" s="108">
        <v>63448012</v>
      </c>
      <c r="AG1793" s="108">
        <v>24063946</v>
      </c>
      <c r="AH1793" s="115">
        <v>31754280.5</v>
      </c>
      <c r="AI1793" s="105">
        <v>24.611499999999999</v>
      </c>
      <c r="AJ1793" s="105">
        <v>24.495200000000001</v>
      </c>
      <c r="AK1793" s="105">
        <v>24.386900000000001</v>
      </c>
      <c r="AL1793" s="105">
        <v>25.0367</v>
      </c>
      <c r="AM1793" s="105">
        <v>25.137499999999999</v>
      </c>
      <c r="AN1793" s="105">
        <v>25.956</v>
      </c>
      <c r="AO1793" s="105">
        <v>25.571100000000001</v>
      </c>
      <c r="AP1793" s="105">
        <v>27.939900000000002</v>
      </c>
      <c r="AQ1793" s="105">
        <v>25.2378</v>
      </c>
      <c r="AR1793" s="105">
        <v>25.675599999999999</v>
      </c>
      <c r="AS1793" s="105">
        <v>26.509</v>
      </c>
      <c r="AT1793" s="105">
        <v>24.8048</v>
      </c>
      <c r="AU1793" s="105">
        <v>26.119599999999998</v>
      </c>
      <c r="AV1793" s="105">
        <v>25.435400000000001</v>
      </c>
      <c r="AW1793" s="105">
        <v>24.0425</v>
      </c>
      <c r="AX1793" s="105">
        <v>25.928599999999999</v>
      </c>
      <c r="AY1793" s="105">
        <v>25.971800000000002</v>
      </c>
      <c r="AZ1793" s="105">
        <v>25.7102</v>
      </c>
      <c r="BA1793" s="105">
        <v>24.8902</v>
      </c>
      <c r="BB1793" s="105">
        <v>24.543500000000002</v>
      </c>
      <c r="BC1793" s="105">
        <v>24.994299999999999</v>
      </c>
      <c r="BD1793" s="105">
        <v>24.741800000000001</v>
      </c>
      <c r="BE1793" s="105">
        <v>24.821899999999999</v>
      </c>
      <c r="BF1793" s="105">
        <v>25.226500000000001</v>
      </c>
      <c r="BG1793" s="105">
        <v>26.298500000000001</v>
      </c>
      <c r="BH1793" s="105">
        <v>25.219200000000001</v>
      </c>
      <c r="BI1793" s="105">
        <v>25.825900000000001</v>
      </c>
      <c r="BJ1793" s="105">
        <v>25.9741</v>
      </c>
      <c r="BK1793" s="105">
        <v>24.471399999999999</v>
      </c>
      <c r="BL1793" s="116">
        <v>24.9466</v>
      </c>
      <c r="BM1793" s="112">
        <v>0.230763</v>
      </c>
      <c r="BN1793" s="112">
        <v>0.66692899999999999</v>
      </c>
      <c r="BO1793" s="112">
        <v>0.308251</v>
      </c>
      <c r="BP1793" s="112">
        <v>0.46655999999999997</v>
      </c>
      <c r="BQ1793" s="112">
        <v>0.93209799999999998</v>
      </c>
      <c r="BR1793" s="112">
        <v>0.17625299999999999</v>
      </c>
      <c r="BS1793" s="112">
        <v>0.52656199999999997</v>
      </c>
      <c r="BT1793" s="112">
        <v>0.69030499999999995</v>
      </c>
      <c r="BU1793" s="117">
        <v>0.296651</v>
      </c>
      <c r="BV1793" s="112">
        <v>0.31027500000000002</v>
      </c>
      <c r="BW1793" s="112">
        <v>0.73523400000000005</v>
      </c>
      <c r="BX1793" s="112">
        <v>0.42216599999999999</v>
      </c>
      <c r="BY1793" s="112">
        <v>0.54943299999999995</v>
      </c>
      <c r="BZ1793" s="112">
        <v>0.96575</v>
      </c>
      <c r="CA1793" s="112">
        <v>0.43467299999999998</v>
      </c>
      <c r="CB1793" s="112">
        <v>0.71359300000000003</v>
      </c>
      <c r="CC1793" s="112">
        <v>0.80993499999999996</v>
      </c>
      <c r="CD1793" s="117">
        <v>0.72995900000000002</v>
      </c>
      <c r="CE1793" s="105">
        <v>-0.63287599999999999</v>
      </c>
      <c r="CF1793" s="105">
        <v>0.246007</v>
      </c>
      <c r="CG1793" s="105">
        <v>1.1188899999999999</v>
      </c>
      <c r="CH1793" s="105">
        <v>0.53239800000000004</v>
      </c>
      <c r="CI1793" s="105">
        <v>6.8476999999999996E-2</v>
      </c>
      <c r="CJ1793" s="105">
        <v>0.73948899999999995</v>
      </c>
      <c r="CK1793" s="105">
        <v>-0.32139499999999999</v>
      </c>
      <c r="CL1793" s="105">
        <v>-0.200627</v>
      </c>
      <c r="CM1793" s="116">
        <v>0.65044100000000005</v>
      </c>
    </row>
    <row r="1794" spans="1:91">
      <c r="A1794" s="104" t="s">
        <v>4647</v>
      </c>
      <c r="B1794" s="104" t="s">
        <v>4648</v>
      </c>
      <c r="C1794" s="104" t="s">
        <v>4649</v>
      </c>
      <c r="D1794" s="105">
        <v>26.790700000000001</v>
      </c>
      <c r="E1794" s="108">
        <v>74049724.5</v>
      </c>
      <c r="F1794" s="108">
        <v>78554829.25</v>
      </c>
      <c r="G1794" s="108">
        <v>30580764.5</v>
      </c>
      <c r="H1794" s="108">
        <v>195291736</v>
      </c>
      <c r="I1794" s="108">
        <v>137014814</v>
      </c>
      <c r="J1794" s="108">
        <v>129356148</v>
      </c>
      <c r="K1794" s="108">
        <v>118322050</v>
      </c>
      <c r="L1794" s="108">
        <v>73059303.5</v>
      </c>
      <c r="M1794" s="108">
        <v>167150612.80000001</v>
      </c>
      <c r="N1794" s="108">
        <v>87941332.75</v>
      </c>
      <c r="O1794" s="108">
        <v>29543730.5</v>
      </c>
      <c r="P1794" s="108">
        <v>40529133.75</v>
      </c>
      <c r="Q1794" s="108">
        <v>98299433.5</v>
      </c>
      <c r="R1794" s="108">
        <v>94302978</v>
      </c>
      <c r="S1794" s="108">
        <v>122062308.3</v>
      </c>
      <c r="T1794" s="108">
        <v>113366275</v>
      </c>
      <c r="U1794" s="108">
        <v>96636180</v>
      </c>
      <c r="V1794" s="108">
        <v>116478824.3</v>
      </c>
      <c r="W1794" s="108">
        <v>88981010.5</v>
      </c>
      <c r="X1794" s="108">
        <v>91670662.25</v>
      </c>
      <c r="Y1794" s="108">
        <v>104170248</v>
      </c>
      <c r="Z1794" s="108">
        <v>81047524</v>
      </c>
      <c r="AA1794" s="108">
        <v>52360866</v>
      </c>
      <c r="AB1794" s="108">
        <v>62988036.5</v>
      </c>
      <c r="AC1794" s="108">
        <v>117110655.5</v>
      </c>
      <c r="AD1794" s="108">
        <v>99003627.5</v>
      </c>
      <c r="AE1794" s="108">
        <v>56090634.5</v>
      </c>
      <c r="AF1794" s="108">
        <v>137101461</v>
      </c>
      <c r="AG1794" s="108">
        <v>106223574.3</v>
      </c>
      <c r="AH1794" s="115">
        <v>67916878</v>
      </c>
      <c r="AI1794" s="105">
        <v>26.525500000000001</v>
      </c>
      <c r="AJ1794" s="105">
        <v>26.926100000000002</v>
      </c>
      <c r="AK1794" s="105">
        <v>25.520299999999999</v>
      </c>
      <c r="AL1794" s="105">
        <v>27.8154</v>
      </c>
      <c r="AM1794" s="105">
        <v>27.480699999999999</v>
      </c>
      <c r="AN1794" s="105">
        <v>27.5137</v>
      </c>
      <c r="AO1794" s="105">
        <v>27.090599999999998</v>
      </c>
      <c r="AP1794" s="105">
        <v>27.202999999999999</v>
      </c>
      <c r="AQ1794" s="105">
        <v>27.505700000000001</v>
      </c>
      <c r="AR1794" s="105">
        <v>26.751899999999999</v>
      </c>
      <c r="AS1794" s="105">
        <v>25.4986</v>
      </c>
      <c r="AT1794" s="105">
        <v>25.8766</v>
      </c>
      <c r="AU1794" s="105">
        <v>26.768999999999998</v>
      </c>
      <c r="AV1794" s="105">
        <v>26.7805</v>
      </c>
      <c r="AW1794" s="105">
        <v>27.296299999999999</v>
      </c>
      <c r="AX1794" s="105">
        <v>27.1357</v>
      </c>
      <c r="AY1794" s="105">
        <v>26.861699999999999</v>
      </c>
      <c r="AZ1794" s="105">
        <v>27.192799999999998</v>
      </c>
      <c r="BA1794" s="105">
        <v>26.651900000000001</v>
      </c>
      <c r="BB1794" s="105">
        <v>26.800899999999999</v>
      </c>
      <c r="BC1794" s="105">
        <v>26.8047</v>
      </c>
      <c r="BD1794" s="105">
        <v>26.667100000000001</v>
      </c>
      <c r="BE1794" s="105">
        <v>26.0593</v>
      </c>
      <c r="BF1794" s="105">
        <v>26.345199999999998</v>
      </c>
      <c r="BG1794" s="105">
        <v>26.8249</v>
      </c>
      <c r="BH1794" s="105">
        <v>26.566099999999999</v>
      </c>
      <c r="BI1794" s="105">
        <v>25.755099999999999</v>
      </c>
      <c r="BJ1794" s="105">
        <v>27.085699999999999</v>
      </c>
      <c r="BK1794" s="105">
        <v>26.635999999999999</v>
      </c>
      <c r="BL1794" s="116">
        <v>26.072099999999999</v>
      </c>
      <c r="BM1794" s="112">
        <v>0.620062</v>
      </c>
      <c r="BN1794" s="112">
        <v>3.2202500000000002E-2</v>
      </c>
      <c r="BO1794" s="112">
        <v>0.10366599999999999</v>
      </c>
      <c r="BP1794" s="112">
        <v>0.305336</v>
      </c>
      <c r="BQ1794" s="112">
        <v>0.36183599999999999</v>
      </c>
      <c r="BR1794" s="112">
        <v>0.20826</v>
      </c>
      <c r="BS1794" s="112">
        <v>0.63086799999999998</v>
      </c>
      <c r="BT1794" s="112">
        <v>0.51997000000000004</v>
      </c>
      <c r="BU1794" s="117">
        <v>0.64620900000000003</v>
      </c>
      <c r="BV1794" s="112">
        <v>0.68712499999999999</v>
      </c>
      <c r="BW1794" s="112">
        <v>7.9408099999999995E-2</v>
      </c>
      <c r="BX1794" s="112">
        <v>0.197412</v>
      </c>
      <c r="BY1794" s="112">
        <v>0.39210699999999998</v>
      </c>
      <c r="BZ1794" s="112">
        <v>0.682087</v>
      </c>
      <c r="CA1794" s="112">
        <v>0.47166200000000003</v>
      </c>
      <c r="CB1794" s="112">
        <v>0.78617800000000004</v>
      </c>
      <c r="CC1794" s="112">
        <v>0.69329300000000005</v>
      </c>
      <c r="CD1794" s="117">
        <v>0.88578100000000004</v>
      </c>
      <c r="CE1794" s="105">
        <v>-0.27398600000000001</v>
      </c>
      <c r="CF1794" s="105">
        <v>1.00532</v>
      </c>
      <c r="CG1794" s="105">
        <v>0.66846899999999998</v>
      </c>
      <c r="CH1794" s="105">
        <v>-0.55557900000000005</v>
      </c>
      <c r="CI1794" s="105">
        <v>0.35061399999999998</v>
      </c>
      <c r="CJ1794" s="105">
        <v>0.46545199999999998</v>
      </c>
      <c r="CK1794" s="105">
        <v>0.15453500000000001</v>
      </c>
      <c r="CL1794" s="105">
        <v>-0.24076600000000001</v>
      </c>
      <c r="CM1794" s="116">
        <v>-0.21589700000000001</v>
      </c>
    </row>
    <row r="1795" spans="1:91">
      <c r="A1795" s="104" t="s">
        <v>4650</v>
      </c>
      <c r="B1795" s="104" t="s">
        <v>4651</v>
      </c>
      <c r="C1795" s="104" t="s">
        <v>1296</v>
      </c>
      <c r="D1795" s="105">
        <v>30.8123</v>
      </c>
      <c r="E1795" s="108">
        <v>1237043040</v>
      </c>
      <c r="F1795" s="108">
        <v>1236938224</v>
      </c>
      <c r="G1795" s="108">
        <v>1412691552</v>
      </c>
      <c r="H1795" s="108">
        <v>1130489344</v>
      </c>
      <c r="I1795" s="108">
        <v>2341206504</v>
      </c>
      <c r="J1795" s="108">
        <v>17830094</v>
      </c>
      <c r="K1795" s="108">
        <v>1392844576</v>
      </c>
      <c r="L1795" s="108">
        <v>240765924</v>
      </c>
      <c r="M1795" s="108">
        <v>1687348864</v>
      </c>
      <c r="N1795" s="108"/>
      <c r="O1795" s="108">
        <v>37833069.5</v>
      </c>
      <c r="P1795" s="108">
        <v>33889420</v>
      </c>
      <c r="Q1795" s="108">
        <v>3987791048</v>
      </c>
      <c r="R1795" s="108">
        <v>4608925584</v>
      </c>
      <c r="S1795" s="108">
        <v>4846117928</v>
      </c>
      <c r="T1795" s="108">
        <v>1183555472</v>
      </c>
      <c r="U1795" s="108">
        <v>3420443936</v>
      </c>
      <c r="V1795" s="108">
        <v>1733332240</v>
      </c>
      <c r="W1795" s="108">
        <v>2623786944</v>
      </c>
      <c r="X1795" s="108">
        <v>2283316544</v>
      </c>
      <c r="Y1795" s="108">
        <v>3085222368</v>
      </c>
      <c r="Z1795" s="108">
        <v>3501461984</v>
      </c>
      <c r="AA1795" s="108">
        <v>731144848</v>
      </c>
      <c r="AB1795" s="108">
        <v>2177159472</v>
      </c>
      <c r="AC1795" s="108">
        <v>2861287912</v>
      </c>
      <c r="AD1795" s="108">
        <v>3082199552</v>
      </c>
      <c r="AE1795" s="108">
        <v>1718418592</v>
      </c>
      <c r="AF1795" s="108">
        <v>1297632475</v>
      </c>
      <c r="AG1795" s="108">
        <v>1850041976</v>
      </c>
      <c r="AH1795" s="115">
        <v>151605456</v>
      </c>
      <c r="AI1795" s="105">
        <v>30.587700000000002</v>
      </c>
      <c r="AJ1795" s="105">
        <v>30.7834</v>
      </c>
      <c r="AK1795" s="105">
        <v>30.9682</v>
      </c>
      <c r="AL1795" s="105">
        <v>30.348700000000001</v>
      </c>
      <c r="AM1795" s="105">
        <v>31.557600000000001</v>
      </c>
      <c r="AN1795" s="105">
        <v>24.676500000000001</v>
      </c>
      <c r="AO1795" s="105">
        <v>30.5916</v>
      </c>
      <c r="AP1795" s="105">
        <v>28.651900000000001</v>
      </c>
      <c r="AQ1795" s="105">
        <v>30.841200000000001</v>
      </c>
      <c r="AR1795" s="105">
        <v>20.764800000000001</v>
      </c>
      <c r="AS1795" s="105">
        <v>25.854199999999999</v>
      </c>
      <c r="AT1795" s="105">
        <v>25.618500000000001</v>
      </c>
      <c r="AU1795" s="105">
        <v>32.1267</v>
      </c>
      <c r="AV1795" s="105">
        <v>32.391500000000001</v>
      </c>
      <c r="AW1795" s="105">
        <v>32.487699999999997</v>
      </c>
      <c r="AX1795" s="105">
        <v>30.5198</v>
      </c>
      <c r="AY1795" s="105">
        <v>31.994</v>
      </c>
      <c r="AZ1795" s="105">
        <v>31.0381</v>
      </c>
      <c r="BA1795" s="105">
        <v>31.533899999999999</v>
      </c>
      <c r="BB1795" s="105">
        <v>31.413399999999999</v>
      </c>
      <c r="BC1795" s="105">
        <v>31.706299999999999</v>
      </c>
      <c r="BD1795" s="105">
        <v>32.1096</v>
      </c>
      <c r="BE1795" s="105">
        <v>29.873799999999999</v>
      </c>
      <c r="BF1795" s="105">
        <v>31.456399999999999</v>
      </c>
      <c r="BG1795" s="105">
        <v>31.463000000000001</v>
      </c>
      <c r="BH1795" s="105">
        <v>31.5579</v>
      </c>
      <c r="BI1795" s="105">
        <v>30.692299999999999</v>
      </c>
      <c r="BJ1795" s="105">
        <v>30.328299999999999</v>
      </c>
      <c r="BK1795" s="105">
        <v>30.726900000000001</v>
      </c>
      <c r="BL1795" s="116">
        <v>27.166799999999999</v>
      </c>
      <c r="BM1795" s="112">
        <v>0.29188500000000001</v>
      </c>
      <c r="BN1795" s="112">
        <v>0.83116400000000001</v>
      </c>
      <c r="BO1795" s="112">
        <v>0.66300700000000001</v>
      </c>
      <c r="BP1795" s="112">
        <v>5.6522500000000003E-2</v>
      </c>
      <c r="BQ1795" s="112">
        <v>6.0805400000000003E-2</v>
      </c>
      <c r="BR1795" s="112">
        <v>0.21473400000000001</v>
      </c>
      <c r="BS1795" s="112">
        <v>0.130493</v>
      </c>
      <c r="BT1795" s="112">
        <v>0.254133</v>
      </c>
      <c r="BU1795" s="117">
        <v>0.18942200000000001</v>
      </c>
      <c r="BV1795" s="112">
        <v>0.37659999999999999</v>
      </c>
      <c r="BW1795" s="112">
        <v>0.86643599999999998</v>
      </c>
      <c r="BX1795" s="112">
        <v>0.74157700000000004</v>
      </c>
      <c r="BY1795" s="112">
        <v>0.101497</v>
      </c>
      <c r="BZ1795" s="112">
        <v>0.42715799999999998</v>
      </c>
      <c r="CA1795" s="112">
        <v>0.47282400000000002</v>
      </c>
      <c r="CB1795" s="112">
        <v>0.342248</v>
      </c>
      <c r="CC1795" s="112">
        <v>0.458924</v>
      </c>
      <c r="CD1795" s="117">
        <v>0.69455</v>
      </c>
      <c r="CE1795" s="105">
        <v>1.37243</v>
      </c>
      <c r="CF1795" s="105">
        <v>-0.54643399999999998</v>
      </c>
      <c r="CG1795" s="105">
        <v>0.620869</v>
      </c>
      <c r="CH1795" s="105">
        <v>-5.3281900000000002</v>
      </c>
      <c r="CI1795" s="105">
        <v>2.92794</v>
      </c>
      <c r="CJ1795" s="105">
        <v>1.7766</v>
      </c>
      <c r="CK1795" s="105">
        <v>2.1438600000000001</v>
      </c>
      <c r="CL1795" s="105">
        <v>1.73926</v>
      </c>
      <c r="CM1795" s="116">
        <v>1.8304100000000001</v>
      </c>
    </row>
    <row r="1796" spans="1:91">
      <c r="A1796" s="104" t="s">
        <v>4652</v>
      </c>
      <c r="B1796" s="104" t="s">
        <v>4653</v>
      </c>
      <c r="C1796" s="104" t="s">
        <v>491</v>
      </c>
      <c r="D1796" s="105">
        <v>28.628250000000001</v>
      </c>
      <c r="E1796" s="108">
        <v>213375183.40000001</v>
      </c>
      <c r="F1796" s="108">
        <v>247360306.5</v>
      </c>
      <c r="G1796" s="108">
        <v>268654549.39999998</v>
      </c>
      <c r="H1796" s="108">
        <v>851177996</v>
      </c>
      <c r="I1796" s="108">
        <v>372905312.80000001</v>
      </c>
      <c r="J1796" s="108">
        <v>336808350</v>
      </c>
      <c r="K1796" s="108">
        <v>206630928.80000001</v>
      </c>
      <c r="L1796" s="108">
        <v>168596071.5</v>
      </c>
      <c r="M1796" s="108">
        <v>590988220</v>
      </c>
      <c r="N1796" s="108">
        <v>179598149.5</v>
      </c>
      <c r="O1796" s="108">
        <v>599197949</v>
      </c>
      <c r="P1796" s="108">
        <v>236339074</v>
      </c>
      <c r="Q1796" s="108">
        <v>479220184.5</v>
      </c>
      <c r="R1796" s="108">
        <v>263647975</v>
      </c>
      <c r="S1796" s="108">
        <v>270572912.80000001</v>
      </c>
      <c r="T1796" s="108">
        <v>339527290.80000001</v>
      </c>
      <c r="U1796" s="108">
        <v>305567970.80000001</v>
      </c>
      <c r="V1796" s="108">
        <v>465514830.80000001</v>
      </c>
      <c r="W1796" s="108">
        <v>171208414.90000001</v>
      </c>
      <c r="X1796" s="108">
        <v>319678785.80000001</v>
      </c>
      <c r="Y1796" s="108">
        <v>514122583</v>
      </c>
      <c r="Z1796" s="108">
        <v>402314224.5</v>
      </c>
      <c r="AA1796" s="108">
        <v>403446586.39999998</v>
      </c>
      <c r="AB1796" s="108">
        <v>394212617.5</v>
      </c>
      <c r="AC1796" s="108">
        <v>176855565</v>
      </c>
      <c r="AD1796" s="108">
        <v>333066650.80000001</v>
      </c>
      <c r="AE1796" s="108">
        <v>408859253.5</v>
      </c>
      <c r="AF1796" s="108">
        <v>401414520.80000001</v>
      </c>
      <c r="AG1796" s="108">
        <v>389087572</v>
      </c>
      <c r="AH1796" s="115">
        <v>450946405.5</v>
      </c>
      <c r="AI1796" s="105">
        <v>28.052299999999999</v>
      </c>
      <c r="AJ1796" s="105">
        <v>28.542300000000001</v>
      </c>
      <c r="AK1796" s="105">
        <v>28.660599999999999</v>
      </c>
      <c r="AL1796" s="105">
        <v>29.939299999999999</v>
      </c>
      <c r="AM1796" s="105">
        <v>28.910299999999999</v>
      </c>
      <c r="AN1796" s="105">
        <v>28.8673</v>
      </c>
      <c r="AO1796" s="105">
        <v>27.884699999999999</v>
      </c>
      <c r="AP1796" s="105">
        <v>28.177900000000001</v>
      </c>
      <c r="AQ1796" s="105">
        <v>29.3276</v>
      </c>
      <c r="AR1796" s="105">
        <v>27.8766</v>
      </c>
      <c r="AS1796" s="105">
        <v>29.729299999999999</v>
      </c>
      <c r="AT1796" s="105">
        <v>28.420400000000001</v>
      </c>
      <c r="AU1796" s="105">
        <v>29.032900000000001</v>
      </c>
      <c r="AV1796" s="105">
        <v>28.2637</v>
      </c>
      <c r="AW1796" s="105">
        <v>28.497599999999998</v>
      </c>
      <c r="AX1796" s="105">
        <v>28.718299999999999</v>
      </c>
      <c r="AY1796" s="105">
        <v>28.508099999999999</v>
      </c>
      <c r="AZ1796" s="105">
        <v>29.1647</v>
      </c>
      <c r="BA1796" s="105">
        <v>27.5961</v>
      </c>
      <c r="BB1796" s="105">
        <v>28.592300000000002</v>
      </c>
      <c r="BC1796" s="105">
        <v>29.1569</v>
      </c>
      <c r="BD1796" s="105">
        <v>28.9771</v>
      </c>
      <c r="BE1796" s="105">
        <v>28.998100000000001</v>
      </c>
      <c r="BF1796" s="105">
        <v>28.991</v>
      </c>
      <c r="BG1796" s="105">
        <v>27.425599999999999</v>
      </c>
      <c r="BH1796" s="105">
        <v>28.35</v>
      </c>
      <c r="BI1796" s="105">
        <v>28.620899999999999</v>
      </c>
      <c r="BJ1796" s="105">
        <v>28.6356</v>
      </c>
      <c r="BK1796" s="105">
        <v>28.4832</v>
      </c>
      <c r="BL1796" s="116">
        <v>28.7408</v>
      </c>
      <c r="BM1796" s="112">
        <v>0.37221799999999999</v>
      </c>
      <c r="BN1796" s="112">
        <v>0.159049</v>
      </c>
      <c r="BO1796" s="112">
        <v>0.743788</v>
      </c>
      <c r="BP1796" s="112">
        <v>0.92502700000000004</v>
      </c>
      <c r="BQ1796" s="112">
        <v>0.93188800000000005</v>
      </c>
      <c r="BR1796" s="112">
        <v>0.44139600000000001</v>
      </c>
      <c r="BS1796" s="112">
        <v>0.72965899999999995</v>
      </c>
      <c r="BT1796" s="112">
        <v>7.9584400000000007E-3</v>
      </c>
      <c r="BU1796" s="117">
        <v>0.25733699999999998</v>
      </c>
      <c r="BV1796" s="112">
        <v>0.45599000000000001</v>
      </c>
      <c r="BW1796" s="112">
        <v>0.24204700000000001</v>
      </c>
      <c r="BX1796" s="112">
        <v>0.80833699999999997</v>
      </c>
      <c r="BY1796" s="112">
        <v>0.93904799999999999</v>
      </c>
      <c r="BZ1796" s="112">
        <v>0.96575</v>
      </c>
      <c r="CA1796" s="112">
        <v>0.69264099999999995</v>
      </c>
      <c r="CB1796" s="112">
        <v>0.86198900000000001</v>
      </c>
      <c r="CC1796" s="112">
        <v>7.1265499999999996E-2</v>
      </c>
      <c r="CD1796" s="117">
        <v>0.71893099999999999</v>
      </c>
      <c r="CE1796" s="105">
        <v>-0.20145399999999999</v>
      </c>
      <c r="CF1796" s="105">
        <v>0.61909899999999995</v>
      </c>
      <c r="CG1796" s="105">
        <v>-0.15645200000000001</v>
      </c>
      <c r="CH1796" s="105">
        <v>5.5584599999999998E-2</v>
      </c>
      <c r="CI1796" s="105">
        <v>-2.1798499999999998E-2</v>
      </c>
      <c r="CJ1796" s="105">
        <v>0.17716599999999999</v>
      </c>
      <c r="CK1796" s="105">
        <v>-0.17139799999999999</v>
      </c>
      <c r="CL1796" s="105">
        <v>0.36884099999999997</v>
      </c>
      <c r="CM1796" s="116">
        <v>-0.487682</v>
      </c>
    </row>
    <row r="1797" spans="1:91">
      <c r="A1797" s="104" t="s">
        <v>5491</v>
      </c>
      <c r="B1797" s="104" t="s">
        <v>5492</v>
      </c>
      <c r="C1797" s="104" t="s">
        <v>5493</v>
      </c>
      <c r="D1797" s="105">
        <v>24.740749999999998</v>
      </c>
      <c r="E1797" s="108">
        <v>50830887.109999999</v>
      </c>
      <c r="F1797" s="108">
        <v>31672880.969999999</v>
      </c>
      <c r="G1797" s="108">
        <v>54402732.439999998</v>
      </c>
      <c r="H1797" s="108">
        <v>7633132.0159999998</v>
      </c>
      <c r="I1797" s="108">
        <v>26904466.27</v>
      </c>
      <c r="J1797" s="108">
        <v>32901219.359999999</v>
      </c>
      <c r="K1797" s="108">
        <v>6157877.25</v>
      </c>
      <c r="L1797" s="108">
        <v>30161586.25</v>
      </c>
      <c r="M1797" s="108">
        <v>8324410</v>
      </c>
      <c r="N1797" s="108">
        <v>54446444.310000002</v>
      </c>
      <c r="O1797" s="108">
        <v>11092191.720000001</v>
      </c>
      <c r="P1797" s="108"/>
      <c r="Q1797" s="108">
        <v>43591235.75</v>
      </c>
      <c r="R1797" s="108"/>
      <c r="S1797" s="108">
        <v>12883621.25</v>
      </c>
      <c r="T1797" s="108">
        <v>53837852.659999996</v>
      </c>
      <c r="U1797" s="108">
        <v>21793579.879999999</v>
      </c>
      <c r="V1797" s="108">
        <v>26056734</v>
      </c>
      <c r="W1797" s="108">
        <v>17991935.25</v>
      </c>
      <c r="X1797" s="108">
        <v>23612449</v>
      </c>
      <c r="Y1797" s="108">
        <v>19500124.129999999</v>
      </c>
      <c r="Z1797" s="108">
        <v>11971809.310000001</v>
      </c>
      <c r="AA1797" s="108">
        <v>21385006.379999999</v>
      </c>
      <c r="AB1797" s="108">
        <v>60515988.75</v>
      </c>
      <c r="AC1797" s="108">
        <v>31087753.75</v>
      </c>
      <c r="AD1797" s="108">
        <v>18734765.5</v>
      </c>
      <c r="AE1797" s="108">
        <v>15686837</v>
      </c>
      <c r="AF1797" s="108">
        <v>26543894</v>
      </c>
      <c r="AG1797" s="108">
        <v>5790784.2810000004</v>
      </c>
      <c r="AH1797" s="115">
        <v>29862872</v>
      </c>
      <c r="AI1797" s="105">
        <v>25.982700000000001</v>
      </c>
      <c r="AJ1797" s="105">
        <v>25.636199999999999</v>
      </c>
      <c r="AK1797" s="105">
        <v>26.3491</v>
      </c>
      <c r="AL1797" s="105">
        <v>23.138200000000001</v>
      </c>
      <c r="AM1797" s="105">
        <v>25.113399999999999</v>
      </c>
      <c r="AN1797" s="105">
        <v>25.844799999999999</v>
      </c>
      <c r="AO1797" s="105">
        <v>22.942299999999999</v>
      </c>
      <c r="AP1797" s="105">
        <v>25.9772</v>
      </c>
      <c r="AQ1797" s="105">
        <v>23.178000000000001</v>
      </c>
      <c r="AR1797" s="105">
        <v>26.052099999999999</v>
      </c>
      <c r="AS1797" s="105">
        <v>24.2379</v>
      </c>
      <c r="AT1797" s="105">
        <v>21.578800000000001</v>
      </c>
      <c r="AU1797" s="105">
        <v>25.587199999999999</v>
      </c>
      <c r="AV1797" s="105">
        <v>23.6935</v>
      </c>
      <c r="AW1797" s="105">
        <v>24.235399999999998</v>
      </c>
      <c r="AX1797" s="105">
        <v>26.061399999999999</v>
      </c>
      <c r="AY1797" s="105">
        <v>24.713899999999999</v>
      </c>
      <c r="AZ1797" s="105">
        <v>25.063199999999998</v>
      </c>
      <c r="BA1797" s="105">
        <v>24.345800000000001</v>
      </c>
      <c r="BB1797" s="105">
        <v>24.940300000000001</v>
      </c>
      <c r="BC1797" s="105">
        <v>24.546700000000001</v>
      </c>
      <c r="BD1797" s="105">
        <v>23.823399999999999</v>
      </c>
      <c r="BE1797" s="105">
        <v>24.764600000000002</v>
      </c>
      <c r="BF1797" s="105">
        <v>26.287400000000002</v>
      </c>
      <c r="BG1797" s="105">
        <v>24.8766</v>
      </c>
      <c r="BH1797" s="105">
        <v>24.1708</v>
      </c>
      <c r="BI1797" s="105">
        <v>23.916899999999998</v>
      </c>
      <c r="BJ1797" s="105">
        <v>24.716899999999999</v>
      </c>
      <c r="BK1797" s="105">
        <v>22.378599999999999</v>
      </c>
      <c r="BL1797" s="116">
        <v>24.860299999999999</v>
      </c>
      <c r="BM1797" s="112">
        <v>7.3270600000000005E-2</v>
      </c>
      <c r="BN1797" s="112">
        <v>0.56543399999999999</v>
      </c>
      <c r="BO1797" s="112">
        <v>0.97199199999999997</v>
      </c>
      <c r="BP1797" s="112">
        <v>0.98577700000000001</v>
      </c>
      <c r="BQ1797" s="112">
        <v>0.62437699999999996</v>
      </c>
      <c r="BR1797" s="112">
        <v>0.22382199999999999</v>
      </c>
      <c r="BS1797" s="112">
        <v>0.489535</v>
      </c>
      <c r="BT1797" s="112">
        <v>0.41775699999999999</v>
      </c>
      <c r="BU1797" s="117">
        <v>0.71397600000000006</v>
      </c>
      <c r="BV1797" s="112">
        <v>0.13083600000000001</v>
      </c>
      <c r="BW1797" s="112">
        <v>0.64448000000000005</v>
      </c>
      <c r="BX1797" s="112">
        <v>0.97966200000000003</v>
      </c>
      <c r="BY1797" s="112">
        <v>0.98939200000000005</v>
      </c>
      <c r="BZ1797" s="112">
        <v>0.81270900000000001</v>
      </c>
      <c r="CA1797" s="112">
        <v>0.48456900000000003</v>
      </c>
      <c r="CB1797" s="112">
        <v>0.68764599999999998</v>
      </c>
      <c r="CC1797" s="112">
        <v>0.60500500000000001</v>
      </c>
      <c r="CD1797" s="117">
        <v>0.90688100000000005</v>
      </c>
      <c r="CE1797" s="105">
        <v>2.00406</v>
      </c>
      <c r="CF1797" s="105">
        <v>0.71356900000000001</v>
      </c>
      <c r="CG1797" s="105">
        <v>4.7208800000000002E-2</v>
      </c>
      <c r="CH1797" s="105">
        <v>-2.8977099999999999E-2</v>
      </c>
      <c r="CI1797" s="105">
        <v>0.52008399999999999</v>
      </c>
      <c r="CJ1797" s="105">
        <v>1.29426</v>
      </c>
      <c r="CK1797" s="105">
        <v>0.62566600000000006</v>
      </c>
      <c r="CL1797" s="105">
        <v>0.97319299999999997</v>
      </c>
      <c r="CM1797" s="116">
        <v>0.33615200000000001</v>
      </c>
    </row>
    <row r="1798" spans="1:91">
      <c r="A1798" s="104" t="s">
        <v>4654</v>
      </c>
      <c r="B1798" s="104" t="s">
        <v>4655</v>
      </c>
      <c r="C1798" s="104" t="s">
        <v>491</v>
      </c>
      <c r="D1798" s="105">
        <v>29.487500000000001</v>
      </c>
      <c r="E1798" s="108">
        <v>673362016.29999995</v>
      </c>
      <c r="F1798" s="108">
        <v>812813146</v>
      </c>
      <c r="G1798" s="108">
        <v>744503017.5</v>
      </c>
      <c r="H1798" s="108">
        <v>740272402.5</v>
      </c>
      <c r="I1798" s="108">
        <v>641685416</v>
      </c>
      <c r="J1798" s="108">
        <v>802205790</v>
      </c>
      <c r="K1798" s="108">
        <v>741495880.5</v>
      </c>
      <c r="L1798" s="108">
        <v>586719270.5</v>
      </c>
      <c r="M1798" s="108">
        <v>686609687.29999995</v>
      </c>
      <c r="N1798" s="108">
        <v>746731419.79999995</v>
      </c>
      <c r="O1798" s="108">
        <v>963753702.79999995</v>
      </c>
      <c r="P1798" s="108">
        <v>879040179</v>
      </c>
      <c r="Q1798" s="108">
        <v>552980434.5</v>
      </c>
      <c r="R1798" s="108">
        <v>622993522</v>
      </c>
      <c r="S1798" s="108">
        <v>668381997.5</v>
      </c>
      <c r="T1798" s="108">
        <v>397034777.5</v>
      </c>
      <c r="U1798" s="108">
        <v>278500402.5</v>
      </c>
      <c r="V1798" s="108">
        <v>458766831.5</v>
      </c>
      <c r="W1798" s="108">
        <v>604653309.5</v>
      </c>
      <c r="X1798" s="108">
        <v>407231110</v>
      </c>
      <c r="Y1798" s="108">
        <v>609300519.10000002</v>
      </c>
      <c r="Z1798" s="108">
        <v>526397279</v>
      </c>
      <c r="AA1798" s="108">
        <v>542609677</v>
      </c>
      <c r="AB1798" s="108">
        <v>376736675</v>
      </c>
      <c r="AC1798" s="108">
        <v>721826342.5</v>
      </c>
      <c r="AD1798" s="108">
        <v>803317373</v>
      </c>
      <c r="AE1798" s="108">
        <v>690176133.5</v>
      </c>
      <c r="AF1798" s="108">
        <v>625819461.79999995</v>
      </c>
      <c r="AG1798" s="108">
        <v>741416450.5</v>
      </c>
      <c r="AH1798" s="115">
        <v>743965042</v>
      </c>
      <c r="AI1798" s="105">
        <v>29.7103</v>
      </c>
      <c r="AJ1798" s="105">
        <v>30.199300000000001</v>
      </c>
      <c r="AK1798" s="105">
        <v>30.066800000000001</v>
      </c>
      <c r="AL1798" s="105">
        <v>29.7379</v>
      </c>
      <c r="AM1798" s="105">
        <v>29.684000000000001</v>
      </c>
      <c r="AN1798" s="105">
        <v>30.113800000000001</v>
      </c>
      <c r="AO1798" s="105">
        <v>29.704799999999999</v>
      </c>
      <c r="AP1798" s="105">
        <v>29.936599999999999</v>
      </c>
      <c r="AQ1798" s="105">
        <v>29.544</v>
      </c>
      <c r="AR1798" s="105">
        <v>29.933299999999999</v>
      </c>
      <c r="AS1798" s="105">
        <v>30.418199999999999</v>
      </c>
      <c r="AT1798" s="105">
        <v>30.3155</v>
      </c>
      <c r="AU1798" s="105">
        <v>29.236699999999999</v>
      </c>
      <c r="AV1798" s="105">
        <v>29.504300000000001</v>
      </c>
      <c r="AW1798" s="105">
        <v>29.6951</v>
      </c>
      <c r="AX1798" s="105">
        <v>28.943999999999999</v>
      </c>
      <c r="AY1798" s="105">
        <v>28.3764</v>
      </c>
      <c r="AZ1798" s="105">
        <v>29.135300000000001</v>
      </c>
      <c r="BA1798" s="105">
        <v>29.416499999999999</v>
      </c>
      <c r="BB1798" s="105">
        <v>28.955300000000001</v>
      </c>
      <c r="BC1798" s="105">
        <v>29.400500000000001</v>
      </c>
      <c r="BD1798" s="105">
        <v>29.356999999999999</v>
      </c>
      <c r="BE1798" s="105">
        <v>29.421099999999999</v>
      </c>
      <c r="BF1798" s="105">
        <v>28.925599999999999</v>
      </c>
      <c r="BG1798" s="105">
        <v>29.470700000000001</v>
      </c>
      <c r="BH1798" s="105">
        <v>29.617000000000001</v>
      </c>
      <c r="BI1798" s="105">
        <v>29.376300000000001</v>
      </c>
      <c r="BJ1798" s="105">
        <v>29.276199999999999</v>
      </c>
      <c r="BK1798" s="105">
        <v>29.408100000000001</v>
      </c>
      <c r="BL1798" s="116">
        <v>29.4682</v>
      </c>
      <c r="BM1798" s="112">
        <v>1.78221E-2</v>
      </c>
      <c r="BN1798" s="112">
        <v>3.4673500000000003E-2</v>
      </c>
      <c r="BO1798" s="112">
        <v>5.38164E-2</v>
      </c>
      <c r="BP1798" s="112">
        <v>6.07612E-3</v>
      </c>
      <c r="BQ1798" s="112">
        <v>0.54871999999999999</v>
      </c>
      <c r="BR1798" s="112">
        <v>7.3678599999999997E-2</v>
      </c>
      <c r="BS1798" s="112">
        <v>0.47623300000000002</v>
      </c>
      <c r="BT1798" s="112">
        <v>0.41739300000000001</v>
      </c>
      <c r="BU1798" s="117">
        <v>0.31335299999999999</v>
      </c>
      <c r="BV1798" s="112">
        <v>5.5795999999999998E-2</v>
      </c>
      <c r="BW1798" s="112">
        <v>8.3043099999999995E-2</v>
      </c>
      <c r="BX1798" s="112">
        <v>0.14086399999999999</v>
      </c>
      <c r="BY1798" s="112">
        <v>2.0042999999999998E-2</v>
      </c>
      <c r="BZ1798" s="112">
        <v>0.77202099999999996</v>
      </c>
      <c r="CA1798" s="112">
        <v>0.27693000000000001</v>
      </c>
      <c r="CB1798" s="112">
        <v>0.678678</v>
      </c>
      <c r="CC1798" s="112">
        <v>0.60493600000000003</v>
      </c>
      <c r="CD1798" s="117">
        <v>0.73703799999999997</v>
      </c>
      <c r="CE1798" s="105">
        <v>0.60796899999999998</v>
      </c>
      <c r="CF1798" s="105">
        <v>0.461067</v>
      </c>
      <c r="CG1798" s="105">
        <v>0.34428900000000001</v>
      </c>
      <c r="CH1798" s="105">
        <v>0.83815099999999998</v>
      </c>
      <c r="CI1798" s="105">
        <v>9.4550499999999996E-2</v>
      </c>
      <c r="CJ1798" s="105">
        <v>-0.56558699999999995</v>
      </c>
      <c r="CK1798" s="105">
        <v>-0.12674099999999999</v>
      </c>
      <c r="CL1798" s="105">
        <v>-0.14961199999999999</v>
      </c>
      <c r="CM1798" s="116">
        <v>0.10383199999999999</v>
      </c>
    </row>
    <row r="1799" spans="1:91">
      <c r="A1799" s="104" t="s">
        <v>5494</v>
      </c>
      <c r="B1799" s="104" t="s">
        <v>5495</v>
      </c>
      <c r="C1799" s="104" t="s">
        <v>1130</v>
      </c>
      <c r="D1799" s="105">
        <v>24.30875</v>
      </c>
      <c r="E1799" s="108">
        <v>20456529</v>
      </c>
      <c r="F1799" s="108">
        <v>18864407</v>
      </c>
      <c r="G1799" s="108">
        <v>19098366</v>
      </c>
      <c r="H1799" s="108">
        <v>22954764</v>
      </c>
      <c r="I1799" s="108">
        <v>14647488</v>
      </c>
      <c r="J1799" s="108">
        <v>13813137</v>
      </c>
      <c r="K1799" s="108">
        <v>25917310.5</v>
      </c>
      <c r="L1799" s="108">
        <v>9750584</v>
      </c>
      <c r="M1799" s="108">
        <v>25883352</v>
      </c>
      <c r="N1799" s="108">
        <v>10240642</v>
      </c>
      <c r="O1799" s="108">
        <v>22855680.5</v>
      </c>
      <c r="P1799" s="108">
        <v>17783868</v>
      </c>
      <c r="Q1799" s="108">
        <v>14106611</v>
      </c>
      <c r="R1799" s="108">
        <v>13160025</v>
      </c>
      <c r="S1799" s="108">
        <v>29715966.5</v>
      </c>
      <c r="T1799" s="108">
        <v>13238039</v>
      </c>
      <c r="U1799" s="108">
        <v>14310235.5</v>
      </c>
      <c r="V1799" s="108">
        <v>8912489</v>
      </c>
      <c r="W1799" s="108">
        <v>15529463</v>
      </c>
      <c r="X1799" s="108">
        <v>15650945</v>
      </c>
      <c r="Y1799" s="108">
        <v>13897800</v>
      </c>
      <c r="Z1799" s="108">
        <v>9728745</v>
      </c>
      <c r="AA1799" s="108">
        <v>12482689</v>
      </c>
      <c r="AB1799" s="108">
        <v>19433102</v>
      </c>
      <c r="AC1799" s="108">
        <v>24346124.5</v>
      </c>
      <c r="AD1799" s="108">
        <v>17340076</v>
      </c>
      <c r="AE1799" s="108">
        <v>16288289</v>
      </c>
      <c r="AF1799" s="108">
        <v>15115449</v>
      </c>
      <c r="AG1799" s="108">
        <v>20738432</v>
      </c>
      <c r="AH1799" s="115">
        <v>20825536</v>
      </c>
      <c r="AI1799" s="105">
        <v>24.669499999999999</v>
      </c>
      <c r="AJ1799" s="105">
        <v>24.917899999999999</v>
      </c>
      <c r="AK1799" s="105">
        <v>24.886500000000002</v>
      </c>
      <c r="AL1799" s="105">
        <v>24.726700000000001</v>
      </c>
      <c r="AM1799" s="105">
        <v>24.269500000000001</v>
      </c>
      <c r="AN1799" s="105">
        <v>24.602</v>
      </c>
      <c r="AO1799" s="105">
        <v>24.831399999999999</v>
      </c>
      <c r="AP1799" s="105">
        <v>24.347999999999999</v>
      </c>
      <c r="AQ1799" s="105">
        <v>24.814599999999999</v>
      </c>
      <c r="AR1799" s="105">
        <v>23.505299999999998</v>
      </c>
      <c r="AS1799" s="105">
        <v>25.172699999999999</v>
      </c>
      <c r="AT1799" s="105">
        <v>24.688199999999998</v>
      </c>
      <c r="AU1799" s="105">
        <v>23.925599999999999</v>
      </c>
      <c r="AV1799" s="105">
        <v>23.939399999999999</v>
      </c>
      <c r="AW1799" s="105">
        <v>25.4483</v>
      </c>
      <c r="AX1799" s="105">
        <v>24.037500000000001</v>
      </c>
      <c r="AY1799" s="105">
        <v>24.129000000000001</v>
      </c>
      <c r="AZ1799" s="105">
        <v>23.461099999999998</v>
      </c>
      <c r="BA1799" s="105">
        <v>24.133400000000002</v>
      </c>
      <c r="BB1799" s="105">
        <v>24.376899999999999</v>
      </c>
      <c r="BC1799" s="105">
        <v>24.097100000000001</v>
      </c>
      <c r="BD1799" s="105">
        <v>23.476299999999998</v>
      </c>
      <c r="BE1799" s="105">
        <v>23.925899999999999</v>
      </c>
      <c r="BF1799" s="105">
        <v>24.648599999999998</v>
      </c>
      <c r="BG1799" s="105">
        <v>24.511800000000001</v>
      </c>
      <c r="BH1799" s="105">
        <v>24.059899999999999</v>
      </c>
      <c r="BI1799" s="105">
        <v>23.9712</v>
      </c>
      <c r="BJ1799" s="105">
        <v>23.904599999999999</v>
      </c>
      <c r="BK1799" s="105">
        <v>24.231100000000001</v>
      </c>
      <c r="BL1799" s="116">
        <v>24.3627</v>
      </c>
      <c r="BM1799" s="112">
        <v>1.37503E-2</v>
      </c>
      <c r="BN1799" s="112">
        <v>0.129996</v>
      </c>
      <c r="BO1799" s="112">
        <v>7.5432700000000005E-2</v>
      </c>
      <c r="BP1799" s="112">
        <v>0.60332300000000005</v>
      </c>
      <c r="BQ1799" s="112">
        <v>0.63112400000000002</v>
      </c>
      <c r="BR1799" s="112">
        <v>0.30936399999999997</v>
      </c>
      <c r="BS1799" s="112">
        <v>0.83334299999999994</v>
      </c>
      <c r="BT1799" s="112">
        <v>0.70565599999999995</v>
      </c>
      <c r="BU1799" s="117">
        <v>0.94850299999999999</v>
      </c>
      <c r="BV1799" s="112">
        <v>4.7900900000000003E-2</v>
      </c>
      <c r="BW1799" s="112">
        <v>0.20669799999999999</v>
      </c>
      <c r="BX1799" s="112">
        <v>0.16864499999999999</v>
      </c>
      <c r="BY1799" s="112">
        <v>0.67090300000000003</v>
      </c>
      <c r="BZ1799" s="112">
        <v>0.81453699999999996</v>
      </c>
      <c r="CA1799" s="112">
        <v>0.58068799999999998</v>
      </c>
      <c r="CB1799" s="112">
        <v>0.92389500000000002</v>
      </c>
      <c r="CC1799" s="112">
        <v>0.82422899999999999</v>
      </c>
      <c r="CD1799" s="117">
        <v>0.98553800000000003</v>
      </c>
      <c r="CE1799" s="105">
        <v>0.65852200000000005</v>
      </c>
      <c r="CF1799" s="105">
        <v>0.36659700000000001</v>
      </c>
      <c r="CG1799" s="105">
        <v>0.498554</v>
      </c>
      <c r="CH1799" s="105">
        <v>0.28930299999999998</v>
      </c>
      <c r="CI1799" s="105">
        <v>0.271619</v>
      </c>
      <c r="CJ1799" s="105">
        <v>-0.29024299999999997</v>
      </c>
      <c r="CK1799" s="105">
        <v>3.6387799999999998E-2</v>
      </c>
      <c r="CL1799" s="105">
        <v>-0.14918000000000001</v>
      </c>
      <c r="CM1799" s="116">
        <v>1.4830899999999999E-2</v>
      </c>
    </row>
    <row r="1800" spans="1:91">
      <c r="A1800" s="104" t="s">
        <v>4656</v>
      </c>
      <c r="B1800" s="104" t="s">
        <v>4657</v>
      </c>
      <c r="C1800" s="104" t="s">
        <v>4658</v>
      </c>
      <c r="D1800" s="105">
        <v>30.756599999999999</v>
      </c>
      <c r="E1800" s="108">
        <v>1685998267</v>
      </c>
      <c r="F1800" s="108">
        <v>2043239680</v>
      </c>
      <c r="G1800" s="108">
        <v>2196674993</v>
      </c>
      <c r="H1800" s="108">
        <v>292348970.5</v>
      </c>
      <c r="I1800" s="108">
        <v>2125472136</v>
      </c>
      <c r="J1800" s="108">
        <v>2387666155</v>
      </c>
      <c r="K1800" s="108">
        <v>1980256722</v>
      </c>
      <c r="L1800" s="108">
        <v>2445033429</v>
      </c>
      <c r="M1800" s="108">
        <v>1315838725</v>
      </c>
      <c r="N1800" s="108">
        <v>1666271693</v>
      </c>
      <c r="O1800" s="108">
        <v>1837783815</v>
      </c>
      <c r="P1800" s="108">
        <v>1241055098</v>
      </c>
      <c r="Q1800" s="108">
        <v>763960266.29999995</v>
      </c>
      <c r="R1800" s="108">
        <v>692179126</v>
      </c>
      <c r="S1800" s="108">
        <v>1298568268</v>
      </c>
      <c r="T1800" s="108">
        <v>1651335730</v>
      </c>
      <c r="U1800" s="108">
        <v>1834649620</v>
      </c>
      <c r="V1800" s="108">
        <v>1887233608</v>
      </c>
      <c r="W1800" s="108">
        <v>1675960573</v>
      </c>
      <c r="X1800" s="108">
        <v>1562759331</v>
      </c>
      <c r="Y1800" s="108">
        <v>972197350.29999995</v>
      </c>
      <c r="Z1800" s="108">
        <v>1038338588</v>
      </c>
      <c r="AA1800" s="108">
        <v>766972668.29999995</v>
      </c>
      <c r="AB1800" s="108">
        <v>1288914957</v>
      </c>
      <c r="AC1800" s="108">
        <v>1588766438</v>
      </c>
      <c r="AD1800" s="108">
        <v>460516291.5</v>
      </c>
      <c r="AE1800" s="108">
        <v>1137789449</v>
      </c>
      <c r="AF1800" s="108">
        <v>1167297187</v>
      </c>
      <c r="AG1800" s="108">
        <v>1174515841</v>
      </c>
      <c r="AH1800" s="115">
        <v>1150658151</v>
      </c>
      <c r="AI1800" s="105">
        <v>31.034400000000002</v>
      </c>
      <c r="AJ1800" s="105">
        <v>31.490100000000002</v>
      </c>
      <c r="AK1800" s="105">
        <v>31.583600000000001</v>
      </c>
      <c r="AL1800" s="105">
        <v>28.397500000000001</v>
      </c>
      <c r="AM1800" s="105">
        <v>31.413499999999999</v>
      </c>
      <c r="AN1800" s="105">
        <v>31.690200000000001</v>
      </c>
      <c r="AO1800" s="105">
        <v>31.101600000000001</v>
      </c>
      <c r="AP1800" s="105">
        <v>31.876000000000001</v>
      </c>
      <c r="AQ1800" s="105">
        <v>30.482399999999998</v>
      </c>
      <c r="AR1800" s="105">
        <v>31.053799999999999</v>
      </c>
      <c r="AS1800" s="105">
        <v>31.270099999999999</v>
      </c>
      <c r="AT1800" s="105">
        <v>30.813099999999999</v>
      </c>
      <c r="AU1800" s="105">
        <v>29.716899999999999</v>
      </c>
      <c r="AV1800" s="105">
        <v>29.656300000000002</v>
      </c>
      <c r="AW1800" s="105">
        <v>30.630199999999999</v>
      </c>
      <c r="AX1800" s="105">
        <v>31.000299999999999</v>
      </c>
      <c r="AY1800" s="105">
        <v>31.095500000000001</v>
      </c>
      <c r="AZ1800" s="105">
        <v>31.154299999999999</v>
      </c>
      <c r="BA1800" s="105">
        <v>30.8873</v>
      </c>
      <c r="BB1800" s="105">
        <v>30.876000000000001</v>
      </c>
      <c r="BC1800" s="105">
        <v>30.054099999999998</v>
      </c>
      <c r="BD1800" s="105">
        <v>30.351900000000001</v>
      </c>
      <c r="BE1800" s="105">
        <v>29.9499</v>
      </c>
      <c r="BF1800" s="105">
        <v>30.700099999999999</v>
      </c>
      <c r="BG1800" s="105">
        <v>30.6066</v>
      </c>
      <c r="BH1800" s="105">
        <v>28.815100000000001</v>
      </c>
      <c r="BI1800" s="105">
        <v>30.0975</v>
      </c>
      <c r="BJ1800" s="105">
        <v>30.175599999999999</v>
      </c>
      <c r="BK1800" s="105">
        <v>30.081900000000001</v>
      </c>
      <c r="BL1800" s="116">
        <v>30.117000000000001</v>
      </c>
      <c r="BM1800" s="112">
        <v>1.9277999999999999E-3</v>
      </c>
      <c r="BN1800" s="112">
        <v>0.73978299999999997</v>
      </c>
      <c r="BO1800" s="112">
        <v>6.3602800000000001E-2</v>
      </c>
      <c r="BP1800" s="112">
        <v>2.4010300000000002E-3</v>
      </c>
      <c r="BQ1800" s="112">
        <v>0.71555199999999997</v>
      </c>
      <c r="BR1800" s="112">
        <v>5.3028300000000002E-5</v>
      </c>
      <c r="BS1800" s="112">
        <v>0.15773000000000001</v>
      </c>
      <c r="BT1800" s="112">
        <v>0.39265299999999997</v>
      </c>
      <c r="BU1800" s="117">
        <v>0.62149100000000002</v>
      </c>
      <c r="BV1800" s="112">
        <v>1.8350999999999999E-2</v>
      </c>
      <c r="BW1800" s="112">
        <v>0.79274299999999998</v>
      </c>
      <c r="BX1800" s="112">
        <v>0.15464800000000001</v>
      </c>
      <c r="BY1800" s="112">
        <v>1.25693E-2</v>
      </c>
      <c r="BZ1800" s="112">
        <v>0.86414899999999994</v>
      </c>
      <c r="CA1800" s="112">
        <v>8.5678600000000001E-3</v>
      </c>
      <c r="CB1800" s="112">
        <v>0.37382500000000002</v>
      </c>
      <c r="CC1800" s="112">
        <v>0.58410200000000001</v>
      </c>
      <c r="CD1800" s="117">
        <v>0.86860300000000001</v>
      </c>
      <c r="CE1800" s="105">
        <v>1.24455</v>
      </c>
      <c r="CF1800" s="105">
        <v>0.375581</v>
      </c>
      <c r="CG1800" s="105">
        <v>1.0285</v>
      </c>
      <c r="CH1800" s="105">
        <v>0.92083499999999996</v>
      </c>
      <c r="CI1800" s="105">
        <v>-0.12371500000000001</v>
      </c>
      <c r="CJ1800" s="105">
        <v>0.95855100000000004</v>
      </c>
      <c r="CK1800" s="105">
        <v>0.480991</v>
      </c>
      <c r="CL1800" s="105">
        <v>0.20912800000000001</v>
      </c>
      <c r="CM1800" s="116">
        <v>-0.28511599999999998</v>
      </c>
    </row>
    <row r="1801" spans="1:91">
      <c r="A1801" s="104" t="s">
        <v>4659</v>
      </c>
      <c r="B1801" s="104" t="s">
        <v>4660</v>
      </c>
      <c r="C1801" s="104" t="s">
        <v>4661</v>
      </c>
      <c r="D1801" s="105">
        <v>29.518999999999998</v>
      </c>
      <c r="E1801" s="108">
        <v>456944001</v>
      </c>
      <c r="F1801" s="108">
        <v>340783421</v>
      </c>
      <c r="G1801" s="108">
        <v>334340489.80000001</v>
      </c>
      <c r="H1801" s="108">
        <v>499267917.5</v>
      </c>
      <c r="I1801" s="108">
        <v>392292376</v>
      </c>
      <c r="J1801" s="108">
        <v>237744782</v>
      </c>
      <c r="K1801" s="108">
        <v>509507209.30000001</v>
      </c>
      <c r="L1801" s="108">
        <v>217524708</v>
      </c>
      <c r="M1801" s="108">
        <v>438673330</v>
      </c>
      <c r="N1801" s="108">
        <v>538061098</v>
      </c>
      <c r="O1801" s="108">
        <v>387679952.89999998</v>
      </c>
      <c r="P1801" s="108">
        <v>405614388</v>
      </c>
      <c r="Q1801" s="108">
        <v>728947187.29999995</v>
      </c>
      <c r="R1801" s="108">
        <v>745438984</v>
      </c>
      <c r="S1801" s="108">
        <v>887689129</v>
      </c>
      <c r="T1801" s="108">
        <v>572232383.29999995</v>
      </c>
      <c r="U1801" s="108">
        <v>650714135.5</v>
      </c>
      <c r="V1801" s="108">
        <v>616596480.79999995</v>
      </c>
      <c r="W1801" s="108">
        <v>651314203.5</v>
      </c>
      <c r="X1801" s="108">
        <v>751703610</v>
      </c>
      <c r="Y1801" s="108">
        <v>741009228</v>
      </c>
      <c r="Z1801" s="108">
        <v>638896288</v>
      </c>
      <c r="AA1801" s="108">
        <v>778193758</v>
      </c>
      <c r="AB1801" s="108">
        <v>764112349</v>
      </c>
      <c r="AC1801" s="108">
        <v>728329536</v>
      </c>
      <c r="AD1801" s="108">
        <v>812542337.79999995</v>
      </c>
      <c r="AE1801" s="108">
        <v>784238264</v>
      </c>
      <c r="AF1801" s="108">
        <v>855845339.10000002</v>
      </c>
      <c r="AG1801" s="108">
        <v>993546137</v>
      </c>
      <c r="AH1801" s="115">
        <v>983070308</v>
      </c>
      <c r="AI1801" s="105">
        <v>29.1509</v>
      </c>
      <c r="AJ1801" s="105">
        <v>28.920500000000001</v>
      </c>
      <c r="AK1801" s="105">
        <v>28.932300000000001</v>
      </c>
      <c r="AL1801" s="105">
        <v>29.169599999999999</v>
      </c>
      <c r="AM1801" s="105">
        <v>28.997900000000001</v>
      </c>
      <c r="AN1801" s="105">
        <v>28.348800000000001</v>
      </c>
      <c r="AO1801" s="105">
        <v>29.183</v>
      </c>
      <c r="AP1801" s="105">
        <v>28.548200000000001</v>
      </c>
      <c r="AQ1801" s="105">
        <v>28.8977</v>
      </c>
      <c r="AR1801" s="105">
        <v>29.428599999999999</v>
      </c>
      <c r="AS1801" s="105">
        <v>29.097200000000001</v>
      </c>
      <c r="AT1801" s="105">
        <v>29.1997</v>
      </c>
      <c r="AU1801" s="105">
        <v>29.650300000000001</v>
      </c>
      <c r="AV1801" s="105">
        <v>29.763200000000001</v>
      </c>
      <c r="AW1801" s="105">
        <v>30.090199999999999</v>
      </c>
      <c r="AX1801" s="105">
        <v>29.471299999999999</v>
      </c>
      <c r="AY1801" s="105">
        <v>29.6053</v>
      </c>
      <c r="AZ1801" s="105">
        <v>29.514299999999999</v>
      </c>
      <c r="BA1801" s="105">
        <v>29.523700000000002</v>
      </c>
      <c r="BB1801" s="105">
        <v>29.837499999999999</v>
      </c>
      <c r="BC1801" s="105">
        <v>29.680199999999999</v>
      </c>
      <c r="BD1801" s="105">
        <v>29.637799999999999</v>
      </c>
      <c r="BE1801" s="105">
        <v>29.9618</v>
      </c>
      <c r="BF1801" s="105">
        <v>29.945799999999998</v>
      </c>
      <c r="BG1801" s="105">
        <v>29.479800000000001</v>
      </c>
      <c r="BH1801" s="105">
        <v>29.632300000000001</v>
      </c>
      <c r="BI1801" s="105">
        <v>29.560600000000001</v>
      </c>
      <c r="BJ1801" s="105">
        <v>29.727799999999998</v>
      </c>
      <c r="BK1801" s="105">
        <v>29.839099999999998</v>
      </c>
      <c r="BL1801" s="116">
        <v>29.881799999999998</v>
      </c>
      <c r="BM1801" s="112">
        <v>7.5130599999999998E-4</v>
      </c>
      <c r="BN1801" s="112">
        <v>1.8364499999999999E-2</v>
      </c>
      <c r="BO1801" s="112">
        <v>7.6642100000000003E-3</v>
      </c>
      <c r="BP1801" s="112">
        <v>6.05201E-3</v>
      </c>
      <c r="BQ1801" s="112">
        <v>0.90185000000000004</v>
      </c>
      <c r="BR1801" s="112">
        <v>9.1646399999999999E-3</v>
      </c>
      <c r="BS1801" s="112">
        <v>0.252195</v>
      </c>
      <c r="BT1801" s="112">
        <v>0.79322999999999999</v>
      </c>
      <c r="BU1801" s="117">
        <v>1.52826E-2</v>
      </c>
      <c r="BV1801" s="112">
        <v>1.0998600000000001E-2</v>
      </c>
      <c r="BW1801" s="112">
        <v>5.5237799999999997E-2</v>
      </c>
      <c r="BX1801" s="112">
        <v>5.0722400000000001E-2</v>
      </c>
      <c r="BY1801" s="112">
        <v>2.0042999999999998E-2</v>
      </c>
      <c r="BZ1801" s="112">
        <v>0.95384800000000003</v>
      </c>
      <c r="CA1801" s="112">
        <v>8.6075700000000005E-2</v>
      </c>
      <c r="CB1801" s="112">
        <v>0.48857899999999999</v>
      </c>
      <c r="CC1801" s="112">
        <v>0.88362099999999999</v>
      </c>
      <c r="CD1801" s="117">
        <v>0.40948800000000002</v>
      </c>
      <c r="CE1801" s="105">
        <v>-0.81499900000000003</v>
      </c>
      <c r="CF1801" s="105">
        <v>-0.97746299999999997</v>
      </c>
      <c r="CG1801" s="105">
        <v>-0.93995799999999996</v>
      </c>
      <c r="CH1801" s="105">
        <v>-0.57440899999999995</v>
      </c>
      <c r="CI1801" s="105">
        <v>1.8344200000000001E-2</v>
      </c>
      <c r="CJ1801" s="105">
        <v>-0.28591499999999997</v>
      </c>
      <c r="CK1801" s="105">
        <v>-0.135769</v>
      </c>
      <c r="CL1801" s="105">
        <v>3.2218900000000002E-2</v>
      </c>
      <c r="CM1801" s="116">
        <v>-0.25865899999999997</v>
      </c>
    </row>
    <row r="1802" spans="1:91">
      <c r="A1802" s="104" t="s">
        <v>5496</v>
      </c>
      <c r="B1802" s="104" t="s">
        <v>5497</v>
      </c>
      <c r="C1802" s="104" t="s">
        <v>3672</v>
      </c>
      <c r="D1802" s="105">
        <v>24.750350000000001</v>
      </c>
      <c r="E1802" s="108">
        <v>35024544</v>
      </c>
      <c r="F1802" s="108">
        <v>8133255</v>
      </c>
      <c r="G1802" s="108"/>
      <c r="H1802" s="108">
        <v>25002982</v>
      </c>
      <c r="I1802" s="108">
        <v>5482423.5</v>
      </c>
      <c r="J1802" s="108"/>
      <c r="K1802" s="108">
        <v>14399260</v>
      </c>
      <c r="L1802" s="108"/>
      <c r="M1802" s="108">
        <v>9994400</v>
      </c>
      <c r="N1802" s="108">
        <v>22044986</v>
      </c>
      <c r="O1802" s="108"/>
      <c r="P1802" s="108"/>
      <c r="Q1802" s="108">
        <v>30766412</v>
      </c>
      <c r="R1802" s="108">
        <v>8964948</v>
      </c>
      <c r="S1802" s="108"/>
      <c r="T1802" s="108">
        <v>28800378</v>
      </c>
      <c r="U1802" s="108">
        <v>26153402</v>
      </c>
      <c r="V1802" s="108"/>
      <c r="W1802" s="108">
        <v>12917868</v>
      </c>
      <c r="X1802" s="108">
        <v>37275172</v>
      </c>
      <c r="Y1802" s="108">
        <v>36636356</v>
      </c>
      <c r="Z1802" s="108">
        <v>24020818</v>
      </c>
      <c r="AA1802" s="108">
        <v>30989328</v>
      </c>
      <c r="AB1802" s="108">
        <v>30643600</v>
      </c>
      <c r="AC1802" s="108"/>
      <c r="AD1802" s="108">
        <v>48343020</v>
      </c>
      <c r="AE1802" s="108">
        <v>37296604</v>
      </c>
      <c r="AF1802" s="108">
        <v>43080328</v>
      </c>
      <c r="AG1802" s="108">
        <v>60113100</v>
      </c>
      <c r="AH1802" s="115">
        <v>37313968</v>
      </c>
      <c r="AI1802" s="105">
        <v>25.4453</v>
      </c>
      <c r="AJ1802" s="105">
        <v>23.704899999999999</v>
      </c>
      <c r="AK1802" s="105">
        <v>22.877300000000002</v>
      </c>
      <c r="AL1802" s="105">
        <v>24.85</v>
      </c>
      <c r="AM1802" s="105">
        <v>22.786000000000001</v>
      </c>
      <c r="AN1802" s="105">
        <v>22.359400000000001</v>
      </c>
      <c r="AO1802" s="105">
        <v>24.055199999999999</v>
      </c>
      <c r="AP1802" s="105">
        <v>20.8948</v>
      </c>
      <c r="AQ1802" s="105">
        <v>23.441800000000001</v>
      </c>
      <c r="AR1802" s="105">
        <v>24.672000000000001</v>
      </c>
      <c r="AS1802" s="105">
        <v>21.804300000000001</v>
      </c>
      <c r="AT1802" s="105">
        <v>21.306100000000001</v>
      </c>
      <c r="AU1802" s="105">
        <v>25.056999999999999</v>
      </c>
      <c r="AV1802" s="105">
        <v>23.3856</v>
      </c>
      <c r="AW1802" s="105">
        <v>21.4191</v>
      </c>
      <c r="AX1802" s="105">
        <v>25.158899999999999</v>
      </c>
      <c r="AY1802" s="105">
        <v>24.979299999999999</v>
      </c>
      <c r="AZ1802" s="105">
        <v>21.661200000000001</v>
      </c>
      <c r="BA1802" s="105">
        <v>23.867799999999999</v>
      </c>
      <c r="BB1802" s="105">
        <v>25.5928</v>
      </c>
      <c r="BC1802" s="105">
        <v>25.433599999999998</v>
      </c>
      <c r="BD1802" s="105">
        <v>24.828700000000001</v>
      </c>
      <c r="BE1802" s="105">
        <v>25.298400000000001</v>
      </c>
      <c r="BF1802" s="105">
        <v>25.305700000000002</v>
      </c>
      <c r="BG1802" s="105">
        <v>23.503</v>
      </c>
      <c r="BH1802" s="105">
        <v>25.523399999999999</v>
      </c>
      <c r="BI1802" s="105">
        <v>25.166399999999999</v>
      </c>
      <c r="BJ1802" s="105">
        <v>25.415600000000001</v>
      </c>
      <c r="BK1802" s="105">
        <v>25.8005</v>
      </c>
      <c r="BL1802" s="116">
        <v>25.178000000000001</v>
      </c>
      <c r="BM1802" s="112">
        <v>0.13478699999999999</v>
      </c>
      <c r="BN1802" s="112">
        <v>5.4125399999999997E-2</v>
      </c>
      <c r="BO1802" s="112">
        <v>5.3560900000000002E-2</v>
      </c>
      <c r="BP1802" s="112">
        <v>5.4272899999999999E-2</v>
      </c>
      <c r="BQ1802" s="112">
        <v>0.11081199999999999</v>
      </c>
      <c r="BR1802" s="112">
        <v>0.25428200000000001</v>
      </c>
      <c r="BS1802" s="112">
        <v>0.43699100000000002</v>
      </c>
      <c r="BT1802" s="112">
        <v>0.25344899999999998</v>
      </c>
      <c r="BU1802" s="117">
        <v>0.32105699999999998</v>
      </c>
      <c r="BV1802" s="112">
        <v>0.20544999999999999</v>
      </c>
      <c r="BW1802" s="112">
        <v>0.11139</v>
      </c>
      <c r="BX1802" s="112">
        <v>0.14038700000000001</v>
      </c>
      <c r="BY1802" s="112">
        <v>9.8183900000000005E-2</v>
      </c>
      <c r="BZ1802" s="112">
        <v>0.48839500000000002</v>
      </c>
      <c r="CA1802" s="112">
        <v>0.51777499999999999</v>
      </c>
      <c r="CB1802" s="112">
        <v>0.64905000000000002</v>
      </c>
      <c r="CC1802" s="112">
        <v>0.45812000000000003</v>
      </c>
      <c r="CD1802" s="117">
        <v>0.73703799999999997</v>
      </c>
      <c r="CE1802" s="105">
        <v>-1.4555</v>
      </c>
      <c r="CF1802" s="105">
        <v>-2.13287</v>
      </c>
      <c r="CG1802" s="105">
        <v>-2.6674099999999998</v>
      </c>
      <c r="CH1802" s="105">
        <v>-2.87052</v>
      </c>
      <c r="CI1802" s="105">
        <v>-2.17746</v>
      </c>
      <c r="CJ1802" s="105">
        <v>-1.5315300000000001</v>
      </c>
      <c r="CK1802" s="105">
        <v>-0.49990800000000002</v>
      </c>
      <c r="CL1802" s="105">
        <v>-0.32042399999999999</v>
      </c>
      <c r="CM1802" s="116">
        <v>-0.73373699999999997</v>
      </c>
    </row>
    <row r="1803" spans="1:91">
      <c r="A1803" s="104" t="s">
        <v>4667</v>
      </c>
      <c r="B1803" s="104" t="s">
        <v>4668</v>
      </c>
      <c r="C1803" s="104" t="s">
        <v>471</v>
      </c>
      <c r="D1803" s="105">
        <v>29.944499999999998</v>
      </c>
      <c r="E1803" s="108">
        <v>1353703309</v>
      </c>
      <c r="F1803" s="108">
        <v>1120135004</v>
      </c>
      <c r="G1803" s="108">
        <v>775263726.29999995</v>
      </c>
      <c r="H1803" s="108">
        <v>1312900623</v>
      </c>
      <c r="I1803" s="108">
        <v>781622145.5</v>
      </c>
      <c r="J1803" s="108">
        <v>692073647.5</v>
      </c>
      <c r="K1803" s="108">
        <v>1393817061</v>
      </c>
      <c r="L1803" s="108">
        <v>29262308.25</v>
      </c>
      <c r="M1803" s="108">
        <v>833577392</v>
      </c>
      <c r="N1803" s="108">
        <v>784924865</v>
      </c>
      <c r="O1803" s="108">
        <v>818150152</v>
      </c>
      <c r="P1803" s="108">
        <v>1194368239</v>
      </c>
      <c r="Q1803" s="108">
        <v>724338510.5</v>
      </c>
      <c r="R1803" s="108">
        <v>730896610</v>
      </c>
      <c r="S1803" s="108">
        <v>3879434864</v>
      </c>
      <c r="T1803" s="108">
        <v>550414861.5</v>
      </c>
      <c r="U1803" s="108">
        <v>808041131</v>
      </c>
      <c r="V1803" s="108">
        <v>1025481952</v>
      </c>
      <c r="W1803" s="108">
        <v>769020031</v>
      </c>
      <c r="X1803" s="108">
        <v>872832162.5</v>
      </c>
      <c r="Y1803" s="108">
        <v>661785124</v>
      </c>
      <c r="Z1803" s="108">
        <v>672196170.5</v>
      </c>
      <c r="AA1803" s="108">
        <v>625205242.5</v>
      </c>
      <c r="AB1803" s="108">
        <v>780213612</v>
      </c>
      <c r="AC1803" s="108">
        <v>1083928020</v>
      </c>
      <c r="AD1803" s="108">
        <v>709282262</v>
      </c>
      <c r="AE1803" s="108">
        <v>706479779</v>
      </c>
      <c r="AF1803" s="108">
        <v>759910544.79999995</v>
      </c>
      <c r="AG1803" s="108">
        <v>1277293620</v>
      </c>
      <c r="AH1803" s="115">
        <v>670011114</v>
      </c>
      <c r="AI1803" s="105">
        <v>30.717700000000001</v>
      </c>
      <c r="AJ1803" s="105">
        <v>30.640499999999999</v>
      </c>
      <c r="AK1803" s="105">
        <v>30.113399999999999</v>
      </c>
      <c r="AL1803" s="105">
        <v>30.564499999999999</v>
      </c>
      <c r="AM1803" s="105">
        <v>29.972899999999999</v>
      </c>
      <c r="AN1803" s="105">
        <v>29.9161</v>
      </c>
      <c r="AO1803" s="105">
        <v>30.593699999999998</v>
      </c>
      <c r="AP1803" s="105">
        <v>25.7913</v>
      </c>
      <c r="AQ1803" s="105">
        <v>29.823799999999999</v>
      </c>
      <c r="AR1803" s="105">
        <v>29.996500000000001</v>
      </c>
      <c r="AS1803" s="105">
        <v>30.174199999999999</v>
      </c>
      <c r="AT1803" s="105">
        <v>30.7578</v>
      </c>
      <c r="AU1803" s="105">
        <v>29.6401</v>
      </c>
      <c r="AV1803" s="105">
        <v>29.7348</v>
      </c>
      <c r="AW1803" s="105">
        <v>32.182899999999997</v>
      </c>
      <c r="AX1803" s="105">
        <v>29.415299999999998</v>
      </c>
      <c r="AY1803" s="105">
        <v>29.916</v>
      </c>
      <c r="AZ1803" s="105">
        <v>30.241599999999998</v>
      </c>
      <c r="BA1803" s="105">
        <v>29.763400000000001</v>
      </c>
      <c r="BB1803" s="105">
        <v>30.049199999999999</v>
      </c>
      <c r="BC1803" s="105">
        <v>29.516300000000001</v>
      </c>
      <c r="BD1803" s="105">
        <v>29.713200000000001</v>
      </c>
      <c r="BE1803" s="105">
        <v>29.637</v>
      </c>
      <c r="BF1803" s="105">
        <v>29.975899999999999</v>
      </c>
      <c r="BG1803" s="105">
        <v>30.0504</v>
      </c>
      <c r="BH1803" s="105">
        <v>29.438800000000001</v>
      </c>
      <c r="BI1803" s="105">
        <v>29.41</v>
      </c>
      <c r="BJ1803" s="105">
        <v>29.5563</v>
      </c>
      <c r="BK1803" s="105">
        <v>30.2026</v>
      </c>
      <c r="BL1803" s="116">
        <v>29.318899999999999</v>
      </c>
      <c r="BM1803" s="112">
        <v>7.0187700000000006E-2</v>
      </c>
      <c r="BN1803" s="112">
        <v>0.243732</v>
      </c>
      <c r="BO1803" s="112">
        <v>0.56151300000000004</v>
      </c>
      <c r="BP1803" s="112">
        <v>0.15289700000000001</v>
      </c>
      <c r="BQ1803" s="112">
        <v>0.39737499999999998</v>
      </c>
      <c r="BR1803" s="112">
        <v>0.66796599999999995</v>
      </c>
      <c r="BS1803" s="112">
        <v>0.79778199999999999</v>
      </c>
      <c r="BT1803" s="112">
        <v>0.78473199999999999</v>
      </c>
      <c r="BU1803" s="117">
        <v>0.86816899999999997</v>
      </c>
      <c r="BV1803" s="112">
        <v>0.12662899999999999</v>
      </c>
      <c r="BW1803" s="112">
        <v>0.33451999999999998</v>
      </c>
      <c r="BX1803" s="112">
        <v>0.653223</v>
      </c>
      <c r="BY1803" s="112">
        <v>0.222776</v>
      </c>
      <c r="BZ1803" s="112">
        <v>0.70431999999999995</v>
      </c>
      <c r="CA1803" s="112">
        <v>0.84143599999999996</v>
      </c>
      <c r="CB1803" s="112">
        <v>0.90446800000000005</v>
      </c>
      <c r="CC1803" s="112">
        <v>0.87568199999999996</v>
      </c>
      <c r="CD1803" s="117">
        <v>0.96529799999999999</v>
      </c>
      <c r="CE1803" s="105">
        <v>0.79793999999999998</v>
      </c>
      <c r="CF1803" s="105">
        <v>0.45855099999999999</v>
      </c>
      <c r="CG1803" s="105">
        <v>-0.95632399999999995</v>
      </c>
      <c r="CH1803" s="105">
        <v>0.61686799999999997</v>
      </c>
      <c r="CI1803" s="105">
        <v>0.82665999999999995</v>
      </c>
      <c r="CJ1803" s="105">
        <v>0.165023</v>
      </c>
      <c r="CK1803" s="105">
        <v>8.3698300000000003E-2</v>
      </c>
      <c r="CL1803" s="105">
        <v>8.2754099999999997E-2</v>
      </c>
      <c r="CM1803" s="116">
        <v>-5.9560099999999998E-2</v>
      </c>
    </row>
    <row r="1804" spans="1:91">
      <c r="A1804" s="104" t="s">
        <v>4669</v>
      </c>
      <c r="B1804" s="104" t="s">
        <v>4670</v>
      </c>
      <c r="C1804" s="104" t="s">
        <v>4671</v>
      </c>
      <c r="D1804" s="105">
        <v>29.8536</v>
      </c>
      <c r="E1804" s="108">
        <v>751020367.5</v>
      </c>
      <c r="F1804" s="108">
        <v>852644572.5</v>
      </c>
      <c r="G1804" s="108">
        <v>573187432</v>
      </c>
      <c r="H1804" s="108">
        <v>814059060</v>
      </c>
      <c r="I1804" s="108">
        <v>785078631.29999995</v>
      </c>
      <c r="J1804" s="108">
        <v>576194582.5</v>
      </c>
      <c r="K1804" s="108">
        <v>948519838.5</v>
      </c>
      <c r="L1804" s="108">
        <v>605366632</v>
      </c>
      <c r="M1804" s="108">
        <v>903894815.5</v>
      </c>
      <c r="N1804" s="108">
        <v>1125116502</v>
      </c>
      <c r="O1804" s="108">
        <v>961180990.5</v>
      </c>
      <c r="P1804" s="108">
        <v>875821209</v>
      </c>
      <c r="Q1804" s="108">
        <v>714787266.5</v>
      </c>
      <c r="R1804" s="108">
        <v>1086049321</v>
      </c>
      <c r="S1804" s="108">
        <v>3765572600</v>
      </c>
      <c r="T1804" s="108">
        <v>641958643.5</v>
      </c>
      <c r="U1804" s="108">
        <v>849318961.5</v>
      </c>
      <c r="V1804" s="108">
        <v>593066542</v>
      </c>
      <c r="W1804" s="108">
        <v>626145157.5</v>
      </c>
      <c r="X1804" s="108">
        <v>703684028</v>
      </c>
      <c r="Y1804" s="108">
        <v>732105875</v>
      </c>
      <c r="Z1804" s="108">
        <v>477050376.5</v>
      </c>
      <c r="AA1804" s="108">
        <v>703830322.5</v>
      </c>
      <c r="AB1804" s="108">
        <v>595801422</v>
      </c>
      <c r="AC1804" s="108">
        <v>1071766468</v>
      </c>
      <c r="AD1804" s="108">
        <v>936189392.5</v>
      </c>
      <c r="AE1804" s="108">
        <v>1020139941</v>
      </c>
      <c r="AF1804" s="108">
        <v>856250799.5</v>
      </c>
      <c r="AG1804" s="108">
        <v>645577437.5</v>
      </c>
      <c r="AH1804" s="115">
        <v>641308876.5</v>
      </c>
      <c r="AI1804" s="105">
        <v>29.867799999999999</v>
      </c>
      <c r="AJ1804" s="105">
        <v>30.269300000000001</v>
      </c>
      <c r="AK1804" s="105">
        <v>29.691500000000001</v>
      </c>
      <c r="AL1804" s="105">
        <v>29.8749</v>
      </c>
      <c r="AM1804" s="105">
        <v>29.976900000000001</v>
      </c>
      <c r="AN1804" s="105">
        <v>29.631599999999999</v>
      </c>
      <c r="AO1804" s="105">
        <v>30.044</v>
      </c>
      <c r="AP1804" s="105">
        <v>29.993500000000001</v>
      </c>
      <c r="AQ1804" s="105">
        <v>29.9407</v>
      </c>
      <c r="AR1804" s="105">
        <v>30.514099999999999</v>
      </c>
      <c r="AS1804" s="105">
        <v>30.4147</v>
      </c>
      <c r="AT1804" s="105">
        <v>30.310199999999998</v>
      </c>
      <c r="AU1804" s="105">
        <v>29.639800000000001</v>
      </c>
      <c r="AV1804" s="105">
        <v>30.306100000000001</v>
      </c>
      <c r="AW1804" s="105">
        <v>32.137599999999999</v>
      </c>
      <c r="AX1804" s="105">
        <v>29.6372</v>
      </c>
      <c r="AY1804" s="105">
        <v>29.987200000000001</v>
      </c>
      <c r="AZ1804" s="105">
        <v>29.452999999999999</v>
      </c>
      <c r="BA1804" s="105">
        <v>29.466899999999999</v>
      </c>
      <c r="BB1804" s="105">
        <v>29.742899999999999</v>
      </c>
      <c r="BC1804" s="105">
        <v>29.663399999999999</v>
      </c>
      <c r="BD1804" s="105">
        <v>29.2119</v>
      </c>
      <c r="BE1804" s="105">
        <v>29.802800000000001</v>
      </c>
      <c r="BF1804" s="105">
        <v>29.5868</v>
      </c>
      <c r="BG1804" s="105">
        <v>30.0365</v>
      </c>
      <c r="BH1804" s="105">
        <v>29.839400000000001</v>
      </c>
      <c r="BI1804" s="105">
        <v>29.94</v>
      </c>
      <c r="BJ1804" s="105">
        <v>29.7285</v>
      </c>
      <c r="BK1804" s="105">
        <v>29.212299999999999</v>
      </c>
      <c r="BL1804" s="116">
        <v>29.257200000000001</v>
      </c>
      <c r="BM1804" s="112">
        <v>8.4151599999999993E-2</v>
      </c>
      <c r="BN1804" s="112">
        <v>9.2113299999999995E-2</v>
      </c>
      <c r="BO1804" s="112">
        <v>2.4077000000000001E-2</v>
      </c>
      <c r="BP1804" s="112">
        <v>4.4407300000000004E-3</v>
      </c>
      <c r="BQ1804" s="112">
        <v>0.165606</v>
      </c>
      <c r="BR1804" s="112">
        <v>0.267206</v>
      </c>
      <c r="BS1804" s="112">
        <v>0.28923500000000002</v>
      </c>
      <c r="BT1804" s="112">
        <v>0.60335499999999997</v>
      </c>
      <c r="BU1804" s="117">
        <v>3.6629299999999997E-2</v>
      </c>
      <c r="BV1804" s="112">
        <v>0.143959</v>
      </c>
      <c r="BW1804" s="112">
        <v>0.161325</v>
      </c>
      <c r="BX1804" s="112">
        <v>9.0631900000000001E-2</v>
      </c>
      <c r="BY1804" s="112">
        <v>1.6650600000000002E-2</v>
      </c>
      <c r="BZ1804" s="112">
        <v>0.54135800000000001</v>
      </c>
      <c r="CA1804" s="112">
        <v>0.53496999999999995</v>
      </c>
      <c r="CB1804" s="112">
        <v>0.52678100000000005</v>
      </c>
      <c r="CC1804" s="112">
        <v>0.75705900000000004</v>
      </c>
      <c r="CD1804" s="117">
        <v>0.45522800000000002</v>
      </c>
      <c r="CE1804" s="105">
        <v>0.54350900000000002</v>
      </c>
      <c r="CF1804" s="105">
        <v>0.42847099999999999</v>
      </c>
      <c r="CG1804" s="105">
        <v>0.59339200000000003</v>
      </c>
      <c r="CH1804" s="105">
        <v>1.0136400000000001</v>
      </c>
      <c r="CI1804" s="105">
        <v>1.29518</v>
      </c>
      <c r="CJ1804" s="105">
        <v>0.29313899999999998</v>
      </c>
      <c r="CK1804" s="105">
        <v>0.22503899999999999</v>
      </c>
      <c r="CL1804" s="105">
        <v>0.13452900000000001</v>
      </c>
      <c r="CM1804" s="116">
        <v>0.53930199999999995</v>
      </c>
    </row>
    <row r="1805" spans="1:91">
      <c r="A1805" s="104" t="s">
        <v>4672</v>
      </c>
      <c r="B1805" s="104" t="s">
        <v>4673</v>
      </c>
      <c r="C1805" s="104" t="s">
        <v>4671</v>
      </c>
      <c r="D1805" s="105">
        <v>30.137050000000002</v>
      </c>
      <c r="E1805" s="108">
        <v>1343645633</v>
      </c>
      <c r="F1805" s="108">
        <v>799591388</v>
      </c>
      <c r="G1805" s="108">
        <v>1042622857</v>
      </c>
      <c r="H1805" s="108">
        <v>1037613111</v>
      </c>
      <c r="I1805" s="108">
        <v>683011110</v>
      </c>
      <c r="J1805" s="108">
        <v>651986062.79999995</v>
      </c>
      <c r="K1805" s="108">
        <v>1262755256</v>
      </c>
      <c r="L1805" s="108">
        <v>657108485</v>
      </c>
      <c r="M1805" s="108">
        <v>896710252.79999995</v>
      </c>
      <c r="N1805" s="108">
        <v>1023355085</v>
      </c>
      <c r="O1805" s="108">
        <v>1213746845</v>
      </c>
      <c r="P1805" s="108">
        <v>945825679</v>
      </c>
      <c r="Q1805" s="108">
        <v>855152433</v>
      </c>
      <c r="R1805" s="108">
        <v>1041892734</v>
      </c>
      <c r="S1805" s="108">
        <v>5019914856</v>
      </c>
      <c r="T1805" s="108">
        <v>697158332.39999998</v>
      </c>
      <c r="U1805" s="108">
        <v>837618441</v>
      </c>
      <c r="V1805" s="108">
        <v>851625164.79999995</v>
      </c>
      <c r="W1805" s="108">
        <v>840755674.5</v>
      </c>
      <c r="X1805" s="108">
        <v>1115660097</v>
      </c>
      <c r="Y1805" s="108">
        <v>1152514419</v>
      </c>
      <c r="Z1805" s="108">
        <v>734972942.29999995</v>
      </c>
      <c r="AA1805" s="108">
        <v>952630052.89999998</v>
      </c>
      <c r="AB1805" s="108">
        <v>868017222.5</v>
      </c>
      <c r="AC1805" s="108">
        <v>1062431813</v>
      </c>
      <c r="AD1805" s="108">
        <v>1440644417</v>
      </c>
      <c r="AE1805" s="108">
        <v>1175407080</v>
      </c>
      <c r="AF1805" s="108">
        <v>1128665664</v>
      </c>
      <c r="AG1805" s="108">
        <v>1107201243</v>
      </c>
      <c r="AH1805" s="115">
        <v>776368005</v>
      </c>
      <c r="AI1805" s="105">
        <v>30.707000000000001</v>
      </c>
      <c r="AJ1805" s="105">
        <v>30.162500000000001</v>
      </c>
      <c r="AK1805" s="105">
        <v>30.535699999999999</v>
      </c>
      <c r="AL1805" s="105">
        <v>30.225000000000001</v>
      </c>
      <c r="AM1805" s="105">
        <v>29.777000000000001</v>
      </c>
      <c r="AN1805" s="105">
        <v>29.817</v>
      </c>
      <c r="AO1805" s="105">
        <v>30.451599999999999</v>
      </c>
      <c r="AP1805" s="105">
        <v>30.111899999999999</v>
      </c>
      <c r="AQ1805" s="105">
        <v>29.929200000000002</v>
      </c>
      <c r="AR1805" s="105">
        <v>30.378</v>
      </c>
      <c r="AS1805" s="105">
        <v>30.733799999999999</v>
      </c>
      <c r="AT1805" s="105">
        <v>30.421199999999999</v>
      </c>
      <c r="AU1805" s="105">
        <v>29.904399999999999</v>
      </c>
      <c r="AV1805" s="105">
        <v>30.246300000000002</v>
      </c>
      <c r="AW1805" s="105">
        <v>32.548900000000003</v>
      </c>
      <c r="AX1805" s="105">
        <v>29.7562</v>
      </c>
      <c r="AY1805" s="105">
        <v>29.966999999999999</v>
      </c>
      <c r="AZ1805" s="105">
        <v>29.975200000000001</v>
      </c>
      <c r="BA1805" s="105">
        <v>29.891999999999999</v>
      </c>
      <c r="BB1805" s="105">
        <v>30.3996</v>
      </c>
      <c r="BC1805" s="105">
        <v>30.303799999999999</v>
      </c>
      <c r="BD1805" s="105">
        <v>29.848400000000002</v>
      </c>
      <c r="BE1805" s="105">
        <v>30.263300000000001</v>
      </c>
      <c r="BF1805" s="105">
        <v>30.1297</v>
      </c>
      <c r="BG1805" s="105">
        <v>30.024799999999999</v>
      </c>
      <c r="BH1805" s="105">
        <v>30.463999999999999</v>
      </c>
      <c r="BI1805" s="105">
        <v>30.144400000000001</v>
      </c>
      <c r="BJ1805" s="105">
        <v>30.126999999999999</v>
      </c>
      <c r="BK1805" s="105">
        <v>29.997299999999999</v>
      </c>
      <c r="BL1805" s="116">
        <v>29.542300000000001</v>
      </c>
      <c r="BM1805" s="112">
        <v>7.2620100000000007E-2</v>
      </c>
      <c r="BN1805" s="112">
        <v>0.834507</v>
      </c>
      <c r="BO1805" s="112">
        <v>0.30495</v>
      </c>
      <c r="BP1805" s="112">
        <v>4.1307999999999997E-2</v>
      </c>
      <c r="BQ1805" s="112">
        <v>0.29961900000000002</v>
      </c>
      <c r="BR1805" s="112">
        <v>0.95843400000000001</v>
      </c>
      <c r="BS1805" s="112">
        <v>0.259658</v>
      </c>
      <c r="BT1805" s="112">
        <v>0.42388999999999999</v>
      </c>
      <c r="BU1805" s="117">
        <v>0.21771599999999999</v>
      </c>
      <c r="BV1805" s="112">
        <v>0.13003799999999999</v>
      </c>
      <c r="BW1805" s="112">
        <v>0.86897599999999997</v>
      </c>
      <c r="BX1805" s="112">
        <v>0.41871599999999998</v>
      </c>
      <c r="BY1805" s="112">
        <v>7.9213000000000006E-2</v>
      </c>
      <c r="BZ1805" s="112">
        <v>0.63015399999999999</v>
      </c>
      <c r="CA1805" s="112">
        <v>0.97887000000000002</v>
      </c>
      <c r="CB1805" s="112">
        <v>0.49355599999999999</v>
      </c>
      <c r="CC1805" s="112">
        <v>0.61065700000000001</v>
      </c>
      <c r="CD1805" s="117">
        <v>0.70063399999999998</v>
      </c>
      <c r="CE1805" s="105">
        <v>0.57952999999999999</v>
      </c>
      <c r="CF1805" s="105">
        <v>5.0797099999999998E-2</v>
      </c>
      <c r="CG1805" s="105">
        <v>0.27534199999999998</v>
      </c>
      <c r="CH1805" s="105">
        <v>0.62211700000000003</v>
      </c>
      <c r="CI1805" s="105">
        <v>1.0109900000000001</v>
      </c>
      <c r="CJ1805" s="105">
        <v>1.0604199999999999E-2</v>
      </c>
      <c r="CK1805" s="105">
        <v>0.30962899999999999</v>
      </c>
      <c r="CL1805" s="105">
        <v>0.191605</v>
      </c>
      <c r="CM1805" s="116">
        <v>0.322214</v>
      </c>
    </row>
    <row r="1806" spans="1:91">
      <c r="A1806" s="104" t="s">
        <v>4674</v>
      </c>
      <c r="B1806" s="104" t="s">
        <v>4675</v>
      </c>
      <c r="C1806" s="104" t="s">
        <v>1037</v>
      </c>
      <c r="D1806" s="105">
        <v>26.902349999999998</v>
      </c>
      <c r="E1806" s="108">
        <v>58664666</v>
      </c>
      <c r="F1806" s="108">
        <v>183892804.5</v>
      </c>
      <c r="G1806" s="108">
        <v>166440633</v>
      </c>
      <c r="H1806" s="108">
        <v>102951128</v>
      </c>
      <c r="I1806" s="108">
        <v>134681849</v>
      </c>
      <c r="J1806" s="108">
        <v>82132283.5</v>
      </c>
      <c r="K1806" s="108">
        <v>157203732</v>
      </c>
      <c r="L1806" s="108">
        <v>62980013</v>
      </c>
      <c r="M1806" s="108">
        <v>86229582</v>
      </c>
      <c r="N1806" s="108">
        <v>92010739</v>
      </c>
      <c r="O1806" s="108">
        <v>413268598</v>
      </c>
      <c r="P1806" s="108">
        <v>444214685</v>
      </c>
      <c r="Q1806" s="108">
        <v>87631398</v>
      </c>
      <c r="R1806" s="108">
        <v>94592825</v>
      </c>
      <c r="S1806" s="108">
        <v>420058774</v>
      </c>
      <c r="T1806" s="108">
        <v>67930140</v>
      </c>
      <c r="U1806" s="108">
        <v>72500366.5</v>
      </c>
      <c r="V1806" s="108">
        <v>326693577.5</v>
      </c>
      <c r="W1806" s="108">
        <v>46728398</v>
      </c>
      <c r="X1806" s="108">
        <v>90967112</v>
      </c>
      <c r="Y1806" s="108">
        <v>440868645.30000001</v>
      </c>
      <c r="Z1806" s="108">
        <v>77201769</v>
      </c>
      <c r="AA1806" s="108">
        <v>134882417</v>
      </c>
      <c r="AB1806" s="108">
        <v>49713471.25</v>
      </c>
      <c r="AC1806" s="108">
        <v>155868481</v>
      </c>
      <c r="AD1806" s="108">
        <v>245996594</v>
      </c>
      <c r="AE1806" s="108">
        <v>93068834</v>
      </c>
      <c r="AF1806" s="108">
        <v>87908422</v>
      </c>
      <c r="AG1806" s="108">
        <v>51891540</v>
      </c>
      <c r="AH1806" s="115">
        <v>80975740</v>
      </c>
      <c r="AI1806" s="105">
        <v>26.189499999999999</v>
      </c>
      <c r="AJ1806" s="105">
        <v>28.1539</v>
      </c>
      <c r="AK1806" s="105">
        <v>27.976800000000001</v>
      </c>
      <c r="AL1806" s="105">
        <v>26.8918</v>
      </c>
      <c r="AM1806" s="105">
        <v>27.460799999999999</v>
      </c>
      <c r="AN1806" s="105">
        <v>26.985700000000001</v>
      </c>
      <c r="AO1806" s="105">
        <v>27.500800000000002</v>
      </c>
      <c r="AP1806" s="105">
        <v>27.029</v>
      </c>
      <c r="AQ1806" s="105">
        <v>26.550799999999999</v>
      </c>
      <c r="AR1806" s="105">
        <v>26.9129</v>
      </c>
      <c r="AS1806" s="105">
        <v>29.1873</v>
      </c>
      <c r="AT1806" s="105">
        <v>29.3308</v>
      </c>
      <c r="AU1806" s="105">
        <v>26.602699999999999</v>
      </c>
      <c r="AV1806" s="105">
        <v>26.7849</v>
      </c>
      <c r="AW1806" s="105">
        <v>29.127800000000001</v>
      </c>
      <c r="AX1806" s="105">
        <v>26.396899999999999</v>
      </c>
      <c r="AY1806" s="105">
        <v>26.449400000000001</v>
      </c>
      <c r="AZ1806" s="105">
        <v>28.6648</v>
      </c>
      <c r="BA1806" s="105">
        <v>25.7227</v>
      </c>
      <c r="BB1806" s="105">
        <v>26.799700000000001</v>
      </c>
      <c r="BC1806" s="105">
        <v>28.902899999999999</v>
      </c>
      <c r="BD1806" s="105">
        <v>26.5867</v>
      </c>
      <c r="BE1806" s="105">
        <v>27.439299999999999</v>
      </c>
      <c r="BF1806" s="105">
        <v>26.003699999999998</v>
      </c>
      <c r="BG1806" s="105">
        <v>27.2271</v>
      </c>
      <c r="BH1806" s="105">
        <v>27.891200000000001</v>
      </c>
      <c r="BI1806" s="105">
        <v>26.485700000000001</v>
      </c>
      <c r="BJ1806" s="105">
        <v>26.444500000000001</v>
      </c>
      <c r="BK1806" s="105">
        <v>25.595700000000001</v>
      </c>
      <c r="BL1806" s="116">
        <v>26.3217</v>
      </c>
      <c r="BM1806" s="112">
        <v>0.12474</v>
      </c>
      <c r="BN1806" s="112">
        <v>3.5558300000000001E-2</v>
      </c>
      <c r="BO1806" s="112">
        <v>7.6250899999999996E-2</v>
      </c>
      <c r="BP1806" s="112">
        <v>4.63854E-2</v>
      </c>
      <c r="BQ1806" s="112">
        <v>0.18073800000000001</v>
      </c>
      <c r="BR1806" s="112">
        <v>0.25613999999999998</v>
      </c>
      <c r="BS1806" s="112">
        <v>0.35215200000000002</v>
      </c>
      <c r="BT1806" s="112">
        <v>0.32329999999999998</v>
      </c>
      <c r="BU1806" s="117">
        <v>8.9660599999999993E-2</v>
      </c>
      <c r="BV1806" s="112">
        <v>0.193524</v>
      </c>
      <c r="BW1806" s="112">
        <v>8.4526599999999993E-2</v>
      </c>
      <c r="BX1806" s="112">
        <v>0.168653</v>
      </c>
      <c r="BY1806" s="112">
        <v>8.6876200000000001E-2</v>
      </c>
      <c r="BZ1806" s="112">
        <v>0.54880099999999998</v>
      </c>
      <c r="CA1806" s="112">
        <v>0.51934999999999998</v>
      </c>
      <c r="CB1806" s="112">
        <v>0.581534</v>
      </c>
      <c r="CC1806" s="112">
        <v>0.52097899999999997</v>
      </c>
      <c r="CD1806" s="117">
        <v>0.61135099999999998</v>
      </c>
      <c r="CE1806" s="105">
        <v>1.31941</v>
      </c>
      <c r="CF1806" s="105">
        <v>0.99208300000000005</v>
      </c>
      <c r="CG1806" s="105">
        <v>0.90618900000000002</v>
      </c>
      <c r="CH1806" s="105">
        <v>2.3563499999999999</v>
      </c>
      <c r="CI1806" s="105">
        <v>1.38449</v>
      </c>
      <c r="CJ1806" s="105">
        <v>1.04969</v>
      </c>
      <c r="CK1806" s="105">
        <v>1.0211399999999999</v>
      </c>
      <c r="CL1806" s="105">
        <v>0.55590600000000001</v>
      </c>
      <c r="CM1806" s="116">
        <v>1.08067</v>
      </c>
    </row>
    <row r="1807" spans="1:91">
      <c r="A1807" s="104" t="s">
        <v>4676</v>
      </c>
      <c r="B1807" s="104" t="s">
        <v>4677</v>
      </c>
      <c r="C1807" s="104" t="s">
        <v>1234</v>
      </c>
      <c r="D1807" s="105">
        <v>30.1906</v>
      </c>
      <c r="E1807" s="108">
        <v>1114041954</v>
      </c>
      <c r="F1807" s="108">
        <v>396698487.89999998</v>
      </c>
      <c r="G1807" s="108">
        <v>393125348.5</v>
      </c>
      <c r="H1807" s="108">
        <v>255318590.30000001</v>
      </c>
      <c r="I1807" s="108">
        <v>191581916</v>
      </c>
      <c r="J1807" s="108">
        <v>261315725</v>
      </c>
      <c r="K1807" s="108">
        <v>1036349416</v>
      </c>
      <c r="L1807" s="108">
        <v>197738287.30000001</v>
      </c>
      <c r="M1807" s="108">
        <v>804090544</v>
      </c>
      <c r="N1807" s="108">
        <v>1035011064</v>
      </c>
      <c r="O1807" s="108">
        <v>993879044</v>
      </c>
      <c r="P1807" s="108">
        <v>1482595792</v>
      </c>
      <c r="Q1807" s="108">
        <v>1110046190</v>
      </c>
      <c r="R1807" s="108">
        <v>1403710678</v>
      </c>
      <c r="S1807" s="108">
        <v>2418494464</v>
      </c>
      <c r="T1807" s="108">
        <v>1110462918</v>
      </c>
      <c r="U1807" s="108">
        <v>860412639</v>
      </c>
      <c r="V1807" s="108">
        <v>1188283149</v>
      </c>
      <c r="W1807" s="108">
        <v>1084400864</v>
      </c>
      <c r="X1807" s="108">
        <v>527833120</v>
      </c>
      <c r="Y1807" s="108">
        <v>1268903784</v>
      </c>
      <c r="Z1807" s="108">
        <v>987499180</v>
      </c>
      <c r="AA1807" s="108">
        <v>929124288</v>
      </c>
      <c r="AB1807" s="108">
        <v>501208990</v>
      </c>
      <c r="AC1807" s="108">
        <v>1476212576</v>
      </c>
      <c r="AD1807" s="108">
        <v>1178647403</v>
      </c>
      <c r="AE1807" s="108">
        <v>1992933384</v>
      </c>
      <c r="AF1807" s="108">
        <v>877051398.5</v>
      </c>
      <c r="AG1807" s="108">
        <v>821190271</v>
      </c>
      <c r="AH1807" s="115">
        <v>127655198</v>
      </c>
      <c r="AI1807" s="105">
        <v>30.436599999999999</v>
      </c>
      <c r="AJ1807" s="105">
        <v>29.157499999999999</v>
      </c>
      <c r="AK1807" s="105">
        <v>29.147300000000001</v>
      </c>
      <c r="AL1807" s="105">
        <v>28.202100000000002</v>
      </c>
      <c r="AM1807" s="105">
        <v>27.974499999999999</v>
      </c>
      <c r="AN1807" s="105">
        <v>28.470500000000001</v>
      </c>
      <c r="AO1807" s="105">
        <v>30.172599999999999</v>
      </c>
      <c r="AP1807" s="105">
        <v>28.377300000000002</v>
      </c>
      <c r="AQ1807" s="105">
        <v>29.771899999999999</v>
      </c>
      <c r="AR1807" s="105">
        <v>30.3795</v>
      </c>
      <c r="AS1807" s="105">
        <v>30.428599999999999</v>
      </c>
      <c r="AT1807" s="105">
        <v>31.069600000000001</v>
      </c>
      <c r="AU1807" s="105">
        <v>30.286899999999999</v>
      </c>
      <c r="AV1807" s="105">
        <v>30.676300000000001</v>
      </c>
      <c r="AW1807" s="105">
        <v>31.500699999999998</v>
      </c>
      <c r="AX1807" s="105">
        <v>30.427800000000001</v>
      </c>
      <c r="AY1807" s="105">
        <v>30.0047</v>
      </c>
      <c r="AZ1807" s="105">
        <v>30.486899999999999</v>
      </c>
      <c r="BA1807" s="105">
        <v>30.2592</v>
      </c>
      <c r="BB1807" s="105">
        <v>29.325700000000001</v>
      </c>
      <c r="BC1807" s="105">
        <v>30.439599999999999</v>
      </c>
      <c r="BD1807" s="105">
        <v>30.266400000000001</v>
      </c>
      <c r="BE1807" s="105">
        <v>30.206700000000001</v>
      </c>
      <c r="BF1807" s="105">
        <v>29.337399999999999</v>
      </c>
      <c r="BG1807" s="105">
        <v>30.503</v>
      </c>
      <c r="BH1807" s="105">
        <v>30.174499999999998</v>
      </c>
      <c r="BI1807" s="105">
        <v>30.906099999999999</v>
      </c>
      <c r="BJ1807" s="105">
        <v>29.763100000000001</v>
      </c>
      <c r="BK1807" s="105">
        <v>29.5627</v>
      </c>
      <c r="BL1807" s="116">
        <v>26.933499999999999</v>
      </c>
      <c r="BM1807" s="112">
        <v>0.45752100000000001</v>
      </c>
      <c r="BN1807" s="112">
        <v>0.59157800000000005</v>
      </c>
      <c r="BO1807" s="112">
        <v>0.55256400000000006</v>
      </c>
      <c r="BP1807" s="112">
        <v>0.116678</v>
      </c>
      <c r="BQ1807" s="112">
        <v>0.102286</v>
      </c>
      <c r="BR1807" s="112">
        <v>0.168103</v>
      </c>
      <c r="BS1807" s="112">
        <v>0.26735999999999999</v>
      </c>
      <c r="BT1807" s="112">
        <v>0.28498800000000002</v>
      </c>
      <c r="BU1807" s="117">
        <v>0.13078699999999999</v>
      </c>
      <c r="BV1807" s="112">
        <v>0.53678000000000003</v>
      </c>
      <c r="BW1807" s="112">
        <v>0.66831600000000002</v>
      </c>
      <c r="BX1807" s="112">
        <v>0.64713500000000002</v>
      </c>
      <c r="BY1807" s="112">
        <v>0.17959600000000001</v>
      </c>
      <c r="BZ1807" s="112">
        <v>0.48152200000000001</v>
      </c>
      <c r="CA1807" s="112">
        <v>0.42268499999999998</v>
      </c>
      <c r="CB1807" s="112">
        <v>0.50384399999999996</v>
      </c>
      <c r="CC1807" s="112">
        <v>0.48927999999999999</v>
      </c>
      <c r="CD1807" s="117">
        <v>0.64875799999999995</v>
      </c>
      <c r="CE1807" s="105">
        <v>0.827349</v>
      </c>
      <c r="CF1807" s="105">
        <v>-0.53742299999999998</v>
      </c>
      <c r="CG1807" s="105">
        <v>0.68748500000000001</v>
      </c>
      <c r="CH1807" s="105">
        <v>1.8727799999999999</v>
      </c>
      <c r="CI1807" s="105">
        <v>2.0681799999999999</v>
      </c>
      <c r="CJ1807" s="105">
        <v>1.55338</v>
      </c>
      <c r="CK1807" s="105">
        <v>1.25508</v>
      </c>
      <c r="CL1807" s="105">
        <v>1.1837200000000001</v>
      </c>
      <c r="CM1807" s="116">
        <v>1.7747599999999999</v>
      </c>
    </row>
    <row r="1808" spans="1:91">
      <c r="A1808" s="104" t="s">
        <v>4678</v>
      </c>
      <c r="B1808" s="104" t="s">
        <v>4679</v>
      </c>
      <c r="C1808" s="104" t="s">
        <v>471</v>
      </c>
      <c r="D1808" s="105">
        <v>30.5564</v>
      </c>
      <c r="E1808" s="108">
        <v>1033237677</v>
      </c>
      <c r="F1808" s="108">
        <v>1041188469</v>
      </c>
      <c r="G1808" s="108">
        <v>865578655.29999995</v>
      </c>
      <c r="H1808" s="108">
        <v>1713105537</v>
      </c>
      <c r="I1808" s="108">
        <v>1492083641</v>
      </c>
      <c r="J1808" s="108">
        <v>958922278</v>
      </c>
      <c r="K1808" s="108">
        <v>1513349667</v>
      </c>
      <c r="L1808" s="108">
        <v>474592610.80000001</v>
      </c>
      <c r="M1808" s="108">
        <v>1335207121</v>
      </c>
      <c r="N1808" s="108">
        <v>1291290452</v>
      </c>
      <c r="O1808" s="108">
        <v>1752684560</v>
      </c>
      <c r="P1808" s="108">
        <v>1144709024</v>
      </c>
      <c r="Q1808" s="108">
        <v>1387105284</v>
      </c>
      <c r="R1808" s="108">
        <v>1505259234</v>
      </c>
      <c r="S1808" s="108">
        <v>8708098937</v>
      </c>
      <c r="T1808" s="108">
        <v>1142612045</v>
      </c>
      <c r="U1808" s="108">
        <v>1190898691</v>
      </c>
      <c r="V1808" s="108">
        <v>1267468110</v>
      </c>
      <c r="W1808" s="108">
        <v>1196685458</v>
      </c>
      <c r="X1808" s="108">
        <v>1453081170</v>
      </c>
      <c r="Y1808" s="108">
        <v>1550412097</v>
      </c>
      <c r="Z1808" s="108">
        <v>1146995720</v>
      </c>
      <c r="AA1808" s="108">
        <v>1102572483</v>
      </c>
      <c r="AB1808" s="108">
        <v>1177293886</v>
      </c>
      <c r="AC1808" s="108">
        <v>1352175759</v>
      </c>
      <c r="AD1808" s="108">
        <v>1758894757</v>
      </c>
      <c r="AE1808" s="108">
        <v>1642455418</v>
      </c>
      <c r="AF1808" s="108">
        <v>1439018140</v>
      </c>
      <c r="AG1808" s="108">
        <v>1467515555</v>
      </c>
      <c r="AH1808" s="115">
        <v>1367919895</v>
      </c>
      <c r="AI1808" s="105">
        <v>30.327999999999999</v>
      </c>
      <c r="AJ1808" s="105">
        <v>30.543399999999998</v>
      </c>
      <c r="AK1808" s="105">
        <v>30.274799999999999</v>
      </c>
      <c r="AL1808" s="105">
        <v>30.948399999999999</v>
      </c>
      <c r="AM1808" s="105">
        <v>30.908000000000001</v>
      </c>
      <c r="AN1808" s="105">
        <v>30.410499999999999</v>
      </c>
      <c r="AO1808" s="105">
        <v>30.709499999999998</v>
      </c>
      <c r="AP1808" s="105">
        <v>29.64</v>
      </c>
      <c r="AQ1808" s="105">
        <v>30.503499999999999</v>
      </c>
      <c r="AR1808" s="105">
        <v>30.6999</v>
      </c>
      <c r="AS1808" s="105">
        <v>31.214600000000001</v>
      </c>
      <c r="AT1808" s="105">
        <v>30.6965</v>
      </c>
      <c r="AU1808" s="105">
        <v>30.608699999999999</v>
      </c>
      <c r="AV1808" s="105">
        <v>30.777100000000001</v>
      </c>
      <c r="AW1808" s="105">
        <v>33.332799999999999</v>
      </c>
      <c r="AX1808" s="105">
        <v>30.469000000000001</v>
      </c>
      <c r="AY1808" s="105">
        <v>30.474599999999999</v>
      </c>
      <c r="AZ1808" s="105">
        <v>30.584199999999999</v>
      </c>
      <c r="BA1808" s="105">
        <v>30.401299999999999</v>
      </c>
      <c r="BB1808" s="105">
        <v>30.7758</v>
      </c>
      <c r="BC1808" s="105">
        <v>30.726400000000002</v>
      </c>
      <c r="BD1808" s="105">
        <v>30.4955</v>
      </c>
      <c r="BE1808" s="105">
        <v>30.469200000000001</v>
      </c>
      <c r="BF1808" s="105">
        <v>30.569400000000002</v>
      </c>
      <c r="BG1808" s="105">
        <v>30.3749</v>
      </c>
      <c r="BH1808" s="105">
        <v>30.7515</v>
      </c>
      <c r="BI1808" s="105">
        <v>30.627099999999999</v>
      </c>
      <c r="BJ1808" s="105">
        <v>30.477499999999999</v>
      </c>
      <c r="BK1808" s="105">
        <v>30.395199999999999</v>
      </c>
      <c r="BL1808" s="116">
        <v>30.360600000000002</v>
      </c>
      <c r="BM1808" s="112">
        <v>0.760988</v>
      </c>
      <c r="BN1808" s="112">
        <v>0.122476</v>
      </c>
      <c r="BO1808" s="112">
        <v>0.719974</v>
      </c>
      <c r="BP1808" s="112">
        <v>5.9093800000000002E-2</v>
      </c>
      <c r="BQ1808" s="112">
        <v>0.25815700000000003</v>
      </c>
      <c r="BR1808" s="112">
        <v>0.12692800000000001</v>
      </c>
      <c r="BS1808" s="112">
        <v>0.142154</v>
      </c>
      <c r="BT1808" s="112">
        <v>9.3955800000000006E-2</v>
      </c>
      <c r="BU1808" s="117">
        <v>0.20952000000000001</v>
      </c>
      <c r="BV1808" s="112">
        <v>0.80112799999999995</v>
      </c>
      <c r="BW1808" s="112">
        <v>0.19895499999999999</v>
      </c>
      <c r="BX1808" s="112">
        <v>0.78871999999999998</v>
      </c>
      <c r="BY1808" s="112">
        <v>0.104837</v>
      </c>
      <c r="BZ1808" s="112">
        <v>0.59899000000000002</v>
      </c>
      <c r="CA1808" s="112">
        <v>0.367755</v>
      </c>
      <c r="CB1808" s="112">
        <v>0.35708699999999999</v>
      </c>
      <c r="CC1808" s="112">
        <v>0.26473400000000002</v>
      </c>
      <c r="CD1808" s="117">
        <v>0.70063399999999998</v>
      </c>
      <c r="CE1808" s="105">
        <v>-2.9029200000000002E-2</v>
      </c>
      <c r="CF1808" s="105">
        <v>0.34454800000000002</v>
      </c>
      <c r="CG1808" s="105">
        <v>-0.12676000000000001</v>
      </c>
      <c r="CH1808" s="105">
        <v>0.45923399999999998</v>
      </c>
      <c r="CI1808" s="105">
        <v>1.1617599999999999</v>
      </c>
      <c r="CJ1808" s="105">
        <v>9.8183900000000005E-2</v>
      </c>
      <c r="CK1808" s="105">
        <v>0.22342300000000001</v>
      </c>
      <c r="CL1808" s="105">
        <v>0.10027700000000001</v>
      </c>
      <c r="CM1808" s="116">
        <v>0.17338799999999999</v>
      </c>
    </row>
    <row r="1809" spans="1:91">
      <c r="A1809" s="104" t="s">
        <v>4680</v>
      </c>
      <c r="B1809" s="104" t="s">
        <v>4681</v>
      </c>
      <c r="C1809" s="104" t="s">
        <v>1440</v>
      </c>
      <c r="D1809" s="105">
        <v>28.907600000000002</v>
      </c>
      <c r="E1809" s="108">
        <v>335456313</v>
      </c>
      <c r="F1809" s="108">
        <v>255960842.5</v>
      </c>
      <c r="G1809" s="108">
        <v>296506236</v>
      </c>
      <c r="H1809" s="108">
        <v>454259189</v>
      </c>
      <c r="I1809" s="108">
        <v>414313970</v>
      </c>
      <c r="J1809" s="108">
        <v>426683814</v>
      </c>
      <c r="K1809" s="108">
        <v>384026694.80000001</v>
      </c>
      <c r="L1809" s="108">
        <v>332934779</v>
      </c>
      <c r="M1809" s="108">
        <v>463903597</v>
      </c>
      <c r="N1809" s="108">
        <v>427427579</v>
      </c>
      <c r="O1809" s="108">
        <v>495503350.5</v>
      </c>
      <c r="P1809" s="108">
        <v>375141270</v>
      </c>
      <c r="Q1809" s="108">
        <v>400998695</v>
      </c>
      <c r="R1809" s="108">
        <v>371105080</v>
      </c>
      <c r="S1809" s="108">
        <v>433738392</v>
      </c>
      <c r="T1809" s="108">
        <v>360189447.30000001</v>
      </c>
      <c r="U1809" s="108">
        <v>341312444</v>
      </c>
      <c r="V1809" s="108">
        <v>384618584</v>
      </c>
      <c r="W1809" s="108">
        <v>393769648</v>
      </c>
      <c r="X1809" s="108">
        <v>422804680</v>
      </c>
      <c r="Y1809" s="108">
        <v>417230504</v>
      </c>
      <c r="Z1809" s="108">
        <v>370982208</v>
      </c>
      <c r="AA1809" s="108">
        <v>405979854</v>
      </c>
      <c r="AB1809" s="108">
        <v>383613576</v>
      </c>
      <c r="AC1809" s="108">
        <v>492978392</v>
      </c>
      <c r="AD1809" s="108">
        <v>513335229</v>
      </c>
      <c r="AE1809" s="108">
        <v>502653260</v>
      </c>
      <c r="AF1809" s="108">
        <v>445762049</v>
      </c>
      <c r="AG1809" s="108">
        <v>493379906</v>
      </c>
      <c r="AH1809" s="115">
        <v>426754872</v>
      </c>
      <c r="AI1809" s="105">
        <v>28.704999999999998</v>
      </c>
      <c r="AJ1809" s="105">
        <v>28.537199999999999</v>
      </c>
      <c r="AK1809" s="105">
        <v>28.7745</v>
      </c>
      <c r="AL1809" s="105">
        <v>29.033300000000001</v>
      </c>
      <c r="AM1809" s="105">
        <v>29.077999999999999</v>
      </c>
      <c r="AN1809" s="105">
        <v>29.216799999999999</v>
      </c>
      <c r="AO1809" s="105">
        <v>28.776700000000002</v>
      </c>
      <c r="AP1809" s="105">
        <v>29.130600000000001</v>
      </c>
      <c r="AQ1809" s="105">
        <v>28.978300000000001</v>
      </c>
      <c r="AR1809" s="105">
        <v>29.090699999999998</v>
      </c>
      <c r="AS1809" s="105">
        <v>29.449000000000002</v>
      </c>
      <c r="AT1809" s="105">
        <v>29.087</v>
      </c>
      <c r="AU1809" s="105">
        <v>28.771999999999998</v>
      </c>
      <c r="AV1809" s="105">
        <v>28.756900000000002</v>
      </c>
      <c r="AW1809" s="105">
        <v>29.126799999999999</v>
      </c>
      <c r="AX1809" s="105">
        <v>28.8035</v>
      </c>
      <c r="AY1809" s="105">
        <v>28.672499999999999</v>
      </c>
      <c r="AZ1809" s="105">
        <v>28.8963</v>
      </c>
      <c r="BA1809" s="105">
        <v>28.797699999999999</v>
      </c>
      <c r="BB1809" s="105">
        <v>29.003399999999999</v>
      </c>
      <c r="BC1809" s="105">
        <v>28.8583</v>
      </c>
      <c r="BD1809" s="105">
        <v>28.8645</v>
      </c>
      <c r="BE1809" s="105">
        <v>29.0076</v>
      </c>
      <c r="BF1809" s="105">
        <v>28.951699999999999</v>
      </c>
      <c r="BG1809" s="105">
        <v>28.932099999999998</v>
      </c>
      <c r="BH1809" s="105">
        <v>28.978400000000001</v>
      </c>
      <c r="BI1809" s="105">
        <v>28.918900000000001</v>
      </c>
      <c r="BJ1809" s="105">
        <v>28.7867</v>
      </c>
      <c r="BK1809" s="105">
        <v>28.8218</v>
      </c>
      <c r="BL1809" s="116">
        <v>28.660399999999999</v>
      </c>
      <c r="BM1809" s="112">
        <v>0.38259900000000002</v>
      </c>
      <c r="BN1809" s="112">
        <v>8.7650999999999996E-3</v>
      </c>
      <c r="BO1809" s="112">
        <v>0.14465600000000001</v>
      </c>
      <c r="BP1809" s="112">
        <v>2.51259E-2</v>
      </c>
      <c r="BQ1809" s="112">
        <v>0.37886399999999998</v>
      </c>
      <c r="BR1809" s="112">
        <v>0.69381499999999996</v>
      </c>
      <c r="BS1809" s="112">
        <v>0.171652</v>
      </c>
      <c r="BT1809" s="112">
        <v>4.51832E-2</v>
      </c>
      <c r="BU1809" s="117">
        <v>2.32272E-2</v>
      </c>
      <c r="BV1809" s="112">
        <v>0.466026</v>
      </c>
      <c r="BW1809" s="112">
        <v>3.5731800000000001E-2</v>
      </c>
      <c r="BX1809" s="112">
        <v>0.24746599999999999</v>
      </c>
      <c r="BY1809" s="112">
        <v>5.3371599999999998E-2</v>
      </c>
      <c r="BZ1809" s="112">
        <v>0.69689299999999998</v>
      </c>
      <c r="CA1809" s="112">
        <v>0.85099999999999998</v>
      </c>
      <c r="CB1809" s="112">
        <v>0.39096799999999998</v>
      </c>
      <c r="CC1809" s="112">
        <v>0.171428</v>
      </c>
      <c r="CD1809" s="117">
        <v>0.44527800000000001</v>
      </c>
      <c r="CE1809" s="105">
        <v>-8.4072099999999997E-2</v>
      </c>
      <c r="CF1809" s="105">
        <v>0.35304099999999999</v>
      </c>
      <c r="CG1809" s="105">
        <v>0.205568</v>
      </c>
      <c r="CH1809" s="105">
        <v>0.45258199999999998</v>
      </c>
      <c r="CI1809" s="105">
        <v>0.12892200000000001</v>
      </c>
      <c r="CJ1809" s="105">
        <v>3.4433400000000003E-2</v>
      </c>
      <c r="CK1809" s="105">
        <v>0.130134</v>
      </c>
      <c r="CL1809" s="105">
        <v>0.18495300000000001</v>
      </c>
      <c r="CM1809" s="116">
        <v>0.18681500000000001</v>
      </c>
    </row>
    <row r="1810" spans="1:91">
      <c r="A1810" s="104" t="s">
        <v>4682</v>
      </c>
      <c r="B1810" s="104" t="s">
        <v>4683</v>
      </c>
      <c r="C1810" s="104" t="s">
        <v>1068</v>
      </c>
      <c r="D1810" s="105">
        <v>31.808700000000002</v>
      </c>
      <c r="E1810" s="108">
        <v>2594535702</v>
      </c>
      <c r="F1810" s="108">
        <v>3105243871</v>
      </c>
      <c r="G1810" s="108">
        <v>2891690288</v>
      </c>
      <c r="H1810" s="108">
        <v>3401498435</v>
      </c>
      <c r="I1810" s="108">
        <v>3512174339</v>
      </c>
      <c r="J1810" s="108">
        <v>4263004605</v>
      </c>
      <c r="K1810" s="108">
        <v>4795989399</v>
      </c>
      <c r="L1810" s="108">
        <v>7716378269</v>
      </c>
      <c r="M1810" s="108">
        <v>4123187192</v>
      </c>
      <c r="N1810" s="108">
        <v>4350889314</v>
      </c>
      <c r="O1810" s="108">
        <v>4912341390</v>
      </c>
      <c r="P1810" s="108">
        <v>3697809781</v>
      </c>
      <c r="Q1810" s="108">
        <v>2820100118</v>
      </c>
      <c r="R1810" s="108">
        <v>2642973072</v>
      </c>
      <c r="S1810" s="108">
        <v>2240788592</v>
      </c>
      <c r="T1810" s="108">
        <v>3044455604</v>
      </c>
      <c r="U1810" s="108">
        <v>2828705853</v>
      </c>
      <c r="V1810" s="108">
        <v>2511633404</v>
      </c>
      <c r="W1810" s="108">
        <v>2991023791</v>
      </c>
      <c r="X1810" s="108">
        <v>3046470866</v>
      </c>
      <c r="Y1810" s="108">
        <v>2898643626</v>
      </c>
      <c r="Z1810" s="108">
        <v>2550944339</v>
      </c>
      <c r="AA1810" s="108">
        <v>2387259404</v>
      </c>
      <c r="AB1810" s="108">
        <v>2797233669</v>
      </c>
      <c r="AC1810" s="108">
        <v>3618287283</v>
      </c>
      <c r="AD1810" s="108">
        <v>3426101653</v>
      </c>
      <c r="AE1810" s="108">
        <v>3615033309</v>
      </c>
      <c r="AF1810" s="108">
        <v>3831622892</v>
      </c>
      <c r="AG1810" s="108">
        <v>3428980883</v>
      </c>
      <c r="AH1810" s="115">
        <v>3470989411</v>
      </c>
      <c r="AI1810" s="105">
        <v>31.656300000000002</v>
      </c>
      <c r="AJ1810" s="105">
        <v>32.076099999999997</v>
      </c>
      <c r="AK1810" s="105">
        <v>31.963000000000001</v>
      </c>
      <c r="AL1810" s="105">
        <v>31.937899999999999</v>
      </c>
      <c r="AM1810" s="105">
        <v>32.126800000000003</v>
      </c>
      <c r="AN1810" s="105">
        <v>32.423900000000003</v>
      </c>
      <c r="AO1810" s="105">
        <v>32.424399999999999</v>
      </c>
      <c r="AP1810" s="105">
        <v>33.517600000000002</v>
      </c>
      <c r="AQ1810" s="105">
        <v>32.130200000000002</v>
      </c>
      <c r="AR1810" s="105">
        <v>32.443800000000003</v>
      </c>
      <c r="AS1810" s="105">
        <v>32.697499999999998</v>
      </c>
      <c r="AT1810" s="105">
        <v>32.388199999999998</v>
      </c>
      <c r="AU1810" s="105">
        <v>31.626999999999999</v>
      </c>
      <c r="AV1810" s="105">
        <v>31.589200000000002</v>
      </c>
      <c r="AW1810" s="105">
        <v>31.383500000000002</v>
      </c>
      <c r="AX1810" s="105">
        <v>31.882899999999999</v>
      </c>
      <c r="AY1810" s="105">
        <v>31.7209</v>
      </c>
      <c r="AZ1810" s="105">
        <v>31.550999999999998</v>
      </c>
      <c r="BA1810" s="105">
        <v>31.722899999999999</v>
      </c>
      <c r="BB1810" s="105">
        <v>31.825800000000001</v>
      </c>
      <c r="BC1810" s="105">
        <v>31.616199999999999</v>
      </c>
      <c r="BD1810" s="105">
        <v>31.6524</v>
      </c>
      <c r="BE1810" s="105">
        <v>31.554400000000001</v>
      </c>
      <c r="BF1810" s="105">
        <v>31.817900000000002</v>
      </c>
      <c r="BG1810" s="105">
        <v>31.799499999999998</v>
      </c>
      <c r="BH1810" s="105">
        <v>31.697399999999998</v>
      </c>
      <c r="BI1810" s="105">
        <v>31.7652</v>
      </c>
      <c r="BJ1810" s="105">
        <v>31.8904</v>
      </c>
      <c r="BK1810" s="105">
        <v>31.599299999999999</v>
      </c>
      <c r="BL1810" s="116">
        <v>31.683499999999999</v>
      </c>
      <c r="BM1810" s="112">
        <v>0.31690000000000002</v>
      </c>
      <c r="BN1810" s="112">
        <v>5.7289600000000003E-2</v>
      </c>
      <c r="BO1810" s="112">
        <v>8.8331099999999996E-2</v>
      </c>
      <c r="BP1810" s="112">
        <v>3.6383600000000002E-3</v>
      </c>
      <c r="BQ1810" s="112">
        <v>0.17149300000000001</v>
      </c>
      <c r="BR1810" s="112">
        <v>0.96416000000000002</v>
      </c>
      <c r="BS1810" s="112">
        <v>0.98015200000000002</v>
      </c>
      <c r="BT1810" s="112">
        <v>0.69090300000000004</v>
      </c>
      <c r="BU1810" s="117">
        <v>0.762401</v>
      </c>
      <c r="BV1810" s="112">
        <v>0.400779</v>
      </c>
      <c r="BW1810" s="112">
        <v>0.115727</v>
      </c>
      <c r="BX1810" s="112">
        <v>0.183563</v>
      </c>
      <c r="BY1810" s="112">
        <v>1.5118100000000001E-2</v>
      </c>
      <c r="BZ1810" s="112">
        <v>0.54697499999999999</v>
      </c>
      <c r="CA1810" s="112">
        <v>0.98024100000000003</v>
      </c>
      <c r="CB1810" s="112">
        <v>0.98736699999999999</v>
      </c>
      <c r="CC1810" s="112">
        <v>0.81010199999999999</v>
      </c>
      <c r="CD1810" s="117">
        <v>0.92045399999999999</v>
      </c>
      <c r="CE1810" s="105">
        <v>0.174067</v>
      </c>
      <c r="CF1810" s="105">
        <v>0.43848399999999998</v>
      </c>
      <c r="CG1810" s="105">
        <v>0.96631599999999995</v>
      </c>
      <c r="CH1810" s="105">
        <v>0.78543700000000005</v>
      </c>
      <c r="CI1810" s="105">
        <v>-0.19117400000000001</v>
      </c>
      <c r="CJ1810" s="105">
        <v>-6.1702700000000003E-3</v>
      </c>
      <c r="CK1810" s="105">
        <v>-2.79299E-3</v>
      </c>
      <c r="CL1810" s="105">
        <v>-4.9486799999999997E-2</v>
      </c>
      <c r="CM1810" s="116">
        <v>2.9619900000000001E-2</v>
      </c>
    </row>
    <row r="1811" spans="1:91">
      <c r="A1811" s="104" t="s">
        <v>4684</v>
      </c>
      <c r="B1811" s="104" t="s">
        <v>4685</v>
      </c>
      <c r="C1811" s="104" t="s">
        <v>1370</v>
      </c>
      <c r="D1811" s="105">
        <v>29.957500000000003</v>
      </c>
      <c r="E1811" s="108">
        <v>521888844.5</v>
      </c>
      <c r="F1811" s="108">
        <v>226184723.5</v>
      </c>
      <c r="G1811" s="108">
        <v>220665745</v>
      </c>
      <c r="H1811" s="108">
        <v>735662356</v>
      </c>
      <c r="I1811" s="108">
        <v>583728313.5</v>
      </c>
      <c r="J1811" s="108">
        <v>424769461</v>
      </c>
      <c r="K1811" s="108">
        <v>190382000000</v>
      </c>
      <c r="L1811" s="108">
        <v>78488893260</v>
      </c>
      <c r="M1811" s="108">
        <v>269751000000</v>
      </c>
      <c r="N1811" s="108">
        <v>975409996</v>
      </c>
      <c r="O1811" s="108">
        <v>1878136750</v>
      </c>
      <c r="P1811" s="108">
        <v>1013033009</v>
      </c>
      <c r="Q1811" s="108">
        <v>1080599835</v>
      </c>
      <c r="R1811" s="108">
        <v>782821834</v>
      </c>
      <c r="S1811" s="108">
        <v>499061528.5</v>
      </c>
      <c r="T1811" s="108">
        <v>648609332.5</v>
      </c>
      <c r="U1811" s="108">
        <v>749316566.79999995</v>
      </c>
      <c r="V1811" s="108">
        <v>733158299.79999995</v>
      </c>
      <c r="W1811" s="108">
        <v>756793780.29999995</v>
      </c>
      <c r="X1811" s="108">
        <v>803316108.5</v>
      </c>
      <c r="Y1811" s="108">
        <v>1031216205</v>
      </c>
      <c r="Z1811" s="108">
        <v>704985511.5</v>
      </c>
      <c r="AA1811" s="108">
        <v>740276282</v>
      </c>
      <c r="AB1811" s="108">
        <v>816094041</v>
      </c>
      <c r="AC1811" s="108">
        <v>1053532708</v>
      </c>
      <c r="AD1811" s="108">
        <v>1168943939</v>
      </c>
      <c r="AE1811" s="108">
        <v>1181900695</v>
      </c>
      <c r="AF1811" s="108">
        <v>1022191675</v>
      </c>
      <c r="AG1811" s="108">
        <v>1155980637</v>
      </c>
      <c r="AH1811" s="115">
        <v>1465083667</v>
      </c>
      <c r="AI1811" s="105">
        <v>29.342700000000001</v>
      </c>
      <c r="AJ1811" s="105">
        <v>28.3352</v>
      </c>
      <c r="AK1811" s="105">
        <v>28.342500000000001</v>
      </c>
      <c r="AL1811" s="105">
        <v>29.728899999999999</v>
      </c>
      <c r="AM1811" s="105">
        <v>29.548100000000002</v>
      </c>
      <c r="AN1811" s="105">
        <v>29.197399999999998</v>
      </c>
      <c r="AO1811" s="105">
        <v>37.698999999999998</v>
      </c>
      <c r="AP1811" s="105">
        <v>36.575499999999998</v>
      </c>
      <c r="AQ1811" s="105">
        <v>38.161900000000003</v>
      </c>
      <c r="AR1811" s="105">
        <v>30.308</v>
      </c>
      <c r="AS1811" s="105">
        <v>31.3201</v>
      </c>
      <c r="AT1811" s="105">
        <v>30.520199999999999</v>
      </c>
      <c r="AU1811" s="105">
        <v>30.24</v>
      </c>
      <c r="AV1811" s="105">
        <v>29.8338</v>
      </c>
      <c r="AW1811" s="105">
        <v>29.276700000000002</v>
      </c>
      <c r="AX1811" s="105">
        <v>29.652100000000001</v>
      </c>
      <c r="AY1811" s="105">
        <v>29.806799999999999</v>
      </c>
      <c r="AZ1811" s="105">
        <v>29.754200000000001</v>
      </c>
      <c r="BA1811" s="105">
        <v>29.740300000000001</v>
      </c>
      <c r="BB1811" s="105">
        <v>29.930900000000001</v>
      </c>
      <c r="BC1811" s="105">
        <v>30.147200000000002</v>
      </c>
      <c r="BD1811" s="105">
        <v>29.785</v>
      </c>
      <c r="BE1811" s="105">
        <v>29.8904</v>
      </c>
      <c r="BF1811" s="105">
        <v>30.040700000000001</v>
      </c>
      <c r="BG1811" s="105">
        <v>30.012699999999999</v>
      </c>
      <c r="BH1811" s="105">
        <v>30.162199999999999</v>
      </c>
      <c r="BI1811" s="105">
        <v>30.1523</v>
      </c>
      <c r="BJ1811" s="105">
        <v>29.984100000000002</v>
      </c>
      <c r="BK1811" s="105">
        <v>30.0595</v>
      </c>
      <c r="BL1811" s="116">
        <v>30.4649</v>
      </c>
      <c r="BM1811" s="112">
        <v>1.50607E-2</v>
      </c>
      <c r="BN1811" s="112">
        <v>3.48481E-2</v>
      </c>
      <c r="BO1811" s="112">
        <v>1.2156599999999999E-4</v>
      </c>
      <c r="BP1811" s="112">
        <v>0.185645</v>
      </c>
      <c r="BQ1811" s="112">
        <v>0.289771</v>
      </c>
      <c r="BR1811" s="112">
        <v>5.0492200000000001E-2</v>
      </c>
      <c r="BS1811" s="112">
        <v>0.29265999999999998</v>
      </c>
      <c r="BT1811" s="112">
        <v>0.18834400000000001</v>
      </c>
      <c r="BU1811" s="117">
        <v>0.71975299999999998</v>
      </c>
      <c r="BV1811" s="112">
        <v>5.0536299999999999E-2</v>
      </c>
      <c r="BW1811" s="112">
        <v>8.3252999999999994E-2</v>
      </c>
      <c r="BX1811" s="112">
        <v>8.0317500000000007E-3</v>
      </c>
      <c r="BY1811" s="112">
        <v>0.26115699999999997</v>
      </c>
      <c r="BZ1811" s="112">
        <v>0.62838799999999995</v>
      </c>
      <c r="CA1811" s="112">
        <v>0.22291</v>
      </c>
      <c r="CB1811" s="112">
        <v>0.52951300000000001</v>
      </c>
      <c r="CC1811" s="112">
        <v>0.38776100000000002</v>
      </c>
      <c r="CD1811" s="117">
        <v>0.90846300000000002</v>
      </c>
      <c r="CE1811" s="105">
        <v>-1.49604</v>
      </c>
      <c r="CF1811" s="105">
        <v>-0.67803400000000003</v>
      </c>
      <c r="CG1811" s="105">
        <v>7.3093199999999996</v>
      </c>
      <c r="CH1811" s="105">
        <v>0.54660699999999995</v>
      </c>
      <c r="CI1811" s="105">
        <v>-0.38598700000000002</v>
      </c>
      <c r="CJ1811" s="105">
        <v>-0.43176100000000001</v>
      </c>
      <c r="CK1811" s="105">
        <v>-0.230046</v>
      </c>
      <c r="CL1811" s="105">
        <v>-0.26409100000000002</v>
      </c>
      <c r="CM1811" s="116">
        <v>-6.0424199999999997E-2</v>
      </c>
    </row>
    <row r="1812" spans="1:91">
      <c r="A1812" s="104" t="s">
        <v>5498</v>
      </c>
      <c r="B1812" s="104" t="s">
        <v>5499</v>
      </c>
      <c r="C1812" s="104" t="s">
        <v>5500</v>
      </c>
      <c r="D1812" s="105">
        <v>30.824649999999998</v>
      </c>
      <c r="E1812" s="108">
        <v>361747886.80000001</v>
      </c>
      <c r="F1812" s="108">
        <v>2095999040</v>
      </c>
      <c r="G1812" s="108">
        <v>2165060576</v>
      </c>
      <c r="H1812" s="108">
        <v>2166799181</v>
      </c>
      <c r="I1812" s="108">
        <v>1985220992</v>
      </c>
      <c r="J1812" s="108">
        <v>2012147200</v>
      </c>
      <c r="K1812" s="108">
        <v>2047576768</v>
      </c>
      <c r="L1812" s="108">
        <v>1392415488</v>
      </c>
      <c r="M1812" s="108">
        <v>2189153648</v>
      </c>
      <c r="N1812" s="108">
        <v>1380446304</v>
      </c>
      <c r="O1812" s="108">
        <v>1345987937</v>
      </c>
      <c r="P1812" s="108">
        <v>1199251360</v>
      </c>
      <c r="Q1812" s="108">
        <v>375914414.30000001</v>
      </c>
      <c r="R1812" s="108">
        <v>335888256</v>
      </c>
      <c r="S1812" s="108">
        <v>1680635872</v>
      </c>
      <c r="T1812" s="108">
        <v>1857004737</v>
      </c>
      <c r="U1812" s="108">
        <v>384302356</v>
      </c>
      <c r="V1812" s="108">
        <v>334787700</v>
      </c>
      <c r="W1812" s="108">
        <v>371282304</v>
      </c>
      <c r="X1812" s="108">
        <v>2114479501</v>
      </c>
      <c r="Y1812" s="108">
        <v>363914740.5</v>
      </c>
      <c r="Z1812" s="108">
        <v>301498625.5</v>
      </c>
      <c r="AA1812" s="108">
        <v>289004896</v>
      </c>
      <c r="AB1812" s="108">
        <v>308429760</v>
      </c>
      <c r="AC1812" s="108">
        <v>2436951320</v>
      </c>
      <c r="AD1812" s="108">
        <v>2167416188</v>
      </c>
      <c r="AE1812" s="108">
        <v>2200576945</v>
      </c>
      <c r="AF1812" s="108">
        <v>384066059.30000001</v>
      </c>
      <c r="AG1812" s="108">
        <v>435799040.5</v>
      </c>
      <c r="AH1812" s="115">
        <v>484558824</v>
      </c>
      <c r="AI1812" s="105">
        <v>28.8139</v>
      </c>
      <c r="AJ1812" s="105">
        <v>31.564</v>
      </c>
      <c r="AK1812" s="105">
        <v>31.599399999999999</v>
      </c>
      <c r="AL1812" s="105">
        <v>31.287299999999998</v>
      </c>
      <c r="AM1812" s="105">
        <v>31.3141</v>
      </c>
      <c r="AN1812" s="105">
        <v>31.4162</v>
      </c>
      <c r="AO1812" s="105">
        <v>31.164300000000001</v>
      </c>
      <c r="AP1812" s="105">
        <v>31.0669</v>
      </c>
      <c r="AQ1812" s="105">
        <v>31.216799999999999</v>
      </c>
      <c r="AR1812" s="105">
        <v>30.792100000000001</v>
      </c>
      <c r="AS1812" s="105">
        <v>30.857199999999999</v>
      </c>
      <c r="AT1812" s="105">
        <v>30.7637</v>
      </c>
      <c r="AU1812" s="105">
        <v>28.682600000000001</v>
      </c>
      <c r="AV1812" s="105">
        <v>28.613099999999999</v>
      </c>
      <c r="AW1812" s="105">
        <v>31.0151</v>
      </c>
      <c r="AX1812" s="105">
        <v>31.169599999999999</v>
      </c>
      <c r="AY1812" s="105">
        <v>28.842500000000001</v>
      </c>
      <c r="AZ1812" s="105">
        <v>28.629799999999999</v>
      </c>
      <c r="BA1812" s="105">
        <v>28.712900000000001</v>
      </c>
      <c r="BB1812" s="105">
        <v>31.323699999999999</v>
      </c>
      <c r="BC1812" s="105">
        <v>28.660699999999999</v>
      </c>
      <c r="BD1812" s="105">
        <v>28.582799999999999</v>
      </c>
      <c r="BE1812" s="105">
        <v>28.539300000000001</v>
      </c>
      <c r="BF1812" s="105">
        <v>28.637</v>
      </c>
      <c r="BG1812" s="105">
        <v>31.2319</v>
      </c>
      <c r="BH1812" s="105">
        <v>31.050699999999999</v>
      </c>
      <c r="BI1812" s="105">
        <v>31.049099999999999</v>
      </c>
      <c r="BJ1812" s="105">
        <v>28.5718</v>
      </c>
      <c r="BK1812" s="105">
        <v>28.645800000000001</v>
      </c>
      <c r="BL1812" s="116">
        <v>28.844100000000001</v>
      </c>
      <c r="BM1812" s="112">
        <v>0.10033</v>
      </c>
      <c r="BN1812" s="112">
        <v>7.9891100000000002E-6</v>
      </c>
      <c r="BO1812" s="112">
        <v>1.17797E-5</v>
      </c>
      <c r="BP1812" s="112">
        <v>1.6055199999999998E-5</v>
      </c>
      <c r="BQ1812" s="112">
        <v>0.398258</v>
      </c>
      <c r="BR1812" s="112">
        <v>0.35213899999999998</v>
      </c>
      <c r="BS1812" s="112">
        <v>0.37600800000000001</v>
      </c>
      <c r="BT1812" s="112">
        <v>0.30616900000000002</v>
      </c>
      <c r="BU1812" s="117">
        <v>1.8189599999999999E-5</v>
      </c>
      <c r="BV1812" s="112">
        <v>0.162633</v>
      </c>
      <c r="BW1812" s="112">
        <v>2.2338599999999998E-3</v>
      </c>
      <c r="BX1812" s="112">
        <v>3.1760899999999999E-3</v>
      </c>
      <c r="BY1812" s="112">
        <v>1.7089900000000001E-3</v>
      </c>
      <c r="BZ1812" s="112">
        <v>0.70454499999999998</v>
      </c>
      <c r="CA1812" s="112">
        <v>0.62069799999999997</v>
      </c>
      <c r="CB1812" s="112">
        <v>0.60287100000000005</v>
      </c>
      <c r="CC1812" s="112">
        <v>0.50814400000000004</v>
      </c>
      <c r="CD1812" s="117">
        <v>3.4851300000000002E-2</v>
      </c>
      <c r="CE1812" s="105">
        <v>1.9718899999999999</v>
      </c>
      <c r="CF1812" s="105">
        <v>2.6519599999999999</v>
      </c>
      <c r="CG1812" s="105">
        <v>2.46211</v>
      </c>
      <c r="CH1812" s="105">
        <v>2.1170800000000001</v>
      </c>
      <c r="CI1812" s="105">
        <v>0.74970499999999995</v>
      </c>
      <c r="CJ1812" s="105">
        <v>0.86007900000000004</v>
      </c>
      <c r="CK1812" s="105">
        <v>0.878529</v>
      </c>
      <c r="CL1812" s="105">
        <v>-0.100851</v>
      </c>
      <c r="CM1812" s="116">
        <v>2.42334</v>
      </c>
    </row>
    <row r="1813" spans="1:91">
      <c r="A1813" s="104" t="s">
        <v>4686</v>
      </c>
      <c r="B1813" s="104" t="s">
        <v>4687</v>
      </c>
      <c r="C1813" s="104" t="s">
        <v>4688</v>
      </c>
      <c r="D1813" s="105">
        <v>28.14705</v>
      </c>
      <c r="E1813" s="108">
        <v>217062108.5</v>
      </c>
      <c r="F1813" s="108">
        <v>114224320</v>
      </c>
      <c r="G1813" s="108">
        <v>111498408</v>
      </c>
      <c r="H1813" s="108">
        <v>266534128</v>
      </c>
      <c r="I1813" s="108">
        <v>151834352</v>
      </c>
      <c r="J1813" s="108">
        <v>132686240</v>
      </c>
      <c r="K1813" s="108">
        <v>250385215.5</v>
      </c>
      <c r="L1813" s="108">
        <v>80675032</v>
      </c>
      <c r="M1813" s="108">
        <v>192588176</v>
      </c>
      <c r="N1813" s="108">
        <v>116946040</v>
      </c>
      <c r="O1813" s="108">
        <v>122367120</v>
      </c>
      <c r="P1813" s="108">
        <v>114838912</v>
      </c>
      <c r="Q1813" s="108">
        <v>261286727.5</v>
      </c>
      <c r="R1813" s="108">
        <v>304744756</v>
      </c>
      <c r="S1813" s="108">
        <v>260775312</v>
      </c>
      <c r="T1813" s="108">
        <v>230125315.80000001</v>
      </c>
      <c r="U1813" s="108">
        <v>238561163.30000001</v>
      </c>
      <c r="V1813" s="108">
        <v>201927376</v>
      </c>
      <c r="W1813" s="108">
        <v>244478103</v>
      </c>
      <c r="X1813" s="108">
        <v>263181819.80000001</v>
      </c>
      <c r="Y1813" s="108">
        <v>289034189</v>
      </c>
      <c r="Z1813" s="108">
        <v>263913873</v>
      </c>
      <c r="AA1813" s="108">
        <v>251912255</v>
      </c>
      <c r="AB1813" s="108">
        <v>247223165.5</v>
      </c>
      <c r="AC1813" s="108">
        <v>283846252</v>
      </c>
      <c r="AD1813" s="108">
        <v>301086268</v>
      </c>
      <c r="AE1813" s="108">
        <v>282501882</v>
      </c>
      <c r="AF1813" s="108">
        <v>315156960</v>
      </c>
      <c r="AG1813" s="108">
        <v>312244600.30000001</v>
      </c>
      <c r="AH1813" s="115">
        <v>318029611</v>
      </c>
      <c r="AI1813" s="105">
        <v>28.077000000000002</v>
      </c>
      <c r="AJ1813" s="105">
        <v>27.480599999999999</v>
      </c>
      <c r="AK1813" s="105">
        <v>27.424399999999999</v>
      </c>
      <c r="AL1813" s="105">
        <v>28.264099999999999</v>
      </c>
      <c r="AM1813" s="105">
        <v>27.634399999999999</v>
      </c>
      <c r="AN1813" s="105">
        <v>27.5245</v>
      </c>
      <c r="AO1813" s="105">
        <v>28.163699999999999</v>
      </c>
      <c r="AP1813" s="105">
        <v>27.313300000000002</v>
      </c>
      <c r="AQ1813" s="105">
        <v>27.71</v>
      </c>
      <c r="AR1813" s="105">
        <v>27.255600000000001</v>
      </c>
      <c r="AS1813" s="105">
        <v>27.519100000000002</v>
      </c>
      <c r="AT1813" s="105">
        <v>27.379200000000001</v>
      </c>
      <c r="AU1813" s="105">
        <v>28.1769</v>
      </c>
      <c r="AV1813" s="105">
        <v>28.4727</v>
      </c>
      <c r="AW1813" s="105">
        <v>28.438800000000001</v>
      </c>
      <c r="AX1813" s="105">
        <v>28.1572</v>
      </c>
      <c r="AY1813" s="105">
        <v>28.136900000000001</v>
      </c>
      <c r="AZ1813" s="105">
        <v>27.968699999999998</v>
      </c>
      <c r="BA1813" s="105">
        <v>28.110099999999999</v>
      </c>
      <c r="BB1813" s="105">
        <v>28.310099999999998</v>
      </c>
      <c r="BC1813" s="105">
        <v>28.323899999999998</v>
      </c>
      <c r="BD1813" s="105">
        <v>28.407499999999999</v>
      </c>
      <c r="BE1813" s="105">
        <v>28.362400000000001</v>
      </c>
      <c r="BF1813" s="105">
        <v>28.317799999999998</v>
      </c>
      <c r="BG1813" s="105">
        <v>28.1129</v>
      </c>
      <c r="BH1813" s="105">
        <v>28.199000000000002</v>
      </c>
      <c r="BI1813" s="105">
        <v>28.087599999999998</v>
      </c>
      <c r="BJ1813" s="105">
        <v>28.2865</v>
      </c>
      <c r="BK1813" s="105">
        <v>28.173200000000001</v>
      </c>
      <c r="BL1813" s="116">
        <v>28.255400000000002</v>
      </c>
      <c r="BM1813" s="112">
        <v>5.23775E-2</v>
      </c>
      <c r="BN1813" s="112">
        <v>0.13808200000000001</v>
      </c>
      <c r="BO1813" s="112">
        <v>0.109199</v>
      </c>
      <c r="BP1813" s="112">
        <v>5.1086199999999995E-4</v>
      </c>
      <c r="BQ1813" s="112">
        <v>0.278777</v>
      </c>
      <c r="BR1813" s="112">
        <v>9.2947199999999994E-2</v>
      </c>
      <c r="BS1813" s="112">
        <v>0.90626899999999999</v>
      </c>
      <c r="BT1813" s="112">
        <v>4.3416000000000003E-2</v>
      </c>
      <c r="BU1813" s="117">
        <v>9.2275300000000005E-2</v>
      </c>
      <c r="BV1813" s="112">
        <v>0.102508</v>
      </c>
      <c r="BW1813" s="112">
        <v>0.21667900000000001</v>
      </c>
      <c r="BX1813" s="112">
        <v>0.20313100000000001</v>
      </c>
      <c r="BY1813" s="112">
        <v>5.9321900000000004E-3</v>
      </c>
      <c r="BZ1813" s="112">
        <v>0.62114999999999998</v>
      </c>
      <c r="CA1813" s="112">
        <v>0.31025599999999998</v>
      </c>
      <c r="CB1813" s="112">
        <v>0.95881400000000006</v>
      </c>
      <c r="CC1813" s="112">
        <v>0.167374</v>
      </c>
      <c r="CD1813" s="117">
        <v>0.61494599999999999</v>
      </c>
      <c r="CE1813" s="105">
        <v>-0.577712</v>
      </c>
      <c r="CF1813" s="105">
        <v>-0.43073099999999998</v>
      </c>
      <c r="CG1813" s="105">
        <v>-0.50937699999999997</v>
      </c>
      <c r="CH1813" s="105">
        <v>-0.85375699999999999</v>
      </c>
      <c r="CI1813" s="105">
        <v>0.124428</v>
      </c>
      <c r="CJ1813" s="105">
        <v>-0.150813</v>
      </c>
      <c r="CK1813" s="105">
        <v>9.6454599999999998E-3</v>
      </c>
      <c r="CL1813" s="105">
        <v>0.12416000000000001</v>
      </c>
      <c r="CM1813" s="116">
        <v>-0.105249</v>
      </c>
    </row>
    <row r="1814" spans="1:91">
      <c r="A1814" s="104" t="s">
        <v>4689</v>
      </c>
      <c r="B1814" s="104" t="s">
        <v>4690</v>
      </c>
      <c r="C1814" s="104" t="s">
        <v>1049</v>
      </c>
      <c r="D1814" s="105">
        <v>28.16705</v>
      </c>
      <c r="E1814" s="108">
        <v>147471515</v>
      </c>
      <c r="F1814" s="108">
        <v>126530726</v>
      </c>
      <c r="G1814" s="108">
        <v>141298042</v>
      </c>
      <c r="H1814" s="108">
        <v>332190356</v>
      </c>
      <c r="I1814" s="108">
        <v>277415602</v>
      </c>
      <c r="J1814" s="108">
        <v>282356857.30000001</v>
      </c>
      <c r="K1814" s="108">
        <v>222486587</v>
      </c>
      <c r="L1814" s="108">
        <v>140813620</v>
      </c>
      <c r="M1814" s="108">
        <v>263313456</v>
      </c>
      <c r="N1814" s="108">
        <v>248326304</v>
      </c>
      <c r="O1814" s="108">
        <v>192414630</v>
      </c>
      <c r="P1814" s="108">
        <v>199061654.5</v>
      </c>
      <c r="Q1814" s="108">
        <v>282850191</v>
      </c>
      <c r="R1814" s="108">
        <v>184667837.5</v>
      </c>
      <c r="S1814" s="108">
        <v>154915515.5</v>
      </c>
      <c r="T1814" s="108">
        <v>224112969</v>
      </c>
      <c r="U1814" s="108">
        <v>265447408</v>
      </c>
      <c r="V1814" s="108">
        <v>227445716</v>
      </c>
      <c r="W1814" s="108">
        <v>213847016</v>
      </c>
      <c r="X1814" s="108">
        <v>268951831</v>
      </c>
      <c r="Y1814" s="108">
        <v>252548768.80000001</v>
      </c>
      <c r="Z1814" s="108">
        <v>230862259.5</v>
      </c>
      <c r="AA1814" s="108">
        <v>192442978.5</v>
      </c>
      <c r="AB1814" s="108">
        <v>218005960</v>
      </c>
      <c r="AC1814" s="108">
        <v>350081431.5</v>
      </c>
      <c r="AD1814" s="108">
        <v>329270226</v>
      </c>
      <c r="AE1814" s="108">
        <v>316037993.5</v>
      </c>
      <c r="AF1814" s="108">
        <v>322410410</v>
      </c>
      <c r="AG1814" s="108">
        <v>387570772</v>
      </c>
      <c r="AH1814" s="115">
        <v>303526844</v>
      </c>
      <c r="AI1814" s="105">
        <v>27.519300000000001</v>
      </c>
      <c r="AJ1814" s="105">
        <v>27.6282</v>
      </c>
      <c r="AK1814" s="105">
        <v>27.7652</v>
      </c>
      <c r="AL1814" s="105">
        <v>28.581800000000001</v>
      </c>
      <c r="AM1814" s="105">
        <v>28.514199999999999</v>
      </c>
      <c r="AN1814" s="105">
        <v>28.5928</v>
      </c>
      <c r="AO1814" s="105">
        <v>27.992000000000001</v>
      </c>
      <c r="AP1814" s="105">
        <v>28.002199999999998</v>
      </c>
      <c r="AQ1814" s="105">
        <v>28.161300000000001</v>
      </c>
      <c r="AR1814" s="105">
        <v>28.339099999999998</v>
      </c>
      <c r="AS1814" s="105">
        <v>28.147500000000001</v>
      </c>
      <c r="AT1814" s="105">
        <v>28.172799999999999</v>
      </c>
      <c r="AU1814" s="105">
        <v>28.303599999999999</v>
      </c>
      <c r="AV1814" s="105">
        <v>27.7501</v>
      </c>
      <c r="AW1814" s="105">
        <v>27.678599999999999</v>
      </c>
      <c r="AX1814" s="105">
        <v>28.119</v>
      </c>
      <c r="AY1814" s="105">
        <v>28.290600000000001</v>
      </c>
      <c r="AZ1814" s="105">
        <v>28.141999999999999</v>
      </c>
      <c r="BA1814" s="105">
        <v>27.916899999999998</v>
      </c>
      <c r="BB1814" s="105">
        <v>28.342400000000001</v>
      </c>
      <c r="BC1814" s="105">
        <v>28.1264</v>
      </c>
      <c r="BD1814" s="105">
        <v>28.218</v>
      </c>
      <c r="BE1814" s="105">
        <v>27.984500000000001</v>
      </c>
      <c r="BF1814" s="105">
        <v>28.136399999999998</v>
      </c>
      <c r="BG1814" s="105">
        <v>28.425899999999999</v>
      </c>
      <c r="BH1814" s="105">
        <v>28.330100000000002</v>
      </c>
      <c r="BI1814" s="105">
        <v>28.249400000000001</v>
      </c>
      <c r="BJ1814" s="105">
        <v>28.319400000000002</v>
      </c>
      <c r="BK1814" s="105">
        <v>28.480899999999998</v>
      </c>
      <c r="BL1814" s="116">
        <v>28.189499999999999</v>
      </c>
      <c r="BM1814" s="112">
        <v>3.28889E-3</v>
      </c>
      <c r="BN1814" s="112">
        <v>5.6763000000000001E-2</v>
      </c>
      <c r="BO1814" s="112">
        <v>5.0565400000000003E-2</v>
      </c>
      <c r="BP1814" s="112">
        <v>0.34756199999999998</v>
      </c>
      <c r="BQ1814" s="112">
        <v>0.122656</v>
      </c>
      <c r="BR1814" s="112">
        <v>0.21796699999999999</v>
      </c>
      <c r="BS1814" s="112">
        <v>0.247921</v>
      </c>
      <c r="BT1814" s="112">
        <v>0.116357</v>
      </c>
      <c r="BU1814" s="117">
        <v>0.96030199999999999</v>
      </c>
      <c r="BV1814" s="112">
        <v>2.36251E-2</v>
      </c>
      <c r="BW1814" s="112">
        <v>0.11521000000000001</v>
      </c>
      <c r="BX1814" s="112">
        <v>0.135881</v>
      </c>
      <c r="BY1814" s="112">
        <v>0.432141</v>
      </c>
      <c r="BZ1814" s="112">
        <v>0.49790200000000001</v>
      </c>
      <c r="CA1814" s="112">
        <v>0.47867500000000002</v>
      </c>
      <c r="CB1814" s="112">
        <v>0.48176099999999999</v>
      </c>
      <c r="CC1814" s="112">
        <v>0.29385899999999998</v>
      </c>
      <c r="CD1814" s="117">
        <v>0.98883100000000002</v>
      </c>
      <c r="CE1814" s="105">
        <v>-0.69233800000000001</v>
      </c>
      <c r="CF1814" s="105">
        <v>0.233039</v>
      </c>
      <c r="CG1814" s="105">
        <v>-0.27811000000000002</v>
      </c>
      <c r="CH1814" s="105">
        <v>-0.110093</v>
      </c>
      <c r="CI1814" s="105">
        <v>-0.419186</v>
      </c>
      <c r="CJ1814" s="105">
        <v>-0.14604900000000001</v>
      </c>
      <c r="CK1814" s="105">
        <v>-0.20133599999999999</v>
      </c>
      <c r="CL1814" s="105">
        <v>-0.21695200000000001</v>
      </c>
      <c r="CM1814" s="116">
        <v>5.21851E-3</v>
      </c>
    </row>
    <row r="1815" spans="1:91">
      <c r="A1815" s="104" t="s">
        <v>4691</v>
      </c>
      <c r="B1815" s="104" t="s">
        <v>4692</v>
      </c>
      <c r="C1815" s="104" t="s">
        <v>1083</v>
      </c>
      <c r="D1815" s="105">
        <v>29.49175</v>
      </c>
      <c r="E1815" s="108">
        <v>586662496</v>
      </c>
      <c r="F1815" s="108">
        <v>296172504</v>
      </c>
      <c r="G1815" s="108">
        <v>418025510</v>
      </c>
      <c r="H1815" s="108">
        <v>809520332</v>
      </c>
      <c r="I1815" s="108">
        <v>373192710.5</v>
      </c>
      <c r="J1815" s="108">
        <v>232068751</v>
      </c>
      <c r="K1815" s="108">
        <v>557070680</v>
      </c>
      <c r="L1815" s="108">
        <v>101427096</v>
      </c>
      <c r="M1815" s="108">
        <v>516395517</v>
      </c>
      <c r="N1815" s="108">
        <v>1048288138</v>
      </c>
      <c r="O1815" s="108">
        <v>244476716.30000001</v>
      </c>
      <c r="P1815" s="108">
        <v>196428960</v>
      </c>
      <c r="Q1815" s="108">
        <v>647257803</v>
      </c>
      <c r="R1815" s="108">
        <v>417233748.5</v>
      </c>
      <c r="S1815" s="108">
        <v>224308320.5</v>
      </c>
      <c r="T1815" s="108">
        <v>512912111</v>
      </c>
      <c r="U1815" s="108">
        <v>627182168</v>
      </c>
      <c r="V1815" s="108">
        <v>593469760</v>
      </c>
      <c r="W1815" s="108">
        <v>770935760</v>
      </c>
      <c r="X1815" s="108">
        <v>572286692</v>
      </c>
      <c r="Y1815" s="108">
        <v>722741592</v>
      </c>
      <c r="Z1815" s="108">
        <v>881384812</v>
      </c>
      <c r="AA1815" s="108">
        <v>1011373632</v>
      </c>
      <c r="AB1815" s="108">
        <v>656091830</v>
      </c>
      <c r="AC1815" s="108">
        <v>1323340658</v>
      </c>
      <c r="AD1815" s="108">
        <v>1193793176</v>
      </c>
      <c r="AE1815" s="108">
        <v>1412893956</v>
      </c>
      <c r="AF1815" s="108">
        <v>1042351882</v>
      </c>
      <c r="AG1815" s="108">
        <v>1382688227</v>
      </c>
      <c r="AH1815" s="115">
        <v>1021931648</v>
      </c>
      <c r="AI1815" s="105">
        <v>29.511399999999998</v>
      </c>
      <c r="AJ1815" s="105">
        <v>28.717099999999999</v>
      </c>
      <c r="AK1815" s="105">
        <v>29.242899999999999</v>
      </c>
      <c r="AL1815" s="105">
        <v>29.866900000000001</v>
      </c>
      <c r="AM1815" s="105">
        <v>28.9133</v>
      </c>
      <c r="AN1815" s="105">
        <v>28.337</v>
      </c>
      <c r="AO1815" s="105">
        <v>29.308700000000002</v>
      </c>
      <c r="AP1815" s="105">
        <v>27.491499999999998</v>
      </c>
      <c r="AQ1815" s="105">
        <v>29.132999999999999</v>
      </c>
      <c r="AR1815" s="105">
        <v>30.3886</v>
      </c>
      <c r="AS1815" s="105">
        <v>28.485099999999999</v>
      </c>
      <c r="AT1815" s="105">
        <v>28.153600000000001</v>
      </c>
      <c r="AU1815" s="105">
        <v>29.458200000000001</v>
      </c>
      <c r="AV1815" s="105">
        <v>28.925999999999998</v>
      </c>
      <c r="AW1815" s="105">
        <v>28.21</v>
      </c>
      <c r="AX1815" s="105">
        <v>29.313500000000001</v>
      </c>
      <c r="AY1815" s="105">
        <v>29.555199999999999</v>
      </c>
      <c r="AZ1815" s="105">
        <v>29.472100000000001</v>
      </c>
      <c r="BA1815" s="105">
        <v>29.766999999999999</v>
      </c>
      <c r="BB1815" s="105">
        <v>29.444700000000001</v>
      </c>
      <c r="BC1815" s="105">
        <v>29.6418</v>
      </c>
      <c r="BD1815" s="105">
        <v>30.107299999999999</v>
      </c>
      <c r="BE1815" s="105">
        <v>30.3446</v>
      </c>
      <c r="BF1815" s="105">
        <v>29.725899999999999</v>
      </c>
      <c r="BG1815" s="105">
        <v>30.343</v>
      </c>
      <c r="BH1815" s="105">
        <v>30.192900000000002</v>
      </c>
      <c r="BI1815" s="105">
        <v>30.4099</v>
      </c>
      <c r="BJ1815" s="105">
        <v>30.0122</v>
      </c>
      <c r="BK1815" s="105">
        <v>30.316800000000001</v>
      </c>
      <c r="BL1815" s="116">
        <v>29.943300000000001</v>
      </c>
      <c r="BM1815" s="112">
        <v>2.2938900000000002E-2</v>
      </c>
      <c r="BN1815" s="112">
        <v>8.4480899999999998E-2</v>
      </c>
      <c r="BO1815" s="112">
        <v>7.0317599999999994E-2</v>
      </c>
      <c r="BP1815" s="112">
        <v>0.200128</v>
      </c>
      <c r="BQ1815" s="112">
        <v>3.1929600000000002E-2</v>
      </c>
      <c r="BR1815" s="112">
        <v>8.8228999999999998E-3</v>
      </c>
      <c r="BS1815" s="112">
        <v>3.3185199999999998E-2</v>
      </c>
      <c r="BT1815" s="112">
        <v>0.88992099999999996</v>
      </c>
      <c r="BU1815" s="117">
        <v>0.16295299999999999</v>
      </c>
      <c r="BV1815" s="112">
        <v>6.3604999999999995E-2</v>
      </c>
      <c r="BW1815" s="112">
        <v>0.151418</v>
      </c>
      <c r="BX1815" s="112">
        <v>0.16350500000000001</v>
      </c>
      <c r="BY1815" s="112">
        <v>0.27645700000000001</v>
      </c>
      <c r="BZ1815" s="112">
        <v>0.35445500000000002</v>
      </c>
      <c r="CA1815" s="112">
        <v>8.5175000000000001E-2</v>
      </c>
      <c r="CB1815" s="112">
        <v>0.174678</v>
      </c>
      <c r="CC1815" s="112">
        <v>0.94129099999999999</v>
      </c>
      <c r="CD1815" s="117">
        <v>0.68399600000000005</v>
      </c>
      <c r="CE1815" s="105">
        <v>-0.93364499999999995</v>
      </c>
      <c r="CF1815" s="105">
        <v>-1.05172</v>
      </c>
      <c r="CG1815" s="105">
        <v>-1.4463900000000001</v>
      </c>
      <c r="CH1815" s="105">
        <v>-1.08168</v>
      </c>
      <c r="CI1815" s="105">
        <v>-1.2260599999999999</v>
      </c>
      <c r="CJ1815" s="105">
        <v>-0.643841</v>
      </c>
      <c r="CK1815" s="105">
        <v>-0.472937</v>
      </c>
      <c r="CL1815" s="105">
        <v>-3.1498600000000002E-2</v>
      </c>
      <c r="CM1815" s="116">
        <v>0.22447700000000001</v>
      </c>
    </row>
    <row r="1816" spans="1:91">
      <c r="A1816" s="104" t="s">
        <v>5501</v>
      </c>
      <c r="B1816" s="104" t="s">
        <v>5502</v>
      </c>
      <c r="C1816" s="104" t="s">
        <v>5503</v>
      </c>
      <c r="D1816" s="105">
        <v>25.066299999999998</v>
      </c>
      <c r="E1816" s="108">
        <v>79298064</v>
      </c>
      <c r="F1816" s="108">
        <v>55848884</v>
      </c>
      <c r="G1816" s="108">
        <v>81237992</v>
      </c>
      <c r="H1816" s="108">
        <v>58437492.5</v>
      </c>
      <c r="I1816" s="108">
        <v>50128992</v>
      </c>
      <c r="J1816" s="108">
        <v>16702957</v>
      </c>
      <c r="K1816" s="108">
        <v>73796552</v>
      </c>
      <c r="L1816" s="108">
        <v>32856104</v>
      </c>
      <c r="M1816" s="108">
        <v>57187764</v>
      </c>
      <c r="N1816" s="108">
        <v>22176491.5</v>
      </c>
      <c r="O1816" s="108">
        <v>17266319.5</v>
      </c>
      <c r="P1816" s="108">
        <v>16440037</v>
      </c>
      <c r="Q1816" s="108">
        <v>20625048</v>
      </c>
      <c r="R1816" s="108">
        <v>26739532</v>
      </c>
      <c r="S1816" s="108">
        <v>21901496</v>
      </c>
      <c r="T1816" s="108">
        <v>12445206</v>
      </c>
      <c r="U1816" s="108">
        <v>12011960.5</v>
      </c>
      <c r="V1816" s="108">
        <v>27554852</v>
      </c>
      <c r="W1816" s="108">
        <v>40916294.5</v>
      </c>
      <c r="X1816" s="108">
        <v>50472664</v>
      </c>
      <c r="Y1816" s="108">
        <v>37822456</v>
      </c>
      <c r="Z1816" s="108">
        <v>77528976</v>
      </c>
      <c r="AA1816" s="108">
        <v>79064936</v>
      </c>
      <c r="AB1816" s="108">
        <v>66818420</v>
      </c>
      <c r="AC1816" s="108">
        <v>14508895</v>
      </c>
      <c r="AD1816" s="108">
        <v>21979104</v>
      </c>
      <c r="AE1816" s="108">
        <v>5010223</v>
      </c>
      <c r="AF1816" s="108">
        <v>18758474</v>
      </c>
      <c r="AG1816" s="108">
        <v>7364662.5</v>
      </c>
      <c r="AH1816" s="115"/>
      <c r="AI1816" s="105">
        <v>26.624300000000002</v>
      </c>
      <c r="AJ1816" s="105">
        <v>26.433700000000002</v>
      </c>
      <c r="AK1816" s="105">
        <v>26.9361</v>
      </c>
      <c r="AL1816" s="105">
        <v>26.0748</v>
      </c>
      <c r="AM1816" s="105">
        <v>26.0929</v>
      </c>
      <c r="AN1816" s="105">
        <v>24.885200000000001</v>
      </c>
      <c r="AO1816" s="105">
        <v>26.388400000000001</v>
      </c>
      <c r="AP1816" s="105">
        <v>26.092300000000002</v>
      </c>
      <c r="AQ1816" s="105">
        <v>25.958300000000001</v>
      </c>
      <c r="AR1816" s="105">
        <v>24.664300000000001</v>
      </c>
      <c r="AS1816" s="105">
        <v>24.7943</v>
      </c>
      <c r="AT1816" s="105">
        <v>24.5749</v>
      </c>
      <c r="AU1816" s="105">
        <v>24.4907</v>
      </c>
      <c r="AV1816" s="105">
        <v>24.962199999999999</v>
      </c>
      <c r="AW1816" s="105">
        <v>25.0016</v>
      </c>
      <c r="AX1816" s="105">
        <v>23.948399999999999</v>
      </c>
      <c r="AY1816" s="105">
        <v>23.881699999999999</v>
      </c>
      <c r="AZ1816" s="105">
        <v>25.131</v>
      </c>
      <c r="BA1816" s="105">
        <v>25.531099999999999</v>
      </c>
      <c r="BB1816" s="105">
        <v>25.972799999999999</v>
      </c>
      <c r="BC1816" s="105">
        <v>25.3965</v>
      </c>
      <c r="BD1816" s="105">
        <v>26.6035</v>
      </c>
      <c r="BE1816" s="105">
        <v>26.661200000000001</v>
      </c>
      <c r="BF1816" s="105">
        <v>26.430299999999999</v>
      </c>
      <c r="BG1816" s="105">
        <v>23.610900000000001</v>
      </c>
      <c r="BH1816" s="105">
        <v>24.4224</v>
      </c>
      <c r="BI1816" s="105">
        <v>22.270299999999999</v>
      </c>
      <c r="BJ1816" s="105">
        <v>24.216100000000001</v>
      </c>
      <c r="BK1816" s="105">
        <v>22.723600000000001</v>
      </c>
      <c r="BL1816" s="116">
        <v>21.442399999999999</v>
      </c>
      <c r="BM1816" s="112">
        <v>8.9657199999999999E-3</v>
      </c>
      <c r="BN1816" s="112">
        <v>3.2056599999999998E-2</v>
      </c>
      <c r="BO1816" s="112">
        <v>1.4481000000000001E-2</v>
      </c>
      <c r="BP1816" s="112">
        <v>7.9114699999999996E-2</v>
      </c>
      <c r="BQ1816" s="112">
        <v>6.8640000000000007E-2</v>
      </c>
      <c r="BR1816" s="112">
        <v>0.16453300000000001</v>
      </c>
      <c r="BS1816" s="112">
        <v>2.5768800000000001E-2</v>
      </c>
      <c r="BT1816" s="112">
        <v>9.3947400000000004E-3</v>
      </c>
      <c r="BU1816" s="117">
        <v>0.56333500000000003</v>
      </c>
      <c r="BV1816" s="112">
        <v>3.8035100000000002E-2</v>
      </c>
      <c r="BW1816" s="112">
        <v>7.9252299999999998E-2</v>
      </c>
      <c r="BX1816" s="112">
        <v>7.1573100000000001E-2</v>
      </c>
      <c r="BY1816" s="112">
        <v>0.13238800000000001</v>
      </c>
      <c r="BZ1816" s="112">
        <v>0.443328</v>
      </c>
      <c r="CA1816" s="112">
        <v>0.41921000000000003</v>
      </c>
      <c r="CB1816" s="112">
        <v>0.155751</v>
      </c>
      <c r="CC1816" s="112">
        <v>7.6239199999999993E-2</v>
      </c>
      <c r="CD1816" s="117">
        <v>0.84854499999999999</v>
      </c>
      <c r="CE1816" s="105">
        <v>3.8706700000000001</v>
      </c>
      <c r="CF1816" s="105">
        <v>2.8902600000000001</v>
      </c>
      <c r="CG1816" s="105">
        <v>3.3523200000000002</v>
      </c>
      <c r="CH1816" s="105">
        <v>1.88381</v>
      </c>
      <c r="CI1816" s="105">
        <v>2.0241199999999999</v>
      </c>
      <c r="CJ1816" s="105">
        <v>1.52634</v>
      </c>
      <c r="CK1816" s="105">
        <v>2.8394499999999998</v>
      </c>
      <c r="CL1816" s="105">
        <v>3.77101</v>
      </c>
      <c r="CM1816" s="116">
        <v>0.64049999999999996</v>
      </c>
    </row>
    <row r="1817" spans="1:91">
      <c r="A1817" s="104" t="s">
        <v>4693</v>
      </c>
      <c r="B1817" s="104" t="s">
        <v>4694</v>
      </c>
      <c r="C1817" s="104" t="s">
        <v>4695</v>
      </c>
      <c r="D1817" s="105">
        <v>26.5901</v>
      </c>
      <c r="E1817" s="108">
        <v>79800216</v>
      </c>
      <c r="F1817" s="108">
        <v>62453366</v>
      </c>
      <c r="G1817" s="108">
        <v>46071392</v>
      </c>
      <c r="H1817" s="108">
        <v>80577420</v>
      </c>
      <c r="I1817" s="108">
        <v>72158540</v>
      </c>
      <c r="J1817" s="108">
        <v>53279386</v>
      </c>
      <c r="K1817" s="108">
        <v>74164519</v>
      </c>
      <c r="L1817" s="108">
        <v>27662119</v>
      </c>
      <c r="M1817" s="108">
        <v>101677388</v>
      </c>
      <c r="N1817" s="108">
        <v>37730808</v>
      </c>
      <c r="O1817" s="108">
        <v>21264664.25</v>
      </c>
      <c r="P1817" s="108">
        <v>17225640</v>
      </c>
      <c r="Q1817" s="108">
        <v>109150836</v>
      </c>
      <c r="R1817" s="108">
        <v>79892880</v>
      </c>
      <c r="S1817" s="108">
        <v>132775372</v>
      </c>
      <c r="T1817" s="108">
        <v>74292614</v>
      </c>
      <c r="U1817" s="108">
        <v>74512764</v>
      </c>
      <c r="V1817" s="108">
        <v>43302632</v>
      </c>
      <c r="W1817" s="108">
        <v>95348620</v>
      </c>
      <c r="X1817" s="108">
        <v>113553762</v>
      </c>
      <c r="Y1817" s="108">
        <v>103326600</v>
      </c>
      <c r="Z1817" s="108">
        <v>105095120</v>
      </c>
      <c r="AA1817" s="108">
        <v>91773108</v>
      </c>
      <c r="AB1817" s="108">
        <v>81805100</v>
      </c>
      <c r="AC1817" s="108">
        <v>132351936</v>
      </c>
      <c r="AD1817" s="108">
        <v>112202668</v>
      </c>
      <c r="AE1817" s="108">
        <v>113004964</v>
      </c>
      <c r="AF1817" s="108">
        <v>96911396</v>
      </c>
      <c r="AG1817" s="108">
        <v>98449832</v>
      </c>
      <c r="AH1817" s="115">
        <v>90104544</v>
      </c>
      <c r="AI1817" s="105">
        <v>26.633400000000002</v>
      </c>
      <c r="AJ1817" s="105">
        <v>26.594999999999999</v>
      </c>
      <c r="AK1817" s="105">
        <v>26.108799999999999</v>
      </c>
      <c r="AL1817" s="105">
        <v>26.5383</v>
      </c>
      <c r="AM1817" s="105">
        <v>26.597999999999999</v>
      </c>
      <c r="AN1817" s="105">
        <v>26.457699999999999</v>
      </c>
      <c r="AO1817" s="105">
        <v>26.409099999999999</v>
      </c>
      <c r="AP1817" s="105">
        <v>25.841799999999999</v>
      </c>
      <c r="AQ1817" s="105">
        <v>26.788499999999999</v>
      </c>
      <c r="AR1817" s="105">
        <v>25.462499999999999</v>
      </c>
      <c r="AS1817" s="105">
        <v>25.075600000000001</v>
      </c>
      <c r="AT1817" s="105">
        <v>24.642199999999999</v>
      </c>
      <c r="AU1817" s="105">
        <v>26.919699999999999</v>
      </c>
      <c r="AV1817" s="105">
        <v>26.5413</v>
      </c>
      <c r="AW1817" s="105">
        <v>27.421199999999999</v>
      </c>
      <c r="AX1817" s="105">
        <v>26.526</v>
      </c>
      <c r="AY1817" s="105">
        <v>26.489000000000001</v>
      </c>
      <c r="AZ1817" s="105">
        <v>25.790400000000002</v>
      </c>
      <c r="BA1817" s="105">
        <v>26.7516</v>
      </c>
      <c r="BB1817" s="105">
        <v>27.1096</v>
      </c>
      <c r="BC1817" s="105">
        <v>26.793900000000001</v>
      </c>
      <c r="BD1817" s="105">
        <v>27.055700000000002</v>
      </c>
      <c r="BE1817" s="105">
        <v>26.887599999999999</v>
      </c>
      <c r="BF1817" s="105">
        <v>26.722300000000001</v>
      </c>
      <c r="BG1817" s="105">
        <v>26.990600000000001</v>
      </c>
      <c r="BH1817" s="105">
        <v>26.754300000000001</v>
      </c>
      <c r="BI1817" s="105">
        <v>26.765699999999999</v>
      </c>
      <c r="BJ1817" s="105">
        <v>26.5852</v>
      </c>
      <c r="BK1817" s="105">
        <v>26.525099999999998</v>
      </c>
      <c r="BL1817" s="116">
        <v>26.478899999999999</v>
      </c>
      <c r="BM1817" s="112">
        <v>0.64993299999999998</v>
      </c>
      <c r="BN1817" s="112">
        <v>0.97706599999999999</v>
      </c>
      <c r="BO1817" s="112">
        <v>0.54410999999999998</v>
      </c>
      <c r="BP1817" s="112">
        <v>3.5436399999999998E-3</v>
      </c>
      <c r="BQ1817" s="112">
        <v>0.168457</v>
      </c>
      <c r="BR1817" s="112">
        <v>0.33971099999999999</v>
      </c>
      <c r="BS1817" s="112">
        <v>3.8576300000000001E-2</v>
      </c>
      <c r="BT1817" s="112">
        <v>2.37968E-2</v>
      </c>
      <c r="BU1817" s="117">
        <v>2.0714E-2</v>
      </c>
      <c r="BV1817" s="112">
        <v>0.71321400000000001</v>
      </c>
      <c r="BW1817" s="112">
        <v>0.98270800000000003</v>
      </c>
      <c r="BX1817" s="112">
        <v>0.64115200000000006</v>
      </c>
      <c r="BY1817" s="112">
        <v>1.4955100000000001E-2</v>
      </c>
      <c r="BZ1817" s="112">
        <v>0.54135800000000001</v>
      </c>
      <c r="CA1817" s="112">
        <v>0.60752099999999998</v>
      </c>
      <c r="CB1817" s="112">
        <v>0.184781</v>
      </c>
      <c r="CC1817" s="112">
        <v>0.12217799999999999</v>
      </c>
      <c r="CD1817" s="117">
        <v>0.43498900000000001</v>
      </c>
      <c r="CE1817" s="105">
        <v>-8.4051799999999996E-2</v>
      </c>
      <c r="CF1817" s="105">
        <v>1.55894E-3</v>
      </c>
      <c r="CG1817" s="105">
        <v>-0.18326999999999999</v>
      </c>
      <c r="CH1817" s="105">
        <v>-1.4696199999999999</v>
      </c>
      <c r="CI1817" s="105">
        <v>0.43097200000000002</v>
      </c>
      <c r="CJ1817" s="105">
        <v>-0.26128299999999999</v>
      </c>
      <c r="CK1817" s="105">
        <v>0.35526999999999997</v>
      </c>
      <c r="CL1817" s="105">
        <v>0.35879</v>
      </c>
      <c r="CM1817" s="116">
        <v>0.30712299999999998</v>
      </c>
    </row>
    <row r="1818" spans="1:91">
      <c r="A1818" s="104" t="s">
        <v>4696</v>
      </c>
      <c r="B1818" s="104" t="s">
        <v>4697</v>
      </c>
      <c r="C1818" s="104" t="s">
        <v>661</v>
      </c>
      <c r="D1818" s="105">
        <v>26.7422</v>
      </c>
      <c r="E1818" s="108">
        <v>61676887.25</v>
      </c>
      <c r="F1818" s="108">
        <v>27559018.5</v>
      </c>
      <c r="G1818" s="108">
        <v>21473684</v>
      </c>
      <c r="H1818" s="108">
        <v>43948716.380000003</v>
      </c>
      <c r="I1818" s="108">
        <v>26015129</v>
      </c>
      <c r="J1818" s="108">
        <v>4448318.5</v>
      </c>
      <c r="K1818" s="108">
        <v>36447464.75</v>
      </c>
      <c r="L1818" s="108"/>
      <c r="M1818" s="108">
        <v>48722591.75</v>
      </c>
      <c r="N1818" s="108">
        <v>26918405.25</v>
      </c>
      <c r="O1818" s="108">
        <v>9551157.1329999994</v>
      </c>
      <c r="P1818" s="108">
        <v>14939497.5</v>
      </c>
      <c r="Q1818" s="108">
        <v>85296273</v>
      </c>
      <c r="R1818" s="108">
        <v>102209052.40000001</v>
      </c>
      <c r="S1818" s="108">
        <v>140543732</v>
      </c>
      <c r="T1818" s="108">
        <v>90463987.5</v>
      </c>
      <c r="U1818" s="108">
        <v>119594936.5</v>
      </c>
      <c r="V1818" s="108">
        <v>105726572.90000001</v>
      </c>
      <c r="W1818" s="108">
        <v>151400754.80000001</v>
      </c>
      <c r="X1818" s="108">
        <v>130800577</v>
      </c>
      <c r="Y1818" s="108">
        <v>127677357.8</v>
      </c>
      <c r="Z1818" s="108">
        <v>108896556.8</v>
      </c>
      <c r="AA1818" s="108">
        <v>82366829.25</v>
      </c>
      <c r="AB1818" s="108">
        <v>97059727.5</v>
      </c>
      <c r="AC1818" s="108">
        <v>163309893.5</v>
      </c>
      <c r="AD1818" s="108">
        <v>116272219</v>
      </c>
      <c r="AE1818" s="108">
        <v>110561516</v>
      </c>
      <c r="AF1818" s="108">
        <v>125566515</v>
      </c>
      <c r="AG1818" s="108">
        <v>114982859.5</v>
      </c>
      <c r="AH1818" s="115">
        <v>125103850.8</v>
      </c>
      <c r="AI1818" s="105">
        <v>26.261700000000001</v>
      </c>
      <c r="AJ1818" s="105">
        <v>25.433700000000002</v>
      </c>
      <c r="AK1818" s="105">
        <v>25.019300000000001</v>
      </c>
      <c r="AL1818" s="105">
        <v>25.663699999999999</v>
      </c>
      <c r="AM1818" s="105">
        <v>25.149699999999999</v>
      </c>
      <c r="AN1818" s="105">
        <v>22.9453</v>
      </c>
      <c r="AO1818" s="105">
        <v>25.339400000000001</v>
      </c>
      <c r="AP1818" s="105">
        <v>21.979600000000001</v>
      </c>
      <c r="AQ1818" s="105">
        <v>25.7272</v>
      </c>
      <c r="AR1818" s="105">
        <v>24.9496</v>
      </c>
      <c r="AS1818" s="105">
        <v>24.005400000000002</v>
      </c>
      <c r="AT1818" s="105">
        <v>24.436800000000002</v>
      </c>
      <c r="AU1818" s="105">
        <v>26.564</v>
      </c>
      <c r="AV1818" s="105">
        <v>26.896599999999999</v>
      </c>
      <c r="AW1818" s="105">
        <v>27.497699999999998</v>
      </c>
      <c r="AX1818" s="105">
        <v>26.810199999999998</v>
      </c>
      <c r="AY1818" s="105">
        <v>27.1693</v>
      </c>
      <c r="AZ1818" s="105">
        <v>27.061699999999998</v>
      </c>
      <c r="BA1818" s="105">
        <v>27.418700000000001</v>
      </c>
      <c r="BB1818" s="105">
        <v>27.312100000000001</v>
      </c>
      <c r="BC1818" s="105">
        <v>27.1128</v>
      </c>
      <c r="BD1818" s="105">
        <v>27.1113</v>
      </c>
      <c r="BE1818" s="105">
        <v>26.733699999999999</v>
      </c>
      <c r="BF1818" s="105">
        <v>26.969000000000001</v>
      </c>
      <c r="BG1818" s="105">
        <v>27.290900000000001</v>
      </c>
      <c r="BH1818" s="105">
        <v>26.805800000000001</v>
      </c>
      <c r="BI1818" s="105">
        <v>26.734100000000002</v>
      </c>
      <c r="BJ1818" s="105">
        <v>26.9589</v>
      </c>
      <c r="BK1818" s="105">
        <v>26.750299999999999</v>
      </c>
      <c r="BL1818" s="116">
        <v>26.9617</v>
      </c>
      <c r="BM1818" s="112">
        <v>2.3878400000000001E-2</v>
      </c>
      <c r="BN1818" s="112">
        <v>5.1176899999999997E-2</v>
      </c>
      <c r="BO1818" s="112">
        <v>9.9937200000000004E-2</v>
      </c>
      <c r="BP1818" s="112">
        <v>9.9901700000000005E-4</v>
      </c>
      <c r="BQ1818" s="112">
        <v>0.75121400000000005</v>
      </c>
      <c r="BR1818" s="112">
        <v>0.387513</v>
      </c>
      <c r="BS1818" s="112">
        <v>2.6374000000000002E-2</v>
      </c>
      <c r="BT1818" s="112">
        <v>0.73322500000000002</v>
      </c>
      <c r="BU1818" s="117">
        <v>0.791188</v>
      </c>
      <c r="BV1818" s="112">
        <v>6.51529E-2</v>
      </c>
      <c r="BW1818" s="112">
        <v>0.107047</v>
      </c>
      <c r="BX1818" s="112">
        <v>0.193414</v>
      </c>
      <c r="BY1818" s="112">
        <v>7.9579100000000003E-3</v>
      </c>
      <c r="BZ1818" s="112">
        <v>0.88032200000000005</v>
      </c>
      <c r="CA1818" s="112">
        <v>0.65326700000000004</v>
      </c>
      <c r="CB1818" s="112">
        <v>0.15787799999999999</v>
      </c>
      <c r="CC1818" s="112">
        <v>0.84270199999999995</v>
      </c>
      <c r="CD1818" s="117">
        <v>0.93831299999999995</v>
      </c>
      <c r="CE1818" s="105">
        <v>-1.31874</v>
      </c>
      <c r="CF1818" s="105">
        <v>-2.3040600000000002</v>
      </c>
      <c r="CG1818" s="105">
        <v>-2.5415800000000002</v>
      </c>
      <c r="CH1818" s="105">
        <v>-2.42639</v>
      </c>
      <c r="CI1818" s="105">
        <v>9.5800999999999997E-2</v>
      </c>
      <c r="CJ1818" s="105">
        <v>0.123386</v>
      </c>
      <c r="CK1818" s="105">
        <v>0.39088899999999999</v>
      </c>
      <c r="CL1818" s="105">
        <v>4.7684400000000002E-2</v>
      </c>
      <c r="CM1818" s="116">
        <v>5.3313600000000003E-2</v>
      </c>
    </row>
    <row r="1819" spans="1:91">
      <c r="A1819" s="104" t="s">
        <v>4698</v>
      </c>
      <c r="B1819" s="104" t="s">
        <v>4699</v>
      </c>
      <c r="C1819" s="104" t="s">
        <v>439</v>
      </c>
      <c r="D1819" s="105">
        <v>28.139499999999998</v>
      </c>
      <c r="E1819" s="108">
        <v>116571128</v>
      </c>
      <c r="F1819" s="108">
        <v>87056116</v>
      </c>
      <c r="G1819" s="108">
        <v>113072188</v>
      </c>
      <c r="H1819" s="108">
        <v>204624479.80000001</v>
      </c>
      <c r="I1819" s="108">
        <v>41036578</v>
      </c>
      <c r="J1819" s="108">
        <v>106068542.5</v>
      </c>
      <c r="K1819" s="108">
        <v>102018784</v>
      </c>
      <c r="L1819" s="108">
        <v>12337815</v>
      </c>
      <c r="M1819" s="108">
        <v>330901408</v>
      </c>
      <c r="N1819" s="108">
        <v>313042008</v>
      </c>
      <c r="O1819" s="108">
        <v>169964240</v>
      </c>
      <c r="P1819" s="108">
        <v>119812644</v>
      </c>
      <c r="Q1819" s="108">
        <v>257832276</v>
      </c>
      <c r="R1819" s="108">
        <v>403177056</v>
      </c>
      <c r="S1819" s="108">
        <v>56220504</v>
      </c>
      <c r="T1819" s="108">
        <v>44342753.5</v>
      </c>
      <c r="U1819" s="108">
        <v>247276928</v>
      </c>
      <c r="V1819" s="108">
        <v>103117416</v>
      </c>
      <c r="W1819" s="108">
        <v>292819800</v>
      </c>
      <c r="X1819" s="108">
        <v>252570254</v>
      </c>
      <c r="Y1819" s="108">
        <v>377580516</v>
      </c>
      <c r="Z1819" s="108">
        <v>335237792</v>
      </c>
      <c r="AA1819" s="108">
        <v>336008078</v>
      </c>
      <c r="AB1819" s="108">
        <v>173194244</v>
      </c>
      <c r="AC1819" s="108">
        <v>293538568</v>
      </c>
      <c r="AD1819" s="108">
        <v>367560632</v>
      </c>
      <c r="AE1819" s="108">
        <v>291429296</v>
      </c>
      <c r="AF1819" s="108">
        <v>337776484</v>
      </c>
      <c r="AG1819" s="108">
        <v>331854320</v>
      </c>
      <c r="AH1819" s="115">
        <v>395750632</v>
      </c>
      <c r="AI1819" s="105">
        <v>27.180099999999999</v>
      </c>
      <c r="AJ1819" s="105">
        <v>27.074100000000001</v>
      </c>
      <c r="AK1819" s="105">
        <v>27.428899999999999</v>
      </c>
      <c r="AL1819" s="105">
        <v>27.8828</v>
      </c>
      <c r="AM1819" s="105">
        <v>25.764399999999998</v>
      </c>
      <c r="AN1819" s="105">
        <v>27.241299999999999</v>
      </c>
      <c r="AO1819" s="105">
        <v>26.870899999999999</v>
      </c>
      <c r="AP1819" s="105">
        <v>24.6768</v>
      </c>
      <c r="AQ1819" s="105">
        <v>28.4909</v>
      </c>
      <c r="AR1819" s="105">
        <v>28.682700000000001</v>
      </c>
      <c r="AS1819" s="105">
        <v>27.988900000000001</v>
      </c>
      <c r="AT1819" s="105">
        <v>27.4404</v>
      </c>
      <c r="AU1819" s="105">
        <v>28.146599999999999</v>
      </c>
      <c r="AV1819" s="105">
        <v>28.8765</v>
      </c>
      <c r="AW1819" s="105">
        <v>26.204000000000001</v>
      </c>
      <c r="AX1819" s="105">
        <v>25.781500000000001</v>
      </c>
      <c r="AY1819" s="105">
        <v>28.217199999999998</v>
      </c>
      <c r="AZ1819" s="105">
        <v>27.0397</v>
      </c>
      <c r="BA1819" s="105">
        <v>28.3704</v>
      </c>
      <c r="BB1819" s="105">
        <v>28.250599999999999</v>
      </c>
      <c r="BC1819" s="105">
        <v>28.713000000000001</v>
      </c>
      <c r="BD1819" s="105">
        <v>28.754799999999999</v>
      </c>
      <c r="BE1819" s="105">
        <v>28.779900000000001</v>
      </c>
      <c r="BF1819" s="105">
        <v>27.804400000000001</v>
      </c>
      <c r="BG1819" s="105">
        <v>28.164000000000001</v>
      </c>
      <c r="BH1819" s="105">
        <v>28.489100000000001</v>
      </c>
      <c r="BI1819" s="105">
        <v>28.132400000000001</v>
      </c>
      <c r="BJ1819" s="105">
        <v>28.386500000000002</v>
      </c>
      <c r="BK1819" s="105">
        <v>28.258700000000001</v>
      </c>
      <c r="BL1819" s="116">
        <v>28.56</v>
      </c>
      <c r="BM1819" s="112">
        <v>1.00865E-3</v>
      </c>
      <c r="BN1819" s="112">
        <v>8.5502599999999998E-2</v>
      </c>
      <c r="BO1819" s="112">
        <v>0.19528000000000001</v>
      </c>
      <c r="BP1819" s="112">
        <v>0.38026199999999999</v>
      </c>
      <c r="BQ1819" s="112">
        <v>0.457314</v>
      </c>
      <c r="BR1819" s="112">
        <v>0.12155100000000001</v>
      </c>
      <c r="BS1819" s="112">
        <v>0.80621200000000004</v>
      </c>
      <c r="BT1819" s="112">
        <v>0.89977200000000002</v>
      </c>
      <c r="BU1819" s="117">
        <v>0.38503700000000002</v>
      </c>
      <c r="BV1819" s="112">
        <v>1.27993E-2</v>
      </c>
      <c r="BW1819" s="112">
        <v>0.152535</v>
      </c>
      <c r="BX1819" s="112">
        <v>0.30493500000000001</v>
      </c>
      <c r="BY1819" s="112">
        <v>0.46375899999999998</v>
      </c>
      <c r="BZ1819" s="112">
        <v>0.72921599999999998</v>
      </c>
      <c r="CA1819" s="112">
        <v>0.35829499999999997</v>
      </c>
      <c r="CB1819" s="112">
        <v>0.90962699999999996</v>
      </c>
      <c r="CC1819" s="112">
        <v>0.94619299999999995</v>
      </c>
      <c r="CD1819" s="117">
        <v>0.75863000000000003</v>
      </c>
      <c r="CE1819" s="105">
        <v>-1.17404</v>
      </c>
      <c r="CF1819" s="105">
        <v>-1.43893</v>
      </c>
      <c r="CG1819" s="105">
        <v>-1.72221</v>
      </c>
      <c r="CH1819" s="105">
        <v>-0.36444700000000002</v>
      </c>
      <c r="CI1819" s="105">
        <v>-0.65937699999999999</v>
      </c>
      <c r="CJ1819" s="105">
        <v>-1.3889499999999999</v>
      </c>
      <c r="CK1819" s="105">
        <v>4.2918499999999998E-2</v>
      </c>
      <c r="CL1819" s="105">
        <v>4.4631999999999998E-2</v>
      </c>
      <c r="CM1819" s="116">
        <v>-0.13989799999999999</v>
      </c>
    </row>
    <row r="1820" spans="1:91">
      <c r="A1820" s="104" t="s">
        <v>5504</v>
      </c>
      <c r="B1820" s="104" t="s">
        <v>5505</v>
      </c>
      <c r="C1820" s="104" t="s">
        <v>5506</v>
      </c>
      <c r="D1820" s="105">
        <v>23.781649999999999</v>
      </c>
      <c r="E1820" s="108">
        <v>12609298</v>
      </c>
      <c r="F1820" s="108"/>
      <c r="G1820" s="108"/>
      <c r="H1820" s="108">
        <v>2488516.25</v>
      </c>
      <c r="I1820" s="108">
        <v>8832384.25</v>
      </c>
      <c r="J1820" s="108"/>
      <c r="K1820" s="108">
        <v>8410555</v>
      </c>
      <c r="L1820" s="108">
        <v>34743401</v>
      </c>
      <c r="M1820" s="108">
        <v>12935250.880000001</v>
      </c>
      <c r="N1820" s="108"/>
      <c r="O1820" s="108"/>
      <c r="P1820" s="108">
        <v>3452470.5</v>
      </c>
      <c r="Q1820" s="108">
        <v>3790480</v>
      </c>
      <c r="R1820" s="108"/>
      <c r="S1820" s="108">
        <v>7585021</v>
      </c>
      <c r="T1820" s="108">
        <v>19288234.75</v>
      </c>
      <c r="U1820" s="108">
        <v>14213851.25</v>
      </c>
      <c r="V1820" s="108">
        <v>10696389</v>
      </c>
      <c r="W1820" s="108">
        <v>22706344.5</v>
      </c>
      <c r="X1820" s="108">
        <v>18846173.5</v>
      </c>
      <c r="Y1820" s="108">
        <v>16370990.25</v>
      </c>
      <c r="Z1820" s="108">
        <v>10902063</v>
      </c>
      <c r="AA1820" s="108">
        <v>14969166</v>
      </c>
      <c r="AB1820" s="108">
        <v>14900487</v>
      </c>
      <c r="AC1820" s="108">
        <v>16304810.75</v>
      </c>
      <c r="AD1820" s="108">
        <v>11827849</v>
      </c>
      <c r="AE1820" s="108">
        <v>22606070</v>
      </c>
      <c r="AF1820" s="108">
        <v>23121884.5</v>
      </c>
      <c r="AG1820" s="108">
        <v>25349198</v>
      </c>
      <c r="AH1820" s="115">
        <v>34279156</v>
      </c>
      <c r="AI1820" s="105">
        <v>23.971499999999999</v>
      </c>
      <c r="AJ1820" s="105">
        <v>21.8401</v>
      </c>
      <c r="AK1820" s="105">
        <v>22.435300000000002</v>
      </c>
      <c r="AL1820" s="105">
        <v>21.5212</v>
      </c>
      <c r="AM1820" s="105">
        <v>23.267900000000001</v>
      </c>
      <c r="AN1820" s="105">
        <v>21.379200000000001</v>
      </c>
      <c r="AO1820" s="105">
        <v>23.305099999999999</v>
      </c>
      <c r="AP1820" s="105">
        <v>26.181899999999999</v>
      </c>
      <c r="AQ1820" s="105">
        <v>23.8139</v>
      </c>
      <c r="AR1820" s="105">
        <v>21.3187</v>
      </c>
      <c r="AS1820" s="105">
        <v>23.137599999999999</v>
      </c>
      <c r="AT1820" s="105">
        <v>22.323399999999999</v>
      </c>
      <c r="AU1820" s="105">
        <v>21.9861</v>
      </c>
      <c r="AV1820" s="105">
        <v>21.5794</v>
      </c>
      <c r="AW1820" s="105">
        <v>23.424499999999998</v>
      </c>
      <c r="AX1820" s="105">
        <v>24.580500000000001</v>
      </c>
      <c r="AY1820" s="105">
        <v>24.112100000000002</v>
      </c>
      <c r="AZ1820" s="105">
        <v>23.749400000000001</v>
      </c>
      <c r="BA1820" s="105">
        <v>24.6815</v>
      </c>
      <c r="BB1820" s="105">
        <v>24.614699999999999</v>
      </c>
      <c r="BC1820" s="105">
        <v>24.289899999999999</v>
      </c>
      <c r="BD1820" s="105">
        <v>23.635899999999999</v>
      </c>
      <c r="BE1820" s="105">
        <v>24.180299999999999</v>
      </c>
      <c r="BF1820" s="105">
        <v>24.2654</v>
      </c>
      <c r="BG1820" s="105">
        <v>23.928699999999999</v>
      </c>
      <c r="BH1820" s="105">
        <v>23.508900000000001</v>
      </c>
      <c r="BI1820" s="105">
        <v>24.444099999999999</v>
      </c>
      <c r="BJ1820" s="105">
        <v>24.517800000000001</v>
      </c>
      <c r="BK1820" s="105">
        <v>24.531099999999999</v>
      </c>
      <c r="BL1820" s="116">
        <v>25.0593</v>
      </c>
      <c r="BM1820" s="112">
        <v>4.1453499999999997E-2</v>
      </c>
      <c r="BN1820" s="112">
        <v>1.3900600000000001E-2</v>
      </c>
      <c r="BO1820" s="112">
        <v>0.78080000000000005</v>
      </c>
      <c r="BP1820" s="112">
        <v>1.1710099999999999E-2</v>
      </c>
      <c r="BQ1820" s="112">
        <v>1.56136E-2</v>
      </c>
      <c r="BR1820" s="112">
        <v>0.137263</v>
      </c>
      <c r="BS1820" s="112">
        <v>0.464588</v>
      </c>
      <c r="BT1820" s="112">
        <v>6.3931399999999999E-2</v>
      </c>
      <c r="BU1820" s="117">
        <v>8.3763099999999993E-2</v>
      </c>
      <c r="BV1820" s="112">
        <v>8.7859400000000004E-2</v>
      </c>
      <c r="BW1820" s="112">
        <v>4.7055800000000002E-2</v>
      </c>
      <c r="BX1820" s="112">
        <v>0.83799100000000004</v>
      </c>
      <c r="BY1820" s="112">
        <v>3.1069300000000001E-2</v>
      </c>
      <c r="BZ1820" s="112">
        <v>0.27465299999999998</v>
      </c>
      <c r="CA1820" s="112">
        <v>0.38251600000000002</v>
      </c>
      <c r="CB1820" s="112">
        <v>0.67130500000000004</v>
      </c>
      <c r="CC1820" s="112">
        <v>0.21266099999999999</v>
      </c>
      <c r="CD1820" s="117">
        <v>0.61135099999999998</v>
      </c>
      <c r="CE1820" s="105">
        <v>-1.95374</v>
      </c>
      <c r="CF1820" s="105">
        <v>-2.6465999999999998</v>
      </c>
      <c r="CG1820" s="105">
        <v>-0.26910699999999999</v>
      </c>
      <c r="CH1820" s="105">
        <v>-2.4428399999999999</v>
      </c>
      <c r="CI1820" s="105">
        <v>-2.3727399999999998</v>
      </c>
      <c r="CJ1820" s="105">
        <v>-0.55537899999999996</v>
      </c>
      <c r="CK1820" s="105">
        <v>-0.17402599999999999</v>
      </c>
      <c r="CL1820" s="105">
        <v>-0.67552599999999996</v>
      </c>
      <c r="CM1820" s="116">
        <v>-0.74214800000000003</v>
      </c>
    </row>
    <row r="1821" spans="1:91">
      <c r="A1821" s="104" t="s">
        <v>4700</v>
      </c>
      <c r="B1821" s="104" t="s">
        <v>4701</v>
      </c>
      <c r="C1821" s="104" t="s">
        <v>564</v>
      </c>
      <c r="D1821" s="105">
        <v>27.203099999999999</v>
      </c>
      <c r="E1821" s="108">
        <v>99321976</v>
      </c>
      <c r="F1821" s="108">
        <v>125780333.5</v>
      </c>
      <c r="G1821" s="108">
        <v>119364072</v>
      </c>
      <c r="H1821" s="108">
        <v>139551891.40000001</v>
      </c>
      <c r="I1821" s="108">
        <v>144151357.5</v>
      </c>
      <c r="J1821" s="108">
        <v>147763484.69999999</v>
      </c>
      <c r="K1821" s="108">
        <v>191125075</v>
      </c>
      <c r="L1821" s="108">
        <v>160291556.69999999</v>
      </c>
      <c r="M1821" s="108">
        <v>209409831.19999999</v>
      </c>
      <c r="N1821" s="108">
        <v>162038631</v>
      </c>
      <c r="O1821" s="108">
        <v>177980965.40000001</v>
      </c>
      <c r="P1821" s="108">
        <v>50494308</v>
      </c>
      <c r="Q1821" s="108">
        <v>81630444.530000001</v>
      </c>
      <c r="R1821" s="108">
        <v>94263412.75</v>
      </c>
      <c r="S1821" s="108">
        <v>58457444</v>
      </c>
      <c r="T1821" s="108">
        <v>126381203</v>
      </c>
      <c r="U1821" s="108">
        <v>80102472</v>
      </c>
      <c r="V1821" s="108">
        <v>106296496</v>
      </c>
      <c r="W1821" s="108">
        <v>93486174.25</v>
      </c>
      <c r="X1821" s="108">
        <v>100154127.5</v>
      </c>
      <c r="Y1821" s="108">
        <v>71151072</v>
      </c>
      <c r="Z1821" s="108">
        <v>117744232</v>
      </c>
      <c r="AA1821" s="108">
        <v>111602562.5</v>
      </c>
      <c r="AB1821" s="108">
        <v>95810326</v>
      </c>
      <c r="AC1821" s="108">
        <v>172937122.5</v>
      </c>
      <c r="AD1821" s="108">
        <v>156999526</v>
      </c>
      <c r="AE1821" s="108">
        <v>164355749</v>
      </c>
      <c r="AF1821" s="108">
        <v>122637727</v>
      </c>
      <c r="AG1821" s="108">
        <v>126209055</v>
      </c>
      <c r="AH1821" s="115">
        <v>144738339</v>
      </c>
      <c r="AI1821" s="105">
        <v>26.949100000000001</v>
      </c>
      <c r="AJ1821" s="105">
        <v>27.609200000000001</v>
      </c>
      <c r="AK1821" s="105">
        <v>27.503</v>
      </c>
      <c r="AL1821" s="105">
        <v>27.3306</v>
      </c>
      <c r="AM1821" s="105">
        <v>27.5547</v>
      </c>
      <c r="AN1821" s="105">
        <v>27.724900000000002</v>
      </c>
      <c r="AO1821" s="105">
        <v>27.775400000000001</v>
      </c>
      <c r="AP1821" s="105">
        <v>28.202200000000001</v>
      </c>
      <c r="AQ1821" s="105">
        <v>27.8308</v>
      </c>
      <c r="AR1821" s="105">
        <v>27.696100000000001</v>
      </c>
      <c r="AS1821" s="105">
        <v>28.060099999999998</v>
      </c>
      <c r="AT1821" s="105">
        <v>26.1938</v>
      </c>
      <c r="AU1821" s="105">
        <v>26.5</v>
      </c>
      <c r="AV1821" s="105">
        <v>26.779900000000001</v>
      </c>
      <c r="AW1821" s="105">
        <v>26.2806</v>
      </c>
      <c r="AX1821" s="105">
        <v>27.2925</v>
      </c>
      <c r="AY1821" s="105">
        <v>26.5914</v>
      </c>
      <c r="AZ1821" s="105">
        <v>27.060400000000001</v>
      </c>
      <c r="BA1821" s="105">
        <v>26.723199999999999</v>
      </c>
      <c r="BB1821" s="105">
        <v>26.9284</v>
      </c>
      <c r="BC1821" s="105">
        <v>26.2529</v>
      </c>
      <c r="BD1821" s="105">
        <v>27.225300000000001</v>
      </c>
      <c r="BE1821" s="105">
        <v>27.180900000000001</v>
      </c>
      <c r="BF1821" s="105">
        <v>26.950299999999999</v>
      </c>
      <c r="BG1821" s="105">
        <v>27.371700000000001</v>
      </c>
      <c r="BH1821" s="105">
        <v>27.244700000000002</v>
      </c>
      <c r="BI1821" s="105">
        <v>27.306100000000001</v>
      </c>
      <c r="BJ1821" s="105">
        <v>26.924900000000001</v>
      </c>
      <c r="BK1821" s="105">
        <v>26.884799999999998</v>
      </c>
      <c r="BL1821" s="116">
        <v>27.173200000000001</v>
      </c>
      <c r="BM1821" s="112">
        <v>0.18325</v>
      </c>
      <c r="BN1821" s="112">
        <v>2.0333299999999999E-2</v>
      </c>
      <c r="BO1821" s="112">
        <v>4.30788E-3</v>
      </c>
      <c r="BP1821" s="112">
        <v>0.60694099999999995</v>
      </c>
      <c r="BQ1821" s="112">
        <v>4.96254E-2</v>
      </c>
      <c r="BR1821" s="112">
        <v>0.95725000000000005</v>
      </c>
      <c r="BS1821" s="112">
        <v>0.17657</v>
      </c>
      <c r="BT1821" s="112">
        <v>0.37247000000000002</v>
      </c>
      <c r="BU1821" s="117">
        <v>3.2368399999999999E-2</v>
      </c>
      <c r="BV1821" s="112">
        <v>0.260272</v>
      </c>
      <c r="BW1821" s="112">
        <v>5.8060399999999998E-2</v>
      </c>
      <c r="BX1821" s="112">
        <v>3.8750699999999999E-2</v>
      </c>
      <c r="BY1821" s="112">
        <v>0.674535</v>
      </c>
      <c r="BZ1821" s="112">
        <v>0.39154499999999998</v>
      </c>
      <c r="CA1821" s="112">
        <v>0.97861699999999996</v>
      </c>
      <c r="CB1821" s="112">
        <v>0.39555000000000001</v>
      </c>
      <c r="CC1821" s="112">
        <v>0.56995799999999996</v>
      </c>
      <c r="CD1821" s="117">
        <v>0.45022299999999998</v>
      </c>
      <c r="CE1821" s="105">
        <v>0.35947699999999999</v>
      </c>
      <c r="CF1821" s="105">
        <v>0.54243600000000003</v>
      </c>
      <c r="CG1821" s="105">
        <v>0.94185799999999997</v>
      </c>
      <c r="CH1821" s="105">
        <v>0.322351</v>
      </c>
      <c r="CI1821" s="105">
        <v>-0.47413300000000003</v>
      </c>
      <c r="CJ1821" s="105">
        <v>-1.2837100000000001E-2</v>
      </c>
      <c r="CK1821" s="105">
        <v>-0.35946699999999998</v>
      </c>
      <c r="CL1821" s="105">
        <v>0.12450899999999999</v>
      </c>
      <c r="CM1821" s="116">
        <v>0.31322</v>
      </c>
    </row>
    <row r="1822" spans="1:91">
      <c r="A1822" s="104" t="s">
        <v>5507</v>
      </c>
      <c r="B1822" s="104" t="s">
        <v>5508</v>
      </c>
      <c r="C1822" s="104" t="s">
        <v>471</v>
      </c>
      <c r="D1822" s="105">
        <v>26.464649999999999</v>
      </c>
      <c r="E1822" s="108">
        <v>62693002.75</v>
      </c>
      <c r="F1822" s="108">
        <v>46426918</v>
      </c>
      <c r="G1822" s="108">
        <v>42452242.5</v>
      </c>
      <c r="H1822" s="108">
        <v>45501048</v>
      </c>
      <c r="I1822" s="108">
        <v>55222578</v>
      </c>
      <c r="J1822" s="108"/>
      <c r="K1822" s="108">
        <v>59747067.130000003</v>
      </c>
      <c r="L1822" s="108">
        <v>192417389.80000001</v>
      </c>
      <c r="M1822" s="108">
        <v>85563404</v>
      </c>
      <c r="N1822" s="108">
        <v>76569876</v>
      </c>
      <c r="O1822" s="108">
        <v>55400894</v>
      </c>
      <c r="P1822" s="108">
        <v>65591856</v>
      </c>
      <c r="Q1822" s="108">
        <v>67502824</v>
      </c>
      <c r="R1822" s="108">
        <v>16772383.5</v>
      </c>
      <c r="S1822" s="108">
        <v>35608642</v>
      </c>
      <c r="T1822" s="108">
        <v>125201528</v>
      </c>
      <c r="U1822" s="108">
        <v>111152885.3</v>
      </c>
      <c r="V1822" s="108">
        <v>53803980</v>
      </c>
      <c r="W1822" s="108">
        <v>174972448.5</v>
      </c>
      <c r="X1822" s="108">
        <v>120087464</v>
      </c>
      <c r="Y1822" s="108">
        <v>111538952</v>
      </c>
      <c r="Z1822" s="108">
        <v>113739868</v>
      </c>
      <c r="AA1822" s="108">
        <v>70995915</v>
      </c>
      <c r="AB1822" s="108">
        <v>222179182.40000001</v>
      </c>
      <c r="AC1822" s="108">
        <v>272545684.30000001</v>
      </c>
      <c r="AD1822" s="108">
        <v>7782891.25</v>
      </c>
      <c r="AE1822" s="108">
        <v>136673282.5</v>
      </c>
      <c r="AF1822" s="108">
        <v>27736037.5</v>
      </c>
      <c r="AG1822" s="108">
        <v>133775652</v>
      </c>
      <c r="AH1822" s="115">
        <v>80714368</v>
      </c>
      <c r="AI1822" s="105">
        <v>26.285299999999999</v>
      </c>
      <c r="AJ1822" s="105">
        <v>26.1707</v>
      </c>
      <c r="AK1822" s="105">
        <v>25.991599999999998</v>
      </c>
      <c r="AL1822" s="105">
        <v>25.713799999999999</v>
      </c>
      <c r="AM1822" s="105">
        <v>26.235199999999999</v>
      </c>
      <c r="AN1822" s="105">
        <v>21.978400000000001</v>
      </c>
      <c r="AO1822" s="105">
        <v>26.088999999999999</v>
      </c>
      <c r="AP1822" s="105">
        <v>28.559100000000001</v>
      </c>
      <c r="AQ1822" s="105">
        <v>26.5396</v>
      </c>
      <c r="AR1822" s="105">
        <v>26.5764</v>
      </c>
      <c r="AS1822" s="105">
        <v>26.3903</v>
      </c>
      <c r="AT1822" s="105">
        <v>26.571200000000001</v>
      </c>
      <c r="AU1822" s="105">
        <v>26.211500000000001</v>
      </c>
      <c r="AV1822" s="105">
        <v>24.289300000000001</v>
      </c>
      <c r="AW1822" s="105">
        <v>25.702300000000001</v>
      </c>
      <c r="AX1822" s="105">
        <v>27.279</v>
      </c>
      <c r="AY1822" s="105">
        <v>27.062100000000001</v>
      </c>
      <c r="AZ1822" s="105">
        <v>26.096299999999999</v>
      </c>
      <c r="BA1822" s="105">
        <v>27.627500000000001</v>
      </c>
      <c r="BB1822" s="105">
        <v>27.188600000000001</v>
      </c>
      <c r="BC1822" s="105">
        <v>26.918199999999999</v>
      </c>
      <c r="BD1822" s="105">
        <v>27.193300000000001</v>
      </c>
      <c r="BE1822" s="105">
        <v>26.539000000000001</v>
      </c>
      <c r="BF1822" s="105">
        <v>28.163699999999999</v>
      </c>
      <c r="BG1822" s="105">
        <v>28.030100000000001</v>
      </c>
      <c r="BH1822" s="105">
        <v>22.889500000000002</v>
      </c>
      <c r="BI1822" s="105">
        <v>27.04</v>
      </c>
      <c r="BJ1822" s="105">
        <v>24.7803</v>
      </c>
      <c r="BK1822" s="105">
        <v>26.959499999999998</v>
      </c>
      <c r="BL1822" s="116">
        <v>26.293700000000001</v>
      </c>
      <c r="BM1822" s="112">
        <v>0.84231500000000004</v>
      </c>
      <c r="BN1822" s="112">
        <v>0.40955999999999998</v>
      </c>
      <c r="BO1822" s="112">
        <v>0.35078999999999999</v>
      </c>
      <c r="BP1822" s="112">
        <v>0.48197400000000001</v>
      </c>
      <c r="BQ1822" s="112">
        <v>0.51898200000000005</v>
      </c>
      <c r="BR1822" s="112">
        <v>0.33990700000000001</v>
      </c>
      <c r="BS1822" s="112">
        <v>0.14255499999999999</v>
      </c>
      <c r="BT1822" s="112">
        <v>0.18240500000000001</v>
      </c>
      <c r="BU1822" s="117">
        <v>0.98914400000000002</v>
      </c>
      <c r="BV1822" s="112">
        <v>0.87425600000000003</v>
      </c>
      <c r="BW1822" s="112">
        <v>0.496971</v>
      </c>
      <c r="BX1822" s="112">
        <v>0.46448699999999998</v>
      </c>
      <c r="BY1822" s="112">
        <v>0.56446399999999997</v>
      </c>
      <c r="BZ1822" s="112">
        <v>0.75472899999999998</v>
      </c>
      <c r="CA1822" s="112">
        <v>0.60752099999999998</v>
      </c>
      <c r="CB1822" s="112">
        <v>0.35750799999999999</v>
      </c>
      <c r="CC1822" s="112">
        <v>0.38533699999999999</v>
      </c>
      <c r="CD1822" s="117">
        <v>0.99750899999999998</v>
      </c>
      <c r="CE1822" s="105">
        <v>0.138021</v>
      </c>
      <c r="CF1822" s="105">
        <v>-1.3687400000000001</v>
      </c>
      <c r="CG1822" s="105">
        <v>1.05138</v>
      </c>
      <c r="CH1822" s="105">
        <v>0.501471</v>
      </c>
      <c r="CI1822" s="105">
        <v>-0.61014699999999999</v>
      </c>
      <c r="CJ1822" s="105">
        <v>0.80126399999999998</v>
      </c>
      <c r="CK1822" s="105">
        <v>1.2335700000000001</v>
      </c>
      <c r="CL1822" s="105">
        <v>1.28749</v>
      </c>
      <c r="CM1822" s="116">
        <v>-2.4631500000000001E-2</v>
      </c>
    </row>
    <row r="1823" spans="1:91">
      <c r="A1823" s="104" t="s">
        <v>4702</v>
      </c>
      <c r="B1823" s="104" t="s">
        <v>4703</v>
      </c>
      <c r="C1823" s="104" t="s">
        <v>4704</v>
      </c>
      <c r="D1823" s="105">
        <v>28.808999999999997</v>
      </c>
      <c r="E1823" s="108">
        <v>354586960</v>
      </c>
      <c r="F1823" s="108">
        <v>359396936</v>
      </c>
      <c r="G1823" s="108">
        <v>400985691.80000001</v>
      </c>
      <c r="H1823" s="108">
        <v>700779952</v>
      </c>
      <c r="I1823" s="108">
        <v>361872901</v>
      </c>
      <c r="J1823" s="108">
        <v>560918804</v>
      </c>
      <c r="K1823" s="108">
        <v>308114344</v>
      </c>
      <c r="L1823" s="108">
        <v>130356430</v>
      </c>
      <c r="M1823" s="108">
        <v>425529938.30000001</v>
      </c>
      <c r="N1823" s="108">
        <v>229481402</v>
      </c>
      <c r="O1823" s="108">
        <v>182976090</v>
      </c>
      <c r="P1823" s="108">
        <v>373292837</v>
      </c>
      <c r="Q1823" s="108">
        <v>391804880</v>
      </c>
      <c r="R1823" s="108">
        <v>283708368</v>
      </c>
      <c r="S1823" s="108">
        <v>321573936</v>
      </c>
      <c r="T1823" s="108">
        <v>367622324</v>
      </c>
      <c r="U1823" s="108">
        <v>427517440</v>
      </c>
      <c r="V1823" s="108">
        <v>369945830.80000001</v>
      </c>
      <c r="W1823" s="108">
        <v>259825104</v>
      </c>
      <c r="X1823" s="108">
        <v>411943320</v>
      </c>
      <c r="Y1823" s="108">
        <v>364337000</v>
      </c>
      <c r="Z1823" s="108">
        <v>412129132</v>
      </c>
      <c r="AA1823" s="108">
        <v>362366728</v>
      </c>
      <c r="AB1823" s="108">
        <v>362212974</v>
      </c>
      <c r="AC1823" s="108">
        <v>379729344</v>
      </c>
      <c r="AD1823" s="108">
        <v>482269584</v>
      </c>
      <c r="AE1823" s="108">
        <v>420389361.10000002</v>
      </c>
      <c r="AF1823" s="108">
        <v>325727184</v>
      </c>
      <c r="AG1823" s="108">
        <v>317775345.30000001</v>
      </c>
      <c r="AH1823" s="115">
        <v>348157392</v>
      </c>
      <c r="AI1823" s="105">
        <v>28.785</v>
      </c>
      <c r="AJ1823" s="105">
        <v>29.000800000000002</v>
      </c>
      <c r="AK1823" s="105">
        <v>29.1968</v>
      </c>
      <c r="AL1823" s="105">
        <v>29.658799999999999</v>
      </c>
      <c r="AM1823" s="105">
        <v>28.8751</v>
      </c>
      <c r="AN1823" s="105">
        <v>29.590699999999998</v>
      </c>
      <c r="AO1823" s="105">
        <v>28.460999999999999</v>
      </c>
      <c r="AP1823" s="105">
        <v>27.848500000000001</v>
      </c>
      <c r="AQ1823" s="105">
        <v>28.8538</v>
      </c>
      <c r="AR1823" s="105">
        <v>28.1998</v>
      </c>
      <c r="AS1823" s="105">
        <v>28.0547</v>
      </c>
      <c r="AT1823" s="105">
        <v>29.079899999999999</v>
      </c>
      <c r="AU1823" s="105">
        <v>28.747299999999999</v>
      </c>
      <c r="AV1823" s="105">
        <v>28.369499999999999</v>
      </c>
      <c r="AW1823" s="105">
        <v>28.7315</v>
      </c>
      <c r="AX1823" s="105">
        <v>28.832999999999998</v>
      </c>
      <c r="AY1823" s="105">
        <v>29.001899999999999</v>
      </c>
      <c r="AZ1823" s="105">
        <v>28.841000000000001</v>
      </c>
      <c r="BA1823" s="105">
        <v>28.197900000000001</v>
      </c>
      <c r="BB1823" s="105">
        <v>28.960100000000001</v>
      </c>
      <c r="BC1823" s="105">
        <v>28.660599999999999</v>
      </c>
      <c r="BD1823" s="105">
        <v>29.014299999999999</v>
      </c>
      <c r="BE1823" s="105">
        <v>28.848600000000001</v>
      </c>
      <c r="BF1823" s="105">
        <v>28.8688</v>
      </c>
      <c r="BG1823" s="105">
        <v>28.552099999999999</v>
      </c>
      <c r="BH1823" s="105">
        <v>28.8889</v>
      </c>
      <c r="BI1823" s="105">
        <v>28.661000000000001</v>
      </c>
      <c r="BJ1823" s="105">
        <v>28.334099999999999</v>
      </c>
      <c r="BK1823" s="105">
        <v>28.197500000000002</v>
      </c>
      <c r="BL1823" s="116">
        <v>28.380500000000001</v>
      </c>
      <c r="BM1823" s="112">
        <v>6.2170799999999998E-3</v>
      </c>
      <c r="BN1823" s="112">
        <v>1.3996700000000001E-2</v>
      </c>
      <c r="BO1823" s="112">
        <v>0.79246399999999995</v>
      </c>
      <c r="BP1823" s="112">
        <v>0.68724700000000005</v>
      </c>
      <c r="BQ1823" s="112">
        <v>8.1975599999999996E-2</v>
      </c>
      <c r="BR1823" s="112">
        <v>1.63898E-3</v>
      </c>
      <c r="BS1823" s="112">
        <v>0.25642199999999998</v>
      </c>
      <c r="BT1823" s="112">
        <v>1.3222799999999999E-3</v>
      </c>
      <c r="BU1823" s="117">
        <v>2.4956300000000001E-2</v>
      </c>
      <c r="BV1823" s="112">
        <v>3.1347199999999999E-2</v>
      </c>
      <c r="BW1823" s="112">
        <v>4.72162E-2</v>
      </c>
      <c r="BX1823" s="112">
        <v>0.84919500000000003</v>
      </c>
      <c r="BY1823" s="112">
        <v>0.74565300000000001</v>
      </c>
      <c r="BZ1823" s="112">
        <v>0.45749499999999999</v>
      </c>
      <c r="CA1823" s="112">
        <v>4.0259999999999997E-2</v>
      </c>
      <c r="CB1823" s="112">
        <v>0.49225400000000002</v>
      </c>
      <c r="CC1823" s="112">
        <v>2.7538E-2</v>
      </c>
      <c r="CD1823" s="117">
        <v>0.44527800000000001</v>
      </c>
      <c r="CE1823" s="105">
        <v>0.69016900000000003</v>
      </c>
      <c r="CF1823" s="105">
        <v>1.0708200000000001</v>
      </c>
      <c r="CG1823" s="105">
        <v>8.3706500000000003E-2</v>
      </c>
      <c r="CH1823" s="105">
        <v>0.14076</v>
      </c>
      <c r="CI1823" s="105">
        <v>0.31208399999999997</v>
      </c>
      <c r="CJ1823" s="105">
        <v>0.58790900000000001</v>
      </c>
      <c r="CK1823" s="105">
        <v>0.30216399999999999</v>
      </c>
      <c r="CL1823" s="105">
        <v>0.60653900000000005</v>
      </c>
      <c r="CM1823" s="116">
        <v>0.39663399999999999</v>
      </c>
    </row>
    <row r="1824" spans="1:91">
      <c r="A1824" s="104" t="s">
        <v>4705</v>
      </c>
      <c r="B1824" s="104" t="s">
        <v>4706</v>
      </c>
      <c r="C1824" s="104" t="s">
        <v>471</v>
      </c>
      <c r="D1824" s="105">
        <v>27.507550000000002</v>
      </c>
      <c r="E1824" s="108">
        <v>74184114</v>
      </c>
      <c r="F1824" s="108">
        <v>88195521.5</v>
      </c>
      <c r="G1824" s="108">
        <v>92867321</v>
      </c>
      <c r="H1824" s="108">
        <v>234101589</v>
      </c>
      <c r="I1824" s="108">
        <v>166639664</v>
      </c>
      <c r="J1824" s="108">
        <v>122025600</v>
      </c>
      <c r="K1824" s="108">
        <v>615542602.29999995</v>
      </c>
      <c r="L1824" s="108">
        <v>86258784</v>
      </c>
      <c r="M1824" s="108">
        <v>167678598.5</v>
      </c>
      <c r="N1824" s="108">
        <v>139512055.5</v>
      </c>
      <c r="O1824" s="108">
        <v>95241291.5</v>
      </c>
      <c r="P1824" s="108">
        <v>101840526.5</v>
      </c>
      <c r="Q1824" s="108">
        <v>104066968</v>
      </c>
      <c r="R1824" s="108">
        <v>348562252</v>
      </c>
      <c r="S1824" s="108">
        <v>263599736</v>
      </c>
      <c r="T1824" s="108">
        <v>188657028.5</v>
      </c>
      <c r="U1824" s="108">
        <v>239584996</v>
      </c>
      <c r="V1824" s="108">
        <v>227416654</v>
      </c>
      <c r="W1824" s="108">
        <v>253854232</v>
      </c>
      <c r="X1824" s="108">
        <v>114375072</v>
      </c>
      <c r="Y1824" s="108">
        <v>154965367</v>
      </c>
      <c r="Z1824" s="108">
        <v>138466929.80000001</v>
      </c>
      <c r="AA1824" s="108">
        <v>139042461</v>
      </c>
      <c r="AB1824" s="108">
        <v>100383231</v>
      </c>
      <c r="AC1824" s="108">
        <v>560763898</v>
      </c>
      <c r="AD1824" s="108">
        <v>128256103</v>
      </c>
      <c r="AE1824" s="108">
        <v>423003453</v>
      </c>
      <c r="AF1824" s="108">
        <v>148444009</v>
      </c>
      <c r="AG1824" s="108">
        <v>300098534</v>
      </c>
      <c r="AH1824" s="115">
        <v>320215908</v>
      </c>
      <c r="AI1824" s="105">
        <v>26.528099999999998</v>
      </c>
      <c r="AJ1824" s="105">
        <v>27.093299999999999</v>
      </c>
      <c r="AK1824" s="105">
        <v>27.130299999999998</v>
      </c>
      <c r="AL1824" s="105">
        <v>28.076899999999998</v>
      </c>
      <c r="AM1824" s="105">
        <v>27.767700000000001</v>
      </c>
      <c r="AN1824" s="105">
        <v>27.420200000000001</v>
      </c>
      <c r="AO1824" s="105">
        <v>29.459299999999999</v>
      </c>
      <c r="AP1824" s="105">
        <v>27.42</v>
      </c>
      <c r="AQ1824" s="105">
        <v>27.510200000000001</v>
      </c>
      <c r="AR1824" s="105">
        <v>27.5137</v>
      </c>
      <c r="AS1824" s="105">
        <v>27.157699999999998</v>
      </c>
      <c r="AT1824" s="105">
        <v>27.2059</v>
      </c>
      <c r="AU1824" s="105">
        <v>26.867599999999999</v>
      </c>
      <c r="AV1824" s="105">
        <v>28.666499999999999</v>
      </c>
      <c r="AW1824" s="105">
        <v>28.444199999999999</v>
      </c>
      <c r="AX1824" s="105">
        <v>27.8705</v>
      </c>
      <c r="AY1824" s="105">
        <v>28.145</v>
      </c>
      <c r="AZ1824" s="105">
        <v>28.138500000000001</v>
      </c>
      <c r="BA1824" s="105">
        <v>28.164400000000001</v>
      </c>
      <c r="BB1824" s="105">
        <v>27.117000000000001</v>
      </c>
      <c r="BC1824" s="105">
        <v>27.417200000000001</v>
      </c>
      <c r="BD1824" s="105">
        <v>27.463899999999999</v>
      </c>
      <c r="BE1824" s="105">
        <v>27.504899999999999</v>
      </c>
      <c r="BF1824" s="105">
        <v>27.017499999999998</v>
      </c>
      <c r="BG1824" s="105">
        <v>29.118300000000001</v>
      </c>
      <c r="BH1824" s="105">
        <v>26.962700000000002</v>
      </c>
      <c r="BI1824" s="105">
        <v>28.67</v>
      </c>
      <c r="BJ1824" s="105">
        <v>27.200399999999998</v>
      </c>
      <c r="BK1824" s="105">
        <v>28.134699999999999</v>
      </c>
      <c r="BL1824" s="116">
        <v>28.307200000000002</v>
      </c>
      <c r="BM1824" s="112">
        <v>7.1348400000000006E-2</v>
      </c>
      <c r="BN1824" s="112">
        <v>0.76470300000000002</v>
      </c>
      <c r="BO1824" s="112">
        <v>0.75613399999999997</v>
      </c>
      <c r="BP1824" s="112">
        <v>0.17890200000000001</v>
      </c>
      <c r="BQ1824" s="112">
        <v>0.87393799999999999</v>
      </c>
      <c r="BR1824" s="112">
        <v>0.65639400000000003</v>
      </c>
      <c r="BS1824" s="112">
        <v>0.534883</v>
      </c>
      <c r="BT1824" s="112">
        <v>0.21756300000000001</v>
      </c>
      <c r="BU1824" s="117">
        <v>0.64427000000000001</v>
      </c>
      <c r="BV1824" s="112">
        <v>0.12812000000000001</v>
      </c>
      <c r="BW1824" s="112">
        <v>0.81217899999999998</v>
      </c>
      <c r="BX1824" s="112">
        <v>0.81850500000000004</v>
      </c>
      <c r="BY1824" s="112">
        <v>0.252971</v>
      </c>
      <c r="BZ1824" s="112">
        <v>0.93597799999999998</v>
      </c>
      <c r="CA1824" s="112">
        <v>0.83398600000000001</v>
      </c>
      <c r="CB1824" s="112">
        <v>0.720194</v>
      </c>
      <c r="CC1824" s="112">
        <v>0.41894599999999999</v>
      </c>
      <c r="CD1824" s="117">
        <v>0.88578100000000004</v>
      </c>
      <c r="CE1824" s="105">
        <v>-0.96355800000000003</v>
      </c>
      <c r="CF1824" s="105">
        <v>-0.12581400000000001</v>
      </c>
      <c r="CG1824" s="105">
        <v>0.24906800000000001</v>
      </c>
      <c r="CH1824" s="105">
        <v>-0.58835499999999996</v>
      </c>
      <c r="CI1824" s="105">
        <v>0.112008</v>
      </c>
      <c r="CJ1824" s="105">
        <v>0.170595</v>
      </c>
      <c r="CK1824" s="105">
        <v>-0.31456800000000001</v>
      </c>
      <c r="CL1824" s="105">
        <v>-0.55201100000000003</v>
      </c>
      <c r="CM1824" s="116">
        <v>0.36954799999999999</v>
      </c>
    </row>
    <row r="1825" spans="1:91">
      <c r="A1825" s="104" t="s">
        <v>4707</v>
      </c>
      <c r="B1825" s="104" t="s">
        <v>4708</v>
      </c>
      <c r="C1825" s="104" t="s">
        <v>4709</v>
      </c>
      <c r="D1825" s="105">
        <v>35.817949999999996</v>
      </c>
      <c r="E1825" s="108">
        <v>24231851439</v>
      </c>
      <c r="F1825" s="108">
        <v>13017365973</v>
      </c>
      <c r="G1825" s="108">
        <v>13649165987</v>
      </c>
      <c r="H1825" s="108">
        <v>35466474931</v>
      </c>
      <c r="I1825" s="108">
        <v>29094134891</v>
      </c>
      <c r="J1825" s="108">
        <v>18173505951</v>
      </c>
      <c r="K1825" s="108">
        <v>26391563754</v>
      </c>
      <c r="L1825" s="108">
        <v>11106249548</v>
      </c>
      <c r="M1825" s="108">
        <v>26894723922</v>
      </c>
      <c r="N1825" s="108">
        <v>20531934655</v>
      </c>
      <c r="O1825" s="108">
        <v>18810174480</v>
      </c>
      <c r="P1825" s="108">
        <v>20414812560</v>
      </c>
      <c r="Q1825" s="108">
        <v>67001331668</v>
      </c>
      <c r="R1825" s="108">
        <v>70628661779</v>
      </c>
      <c r="S1825" s="108">
        <v>87070873805</v>
      </c>
      <c r="T1825" s="108">
        <v>53190636004</v>
      </c>
      <c r="U1825" s="108">
        <v>58312013574</v>
      </c>
      <c r="V1825" s="108">
        <v>59948739466</v>
      </c>
      <c r="W1825" s="108">
        <v>61679619695</v>
      </c>
      <c r="X1825" s="108">
        <v>72575865819</v>
      </c>
      <c r="Y1825" s="108">
        <v>74604351513</v>
      </c>
      <c r="Z1825" s="108">
        <v>45977381494</v>
      </c>
      <c r="AA1825" s="108">
        <v>43961741198</v>
      </c>
      <c r="AB1825" s="108">
        <v>44641322937</v>
      </c>
      <c r="AC1825" s="108">
        <v>57590890791</v>
      </c>
      <c r="AD1825" s="108">
        <v>61159222358</v>
      </c>
      <c r="AE1825" s="108">
        <v>57458137900</v>
      </c>
      <c r="AF1825" s="108">
        <v>58677558607</v>
      </c>
      <c r="AG1825" s="108">
        <v>66090556055</v>
      </c>
      <c r="AH1825" s="115">
        <v>61956043072</v>
      </c>
      <c r="AI1825" s="105">
        <v>34.8797</v>
      </c>
      <c r="AJ1825" s="105">
        <v>34.111899999999999</v>
      </c>
      <c r="AK1825" s="105">
        <v>34.173999999999999</v>
      </c>
      <c r="AL1825" s="105">
        <v>35.320099999999996</v>
      </c>
      <c r="AM1825" s="105">
        <v>35.1706</v>
      </c>
      <c r="AN1825" s="105">
        <v>34.456499999999998</v>
      </c>
      <c r="AO1825" s="105">
        <v>34.869999999999997</v>
      </c>
      <c r="AP1825" s="105">
        <v>33.994900000000001</v>
      </c>
      <c r="AQ1825" s="105">
        <v>34.835700000000003</v>
      </c>
      <c r="AR1825" s="105">
        <v>34.715600000000002</v>
      </c>
      <c r="AS1825" s="105">
        <v>34.628599999999999</v>
      </c>
      <c r="AT1825" s="105">
        <v>34.853099999999998</v>
      </c>
      <c r="AU1825" s="105">
        <v>36.177500000000002</v>
      </c>
      <c r="AV1825" s="105">
        <v>36.3292</v>
      </c>
      <c r="AW1825" s="105">
        <v>36.703099999999999</v>
      </c>
      <c r="AX1825" s="105">
        <v>36.009799999999998</v>
      </c>
      <c r="AY1825" s="105">
        <v>36.069899999999997</v>
      </c>
      <c r="AZ1825" s="105">
        <v>36.122700000000002</v>
      </c>
      <c r="BA1825" s="105">
        <v>36.088999999999999</v>
      </c>
      <c r="BB1825" s="105">
        <v>36.415799999999997</v>
      </c>
      <c r="BC1825" s="105">
        <v>36.325800000000001</v>
      </c>
      <c r="BD1825" s="105">
        <v>35.846200000000003</v>
      </c>
      <c r="BE1825" s="105">
        <v>35.770299999999999</v>
      </c>
      <c r="BF1825" s="105">
        <v>35.8142</v>
      </c>
      <c r="BG1825" s="105">
        <v>35.8217</v>
      </c>
      <c r="BH1825" s="105">
        <v>35.857799999999997</v>
      </c>
      <c r="BI1825" s="105">
        <v>35.755699999999997</v>
      </c>
      <c r="BJ1825" s="105">
        <v>35.827100000000002</v>
      </c>
      <c r="BK1825" s="105">
        <v>35.878500000000003</v>
      </c>
      <c r="BL1825" s="116">
        <v>35.865699999999997</v>
      </c>
      <c r="BM1825" s="112">
        <v>3.9967800000000001E-3</v>
      </c>
      <c r="BN1825" s="112">
        <v>3.0581400000000002E-2</v>
      </c>
      <c r="BO1825" s="112">
        <v>1.08039E-2</v>
      </c>
      <c r="BP1825" s="112">
        <v>7.4392699999999997E-5</v>
      </c>
      <c r="BQ1825" s="112">
        <v>2.5359099999999999E-2</v>
      </c>
      <c r="BR1825" s="112">
        <v>4.3164500000000003E-3</v>
      </c>
      <c r="BS1825" s="112">
        <v>1.31132E-2</v>
      </c>
      <c r="BT1825" s="112">
        <v>0.15604000000000001</v>
      </c>
      <c r="BU1825" s="117">
        <v>0.248972</v>
      </c>
      <c r="BV1825" s="112">
        <v>2.5526099999999999E-2</v>
      </c>
      <c r="BW1825" s="112">
        <v>7.6700400000000002E-2</v>
      </c>
      <c r="BX1825" s="112">
        <v>6.1425E-2</v>
      </c>
      <c r="BY1825" s="112">
        <v>2.9130900000000001E-3</v>
      </c>
      <c r="BZ1825" s="112">
        <v>0.31756899999999999</v>
      </c>
      <c r="CA1825" s="112">
        <v>6.1718799999999997E-2</v>
      </c>
      <c r="CB1825" s="112">
        <v>0.11199099999999999</v>
      </c>
      <c r="CC1825" s="112">
        <v>0.34563300000000002</v>
      </c>
      <c r="CD1825" s="117">
        <v>0.71893099999999999</v>
      </c>
      <c r="CE1825" s="105">
        <v>-1.4685900000000001</v>
      </c>
      <c r="CF1825" s="105">
        <v>-0.87470599999999998</v>
      </c>
      <c r="CG1825" s="105">
        <v>-1.2902499999999999</v>
      </c>
      <c r="CH1825" s="105">
        <v>-1.12469</v>
      </c>
      <c r="CI1825" s="105">
        <v>0.546153</v>
      </c>
      <c r="CJ1825" s="105">
        <v>0.21035000000000001</v>
      </c>
      <c r="CK1825" s="105">
        <v>0.41972999999999999</v>
      </c>
      <c r="CL1825" s="105">
        <v>-4.6886400000000002E-2</v>
      </c>
      <c r="CM1825" s="116">
        <v>-4.5374600000000001E-2</v>
      </c>
    </row>
    <row r="1826" spans="1:91">
      <c r="A1826" s="104" t="s">
        <v>5509</v>
      </c>
      <c r="B1826" s="104" t="s">
        <v>5510</v>
      </c>
      <c r="C1826" s="104" t="s">
        <v>4709</v>
      </c>
      <c r="D1826" s="105">
        <v>24.572800000000001</v>
      </c>
      <c r="E1826" s="108">
        <v>6157222</v>
      </c>
      <c r="F1826" s="108">
        <v>14343578.5</v>
      </c>
      <c r="G1826" s="108">
        <v>4525879</v>
      </c>
      <c r="H1826" s="108">
        <v>11534401</v>
      </c>
      <c r="I1826" s="108">
        <v>24546145.5</v>
      </c>
      <c r="J1826" s="108">
        <v>56903194</v>
      </c>
      <c r="K1826" s="108">
        <v>81891185</v>
      </c>
      <c r="L1826" s="108">
        <v>40949662</v>
      </c>
      <c r="M1826" s="108">
        <v>8033001</v>
      </c>
      <c r="N1826" s="108">
        <v>26030491.25</v>
      </c>
      <c r="O1826" s="108">
        <v>38219062.5</v>
      </c>
      <c r="P1826" s="108">
        <v>4714164.5</v>
      </c>
      <c r="Q1826" s="108">
        <v>51690572</v>
      </c>
      <c r="R1826" s="108">
        <v>235537562</v>
      </c>
      <c r="S1826" s="108">
        <v>153951534.5</v>
      </c>
      <c r="T1826" s="108">
        <v>5642190.5</v>
      </c>
      <c r="U1826" s="108">
        <v>27988094</v>
      </c>
      <c r="V1826" s="108"/>
      <c r="W1826" s="108">
        <v>37192096</v>
      </c>
      <c r="X1826" s="108">
        <v>16469533</v>
      </c>
      <c r="Y1826" s="108">
        <v>8629790</v>
      </c>
      <c r="Z1826" s="108"/>
      <c r="AA1826" s="108">
        <v>60946464</v>
      </c>
      <c r="AB1826" s="108">
        <v>3945045</v>
      </c>
      <c r="AC1826" s="108">
        <v>87042587</v>
      </c>
      <c r="AD1826" s="108">
        <v>17957108.5</v>
      </c>
      <c r="AE1826" s="108">
        <v>2606569</v>
      </c>
      <c r="AF1826" s="108">
        <v>25074521</v>
      </c>
      <c r="AG1826" s="108">
        <v>27895917</v>
      </c>
      <c r="AH1826" s="115">
        <v>9056670</v>
      </c>
      <c r="AI1826" s="105">
        <v>22.9373</v>
      </c>
      <c r="AJ1826" s="105">
        <v>24.5108</v>
      </c>
      <c r="AK1826" s="105">
        <v>22.940100000000001</v>
      </c>
      <c r="AL1826" s="105">
        <v>23.733799999999999</v>
      </c>
      <c r="AM1826" s="105">
        <v>25.003499999999999</v>
      </c>
      <c r="AN1826" s="105">
        <v>26.657499999999999</v>
      </c>
      <c r="AO1826" s="105">
        <v>26.491299999999999</v>
      </c>
      <c r="AP1826" s="105">
        <v>26.419499999999999</v>
      </c>
      <c r="AQ1826" s="105">
        <v>23.1266</v>
      </c>
      <c r="AR1826" s="105">
        <v>24.822900000000001</v>
      </c>
      <c r="AS1826" s="105">
        <v>25.9816</v>
      </c>
      <c r="AT1826" s="105">
        <v>22.7727</v>
      </c>
      <c r="AU1826" s="105">
        <v>25.8431</v>
      </c>
      <c r="AV1826" s="105">
        <v>28.101099999999999</v>
      </c>
      <c r="AW1826" s="105">
        <v>27.6767</v>
      </c>
      <c r="AX1826" s="105">
        <v>22.807099999999998</v>
      </c>
      <c r="AY1826" s="105">
        <v>25.1008</v>
      </c>
      <c r="AZ1826" s="105">
        <v>22.388400000000001</v>
      </c>
      <c r="BA1826" s="105">
        <v>25.3934</v>
      </c>
      <c r="BB1826" s="105">
        <v>24.403300000000002</v>
      </c>
      <c r="BC1826" s="105">
        <v>23.377600000000001</v>
      </c>
      <c r="BD1826" s="105">
        <v>24.272300000000001</v>
      </c>
      <c r="BE1826" s="105">
        <v>26.212700000000002</v>
      </c>
      <c r="BF1826" s="105">
        <v>22.348199999999999</v>
      </c>
      <c r="BG1826" s="105">
        <v>26.309699999999999</v>
      </c>
      <c r="BH1826" s="105">
        <v>24.156500000000001</v>
      </c>
      <c r="BI1826" s="105">
        <v>21.3276</v>
      </c>
      <c r="BJ1826" s="105">
        <v>24.634799999999998</v>
      </c>
      <c r="BK1826" s="105">
        <v>24.6721</v>
      </c>
      <c r="BL1826" s="116">
        <v>23.1739</v>
      </c>
      <c r="BM1826" s="112">
        <v>0.38733499999999998</v>
      </c>
      <c r="BN1826" s="112">
        <v>0.377554</v>
      </c>
      <c r="BO1826" s="112">
        <v>0.38425399999999998</v>
      </c>
      <c r="BP1826" s="112">
        <v>0.74760800000000005</v>
      </c>
      <c r="BQ1826" s="112">
        <v>2.31227E-2</v>
      </c>
      <c r="BR1826" s="112">
        <v>0.49740099999999998</v>
      </c>
      <c r="BS1826" s="112">
        <v>0.77696500000000002</v>
      </c>
      <c r="BT1826" s="112">
        <v>0.927902</v>
      </c>
      <c r="BU1826" s="117">
        <v>0.88786600000000004</v>
      </c>
      <c r="BV1826" s="112">
        <v>0.47059899999999999</v>
      </c>
      <c r="BW1826" s="112">
        <v>0.46882299999999999</v>
      </c>
      <c r="BX1826" s="112">
        <v>0.494446</v>
      </c>
      <c r="BY1826" s="112">
        <v>0.79711500000000002</v>
      </c>
      <c r="BZ1826" s="112">
        <v>0.30630600000000002</v>
      </c>
      <c r="CA1826" s="112">
        <v>0.73592299999999999</v>
      </c>
      <c r="CB1826" s="112">
        <v>0.89302099999999995</v>
      </c>
      <c r="CC1826" s="112">
        <v>0.95841500000000002</v>
      </c>
      <c r="CD1826" s="117">
        <v>0.967113</v>
      </c>
      <c r="CE1826" s="105">
        <v>-0.69750999999999996</v>
      </c>
      <c r="CF1826" s="105">
        <v>0.97137499999999999</v>
      </c>
      <c r="CG1826" s="105">
        <v>1.18554</v>
      </c>
      <c r="CH1826" s="105">
        <v>0.36546800000000002</v>
      </c>
      <c r="CI1826" s="105">
        <v>3.0466899999999999</v>
      </c>
      <c r="CJ1826" s="105">
        <v>-0.72815799999999997</v>
      </c>
      <c r="CK1826" s="105">
        <v>0.231184</v>
      </c>
      <c r="CL1826" s="105">
        <v>0.11748599999999999</v>
      </c>
      <c r="CM1826" s="116">
        <v>-0.229017</v>
      </c>
    </row>
    <row r="1827" spans="1:91">
      <c r="A1827" s="104" t="s">
        <v>5511</v>
      </c>
      <c r="B1827" s="104" t="s">
        <v>5512</v>
      </c>
      <c r="C1827" s="104" t="s">
        <v>471</v>
      </c>
      <c r="D1827" s="105">
        <v>25.136800000000001</v>
      </c>
      <c r="E1827" s="108">
        <v>23841041.5</v>
      </c>
      <c r="F1827" s="108">
        <v>12212225.5</v>
      </c>
      <c r="G1827" s="108">
        <v>8747875.5</v>
      </c>
      <c r="H1827" s="108">
        <v>28891066</v>
      </c>
      <c r="I1827" s="108">
        <v>18342712</v>
      </c>
      <c r="J1827" s="108">
        <v>17621044.25</v>
      </c>
      <c r="K1827" s="108">
        <v>23555462</v>
      </c>
      <c r="L1827" s="108"/>
      <c r="M1827" s="108">
        <v>17628457.25</v>
      </c>
      <c r="N1827" s="108">
        <v>7301931.75</v>
      </c>
      <c r="O1827" s="108"/>
      <c r="P1827" s="108">
        <v>12977122.880000001</v>
      </c>
      <c r="Q1827" s="108">
        <v>47304672.5</v>
      </c>
      <c r="R1827" s="108">
        <v>40594673</v>
      </c>
      <c r="S1827" s="108">
        <v>7736289</v>
      </c>
      <c r="T1827" s="108">
        <v>49663819.75</v>
      </c>
      <c r="U1827" s="108">
        <v>28387151.5</v>
      </c>
      <c r="V1827" s="108">
        <v>28227782.5</v>
      </c>
      <c r="W1827" s="108">
        <v>29988282</v>
      </c>
      <c r="X1827" s="108">
        <v>40956751</v>
      </c>
      <c r="Y1827" s="108">
        <v>50558512.75</v>
      </c>
      <c r="Z1827" s="108">
        <v>49561391.25</v>
      </c>
      <c r="AA1827" s="108">
        <v>31350990.5</v>
      </c>
      <c r="AB1827" s="108">
        <v>41977304</v>
      </c>
      <c r="AC1827" s="108">
        <v>50299474</v>
      </c>
      <c r="AD1827" s="108">
        <v>58681003</v>
      </c>
      <c r="AE1827" s="108">
        <v>64522819.25</v>
      </c>
      <c r="AF1827" s="108">
        <v>54029106</v>
      </c>
      <c r="AG1827" s="108">
        <v>53590922</v>
      </c>
      <c r="AH1827" s="115">
        <v>49935285</v>
      </c>
      <c r="AI1827" s="105">
        <v>24.8904</v>
      </c>
      <c r="AJ1827" s="105">
        <v>24.2913</v>
      </c>
      <c r="AK1827" s="105">
        <v>23.784800000000001</v>
      </c>
      <c r="AL1827" s="105">
        <v>25.058499999999999</v>
      </c>
      <c r="AM1827" s="105">
        <v>24.618500000000001</v>
      </c>
      <c r="AN1827" s="105">
        <v>24.964500000000001</v>
      </c>
      <c r="AO1827" s="105">
        <v>24.703099999999999</v>
      </c>
      <c r="AP1827" s="105">
        <v>21.966799999999999</v>
      </c>
      <c r="AQ1827" s="105">
        <v>24.2605</v>
      </c>
      <c r="AR1827" s="105">
        <v>22.9693</v>
      </c>
      <c r="AS1827" s="105">
        <v>21.3673</v>
      </c>
      <c r="AT1827" s="105">
        <v>24.233599999999999</v>
      </c>
      <c r="AU1827" s="105">
        <v>25.705200000000001</v>
      </c>
      <c r="AV1827" s="105">
        <v>25.564499999999999</v>
      </c>
      <c r="AW1827" s="105">
        <v>23.5076</v>
      </c>
      <c r="AX1827" s="105">
        <v>25.945</v>
      </c>
      <c r="AY1827" s="105">
        <v>25.094899999999999</v>
      </c>
      <c r="AZ1827" s="105">
        <v>25.178699999999999</v>
      </c>
      <c r="BA1827" s="105">
        <v>25.082799999999999</v>
      </c>
      <c r="BB1827" s="105">
        <v>25.689800000000002</v>
      </c>
      <c r="BC1827" s="105">
        <v>25.816500000000001</v>
      </c>
      <c r="BD1827" s="105">
        <v>25.920300000000001</v>
      </c>
      <c r="BE1827" s="105">
        <v>25.316600000000001</v>
      </c>
      <c r="BF1827" s="105">
        <v>25.759699999999999</v>
      </c>
      <c r="BG1827" s="105">
        <v>25.6112</v>
      </c>
      <c r="BH1827" s="105">
        <v>25.807400000000001</v>
      </c>
      <c r="BI1827" s="105">
        <v>25.9572</v>
      </c>
      <c r="BJ1827" s="105">
        <v>25.7423</v>
      </c>
      <c r="BK1827" s="105">
        <v>25.636399999999998</v>
      </c>
      <c r="BL1827" s="116">
        <v>25.603999999999999</v>
      </c>
      <c r="BM1827" s="112">
        <v>1.4211700000000001E-2</v>
      </c>
      <c r="BN1827" s="112">
        <v>5.09568E-3</v>
      </c>
      <c r="BO1827" s="112">
        <v>7.6312000000000005E-2</v>
      </c>
      <c r="BP1827" s="112">
        <v>2.78658E-2</v>
      </c>
      <c r="BQ1827" s="112">
        <v>0.359873</v>
      </c>
      <c r="BR1827" s="112">
        <v>0.40476899999999999</v>
      </c>
      <c r="BS1827" s="112">
        <v>0.59934799999999999</v>
      </c>
      <c r="BT1827" s="112">
        <v>0.98128300000000002</v>
      </c>
      <c r="BU1827" s="117">
        <v>0.29376400000000003</v>
      </c>
      <c r="BV1827" s="112">
        <v>4.8886199999999998E-2</v>
      </c>
      <c r="BW1827" s="112">
        <v>2.6245500000000001E-2</v>
      </c>
      <c r="BX1827" s="112">
        <v>0.168653</v>
      </c>
      <c r="BY1827" s="112">
        <v>5.7907599999999997E-2</v>
      </c>
      <c r="BZ1827" s="112">
        <v>0.682087</v>
      </c>
      <c r="CA1827" s="112">
        <v>0.66844099999999995</v>
      </c>
      <c r="CB1827" s="112">
        <v>0.76761400000000002</v>
      </c>
      <c r="CC1827" s="112">
        <v>0.99294899999999997</v>
      </c>
      <c r="CD1827" s="117">
        <v>0.72995900000000002</v>
      </c>
      <c r="CE1827" s="105">
        <v>-1.3386800000000001</v>
      </c>
      <c r="CF1827" s="105">
        <v>-0.78039400000000003</v>
      </c>
      <c r="CG1827" s="105">
        <v>-2.0174400000000001</v>
      </c>
      <c r="CH1827" s="105">
        <v>-2.8041399999999999</v>
      </c>
      <c r="CI1827" s="105">
        <v>-0.73512100000000002</v>
      </c>
      <c r="CJ1827" s="105">
        <v>-0.25468400000000002</v>
      </c>
      <c r="CK1827" s="105">
        <v>-0.131165</v>
      </c>
      <c r="CL1827" s="105">
        <v>4.6246799999999999E-3</v>
      </c>
      <c r="CM1827" s="116">
        <v>0.131051</v>
      </c>
    </row>
    <row r="1828" spans="1:91">
      <c r="A1828" s="104" t="s">
        <v>4710</v>
      </c>
      <c r="B1828" s="104" t="s">
        <v>4711</v>
      </c>
      <c r="C1828" s="104" t="s">
        <v>471</v>
      </c>
      <c r="D1828" s="105">
        <v>30.844700000000003</v>
      </c>
      <c r="E1828" s="108">
        <v>2283486691</v>
      </c>
      <c r="F1828" s="108">
        <v>2472229836</v>
      </c>
      <c r="G1828" s="108">
        <v>2490745111</v>
      </c>
      <c r="H1828" s="108">
        <v>3288590439</v>
      </c>
      <c r="I1828" s="108">
        <v>3016210750</v>
      </c>
      <c r="J1828" s="108">
        <v>3538263244</v>
      </c>
      <c r="K1828" s="108">
        <v>2342544853</v>
      </c>
      <c r="L1828" s="108">
        <v>2347895164</v>
      </c>
      <c r="M1828" s="108">
        <v>3071066268</v>
      </c>
      <c r="N1828" s="108">
        <v>1812098225</v>
      </c>
      <c r="O1828" s="108">
        <v>2322123312</v>
      </c>
      <c r="P1828" s="108">
        <v>1991784710</v>
      </c>
      <c r="Q1828" s="108">
        <v>1453748533</v>
      </c>
      <c r="R1828" s="108">
        <v>1693503520</v>
      </c>
      <c r="S1828" s="108">
        <v>1440321976</v>
      </c>
      <c r="T1828" s="108">
        <v>1505525160</v>
      </c>
      <c r="U1828" s="108">
        <v>1505790897</v>
      </c>
      <c r="V1828" s="108">
        <v>1280574919</v>
      </c>
      <c r="W1828" s="108">
        <v>1459885170</v>
      </c>
      <c r="X1828" s="108">
        <v>1405476376</v>
      </c>
      <c r="Y1828" s="108">
        <v>1609575919</v>
      </c>
      <c r="Z1828" s="108">
        <v>1481671202</v>
      </c>
      <c r="AA1828" s="108">
        <v>1416289692</v>
      </c>
      <c r="AB1828" s="108">
        <v>1389886014</v>
      </c>
      <c r="AC1828" s="108">
        <v>1496818855</v>
      </c>
      <c r="AD1828" s="108">
        <v>1697530344</v>
      </c>
      <c r="AE1828" s="108">
        <v>1596514158</v>
      </c>
      <c r="AF1828" s="108">
        <v>1616964901</v>
      </c>
      <c r="AG1828" s="108">
        <v>1570077563</v>
      </c>
      <c r="AH1828" s="115">
        <v>1652869634</v>
      </c>
      <c r="AI1828" s="105">
        <v>31.472100000000001</v>
      </c>
      <c r="AJ1828" s="105">
        <v>31.752600000000001</v>
      </c>
      <c r="AK1828" s="105">
        <v>31.7498</v>
      </c>
      <c r="AL1828" s="105">
        <v>31.889199999999999</v>
      </c>
      <c r="AM1828" s="105">
        <v>31.9072</v>
      </c>
      <c r="AN1828" s="105">
        <v>32.160200000000003</v>
      </c>
      <c r="AO1828" s="105">
        <v>31.372699999999998</v>
      </c>
      <c r="AP1828" s="105">
        <v>31.7788</v>
      </c>
      <c r="AQ1828" s="105">
        <v>31.705200000000001</v>
      </c>
      <c r="AR1828" s="105">
        <v>31.1633</v>
      </c>
      <c r="AS1828" s="105">
        <v>31.581199999999999</v>
      </c>
      <c r="AT1828" s="105">
        <v>31.4956</v>
      </c>
      <c r="AU1828" s="105">
        <v>30.675899999999999</v>
      </c>
      <c r="AV1828" s="105">
        <v>30.947099999999999</v>
      </c>
      <c r="AW1828" s="105">
        <v>30.753699999999998</v>
      </c>
      <c r="AX1828" s="105">
        <v>30.866900000000001</v>
      </c>
      <c r="AY1828" s="105">
        <v>30.812200000000001</v>
      </c>
      <c r="AZ1828" s="105">
        <v>30.601900000000001</v>
      </c>
      <c r="BA1828" s="105">
        <v>30.688099999999999</v>
      </c>
      <c r="BB1828" s="105">
        <v>30.725899999999999</v>
      </c>
      <c r="BC1828" s="105">
        <v>30.778400000000001</v>
      </c>
      <c r="BD1828" s="105">
        <v>30.865300000000001</v>
      </c>
      <c r="BE1828" s="105">
        <v>30.824100000000001</v>
      </c>
      <c r="BF1828" s="105">
        <v>30.808900000000001</v>
      </c>
      <c r="BG1828" s="105">
        <v>30.521899999999999</v>
      </c>
      <c r="BH1828" s="105">
        <v>30.700399999999998</v>
      </c>
      <c r="BI1828" s="105">
        <v>30.586200000000002</v>
      </c>
      <c r="BJ1828" s="105">
        <v>30.645700000000001</v>
      </c>
      <c r="BK1828" s="105">
        <v>30.4894</v>
      </c>
      <c r="BL1828" s="116">
        <v>30.628799999999998</v>
      </c>
      <c r="BM1828" s="112">
        <v>5.29898E-4</v>
      </c>
      <c r="BN1828" s="112">
        <v>1.5537099999999999E-4</v>
      </c>
      <c r="BO1828" s="112">
        <v>1.55243E-3</v>
      </c>
      <c r="BP1828" s="112">
        <v>3.7987699999999999E-3</v>
      </c>
      <c r="BQ1828" s="112">
        <v>9.7004499999999994E-2</v>
      </c>
      <c r="BR1828" s="112">
        <v>0.142989</v>
      </c>
      <c r="BS1828" s="112">
        <v>6.3317799999999994E-2</v>
      </c>
      <c r="BT1828" s="112">
        <v>9.45293E-3</v>
      </c>
      <c r="BU1828" s="117">
        <v>0.84644600000000003</v>
      </c>
      <c r="BV1828" s="112">
        <v>9.42576E-3</v>
      </c>
      <c r="BW1828" s="112">
        <v>6.7454100000000003E-3</v>
      </c>
      <c r="BX1828" s="112">
        <v>2.35613E-2</v>
      </c>
      <c r="BY1828" s="112">
        <v>1.51951E-2</v>
      </c>
      <c r="BZ1828" s="112">
        <v>0.47939599999999999</v>
      </c>
      <c r="CA1828" s="112">
        <v>0.38860499999999998</v>
      </c>
      <c r="CB1828" s="112">
        <v>0.23910100000000001</v>
      </c>
      <c r="CC1828" s="112">
        <v>7.6239199999999993E-2</v>
      </c>
      <c r="CD1828" s="117">
        <v>0.95923000000000003</v>
      </c>
      <c r="CE1828" s="105">
        <v>1.0702</v>
      </c>
      <c r="CF1828" s="105">
        <v>1.3975900000000001</v>
      </c>
      <c r="CG1828" s="105">
        <v>1.03095</v>
      </c>
      <c r="CH1828" s="105">
        <v>0.82540800000000003</v>
      </c>
      <c r="CI1828" s="105">
        <v>0.204264</v>
      </c>
      <c r="CJ1828" s="105">
        <v>0.17239599999999999</v>
      </c>
      <c r="CK1828" s="105">
        <v>0.14283399999999999</v>
      </c>
      <c r="CL1828" s="105">
        <v>0.24481900000000001</v>
      </c>
      <c r="CM1828" s="116">
        <v>1.48665E-2</v>
      </c>
    </row>
    <row r="1829" spans="1:91">
      <c r="A1829" s="104" t="s">
        <v>5513</v>
      </c>
      <c r="B1829" s="104" t="s">
        <v>5514</v>
      </c>
      <c r="C1829" s="104" t="s">
        <v>5515</v>
      </c>
      <c r="D1829" s="105">
        <v>27.043500000000002</v>
      </c>
      <c r="E1829" s="108">
        <v>37182542.75</v>
      </c>
      <c r="F1829" s="108">
        <v>85246705.5</v>
      </c>
      <c r="G1829" s="108">
        <v>77144670</v>
      </c>
      <c r="H1829" s="108">
        <v>180210776</v>
      </c>
      <c r="I1829" s="108">
        <v>72714971</v>
      </c>
      <c r="J1829" s="108">
        <v>61442656</v>
      </c>
      <c r="K1829" s="108">
        <v>119321419</v>
      </c>
      <c r="L1829" s="108">
        <v>57625850</v>
      </c>
      <c r="M1829" s="108">
        <v>400215480</v>
      </c>
      <c r="N1829" s="108">
        <v>187905588</v>
      </c>
      <c r="O1829" s="108">
        <v>105495844.5</v>
      </c>
      <c r="P1829" s="108">
        <v>55781396.5</v>
      </c>
      <c r="Q1829" s="108">
        <v>165584400</v>
      </c>
      <c r="R1829" s="108">
        <v>35730704</v>
      </c>
      <c r="S1829" s="108">
        <v>51228156.75</v>
      </c>
      <c r="T1829" s="108">
        <v>321555864</v>
      </c>
      <c r="U1829" s="108">
        <v>139441780</v>
      </c>
      <c r="V1829" s="108">
        <v>56373255.880000003</v>
      </c>
      <c r="W1829" s="108">
        <v>141294770</v>
      </c>
      <c r="X1829" s="108">
        <v>181742263</v>
      </c>
      <c r="Y1829" s="108">
        <v>63310730</v>
      </c>
      <c r="Z1829" s="108">
        <v>175418504</v>
      </c>
      <c r="AA1829" s="108">
        <v>275339744</v>
      </c>
      <c r="AB1829" s="108">
        <v>60326214</v>
      </c>
      <c r="AC1829" s="108">
        <v>320256702</v>
      </c>
      <c r="AD1829" s="108">
        <v>327724125</v>
      </c>
      <c r="AE1829" s="108">
        <v>121072884</v>
      </c>
      <c r="AF1829" s="108">
        <v>49587432</v>
      </c>
      <c r="AG1829" s="108">
        <v>81425549</v>
      </c>
      <c r="AH1829" s="115">
        <v>133436848</v>
      </c>
      <c r="AI1829" s="105">
        <v>25.531600000000001</v>
      </c>
      <c r="AJ1829" s="105">
        <v>27.045999999999999</v>
      </c>
      <c r="AK1829" s="105">
        <v>26.852599999999999</v>
      </c>
      <c r="AL1829" s="105">
        <v>27.6995</v>
      </c>
      <c r="AM1829" s="105">
        <v>26.572700000000001</v>
      </c>
      <c r="AN1829" s="105">
        <v>26.533799999999999</v>
      </c>
      <c r="AO1829" s="105">
        <v>27.0945</v>
      </c>
      <c r="AP1829" s="105">
        <v>26.7759</v>
      </c>
      <c r="AQ1829" s="105">
        <v>28.7653</v>
      </c>
      <c r="AR1829" s="105">
        <v>27.923999999999999</v>
      </c>
      <c r="AS1829" s="105">
        <v>27.311399999999999</v>
      </c>
      <c r="AT1829" s="105">
        <v>26.337399999999999</v>
      </c>
      <c r="AU1829" s="105">
        <v>27.519300000000001</v>
      </c>
      <c r="AV1829" s="105">
        <v>25.380400000000002</v>
      </c>
      <c r="AW1829" s="105">
        <v>26.1707</v>
      </c>
      <c r="AX1829" s="105">
        <v>28.639800000000001</v>
      </c>
      <c r="AY1829" s="105">
        <v>27.3643</v>
      </c>
      <c r="AZ1829" s="105">
        <v>26.136399999999998</v>
      </c>
      <c r="BA1829" s="105">
        <v>27.319099999999999</v>
      </c>
      <c r="BB1829" s="105">
        <v>27.785699999999999</v>
      </c>
      <c r="BC1829" s="105">
        <v>26.085799999999999</v>
      </c>
      <c r="BD1829" s="105">
        <v>27.799199999999999</v>
      </c>
      <c r="BE1829" s="105">
        <v>28.495999999999999</v>
      </c>
      <c r="BF1829" s="105">
        <v>26.282900000000001</v>
      </c>
      <c r="BG1829" s="105">
        <v>28.263300000000001</v>
      </c>
      <c r="BH1829" s="105">
        <v>28.3125</v>
      </c>
      <c r="BI1829" s="105">
        <v>26.865200000000002</v>
      </c>
      <c r="BJ1829" s="105">
        <v>25.618500000000001</v>
      </c>
      <c r="BK1829" s="105">
        <v>26.244299999999999</v>
      </c>
      <c r="BL1829" s="116">
        <v>27.041</v>
      </c>
      <c r="BM1829" s="112">
        <v>0.794184</v>
      </c>
      <c r="BN1829" s="112">
        <v>0.32212000000000002</v>
      </c>
      <c r="BO1829" s="112">
        <v>0.168791</v>
      </c>
      <c r="BP1829" s="112">
        <v>0.22385099999999999</v>
      </c>
      <c r="BQ1829" s="112">
        <v>0.94440000000000002</v>
      </c>
      <c r="BR1829" s="112">
        <v>0.26433800000000002</v>
      </c>
      <c r="BS1829" s="112">
        <v>0.30802600000000002</v>
      </c>
      <c r="BT1829" s="112">
        <v>0.18790699999999999</v>
      </c>
      <c r="BU1829" s="117">
        <v>7.3735200000000001E-2</v>
      </c>
      <c r="BV1829" s="112">
        <v>0.83150599999999997</v>
      </c>
      <c r="BW1829" s="112">
        <v>0.41561100000000001</v>
      </c>
      <c r="BX1829" s="112">
        <v>0.27748899999999999</v>
      </c>
      <c r="BY1829" s="112">
        <v>0.30353799999999997</v>
      </c>
      <c r="BZ1829" s="112">
        <v>0.97098099999999998</v>
      </c>
      <c r="CA1829" s="112">
        <v>0.53200700000000001</v>
      </c>
      <c r="CB1829" s="112">
        <v>0.54050299999999996</v>
      </c>
      <c r="CC1829" s="112">
        <v>0.38776100000000002</v>
      </c>
      <c r="CD1829" s="117">
        <v>0.57846399999999998</v>
      </c>
      <c r="CE1829" s="105">
        <v>0.17544699999999999</v>
      </c>
      <c r="CF1829" s="105">
        <v>0.63405900000000004</v>
      </c>
      <c r="CG1829" s="105">
        <v>1.24396</v>
      </c>
      <c r="CH1829" s="105">
        <v>0.88965000000000005</v>
      </c>
      <c r="CI1829" s="105">
        <v>5.55089E-2</v>
      </c>
      <c r="CJ1829" s="105">
        <v>1.0788800000000001</v>
      </c>
      <c r="CK1829" s="105">
        <v>0.76222000000000001</v>
      </c>
      <c r="CL1829" s="105">
        <v>1.2247399999999999</v>
      </c>
      <c r="CM1829" s="116">
        <v>1.51237</v>
      </c>
    </row>
    <row r="1830" spans="1:91">
      <c r="A1830" s="104" t="s">
        <v>4714</v>
      </c>
      <c r="B1830" s="104" t="s">
        <v>4715</v>
      </c>
      <c r="C1830" s="104" t="s">
        <v>471</v>
      </c>
      <c r="D1830" s="105">
        <v>30.963750000000001</v>
      </c>
      <c r="E1830" s="108">
        <v>1985493780</v>
      </c>
      <c r="F1830" s="108">
        <v>2534293604</v>
      </c>
      <c r="G1830" s="108">
        <v>2628827427</v>
      </c>
      <c r="H1830" s="108">
        <v>2626527893</v>
      </c>
      <c r="I1830" s="108">
        <v>2577699737</v>
      </c>
      <c r="J1830" s="108">
        <v>3211551844</v>
      </c>
      <c r="K1830" s="108">
        <v>2499722854</v>
      </c>
      <c r="L1830" s="108">
        <v>3191653180</v>
      </c>
      <c r="M1830" s="108">
        <v>2551491138</v>
      </c>
      <c r="N1830" s="108">
        <v>2206470977</v>
      </c>
      <c r="O1830" s="108">
        <v>2620382484</v>
      </c>
      <c r="P1830" s="108">
        <v>2215589812</v>
      </c>
      <c r="Q1830" s="108">
        <v>1521414088</v>
      </c>
      <c r="R1830" s="108">
        <v>1565153797</v>
      </c>
      <c r="S1830" s="108">
        <v>1556975003</v>
      </c>
      <c r="T1830" s="108">
        <v>1686128788</v>
      </c>
      <c r="U1830" s="108">
        <v>1444022332</v>
      </c>
      <c r="V1830" s="108">
        <v>1623582047</v>
      </c>
      <c r="W1830" s="108">
        <v>1597748971</v>
      </c>
      <c r="X1830" s="108">
        <v>1660397380</v>
      </c>
      <c r="Y1830" s="108">
        <v>1553093769</v>
      </c>
      <c r="Z1830" s="108">
        <v>1518758266</v>
      </c>
      <c r="AA1830" s="108">
        <v>1458548490</v>
      </c>
      <c r="AB1830" s="108">
        <v>1547889654</v>
      </c>
      <c r="AC1830" s="108">
        <v>1811801760</v>
      </c>
      <c r="AD1830" s="108">
        <v>1769114073</v>
      </c>
      <c r="AE1830" s="108">
        <v>1818947044</v>
      </c>
      <c r="AF1830" s="108">
        <v>2045552769</v>
      </c>
      <c r="AG1830" s="108">
        <v>1936384186</v>
      </c>
      <c r="AH1830" s="115">
        <v>1822869976</v>
      </c>
      <c r="AI1830" s="105">
        <v>31.270299999999999</v>
      </c>
      <c r="AJ1830" s="105">
        <v>31.791</v>
      </c>
      <c r="AK1830" s="105">
        <v>31.829799999999999</v>
      </c>
      <c r="AL1830" s="105">
        <v>31.564900000000002</v>
      </c>
      <c r="AM1830" s="105">
        <v>31.6831</v>
      </c>
      <c r="AN1830" s="105">
        <v>32.032400000000003</v>
      </c>
      <c r="AO1830" s="105">
        <v>31.462700000000002</v>
      </c>
      <c r="AP1830" s="105">
        <v>32.220999999999997</v>
      </c>
      <c r="AQ1830" s="105">
        <v>31.437799999999999</v>
      </c>
      <c r="AR1830" s="105">
        <v>31.448599999999999</v>
      </c>
      <c r="AS1830" s="105">
        <v>31.7544</v>
      </c>
      <c r="AT1830" s="105">
        <v>31.6492</v>
      </c>
      <c r="AU1830" s="105">
        <v>30.741800000000001</v>
      </c>
      <c r="AV1830" s="105">
        <v>30.833400000000001</v>
      </c>
      <c r="AW1830" s="105">
        <v>30.866</v>
      </c>
      <c r="AX1830" s="105">
        <v>31.0304</v>
      </c>
      <c r="AY1830" s="105">
        <v>30.751300000000001</v>
      </c>
      <c r="AZ1830" s="105">
        <v>30.9392</v>
      </c>
      <c r="BA1830" s="105">
        <v>30.818300000000001</v>
      </c>
      <c r="BB1830" s="105">
        <v>30.9633</v>
      </c>
      <c r="BC1830" s="105">
        <v>30.726400000000002</v>
      </c>
      <c r="BD1830" s="105">
        <v>30.9011</v>
      </c>
      <c r="BE1830" s="105">
        <v>30.863499999999998</v>
      </c>
      <c r="BF1830" s="105">
        <v>30.964200000000002</v>
      </c>
      <c r="BG1830" s="105">
        <v>30.799600000000002</v>
      </c>
      <c r="BH1830" s="105">
        <v>30.759499999999999</v>
      </c>
      <c r="BI1830" s="105">
        <v>30.7743</v>
      </c>
      <c r="BJ1830" s="105">
        <v>30.9849</v>
      </c>
      <c r="BK1830" s="105">
        <v>30.7865</v>
      </c>
      <c r="BL1830" s="116">
        <v>30.767700000000001</v>
      </c>
      <c r="BM1830" s="112">
        <v>1.5396200000000001E-2</v>
      </c>
      <c r="BN1830" s="112">
        <v>4.2979999999999997E-3</v>
      </c>
      <c r="BO1830" s="112">
        <v>3.18827E-2</v>
      </c>
      <c r="BP1830" s="112">
        <v>2.44875E-3</v>
      </c>
      <c r="BQ1830" s="112">
        <v>0.69992699999999997</v>
      </c>
      <c r="BR1830" s="112">
        <v>0.60330099999999998</v>
      </c>
      <c r="BS1830" s="112">
        <v>0.92091299999999998</v>
      </c>
      <c r="BT1830" s="112">
        <v>0.44898700000000002</v>
      </c>
      <c r="BU1830" s="117">
        <v>0.38558700000000001</v>
      </c>
      <c r="BV1830" s="112">
        <v>5.1124900000000001E-2</v>
      </c>
      <c r="BW1830" s="112">
        <v>2.37319E-2</v>
      </c>
      <c r="BX1830" s="112">
        <v>0.105687</v>
      </c>
      <c r="BY1830" s="112">
        <v>1.26432E-2</v>
      </c>
      <c r="BZ1830" s="112">
        <v>0.85618000000000005</v>
      </c>
      <c r="CA1830" s="112">
        <v>0.80496100000000004</v>
      </c>
      <c r="CB1830" s="112">
        <v>0.96418999999999999</v>
      </c>
      <c r="CC1830" s="112">
        <v>0.631718</v>
      </c>
      <c r="CD1830" s="117">
        <v>0.75863000000000003</v>
      </c>
      <c r="CE1830" s="105">
        <v>0.78400700000000001</v>
      </c>
      <c r="CF1830" s="105">
        <v>0.91375899999999999</v>
      </c>
      <c r="CG1830" s="105">
        <v>0.86078399999999999</v>
      </c>
      <c r="CH1830" s="105">
        <v>0.77103200000000005</v>
      </c>
      <c r="CI1830" s="105">
        <v>-3.2647500000000003E-2</v>
      </c>
      <c r="CJ1830" s="105">
        <v>6.0607300000000003E-2</v>
      </c>
      <c r="CK1830" s="105">
        <v>-1.03461E-2</v>
      </c>
      <c r="CL1830" s="105">
        <v>6.3243900000000006E-2</v>
      </c>
      <c r="CM1830" s="116">
        <v>-6.8562799999999993E-2</v>
      </c>
    </row>
    <row r="1831" spans="1:91">
      <c r="A1831" s="104" t="s">
        <v>4716</v>
      </c>
      <c r="B1831" s="104" t="s">
        <v>4717</v>
      </c>
      <c r="C1831" s="104" t="s">
        <v>4718</v>
      </c>
      <c r="D1831" s="105">
        <v>30.3064</v>
      </c>
      <c r="E1831" s="108">
        <v>1343437059</v>
      </c>
      <c r="F1831" s="108">
        <v>1151764469</v>
      </c>
      <c r="G1831" s="108">
        <v>1019304143</v>
      </c>
      <c r="H1831" s="108">
        <v>1002594008</v>
      </c>
      <c r="I1831" s="108">
        <v>865921204.39999998</v>
      </c>
      <c r="J1831" s="108">
        <v>1062754913</v>
      </c>
      <c r="K1831" s="108">
        <v>1207744146</v>
      </c>
      <c r="L1831" s="108">
        <v>885297966.79999995</v>
      </c>
      <c r="M1831" s="108">
        <v>1202879093</v>
      </c>
      <c r="N1831" s="108">
        <v>892462271.5</v>
      </c>
      <c r="O1831" s="108">
        <v>1099571024</v>
      </c>
      <c r="P1831" s="108">
        <v>1097247076</v>
      </c>
      <c r="Q1831" s="108">
        <v>888760204.79999995</v>
      </c>
      <c r="R1831" s="108">
        <v>1182217712</v>
      </c>
      <c r="S1831" s="108">
        <v>988981867.79999995</v>
      </c>
      <c r="T1831" s="108">
        <v>788602084.29999995</v>
      </c>
      <c r="U1831" s="108">
        <v>946180992.29999995</v>
      </c>
      <c r="V1831" s="108">
        <v>893176778</v>
      </c>
      <c r="W1831" s="108">
        <v>886123568</v>
      </c>
      <c r="X1831" s="108">
        <v>911742880.5</v>
      </c>
      <c r="Y1831" s="108">
        <v>1048279513</v>
      </c>
      <c r="Z1831" s="108">
        <v>1037805593</v>
      </c>
      <c r="AA1831" s="108">
        <v>1065006838</v>
      </c>
      <c r="AB1831" s="108">
        <v>904756668.5</v>
      </c>
      <c r="AC1831" s="108">
        <v>1293180766</v>
      </c>
      <c r="AD1831" s="108">
        <v>1305474472</v>
      </c>
      <c r="AE1831" s="108">
        <v>1186647944</v>
      </c>
      <c r="AF1831" s="108">
        <v>1257917055</v>
      </c>
      <c r="AG1831" s="108">
        <v>1373281102</v>
      </c>
      <c r="AH1831" s="115">
        <v>1342054066</v>
      </c>
      <c r="AI1831" s="105">
        <v>30.706800000000001</v>
      </c>
      <c r="AJ1831" s="105">
        <v>30.680199999999999</v>
      </c>
      <c r="AK1831" s="105">
        <v>30.503499999999999</v>
      </c>
      <c r="AL1831" s="105">
        <v>30.1755</v>
      </c>
      <c r="AM1831" s="105">
        <v>30.119800000000001</v>
      </c>
      <c r="AN1831" s="105">
        <v>30.5459</v>
      </c>
      <c r="AO1831" s="105">
        <v>30.384499999999999</v>
      </c>
      <c r="AP1831" s="105">
        <v>30.4937</v>
      </c>
      <c r="AQ1831" s="105">
        <v>30.352900000000002</v>
      </c>
      <c r="AR1831" s="105">
        <v>30.180099999999999</v>
      </c>
      <c r="AS1831" s="105">
        <v>30.5884</v>
      </c>
      <c r="AT1831" s="105">
        <v>30.635400000000001</v>
      </c>
      <c r="AU1831" s="105">
        <v>29.964200000000002</v>
      </c>
      <c r="AV1831" s="105">
        <v>30.4285</v>
      </c>
      <c r="AW1831" s="105">
        <v>30.2273</v>
      </c>
      <c r="AX1831" s="105">
        <v>29.934000000000001</v>
      </c>
      <c r="AY1831" s="105">
        <v>30.142299999999999</v>
      </c>
      <c r="AZ1831" s="105">
        <v>30.05</v>
      </c>
      <c r="BA1831" s="105">
        <v>29.9679</v>
      </c>
      <c r="BB1831" s="105">
        <v>30.1098</v>
      </c>
      <c r="BC1831" s="105">
        <v>30.1677</v>
      </c>
      <c r="BD1831" s="105">
        <v>30.351700000000001</v>
      </c>
      <c r="BE1831" s="105">
        <v>30.4237</v>
      </c>
      <c r="BF1831" s="105">
        <v>30.189499999999999</v>
      </c>
      <c r="BG1831" s="105">
        <v>30.309000000000001</v>
      </c>
      <c r="BH1831" s="105">
        <v>30.3217</v>
      </c>
      <c r="BI1831" s="105">
        <v>30.158100000000001</v>
      </c>
      <c r="BJ1831" s="105">
        <v>30.2834</v>
      </c>
      <c r="BK1831" s="105">
        <v>30.303799999999999</v>
      </c>
      <c r="BL1831" s="116">
        <v>30.336400000000001</v>
      </c>
      <c r="BM1831" s="112">
        <v>7.9817599999999992E-3</v>
      </c>
      <c r="BN1831" s="112">
        <v>0.84811599999999998</v>
      </c>
      <c r="BO1831" s="112">
        <v>8.6637599999999995E-2</v>
      </c>
      <c r="BP1831" s="112">
        <v>0.33268799999999998</v>
      </c>
      <c r="BQ1831" s="112">
        <v>0.496089</v>
      </c>
      <c r="BR1831" s="112">
        <v>1.2904799999999999E-2</v>
      </c>
      <c r="BS1831" s="112">
        <v>2.1063100000000001E-2</v>
      </c>
      <c r="BT1831" s="112">
        <v>0.85551100000000002</v>
      </c>
      <c r="BU1831" s="117">
        <v>0.45806000000000002</v>
      </c>
      <c r="BV1831" s="112">
        <v>3.5399300000000002E-2</v>
      </c>
      <c r="BW1831" s="112">
        <v>0.87932299999999997</v>
      </c>
      <c r="BX1831" s="112">
        <v>0.18221499999999999</v>
      </c>
      <c r="BY1831" s="112">
        <v>0.417987</v>
      </c>
      <c r="BZ1831" s="112">
        <v>0.74639100000000003</v>
      </c>
      <c r="CA1831" s="112">
        <v>0.10892400000000001</v>
      </c>
      <c r="CB1831" s="112">
        <v>0.137737</v>
      </c>
      <c r="CC1831" s="112">
        <v>0.92191199999999995</v>
      </c>
      <c r="CD1831" s="117">
        <v>0.78407400000000005</v>
      </c>
      <c r="CE1831" s="105">
        <v>0.32228499999999999</v>
      </c>
      <c r="CF1831" s="105">
        <v>-2.7501399999999999E-2</v>
      </c>
      <c r="CG1831" s="105">
        <v>0.102479</v>
      </c>
      <c r="CH1831" s="105">
        <v>0.160077</v>
      </c>
      <c r="CI1831" s="105">
        <v>-0.101217</v>
      </c>
      <c r="CJ1831" s="105">
        <v>-0.26578000000000002</v>
      </c>
      <c r="CK1831" s="105">
        <v>-0.22612699999999999</v>
      </c>
      <c r="CL1831" s="105">
        <v>1.3776800000000001E-2</v>
      </c>
      <c r="CM1831" s="116">
        <v>-4.4930100000000001E-2</v>
      </c>
    </row>
    <row r="1832" spans="1:91">
      <c r="A1832" s="104" t="s">
        <v>5516</v>
      </c>
      <c r="B1832" s="104" t="s">
        <v>5517</v>
      </c>
      <c r="C1832" s="104" t="s">
        <v>832</v>
      </c>
      <c r="D1832" s="105">
        <v>24.904299999999999</v>
      </c>
      <c r="E1832" s="108">
        <v>24151690</v>
      </c>
      <c r="F1832" s="108">
        <v>26207530</v>
      </c>
      <c r="G1832" s="108">
        <v>27512086</v>
      </c>
      <c r="H1832" s="108">
        <v>36756064</v>
      </c>
      <c r="I1832" s="108">
        <v>28502684</v>
      </c>
      <c r="J1832" s="108">
        <v>44056360</v>
      </c>
      <c r="K1832" s="108">
        <v>38176604</v>
      </c>
      <c r="L1832" s="108">
        <v>35252392</v>
      </c>
      <c r="M1832" s="108">
        <v>37384684</v>
      </c>
      <c r="N1832" s="108">
        <v>13217694</v>
      </c>
      <c r="O1832" s="108"/>
      <c r="P1832" s="108">
        <v>8741124</v>
      </c>
      <c r="Q1832" s="108">
        <v>35964352</v>
      </c>
      <c r="R1832" s="108"/>
      <c r="S1832" s="108"/>
      <c r="T1832" s="108"/>
      <c r="U1832" s="108">
        <v>34121300</v>
      </c>
      <c r="V1832" s="108">
        <v>26365084</v>
      </c>
      <c r="W1832" s="108">
        <v>19581844</v>
      </c>
      <c r="X1832" s="108"/>
      <c r="Y1832" s="108">
        <v>7914027</v>
      </c>
      <c r="Z1832" s="108">
        <v>25578734</v>
      </c>
      <c r="AA1832" s="108">
        <v>29378040</v>
      </c>
      <c r="AB1832" s="108">
        <v>17130888</v>
      </c>
      <c r="AC1832" s="108">
        <v>22380384</v>
      </c>
      <c r="AD1832" s="108">
        <v>16297511</v>
      </c>
      <c r="AE1832" s="108"/>
      <c r="AF1832" s="108">
        <v>38327680</v>
      </c>
      <c r="AG1832" s="108">
        <v>41171388</v>
      </c>
      <c r="AH1832" s="115"/>
      <c r="AI1832" s="105">
        <v>24.909099999999999</v>
      </c>
      <c r="AJ1832" s="105">
        <v>25.3872</v>
      </c>
      <c r="AK1832" s="105">
        <v>25.395099999999999</v>
      </c>
      <c r="AL1832" s="105">
        <v>25.405899999999999</v>
      </c>
      <c r="AM1832" s="105">
        <v>25.279599999999999</v>
      </c>
      <c r="AN1832" s="105">
        <v>26.2638</v>
      </c>
      <c r="AO1832" s="105">
        <v>25.3992</v>
      </c>
      <c r="AP1832" s="105">
        <v>26.194900000000001</v>
      </c>
      <c r="AQ1832" s="105">
        <v>25.344999999999999</v>
      </c>
      <c r="AR1832" s="105">
        <v>23.840599999999998</v>
      </c>
      <c r="AS1832" s="105">
        <v>20.975200000000001</v>
      </c>
      <c r="AT1832" s="105">
        <v>23.663599999999999</v>
      </c>
      <c r="AU1832" s="105">
        <v>25.3049</v>
      </c>
      <c r="AV1832" s="105">
        <v>21.470400000000001</v>
      </c>
      <c r="AW1832" s="105">
        <v>22.299299999999999</v>
      </c>
      <c r="AX1832" s="105">
        <v>22.344999999999999</v>
      </c>
      <c r="AY1832" s="105">
        <v>25.360700000000001</v>
      </c>
      <c r="AZ1832" s="105">
        <v>25.079699999999999</v>
      </c>
      <c r="BA1832" s="105">
        <v>24.468</v>
      </c>
      <c r="BB1832" s="105">
        <v>21.4251</v>
      </c>
      <c r="BC1832" s="105">
        <v>23.312899999999999</v>
      </c>
      <c r="BD1832" s="105">
        <v>24.8995</v>
      </c>
      <c r="BE1832" s="105">
        <v>25.208300000000001</v>
      </c>
      <c r="BF1832" s="105">
        <v>24.466699999999999</v>
      </c>
      <c r="BG1832" s="105">
        <v>24.4039</v>
      </c>
      <c r="BH1832" s="105">
        <v>23.971499999999999</v>
      </c>
      <c r="BI1832" s="105">
        <v>20.166</v>
      </c>
      <c r="BJ1832" s="105">
        <v>25.2469</v>
      </c>
      <c r="BK1832" s="105">
        <v>25.246700000000001</v>
      </c>
      <c r="BL1832" s="116">
        <v>22.564</v>
      </c>
      <c r="BM1832" s="112">
        <v>0.38864900000000002</v>
      </c>
      <c r="BN1832" s="112">
        <v>0.24227699999999999</v>
      </c>
      <c r="BO1832" s="112">
        <v>0.23885400000000001</v>
      </c>
      <c r="BP1832" s="112">
        <v>0.30169200000000002</v>
      </c>
      <c r="BQ1832" s="112">
        <v>0.41709200000000002</v>
      </c>
      <c r="BR1832" s="112">
        <v>0.94823299999999999</v>
      </c>
      <c r="BS1832" s="112">
        <v>0.36565199999999998</v>
      </c>
      <c r="BT1832" s="112">
        <v>0.61177899999999996</v>
      </c>
      <c r="BU1832" s="117">
        <v>0.40437800000000002</v>
      </c>
      <c r="BV1832" s="112">
        <v>0.47189599999999998</v>
      </c>
      <c r="BW1832" s="112">
        <v>0.33300000000000002</v>
      </c>
      <c r="BX1832" s="112">
        <v>0.35122199999999998</v>
      </c>
      <c r="BY1832" s="112">
        <v>0.38794800000000002</v>
      </c>
      <c r="BZ1832" s="112">
        <v>0.71475</v>
      </c>
      <c r="CA1832" s="112">
        <v>0.97730700000000004</v>
      </c>
      <c r="CB1832" s="112">
        <v>0.59418599999999999</v>
      </c>
      <c r="CC1832" s="112">
        <v>0.76263499999999995</v>
      </c>
      <c r="CD1832" s="117">
        <v>0.77192899999999998</v>
      </c>
      <c r="CE1832" s="105">
        <v>0.87792099999999995</v>
      </c>
      <c r="CF1832" s="105">
        <v>1.2972300000000001</v>
      </c>
      <c r="CG1832" s="105">
        <v>1.29383</v>
      </c>
      <c r="CH1832" s="105">
        <v>-1.5260800000000001</v>
      </c>
      <c r="CI1832" s="105">
        <v>-1.3276699999999999</v>
      </c>
      <c r="CJ1832" s="105">
        <v>-9.0742100000000006E-2</v>
      </c>
      <c r="CK1832" s="105">
        <v>-1.28389</v>
      </c>
      <c r="CL1832" s="105">
        <v>0.50560000000000005</v>
      </c>
      <c r="CM1832" s="116">
        <v>-1.5054000000000001</v>
      </c>
    </row>
    <row r="1833" spans="1:91">
      <c r="A1833" s="104" t="s">
        <v>4719</v>
      </c>
      <c r="B1833" s="104" t="s">
        <v>4720</v>
      </c>
      <c r="C1833" s="104" t="s">
        <v>1351</v>
      </c>
      <c r="D1833" s="105">
        <v>32.009799999999998</v>
      </c>
      <c r="E1833" s="108">
        <v>3745198282</v>
      </c>
      <c r="F1833" s="108">
        <v>4596550881</v>
      </c>
      <c r="G1833" s="108">
        <v>3545581827</v>
      </c>
      <c r="H1833" s="108">
        <v>4578004748</v>
      </c>
      <c r="I1833" s="108">
        <v>3725165938</v>
      </c>
      <c r="J1833" s="108">
        <v>4239522764</v>
      </c>
      <c r="K1833" s="108">
        <v>4385656762</v>
      </c>
      <c r="L1833" s="108">
        <v>3552213552</v>
      </c>
      <c r="M1833" s="108">
        <v>4757923586</v>
      </c>
      <c r="N1833" s="108">
        <v>3253553639</v>
      </c>
      <c r="O1833" s="108">
        <v>2910775051</v>
      </c>
      <c r="P1833" s="108">
        <v>2385448245</v>
      </c>
      <c r="Q1833" s="108">
        <v>3385842381</v>
      </c>
      <c r="R1833" s="108">
        <v>3459488700</v>
      </c>
      <c r="S1833" s="108">
        <v>2392886632</v>
      </c>
      <c r="T1833" s="108">
        <v>3158063590</v>
      </c>
      <c r="U1833" s="108">
        <v>3107144118</v>
      </c>
      <c r="V1833" s="108">
        <v>3505758163</v>
      </c>
      <c r="W1833" s="108">
        <v>3621335292</v>
      </c>
      <c r="X1833" s="108">
        <v>3562352624</v>
      </c>
      <c r="Y1833" s="108">
        <v>3400648184</v>
      </c>
      <c r="Z1833" s="108">
        <v>3420212541</v>
      </c>
      <c r="AA1833" s="108">
        <v>3704378890</v>
      </c>
      <c r="AB1833" s="108">
        <v>3348510715</v>
      </c>
      <c r="AC1833" s="108">
        <v>4068443042</v>
      </c>
      <c r="AD1833" s="108">
        <v>4250384009</v>
      </c>
      <c r="AE1833" s="108">
        <v>4072534171</v>
      </c>
      <c r="AF1833" s="108">
        <v>4154337883</v>
      </c>
      <c r="AG1833" s="108">
        <v>4293576468</v>
      </c>
      <c r="AH1833" s="115">
        <v>4147509141</v>
      </c>
      <c r="AI1833" s="105">
        <v>32.185899999999997</v>
      </c>
      <c r="AJ1833" s="105">
        <v>32.639600000000002</v>
      </c>
      <c r="AK1833" s="105">
        <v>32.2622</v>
      </c>
      <c r="AL1833" s="105">
        <v>32.366500000000002</v>
      </c>
      <c r="AM1833" s="105">
        <v>32.212499999999999</v>
      </c>
      <c r="AN1833" s="105">
        <v>32.412999999999997</v>
      </c>
      <c r="AO1833" s="105">
        <v>32.2958</v>
      </c>
      <c r="AP1833" s="105">
        <v>32.383600000000001</v>
      </c>
      <c r="AQ1833" s="105">
        <v>32.336799999999997</v>
      </c>
      <c r="AR1833" s="105">
        <v>32.012599999999999</v>
      </c>
      <c r="AS1833" s="105">
        <v>31.908000000000001</v>
      </c>
      <c r="AT1833" s="105">
        <v>31.755800000000001</v>
      </c>
      <c r="AU1833" s="105">
        <v>31.8903</v>
      </c>
      <c r="AV1833" s="105">
        <v>31.977599999999999</v>
      </c>
      <c r="AW1833" s="105">
        <v>31.4742</v>
      </c>
      <c r="AX1833" s="105">
        <v>31.935700000000001</v>
      </c>
      <c r="AY1833" s="105">
        <v>31.856200000000001</v>
      </c>
      <c r="AZ1833" s="105">
        <v>32.032699999999998</v>
      </c>
      <c r="BA1833" s="105">
        <v>31.998799999999999</v>
      </c>
      <c r="BB1833" s="105">
        <v>32.0503</v>
      </c>
      <c r="BC1833" s="105">
        <v>31.847999999999999</v>
      </c>
      <c r="BD1833" s="105">
        <v>32.0779</v>
      </c>
      <c r="BE1833" s="105">
        <v>32.184899999999999</v>
      </c>
      <c r="BF1833" s="105">
        <v>32.077500000000001</v>
      </c>
      <c r="BG1833" s="105">
        <v>31.966699999999999</v>
      </c>
      <c r="BH1833" s="105">
        <v>32.004600000000003</v>
      </c>
      <c r="BI1833" s="105">
        <v>31.937200000000001</v>
      </c>
      <c r="BJ1833" s="105">
        <v>32.006999999999998</v>
      </c>
      <c r="BK1833" s="105">
        <v>31.9255</v>
      </c>
      <c r="BL1833" s="116">
        <v>31.9404</v>
      </c>
      <c r="BM1833" s="112">
        <v>4.6787700000000002E-2</v>
      </c>
      <c r="BN1833" s="112">
        <v>4.71273E-3</v>
      </c>
      <c r="BO1833" s="112">
        <v>4.3391099999999999E-4</v>
      </c>
      <c r="BP1833" s="112">
        <v>0.45161800000000002</v>
      </c>
      <c r="BQ1833" s="112">
        <v>0.323629</v>
      </c>
      <c r="BR1833" s="112">
        <v>0.79102399999999995</v>
      </c>
      <c r="BS1833" s="112">
        <v>0.90796500000000002</v>
      </c>
      <c r="BT1833" s="112">
        <v>2.3413E-2</v>
      </c>
      <c r="BU1833" s="117">
        <v>0.72831699999999999</v>
      </c>
      <c r="BV1833" s="112">
        <v>9.5349400000000001E-2</v>
      </c>
      <c r="BW1833" s="112">
        <v>2.5082199999999999E-2</v>
      </c>
      <c r="BX1833" s="112">
        <v>1.29902E-2</v>
      </c>
      <c r="BY1833" s="112">
        <v>0.53424000000000005</v>
      </c>
      <c r="BZ1833" s="112">
        <v>0.65546800000000005</v>
      </c>
      <c r="CA1833" s="112">
        <v>0.91056000000000004</v>
      </c>
      <c r="CB1833" s="112">
        <v>0.95918899999999996</v>
      </c>
      <c r="CC1833" s="112">
        <v>0.121241</v>
      </c>
      <c r="CD1833" s="117">
        <v>0.91275600000000001</v>
      </c>
      <c r="CE1833" s="105">
        <v>0.40491700000000003</v>
      </c>
      <c r="CF1833" s="105">
        <v>0.37301499999999999</v>
      </c>
      <c r="CG1833" s="105">
        <v>0.38106800000000002</v>
      </c>
      <c r="CH1833" s="105">
        <v>-6.5525700000000006E-2</v>
      </c>
      <c r="CI1833" s="105">
        <v>-0.17695</v>
      </c>
      <c r="CJ1833" s="105">
        <v>-1.6101799999999999E-2</v>
      </c>
      <c r="CK1833" s="105">
        <v>8.0839799999999993E-3</v>
      </c>
      <c r="CL1833" s="105">
        <v>0.15576200000000001</v>
      </c>
      <c r="CM1833" s="116">
        <v>1.18338E-2</v>
      </c>
    </row>
    <row r="1834" spans="1:91">
      <c r="A1834" s="104" t="s">
        <v>4721</v>
      </c>
      <c r="B1834" s="104" t="s">
        <v>4722</v>
      </c>
      <c r="C1834" s="104" t="s">
        <v>471</v>
      </c>
      <c r="D1834" s="105">
        <v>24.2498</v>
      </c>
      <c r="E1834" s="108">
        <v>24394356</v>
      </c>
      <c r="F1834" s="108">
        <v>17809494</v>
      </c>
      <c r="G1834" s="108">
        <v>21824652</v>
      </c>
      <c r="H1834" s="108">
        <v>15740992</v>
      </c>
      <c r="I1834" s="108">
        <v>5534646</v>
      </c>
      <c r="J1834" s="108">
        <v>17633962</v>
      </c>
      <c r="K1834" s="108">
        <v>20723418</v>
      </c>
      <c r="L1834" s="108">
        <v>7518774.5</v>
      </c>
      <c r="M1834" s="108">
        <v>15809446</v>
      </c>
      <c r="N1834" s="108">
        <v>4273987</v>
      </c>
      <c r="O1834" s="108">
        <v>18606548</v>
      </c>
      <c r="P1834" s="108">
        <v>11550568</v>
      </c>
      <c r="Q1834" s="108"/>
      <c r="R1834" s="108">
        <v>4710378.5</v>
      </c>
      <c r="S1834" s="108">
        <v>9421261</v>
      </c>
      <c r="T1834" s="108">
        <v>20795202</v>
      </c>
      <c r="U1834" s="108">
        <v>13197280</v>
      </c>
      <c r="V1834" s="108">
        <v>22715686</v>
      </c>
      <c r="W1834" s="108">
        <v>25244254</v>
      </c>
      <c r="X1834" s="108">
        <v>17514700</v>
      </c>
      <c r="Y1834" s="108"/>
      <c r="Z1834" s="108">
        <v>21055506</v>
      </c>
      <c r="AA1834" s="108">
        <v>18173452</v>
      </c>
      <c r="AB1834" s="108">
        <v>19030646</v>
      </c>
      <c r="AC1834" s="108">
        <v>18561786</v>
      </c>
      <c r="AD1834" s="108">
        <v>30641740</v>
      </c>
      <c r="AE1834" s="108">
        <v>20703176</v>
      </c>
      <c r="AF1834" s="108">
        <v>11362171</v>
      </c>
      <c r="AG1834" s="108">
        <v>16041845</v>
      </c>
      <c r="AH1834" s="115"/>
      <c r="AI1834" s="105">
        <v>24.923500000000001</v>
      </c>
      <c r="AJ1834" s="105">
        <v>24.834099999999999</v>
      </c>
      <c r="AK1834" s="105">
        <v>25.068200000000001</v>
      </c>
      <c r="AL1834" s="105">
        <v>24.182400000000001</v>
      </c>
      <c r="AM1834" s="105">
        <v>22.7577</v>
      </c>
      <c r="AN1834" s="105">
        <v>24.949300000000001</v>
      </c>
      <c r="AO1834" s="105">
        <v>24.5273</v>
      </c>
      <c r="AP1834" s="105">
        <v>23.962599999999998</v>
      </c>
      <c r="AQ1834" s="105">
        <v>24.103400000000001</v>
      </c>
      <c r="AR1834" s="105">
        <v>22.142499999999998</v>
      </c>
      <c r="AS1834" s="105">
        <v>24.926100000000002</v>
      </c>
      <c r="AT1834" s="105">
        <v>24.0656</v>
      </c>
      <c r="AU1834" s="105">
        <v>23.307200000000002</v>
      </c>
      <c r="AV1834" s="105">
        <v>22.457100000000001</v>
      </c>
      <c r="AW1834" s="105">
        <v>23.7197</v>
      </c>
      <c r="AX1834" s="105">
        <v>24.6891</v>
      </c>
      <c r="AY1834" s="105">
        <v>24.005099999999999</v>
      </c>
      <c r="AZ1834" s="105">
        <v>24.859500000000001</v>
      </c>
      <c r="BA1834" s="105">
        <v>24.834399999999999</v>
      </c>
      <c r="BB1834" s="105">
        <v>24.507300000000001</v>
      </c>
      <c r="BC1834" s="105">
        <v>23.959900000000001</v>
      </c>
      <c r="BD1834" s="105">
        <v>24.615500000000001</v>
      </c>
      <c r="BE1834" s="105">
        <v>24.4953</v>
      </c>
      <c r="BF1834" s="105">
        <v>24.618400000000001</v>
      </c>
      <c r="BG1834" s="105">
        <v>24.118500000000001</v>
      </c>
      <c r="BH1834" s="105">
        <v>24.8703</v>
      </c>
      <c r="BI1834" s="105">
        <v>24.3172</v>
      </c>
      <c r="BJ1834" s="105">
        <v>23.492799999999999</v>
      </c>
      <c r="BK1834" s="105">
        <v>23.851500000000001</v>
      </c>
      <c r="BL1834" s="116">
        <v>23.241900000000001</v>
      </c>
      <c r="BM1834" s="112">
        <v>1.7301E-3</v>
      </c>
      <c r="BN1834" s="112">
        <v>0.54982799999999998</v>
      </c>
      <c r="BO1834" s="112">
        <v>5.2493600000000001E-2</v>
      </c>
      <c r="BP1834" s="112">
        <v>0.838785</v>
      </c>
      <c r="BQ1834" s="112">
        <v>0.42253099999999999</v>
      </c>
      <c r="BR1834" s="112">
        <v>3.4965400000000001E-2</v>
      </c>
      <c r="BS1834" s="112">
        <v>4.3420300000000002E-2</v>
      </c>
      <c r="BT1834" s="112">
        <v>4.4697499999999998E-3</v>
      </c>
      <c r="BU1834" s="117">
        <v>3.3914899999999998E-2</v>
      </c>
      <c r="BV1834" s="112">
        <v>1.7446699999999999E-2</v>
      </c>
      <c r="BW1834" s="112">
        <v>0.63265499999999997</v>
      </c>
      <c r="BX1834" s="112">
        <v>0.13911200000000001</v>
      </c>
      <c r="BY1834" s="112">
        <v>0.87059200000000003</v>
      </c>
      <c r="BZ1834" s="112">
        <v>0.71475</v>
      </c>
      <c r="CA1834" s="112">
        <v>0.178175</v>
      </c>
      <c r="CB1834" s="112">
        <v>0.196462</v>
      </c>
      <c r="CC1834" s="112">
        <v>5.3192799999999998E-2</v>
      </c>
      <c r="CD1834" s="117">
        <v>0.45077499999999998</v>
      </c>
      <c r="CE1834" s="105">
        <v>1.4131899999999999</v>
      </c>
      <c r="CF1834" s="105">
        <v>0.43440899999999999</v>
      </c>
      <c r="CG1834" s="105">
        <v>0.66902499999999998</v>
      </c>
      <c r="CH1834" s="105">
        <v>0.18268699999999999</v>
      </c>
      <c r="CI1834" s="105">
        <v>-0.36741499999999999</v>
      </c>
      <c r="CJ1834" s="105">
        <v>0.98913700000000004</v>
      </c>
      <c r="CK1834" s="105">
        <v>0.90515299999999999</v>
      </c>
      <c r="CL1834" s="105">
        <v>1.04766</v>
      </c>
      <c r="CM1834" s="116">
        <v>0.90659800000000001</v>
      </c>
    </row>
    <row r="1835" spans="1:91">
      <c r="A1835" s="104" t="s">
        <v>4723</v>
      </c>
      <c r="B1835" s="104" t="s">
        <v>4724</v>
      </c>
      <c r="C1835" s="104" t="s">
        <v>1141</v>
      </c>
      <c r="D1835" s="105">
        <v>27.43525</v>
      </c>
      <c r="E1835" s="108">
        <v>57020264</v>
      </c>
      <c r="F1835" s="108">
        <v>22676626</v>
      </c>
      <c r="G1835" s="108">
        <v>54652423</v>
      </c>
      <c r="H1835" s="108">
        <v>64141050.5</v>
      </c>
      <c r="I1835" s="108">
        <v>44499550.5</v>
      </c>
      <c r="J1835" s="108">
        <v>25500923</v>
      </c>
      <c r="K1835" s="108">
        <v>123086802.8</v>
      </c>
      <c r="L1835" s="108">
        <v>17523901</v>
      </c>
      <c r="M1835" s="108">
        <v>57753432.5</v>
      </c>
      <c r="N1835" s="108">
        <v>5882414</v>
      </c>
      <c r="O1835" s="108"/>
      <c r="P1835" s="108">
        <v>43571339.75</v>
      </c>
      <c r="Q1835" s="108">
        <v>217958079</v>
      </c>
      <c r="R1835" s="108">
        <v>176992214</v>
      </c>
      <c r="S1835" s="108">
        <v>201645096.5</v>
      </c>
      <c r="T1835" s="108">
        <v>133022644</v>
      </c>
      <c r="U1835" s="108">
        <v>168403210</v>
      </c>
      <c r="V1835" s="108">
        <v>107950444</v>
      </c>
      <c r="W1835" s="108">
        <v>205387554.5</v>
      </c>
      <c r="X1835" s="108">
        <v>246768900</v>
      </c>
      <c r="Y1835" s="108">
        <v>237771501</v>
      </c>
      <c r="Z1835" s="108">
        <v>205589328.80000001</v>
      </c>
      <c r="AA1835" s="108">
        <v>200953329.5</v>
      </c>
      <c r="AB1835" s="108">
        <v>150828713</v>
      </c>
      <c r="AC1835" s="108">
        <v>158589799</v>
      </c>
      <c r="AD1835" s="108">
        <v>273541173</v>
      </c>
      <c r="AE1835" s="108">
        <v>233300112</v>
      </c>
      <c r="AF1835" s="108">
        <v>267173122</v>
      </c>
      <c r="AG1835" s="108">
        <v>274468678</v>
      </c>
      <c r="AH1835" s="115">
        <v>183621934</v>
      </c>
      <c r="AI1835" s="105">
        <v>26.148499999999999</v>
      </c>
      <c r="AJ1835" s="105">
        <v>25.161200000000001</v>
      </c>
      <c r="AK1835" s="105">
        <v>26.354800000000001</v>
      </c>
      <c r="AL1835" s="105">
        <v>26.209099999999999</v>
      </c>
      <c r="AM1835" s="105">
        <v>25.921500000000002</v>
      </c>
      <c r="AN1835" s="105">
        <v>25.474399999999999</v>
      </c>
      <c r="AO1835" s="105">
        <v>27.138999999999999</v>
      </c>
      <c r="AP1835" s="105">
        <v>25.1875</v>
      </c>
      <c r="AQ1835" s="105">
        <v>25.9725</v>
      </c>
      <c r="AR1835" s="105">
        <v>22.728200000000001</v>
      </c>
      <c r="AS1835" s="105">
        <v>21.1874</v>
      </c>
      <c r="AT1835" s="105">
        <v>25.981000000000002</v>
      </c>
      <c r="AU1835" s="105">
        <v>27.933800000000002</v>
      </c>
      <c r="AV1835" s="105">
        <v>27.688800000000001</v>
      </c>
      <c r="AW1835" s="105">
        <v>28.0655</v>
      </c>
      <c r="AX1835" s="105">
        <v>27.366399999999999</v>
      </c>
      <c r="AY1835" s="105">
        <v>27.6493</v>
      </c>
      <c r="AZ1835" s="105">
        <v>27.0809</v>
      </c>
      <c r="BA1835" s="105">
        <v>27.858699999999999</v>
      </c>
      <c r="BB1835" s="105">
        <v>28.22</v>
      </c>
      <c r="BC1835" s="105">
        <v>28.0382</v>
      </c>
      <c r="BD1835" s="105">
        <v>28.049299999999999</v>
      </c>
      <c r="BE1835" s="105">
        <v>28.0517</v>
      </c>
      <c r="BF1835" s="105">
        <v>27.604900000000001</v>
      </c>
      <c r="BG1835" s="105">
        <v>27.248799999999999</v>
      </c>
      <c r="BH1835" s="105">
        <v>28.057200000000002</v>
      </c>
      <c r="BI1835" s="105">
        <v>27.811499999999999</v>
      </c>
      <c r="BJ1835" s="105">
        <v>28.048200000000001</v>
      </c>
      <c r="BK1835" s="105">
        <v>27.995899999999999</v>
      </c>
      <c r="BL1835" s="116">
        <v>27.504100000000001</v>
      </c>
      <c r="BM1835" s="112">
        <v>8.5353300000000007E-3</v>
      </c>
      <c r="BN1835" s="112">
        <v>1.9730699999999999E-3</v>
      </c>
      <c r="BO1835" s="112">
        <v>4.1903099999999999E-2</v>
      </c>
      <c r="BP1835" s="112">
        <v>3.3004100000000001E-2</v>
      </c>
      <c r="BQ1835" s="112">
        <v>0.83157300000000001</v>
      </c>
      <c r="BR1835" s="112">
        <v>0.112549</v>
      </c>
      <c r="BS1835" s="112">
        <v>0.401731</v>
      </c>
      <c r="BT1835" s="112">
        <v>0.82913499999999996</v>
      </c>
      <c r="BU1835" s="117">
        <v>0.65246099999999996</v>
      </c>
      <c r="BV1835" s="112">
        <v>3.6749900000000002E-2</v>
      </c>
      <c r="BW1835" s="112">
        <v>1.90239E-2</v>
      </c>
      <c r="BX1835" s="112">
        <v>0.12246600000000001</v>
      </c>
      <c r="BY1835" s="112">
        <v>6.6396899999999995E-2</v>
      </c>
      <c r="BZ1835" s="112">
        <v>0.91885499999999998</v>
      </c>
      <c r="CA1835" s="112">
        <v>0.34571800000000003</v>
      </c>
      <c r="CB1835" s="112">
        <v>0.62197199999999997</v>
      </c>
      <c r="CC1835" s="112">
        <v>0.90676699999999999</v>
      </c>
      <c r="CD1835" s="117">
        <v>0.887235</v>
      </c>
      <c r="CE1835" s="105">
        <v>-1.9612799999999999</v>
      </c>
      <c r="CF1835" s="105">
        <v>-1.98105</v>
      </c>
      <c r="CG1835" s="105">
        <v>-1.74977</v>
      </c>
      <c r="CH1835" s="105">
        <v>-4.5505300000000002</v>
      </c>
      <c r="CI1835" s="105">
        <v>4.6637199999999997E-2</v>
      </c>
      <c r="CJ1835" s="105">
        <v>-0.48385400000000001</v>
      </c>
      <c r="CK1835" s="105">
        <v>0.18956899999999999</v>
      </c>
      <c r="CL1835" s="105">
        <v>5.2573500000000002E-2</v>
      </c>
      <c r="CM1835" s="116">
        <v>-0.14355399999999999</v>
      </c>
    </row>
    <row r="1836" spans="1:91">
      <c r="A1836" s="104" t="s">
        <v>4725</v>
      </c>
      <c r="B1836" s="104" t="s">
        <v>4726</v>
      </c>
      <c r="C1836" s="104" t="s">
        <v>471</v>
      </c>
      <c r="D1836" s="105">
        <v>26.641399999999997</v>
      </c>
      <c r="E1836" s="108">
        <v>270793114.5</v>
      </c>
      <c r="F1836" s="108">
        <v>336451240</v>
      </c>
      <c r="G1836" s="108">
        <v>707871744</v>
      </c>
      <c r="H1836" s="108">
        <v>369897879</v>
      </c>
      <c r="I1836" s="108">
        <v>458925696</v>
      </c>
      <c r="J1836" s="108">
        <v>448826776</v>
      </c>
      <c r="K1836" s="108">
        <v>407450807</v>
      </c>
      <c r="L1836" s="108">
        <v>676751226</v>
      </c>
      <c r="M1836" s="108">
        <v>236108216</v>
      </c>
      <c r="N1836" s="108">
        <v>376894416</v>
      </c>
      <c r="O1836" s="108">
        <v>507709108.5</v>
      </c>
      <c r="P1836" s="108">
        <v>365184384</v>
      </c>
      <c r="Q1836" s="108">
        <v>66667548</v>
      </c>
      <c r="R1836" s="108">
        <v>38857596</v>
      </c>
      <c r="S1836" s="108">
        <v>380956768</v>
      </c>
      <c r="T1836" s="108">
        <v>62866922</v>
      </c>
      <c r="U1836" s="108">
        <v>77559966.5</v>
      </c>
      <c r="V1836" s="108">
        <v>67429915</v>
      </c>
      <c r="W1836" s="108">
        <v>89309115</v>
      </c>
      <c r="X1836" s="108">
        <v>64762712</v>
      </c>
      <c r="Y1836" s="108">
        <v>65711804</v>
      </c>
      <c r="Z1836" s="108">
        <v>118385348</v>
      </c>
      <c r="AA1836" s="108"/>
      <c r="AB1836" s="108">
        <v>76501326</v>
      </c>
      <c r="AC1836" s="108">
        <v>73255150</v>
      </c>
      <c r="AD1836" s="108"/>
      <c r="AE1836" s="108">
        <v>68321272</v>
      </c>
      <c r="AF1836" s="108">
        <v>59541984</v>
      </c>
      <c r="AG1836" s="108">
        <v>68855736</v>
      </c>
      <c r="AH1836" s="115">
        <v>61934432</v>
      </c>
      <c r="AI1836" s="105">
        <v>28.396100000000001</v>
      </c>
      <c r="AJ1836" s="105">
        <v>28.9254</v>
      </c>
      <c r="AK1836" s="105">
        <v>30.0076</v>
      </c>
      <c r="AL1836" s="105">
        <v>28.736899999999999</v>
      </c>
      <c r="AM1836" s="105">
        <v>29.229099999999999</v>
      </c>
      <c r="AN1836" s="105">
        <v>29.282299999999999</v>
      </c>
      <c r="AO1836" s="105">
        <v>28.863900000000001</v>
      </c>
      <c r="AP1836" s="105">
        <v>30.152100000000001</v>
      </c>
      <c r="AQ1836" s="105">
        <v>28.004000000000001</v>
      </c>
      <c r="AR1836" s="105">
        <v>28.909500000000001</v>
      </c>
      <c r="AS1836" s="105">
        <v>29.484100000000002</v>
      </c>
      <c r="AT1836" s="105">
        <v>29.048200000000001</v>
      </c>
      <c r="AU1836" s="105">
        <v>26.2028</v>
      </c>
      <c r="AV1836" s="105">
        <v>25.5014</v>
      </c>
      <c r="AW1836" s="105">
        <v>28.9373</v>
      </c>
      <c r="AX1836" s="105">
        <v>26.2851</v>
      </c>
      <c r="AY1836" s="105">
        <v>26.546700000000001</v>
      </c>
      <c r="AZ1836" s="105">
        <v>26.427399999999999</v>
      </c>
      <c r="BA1836" s="105">
        <v>26.6572</v>
      </c>
      <c r="BB1836" s="105">
        <v>26.302600000000002</v>
      </c>
      <c r="BC1836" s="105">
        <v>26.139700000000001</v>
      </c>
      <c r="BD1836" s="105">
        <v>27.2287</v>
      </c>
      <c r="BE1836" s="105">
        <v>22.963200000000001</v>
      </c>
      <c r="BF1836" s="105">
        <v>26.625599999999999</v>
      </c>
      <c r="BG1836" s="105">
        <v>26.150300000000001</v>
      </c>
      <c r="BH1836" s="105">
        <v>21.415600000000001</v>
      </c>
      <c r="BI1836" s="105">
        <v>26.0397</v>
      </c>
      <c r="BJ1836" s="105">
        <v>25.8825</v>
      </c>
      <c r="BK1836" s="105">
        <v>26.002600000000001</v>
      </c>
      <c r="BL1836" s="116">
        <v>25.921099999999999</v>
      </c>
      <c r="BM1836" s="112">
        <v>2.6184400000000001E-3</v>
      </c>
      <c r="BN1836" s="112">
        <v>5.8987399999999997E-5</v>
      </c>
      <c r="BO1836" s="112">
        <v>7.9723399999999996E-3</v>
      </c>
      <c r="BP1836" s="112">
        <v>5.3867499999999999E-5</v>
      </c>
      <c r="BQ1836" s="112">
        <v>0.41843000000000002</v>
      </c>
      <c r="BR1836" s="112">
        <v>4.3902699999999999E-3</v>
      </c>
      <c r="BS1836" s="112">
        <v>5.1433800000000002E-2</v>
      </c>
      <c r="BT1836" s="112">
        <v>0.81693099999999996</v>
      </c>
      <c r="BU1836" s="117">
        <v>0.42032199999999997</v>
      </c>
      <c r="BV1836" s="112">
        <v>2.0561200000000002E-2</v>
      </c>
      <c r="BW1836" s="112">
        <v>4.52988E-3</v>
      </c>
      <c r="BX1836" s="112">
        <v>5.1779699999999998E-2</v>
      </c>
      <c r="BY1836" s="112">
        <v>2.5802500000000001E-3</v>
      </c>
      <c r="BZ1836" s="112">
        <v>0.71475</v>
      </c>
      <c r="CA1836" s="112">
        <v>6.1851200000000002E-2</v>
      </c>
      <c r="CB1836" s="112">
        <v>0.215168</v>
      </c>
      <c r="CC1836" s="112">
        <v>0.89937500000000004</v>
      </c>
      <c r="CD1836" s="117">
        <v>0.77879299999999996</v>
      </c>
      <c r="CE1836" s="105">
        <v>3.1743600000000001</v>
      </c>
      <c r="CF1836" s="105">
        <v>3.1474099999999998</v>
      </c>
      <c r="CG1836" s="105">
        <v>3.0712700000000002</v>
      </c>
      <c r="CH1836" s="105">
        <v>3.2119399999999998</v>
      </c>
      <c r="CI1836" s="105">
        <v>0.94513400000000003</v>
      </c>
      <c r="CJ1836" s="105">
        <v>0.484379</v>
      </c>
      <c r="CK1836" s="105">
        <v>0.43113200000000002</v>
      </c>
      <c r="CL1836" s="105">
        <v>-0.32955200000000001</v>
      </c>
      <c r="CM1836" s="116">
        <v>-1.4001399999999999</v>
      </c>
    </row>
    <row r="1837" spans="1:91">
      <c r="A1837" s="104" t="s">
        <v>4727</v>
      </c>
      <c r="B1837" s="104" t="s">
        <v>4728</v>
      </c>
      <c r="C1837" s="104" t="s">
        <v>471</v>
      </c>
      <c r="D1837" s="105">
        <v>26.357050000000001</v>
      </c>
      <c r="E1837" s="108">
        <v>47361295</v>
      </c>
      <c r="F1837" s="108">
        <v>64503347.75</v>
      </c>
      <c r="G1837" s="108">
        <v>71460060</v>
      </c>
      <c r="H1837" s="108">
        <v>39380521.5</v>
      </c>
      <c r="I1837" s="108">
        <v>58499466.5</v>
      </c>
      <c r="J1837" s="108">
        <v>72840340.25</v>
      </c>
      <c r="K1837" s="108">
        <v>66386542.25</v>
      </c>
      <c r="L1837" s="108">
        <v>18408354</v>
      </c>
      <c r="M1837" s="108">
        <v>56024649.5</v>
      </c>
      <c r="N1837" s="108">
        <v>63511809.5</v>
      </c>
      <c r="O1837" s="108">
        <v>42738176.75</v>
      </c>
      <c r="P1837" s="108">
        <v>45747771</v>
      </c>
      <c r="Q1837" s="108">
        <v>30678519</v>
      </c>
      <c r="R1837" s="108">
        <v>82473173</v>
      </c>
      <c r="S1837" s="108">
        <v>101751099</v>
      </c>
      <c r="T1837" s="108">
        <v>36780857</v>
      </c>
      <c r="U1837" s="108">
        <v>77474299.25</v>
      </c>
      <c r="V1837" s="108">
        <v>67096877</v>
      </c>
      <c r="W1837" s="108">
        <v>87648373</v>
      </c>
      <c r="X1837" s="108">
        <v>50811643.880000003</v>
      </c>
      <c r="Y1837" s="108">
        <v>97333680.5</v>
      </c>
      <c r="Z1837" s="108">
        <v>73683889</v>
      </c>
      <c r="AA1837" s="108">
        <v>77630413</v>
      </c>
      <c r="AB1837" s="108">
        <v>54389303.75</v>
      </c>
      <c r="AC1837" s="108">
        <v>152186516</v>
      </c>
      <c r="AD1837" s="108">
        <v>53653713.5</v>
      </c>
      <c r="AE1837" s="108">
        <v>87368295</v>
      </c>
      <c r="AF1837" s="108">
        <v>92261528</v>
      </c>
      <c r="AG1837" s="108">
        <v>105790840.3</v>
      </c>
      <c r="AH1837" s="115">
        <v>69769827.25</v>
      </c>
      <c r="AI1837" s="105">
        <v>25.880700000000001</v>
      </c>
      <c r="AJ1837" s="105">
        <v>26.644300000000001</v>
      </c>
      <c r="AK1837" s="105">
        <v>26.741599999999998</v>
      </c>
      <c r="AL1837" s="105">
        <v>25.505400000000002</v>
      </c>
      <c r="AM1837" s="105">
        <v>26.319600000000001</v>
      </c>
      <c r="AN1837" s="105">
        <v>26.949200000000001</v>
      </c>
      <c r="AO1837" s="105">
        <v>26.2317</v>
      </c>
      <c r="AP1837" s="105">
        <v>25.258400000000002</v>
      </c>
      <c r="AQ1837" s="105">
        <v>25.928699999999999</v>
      </c>
      <c r="AR1837" s="105">
        <v>26.273599999999998</v>
      </c>
      <c r="AS1837" s="105">
        <v>26.0245</v>
      </c>
      <c r="AT1837" s="105">
        <v>26.051400000000001</v>
      </c>
      <c r="AU1837" s="105">
        <v>25.082899999999999</v>
      </c>
      <c r="AV1837" s="105">
        <v>26.5871</v>
      </c>
      <c r="AW1837" s="105">
        <v>27.050799999999999</v>
      </c>
      <c r="AX1837" s="105">
        <v>25.511800000000001</v>
      </c>
      <c r="AY1837" s="105">
        <v>26.5441</v>
      </c>
      <c r="AZ1837" s="105">
        <v>26.424199999999999</v>
      </c>
      <c r="BA1837" s="105">
        <v>26.630199999999999</v>
      </c>
      <c r="BB1837" s="105">
        <v>25.958300000000001</v>
      </c>
      <c r="BC1837" s="105">
        <v>26.7057</v>
      </c>
      <c r="BD1837" s="105">
        <v>26.521100000000001</v>
      </c>
      <c r="BE1837" s="105">
        <v>26.629899999999999</v>
      </c>
      <c r="BF1837" s="105">
        <v>26.133400000000002</v>
      </c>
      <c r="BG1837" s="105">
        <v>27.194199999999999</v>
      </c>
      <c r="BH1837" s="105">
        <v>25.680399999999999</v>
      </c>
      <c r="BI1837" s="105">
        <v>26.394500000000001</v>
      </c>
      <c r="BJ1837" s="105">
        <v>26.514299999999999</v>
      </c>
      <c r="BK1837" s="105">
        <v>26.629000000000001</v>
      </c>
      <c r="BL1837" s="116">
        <v>26.1051</v>
      </c>
      <c r="BM1837" s="112">
        <v>0.98553199999999996</v>
      </c>
      <c r="BN1837" s="112">
        <v>0.74159699999999995</v>
      </c>
      <c r="BO1837" s="112">
        <v>0.13702500000000001</v>
      </c>
      <c r="BP1837" s="112">
        <v>0.16673199999999999</v>
      </c>
      <c r="BQ1837" s="112">
        <v>0.78908900000000004</v>
      </c>
      <c r="BR1837" s="112">
        <v>0.51907400000000004</v>
      </c>
      <c r="BS1837" s="112">
        <v>0.95988099999999998</v>
      </c>
      <c r="BT1837" s="112">
        <v>0.958893</v>
      </c>
      <c r="BU1837" s="117">
        <v>0.98884499999999997</v>
      </c>
      <c r="BV1837" s="112">
        <v>0.98862799999999995</v>
      </c>
      <c r="BW1837" s="112">
        <v>0.79379900000000003</v>
      </c>
      <c r="BX1837" s="112">
        <v>0.237067</v>
      </c>
      <c r="BY1837" s="112">
        <v>0.23929500000000001</v>
      </c>
      <c r="BZ1837" s="112">
        <v>0.89993699999999999</v>
      </c>
      <c r="CA1837" s="112">
        <v>0.75401600000000002</v>
      </c>
      <c r="CB1837" s="112">
        <v>0.97837099999999999</v>
      </c>
      <c r="CC1837" s="112">
        <v>0.97673500000000002</v>
      </c>
      <c r="CD1837" s="117">
        <v>0.99750899999999998</v>
      </c>
      <c r="CE1837" s="105">
        <v>6.0819000000000003E-3</v>
      </c>
      <c r="CF1837" s="105">
        <v>-0.158049</v>
      </c>
      <c r="CG1837" s="105">
        <v>-0.60986600000000002</v>
      </c>
      <c r="CH1837" s="105">
        <v>-0.29961500000000002</v>
      </c>
      <c r="CI1837" s="105">
        <v>-0.175845</v>
      </c>
      <c r="CJ1837" s="105">
        <v>-0.25609300000000002</v>
      </c>
      <c r="CK1837" s="105">
        <v>1.5299500000000001E-2</v>
      </c>
      <c r="CL1837" s="105">
        <v>1.20138E-2</v>
      </c>
      <c r="CM1837" s="116">
        <v>6.9198599999999999E-3</v>
      </c>
    </row>
    <row r="1838" spans="1:91">
      <c r="A1838" s="104" t="s">
        <v>4731</v>
      </c>
      <c r="B1838" s="104" t="s">
        <v>4732</v>
      </c>
      <c r="C1838" s="104" t="s">
        <v>510</v>
      </c>
      <c r="D1838" s="105">
        <v>27.936799999999998</v>
      </c>
      <c r="E1838" s="108">
        <v>227970040.30000001</v>
      </c>
      <c r="F1838" s="108">
        <v>142786939.5</v>
      </c>
      <c r="G1838" s="108">
        <v>389716569</v>
      </c>
      <c r="H1838" s="108">
        <v>222354290</v>
      </c>
      <c r="I1838" s="108">
        <v>168627391.5</v>
      </c>
      <c r="J1838" s="108">
        <v>120849211</v>
      </c>
      <c r="K1838" s="108">
        <v>224952760.5</v>
      </c>
      <c r="L1838" s="108">
        <v>155944909</v>
      </c>
      <c r="M1838" s="108">
        <v>150439698.5</v>
      </c>
      <c r="N1838" s="108">
        <v>97809342</v>
      </c>
      <c r="O1838" s="108">
        <v>122687419</v>
      </c>
      <c r="P1838" s="108">
        <v>96048114.5</v>
      </c>
      <c r="Q1838" s="108">
        <v>172665316</v>
      </c>
      <c r="R1838" s="108">
        <v>222533468</v>
      </c>
      <c r="S1838" s="108">
        <v>185842682</v>
      </c>
      <c r="T1838" s="108">
        <v>197433664</v>
      </c>
      <c r="U1838" s="108">
        <v>219605968</v>
      </c>
      <c r="V1838" s="108">
        <v>154028148</v>
      </c>
      <c r="W1838" s="108">
        <v>238319657.5</v>
      </c>
      <c r="X1838" s="108">
        <v>211111664.5</v>
      </c>
      <c r="Y1838" s="108">
        <v>214115260</v>
      </c>
      <c r="Z1838" s="108">
        <v>194044104</v>
      </c>
      <c r="AA1838" s="108">
        <v>211168240</v>
      </c>
      <c r="AB1838" s="108">
        <v>202977747</v>
      </c>
      <c r="AC1838" s="108">
        <v>251548388</v>
      </c>
      <c r="AD1838" s="108">
        <v>250965200</v>
      </c>
      <c r="AE1838" s="108">
        <v>254592619</v>
      </c>
      <c r="AF1838" s="108">
        <v>261697388</v>
      </c>
      <c r="AG1838" s="108">
        <v>257760872</v>
      </c>
      <c r="AH1838" s="115">
        <v>240524086</v>
      </c>
      <c r="AI1838" s="105">
        <v>28.1478</v>
      </c>
      <c r="AJ1838" s="105">
        <v>27.788499999999999</v>
      </c>
      <c r="AK1838" s="105">
        <v>29.173999999999999</v>
      </c>
      <c r="AL1838" s="105">
        <v>28.002700000000001</v>
      </c>
      <c r="AM1838" s="105">
        <v>27.783899999999999</v>
      </c>
      <c r="AN1838" s="105">
        <v>27.410900000000002</v>
      </c>
      <c r="AO1838" s="105">
        <v>28.011700000000001</v>
      </c>
      <c r="AP1838" s="105">
        <v>28.210100000000001</v>
      </c>
      <c r="AQ1838" s="105">
        <v>27.3537</v>
      </c>
      <c r="AR1838" s="105">
        <v>26.9758</v>
      </c>
      <c r="AS1838" s="105">
        <v>27.5229</v>
      </c>
      <c r="AT1838" s="105">
        <v>27.121400000000001</v>
      </c>
      <c r="AU1838" s="105">
        <v>27.597799999999999</v>
      </c>
      <c r="AV1838" s="105">
        <v>28.019100000000002</v>
      </c>
      <c r="AW1838" s="105">
        <v>27.9526</v>
      </c>
      <c r="AX1838" s="105">
        <v>27.9361</v>
      </c>
      <c r="AY1838" s="105">
        <v>28.02</v>
      </c>
      <c r="AZ1838" s="105">
        <v>27.572900000000001</v>
      </c>
      <c r="BA1838" s="105">
        <v>28.0733</v>
      </c>
      <c r="BB1838" s="105">
        <v>27.995000000000001</v>
      </c>
      <c r="BC1838" s="105">
        <v>27.887599999999999</v>
      </c>
      <c r="BD1838" s="105">
        <v>27.967500000000001</v>
      </c>
      <c r="BE1838" s="105">
        <v>28.117999999999999</v>
      </c>
      <c r="BF1838" s="105">
        <v>28.033300000000001</v>
      </c>
      <c r="BG1838" s="105">
        <v>27.9283</v>
      </c>
      <c r="BH1838" s="105">
        <v>27.933</v>
      </c>
      <c r="BI1838" s="105">
        <v>27.9375</v>
      </c>
      <c r="BJ1838" s="105">
        <v>28.0184</v>
      </c>
      <c r="BK1838" s="105">
        <v>27.907900000000001</v>
      </c>
      <c r="BL1838" s="116">
        <v>27.883900000000001</v>
      </c>
      <c r="BM1838" s="112">
        <v>0.35755399999999998</v>
      </c>
      <c r="BN1838" s="112">
        <v>0.31432900000000003</v>
      </c>
      <c r="BO1838" s="112">
        <v>0.78023100000000001</v>
      </c>
      <c r="BP1838" s="112">
        <v>1.23879E-2</v>
      </c>
      <c r="BQ1838" s="112">
        <v>0.59007200000000004</v>
      </c>
      <c r="BR1838" s="112">
        <v>0.54887399999999997</v>
      </c>
      <c r="BS1838" s="112">
        <v>0.51424899999999996</v>
      </c>
      <c r="BT1838" s="112">
        <v>0.16212499999999999</v>
      </c>
      <c r="BU1838" s="117">
        <v>0.93127300000000002</v>
      </c>
      <c r="BV1838" s="112">
        <v>0.441413</v>
      </c>
      <c r="BW1838" s="112">
        <v>0.40703899999999998</v>
      </c>
      <c r="BX1838" s="112">
        <v>0.83796099999999996</v>
      </c>
      <c r="BY1838" s="112">
        <v>3.2249E-2</v>
      </c>
      <c r="BZ1838" s="112">
        <v>0.79180200000000001</v>
      </c>
      <c r="CA1838" s="112">
        <v>0.76987000000000005</v>
      </c>
      <c r="CB1838" s="112">
        <v>0.70461499999999999</v>
      </c>
      <c r="CC1838" s="112">
        <v>0.35419800000000001</v>
      </c>
      <c r="CD1838" s="117">
        <v>0.98136100000000004</v>
      </c>
      <c r="CE1838" s="105">
        <v>0.43337700000000001</v>
      </c>
      <c r="CF1838" s="105">
        <v>-0.20424800000000001</v>
      </c>
      <c r="CG1838" s="105">
        <v>-7.8222299999999995E-2</v>
      </c>
      <c r="CH1838" s="105">
        <v>-0.73002800000000001</v>
      </c>
      <c r="CI1838" s="105">
        <v>-8.0223100000000006E-2</v>
      </c>
      <c r="CJ1838" s="105">
        <v>-9.3708E-2</v>
      </c>
      <c r="CK1838" s="105">
        <v>4.8542700000000001E-2</v>
      </c>
      <c r="CL1838" s="105">
        <v>0.102869</v>
      </c>
      <c r="CM1838" s="116">
        <v>-3.80898E-3</v>
      </c>
    </row>
    <row r="1839" spans="1:91">
      <c r="A1839" s="104" t="s">
        <v>4733</v>
      </c>
      <c r="B1839" s="104" t="s">
        <v>4734</v>
      </c>
      <c r="C1839" s="104" t="s">
        <v>510</v>
      </c>
      <c r="D1839" s="105">
        <v>28.6129</v>
      </c>
      <c r="E1839" s="108">
        <v>411671847.10000002</v>
      </c>
      <c r="F1839" s="108">
        <v>391528661.5</v>
      </c>
      <c r="G1839" s="108">
        <v>331088896.30000001</v>
      </c>
      <c r="H1839" s="108">
        <v>428314127.10000002</v>
      </c>
      <c r="I1839" s="108">
        <v>278317272</v>
      </c>
      <c r="J1839" s="108">
        <v>549861085.89999998</v>
      </c>
      <c r="K1839" s="108">
        <v>468989449.5</v>
      </c>
      <c r="L1839" s="108">
        <v>486011817.5</v>
      </c>
      <c r="M1839" s="108">
        <v>384173645</v>
      </c>
      <c r="N1839" s="108">
        <v>313381285.5</v>
      </c>
      <c r="O1839" s="108">
        <v>482419378.5</v>
      </c>
      <c r="P1839" s="108">
        <v>357157789.5</v>
      </c>
      <c r="Q1839" s="108">
        <v>227798054.40000001</v>
      </c>
      <c r="R1839" s="108">
        <v>245868234.80000001</v>
      </c>
      <c r="S1839" s="108">
        <v>287258263.5</v>
      </c>
      <c r="T1839" s="108">
        <v>203660287.80000001</v>
      </c>
      <c r="U1839" s="108">
        <v>273068776.5</v>
      </c>
      <c r="V1839" s="108">
        <v>321354210.30000001</v>
      </c>
      <c r="W1839" s="108">
        <v>268845806.30000001</v>
      </c>
      <c r="X1839" s="108">
        <v>268161148</v>
      </c>
      <c r="Y1839" s="108">
        <v>219328149.80000001</v>
      </c>
      <c r="Z1839" s="108">
        <v>273094742.80000001</v>
      </c>
      <c r="AA1839" s="108">
        <v>238539825.80000001</v>
      </c>
      <c r="AB1839" s="108">
        <v>331563822</v>
      </c>
      <c r="AC1839" s="108">
        <v>455275329</v>
      </c>
      <c r="AD1839" s="108">
        <v>247764375</v>
      </c>
      <c r="AE1839" s="108">
        <v>344623657.5</v>
      </c>
      <c r="AF1839" s="108">
        <v>269137320.5</v>
      </c>
      <c r="AG1839" s="108">
        <v>486001332</v>
      </c>
      <c r="AH1839" s="115">
        <v>297627392.30000001</v>
      </c>
      <c r="AI1839" s="105">
        <v>29.000399999999999</v>
      </c>
      <c r="AJ1839" s="105">
        <v>29.1204</v>
      </c>
      <c r="AK1839" s="105">
        <v>28.921900000000001</v>
      </c>
      <c r="AL1839" s="105">
        <v>28.948499999999999</v>
      </c>
      <c r="AM1839" s="105">
        <v>28.517800000000001</v>
      </c>
      <c r="AN1839" s="105">
        <v>29.583300000000001</v>
      </c>
      <c r="AO1839" s="105">
        <v>29.065000000000001</v>
      </c>
      <c r="AP1839" s="105">
        <v>29.667000000000002</v>
      </c>
      <c r="AQ1839" s="105">
        <v>28.706299999999999</v>
      </c>
      <c r="AR1839" s="105">
        <v>28.645199999999999</v>
      </c>
      <c r="AS1839" s="105">
        <v>29.410900000000002</v>
      </c>
      <c r="AT1839" s="105">
        <v>29.016200000000001</v>
      </c>
      <c r="AU1839" s="105">
        <v>27.9892</v>
      </c>
      <c r="AV1839" s="105">
        <v>28.163</v>
      </c>
      <c r="AW1839" s="105">
        <v>28.584299999999999</v>
      </c>
      <c r="AX1839" s="105">
        <v>27.980899999999998</v>
      </c>
      <c r="AY1839" s="105">
        <v>28.331700000000001</v>
      </c>
      <c r="AZ1839" s="105">
        <v>28.641500000000001</v>
      </c>
      <c r="BA1839" s="105">
        <v>28.2471</v>
      </c>
      <c r="BB1839" s="105">
        <v>28.337</v>
      </c>
      <c r="BC1839" s="105">
        <v>27.9239</v>
      </c>
      <c r="BD1839" s="105">
        <v>28.441500000000001</v>
      </c>
      <c r="BE1839" s="105">
        <v>28.270600000000002</v>
      </c>
      <c r="BF1839" s="105">
        <v>28.741299999999999</v>
      </c>
      <c r="BG1839" s="105">
        <v>28.813500000000001</v>
      </c>
      <c r="BH1839" s="105">
        <v>27.9178</v>
      </c>
      <c r="BI1839" s="105">
        <v>28.374300000000002</v>
      </c>
      <c r="BJ1839" s="105">
        <v>28.058800000000002</v>
      </c>
      <c r="BK1839" s="105">
        <v>28.806699999999999</v>
      </c>
      <c r="BL1839" s="116">
        <v>28.174700000000001</v>
      </c>
      <c r="BM1839" s="112">
        <v>4.9442100000000003E-2</v>
      </c>
      <c r="BN1839" s="112">
        <v>0.158555</v>
      </c>
      <c r="BO1839" s="112">
        <v>9.3129799999999999E-2</v>
      </c>
      <c r="BP1839" s="112">
        <v>0.10230400000000001</v>
      </c>
      <c r="BQ1839" s="112">
        <v>0.74623499999999998</v>
      </c>
      <c r="BR1839" s="112">
        <v>0.92852299999999999</v>
      </c>
      <c r="BS1839" s="112">
        <v>0.53854599999999997</v>
      </c>
      <c r="BT1839" s="112">
        <v>0.63688299999999998</v>
      </c>
      <c r="BU1839" s="117">
        <v>0.952963</v>
      </c>
      <c r="BV1839" s="112">
        <v>9.9118800000000007E-2</v>
      </c>
      <c r="BW1839" s="112">
        <v>0.24168000000000001</v>
      </c>
      <c r="BX1839" s="112">
        <v>0.18684500000000001</v>
      </c>
      <c r="BY1839" s="112">
        <v>0.16226399999999999</v>
      </c>
      <c r="BZ1839" s="112">
        <v>0.87878699999999998</v>
      </c>
      <c r="CA1839" s="112">
        <v>0.96919</v>
      </c>
      <c r="CB1839" s="112">
        <v>0.72279800000000005</v>
      </c>
      <c r="CC1839" s="112">
        <v>0.77972399999999997</v>
      </c>
      <c r="CD1839" s="117">
        <v>0.98742099999999999</v>
      </c>
      <c r="CE1839" s="105">
        <v>0.66750900000000002</v>
      </c>
      <c r="CF1839" s="105">
        <v>0.66978899999999997</v>
      </c>
      <c r="CG1839" s="105">
        <v>0.79933799999999999</v>
      </c>
      <c r="CH1839" s="105">
        <v>0.67734799999999995</v>
      </c>
      <c r="CI1839" s="105">
        <v>-0.10123699999999999</v>
      </c>
      <c r="CJ1839" s="105">
        <v>-2.8712000000000001E-2</v>
      </c>
      <c r="CK1839" s="105">
        <v>-0.17740700000000001</v>
      </c>
      <c r="CL1839" s="105">
        <v>0.13774400000000001</v>
      </c>
      <c r="CM1839" s="116">
        <v>2.1822600000000001E-2</v>
      </c>
    </row>
    <row r="1840" spans="1:91">
      <c r="A1840" s="104" t="s">
        <v>5518</v>
      </c>
      <c r="B1840" s="104" t="s">
        <v>5519</v>
      </c>
      <c r="C1840" s="104" t="s">
        <v>1130</v>
      </c>
      <c r="D1840" s="105">
        <v>25.722249999999999</v>
      </c>
      <c r="E1840" s="108">
        <v>19245330</v>
      </c>
      <c r="F1840" s="108">
        <v>63381825</v>
      </c>
      <c r="G1840" s="108">
        <v>191826549.30000001</v>
      </c>
      <c r="H1840" s="108"/>
      <c r="I1840" s="108">
        <v>8367252</v>
      </c>
      <c r="J1840" s="108">
        <v>104451201.3</v>
      </c>
      <c r="K1840" s="108">
        <v>123691858.5</v>
      </c>
      <c r="L1840" s="108">
        <v>38901253.25</v>
      </c>
      <c r="M1840" s="108">
        <v>317433605</v>
      </c>
      <c r="N1840" s="108">
        <v>89617444.5</v>
      </c>
      <c r="O1840" s="108">
        <v>141688341.80000001</v>
      </c>
      <c r="P1840" s="108">
        <v>91285576.5</v>
      </c>
      <c r="Q1840" s="108"/>
      <c r="R1840" s="108">
        <v>74041821.5</v>
      </c>
      <c r="S1840" s="108">
        <v>42835472</v>
      </c>
      <c r="T1840" s="108">
        <v>38432838.75</v>
      </c>
      <c r="U1840" s="108">
        <v>8283816.5</v>
      </c>
      <c r="V1840" s="108">
        <v>10262407</v>
      </c>
      <c r="W1840" s="108">
        <v>85655480</v>
      </c>
      <c r="X1840" s="108">
        <v>14552991.5</v>
      </c>
      <c r="Y1840" s="108">
        <v>35035607</v>
      </c>
      <c r="Z1840" s="108">
        <v>60360049</v>
      </c>
      <c r="AA1840" s="108">
        <v>68433703</v>
      </c>
      <c r="AB1840" s="108">
        <v>11895350.75</v>
      </c>
      <c r="AC1840" s="108">
        <v>71418812</v>
      </c>
      <c r="AD1840" s="108">
        <v>4577102.5</v>
      </c>
      <c r="AE1840" s="108">
        <v>42720616</v>
      </c>
      <c r="AF1840" s="108">
        <v>13965656</v>
      </c>
      <c r="AG1840" s="108">
        <v>6824131</v>
      </c>
      <c r="AH1840" s="115">
        <v>8447542</v>
      </c>
      <c r="AI1840" s="105">
        <v>24.581499999999998</v>
      </c>
      <c r="AJ1840" s="105">
        <v>26.645800000000001</v>
      </c>
      <c r="AK1840" s="105">
        <v>28.166699999999999</v>
      </c>
      <c r="AL1840" s="105">
        <v>22.840699999999998</v>
      </c>
      <c r="AM1840" s="105">
        <v>23.331600000000002</v>
      </c>
      <c r="AN1840" s="105">
        <v>27.300999999999998</v>
      </c>
      <c r="AO1840" s="105">
        <v>27.1478</v>
      </c>
      <c r="AP1840" s="105">
        <v>26.292300000000001</v>
      </c>
      <c r="AQ1840" s="105">
        <v>28.431000000000001</v>
      </c>
      <c r="AR1840" s="105">
        <v>26.8416</v>
      </c>
      <c r="AS1840" s="105">
        <v>27.730699999999999</v>
      </c>
      <c r="AT1840" s="105">
        <v>27.047999999999998</v>
      </c>
      <c r="AU1840" s="105">
        <v>22.875900000000001</v>
      </c>
      <c r="AV1840" s="105">
        <v>26.4315</v>
      </c>
      <c r="AW1840" s="105">
        <v>25.869299999999999</v>
      </c>
      <c r="AX1840" s="105">
        <v>25.575199999999999</v>
      </c>
      <c r="AY1840" s="105">
        <v>23.3307</v>
      </c>
      <c r="AZ1840" s="105">
        <v>23.709499999999998</v>
      </c>
      <c r="BA1840" s="105">
        <v>26.597000000000001</v>
      </c>
      <c r="BB1840" s="105">
        <v>24.1965</v>
      </c>
      <c r="BC1840" s="105">
        <v>25.2517</v>
      </c>
      <c r="BD1840" s="105">
        <v>26.157</v>
      </c>
      <c r="BE1840" s="105">
        <v>26.440200000000001</v>
      </c>
      <c r="BF1840" s="105">
        <v>23.9405</v>
      </c>
      <c r="BG1840" s="105">
        <v>26.1173</v>
      </c>
      <c r="BH1840" s="105">
        <v>22.145299999999999</v>
      </c>
      <c r="BI1840" s="105">
        <v>25.362300000000001</v>
      </c>
      <c r="BJ1840" s="105">
        <v>23.790400000000002</v>
      </c>
      <c r="BK1840" s="105">
        <v>22.607199999999999</v>
      </c>
      <c r="BL1840" s="116">
        <v>23.105799999999999</v>
      </c>
      <c r="BM1840" s="112">
        <v>3.9417399999999998E-2</v>
      </c>
      <c r="BN1840" s="112">
        <v>0.41398800000000002</v>
      </c>
      <c r="BO1840" s="112">
        <v>4.3731799999999999E-3</v>
      </c>
      <c r="BP1840" s="112">
        <v>7.5292600000000001E-4</v>
      </c>
      <c r="BQ1840" s="112">
        <v>0.177069</v>
      </c>
      <c r="BR1840" s="112">
        <v>0.25117</v>
      </c>
      <c r="BS1840" s="112">
        <v>4.8083599999999997E-2</v>
      </c>
      <c r="BT1840" s="112">
        <v>5.2892000000000002E-2</v>
      </c>
      <c r="BU1840" s="117">
        <v>0.33860800000000002</v>
      </c>
      <c r="BV1840" s="112">
        <v>8.5049200000000005E-2</v>
      </c>
      <c r="BW1840" s="112">
        <v>0.50139100000000003</v>
      </c>
      <c r="BX1840" s="112">
        <v>3.8972100000000003E-2</v>
      </c>
      <c r="BY1840" s="112">
        <v>7.2492800000000003E-3</v>
      </c>
      <c r="BZ1840" s="112">
        <v>0.54714600000000002</v>
      </c>
      <c r="CA1840" s="112">
        <v>0.513598</v>
      </c>
      <c r="CB1840" s="112">
        <v>0.20610300000000001</v>
      </c>
      <c r="CC1840" s="112">
        <v>0.190133</v>
      </c>
      <c r="CD1840" s="117">
        <v>0.74290299999999998</v>
      </c>
      <c r="CE1840" s="105">
        <v>3.2968700000000002</v>
      </c>
      <c r="CF1840" s="105">
        <v>1.32331</v>
      </c>
      <c r="CG1840" s="105">
        <v>4.1225800000000001</v>
      </c>
      <c r="CH1840" s="105">
        <v>4.0389799999999996</v>
      </c>
      <c r="CI1840" s="105">
        <v>1.89113</v>
      </c>
      <c r="CJ1840" s="105">
        <v>1.03731</v>
      </c>
      <c r="CK1840" s="105">
        <v>2.1806100000000002</v>
      </c>
      <c r="CL1840" s="105">
        <v>2.3447499999999999</v>
      </c>
      <c r="CM1840" s="116">
        <v>1.37382</v>
      </c>
    </row>
    <row r="1841" spans="1:91">
      <c r="A1841" s="104" t="s">
        <v>4735</v>
      </c>
      <c r="B1841" s="104" t="s">
        <v>4736</v>
      </c>
      <c r="C1841" s="104" t="s">
        <v>4303</v>
      </c>
      <c r="D1841" s="105">
        <v>29.984850000000002</v>
      </c>
      <c r="E1841" s="108">
        <v>633277625</v>
      </c>
      <c r="F1841" s="108">
        <v>669747337.39999998</v>
      </c>
      <c r="G1841" s="108">
        <v>726181235</v>
      </c>
      <c r="H1841" s="108">
        <v>1008942174</v>
      </c>
      <c r="I1841" s="108">
        <v>763391844.5</v>
      </c>
      <c r="J1841" s="108">
        <v>545691615</v>
      </c>
      <c r="K1841" s="108">
        <v>1087985164</v>
      </c>
      <c r="L1841" s="108">
        <v>277095117.10000002</v>
      </c>
      <c r="M1841" s="108">
        <v>1067355904</v>
      </c>
      <c r="N1841" s="108">
        <v>439200005.10000002</v>
      </c>
      <c r="O1841" s="108">
        <v>515105855.80000001</v>
      </c>
      <c r="P1841" s="108">
        <v>356630939.10000002</v>
      </c>
      <c r="Q1841" s="108">
        <v>637708905</v>
      </c>
      <c r="R1841" s="108">
        <v>989116019</v>
      </c>
      <c r="S1841" s="108">
        <v>1046366661</v>
      </c>
      <c r="T1841" s="108">
        <v>1079301030</v>
      </c>
      <c r="U1841" s="108">
        <v>860209853</v>
      </c>
      <c r="V1841" s="108">
        <v>1123181317</v>
      </c>
      <c r="W1841" s="108">
        <v>1162241553</v>
      </c>
      <c r="X1841" s="108">
        <v>1033744654</v>
      </c>
      <c r="Y1841" s="108">
        <v>713501643</v>
      </c>
      <c r="Z1841" s="108">
        <v>780670676.10000002</v>
      </c>
      <c r="AA1841" s="108">
        <v>551053068.79999995</v>
      </c>
      <c r="AB1841" s="108">
        <v>692494600</v>
      </c>
      <c r="AC1841" s="108">
        <v>1391189803</v>
      </c>
      <c r="AD1841" s="108">
        <v>1020125509</v>
      </c>
      <c r="AE1841" s="108">
        <v>1161355824</v>
      </c>
      <c r="AF1841" s="108">
        <v>859927272.89999998</v>
      </c>
      <c r="AG1841" s="108">
        <v>1184069156</v>
      </c>
      <c r="AH1841" s="115">
        <v>1281320744</v>
      </c>
      <c r="AI1841" s="105">
        <v>29.621700000000001</v>
      </c>
      <c r="AJ1841" s="105">
        <v>29.9115</v>
      </c>
      <c r="AK1841" s="105">
        <v>30.032</v>
      </c>
      <c r="AL1841" s="105">
        <v>30.1846</v>
      </c>
      <c r="AM1841" s="105">
        <v>29.937999999999999</v>
      </c>
      <c r="AN1841" s="105">
        <v>29.5563</v>
      </c>
      <c r="AO1841" s="105">
        <v>30.2363</v>
      </c>
      <c r="AP1841" s="105">
        <v>28.853300000000001</v>
      </c>
      <c r="AQ1841" s="105">
        <v>30.180499999999999</v>
      </c>
      <c r="AR1841" s="105">
        <v>29.129799999999999</v>
      </c>
      <c r="AS1841" s="105">
        <v>29.504999999999999</v>
      </c>
      <c r="AT1841" s="105">
        <v>29.013999999999999</v>
      </c>
      <c r="AU1841" s="105">
        <v>29.464500000000001</v>
      </c>
      <c r="AV1841" s="105">
        <v>30.171299999999999</v>
      </c>
      <c r="AW1841" s="105">
        <v>30.313400000000001</v>
      </c>
      <c r="AX1841" s="105">
        <v>30.386800000000001</v>
      </c>
      <c r="AY1841" s="105">
        <v>30.0044</v>
      </c>
      <c r="AZ1841" s="105">
        <v>30.401</v>
      </c>
      <c r="BA1841" s="105">
        <v>30.359200000000001</v>
      </c>
      <c r="BB1841" s="105">
        <v>30.287800000000001</v>
      </c>
      <c r="BC1841" s="105">
        <v>29.614599999999999</v>
      </c>
      <c r="BD1841" s="105">
        <v>29.930099999999999</v>
      </c>
      <c r="BE1841" s="105">
        <v>29.448399999999999</v>
      </c>
      <c r="BF1841" s="105">
        <v>29.803799999999999</v>
      </c>
      <c r="BG1841" s="105">
        <v>30.4146</v>
      </c>
      <c r="BH1841" s="105">
        <v>29.965299999999999</v>
      </c>
      <c r="BI1841" s="105">
        <v>30.126999999999999</v>
      </c>
      <c r="BJ1841" s="105">
        <v>29.7347</v>
      </c>
      <c r="BK1841" s="105">
        <v>30.093599999999999</v>
      </c>
      <c r="BL1841" s="116">
        <v>30.270199999999999</v>
      </c>
      <c r="BM1841" s="112">
        <v>0.42244399999999999</v>
      </c>
      <c r="BN1841" s="112">
        <v>0.59317200000000003</v>
      </c>
      <c r="BO1841" s="112">
        <v>0.59491300000000003</v>
      </c>
      <c r="BP1841" s="112">
        <v>1.95187E-2</v>
      </c>
      <c r="BQ1841" s="112">
        <v>0.87864900000000001</v>
      </c>
      <c r="BR1841" s="112">
        <v>0.320803</v>
      </c>
      <c r="BS1841" s="112">
        <v>0.85792900000000005</v>
      </c>
      <c r="BT1841" s="112">
        <v>0.225936</v>
      </c>
      <c r="BU1841" s="117">
        <v>0.54329499999999997</v>
      </c>
      <c r="BV1841" s="112">
        <v>0.502776</v>
      </c>
      <c r="BW1841" s="112">
        <v>0.66972200000000004</v>
      </c>
      <c r="BX1841" s="112">
        <v>0.68542000000000003</v>
      </c>
      <c r="BY1841" s="112">
        <v>4.47877E-2</v>
      </c>
      <c r="BZ1841" s="112">
        <v>0.93787799999999999</v>
      </c>
      <c r="CA1841" s="112">
        <v>0.590673</v>
      </c>
      <c r="CB1841" s="112">
        <v>0.93472100000000002</v>
      </c>
      <c r="CC1841" s="112">
        <v>0.42850100000000002</v>
      </c>
      <c r="CD1841" s="117">
        <v>0.83407799999999999</v>
      </c>
      <c r="CE1841" s="105">
        <v>-0.17776</v>
      </c>
      <c r="CF1841" s="105">
        <v>-0.13988600000000001</v>
      </c>
      <c r="CG1841" s="105">
        <v>-0.276144</v>
      </c>
      <c r="CH1841" s="105">
        <v>-0.81654199999999999</v>
      </c>
      <c r="CI1841" s="105">
        <v>-4.98117E-2</v>
      </c>
      <c r="CJ1841" s="105">
        <v>0.23120399999999999</v>
      </c>
      <c r="CK1841" s="105">
        <v>5.4349300000000003E-2</v>
      </c>
      <c r="CL1841" s="105">
        <v>-0.305427</v>
      </c>
      <c r="CM1841" s="116">
        <v>0.13611999999999999</v>
      </c>
    </row>
    <row r="1842" spans="1:91">
      <c r="A1842" s="104" t="s">
        <v>4737</v>
      </c>
      <c r="B1842" s="104" t="s">
        <v>4738</v>
      </c>
      <c r="C1842" s="104" t="s">
        <v>3302</v>
      </c>
      <c r="D1842" s="105">
        <v>31.16695</v>
      </c>
      <c r="E1842" s="108">
        <v>1532803329</v>
      </c>
      <c r="F1842" s="108">
        <v>746582315.29999995</v>
      </c>
      <c r="G1842" s="108">
        <v>758072729.29999995</v>
      </c>
      <c r="H1842" s="108">
        <v>1633237931</v>
      </c>
      <c r="I1842" s="108">
        <v>1306947244</v>
      </c>
      <c r="J1842" s="108">
        <v>589214026.5</v>
      </c>
      <c r="K1842" s="108">
        <v>1401305906</v>
      </c>
      <c r="L1842" s="108">
        <v>525742158</v>
      </c>
      <c r="M1842" s="108">
        <v>1658908258</v>
      </c>
      <c r="N1842" s="108">
        <v>923125114.79999995</v>
      </c>
      <c r="O1842" s="108">
        <v>694303959.29999995</v>
      </c>
      <c r="P1842" s="108">
        <v>747368017</v>
      </c>
      <c r="Q1842" s="108">
        <v>2222006274</v>
      </c>
      <c r="R1842" s="108">
        <v>2170109404</v>
      </c>
      <c r="S1842" s="108">
        <v>2084741322</v>
      </c>
      <c r="T1842" s="108">
        <v>2065733688</v>
      </c>
      <c r="U1842" s="108">
        <v>2025904581</v>
      </c>
      <c r="V1842" s="108">
        <v>2081476416</v>
      </c>
      <c r="W1842" s="108">
        <v>2156299299</v>
      </c>
      <c r="X1842" s="108">
        <v>2298637906</v>
      </c>
      <c r="Y1842" s="108">
        <v>2191360769</v>
      </c>
      <c r="Z1842" s="108">
        <v>1994925397</v>
      </c>
      <c r="AA1842" s="108">
        <v>2056679727</v>
      </c>
      <c r="AB1842" s="108">
        <v>2037864752</v>
      </c>
      <c r="AC1842" s="108">
        <v>2301467407</v>
      </c>
      <c r="AD1842" s="108">
        <v>2308369119</v>
      </c>
      <c r="AE1842" s="108">
        <v>2284745704</v>
      </c>
      <c r="AF1842" s="108">
        <v>2349231289</v>
      </c>
      <c r="AG1842" s="108">
        <v>2629548772</v>
      </c>
      <c r="AH1842" s="115">
        <v>2512838701</v>
      </c>
      <c r="AI1842" s="105">
        <v>30.896999999999998</v>
      </c>
      <c r="AJ1842" s="105">
        <v>30.061599999999999</v>
      </c>
      <c r="AK1842" s="105">
        <v>30.0794</v>
      </c>
      <c r="AL1842" s="105">
        <v>30.8795</v>
      </c>
      <c r="AM1842" s="105">
        <v>30.718699999999998</v>
      </c>
      <c r="AN1842" s="105">
        <v>29.687899999999999</v>
      </c>
      <c r="AO1842" s="105">
        <v>30.600100000000001</v>
      </c>
      <c r="AP1842" s="105">
        <v>29.7622</v>
      </c>
      <c r="AQ1842" s="105">
        <v>30.816700000000001</v>
      </c>
      <c r="AR1842" s="105">
        <v>30.238800000000001</v>
      </c>
      <c r="AS1842" s="105">
        <v>29.954000000000001</v>
      </c>
      <c r="AT1842" s="105">
        <v>30.081399999999999</v>
      </c>
      <c r="AU1842" s="105">
        <v>31.2835</v>
      </c>
      <c r="AV1842" s="105">
        <v>31.3048</v>
      </c>
      <c r="AW1842" s="105">
        <v>31.283200000000001</v>
      </c>
      <c r="AX1842" s="105">
        <v>31.3233</v>
      </c>
      <c r="AY1842" s="105">
        <v>31.238399999999999</v>
      </c>
      <c r="AZ1842" s="105">
        <v>31.291599999999999</v>
      </c>
      <c r="BA1842" s="105">
        <v>31.250800000000002</v>
      </c>
      <c r="BB1842" s="105">
        <v>31.425599999999999</v>
      </c>
      <c r="BC1842" s="105">
        <v>31.218599999999999</v>
      </c>
      <c r="BD1842" s="105">
        <v>31.295500000000001</v>
      </c>
      <c r="BE1842" s="105">
        <v>31.3474</v>
      </c>
      <c r="BF1842" s="105">
        <v>31.361000000000001</v>
      </c>
      <c r="BG1842" s="105">
        <v>31.1493</v>
      </c>
      <c r="BH1842" s="105">
        <v>31.140899999999998</v>
      </c>
      <c r="BI1842" s="105">
        <v>31.103300000000001</v>
      </c>
      <c r="BJ1842" s="105">
        <v>31.1846</v>
      </c>
      <c r="BK1842" s="105">
        <v>31.222899999999999</v>
      </c>
      <c r="BL1842" s="116">
        <v>31.226900000000001</v>
      </c>
      <c r="BM1842" s="112">
        <v>3.4948E-2</v>
      </c>
      <c r="BN1842" s="112">
        <v>0.104176</v>
      </c>
      <c r="BO1842" s="112">
        <v>6.3758899999999993E-2</v>
      </c>
      <c r="BP1842" s="112">
        <v>1.78388E-4</v>
      </c>
      <c r="BQ1842" s="112">
        <v>6.60408E-3</v>
      </c>
      <c r="BR1842" s="112">
        <v>6.0758800000000002E-2</v>
      </c>
      <c r="BS1842" s="112">
        <v>0.256521</v>
      </c>
      <c r="BT1842" s="112">
        <v>6.8977600000000002E-3</v>
      </c>
      <c r="BU1842" s="117">
        <v>1.4738299999999999E-2</v>
      </c>
      <c r="BV1842" s="112">
        <v>8.0710699999999996E-2</v>
      </c>
      <c r="BW1842" s="112">
        <v>0.177036</v>
      </c>
      <c r="BX1842" s="112">
        <v>0.154831</v>
      </c>
      <c r="BY1842" s="112">
        <v>3.7760699999999999E-3</v>
      </c>
      <c r="BZ1842" s="112">
        <v>0.23836299999999999</v>
      </c>
      <c r="CA1842" s="112">
        <v>0.24476800000000001</v>
      </c>
      <c r="CB1842" s="112">
        <v>0.49225400000000002</v>
      </c>
      <c r="CC1842" s="112">
        <v>6.4758999999999997E-2</v>
      </c>
      <c r="CD1842" s="117">
        <v>0.40340900000000002</v>
      </c>
      <c r="CE1842" s="105">
        <v>-0.865452</v>
      </c>
      <c r="CF1842" s="105">
        <v>-0.78275700000000004</v>
      </c>
      <c r="CG1842" s="105">
        <v>-0.81843699999999997</v>
      </c>
      <c r="CH1842" s="105">
        <v>-1.12005</v>
      </c>
      <c r="CI1842" s="105">
        <v>7.9059000000000004E-2</v>
      </c>
      <c r="CJ1842" s="105">
        <v>7.3011999999999994E-2</v>
      </c>
      <c r="CK1842" s="105">
        <v>8.6888000000000007E-2</v>
      </c>
      <c r="CL1842" s="105">
        <v>0.123187</v>
      </c>
      <c r="CM1842" s="116">
        <v>-8.0308299999999999E-2</v>
      </c>
    </row>
    <row r="1843" spans="1:91">
      <c r="A1843" s="104" t="s">
        <v>4739</v>
      </c>
      <c r="B1843" s="104" t="s">
        <v>4740</v>
      </c>
      <c r="C1843" s="104" t="s">
        <v>699</v>
      </c>
      <c r="D1843" s="105">
        <v>28.214749999999999</v>
      </c>
      <c r="E1843" s="108">
        <v>189104526.5</v>
      </c>
      <c r="F1843" s="108">
        <v>158055466</v>
      </c>
      <c r="G1843" s="108">
        <v>206498753.5</v>
      </c>
      <c r="H1843" s="108">
        <v>161254909.5</v>
      </c>
      <c r="I1843" s="108">
        <v>129225840</v>
      </c>
      <c r="J1843" s="108">
        <v>128035173</v>
      </c>
      <c r="K1843" s="108">
        <v>402177865</v>
      </c>
      <c r="L1843" s="108">
        <v>83809296</v>
      </c>
      <c r="M1843" s="108">
        <v>168019688</v>
      </c>
      <c r="N1843" s="108">
        <v>175342691.80000001</v>
      </c>
      <c r="O1843" s="108">
        <v>130217634.7</v>
      </c>
      <c r="P1843" s="108">
        <v>134509590.5</v>
      </c>
      <c r="Q1843" s="108">
        <v>267045686</v>
      </c>
      <c r="R1843" s="108">
        <v>827047119</v>
      </c>
      <c r="S1843" s="108">
        <v>232919678</v>
      </c>
      <c r="T1843" s="108">
        <v>281033885.5</v>
      </c>
      <c r="U1843" s="108">
        <v>298818283.5</v>
      </c>
      <c r="V1843" s="108">
        <v>227109883</v>
      </c>
      <c r="W1843" s="108">
        <v>333996176</v>
      </c>
      <c r="X1843" s="108">
        <v>414473920</v>
      </c>
      <c r="Y1843" s="108">
        <v>274305872</v>
      </c>
      <c r="Z1843" s="108">
        <v>392653019.5</v>
      </c>
      <c r="AA1843" s="108">
        <v>318090868</v>
      </c>
      <c r="AB1843" s="108">
        <v>483852066</v>
      </c>
      <c r="AC1843" s="108">
        <v>787628070.39999998</v>
      </c>
      <c r="AD1843" s="108">
        <v>345255216.80000001</v>
      </c>
      <c r="AE1843" s="108">
        <v>290755136</v>
      </c>
      <c r="AF1843" s="108">
        <v>299110477</v>
      </c>
      <c r="AG1843" s="108">
        <v>363170944.5</v>
      </c>
      <c r="AH1843" s="115">
        <v>306991552</v>
      </c>
      <c r="AI1843" s="105">
        <v>27.8781</v>
      </c>
      <c r="AJ1843" s="105">
        <v>27.941099999999999</v>
      </c>
      <c r="AK1843" s="105">
        <v>28.296600000000002</v>
      </c>
      <c r="AL1843" s="105">
        <v>27.539200000000001</v>
      </c>
      <c r="AM1843" s="105">
        <v>27.396799999999999</v>
      </c>
      <c r="AN1843" s="105">
        <v>27.5181</v>
      </c>
      <c r="AO1843" s="105">
        <v>28.845199999999998</v>
      </c>
      <c r="AP1843" s="105">
        <v>27.382200000000001</v>
      </c>
      <c r="AQ1843" s="105">
        <v>27.513100000000001</v>
      </c>
      <c r="AR1843" s="105">
        <v>27.862300000000001</v>
      </c>
      <c r="AS1843" s="105">
        <v>27.607399999999998</v>
      </c>
      <c r="AT1843" s="105">
        <v>27.607299999999999</v>
      </c>
      <c r="AU1843" s="105">
        <v>28.180800000000001</v>
      </c>
      <c r="AV1843" s="105">
        <v>29.9131</v>
      </c>
      <c r="AW1843" s="105">
        <v>28.218399999999999</v>
      </c>
      <c r="AX1843" s="105">
        <v>28.445499999999999</v>
      </c>
      <c r="AY1843" s="105">
        <v>28.468</v>
      </c>
      <c r="AZ1843" s="105">
        <v>28.140699999999999</v>
      </c>
      <c r="BA1843" s="105">
        <v>28.560199999999998</v>
      </c>
      <c r="BB1843" s="105">
        <v>28.971800000000002</v>
      </c>
      <c r="BC1843" s="105">
        <v>28.250900000000001</v>
      </c>
      <c r="BD1843" s="105">
        <v>28.935300000000002</v>
      </c>
      <c r="BE1843" s="105">
        <v>28.655999999999999</v>
      </c>
      <c r="BF1843" s="105">
        <v>29.2866</v>
      </c>
      <c r="BG1843" s="105">
        <v>29.608599999999999</v>
      </c>
      <c r="BH1843" s="105">
        <v>28.398199999999999</v>
      </c>
      <c r="BI1843" s="105">
        <v>28.129100000000001</v>
      </c>
      <c r="BJ1843" s="105">
        <v>28.211099999999998</v>
      </c>
      <c r="BK1843" s="105">
        <v>28.389299999999999</v>
      </c>
      <c r="BL1843" s="116">
        <v>28.209800000000001</v>
      </c>
      <c r="BM1843" s="112">
        <v>0.18140300000000001</v>
      </c>
      <c r="BN1843" s="112">
        <v>4.5329499999999999E-4</v>
      </c>
      <c r="BO1843" s="112">
        <v>0.491313</v>
      </c>
      <c r="BP1843" s="112">
        <v>5.1037699999999997E-3</v>
      </c>
      <c r="BQ1843" s="112">
        <v>0.43256600000000001</v>
      </c>
      <c r="BR1843" s="112">
        <v>0.53921399999999997</v>
      </c>
      <c r="BS1843" s="112">
        <v>0.209701</v>
      </c>
      <c r="BT1843" s="112">
        <v>2.2942400000000002E-2</v>
      </c>
      <c r="BU1843" s="117">
        <v>0.39010400000000001</v>
      </c>
      <c r="BV1843" s="112">
        <v>0.25803100000000001</v>
      </c>
      <c r="BW1843" s="112">
        <v>1.0031200000000001E-2</v>
      </c>
      <c r="BX1843" s="112">
        <v>0.59617299999999995</v>
      </c>
      <c r="BY1843" s="112">
        <v>1.81189E-2</v>
      </c>
      <c r="BZ1843" s="112">
        <v>0.71915799999999996</v>
      </c>
      <c r="CA1843" s="112">
        <v>0.76503699999999997</v>
      </c>
      <c r="CB1843" s="112">
        <v>0.43657299999999999</v>
      </c>
      <c r="CC1843" s="112">
        <v>0.120103</v>
      </c>
      <c r="CD1843" s="117">
        <v>0.75863000000000003</v>
      </c>
      <c r="CE1843" s="105">
        <v>-0.23150399999999999</v>
      </c>
      <c r="CF1843" s="105">
        <v>-0.78540900000000002</v>
      </c>
      <c r="CG1843" s="105">
        <v>-0.35657100000000003</v>
      </c>
      <c r="CH1843" s="105">
        <v>-0.57777000000000001</v>
      </c>
      <c r="CI1843" s="105">
        <v>0.50068000000000001</v>
      </c>
      <c r="CJ1843" s="105">
        <v>8.1294400000000003E-2</v>
      </c>
      <c r="CK1843" s="105">
        <v>0.32422400000000001</v>
      </c>
      <c r="CL1843" s="105">
        <v>0.68919600000000003</v>
      </c>
      <c r="CM1843" s="116">
        <v>0.44188300000000003</v>
      </c>
    </row>
    <row r="1844" spans="1:91">
      <c r="A1844" s="104" t="s">
        <v>5520</v>
      </c>
      <c r="B1844" s="104" t="s">
        <v>5521</v>
      </c>
      <c r="C1844" s="104" t="s">
        <v>5522</v>
      </c>
      <c r="D1844" s="105">
        <v>27.067950000000003</v>
      </c>
      <c r="E1844" s="108">
        <v>53326780</v>
      </c>
      <c r="F1844" s="108">
        <v>95175478.75</v>
      </c>
      <c r="G1844" s="108">
        <v>80261465</v>
      </c>
      <c r="H1844" s="108">
        <v>174307109.5</v>
      </c>
      <c r="I1844" s="108">
        <v>145473620</v>
      </c>
      <c r="J1844" s="108">
        <v>130754304.40000001</v>
      </c>
      <c r="K1844" s="108">
        <v>48750770</v>
      </c>
      <c r="L1844" s="108">
        <v>65547294</v>
      </c>
      <c r="M1844" s="108">
        <v>154685597</v>
      </c>
      <c r="N1844" s="108">
        <v>99579947.75</v>
      </c>
      <c r="O1844" s="108">
        <v>118183398</v>
      </c>
      <c r="P1844" s="108">
        <v>123460477</v>
      </c>
      <c r="Q1844" s="108">
        <v>173507594</v>
      </c>
      <c r="R1844" s="108">
        <v>60067348</v>
      </c>
      <c r="S1844" s="108">
        <v>39004436</v>
      </c>
      <c r="T1844" s="108">
        <v>101519050</v>
      </c>
      <c r="U1844" s="108">
        <v>107532286</v>
      </c>
      <c r="V1844" s="108">
        <v>138466268</v>
      </c>
      <c r="W1844" s="108">
        <v>79269408</v>
      </c>
      <c r="X1844" s="108">
        <v>93532016</v>
      </c>
      <c r="Y1844" s="108">
        <v>155619212</v>
      </c>
      <c r="Z1844" s="108">
        <v>71776831.5</v>
      </c>
      <c r="AA1844" s="108">
        <v>103721128</v>
      </c>
      <c r="AB1844" s="108">
        <v>84891185.25</v>
      </c>
      <c r="AC1844" s="108">
        <v>136907368</v>
      </c>
      <c r="AD1844" s="108">
        <v>137817551</v>
      </c>
      <c r="AE1844" s="108">
        <v>145268864.5</v>
      </c>
      <c r="AF1844" s="108">
        <v>148387460</v>
      </c>
      <c r="AG1844" s="108">
        <v>163133852</v>
      </c>
      <c r="AH1844" s="115">
        <v>231420580</v>
      </c>
      <c r="AI1844" s="105">
        <v>26.0518</v>
      </c>
      <c r="AJ1844" s="105">
        <v>27.2028</v>
      </c>
      <c r="AK1844" s="105">
        <v>26.911300000000001</v>
      </c>
      <c r="AL1844" s="105">
        <v>27.651399999999999</v>
      </c>
      <c r="AM1844" s="105">
        <v>27.5672</v>
      </c>
      <c r="AN1844" s="105">
        <v>27.5383</v>
      </c>
      <c r="AO1844" s="105">
        <v>25.803799999999999</v>
      </c>
      <c r="AP1844" s="105">
        <v>27.066400000000002</v>
      </c>
      <c r="AQ1844" s="105">
        <v>27.393899999999999</v>
      </c>
      <c r="AR1844" s="105">
        <v>27.018000000000001</v>
      </c>
      <c r="AS1844" s="105">
        <v>27.468800000000002</v>
      </c>
      <c r="AT1844" s="105">
        <v>27.483599999999999</v>
      </c>
      <c r="AU1844" s="105">
        <v>27.589300000000001</v>
      </c>
      <c r="AV1844" s="105">
        <v>26.129799999999999</v>
      </c>
      <c r="AW1844" s="105">
        <v>25.757999999999999</v>
      </c>
      <c r="AX1844" s="105">
        <v>26.976500000000001</v>
      </c>
      <c r="AY1844" s="105">
        <v>27.015799999999999</v>
      </c>
      <c r="AZ1844" s="105">
        <v>27.4407</v>
      </c>
      <c r="BA1844" s="105">
        <v>26.485199999999999</v>
      </c>
      <c r="BB1844" s="105">
        <v>26.830300000000001</v>
      </c>
      <c r="BC1844" s="105">
        <v>27.3888</v>
      </c>
      <c r="BD1844" s="105">
        <v>26.4971</v>
      </c>
      <c r="BE1844" s="105">
        <v>27.069500000000001</v>
      </c>
      <c r="BF1844" s="105">
        <v>26.775700000000001</v>
      </c>
      <c r="BG1844" s="105">
        <v>27.035399999999999</v>
      </c>
      <c r="BH1844" s="105">
        <v>27.054099999999998</v>
      </c>
      <c r="BI1844" s="105">
        <v>27.128</v>
      </c>
      <c r="BJ1844" s="105">
        <v>27.1998</v>
      </c>
      <c r="BK1844" s="105">
        <v>27.255099999999999</v>
      </c>
      <c r="BL1844" s="116">
        <v>27.846</v>
      </c>
      <c r="BM1844" s="112">
        <v>0.15187200000000001</v>
      </c>
      <c r="BN1844" s="112">
        <v>0.508382</v>
      </c>
      <c r="BO1844" s="112">
        <v>0.26709899999999998</v>
      </c>
      <c r="BP1844" s="112">
        <v>0.69038500000000003</v>
      </c>
      <c r="BQ1844" s="112">
        <v>0.18934400000000001</v>
      </c>
      <c r="BR1844" s="112">
        <v>0.319355</v>
      </c>
      <c r="BS1844" s="112">
        <v>0.18708</v>
      </c>
      <c r="BT1844" s="112">
        <v>6.9213800000000006E-2</v>
      </c>
      <c r="BU1844" s="117">
        <v>0.15861700000000001</v>
      </c>
      <c r="BV1844" s="112">
        <v>0.22400800000000001</v>
      </c>
      <c r="BW1844" s="112">
        <v>0.59357700000000002</v>
      </c>
      <c r="BX1844" s="112">
        <v>0.38248199999999999</v>
      </c>
      <c r="BY1844" s="112">
        <v>0.74817699999999998</v>
      </c>
      <c r="BZ1844" s="112">
        <v>0.55556300000000003</v>
      </c>
      <c r="CA1844" s="112">
        <v>0.59055000000000002</v>
      </c>
      <c r="CB1844" s="112">
        <v>0.40871800000000003</v>
      </c>
      <c r="CC1844" s="112">
        <v>0.22218199999999999</v>
      </c>
      <c r="CD1844" s="117">
        <v>0.68399600000000005</v>
      </c>
      <c r="CE1844" s="105">
        <v>-0.71166799999999997</v>
      </c>
      <c r="CF1844" s="105">
        <v>0.152002</v>
      </c>
      <c r="CG1844" s="105">
        <v>-0.67895399999999995</v>
      </c>
      <c r="CH1844" s="105">
        <v>-0.110166</v>
      </c>
      <c r="CI1844" s="105">
        <v>-0.94129499999999999</v>
      </c>
      <c r="CJ1844" s="105">
        <v>-0.28930800000000001</v>
      </c>
      <c r="CK1844" s="105">
        <v>-0.53221600000000002</v>
      </c>
      <c r="CL1844" s="105">
        <v>-0.65286</v>
      </c>
      <c r="CM1844" s="116">
        <v>-0.36113699999999999</v>
      </c>
    </row>
    <row r="1845" spans="1:91">
      <c r="A1845" s="104" t="s">
        <v>4741</v>
      </c>
      <c r="B1845" s="104" t="s">
        <v>4742</v>
      </c>
      <c r="C1845" s="104" t="s">
        <v>4743</v>
      </c>
      <c r="D1845" s="105">
        <v>31.710450000000002</v>
      </c>
      <c r="E1845" s="108">
        <v>799325650.5</v>
      </c>
      <c r="F1845" s="108">
        <v>237645029.80000001</v>
      </c>
      <c r="G1845" s="108">
        <v>187036588.30000001</v>
      </c>
      <c r="H1845" s="108">
        <v>669982335.29999995</v>
      </c>
      <c r="I1845" s="108">
        <v>674891534.5</v>
      </c>
      <c r="J1845" s="108">
        <v>277617881</v>
      </c>
      <c r="K1845" s="108">
        <v>1923683529</v>
      </c>
      <c r="L1845" s="108">
        <v>190859894.5</v>
      </c>
      <c r="M1845" s="108">
        <v>949967408.5</v>
      </c>
      <c r="N1845" s="108">
        <v>356933061</v>
      </c>
      <c r="O1845" s="108">
        <v>84511102</v>
      </c>
      <c r="P1845" s="108">
        <v>290932601.89999998</v>
      </c>
      <c r="Q1845" s="108">
        <v>3102847959</v>
      </c>
      <c r="R1845" s="108">
        <v>3258611478</v>
      </c>
      <c r="S1845" s="108">
        <v>1258309260</v>
      </c>
      <c r="T1845" s="108">
        <v>2770907611</v>
      </c>
      <c r="U1845" s="108">
        <v>2976236495</v>
      </c>
      <c r="V1845" s="108">
        <v>2850415386</v>
      </c>
      <c r="W1845" s="108">
        <v>2918519317</v>
      </c>
      <c r="X1845" s="108">
        <v>3558749308</v>
      </c>
      <c r="Y1845" s="108">
        <v>3924388737</v>
      </c>
      <c r="Z1845" s="108">
        <v>2917488424</v>
      </c>
      <c r="AA1845" s="108">
        <v>2607396165</v>
      </c>
      <c r="AB1845" s="108">
        <v>2796785617</v>
      </c>
      <c r="AC1845" s="108">
        <v>4619757800</v>
      </c>
      <c r="AD1845" s="108">
        <v>4159126550</v>
      </c>
      <c r="AE1845" s="108">
        <v>4173110915</v>
      </c>
      <c r="AF1845" s="108">
        <v>4049178143</v>
      </c>
      <c r="AG1845" s="108">
        <v>4565523935</v>
      </c>
      <c r="AH1845" s="115">
        <v>3913354386</v>
      </c>
      <c r="AI1845" s="105">
        <v>29.957699999999999</v>
      </c>
      <c r="AJ1845" s="105">
        <v>28.398499999999999</v>
      </c>
      <c r="AK1845" s="105">
        <v>28.094999999999999</v>
      </c>
      <c r="AL1845" s="105">
        <v>29.593900000000001</v>
      </c>
      <c r="AM1845" s="105">
        <v>29.757000000000001</v>
      </c>
      <c r="AN1845" s="105">
        <v>28.595099999999999</v>
      </c>
      <c r="AO1845" s="105">
        <v>31.055199999999999</v>
      </c>
      <c r="AP1845" s="105">
        <v>28.319700000000001</v>
      </c>
      <c r="AQ1845" s="105">
        <v>30.0124</v>
      </c>
      <c r="AR1845" s="105">
        <v>28.8338</v>
      </c>
      <c r="AS1845" s="105">
        <v>26.9758</v>
      </c>
      <c r="AT1845" s="105">
        <v>28.720300000000002</v>
      </c>
      <c r="AU1845" s="105">
        <v>31.764299999999999</v>
      </c>
      <c r="AV1845" s="105">
        <v>31.891300000000001</v>
      </c>
      <c r="AW1845" s="105">
        <v>30.5562</v>
      </c>
      <c r="AX1845" s="105">
        <v>31.747</v>
      </c>
      <c r="AY1845" s="105">
        <v>31.7943</v>
      </c>
      <c r="AZ1845" s="105">
        <v>31.7334</v>
      </c>
      <c r="BA1845" s="105">
        <v>31.6875</v>
      </c>
      <c r="BB1845" s="105">
        <v>32.049500000000002</v>
      </c>
      <c r="BC1845" s="105">
        <v>32.054200000000002</v>
      </c>
      <c r="BD1845" s="105">
        <v>31.846699999999998</v>
      </c>
      <c r="BE1845" s="105">
        <v>31.680800000000001</v>
      </c>
      <c r="BF1845" s="105">
        <v>31.817699999999999</v>
      </c>
      <c r="BG1845" s="105">
        <v>32.148800000000001</v>
      </c>
      <c r="BH1845" s="105">
        <v>31.973199999999999</v>
      </c>
      <c r="BI1845" s="105">
        <v>31.9724</v>
      </c>
      <c r="BJ1845" s="105">
        <v>31.97</v>
      </c>
      <c r="BK1845" s="105">
        <v>32.014400000000002</v>
      </c>
      <c r="BL1845" s="116">
        <v>31.8565</v>
      </c>
      <c r="BM1845" s="112">
        <v>5.6679499999999997E-3</v>
      </c>
      <c r="BN1845" s="112">
        <v>1.9866900000000002E-3</v>
      </c>
      <c r="BO1845" s="112">
        <v>5.4421299999999999E-2</v>
      </c>
      <c r="BP1845" s="112">
        <v>3.3394100000000001E-3</v>
      </c>
      <c r="BQ1845" s="112">
        <v>0.27337800000000001</v>
      </c>
      <c r="BR1845" s="112">
        <v>2.0205000000000001E-2</v>
      </c>
      <c r="BS1845" s="112">
        <v>0.90505100000000005</v>
      </c>
      <c r="BT1845" s="112">
        <v>7.6195399999999996E-2</v>
      </c>
      <c r="BU1845" s="117">
        <v>0.32407900000000001</v>
      </c>
      <c r="BV1845" s="112">
        <v>3.0419600000000001E-2</v>
      </c>
      <c r="BW1845" s="112">
        <v>1.90239E-2</v>
      </c>
      <c r="BX1845" s="112">
        <v>0.14167299999999999</v>
      </c>
      <c r="BY1845" s="112">
        <v>1.44758E-2</v>
      </c>
      <c r="BZ1845" s="112">
        <v>0.61542600000000003</v>
      </c>
      <c r="CA1845" s="112">
        <v>0.13123000000000001</v>
      </c>
      <c r="CB1845" s="112">
        <v>0.95858299999999996</v>
      </c>
      <c r="CC1845" s="112">
        <v>0.23302</v>
      </c>
      <c r="CD1845" s="117">
        <v>0.73920799999999998</v>
      </c>
      <c r="CE1845" s="105">
        <v>-3.1299100000000002</v>
      </c>
      <c r="CF1845" s="105">
        <v>-2.6316199999999998</v>
      </c>
      <c r="CG1845" s="105">
        <v>-2.1512099999999998</v>
      </c>
      <c r="CH1845" s="105">
        <v>-3.77034</v>
      </c>
      <c r="CI1845" s="105">
        <v>-0.54302799999999996</v>
      </c>
      <c r="CJ1845" s="105">
        <v>-0.18873599999999999</v>
      </c>
      <c r="CK1845" s="105">
        <v>-1.6544300000000001E-2</v>
      </c>
      <c r="CL1845" s="105">
        <v>-0.16522300000000001</v>
      </c>
      <c r="CM1845" s="116">
        <v>8.4487300000000001E-2</v>
      </c>
    </row>
    <row r="1846" spans="1:91">
      <c r="A1846" s="104" t="s">
        <v>4744</v>
      </c>
      <c r="B1846" s="104" t="s">
        <v>4745</v>
      </c>
      <c r="C1846" s="104" t="s">
        <v>4746</v>
      </c>
      <c r="D1846" s="105">
        <v>30.853999999999999</v>
      </c>
      <c r="E1846" s="108">
        <v>1248678212</v>
      </c>
      <c r="F1846" s="108">
        <v>997332373</v>
      </c>
      <c r="G1846" s="108">
        <v>1068391746</v>
      </c>
      <c r="H1846" s="108">
        <v>956668840</v>
      </c>
      <c r="I1846" s="108">
        <v>939075457.29999995</v>
      </c>
      <c r="J1846" s="108">
        <v>792028473.5</v>
      </c>
      <c r="K1846" s="108">
        <v>1686349257</v>
      </c>
      <c r="L1846" s="108">
        <v>569852589</v>
      </c>
      <c r="M1846" s="108">
        <v>1073132422</v>
      </c>
      <c r="N1846" s="108">
        <v>1089995616</v>
      </c>
      <c r="O1846" s="108">
        <v>741751473.39999998</v>
      </c>
      <c r="P1846" s="108">
        <v>626330984.79999995</v>
      </c>
      <c r="Q1846" s="108">
        <v>1908567259</v>
      </c>
      <c r="R1846" s="108">
        <v>2004530019</v>
      </c>
      <c r="S1846" s="108">
        <v>1224699150</v>
      </c>
      <c r="T1846" s="108">
        <v>1809809277</v>
      </c>
      <c r="U1846" s="108">
        <v>1916504164</v>
      </c>
      <c r="V1846" s="108">
        <v>1518760502</v>
      </c>
      <c r="W1846" s="108">
        <v>2056521709</v>
      </c>
      <c r="X1846" s="108">
        <v>2280376201</v>
      </c>
      <c r="Y1846" s="108">
        <v>1570251987</v>
      </c>
      <c r="Z1846" s="108">
        <v>1350526058</v>
      </c>
      <c r="AA1846" s="108">
        <v>2499359150</v>
      </c>
      <c r="AB1846" s="108">
        <v>1663073630</v>
      </c>
      <c r="AC1846" s="108">
        <v>2781044431</v>
      </c>
      <c r="AD1846" s="108">
        <v>2412987056</v>
      </c>
      <c r="AE1846" s="108">
        <v>2543885080</v>
      </c>
      <c r="AF1846" s="108">
        <v>2477360503</v>
      </c>
      <c r="AG1846" s="108">
        <v>2248467647</v>
      </c>
      <c r="AH1846" s="115">
        <v>2164839409</v>
      </c>
      <c r="AI1846" s="105">
        <v>30.601199999999999</v>
      </c>
      <c r="AJ1846" s="105">
        <v>30.477</v>
      </c>
      <c r="AK1846" s="105">
        <v>30.571899999999999</v>
      </c>
      <c r="AL1846" s="105">
        <v>30.107800000000001</v>
      </c>
      <c r="AM1846" s="105">
        <v>30.236799999999999</v>
      </c>
      <c r="AN1846" s="105">
        <v>30.1006</v>
      </c>
      <c r="AO1846" s="105">
        <v>30.865200000000002</v>
      </c>
      <c r="AP1846" s="105">
        <v>29.9054</v>
      </c>
      <c r="AQ1846" s="105">
        <v>30.188300000000002</v>
      </c>
      <c r="AR1846" s="105">
        <v>30.4786</v>
      </c>
      <c r="AS1846" s="105">
        <v>30.044799999999999</v>
      </c>
      <c r="AT1846" s="105">
        <v>29.826499999999999</v>
      </c>
      <c r="AU1846" s="105">
        <v>31.064599999999999</v>
      </c>
      <c r="AV1846" s="105">
        <v>31.190300000000001</v>
      </c>
      <c r="AW1846" s="105">
        <v>30.5197</v>
      </c>
      <c r="AX1846" s="105">
        <v>31.1325</v>
      </c>
      <c r="AY1846" s="105">
        <v>31.158200000000001</v>
      </c>
      <c r="AZ1846" s="105">
        <v>30.8428</v>
      </c>
      <c r="BA1846" s="105">
        <v>31.182500000000001</v>
      </c>
      <c r="BB1846" s="105">
        <v>31.4148</v>
      </c>
      <c r="BC1846" s="105">
        <v>30.7407</v>
      </c>
      <c r="BD1846" s="105">
        <v>30.7316</v>
      </c>
      <c r="BE1846" s="105">
        <v>31.628799999999998</v>
      </c>
      <c r="BF1846" s="105">
        <v>31.067799999999998</v>
      </c>
      <c r="BG1846" s="105">
        <v>31.4223</v>
      </c>
      <c r="BH1846" s="105">
        <v>31.203199999999999</v>
      </c>
      <c r="BI1846" s="105">
        <v>31.258299999999998</v>
      </c>
      <c r="BJ1846" s="105">
        <v>31.261199999999999</v>
      </c>
      <c r="BK1846" s="105">
        <v>30.998100000000001</v>
      </c>
      <c r="BL1846" s="116">
        <v>31.012799999999999</v>
      </c>
      <c r="BM1846" s="112">
        <v>4.3968200000000001E-3</v>
      </c>
      <c r="BN1846" s="112">
        <v>6.0743699999999995E-4</v>
      </c>
      <c r="BO1846" s="112">
        <v>6.0440399999999998E-2</v>
      </c>
      <c r="BP1846" s="112">
        <v>9.7134999999999999E-3</v>
      </c>
      <c r="BQ1846" s="112">
        <v>0.49799399999999999</v>
      </c>
      <c r="BR1846" s="112">
        <v>0.74453599999999998</v>
      </c>
      <c r="BS1846" s="112">
        <v>0.92376499999999995</v>
      </c>
      <c r="BT1846" s="112">
        <v>0.85927299999999995</v>
      </c>
      <c r="BU1846" s="117">
        <v>0.13147300000000001</v>
      </c>
      <c r="BV1846" s="112">
        <v>2.6936700000000001E-2</v>
      </c>
      <c r="BW1846" s="112">
        <v>1.1531E-2</v>
      </c>
      <c r="BX1846" s="112">
        <v>0.149976</v>
      </c>
      <c r="BY1846" s="112">
        <v>2.74095E-2</v>
      </c>
      <c r="BZ1846" s="112">
        <v>0.74639100000000003</v>
      </c>
      <c r="CA1846" s="112">
        <v>0.88003200000000004</v>
      </c>
      <c r="CB1846" s="112">
        <v>0.96529500000000001</v>
      </c>
      <c r="CC1846" s="112">
        <v>0.92388700000000001</v>
      </c>
      <c r="CD1846" s="117">
        <v>0.64875799999999995</v>
      </c>
      <c r="CE1846" s="105">
        <v>-0.54067100000000001</v>
      </c>
      <c r="CF1846" s="105">
        <v>-0.94228599999999996</v>
      </c>
      <c r="CG1846" s="105">
        <v>-0.77105999999999997</v>
      </c>
      <c r="CH1846" s="105">
        <v>-0.97405200000000003</v>
      </c>
      <c r="CI1846" s="105">
        <v>-0.165851</v>
      </c>
      <c r="CJ1846" s="105">
        <v>-4.6206200000000003E-2</v>
      </c>
      <c r="CK1846" s="105">
        <v>2.1937100000000001E-2</v>
      </c>
      <c r="CL1846" s="105">
        <v>5.2029300000000001E-2</v>
      </c>
      <c r="CM1846" s="116">
        <v>0.203901</v>
      </c>
    </row>
    <row r="1847" spans="1:91">
      <c r="A1847" s="104" t="s">
        <v>4747</v>
      </c>
      <c r="B1847" s="104" t="s">
        <v>4748</v>
      </c>
      <c r="C1847" s="104" t="s">
        <v>4749</v>
      </c>
      <c r="D1847" s="105">
        <v>34.309650000000005</v>
      </c>
      <c r="E1847" s="108">
        <v>15712058997</v>
      </c>
      <c r="F1847" s="108">
        <v>11105914628</v>
      </c>
      <c r="G1847" s="108">
        <v>10682218477</v>
      </c>
      <c r="H1847" s="108">
        <v>15057599902</v>
      </c>
      <c r="I1847" s="108">
        <v>15426848916</v>
      </c>
      <c r="J1847" s="108">
        <v>11962568839</v>
      </c>
      <c r="K1847" s="108">
        <v>14848535370</v>
      </c>
      <c r="L1847" s="108">
        <v>8618444014</v>
      </c>
      <c r="M1847" s="108">
        <v>14396115808</v>
      </c>
      <c r="N1847" s="108">
        <v>14227560814</v>
      </c>
      <c r="O1847" s="108">
        <v>13185731956</v>
      </c>
      <c r="P1847" s="108">
        <v>11127524777</v>
      </c>
      <c r="Q1847" s="108">
        <v>16490594468</v>
      </c>
      <c r="R1847" s="108">
        <v>21426015067</v>
      </c>
      <c r="S1847" s="108">
        <v>23970018752</v>
      </c>
      <c r="T1847" s="108">
        <v>18378296986</v>
      </c>
      <c r="U1847" s="108">
        <v>18570747812</v>
      </c>
      <c r="V1847" s="108">
        <v>17755084133</v>
      </c>
      <c r="W1847" s="108">
        <v>20052355226</v>
      </c>
      <c r="X1847" s="108">
        <v>19723683975</v>
      </c>
      <c r="Y1847" s="108">
        <v>18195301733</v>
      </c>
      <c r="Z1847" s="108">
        <v>15522691304</v>
      </c>
      <c r="AA1847" s="108">
        <v>17022323629</v>
      </c>
      <c r="AB1847" s="108">
        <v>17512347194</v>
      </c>
      <c r="AC1847" s="108">
        <v>22540466016</v>
      </c>
      <c r="AD1847" s="108">
        <v>22484028795</v>
      </c>
      <c r="AE1847" s="108">
        <v>21513230816</v>
      </c>
      <c r="AF1847" s="108">
        <v>20699000137</v>
      </c>
      <c r="AG1847" s="108">
        <v>22956230752</v>
      </c>
      <c r="AH1847" s="115">
        <v>21372511334</v>
      </c>
      <c r="AI1847" s="105">
        <v>34.254600000000003</v>
      </c>
      <c r="AJ1847" s="105">
        <v>33.894399999999997</v>
      </c>
      <c r="AK1847" s="105">
        <v>33.838900000000002</v>
      </c>
      <c r="AL1847" s="105">
        <v>34.084200000000003</v>
      </c>
      <c r="AM1847" s="105">
        <v>34.266500000000001</v>
      </c>
      <c r="AN1847" s="105">
        <v>33.883000000000003</v>
      </c>
      <c r="AO1847" s="105">
        <v>34.049100000000003</v>
      </c>
      <c r="AP1847" s="105">
        <v>33.656799999999997</v>
      </c>
      <c r="AQ1847" s="105">
        <v>33.934100000000001</v>
      </c>
      <c r="AR1847" s="105">
        <v>34.186799999999998</v>
      </c>
      <c r="AS1847" s="105">
        <v>34.134300000000003</v>
      </c>
      <c r="AT1847" s="105">
        <v>33.977600000000002</v>
      </c>
      <c r="AU1847" s="105">
        <v>34.145299999999999</v>
      </c>
      <c r="AV1847" s="105">
        <v>34.6083</v>
      </c>
      <c r="AW1847" s="105">
        <v>34.860700000000001</v>
      </c>
      <c r="AX1847" s="105">
        <v>34.476599999999998</v>
      </c>
      <c r="AY1847" s="105">
        <v>34.417299999999997</v>
      </c>
      <c r="AZ1847" s="105">
        <v>34.383400000000002</v>
      </c>
      <c r="BA1847" s="105">
        <v>34.468000000000004</v>
      </c>
      <c r="BB1847" s="105">
        <v>34.541699999999999</v>
      </c>
      <c r="BC1847" s="105">
        <v>34.303600000000003</v>
      </c>
      <c r="BD1847" s="105">
        <v>34.279800000000002</v>
      </c>
      <c r="BE1847" s="105">
        <v>34.403100000000002</v>
      </c>
      <c r="BF1847" s="105">
        <v>34.464199999999998</v>
      </c>
      <c r="BG1847" s="105">
        <v>34.457000000000001</v>
      </c>
      <c r="BH1847" s="105">
        <v>34.412799999999997</v>
      </c>
      <c r="BI1847" s="105">
        <v>34.3384</v>
      </c>
      <c r="BJ1847" s="105">
        <v>34.323900000000002</v>
      </c>
      <c r="BK1847" s="105">
        <v>34.342799999999997</v>
      </c>
      <c r="BL1847" s="116">
        <v>34.3157</v>
      </c>
      <c r="BM1847" s="112">
        <v>6.4057100000000006E-2</v>
      </c>
      <c r="BN1847" s="112">
        <v>8.7834999999999996E-2</v>
      </c>
      <c r="BO1847" s="112">
        <v>1.8552300000000001E-2</v>
      </c>
      <c r="BP1847" s="112">
        <v>2.2820799999999999E-2</v>
      </c>
      <c r="BQ1847" s="112">
        <v>0.37187999999999999</v>
      </c>
      <c r="BR1847" s="112">
        <v>2.5819499999999999E-2</v>
      </c>
      <c r="BS1847" s="112">
        <v>0.19448299999999999</v>
      </c>
      <c r="BT1847" s="112">
        <v>0.37332900000000002</v>
      </c>
      <c r="BU1847" s="117">
        <v>0.101572</v>
      </c>
      <c r="BV1847" s="112">
        <v>0.118407</v>
      </c>
      <c r="BW1847" s="112">
        <v>0.156115</v>
      </c>
      <c r="BX1847" s="112">
        <v>7.95651E-2</v>
      </c>
      <c r="BY1847" s="112">
        <v>4.9743700000000002E-2</v>
      </c>
      <c r="BZ1847" s="112">
        <v>0.69244099999999997</v>
      </c>
      <c r="CA1847" s="112">
        <v>0.14746899999999999</v>
      </c>
      <c r="CB1847" s="112">
        <v>0.41868499999999997</v>
      </c>
      <c r="CC1847" s="112">
        <v>0.56995799999999996</v>
      </c>
      <c r="CD1847" s="117">
        <v>0.61957799999999996</v>
      </c>
      <c r="CE1847" s="105">
        <v>-0.33149000000000001</v>
      </c>
      <c r="CF1847" s="105">
        <v>-0.24959600000000001</v>
      </c>
      <c r="CG1847" s="105">
        <v>-0.44747399999999998</v>
      </c>
      <c r="CH1847" s="105">
        <v>-0.22790099999999999</v>
      </c>
      <c r="CI1847" s="105">
        <v>0.21063499999999999</v>
      </c>
      <c r="CJ1847" s="105">
        <v>9.8280599999999996E-2</v>
      </c>
      <c r="CK1847" s="105">
        <v>0.11029600000000001</v>
      </c>
      <c r="CL1847" s="105">
        <v>5.49049E-2</v>
      </c>
      <c r="CM1847" s="116">
        <v>7.5267799999999996E-2</v>
      </c>
    </row>
    <row r="1848" spans="1:91">
      <c r="A1848" s="104" t="s">
        <v>5523</v>
      </c>
      <c r="B1848" s="104" t="s">
        <v>5524</v>
      </c>
      <c r="C1848" s="104" t="s">
        <v>439</v>
      </c>
      <c r="D1848" s="105">
        <v>29.541</v>
      </c>
      <c r="E1848" s="108">
        <v>107995938</v>
      </c>
      <c r="F1848" s="108">
        <v>492137496</v>
      </c>
      <c r="G1848" s="108">
        <v>285459372</v>
      </c>
      <c r="H1848" s="108">
        <v>78342060</v>
      </c>
      <c r="I1848" s="108">
        <v>450396594.80000001</v>
      </c>
      <c r="J1848" s="108">
        <v>542065587.5</v>
      </c>
      <c r="K1848" s="108">
        <v>837108742.5</v>
      </c>
      <c r="L1848" s="108">
        <v>446275133.5</v>
      </c>
      <c r="M1848" s="108">
        <v>614771954</v>
      </c>
      <c r="N1848" s="108">
        <v>257291879</v>
      </c>
      <c r="O1848" s="108">
        <v>241755886</v>
      </c>
      <c r="P1848" s="108">
        <v>159274364.5</v>
      </c>
      <c r="Q1848" s="108">
        <v>1582238565</v>
      </c>
      <c r="R1848" s="108">
        <v>1754905047</v>
      </c>
      <c r="S1848" s="108">
        <v>507958253</v>
      </c>
      <c r="T1848" s="108">
        <v>610514508.5</v>
      </c>
      <c r="U1848" s="108">
        <v>870282118</v>
      </c>
      <c r="V1848" s="108">
        <v>232459371.5</v>
      </c>
      <c r="W1848" s="108">
        <v>717579690.29999995</v>
      </c>
      <c r="X1848" s="108">
        <v>372560877</v>
      </c>
      <c r="Y1848" s="108">
        <v>1058976171</v>
      </c>
      <c r="Z1848" s="108">
        <v>898034299.5</v>
      </c>
      <c r="AA1848" s="108">
        <v>714776181.89999998</v>
      </c>
      <c r="AB1848" s="108">
        <v>766503072.79999995</v>
      </c>
      <c r="AC1848" s="108">
        <v>1406922002</v>
      </c>
      <c r="AD1848" s="108">
        <v>2248763839</v>
      </c>
      <c r="AE1848" s="108">
        <v>1198590341</v>
      </c>
      <c r="AF1848" s="108">
        <v>1102061177</v>
      </c>
      <c r="AG1848" s="108">
        <v>762485950</v>
      </c>
      <c r="AH1848" s="115">
        <v>506867828.30000001</v>
      </c>
      <c r="AI1848" s="105">
        <v>27.069900000000001</v>
      </c>
      <c r="AJ1848" s="105">
        <v>29.534300000000002</v>
      </c>
      <c r="AK1848" s="105">
        <v>28.7745</v>
      </c>
      <c r="AL1848" s="105">
        <v>26.497699999999998</v>
      </c>
      <c r="AM1848" s="105">
        <v>29.1999</v>
      </c>
      <c r="AN1848" s="105">
        <v>29.541599999999999</v>
      </c>
      <c r="AO1848" s="105">
        <v>29.8795</v>
      </c>
      <c r="AP1848" s="105">
        <v>29.540400000000002</v>
      </c>
      <c r="AQ1848" s="105">
        <v>29.384599999999999</v>
      </c>
      <c r="AR1848" s="105">
        <v>28.3963</v>
      </c>
      <c r="AS1848" s="105">
        <v>28.476700000000001</v>
      </c>
      <c r="AT1848" s="105">
        <v>27.851099999999999</v>
      </c>
      <c r="AU1848" s="105">
        <v>30.7971</v>
      </c>
      <c r="AV1848" s="105">
        <v>30.9984</v>
      </c>
      <c r="AW1848" s="105">
        <v>29.276299999999999</v>
      </c>
      <c r="AX1848" s="105">
        <v>29.564800000000002</v>
      </c>
      <c r="AY1848" s="105">
        <v>30.022500000000001</v>
      </c>
      <c r="AZ1848" s="105">
        <v>28.168700000000001</v>
      </c>
      <c r="BA1848" s="105">
        <v>29.663499999999999</v>
      </c>
      <c r="BB1848" s="105">
        <v>28.827100000000002</v>
      </c>
      <c r="BC1848" s="105">
        <v>30.1861</v>
      </c>
      <c r="BD1848" s="105">
        <v>30.139600000000002</v>
      </c>
      <c r="BE1848" s="105">
        <v>29.8353</v>
      </c>
      <c r="BF1848" s="105">
        <v>29.950299999999999</v>
      </c>
      <c r="BG1848" s="105">
        <v>30.431000000000001</v>
      </c>
      <c r="BH1848" s="105">
        <v>31.106100000000001</v>
      </c>
      <c r="BI1848" s="105">
        <v>30.172599999999999</v>
      </c>
      <c r="BJ1848" s="105">
        <v>30.092600000000001</v>
      </c>
      <c r="BK1848" s="105">
        <v>29.457100000000001</v>
      </c>
      <c r="BL1848" s="116">
        <v>28.918199999999999</v>
      </c>
      <c r="BM1848" s="112">
        <v>0.269397</v>
      </c>
      <c r="BN1848" s="112">
        <v>0.35123199999999999</v>
      </c>
      <c r="BO1848" s="112">
        <v>0.77651800000000004</v>
      </c>
      <c r="BP1848" s="112">
        <v>3.3476100000000002E-2</v>
      </c>
      <c r="BQ1848" s="112">
        <v>0.247057</v>
      </c>
      <c r="BR1848" s="112">
        <v>0.73457300000000003</v>
      </c>
      <c r="BS1848" s="112">
        <v>0.90020199999999995</v>
      </c>
      <c r="BT1848" s="112">
        <v>0.238348</v>
      </c>
      <c r="BU1848" s="117">
        <v>6.9546200000000002E-2</v>
      </c>
      <c r="BV1848" s="112">
        <v>0.35353699999999999</v>
      </c>
      <c r="BW1848" s="112">
        <v>0.44293900000000003</v>
      </c>
      <c r="BX1848" s="112">
        <v>0.83482500000000004</v>
      </c>
      <c r="BY1848" s="112">
        <v>6.71625E-2</v>
      </c>
      <c r="BZ1848" s="112">
        <v>0.59753699999999998</v>
      </c>
      <c r="CA1848" s="112">
        <v>0.87527500000000003</v>
      </c>
      <c r="CB1848" s="112">
        <v>0.956538</v>
      </c>
      <c r="CC1848" s="112">
        <v>0.44123099999999998</v>
      </c>
      <c r="CD1848" s="117">
        <v>0.55840199999999995</v>
      </c>
      <c r="CE1848" s="105">
        <v>-1.02973</v>
      </c>
      <c r="CF1848" s="105">
        <v>-1.07623</v>
      </c>
      <c r="CG1848" s="105">
        <v>0.11221200000000001</v>
      </c>
      <c r="CH1848" s="105">
        <v>-1.2479100000000001</v>
      </c>
      <c r="CI1848" s="105">
        <v>0.86799000000000004</v>
      </c>
      <c r="CJ1848" s="105">
        <v>-0.237316</v>
      </c>
      <c r="CK1848" s="105">
        <v>6.9634100000000004E-2</v>
      </c>
      <c r="CL1848" s="105">
        <v>0.48580600000000002</v>
      </c>
      <c r="CM1848" s="116">
        <v>1.0806100000000001</v>
      </c>
    </row>
    <row r="1849" spans="1:91">
      <c r="A1849" s="104" t="s">
        <v>5525</v>
      </c>
      <c r="B1849" s="104" t="s">
        <v>5526</v>
      </c>
      <c r="C1849" s="104" t="s">
        <v>5527</v>
      </c>
      <c r="D1849" s="105">
        <v>23.871749999999999</v>
      </c>
      <c r="E1849" s="108">
        <v>24989478</v>
      </c>
      <c r="F1849" s="108">
        <v>15958186</v>
      </c>
      <c r="G1849" s="108">
        <v>14216937</v>
      </c>
      <c r="H1849" s="108">
        <v>11652448</v>
      </c>
      <c r="I1849" s="108">
        <v>20955374</v>
      </c>
      <c r="J1849" s="108"/>
      <c r="K1849" s="108">
        <v>26699469.75</v>
      </c>
      <c r="L1849" s="108">
        <v>6333938.5</v>
      </c>
      <c r="M1849" s="108">
        <v>35791252</v>
      </c>
      <c r="N1849" s="108">
        <v>19602950</v>
      </c>
      <c r="O1849" s="108">
        <v>13355703.5</v>
      </c>
      <c r="P1849" s="108">
        <v>6409147.25</v>
      </c>
      <c r="Q1849" s="108">
        <v>17178984.25</v>
      </c>
      <c r="R1849" s="108">
        <v>6871062</v>
      </c>
      <c r="S1849" s="108">
        <v>5848533</v>
      </c>
      <c r="T1849" s="108">
        <v>14720110</v>
      </c>
      <c r="U1849" s="108">
        <v>24671396</v>
      </c>
      <c r="V1849" s="108">
        <v>4102713.25</v>
      </c>
      <c r="W1849" s="108"/>
      <c r="X1849" s="108">
        <v>7864238.5</v>
      </c>
      <c r="Y1849" s="108">
        <v>9470719</v>
      </c>
      <c r="Z1849" s="108">
        <v>20173526.5</v>
      </c>
      <c r="AA1849" s="108">
        <v>18061938</v>
      </c>
      <c r="AB1849" s="108">
        <v>54087241</v>
      </c>
      <c r="AC1849" s="108"/>
      <c r="AD1849" s="108">
        <v>6624186</v>
      </c>
      <c r="AE1849" s="108">
        <v>12315260</v>
      </c>
      <c r="AF1849" s="108">
        <v>5717523</v>
      </c>
      <c r="AG1849" s="108">
        <v>15065285.5</v>
      </c>
      <c r="AH1849" s="115">
        <v>15460624</v>
      </c>
      <c r="AI1849" s="105">
        <v>24.958300000000001</v>
      </c>
      <c r="AJ1849" s="105">
        <v>24.676300000000001</v>
      </c>
      <c r="AK1849" s="105">
        <v>24.464200000000002</v>
      </c>
      <c r="AL1849" s="105">
        <v>23.7485</v>
      </c>
      <c r="AM1849" s="105">
        <v>24.7654</v>
      </c>
      <c r="AN1849" s="105">
        <v>22.7776</v>
      </c>
      <c r="AO1849" s="105">
        <v>24.8749</v>
      </c>
      <c r="AP1849" s="105">
        <v>23.724799999999998</v>
      </c>
      <c r="AQ1849" s="105">
        <v>25.2822</v>
      </c>
      <c r="AR1849" s="105">
        <v>24.415500000000002</v>
      </c>
      <c r="AS1849" s="105">
        <v>24.550599999999999</v>
      </c>
      <c r="AT1849" s="105">
        <v>23.215900000000001</v>
      </c>
      <c r="AU1849" s="105">
        <v>24.202400000000001</v>
      </c>
      <c r="AV1849" s="105">
        <v>23.001799999999999</v>
      </c>
      <c r="AW1849" s="105">
        <v>23.0245</v>
      </c>
      <c r="AX1849" s="105">
        <v>24.1906</v>
      </c>
      <c r="AY1849" s="105">
        <v>24.903199999999998</v>
      </c>
      <c r="AZ1849" s="105">
        <v>22.302600000000002</v>
      </c>
      <c r="BA1849" s="105">
        <v>21.535399999999999</v>
      </c>
      <c r="BB1849" s="105">
        <v>23.475899999999999</v>
      </c>
      <c r="BC1849" s="105">
        <v>23.621300000000002</v>
      </c>
      <c r="BD1849" s="105">
        <v>24.593399999999999</v>
      </c>
      <c r="BE1849" s="105">
        <v>24.5198</v>
      </c>
      <c r="BF1849" s="105">
        <v>26.125399999999999</v>
      </c>
      <c r="BG1849" s="105">
        <v>22.844799999999999</v>
      </c>
      <c r="BH1849" s="105">
        <v>22.700299999999999</v>
      </c>
      <c r="BI1849" s="105">
        <v>23.567799999999998</v>
      </c>
      <c r="BJ1849" s="105">
        <v>22.501999999999999</v>
      </c>
      <c r="BK1849" s="105">
        <v>23.747900000000001</v>
      </c>
      <c r="BL1849" s="116">
        <v>23.995000000000001</v>
      </c>
      <c r="BM1849" s="112">
        <v>5.6629499999999999E-2</v>
      </c>
      <c r="BN1849" s="112">
        <v>0.66054100000000004</v>
      </c>
      <c r="BO1849" s="112">
        <v>0.13849700000000001</v>
      </c>
      <c r="BP1849" s="112">
        <v>0.36144999999999999</v>
      </c>
      <c r="BQ1849" s="112">
        <v>0.99333499999999997</v>
      </c>
      <c r="BR1849" s="112">
        <v>0.69267599999999996</v>
      </c>
      <c r="BS1849" s="112">
        <v>0.54602700000000004</v>
      </c>
      <c r="BT1849" s="112">
        <v>7.5633400000000003E-2</v>
      </c>
      <c r="BU1849" s="117">
        <v>0.51902199999999998</v>
      </c>
      <c r="BV1849" s="112">
        <v>0.107752</v>
      </c>
      <c r="BW1849" s="112">
        <v>0.72902999999999996</v>
      </c>
      <c r="BX1849" s="112">
        <v>0.239064</v>
      </c>
      <c r="BY1849" s="112">
        <v>0.44593500000000003</v>
      </c>
      <c r="BZ1849" s="112">
        <v>0.99712699999999999</v>
      </c>
      <c r="CA1849" s="112">
        <v>0.85074899999999998</v>
      </c>
      <c r="CB1849" s="112">
        <v>0.72651900000000003</v>
      </c>
      <c r="CC1849" s="112">
        <v>0.23272999999999999</v>
      </c>
      <c r="CD1849" s="117">
        <v>0.819824</v>
      </c>
      <c r="CE1849" s="105">
        <v>1.2846299999999999</v>
      </c>
      <c r="CF1849" s="105">
        <v>0.34885300000000002</v>
      </c>
      <c r="CG1849" s="105">
        <v>1.2123299999999999</v>
      </c>
      <c r="CH1849" s="105">
        <v>0.64567600000000003</v>
      </c>
      <c r="CI1849" s="105">
        <v>-5.4105100000000003E-3</v>
      </c>
      <c r="CJ1849" s="105">
        <v>0.38381399999999999</v>
      </c>
      <c r="CK1849" s="105">
        <v>-0.53743799999999997</v>
      </c>
      <c r="CL1849" s="105">
        <v>1.6645399999999999</v>
      </c>
      <c r="CM1849" s="116">
        <v>-0.37732700000000002</v>
      </c>
    </row>
    <row r="1850" spans="1:91">
      <c r="A1850" s="104" t="s">
        <v>4750</v>
      </c>
      <c r="B1850" s="104" t="s">
        <v>4751</v>
      </c>
      <c r="C1850" s="104" t="s">
        <v>471</v>
      </c>
      <c r="D1850" s="105">
        <v>27.788649999999997</v>
      </c>
      <c r="E1850" s="108">
        <v>168054691</v>
      </c>
      <c r="F1850" s="108">
        <v>182781619</v>
      </c>
      <c r="G1850" s="108">
        <v>192695017</v>
      </c>
      <c r="H1850" s="108">
        <v>212708892</v>
      </c>
      <c r="I1850" s="108">
        <v>178037924</v>
      </c>
      <c r="J1850" s="108">
        <v>171540609</v>
      </c>
      <c r="K1850" s="108">
        <v>190026340</v>
      </c>
      <c r="L1850" s="108">
        <v>122804613</v>
      </c>
      <c r="M1850" s="108">
        <v>199877507</v>
      </c>
      <c r="N1850" s="108">
        <v>28537768</v>
      </c>
      <c r="O1850" s="108">
        <v>39796288.5</v>
      </c>
      <c r="P1850" s="108">
        <v>71347967.75</v>
      </c>
      <c r="Q1850" s="108">
        <v>286294182</v>
      </c>
      <c r="R1850" s="108">
        <v>198335964</v>
      </c>
      <c r="S1850" s="108">
        <v>199860469.5</v>
      </c>
      <c r="T1850" s="108">
        <v>133629189.8</v>
      </c>
      <c r="U1850" s="108">
        <v>184083304.5</v>
      </c>
      <c r="V1850" s="108">
        <v>223814961</v>
      </c>
      <c r="W1850" s="108">
        <v>145120710.5</v>
      </c>
      <c r="X1850" s="108">
        <v>137191778</v>
      </c>
      <c r="Y1850" s="108">
        <v>182758160</v>
      </c>
      <c r="Z1850" s="108">
        <v>229205580</v>
      </c>
      <c r="AA1850" s="108">
        <v>145731319</v>
      </c>
      <c r="AB1850" s="108">
        <v>133770301.8</v>
      </c>
      <c r="AC1850" s="108">
        <v>201719864</v>
      </c>
      <c r="AD1850" s="108">
        <v>242805096</v>
      </c>
      <c r="AE1850" s="108">
        <v>223925089</v>
      </c>
      <c r="AF1850" s="108">
        <v>243517183</v>
      </c>
      <c r="AG1850" s="108">
        <v>284984024</v>
      </c>
      <c r="AH1850" s="115">
        <v>226298600.80000001</v>
      </c>
      <c r="AI1850" s="105">
        <v>27.707799999999999</v>
      </c>
      <c r="AJ1850" s="105">
        <v>28.149000000000001</v>
      </c>
      <c r="AK1850" s="105">
        <v>28.205500000000001</v>
      </c>
      <c r="AL1850" s="105">
        <v>27.938700000000001</v>
      </c>
      <c r="AM1850" s="105">
        <v>27.862500000000001</v>
      </c>
      <c r="AN1850" s="105">
        <v>27.892600000000002</v>
      </c>
      <c r="AO1850" s="105">
        <v>27.767499999999998</v>
      </c>
      <c r="AP1850" s="105">
        <v>27.8598</v>
      </c>
      <c r="AQ1850" s="105">
        <v>27.7636</v>
      </c>
      <c r="AR1850" s="105">
        <v>25.1066</v>
      </c>
      <c r="AS1850" s="105">
        <v>25.917000000000002</v>
      </c>
      <c r="AT1850" s="105">
        <v>26.692499999999999</v>
      </c>
      <c r="AU1850" s="105">
        <v>28.3185</v>
      </c>
      <c r="AV1850" s="105">
        <v>27.853100000000001</v>
      </c>
      <c r="AW1850" s="105">
        <v>28.0562</v>
      </c>
      <c r="AX1850" s="105">
        <v>27.373000000000001</v>
      </c>
      <c r="AY1850" s="105">
        <v>27.774999999999999</v>
      </c>
      <c r="AZ1850" s="105">
        <v>28.112200000000001</v>
      </c>
      <c r="BA1850" s="105">
        <v>27.357600000000001</v>
      </c>
      <c r="BB1850" s="105">
        <v>27.3809</v>
      </c>
      <c r="BC1850" s="105">
        <v>27.642800000000001</v>
      </c>
      <c r="BD1850" s="105">
        <v>28.206099999999999</v>
      </c>
      <c r="BE1850" s="105">
        <v>27.582899999999999</v>
      </c>
      <c r="BF1850" s="105">
        <v>27.431799999999999</v>
      </c>
      <c r="BG1850" s="105">
        <v>27.598400000000002</v>
      </c>
      <c r="BH1850" s="105">
        <v>27.883500000000002</v>
      </c>
      <c r="BI1850" s="105">
        <v>27.752300000000002</v>
      </c>
      <c r="BJ1850" s="105">
        <v>27.9145</v>
      </c>
      <c r="BK1850" s="105">
        <v>28.0519</v>
      </c>
      <c r="BL1850" s="116">
        <v>27.802299999999999</v>
      </c>
      <c r="BM1850" s="112">
        <v>0.60192599999999996</v>
      </c>
      <c r="BN1850" s="112">
        <v>0.75753199999999998</v>
      </c>
      <c r="BO1850" s="112">
        <v>0.18499099999999999</v>
      </c>
      <c r="BP1850" s="112">
        <v>1.2131400000000001E-2</v>
      </c>
      <c r="BQ1850" s="112">
        <v>0.37338900000000003</v>
      </c>
      <c r="BR1850" s="112">
        <v>0.49415900000000001</v>
      </c>
      <c r="BS1850" s="112">
        <v>1.6545899999999999E-2</v>
      </c>
      <c r="BT1850" s="112">
        <v>0.50183</v>
      </c>
      <c r="BU1850" s="117">
        <v>0.179174</v>
      </c>
      <c r="BV1850" s="112">
        <v>0.66973899999999997</v>
      </c>
      <c r="BW1850" s="112">
        <v>0.80635100000000004</v>
      </c>
      <c r="BX1850" s="112">
        <v>0.29438799999999998</v>
      </c>
      <c r="BY1850" s="112">
        <v>3.1753700000000003E-2</v>
      </c>
      <c r="BZ1850" s="112">
        <v>0.69259499999999996</v>
      </c>
      <c r="CA1850" s="112">
        <v>0.73372400000000004</v>
      </c>
      <c r="CB1850" s="112">
        <v>0.12335400000000001</v>
      </c>
      <c r="CC1850" s="112">
        <v>0.67854999999999999</v>
      </c>
      <c r="CD1850" s="117">
        <v>0.686805</v>
      </c>
      <c r="CE1850" s="105">
        <v>9.7883200000000004E-2</v>
      </c>
      <c r="CF1850" s="105">
        <v>-2.4964E-2</v>
      </c>
      <c r="CG1850" s="105">
        <v>-0.125913</v>
      </c>
      <c r="CH1850" s="105">
        <v>-2.0175100000000001</v>
      </c>
      <c r="CI1850" s="105">
        <v>0.153027</v>
      </c>
      <c r="CJ1850" s="105">
        <v>-0.169491</v>
      </c>
      <c r="CK1850" s="105">
        <v>-0.46243499999999998</v>
      </c>
      <c r="CL1850" s="105">
        <v>-0.18265000000000001</v>
      </c>
      <c r="CM1850" s="116">
        <v>-0.178152</v>
      </c>
    </row>
    <row r="1851" spans="1:91">
      <c r="A1851" s="104" t="s">
        <v>4752</v>
      </c>
      <c r="B1851" s="104" t="s">
        <v>4753</v>
      </c>
      <c r="C1851" s="104" t="s">
        <v>564</v>
      </c>
      <c r="D1851" s="105">
        <v>31.813699999999997</v>
      </c>
      <c r="E1851" s="108">
        <v>3210764374</v>
      </c>
      <c r="F1851" s="108">
        <v>3330234709</v>
      </c>
      <c r="G1851" s="108">
        <v>3653361030</v>
      </c>
      <c r="H1851" s="108">
        <v>3565413216</v>
      </c>
      <c r="I1851" s="108">
        <v>3251937372</v>
      </c>
      <c r="J1851" s="108">
        <v>4016704224</v>
      </c>
      <c r="K1851" s="108">
        <v>2795346645</v>
      </c>
      <c r="L1851" s="108">
        <v>2509874530</v>
      </c>
      <c r="M1851" s="108">
        <v>3301621313</v>
      </c>
      <c r="N1851" s="108">
        <v>2211407968</v>
      </c>
      <c r="O1851" s="108">
        <v>2724459892</v>
      </c>
      <c r="P1851" s="108">
        <v>1240410893</v>
      </c>
      <c r="Q1851" s="108">
        <v>3057955473</v>
      </c>
      <c r="R1851" s="108">
        <v>3062830850</v>
      </c>
      <c r="S1851" s="108">
        <v>2021700870</v>
      </c>
      <c r="T1851" s="108">
        <v>2939490290</v>
      </c>
      <c r="U1851" s="108">
        <v>3146019569</v>
      </c>
      <c r="V1851" s="108">
        <v>2737251893</v>
      </c>
      <c r="W1851" s="108">
        <v>3297345830</v>
      </c>
      <c r="X1851" s="108">
        <v>3425510301</v>
      </c>
      <c r="Y1851" s="108">
        <v>3576504428</v>
      </c>
      <c r="Z1851" s="108">
        <v>2978170452</v>
      </c>
      <c r="AA1851" s="108">
        <v>2769275108</v>
      </c>
      <c r="AB1851" s="108">
        <v>2899316426</v>
      </c>
      <c r="AC1851" s="108">
        <v>2785277676</v>
      </c>
      <c r="AD1851" s="108">
        <v>3099699665</v>
      </c>
      <c r="AE1851" s="108">
        <v>3188652011</v>
      </c>
      <c r="AF1851" s="108">
        <v>2932287456</v>
      </c>
      <c r="AG1851" s="108">
        <v>2985327348</v>
      </c>
      <c r="AH1851" s="115">
        <v>2895702604</v>
      </c>
      <c r="AI1851" s="105">
        <v>31.963799999999999</v>
      </c>
      <c r="AJ1851" s="105">
        <v>32.174999999999997</v>
      </c>
      <c r="AK1851" s="105">
        <v>32.304000000000002</v>
      </c>
      <c r="AL1851" s="105">
        <v>32.005800000000001</v>
      </c>
      <c r="AM1851" s="105">
        <v>32.015700000000002</v>
      </c>
      <c r="AN1851" s="105">
        <v>32.338299999999997</v>
      </c>
      <c r="AO1851" s="105">
        <v>31.633800000000001</v>
      </c>
      <c r="AP1851" s="105">
        <v>31.874300000000002</v>
      </c>
      <c r="AQ1851" s="105">
        <v>31.8096</v>
      </c>
      <c r="AR1851" s="105">
        <v>31.4526</v>
      </c>
      <c r="AS1851" s="105">
        <v>31.817799999999998</v>
      </c>
      <c r="AT1851" s="105">
        <v>30.8123</v>
      </c>
      <c r="AU1851" s="105">
        <v>31.743400000000001</v>
      </c>
      <c r="AV1851" s="105">
        <v>31.8019</v>
      </c>
      <c r="AW1851" s="105">
        <v>31.234400000000001</v>
      </c>
      <c r="AX1851" s="105">
        <v>31.8322</v>
      </c>
      <c r="AY1851" s="105">
        <v>31.874199999999998</v>
      </c>
      <c r="AZ1851" s="105">
        <v>31.674900000000001</v>
      </c>
      <c r="BA1851" s="105">
        <v>31.863600000000002</v>
      </c>
      <c r="BB1851" s="105">
        <v>31.994199999999999</v>
      </c>
      <c r="BC1851" s="105">
        <v>31.920500000000001</v>
      </c>
      <c r="BD1851" s="105">
        <v>31.8767</v>
      </c>
      <c r="BE1851" s="105">
        <v>31.766999999999999</v>
      </c>
      <c r="BF1851" s="105">
        <v>31.869700000000002</v>
      </c>
      <c r="BG1851" s="105">
        <v>31.4237</v>
      </c>
      <c r="BH1851" s="105">
        <v>31.555900000000001</v>
      </c>
      <c r="BI1851" s="105">
        <v>31.584199999999999</v>
      </c>
      <c r="BJ1851" s="105">
        <v>31.5044</v>
      </c>
      <c r="BK1851" s="105">
        <v>31.401700000000002</v>
      </c>
      <c r="BL1851" s="116">
        <v>31.426200000000001</v>
      </c>
      <c r="BM1851" s="112">
        <v>2.4818700000000002E-3</v>
      </c>
      <c r="BN1851" s="112">
        <v>3.9952499999999997E-3</v>
      </c>
      <c r="BO1851" s="112">
        <v>1.37228E-2</v>
      </c>
      <c r="BP1851" s="112">
        <v>0.792319</v>
      </c>
      <c r="BQ1851" s="112">
        <v>0.46046300000000001</v>
      </c>
      <c r="BR1851" s="112">
        <v>6.8227299999999999E-3</v>
      </c>
      <c r="BS1851" s="112">
        <v>5.93014E-4</v>
      </c>
      <c r="BT1851" s="112">
        <v>1.1183E-3</v>
      </c>
      <c r="BU1851" s="117">
        <v>0.25667899999999999</v>
      </c>
      <c r="BV1851" s="112">
        <v>2.0030800000000001E-2</v>
      </c>
      <c r="BW1851" s="112">
        <v>2.2667900000000001E-2</v>
      </c>
      <c r="BX1851" s="112">
        <v>6.94187E-2</v>
      </c>
      <c r="BY1851" s="112">
        <v>0.831538</v>
      </c>
      <c r="BZ1851" s="112">
        <v>0.73094199999999998</v>
      </c>
      <c r="CA1851" s="112">
        <v>7.6446500000000001E-2</v>
      </c>
      <c r="CB1851" s="112">
        <v>2.85632E-2</v>
      </c>
      <c r="CC1851" s="112">
        <v>2.5815299999999999E-2</v>
      </c>
      <c r="CD1851" s="117">
        <v>0.71893099999999999</v>
      </c>
      <c r="CE1851" s="105">
        <v>0.70346600000000004</v>
      </c>
      <c r="CF1851" s="105">
        <v>0.67586100000000005</v>
      </c>
      <c r="CG1851" s="105">
        <v>0.32847599999999999</v>
      </c>
      <c r="CH1851" s="105">
        <v>-8.3167400000000002E-2</v>
      </c>
      <c r="CI1851" s="105">
        <v>0.14915500000000001</v>
      </c>
      <c r="CJ1851" s="105">
        <v>0.34969699999999998</v>
      </c>
      <c r="CK1851" s="105">
        <v>0.48200100000000001</v>
      </c>
      <c r="CL1851" s="105">
        <v>0.39368799999999998</v>
      </c>
      <c r="CM1851" s="116">
        <v>7.7163700000000002E-2</v>
      </c>
    </row>
    <row r="1852" spans="1:91">
      <c r="A1852" s="104" t="s">
        <v>5528</v>
      </c>
      <c r="B1852" s="104" t="s">
        <v>5529</v>
      </c>
      <c r="C1852" s="104" t="s">
        <v>1649</v>
      </c>
      <c r="D1852" s="105">
        <v>26.042999999999999</v>
      </c>
      <c r="E1852" s="108">
        <v>22097563.25</v>
      </c>
      <c r="F1852" s="108">
        <v>18284592</v>
      </c>
      <c r="G1852" s="108">
        <v>35052716</v>
      </c>
      <c r="H1852" s="108">
        <v>78410672</v>
      </c>
      <c r="I1852" s="108">
        <v>14092528</v>
      </c>
      <c r="J1852" s="108">
        <v>31280340.5</v>
      </c>
      <c r="K1852" s="108">
        <v>46012192</v>
      </c>
      <c r="L1852" s="108">
        <v>32131006</v>
      </c>
      <c r="M1852" s="108">
        <v>70609032</v>
      </c>
      <c r="N1852" s="108">
        <v>15824367</v>
      </c>
      <c r="O1852" s="108">
        <v>25770736</v>
      </c>
      <c r="P1852" s="108">
        <v>34740388</v>
      </c>
      <c r="Q1852" s="108">
        <v>78519272</v>
      </c>
      <c r="R1852" s="108">
        <v>21088804.5</v>
      </c>
      <c r="S1852" s="108"/>
      <c r="T1852" s="108">
        <v>58209516</v>
      </c>
      <c r="U1852" s="108">
        <v>78880472</v>
      </c>
      <c r="V1852" s="108">
        <v>75770832</v>
      </c>
      <c r="W1852" s="108">
        <v>46201800</v>
      </c>
      <c r="X1852" s="108">
        <v>53690568</v>
      </c>
      <c r="Y1852" s="108">
        <v>69900248</v>
      </c>
      <c r="Z1852" s="108">
        <v>88574288</v>
      </c>
      <c r="AA1852" s="108">
        <v>51316977.25</v>
      </c>
      <c r="AB1852" s="108">
        <v>65420032</v>
      </c>
      <c r="AC1852" s="108">
        <v>56371131.75</v>
      </c>
      <c r="AD1852" s="108">
        <v>78071048</v>
      </c>
      <c r="AE1852" s="108">
        <v>81308966</v>
      </c>
      <c r="AF1852" s="108">
        <v>89069176</v>
      </c>
      <c r="AG1852" s="108">
        <v>60084928</v>
      </c>
      <c r="AH1852" s="115">
        <v>78537463.379999995</v>
      </c>
      <c r="AI1852" s="105">
        <v>24.780899999999999</v>
      </c>
      <c r="AJ1852" s="105">
        <v>24.872599999999998</v>
      </c>
      <c r="AK1852" s="105">
        <v>25.739799999999999</v>
      </c>
      <c r="AL1852" s="105">
        <v>26.498899999999999</v>
      </c>
      <c r="AM1852" s="105">
        <v>24.264600000000002</v>
      </c>
      <c r="AN1852" s="105">
        <v>25.742100000000001</v>
      </c>
      <c r="AO1852" s="105">
        <v>25.698</v>
      </c>
      <c r="AP1852" s="105">
        <v>26.0593</v>
      </c>
      <c r="AQ1852" s="105">
        <v>26.2624</v>
      </c>
      <c r="AR1852" s="105">
        <v>24.200299999999999</v>
      </c>
      <c r="AS1852" s="105">
        <v>25.308199999999999</v>
      </c>
      <c r="AT1852" s="105">
        <v>25.654299999999999</v>
      </c>
      <c r="AU1852" s="105">
        <v>26.4346</v>
      </c>
      <c r="AV1852" s="105">
        <v>24.619700000000002</v>
      </c>
      <c r="AW1852" s="105">
        <v>20.517199999999999</v>
      </c>
      <c r="AX1852" s="105">
        <v>26.174099999999999</v>
      </c>
      <c r="AY1852" s="105">
        <v>26.571000000000002</v>
      </c>
      <c r="AZ1852" s="105">
        <v>26.595400000000001</v>
      </c>
      <c r="BA1852" s="105">
        <v>25.706399999999999</v>
      </c>
      <c r="BB1852" s="105">
        <v>26.055599999999998</v>
      </c>
      <c r="BC1852" s="105">
        <v>26.2453</v>
      </c>
      <c r="BD1852" s="105">
        <v>26.799099999999999</v>
      </c>
      <c r="BE1852" s="105">
        <v>26.0304</v>
      </c>
      <c r="BF1852" s="105">
        <v>26.399799999999999</v>
      </c>
      <c r="BG1852" s="105">
        <v>25.773099999999999</v>
      </c>
      <c r="BH1852" s="105">
        <v>26.224900000000002</v>
      </c>
      <c r="BI1852" s="105">
        <v>26.290800000000001</v>
      </c>
      <c r="BJ1852" s="105">
        <v>26.4635</v>
      </c>
      <c r="BK1852" s="105">
        <v>25.808900000000001</v>
      </c>
      <c r="BL1852" s="116">
        <v>26.2773</v>
      </c>
      <c r="BM1852" s="112">
        <v>4.3939100000000002E-2</v>
      </c>
      <c r="BN1852" s="112">
        <v>0.37581799999999999</v>
      </c>
      <c r="BO1852" s="112">
        <v>0.52709799999999996</v>
      </c>
      <c r="BP1852" s="112">
        <v>7.8266500000000003E-2</v>
      </c>
      <c r="BQ1852" s="112">
        <v>0.257054</v>
      </c>
      <c r="BR1852" s="112">
        <v>0.32988099999999998</v>
      </c>
      <c r="BS1852" s="112">
        <v>0.51065499999999997</v>
      </c>
      <c r="BT1852" s="112">
        <v>0.48570400000000002</v>
      </c>
      <c r="BU1852" s="117">
        <v>0.74915399999999999</v>
      </c>
      <c r="BV1852" s="112">
        <v>9.1408600000000007E-2</v>
      </c>
      <c r="BW1852" s="112">
        <v>0.46727299999999999</v>
      </c>
      <c r="BX1852" s="112">
        <v>0.62766900000000003</v>
      </c>
      <c r="BY1852" s="112">
        <v>0.131774</v>
      </c>
      <c r="BZ1852" s="112">
        <v>0.59843900000000005</v>
      </c>
      <c r="CA1852" s="112">
        <v>0.59935499999999997</v>
      </c>
      <c r="CB1852" s="112">
        <v>0.702932</v>
      </c>
      <c r="CC1852" s="112">
        <v>0.66351700000000002</v>
      </c>
      <c r="CD1852" s="117">
        <v>0.913323</v>
      </c>
      <c r="CE1852" s="105">
        <v>-1.05213</v>
      </c>
      <c r="CF1852" s="105">
        <v>-0.68131399999999998</v>
      </c>
      <c r="CG1852" s="105">
        <v>-0.17660799999999999</v>
      </c>
      <c r="CH1852" s="105">
        <v>-1.12893</v>
      </c>
      <c r="CI1852" s="105">
        <v>-2.32605</v>
      </c>
      <c r="CJ1852" s="105">
        <v>0.26360699999999998</v>
      </c>
      <c r="CK1852" s="105">
        <v>-0.18079200000000001</v>
      </c>
      <c r="CL1852" s="105">
        <v>0.22655400000000001</v>
      </c>
      <c r="CM1852" s="116">
        <v>-8.6934999999999998E-2</v>
      </c>
    </row>
    <row r="1853" spans="1:91">
      <c r="A1853" s="104" t="s">
        <v>4754</v>
      </c>
      <c r="B1853" s="104" t="s">
        <v>4755</v>
      </c>
      <c r="C1853" s="104" t="s">
        <v>457</v>
      </c>
      <c r="D1853" s="105">
        <v>28.879249999999999</v>
      </c>
      <c r="E1853" s="108">
        <v>264941457</v>
      </c>
      <c r="F1853" s="108">
        <v>166211398</v>
      </c>
      <c r="G1853" s="108">
        <v>290744273.5</v>
      </c>
      <c r="H1853" s="108">
        <v>439167514</v>
      </c>
      <c r="I1853" s="108">
        <v>465777801</v>
      </c>
      <c r="J1853" s="108">
        <v>219309471</v>
      </c>
      <c r="K1853" s="108">
        <v>235172177</v>
      </c>
      <c r="L1853" s="108">
        <v>148826392.90000001</v>
      </c>
      <c r="M1853" s="108">
        <v>360799315</v>
      </c>
      <c r="N1853" s="108">
        <v>245852396.40000001</v>
      </c>
      <c r="O1853" s="108">
        <v>269624967</v>
      </c>
      <c r="P1853" s="108">
        <v>127354929</v>
      </c>
      <c r="Q1853" s="108">
        <v>353757876</v>
      </c>
      <c r="R1853" s="108">
        <v>401977249</v>
      </c>
      <c r="S1853" s="108">
        <v>411452154</v>
      </c>
      <c r="T1853" s="108">
        <v>381465173</v>
      </c>
      <c r="U1853" s="108">
        <v>412215571</v>
      </c>
      <c r="V1853" s="108">
        <v>319624843</v>
      </c>
      <c r="W1853" s="108">
        <v>469788850</v>
      </c>
      <c r="X1853" s="108">
        <v>476266807</v>
      </c>
      <c r="Y1853" s="108">
        <v>451058385</v>
      </c>
      <c r="Z1853" s="108">
        <v>389918587.5</v>
      </c>
      <c r="AA1853" s="108">
        <v>360059844</v>
      </c>
      <c r="AB1853" s="108">
        <v>420493651</v>
      </c>
      <c r="AC1853" s="108">
        <v>525693413</v>
      </c>
      <c r="AD1853" s="108">
        <v>555727198</v>
      </c>
      <c r="AE1853" s="108">
        <v>482438298</v>
      </c>
      <c r="AF1853" s="108">
        <v>496963993.5</v>
      </c>
      <c r="AG1853" s="108">
        <v>521649700.5</v>
      </c>
      <c r="AH1853" s="115">
        <v>531587888</v>
      </c>
      <c r="AI1853" s="105">
        <v>28.364599999999999</v>
      </c>
      <c r="AJ1853" s="105">
        <v>27.982199999999999</v>
      </c>
      <c r="AK1853" s="105">
        <v>28.758800000000001</v>
      </c>
      <c r="AL1853" s="105">
        <v>28.9846</v>
      </c>
      <c r="AM1853" s="105">
        <v>29.244399999999999</v>
      </c>
      <c r="AN1853" s="105">
        <v>28.229199999999999</v>
      </c>
      <c r="AO1853" s="105">
        <v>28.070699999999999</v>
      </c>
      <c r="AP1853" s="105">
        <v>28.0425</v>
      </c>
      <c r="AQ1853" s="105">
        <v>28.6157</v>
      </c>
      <c r="AR1853" s="105">
        <v>28.341899999999999</v>
      </c>
      <c r="AS1853" s="105">
        <v>28.638100000000001</v>
      </c>
      <c r="AT1853" s="105">
        <v>27.528400000000001</v>
      </c>
      <c r="AU1853" s="105">
        <v>28.591799999999999</v>
      </c>
      <c r="AV1853" s="105">
        <v>28.872199999999999</v>
      </c>
      <c r="AW1853" s="105">
        <v>29.048999999999999</v>
      </c>
      <c r="AX1853" s="105">
        <v>28.886299999999999</v>
      </c>
      <c r="AY1853" s="105">
        <v>28.949300000000001</v>
      </c>
      <c r="AZ1853" s="105">
        <v>28.6343</v>
      </c>
      <c r="BA1853" s="105">
        <v>29.052399999999999</v>
      </c>
      <c r="BB1853" s="105">
        <v>29.180399999999999</v>
      </c>
      <c r="BC1853" s="105">
        <v>28.970199999999998</v>
      </c>
      <c r="BD1853" s="105">
        <v>28.930499999999999</v>
      </c>
      <c r="BE1853" s="105">
        <v>28.8352</v>
      </c>
      <c r="BF1853" s="105">
        <v>29.084099999999999</v>
      </c>
      <c r="BG1853" s="105">
        <v>29.0246</v>
      </c>
      <c r="BH1853" s="105">
        <v>29.092700000000001</v>
      </c>
      <c r="BI1853" s="105">
        <v>28.8596</v>
      </c>
      <c r="BJ1853" s="105">
        <v>28.9436</v>
      </c>
      <c r="BK1853" s="105">
        <v>28.900400000000001</v>
      </c>
      <c r="BL1853" s="116">
        <v>28.976099999999999</v>
      </c>
      <c r="BM1853" s="112">
        <v>6.4183900000000002E-2</v>
      </c>
      <c r="BN1853" s="112">
        <v>0.71277599999999997</v>
      </c>
      <c r="BO1853" s="112">
        <v>2.0635000000000001E-2</v>
      </c>
      <c r="BP1853" s="112">
        <v>8.1331600000000004E-2</v>
      </c>
      <c r="BQ1853" s="112">
        <v>0.49007299999999998</v>
      </c>
      <c r="BR1853" s="112">
        <v>0.30230200000000002</v>
      </c>
      <c r="BS1853" s="112">
        <v>0.120979</v>
      </c>
      <c r="BT1853" s="112">
        <v>0.90240299999999996</v>
      </c>
      <c r="BU1853" s="117">
        <v>0.51140399999999997</v>
      </c>
      <c r="BV1853" s="112">
        <v>0.118474</v>
      </c>
      <c r="BW1853" s="112">
        <v>0.77070000000000005</v>
      </c>
      <c r="BX1853" s="112">
        <v>8.4587099999999998E-2</v>
      </c>
      <c r="BY1853" s="112">
        <v>0.13553200000000001</v>
      </c>
      <c r="BZ1853" s="112">
        <v>0.74406700000000003</v>
      </c>
      <c r="CA1853" s="112">
        <v>0.574044</v>
      </c>
      <c r="CB1853" s="112">
        <v>0.32744000000000001</v>
      </c>
      <c r="CC1853" s="112">
        <v>0.94739899999999999</v>
      </c>
      <c r="CD1853" s="117">
        <v>0.81808499999999995</v>
      </c>
      <c r="CE1853" s="105">
        <v>-0.57151799999999997</v>
      </c>
      <c r="CF1853" s="105">
        <v>-0.120685</v>
      </c>
      <c r="CG1853" s="105">
        <v>-0.69711599999999996</v>
      </c>
      <c r="CH1853" s="105">
        <v>-0.77057399999999998</v>
      </c>
      <c r="CI1853" s="105">
        <v>-0.10238999999999999</v>
      </c>
      <c r="CJ1853" s="105">
        <v>-0.11677899999999999</v>
      </c>
      <c r="CK1853" s="105">
        <v>0.127604</v>
      </c>
      <c r="CL1853" s="105">
        <v>9.8908699999999995E-3</v>
      </c>
      <c r="CM1853" s="116">
        <v>5.2241000000000003E-2</v>
      </c>
    </row>
    <row r="1854" spans="1:91">
      <c r="A1854" s="104" t="s">
        <v>5530</v>
      </c>
      <c r="B1854" s="104" t="s">
        <v>5531</v>
      </c>
      <c r="C1854" s="104" t="s">
        <v>439</v>
      </c>
      <c r="D1854" s="105">
        <v>25.204499999999999</v>
      </c>
      <c r="E1854" s="108">
        <v>42179804</v>
      </c>
      <c r="F1854" s="108">
        <v>27551768</v>
      </c>
      <c r="G1854" s="108">
        <v>40111348</v>
      </c>
      <c r="H1854" s="108">
        <v>49357848</v>
      </c>
      <c r="I1854" s="108">
        <v>40411824</v>
      </c>
      <c r="J1854" s="108">
        <v>33042960</v>
      </c>
      <c r="K1854" s="108">
        <v>58389796</v>
      </c>
      <c r="L1854" s="108">
        <v>30400456</v>
      </c>
      <c r="M1854" s="108">
        <v>29353128</v>
      </c>
      <c r="N1854" s="108">
        <v>29383356</v>
      </c>
      <c r="O1854" s="108">
        <v>37744812</v>
      </c>
      <c r="P1854" s="108"/>
      <c r="Q1854" s="108">
        <v>34218156</v>
      </c>
      <c r="R1854" s="108">
        <v>31620682</v>
      </c>
      <c r="S1854" s="108"/>
      <c r="T1854" s="108">
        <v>34751052</v>
      </c>
      <c r="U1854" s="108">
        <v>43789668</v>
      </c>
      <c r="V1854" s="108">
        <v>26994618</v>
      </c>
      <c r="W1854" s="108">
        <v>26384852</v>
      </c>
      <c r="X1854" s="108">
        <v>20641966</v>
      </c>
      <c r="Y1854" s="108">
        <v>16162099</v>
      </c>
      <c r="Z1854" s="108"/>
      <c r="AA1854" s="108">
        <v>33486032</v>
      </c>
      <c r="AB1854" s="108">
        <v>13077840</v>
      </c>
      <c r="AC1854" s="108">
        <v>35889332</v>
      </c>
      <c r="AD1854" s="108">
        <v>38756248</v>
      </c>
      <c r="AE1854" s="108">
        <v>32978869</v>
      </c>
      <c r="AF1854" s="108">
        <v>38501700</v>
      </c>
      <c r="AG1854" s="108">
        <v>38450804</v>
      </c>
      <c r="AH1854" s="115">
        <v>30022284</v>
      </c>
      <c r="AI1854" s="105">
        <v>25.7135</v>
      </c>
      <c r="AJ1854" s="105">
        <v>25.445399999999999</v>
      </c>
      <c r="AK1854" s="105">
        <v>25.9161</v>
      </c>
      <c r="AL1854" s="105">
        <v>25.831199999999999</v>
      </c>
      <c r="AM1854" s="105">
        <v>25.787400000000002</v>
      </c>
      <c r="AN1854" s="105">
        <v>25.848400000000002</v>
      </c>
      <c r="AO1854" s="105">
        <v>26.0181</v>
      </c>
      <c r="AP1854" s="105">
        <v>25.983000000000001</v>
      </c>
      <c r="AQ1854" s="105">
        <v>24.996099999999998</v>
      </c>
      <c r="AR1854" s="105">
        <v>25.115300000000001</v>
      </c>
      <c r="AS1854" s="105">
        <v>25.8492</v>
      </c>
      <c r="AT1854" s="105">
        <v>21.6463</v>
      </c>
      <c r="AU1854" s="105">
        <v>25.230699999999999</v>
      </c>
      <c r="AV1854" s="105">
        <v>25.2041</v>
      </c>
      <c r="AW1854" s="105">
        <v>22.307200000000002</v>
      </c>
      <c r="AX1854" s="105">
        <v>25.4299</v>
      </c>
      <c r="AY1854" s="105">
        <v>25.720199999999998</v>
      </c>
      <c r="AZ1854" s="105">
        <v>25.115300000000001</v>
      </c>
      <c r="BA1854" s="105">
        <v>24.898099999999999</v>
      </c>
      <c r="BB1854" s="105">
        <v>24.734400000000001</v>
      </c>
      <c r="BC1854" s="105">
        <v>24.260899999999999</v>
      </c>
      <c r="BD1854" s="105">
        <v>19.878299999999999</v>
      </c>
      <c r="BE1854" s="105">
        <v>25.390699999999999</v>
      </c>
      <c r="BF1854" s="105">
        <v>24.077200000000001</v>
      </c>
      <c r="BG1854" s="105">
        <v>25.118200000000002</v>
      </c>
      <c r="BH1854" s="105">
        <v>25.204899999999999</v>
      </c>
      <c r="BI1854" s="105">
        <v>24.988900000000001</v>
      </c>
      <c r="BJ1854" s="105">
        <v>25.253499999999999</v>
      </c>
      <c r="BK1854" s="105">
        <v>25.147099999999998</v>
      </c>
      <c r="BL1854" s="116">
        <v>24.8645</v>
      </c>
      <c r="BM1854" s="112">
        <v>2.8049999999999999E-2</v>
      </c>
      <c r="BN1854" s="112">
        <v>3.3433899999999999E-3</v>
      </c>
      <c r="BO1854" s="112">
        <v>0.17871300000000001</v>
      </c>
      <c r="BP1854" s="112">
        <v>0.53386</v>
      </c>
      <c r="BQ1854" s="112">
        <v>0.43787100000000001</v>
      </c>
      <c r="BR1854" s="112">
        <v>0.18706500000000001</v>
      </c>
      <c r="BS1854" s="112">
        <v>0.110281</v>
      </c>
      <c r="BT1854" s="112">
        <v>0.30198399999999997</v>
      </c>
      <c r="BU1854" s="117">
        <v>0.91146300000000002</v>
      </c>
      <c r="BV1854" s="112">
        <v>7.1240399999999995E-2</v>
      </c>
      <c r="BW1854" s="112">
        <v>2.1863199999999999E-2</v>
      </c>
      <c r="BX1854" s="112">
        <v>0.2893</v>
      </c>
      <c r="BY1854" s="112">
        <v>0.61434</v>
      </c>
      <c r="BZ1854" s="112">
        <v>0.71965999999999997</v>
      </c>
      <c r="CA1854" s="112">
        <v>0.44527099999999997</v>
      </c>
      <c r="CB1854" s="112">
        <v>0.31186700000000001</v>
      </c>
      <c r="CC1854" s="112">
        <v>0.50400800000000001</v>
      </c>
      <c r="CD1854" s="117">
        <v>0.97616700000000001</v>
      </c>
      <c r="CE1854" s="105">
        <v>0.60329299999999997</v>
      </c>
      <c r="CF1854" s="105">
        <v>0.73396899999999998</v>
      </c>
      <c r="CG1854" s="105">
        <v>0.57735300000000001</v>
      </c>
      <c r="CH1854" s="105">
        <v>-0.88476999999999995</v>
      </c>
      <c r="CI1854" s="105">
        <v>-0.84103799999999995</v>
      </c>
      <c r="CJ1854" s="105">
        <v>0.33341100000000001</v>
      </c>
      <c r="CK1854" s="105">
        <v>-0.457233</v>
      </c>
      <c r="CL1854" s="105">
        <v>-1.97296</v>
      </c>
      <c r="CM1854" s="116">
        <v>1.56186E-2</v>
      </c>
    </row>
    <row r="1855" spans="1:91">
      <c r="A1855" s="104" t="s">
        <v>4756</v>
      </c>
      <c r="B1855" s="104" t="s">
        <v>4757</v>
      </c>
      <c r="C1855" s="104" t="s">
        <v>558</v>
      </c>
      <c r="D1855" s="105">
        <v>28.669899999999998</v>
      </c>
      <c r="E1855" s="108">
        <v>370169512</v>
      </c>
      <c r="F1855" s="108">
        <v>208231644</v>
      </c>
      <c r="G1855" s="108">
        <v>260926644</v>
      </c>
      <c r="H1855" s="108">
        <v>167595320</v>
      </c>
      <c r="I1855" s="108">
        <v>121228488</v>
      </c>
      <c r="J1855" s="108">
        <v>345937164</v>
      </c>
      <c r="K1855" s="108">
        <v>54928408</v>
      </c>
      <c r="L1855" s="108">
        <v>31285300</v>
      </c>
      <c r="M1855" s="108">
        <v>68613008</v>
      </c>
      <c r="N1855" s="108">
        <v>62478164</v>
      </c>
      <c r="O1855" s="108">
        <v>58832280</v>
      </c>
      <c r="P1855" s="108">
        <v>37049376</v>
      </c>
      <c r="Q1855" s="108">
        <v>354818200</v>
      </c>
      <c r="R1855" s="108">
        <v>406765112</v>
      </c>
      <c r="S1855" s="108">
        <v>237926016</v>
      </c>
      <c r="T1855" s="108">
        <v>423192248</v>
      </c>
      <c r="U1855" s="108">
        <v>458398888</v>
      </c>
      <c r="V1855" s="108">
        <v>475185776</v>
      </c>
      <c r="W1855" s="108">
        <v>567177888</v>
      </c>
      <c r="X1855" s="108">
        <v>602360560</v>
      </c>
      <c r="Y1855" s="108">
        <v>621120304</v>
      </c>
      <c r="Z1855" s="108">
        <v>652920192</v>
      </c>
      <c r="AA1855" s="108">
        <v>584962960</v>
      </c>
      <c r="AB1855" s="108">
        <v>596299824</v>
      </c>
      <c r="AC1855" s="108">
        <v>367700062</v>
      </c>
      <c r="AD1855" s="108">
        <v>434227068</v>
      </c>
      <c r="AE1855" s="108">
        <v>407886958</v>
      </c>
      <c r="AF1855" s="108">
        <v>483681336</v>
      </c>
      <c r="AG1855" s="108">
        <v>460553080</v>
      </c>
      <c r="AH1855" s="115">
        <v>408482872</v>
      </c>
      <c r="AI1855" s="105">
        <v>28.847100000000001</v>
      </c>
      <c r="AJ1855" s="105">
        <v>28.252199999999998</v>
      </c>
      <c r="AK1855" s="105">
        <v>28.5913</v>
      </c>
      <c r="AL1855" s="105">
        <v>27.594799999999999</v>
      </c>
      <c r="AM1855" s="105">
        <v>27.3047</v>
      </c>
      <c r="AN1855" s="105">
        <v>28.877199999999998</v>
      </c>
      <c r="AO1855" s="105">
        <v>25.9588</v>
      </c>
      <c r="AP1855" s="105">
        <v>26.021100000000001</v>
      </c>
      <c r="AQ1855" s="105">
        <v>26.2211</v>
      </c>
      <c r="AR1855" s="105">
        <v>26.241700000000002</v>
      </c>
      <c r="AS1855" s="105">
        <v>26.484400000000001</v>
      </c>
      <c r="AT1855" s="105">
        <v>25.7471</v>
      </c>
      <c r="AU1855" s="105">
        <v>28.5959</v>
      </c>
      <c r="AV1855" s="105">
        <v>28.889299999999999</v>
      </c>
      <c r="AW1855" s="105">
        <v>28.2925</v>
      </c>
      <c r="AX1855" s="105">
        <v>29.036100000000001</v>
      </c>
      <c r="AY1855" s="105">
        <v>29.106300000000001</v>
      </c>
      <c r="AZ1855" s="105">
        <v>29.180599999999998</v>
      </c>
      <c r="BA1855" s="105">
        <v>29.324200000000001</v>
      </c>
      <c r="BB1855" s="105">
        <v>29.5198</v>
      </c>
      <c r="BC1855" s="105">
        <v>29.428599999999999</v>
      </c>
      <c r="BD1855" s="105">
        <v>29.665400000000002</v>
      </c>
      <c r="BE1855" s="105">
        <v>29.5334</v>
      </c>
      <c r="BF1855" s="105">
        <v>29.588000000000001</v>
      </c>
      <c r="BG1855" s="105">
        <v>28.504300000000001</v>
      </c>
      <c r="BH1855" s="105">
        <v>28.736499999999999</v>
      </c>
      <c r="BI1855" s="105">
        <v>28.6175</v>
      </c>
      <c r="BJ1855" s="105">
        <v>28.904499999999999</v>
      </c>
      <c r="BK1855" s="105">
        <v>28.722300000000001</v>
      </c>
      <c r="BL1855" s="116">
        <v>28.596699999999998</v>
      </c>
      <c r="BM1855" s="112">
        <v>0.41177999999999998</v>
      </c>
      <c r="BN1855" s="112">
        <v>0.172233</v>
      </c>
      <c r="BO1855" s="112">
        <v>2.3489000000000002E-5</v>
      </c>
      <c r="BP1855" s="112">
        <v>3.8654500000000002E-4</v>
      </c>
      <c r="BQ1855" s="112">
        <v>0.48647699999999999</v>
      </c>
      <c r="BR1855" s="112">
        <v>2.05434E-2</v>
      </c>
      <c r="BS1855" s="112">
        <v>2.9572700000000001E-3</v>
      </c>
      <c r="BT1855" s="112">
        <v>9.2393100000000001E-4</v>
      </c>
      <c r="BU1855" s="117">
        <v>0.33681499999999998</v>
      </c>
      <c r="BV1855" s="112">
        <v>0.49341499999999999</v>
      </c>
      <c r="BW1855" s="112">
        <v>0.25720799999999999</v>
      </c>
      <c r="BX1855" s="112">
        <v>3.4619199999999998E-3</v>
      </c>
      <c r="BY1855" s="112">
        <v>5.2830300000000002E-3</v>
      </c>
      <c r="BZ1855" s="112">
        <v>0.74406700000000003</v>
      </c>
      <c r="CA1855" s="112">
        <v>0.13225200000000001</v>
      </c>
      <c r="CB1855" s="112">
        <v>5.6661400000000001E-2</v>
      </c>
      <c r="CC1855" s="112">
        <v>2.5685400000000001E-2</v>
      </c>
      <c r="CD1855" s="117">
        <v>0.74290299999999998</v>
      </c>
      <c r="CE1855" s="105">
        <v>-0.177671</v>
      </c>
      <c r="CF1855" s="105">
        <v>-0.81562100000000004</v>
      </c>
      <c r="CG1855" s="105">
        <v>-2.67421</v>
      </c>
      <c r="CH1855" s="105">
        <v>-2.5834800000000002</v>
      </c>
      <c r="CI1855" s="105">
        <v>-0.14863699999999999</v>
      </c>
      <c r="CJ1855" s="105">
        <v>0.36645800000000001</v>
      </c>
      <c r="CK1855" s="105">
        <v>0.68298099999999995</v>
      </c>
      <c r="CL1855" s="105">
        <v>0.85443400000000003</v>
      </c>
      <c r="CM1855" s="116">
        <v>-0.12180100000000001</v>
      </c>
    </row>
    <row r="1856" spans="1:91">
      <c r="A1856" s="104" t="s">
        <v>4758</v>
      </c>
      <c r="B1856" s="104" t="s">
        <v>4759</v>
      </c>
      <c r="C1856" s="104" t="s">
        <v>4760</v>
      </c>
      <c r="D1856" s="105">
        <v>31.541449999999998</v>
      </c>
      <c r="E1856" s="108">
        <v>1703454386</v>
      </c>
      <c r="F1856" s="108">
        <v>575316240</v>
      </c>
      <c r="G1856" s="108">
        <v>512360078.69999999</v>
      </c>
      <c r="H1856" s="108">
        <v>1510448424</v>
      </c>
      <c r="I1856" s="108">
        <v>1236567001</v>
      </c>
      <c r="J1856" s="108">
        <v>616666098.5</v>
      </c>
      <c r="K1856" s="108">
        <v>2022449818</v>
      </c>
      <c r="L1856" s="108">
        <v>457328292.5</v>
      </c>
      <c r="M1856" s="108">
        <v>1693437172</v>
      </c>
      <c r="N1856" s="108">
        <v>1116044684</v>
      </c>
      <c r="O1856" s="108">
        <v>605043585</v>
      </c>
      <c r="P1856" s="108">
        <v>727707584.79999995</v>
      </c>
      <c r="Q1856" s="108">
        <v>2819153418</v>
      </c>
      <c r="R1856" s="108">
        <v>2460421740</v>
      </c>
      <c r="S1856" s="108">
        <v>2073004789</v>
      </c>
      <c r="T1856" s="108">
        <v>2525963033</v>
      </c>
      <c r="U1856" s="108">
        <v>2706890500</v>
      </c>
      <c r="V1856" s="108">
        <v>3003258736</v>
      </c>
      <c r="W1856" s="108">
        <v>2787957012</v>
      </c>
      <c r="X1856" s="108">
        <v>2900840581</v>
      </c>
      <c r="Y1856" s="108">
        <v>2898694733</v>
      </c>
      <c r="Z1856" s="108">
        <v>2618367071</v>
      </c>
      <c r="AA1856" s="108">
        <v>2554191944</v>
      </c>
      <c r="AB1856" s="108">
        <v>2727942974</v>
      </c>
      <c r="AC1856" s="108">
        <v>3065823505</v>
      </c>
      <c r="AD1856" s="108">
        <v>3041042074</v>
      </c>
      <c r="AE1856" s="108">
        <v>3171199736</v>
      </c>
      <c r="AF1856" s="108">
        <v>3034949394</v>
      </c>
      <c r="AG1856" s="108">
        <v>3450787756</v>
      </c>
      <c r="AH1856" s="115">
        <v>3217170048</v>
      </c>
      <c r="AI1856" s="105">
        <v>31.049299999999999</v>
      </c>
      <c r="AJ1856" s="105">
        <v>29.690799999999999</v>
      </c>
      <c r="AK1856" s="105">
        <v>29.518599999999999</v>
      </c>
      <c r="AL1856" s="105">
        <v>30.7667</v>
      </c>
      <c r="AM1856" s="105">
        <v>30.639600000000002</v>
      </c>
      <c r="AN1856" s="105">
        <v>29.751300000000001</v>
      </c>
      <c r="AO1856" s="105">
        <v>31.14</v>
      </c>
      <c r="AP1856" s="105">
        <v>29.572399999999998</v>
      </c>
      <c r="AQ1856" s="105">
        <v>30.846399999999999</v>
      </c>
      <c r="AR1856" s="105">
        <v>30.5092</v>
      </c>
      <c r="AS1856" s="105">
        <v>29.7485</v>
      </c>
      <c r="AT1856" s="105">
        <v>30.042899999999999</v>
      </c>
      <c r="AU1856" s="105">
        <v>31.6267</v>
      </c>
      <c r="AV1856" s="105">
        <v>31.486000000000001</v>
      </c>
      <c r="AW1856" s="105">
        <v>31.273299999999999</v>
      </c>
      <c r="AX1856" s="105">
        <v>31.613499999999998</v>
      </c>
      <c r="AY1856" s="105">
        <v>31.657599999999999</v>
      </c>
      <c r="AZ1856" s="105">
        <v>31.808900000000001</v>
      </c>
      <c r="BA1856" s="105">
        <v>31.621500000000001</v>
      </c>
      <c r="BB1856" s="105">
        <v>31.755700000000001</v>
      </c>
      <c r="BC1856" s="105">
        <v>31.616299999999999</v>
      </c>
      <c r="BD1856" s="105">
        <v>31.690100000000001</v>
      </c>
      <c r="BE1856" s="105">
        <v>31.651499999999999</v>
      </c>
      <c r="BF1856" s="105">
        <v>31.7818</v>
      </c>
      <c r="BG1856" s="105">
        <v>31.561699999999998</v>
      </c>
      <c r="BH1856" s="105">
        <v>31.5288</v>
      </c>
      <c r="BI1856" s="105">
        <v>31.5763</v>
      </c>
      <c r="BJ1856" s="105">
        <v>31.554099999999998</v>
      </c>
      <c r="BK1856" s="105">
        <v>31.609100000000002</v>
      </c>
      <c r="BL1856" s="116">
        <v>31.5761</v>
      </c>
      <c r="BM1856" s="112">
        <v>3.6805499999999998E-2</v>
      </c>
      <c r="BN1856" s="112">
        <v>2.0239E-2</v>
      </c>
      <c r="BO1856" s="112">
        <v>9.2424000000000006E-2</v>
      </c>
      <c r="BP1856" s="112">
        <v>2.63452E-3</v>
      </c>
      <c r="BQ1856" s="112">
        <v>0.32047799999999999</v>
      </c>
      <c r="BR1856" s="112">
        <v>0.13745599999999999</v>
      </c>
      <c r="BS1856" s="112">
        <v>0.15443299999999999</v>
      </c>
      <c r="BT1856" s="112">
        <v>3.7591300000000001E-2</v>
      </c>
      <c r="BU1856" s="117">
        <v>0.31958300000000001</v>
      </c>
      <c r="BV1856" s="112">
        <v>8.2272999999999999E-2</v>
      </c>
      <c r="BW1856" s="112">
        <v>5.7964099999999998E-2</v>
      </c>
      <c r="BX1856" s="112">
        <v>0.18620900000000001</v>
      </c>
      <c r="BY1856" s="112">
        <v>1.30708E-2</v>
      </c>
      <c r="BZ1856" s="112">
        <v>0.65378199999999997</v>
      </c>
      <c r="CA1856" s="112">
        <v>0.38251600000000002</v>
      </c>
      <c r="CB1856" s="112">
        <v>0.36894399999999999</v>
      </c>
      <c r="CC1856" s="112">
        <v>0.15628900000000001</v>
      </c>
      <c r="CD1856" s="117">
        <v>0.73703799999999997</v>
      </c>
      <c r="CE1856" s="105">
        <v>-1.4935099999999999</v>
      </c>
      <c r="CF1856" s="105">
        <v>-1.1938599999999999</v>
      </c>
      <c r="CG1856" s="105">
        <v>-1.06012</v>
      </c>
      <c r="CH1856" s="105">
        <v>-1.47956</v>
      </c>
      <c r="CI1856" s="105">
        <v>-0.11777600000000001</v>
      </c>
      <c r="CJ1856" s="105">
        <v>0.11358600000000001</v>
      </c>
      <c r="CK1856" s="105">
        <v>8.4740999999999997E-2</v>
      </c>
      <c r="CL1856" s="105">
        <v>0.12801199999999999</v>
      </c>
      <c r="CM1856" s="116">
        <v>-2.4158499999999999E-2</v>
      </c>
    </row>
    <row r="1857" spans="1:91">
      <c r="A1857" s="104" t="s">
        <v>5532</v>
      </c>
      <c r="B1857" s="104" t="s">
        <v>5533</v>
      </c>
      <c r="C1857" s="104" t="s">
        <v>1649</v>
      </c>
      <c r="D1857" s="105">
        <v>25.388849999999998</v>
      </c>
      <c r="E1857" s="108">
        <v>16687017</v>
      </c>
      <c r="F1857" s="108">
        <v>19722072</v>
      </c>
      <c r="G1857" s="108">
        <v>38172524</v>
      </c>
      <c r="H1857" s="108">
        <v>31501340</v>
      </c>
      <c r="I1857" s="108">
        <v>28652850</v>
      </c>
      <c r="J1857" s="108">
        <v>26906840</v>
      </c>
      <c r="K1857" s="108">
        <v>8950314</v>
      </c>
      <c r="L1857" s="108">
        <v>21982058</v>
      </c>
      <c r="M1857" s="108">
        <v>39939684</v>
      </c>
      <c r="N1857" s="108">
        <v>37639256</v>
      </c>
      <c r="O1857" s="108">
        <v>22659612</v>
      </c>
      <c r="P1857" s="108">
        <v>25175706</v>
      </c>
      <c r="Q1857" s="108">
        <v>47348920</v>
      </c>
      <c r="R1857" s="108">
        <v>22245142</v>
      </c>
      <c r="S1857" s="108">
        <v>21433006</v>
      </c>
      <c r="T1857" s="108">
        <v>33806680</v>
      </c>
      <c r="U1857" s="108">
        <v>31829384</v>
      </c>
      <c r="V1857" s="108">
        <v>35832132</v>
      </c>
      <c r="W1857" s="108">
        <v>37248340</v>
      </c>
      <c r="X1857" s="108">
        <v>44311792</v>
      </c>
      <c r="Y1857" s="108">
        <v>46971768</v>
      </c>
      <c r="Z1857" s="108">
        <v>35930432</v>
      </c>
      <c r="AA1857" s="108">
        <v>35990376</v>
      </c>
      <c r="AB1857" s="108">
        <v>34492248</v>
      </c>
      <c r="AC1857" s="108"/>
      <c r="AD1857" s="108">
        <v>44472936</v>
      </c>
      <c r="AE1857" s="108">
        <v>38199544</v>
      </c>
      <c r="AF1857" s="108">
        <v>41948204</v>
      </c>
      <c r="AG1857" s="108">
        <v>45302884</v>
      </c>
      <c r="AH1857" s="115">
        <v>41788292</v>
      </c>
      <c r="AI1857" s="105">
        <v>24.375699999999998</v>
      </c>
      <c r="AJ1857" s="105">
        <v>24.982700000000001</v>
      </c>
      <c r="AK1857" s="105">
        <v>25.8689</v>
      </c>
      <c r="AL1857" s="105">
        <v>25.183299999999999</v>
      </c>
      <c r="AM1857" s="105">
        <v>25.283000000000001</v>
      </c>
      <c r="AN1857" s="105">
        <v>25.575700000000001</v>
      </c>
      <c r="AO1857" s="105">
        <v>23.3124</v>
      </c>
      <c r="AP1857" s="105">
        <v>25.5153</v>
      </c>
      <c r="AQ1857" s="105">
        <v>25.4404</v>
      </c>
      <c r="AR1857" s="105">
        <v>25.476600000000001</v>
      </c>
      <c r="AS1857" s="105">
        <v>25.140699999999999</v>
      </c>
      <c r="AT1857" s="105">
        <v>25.189699999999998</v>
      </c>
      <c r="AU1857" s="105">
        <v>25.698899999999998</v>
      </c>
      <c r="AV1857" s="105">
        <v>24.6967</v>
      </c>
      <c r="AW1857" s="105">
        <v>24.974499999999999</v>
      </c>
      <c r="AX1857" s="105">
        <v>25.3901</v>
      </c>
      <c r="AY1857" s="105">
        <v>25.2607</v>
      </c>
      <c r="AZ1857" s="105">
        <v>25.523399999999999</v>
      </c>
      <c r="BA1857" s="105">
        <v>25.395600000000002</v>
      </c>
      <c r="BB1857" s="105">
        <v>25.792899999999999</v>
      </c>
      <c r="BC1857" s="105">
        <v>25.701599999999999</v>
      </c>
      <c r="BD1857" s="105">
        <v>25.431899999999999</v>
      </c>
      <c r="BE1857" s="105">
        <v>25.515499999999999</v>
      </c>
      <c r="BF1857" s="105">
        <v>25.476400000000002</v>
      </c>
      <c r="BG1857" s="105">
        <v>21.654699999999998</v>
      </c>
      <c r="BH1857" s="105">
        <v>25.402999999999999</v>
      </c>
      <c r="BI1857" s="105">
        <v>25.200900000000001</v>
      </c>
      <c r="BJ1857" s="105">
        <v>25.377199999999998</v>
      </c>
      <c r="BK1857" s="105">
        <v>25.387599999999999</v>
      </c>
      <c r="BL1857" s="116">
        <v>25.341699999999999</v>
      </c>
      <c r="BM1857" s="112">
        <v>0.53629400000000005</v>
      </c>
      <c r="BN1857" s="112">
        <v>0.86509800000000003</v>
      </c>
      <c r="BO1857" s="112">
        <v>0.44400600000000001</v>
      </c>
      <c r="BP1857" s="112">
        <v>0.39824500000000002</v>
      </c>
      <c r="BQ1857" s="112">
        <v>0.45785300000000001</v>
      </c>
      <c r="BR1857" s="112">
        <v>0.784273</v>
      </c>
      <c r="BS1857" s="112">
        <v>9.6917000000000003E-2</v>
      </c>
      <c r="BT1857" s="112">
        <v>1.9170099999999999E-2</v>
      </c>
      <c r="BU1857" s="117">
        <v>0.35144599999999998</v>
      </c>
      <c r="BV1857" s="112">
        <v>0.610904</v>
      </c>
      <c r="BW1857" s="112">
        <v>0.89210400000000001</v>
      </c>
      <c r="BX1857" s="112">
        <v>0.54991299999999999</v>
      </c>
      <c r="BY1857" s="112">
        <v>0.48137200000000002</v>
      </c>
      <c r="BZ1857" s="112">
        <v>0.72921599999999998</v>
      </c>
      <c r="CA1857" s="112">
        <v>0.90612599999999999</v>
      </c>
      <c r="CB1857" s="112">
        <v>0.29289100000000001</v>
      </c>
      <c r="CC1857" s="112">
        <v>0.109315</v>
      </c>
      <c r="CD1857" s="117">
        <v>0.743421</v>
      </c>
      <c r="CE1857" s="105">
        <v>-0.29308600000000001</v>
      </c>
      <c r="CF1857" s="105">
        <v>-2.1474199999999999E-2</v>
      </c>
      <c r="CG1857" s="105">
        <v>-0.61277199999999998</v>
      </c>
      <c r="CH1857" s="105">
        <v>-9.9843299999999996E-2</v>
      </c>
      <c r="CI1857" s="105">
        <v>-0.245476</v>
      </c>
      <c r="CJ1857" s="105">
        <v>2.2575999999999999E-2</v>
      </c>
      <c r="CK1857" s="105">
        <v>0.26121800000000001</v>
      </c>
      <c r="CL1857" s="105">
        <v>0.10575</v>
      </c>
      <c r="CM1857" s="116">
        <v>-1.28264</v>
      </c>
    </row>
    <row r="1858" spans="1:91">
      <c r="A1858" s="104" t="s">
        <v>5534</v>
      </c>
      <c r="B1858" s="104" t="s">
        <v>5535</v>
      </c>
      <c r="C1858" s="104" t="s">
        <v>5536</v>
      </c>
      <c r="D1858" s="105">
        <v>25.871549999999999</v>
      </c>
      <c r="E1858" s="108">
        <v>18862342</v>
      </c>
      <c r="F1858" s="108">
        <v>45309200</v>
      </c>
      <c r="G1858" s="108">
        <v>24486828</v>
      </c>
      <c r="H1858" s="108">
        <v>11504073</v>
      </c>
      <c r="I1858" s="108">
        <v>44565436</v>
      </c>
      <c r="J1858" s="108">
        <v>32094001</v>
      </c>
      <c r="K1858" s="108">
        <v>43111208</v>
      </c>
      <c r="L1858" s="108">
        <v>24239391.5</v>
      </c>
      <c r="M1858" s="108">
        <v>33176868</v>
      </c>
      <c r="N1858" s="108">
        <v>76955824</v>
      </c>
      <c r="O1858" s="108">
        <v>46638600</v>
      </c>
      <c r="P1858" s="108">
        <v>64435080</v>
      </c>
      <c r="Q1858" s="108">
        <v>52979896</v>
      </c>
      <c r="R1858" s="108">
        <v>54228424</v>
      </c>
      <c r="S1858" s="108">
        <v>62865340</v>
      </c>
      <c r="T1858" s="108">
        <v>44954860</v>
      </c>
      <c r="U1858" s="108"/>
      <c r="V1858" s="108">
        <v>5286535.5</v>
      </c>
      <c r="W1858" s="108"/>
      <c r="X1858" s="108">
        <v>19038090</v>
      </c>
      <c r="Y1858" s="108">
        <v>63159796</v>
      </c>
      <c r="Z1858" s="108">
        <v>46580996</v>
      </c>
      <c r="AA1858" s="108">
        <v>49661860</v>
      </c>
      <c r="AB1858" s="108">
        <v>121038896</v>
      </c>
      <c r="AC1858" s="108">
        <v>64821084</v>
      </c>
      <c r="AD1858" s="108"/>
      <c r="AE1858" s="108">
        <v>59573420</v>
      </c>
      <c r="AF1858" s="108">
        <v>88642016</v>
      </c>
      <c r="AG1858" s="108">
        <v>73161896</v>
      </c>
      <c r="AH1858" s="115">
        <v>69670392</v>
      </c>
      <c r="AI1858" s="105">
        <v>24.552499999999998</v>
      </c>
      <c r="AJ1858" s="105">
        <v>26.171299999999999</v>
      </c>
      <c r="AK1858" s="105">
        <v>25.239100000000001</v>
      </c>
      <c r="AL1858" s="105">
        <v>23.73</v>
      </c>
      <c r="AM1858" s="105">
        <v>25.897600000000001</v>
      </c>
      <c r="AN1858" s="105">
        <v>25.823</v>
      </c>
      <c r="AO1858" s="105">
        <v>25.5746</v>
      </c>
      <c r="AP1858" s="105">
        <v>25.6571</v>
      </c>
      <c r="AQ1858" s="105">
        <v>25.172799999999999</v>
      </c>
      <c r="AR1858" s="105">
        <v>26.582699999999999</v>
      </c>
      <c r="AS1858" s="105">
        <v>26.145</v>
      </c>
      <c r="AT1858" s="105">
        <v>26.545500000000001</v>
      </c>
      <c r="AU1858" s="105">
        <v>25.872</v>
      </c>
      <c r="AV1858" s="105">
        <v>25.982199999999999</v>
      </c>
      <c r="AW1858" s="105">
        <v>26.417300000000001</v>
      </c>
      <c r="AX1858" s="105">
        <v>25.801300000000001</v>
      </c>
      <c r="AY1858" s="105">
        <v>22.0595</v>
      </c>
      <c r="AZ1858" s="105">
        <v>22.7378</v>
      </c>
      <c r="BA1858" s="105">
        <v>23.6968</v>
      </c>
      <c r="BB1858" s="105">
        <v>24.637699999999999</v>
      </c>
      <c r="BC1858" s="105">
        <v>26.091699999999999</v>
      </c>
      <c r="BD1858" s="105">
        <v>25.871099999999998</v>
      </c>
      <c r="BE1858" s="105">
        <v>25.994199999999999</v>
      </c>
      <c r="BF1858" s="105">
        <v>27.287500000000001</v>
      </c>
      <c r="BG1858" s="105">
        <v>25.975999999999999</v>
      </c>
      <c r="BH1858" s="105">
        <v>22.791399999999999</v>
      </c>
      <c r="BI1858" s="105">
        <v>25.841999999999999</v>
      </c>
      <c r="BJ1858" s="105">
        <v>26.456499999999998</v>
      </c>
      <c r="BK1858" s="105">
        <v>26.0946</v>
      </c>
      <c r="BL1858" s="116">
        <v>26.1022</v>
      </c>
      <c r="BM1858" s="112">
        <v>0.13755700000000001</v>
      </c>
      <c r="BN1858" s="112">
        <v>0.212482</v>
      </c>
      <c r="BO1858" s="112">
        <v>1.7299700000000001E-2</v>
      </c>
      <c r="BP1858" s="112">
        <v>0.324513</v>
      </c>
      <c r="BQ1858" s="112">
        <v>0.56810400000000005</v>
      </c>
      <c r="BR1858" s="112">
        <v>8.1114599999999995E-2</v>
      </c>
      <c r="BS1858" s="112">
        <v>0.11695999999999999</v>
      </c>
      <c r="BT1858" s="112">
        <v>0.74024500000000004</v>
      </c>
      <c r="BU1858" s="117">
        <v>0.26728000000000002</v>
      </c>
      <c r="BV1858" s="112">
        <v>0.20834800000000001</v>
      </c>
      <c r="BW1858" s="112">
        <v>0.30179</v>
      </c>
      <c r="BX1858" s="112">
        <v>7.7625700000000006E-2</v>
      </c>
      <c r="BY1858" s="112">
        <v>0.410136</v>
      </c>
      <c r="BZ1858" s="112">
        <v>0.78228699999999995</v>
      </c>
      <c r="CA1858" s="112">
        <v>0.290576</v>
      </c>
      <c r="CB1858" s="112">
        <v>0.3236</v>
      </c>
      <c r="CC1858" s="112">
        <v>0.84685900000000003</v>
      </c>
      <c r="CD1858" s="117">
        <v>0.72649799999999998</v>
      </c>
      <c r="CE1858" s="105">
        <v>-0.89682300000000004</v>
      </c>
      <c r="CF1858" s="105">
        <v>-1.0675699999999999</v>
      </c>
      <c r="CG1858" s="105">
        <v>-0.74962200000000001</v>
      </c>
      <c r="CH1858" s="105">
        <v>0.20660500000000001</v>
      </c>
      <c r="CI1858" s="105">
        <v>-0.12726299999999999</v>
      </c>
      <c r="CJ1858" s="105">
        <v>-2.6849099999999999</v>
      </c>
      <c r="CK1858" s="105">
        <v>-1.4090400000000001</v>
      </c>
      <c r="CL1858" s="105">
        <v>0.16649</v>
      </c>
      <c r="CM1858" s="116">
        <v>-1.34796</v>
      </c>
    </row>
    <row r="1859" spans="1:91">
      <c r="A1859" s="104" t="s">
        <v>4761</v>
      </c>
      <c r="B1859" s="104" t="s">
        <v>4762</v>
      </c>
      <c r="C1859" s="104" t="s">
        <v>471</v>
      </c>
      <c r="D1859" s="105">
        <v>28.267400000000002</v>
      </c>
      <c r="E1859" s="108">
        <v>221590069</v>
      </c>
      <c r="F1859" s="108">
        <v>221061752</v>
      </c>
      <c r="G1859" s="108">
        <v>300318480</v>
      </c>
      <c r="H1859" s="108">
        <v>198205208</v>
      </c>
      <c r="I1859" s="108">
        <v>174403912</v>
      </c>
      <c r="J1859" s="108">
        <v>190531988</v>
      </c>
      <c r="K1859" s="108">
        <v>224699458.5</v>
      </c>
      <c r="L1859" s="108">
        <v>139054944</v>
      </c>
      <c r="M1859" s="108">
        <v>199599408</v>
      </c>
      <c r="N1859" s="108">
        <v>178605431</v>
      </c>
      <c r="O1859" s="108">
        <v>219618234</v>
      </c>
      <c r="P1859" s="108">
        <v>175288952</v>
      </c>
      <c r="Q1859" s="108">
        <v>254404066.5</v>
      </c>
      <c r="R1859" s="108">
        <v>244113188</v>
      </c>
      <c r="S1859" s="108">
        <v>135491377.80000001</v>
      </c>
      <c r="T1859" s="108">
        <v>263735089</v>
      </c>
      <c r="U1859" s="108">
        <v>203218408</v>
      </c>
      <c r="V1859" s="108">
        <v>233964840</v>
      </c>
      <c r="W1859" s="108">
        <v>301309429.30000001</v>
      </c>
      <c r="X1859" s="108">
        <v>266949783</v>
      </c>
      <c r="Y1859" s="108">
        <v>265701544</v>
      </c>
      <c r="Z1859" s="108">
        <v>282962280</v>
      </c>
      <c r="AA1859" s="108">
        <v>275489392</v>
      </c>
      <c r="AB1859" s="108">
        <v>287234376</v>
      </c>
      <c r="AC1859" s="108">
        <v>402695376</v>
      </c>
      <c r="AD1859" s="108">
        <v>362161678</v>
      </c>
      <c r="AE1859" s="108">
        <v>417852164</v>
      </c>
      <c r="AF1859" s="108">
        <v>346324866</v>
      </c>
      <c r="AG1859" s="108">
        <v>393990728</v>
      </c>
      <c r="AH1859" s="115">
        <v>372543076</v>
      </c>
      <c r="AI1859" s="105">
        <v>28.1068</v>
      </c>
      <c r="AJ1859" s="105">
        <v>28.385400000000001</v>
      </c>
      <c r="AK1859" s="105">
        <v>28.813600000000001</v>
      </c>
      <c r="AL1859" s="105">
        <v>27.8368</v>
      </c>
      <c r="AM1859" s="105">
        <v>27.8308</v>
      </c>
      <c r="AN1859" s="105">
        <v>28.041499999999999</v>
      </c>
      <c r="AO1859" s="105">
        <v>28.008099999999999</v>
      </c>
      <c r="AP1859" s="105">
        <v>28.023</v>
      </c>
      <c r="AQ1859" s="105">
        <v>27.761600000000001</v>
      </c>
      <c r="AR1859" s="105">
        <v>27.8809</v>
      </c>
      <c r="AS1859" s="105">
        <v>28.338100000000001</v>
      </c>
      <c r="AT1859" s="105">
        <v>27.9893</v>
      </c>
      <c r="AU1859" s="105">
        <v>28.145399999999999</v>
      </c>
      <c r="AV1859" s="105">
        <v>28.152699999999999</v>
      </c>
      <c r="AW1859" s="105">
        <v>27.4894</v>
      </c>
      <c r="AX1859" s="105">
        <v>28.3538</v>
      </c>
      <c r="AY1859" s="105">
        <v>27.9057</v>
      </c>
      <c r="AZ1859" s="105">
        <v>28.183599999999998</v>
      </c>
      <c r="BA1859" s="105">
        <v>28.4116</v>
      </c>
      <c r="BB1859" s="105">
        <v>28.331</v>
      </c>
      <c r="BC1859" s="105">
        <v>28.203800000000001</v>
      </c>
      <c r="BD1859" s="105">
        <v>28.4986</v>
      </c>
      <c r="BE1859" s="105">
        <v>28.478300000000001</v>
      </c>
      <c r="BF1859" s="105">
        <v>28.534199999999998</v>
      </c>
      <c r="BG1859" s="105">
        <v>28.637899999999998</v>
      </c>
      <c r="BH1859" s="105">
        <v>28.4725</v>
      </c>
      <c r="BI1859" s="105">
        <v>28.6523</v>
      </c>
      <c r="BJ1859" s="105">
        <v>28.422599999999999</v>
      </c>
      <c r="BK1859" s="105">
        <v>28.503299999999999</v>
      </c>
      <c r="BL1859" s="116">
        <v>28.4739</v>
      </c>
      <c r="BM1859" s="112">
        <v>0.88698299999999997</v>
      </c>
      <c r="BN1859" s="112">
        <v>1.5284999999999999E-3</v>
      </c>
      <c r="BO1859" s="112">
        <v>3.67512E-3</v>
      </c>
      <c r="BP1859" s="112">
        <v>4.69684E-2</v>
      </c>
      <c r="BQ1859" s="112">
        <v>7.1959899999999993E-2</v>
      </c>
      <c r="BR1859" s="112">
        <v>7.41425E-2</v>
      </c>
      <c r="BS1859" s="112">
        <v>8.0424899999999994E-2</v>
      </c>
      <c r="BT1859" s="112">
        <v>0.26502199999999998</v>
      </c>
      <c r="BU1859" s="117">
        <v>0.124183</v>
      </c>
      <c r="BV1859" s="112">
        <v>0.91270600000000002</v>
      </c>
      <c r="BW1859" s="112">
        <v>1.76422E-2</v>
      </c>
      <c r="BX1859" s="112">
        <v>3.5743799999999999E-2</v>
      </c>
      <c r="BY1859" s="112">
        <v>8.7540400000000004E-2</v>
      </c>
      <c r="BZ1859" s="112">
        <v>0.443328</v>
      </c>
      <c r="CA1859" s="112">
        <v>0.27693000000000001</v>
      </c>
      <c r="CB1859" s="112">
        <v>0.26835500000000001</v>
      </c>
      <c r="CC1859" s="112">
        <v>0.470169</v>
      </c>
      <c r="CD1859" s="117">
        <v>0.64379200000000003</v>
      </c>
      <c r="CE1859" s="105">
        <v>-3.1326899999999998E-2</v>
      </c>
      <c r="CF1859" s="105">
        <v>-0.56356399999999995</v>
      </c>
      <c r="CG1859" s="105">
        <v>-0.53569999999999995</v>
      </c>
      <c r="CH1859" s="105">
        <v>-0.39715099999999998</v>
      </c>
      <c r="CI1859" s="105">
        <v>-0.53742699999999999</v>
      </c>
      <c r="CJ1859" s="105">
        <v>-0.31886199999999998</v>
      </c>
      <c r="CK1859" s="105">
        <v>-0.15112500000000001</v>
      </c>
      <c r="CL1859" s="105">
        <v>3.7141199999999999E-2</v>
      </c>
      <c r="CM1859" s="116">
        <v>0.12098299999999999</v>
      </c>
    </row>
    <row r="1860" spans="1:91">
      <c r="A1860" s="104" t="s">
        <v>4763</v>
      </c>
      <c r="B1860" s="104" t="s">
        <v>4764</v>
      </c>
      <c r="C1860" s="104" t="s">
        <v>4765</v>
      </c>
      <c r="D1860" s="105">
        <v>27.94905</v>
      </c>
      <c r="E1860" s="108">
        <v>133925975.5</v>
      </c>
      <c r="F1860" s="108">
        <v>110894136</v>
      </c>
      <c r="G1860" s="108">
        <v>117050248</v>
      </c>
      <c r="H1860" s="108">
        <v>150440176</v>
      </c>
      <c r="I1860" s="108">
        <v>121879195.5</v>
      </c>
      <c r="J1860" s="108">
        <v>135784521</v>
      </c>
      <c r="K1860" s="108">
        <v>219021576.5</v>
      </c>
      <c r="L1860" s="108">
        <v>107025794.3</v>
      </c>
      <c r="M1860" s="108">
        <v>171079237</v>
      </c>
      <c r="N1860" s="108">
        <v>45843505</v>
      </c>
      <c r="O1860" s="108">
        <v>48367400</v>
      </c>
      <c r="P1860" s="108">
        <v>80635848</v>
      </c>
      <c r="Q1860" s="108">
        <v>237826784</v>
      </c>
      <c r="R1860" s="108">
        <v>297475600</v>
      </c>
      <c r="S1860" s="108">
        <v>200069900</v>
      </c>
      <c r="T1860" s="108">
        <v>215773983</v>
      </c>
      <c r="U1860" s="108">
        <v>221576360</v>
      </c>
      <c r="V1860" s="108">
        <v>196249173.5</v>
      </c>
      <c r="W1860" s="108">
        <v>241731635.5</v>
      </c>
      <c r="X1860" s="108">
        <v>238798127</v>
      </c>
      <c r="Y1860" s="108">
        <v>246008904</v>
      </c>
      <c r="Z1860" s="108">
        <v>171050584</v>
      </c>
      <c r="AA1860" s="108">
        <v>183709184</v>
      </c>
      <c r="AB1860" s="108">
        <v>107401554</v>
      </c>
      <c r="AC1860" s="108">
        <v>350270732</v>
      </c>
      <c r="AD1860" s="108">
        <v>343402690</v>
      </c>
      <c r="AE1860" s="108">
        <v>374892290</v>
      </c>
      <c r="AF1860" s="108">
        <v>361137056</v>
      </c>
      <c r="AG1860" s="108">
        <v>388662052</v>
      </c>
      <c r="AH1860" s="115">
        <v>375907266</v>
      </c>
      <c r="AI1860" s="105">
        <v>27.380299999999998</v>
      </c>
      <c r="AJ1860" s="105">
        <v>27.432400000000001</v>
      </c>
      <c r="AK1860" s="105">
        <v>27.485499999999998</v>
      </c>
      <c r="AL1860" s="105">
        <v>27.439</v>
      </c>
      <c r="AM1860" s="105">
        <v>27.313099999999999</v>
      </c>
      <c r="AN1860" s="105">
        <v>27.603999999999999</v>
      </c>
      <c r="AO1860" s="105">
        <v>27.9725</v>
      </c>
      <c r="AP1860" s="105">
        <v>27.697900000000001</v>
      </c>
      <c r="AQ1860" s="105">
        <v>27.539200000000001</v>
      </c>
      <c r="AR1860" s="105">
        <v>25.8142</v>
      </c>
      <c r="AS1860" s="105">
        <v>26.193300000000001</v>
      </c>
      <c r="AT1860" s="105">
        <v>26.8691</v>
      </c>
      <c r="AU1860" s="105">
        <v>28.044499999999999</v>
      </c>
      <c r="AV1860" s="105">
        <v>28.437899999999999</v>
      </c>
      <c r="AW1860" s="105">
        <v>28.0655</v>
      </c>
      <c r="AX1860" s="105">
        <v>28.064299999999999</v>
      </c>
      <c r="AY1860" s="105">
        <v>28.031600000000001</v>
      </c>
      <c r="AZ1860" s="105">
        <v>27.925599999999999</v>
      </c>
      <c r="BA1860" s="105">
        <v>28.093800000000002</v>
      </c>
      <c r="BB1860" s="105">
        <v>28.1708</v>
      </c>
      <c r="BC1860" s="105">
        <v>28.089600000000001</v>
      </c>
      <c r="BD1860" s="105">
        <v>27.7758</v>
      </c>
      <c r="BE1860" s="105">
        <v>27.917300000000001</v>
      </c>
      <c r="BF1860" s="105">
        <v>27.114999999999998</v>
      </c>
      <c r="BG1860" s="105">
        <v>28.430900000000001</v>
      </c>
      <c r="BH1860" s="105">
        <v>28.3932</v>
      </c>
      <c r="BI1860" s="105">
        <v>28.495799999999999</v>
      </c>
      <c r="BJ1860" s="105">
        <v>28.483000000000001</v>
      </c>
      <c r="BK1860" s="105">
        <v>28.4832</v>
      </c>
      <c r="BL1860" s="116">
        <v>28.485299999999999</v>
      </c>
      <c r="BM1860" s="112">
        <v>4.1549699999999996E-6</v>
      </c>
      <c r="BN1860" s="112">
        <v>2.55033E-4</v>
      </c>
      <c r="BO1860" s="112">
        <v>4.1161399999999999E-3</v>
      </c>
      <c r="BP1860" s="112">
        <v>2.0740799999999998E-3</v>
      </c>
      <c r="BQ1860" s="112">
        <v>7.7891799999999997E-2</v>
      </c>
      <c r="BR1860" s="112">
        <v>3.3897799999999998E-4</v>
      </c>
      <c r="BS1860" s="112">
        <v>1.57653E-4</v>
      </c>
      <c r="BT1860" s="112">
        <v>2.35018E-2</v>
      </c>
      <c r="BU1860" s="117">
        <v>0.21693200000000001</v>
      </c>
      <c r="BV1860" s="112">
        <v>9.8555100000000009E-4</v>
      </c>
      <c r="BW1860" s="112">
        <v>7.6217200000000002E-3</v>
      </c>
      <c r="BX1860" s="112">
        <v>3.75606E-2</v>
      </c>
      <c r="BY1860" s="112">
        <v>1.16656E-2</v>
      </c>
      <c r="BZ1860" s="112">
        <v>0.45360499999999998</v>
      </c>
      <c r="CA1860" s="112">
        <v>1.9102399999999999E-2</v>
      </c>
      <c r="CB1860" s="112">
        <v>1.7096199999999999E-2</v>
      </c>
      <c r="CC1860" s="112">
        <v>0.121284</v>
      </c>
      <c r="CD1860" s="117">
        <v>0.70063399999999998</v>
      </c>
      <c r="CE1860" s="105">
        <v>-1.0510900000000001</v>
      </c>
      <c r="CF1860" s="105">
        <v>-1.03182</v>
      </c>
      <c r="CG1860" s="105">
        <v>-0.74733799999999995</v>
      </c>
      <c r="CH1860" s="105">
        <v>-2.1916500000000001</v>
      </c>
      <c r="CI1860" s="105">
        <v>-0.30123899999999998</v>
      </c>
      <c r="CJ1860" s="105">
        <v>-0.47668100000000002</v>
      </c>
      <c r="CK1860" s="105">
        <v>-0.365786</v>
      </c>
      <c r="CL1860" s="105">
        <v>-0.88114499999999996</v>
      </c>
      <c r="CM1860" s="116">
        <v>-4.3861999999999998E-2</v>
      </c>
    </row>
    <row r="1861" spans="1:91">
      <c r="A1861" s="104" t="s">
        <v>4766</v>
      </c>
      <c r="B1861" s="104" t="s">
        <v>4767</v>
      </c>
      <c r="C1861" s="104" t="s">
        <v>2222</v>
      </c>
      <c r="D1861" s="105">
        <v>29.016249999999999</v>
      </c>
      <c r="E1861" s="108">
        <v>414695189.5</v>
      </c>
      <c r="F1861" s="108">
        <v>225648948</v>
      </c>
      <c r="G1861" s="108">
        <v>207975281.5</v>
      </c>
      <c r="H1861" s="108">
        <v>290300653.5</v>
      </c>
      <c r="I1861" s="108">
        <v>243774952.30000001</v>
      </c>
      <c r="J1861" s="108">
        <v>150437028</v>
      </c>
      <c r="K1861" s="108">
        <v>400958868</v>
      </c>
      <c r="L1861" s="108">
        <v>58157941.75</v>
      </c>
      <c r="M1861" s="108">
        <v>402445949.30000001</v>
      </c>
      <c r="N1861" s="108">
        <v>117577116</v>
      </c>
      <c r="O1861" s="108">
        <v>76950658.5</v>
      </c>
      <c r="P1861" s="108">
        <v>177875558</v>
      </c>
      <c r="Q1861" s="108">
        <v>503243256</v>
      </c>
      <c r="R1861" s="108">
        <v>435051776</v>
      </c>
      <c r="S1861" s="108">
        <v>440522832</v>
      </c>
      <c r="T1861" s="108">
        <v>468112068.30000001</v>
      </c>
      <c r="U1861" s="108">
        <v>432036044</v>
      </c>
      <c r="V1861" s="108">
        <v>510682682</v>
      </c>
      <c r="W1861" s="108">
        <v>507174874</v>
      </c>
      <c r="X1861" s="108">
        <v>625518608</v>
      </c>
      <c r="Y1861" s="108">
        <v>533896992</v>
      </c>
      <c r="Z1861" s="108">
        <v>485571380</v>
      </c>
      <c r="AA1861" s="108">
        <v>536335672</v>
      </c>
      <c r="AB1861" s="108">
        <v>439661849</v>
      </c>
      <c r="AC1861" s="108">
        <v>411369164</v>
      </c>
      <c r="AD1861" s="108">
        <v>473615730</v>
      </c>
      <c r="AE1861" s="108">
        <v>569508612.5</v>
      </c>
      <c r="AF1861" s="108">
        <v>554744216</v>
      </c>
      <c r="AG1861" s="108">
        <v>681763446</v>
      </c>
      <c r="AH1861" s="115">
        <v>615875182.79999995</v>
      </c>
      <c r="AI1861" s="105">
        <v>29.010999999999999</v>
      </c>
      <c r="AJ1861" s="105">
        <v>28.346499999999999</v>
      </c>
      <c r="AK1861" s="105">
        <v>28.269500000000001</v>
      </c>
      <c r="AL1861" s="105">
        <v>28.3874</v>
      </c>
      <c r="AM1861" s="105">
        <v>28.326000000000001</v>
      </c>
      <c r="AN1861" s="105">
        <v>27.6904</v>
      </c>
      <c r="AO1861" s="105">
        <v>28.839600000000001</v>
      </c>
      <c r="AP1861" s="105">
        <v>26.787400000000002</v>
      </c>
      <c r="AQ1861" s="105">
        <v>28.773299999999999</v>
      </c>
      <c r="AR1861" s="105">
        <v>27.285</v>
      </c>
      <c r="AS1861" s="105">
        <v>26.849900000000002</v>
      </c>
      <c r="AT1861" s="105">
        <v>28.0105</v>
      </c>
      <c r="AU1861" s="105">
        <v>29.094999999999999</v>
      </c>
      <c r="AV1861" s="105">
        <v>28.9863</v>
      </c>
      <c r="AW1861" s="105">
        <v>29.138100000000001</v>
      </c>
      <c r="AX1861" s="105">
        <v>29.1816</v>
      </c>
      <c r="AY1861" s="105">
        <v>29.0215</v>
      </c>
      <c r="AZ1861" s="105">
        <v>29.2759</v>
      </c>
      <c r="BA1861" s="105">
        <v>29.162800000000001</v>
      </c>
      <c r="BB1861" s="105">
        <v>29.5745</v>
      </c>
      <c r="BC1861" s="105">
        <v>29.2121</v>
      </c>
      <c r="BD1861" s="105">
        <v>29.2392</v>
      </c>
      <c r="BE1861" s="105">
        <v>29.404</v>
      </c>
      <c r="BF1861" s="105">
        <v>29.148399999999999</v>
      </c>
      <c r="BG1861" s="105">
        <v>28.671399999999998</v>
      </c>
      <c r="BH1861" s="105">
        <v>28.861899999999999</v>
      </c>
      <c r="BI1861" s="105">
        <v>29.099</v>
      </c>
      <c r="BJ1861" s="105">
        <v>29.1023</v>
      </c>
      <c r="BK1861" s="105">
        <v>29.284300000000002</v>
      </c>
      <c r="BL1861" s="116">
        <v>29.191800000000001</v>
      </c>
      <c r="BM1861" s="112">
        <v>5.42459E-2</v>
      </c>
      <c r="BN1861" s="112">
        <v>9.8611800000000006E-3</v>
      </c>
      <c r="BO1861" s="112">
        <v>0.191799</v>
      </c>
      <c r="BP1861" s="112">
        <v>6.1411399999999998E-3</v>
      </c>
      <c r="BQ1861" s="112">
        <v>0.15923300000000001</v>
      </c>
      <c r="BR1861" s="112">
        <v>0.73395200000000005</v>
      </c>
      <c r="BS1861" s="112">
        <v>0.42708000000000002</v>
      </c>
      <c r="BT1861" s="112">
        <v>0.48055799999999999</v>
      </c>
      <c r="BU1861" s="117">
        <v>7.8799999999999995E-2</v>
      </c>
      <c r="BV1861" s="112">
        <v>0.105198</v>
      </c>
      <c r="BW1861" s="112">
        <v>3.7898899999999999E-2</v>
      </c>
      <c r="BX1861" s="112">
        <v>0.30097099999999999</v>
      </c>
      <c r="BY1861" s="112">
        <v>2.0182499999999999E-2</v>
      </c>
      <c r="BZ1861" s="112">
        <v>0.53777600000000003</v>
      </c>
      <c r="CA1861" s="112">
        <v>0.87527500000000003</v>
      </c>
      <c r="CB1861" s="112">
        <v>0.64381299999999997</v>
      </c>
      <c r="CC1861" s="112">
        <v>0.65893599999999997</v>
      </c>
      <c r="CD1861" s="117">
        <v>0.59891799999999995</v>
      </c>
      <c r="CE1861" s="105">
        <v>-0.65049800000000002</v>
      </c>
      <c r="CF1861" s="105">
        <v>-1.05823</v>
      </c>
      <c r="CG1861" s="105">
        <v>-1.0593900000000001</v>
      </c>
      <c r="CH1861" s="105">
        <v>-1.8110299999999999</v>
      </c>
      <c r="CI1861" s="105">
        <v>-0.119682</v>
      </c>
      <c r="CJ1861" s="105">
        <v>-3.3160500000000002E-2</v>
      </c>
      <c r="CK1861" s="105">
        <v>0.123655</v>
      </c>
      <c r="CL1861" s="105">
        <v>7.1034700000000006E-2</v>
      </c>
      <c r="CM1861" s="116">
        <v>-0.31535999999999997</v>
      </c>
    </row>
    <row r="1862" spans="1:91">
      <c r="A1862" s="104" t="s">
        <v>4768</v>
      </c>
      <c r="B1862" s="104" t="s">
        <v>4769</v>
      </c>
      <c r="C1862" s="104" t="s">
        <v>1293</v>
      </c>
      <c r="D1862" s="105">
        <v>32.037700000000001</v>
      </c>
      <c r="E1862" s="108">
        <v>4082253095</v>
      </c>
      <c r="F1862" s="108">
        <v>3602029345</v>
      </c>
      <c r="G1862" s="108">
        <v>3745565034</v>
      </c>
      <c r="H1862" s="108">
        <v>4483658262</v>
      </c>
      <c r="I1862" s="108">
        <v>3767062997</v>
      </c>
      <c r="J1862" s="108">
        <v>3203931308</v>
      </c>
      <c r="K1862" s="108">
        <v>3782713893</v>
      </c>
      <c r="L1862" s="108">
        <v>1756277049</v>
      </c>
      <c r="M1862" s="108">
        <v>3263989236</v>
      </c>
      <c r="N1862" s="108">
        <v>3361227466</v>
      </c>
      <c r="O1862" s="108">
        <v>3546039518</v>
      </c>
      <c r="P1862" s="108">
        <v>2784488676</v>
      </c>
      <c r="Q1862" s="108">
        <v>3276560352</v>
      </c>
      <c r="R1862" s="108">
        <v>3813481913</v>
      </c>
      <c r="S1862" s="108">
        <v>4356685833</v>
      </c>
      <c r="T1862" s="108">
        <v>3319419400</v>
      </c>
      <c r="U1862" s="108">
        <v>3373101223</v>
      </c>
      <c r="V1862" s="108">
        <v>3304734967</v>
      </c>
      <c r="W1862" s="108">
        <v>3877459724</v>
      </c>
      <c r="X1862" s="108">
        <v>3930668112</v>
      </c>
      <c r="Y1862" s="108">
        <v>3791765422</v>
      </c>
      <c r="Z1862" s="108">
        <v>3777299341</v>
      </c>
      <c r="AA1862" s="108">
        <v>3646953797</v>
      </c>
      <c r="AB1862" s="108">
        <v>3566474800</v>
      </c>
      <c r="AC1862" s="108">
        <v>4199179524</v>
      </c>
      <c r="AD1862" s="108">
        <v>3787679882</v>
      </c>
      <c r="AE1862" s="108">
        <v>3638934365</v>
      </c>
      <c r="AF1862" s="108">
        <v>4146444837</v>
      </c>
      <c r="AG1862" s="108">
        <v>4557638875</v>
      </c>
      <c r="AH1862" s="115">
        <v>4246011476</v>
      </c>
      <c r="AI1862" s="105">
        <v>32.310200000000002</v>
      </c>
      <c r="AJ1862" s="105">
        <v>32.287399999999998</v>
      </c>
      <c r="AK1862" s="105">
        <v>32.342799999999997</v>
      </c>
      <c r="AL1862" s="105">
        <v>32.336399999999998</v>
      </c>
      <c r="AM1862" s="105">
        <v>32.2286</v>
      </c>
      <c r="AN1862" s="105">
        <v>32.012099999999997</v>
      </c>
      <c r="AO1862" s="105">
        <v>32.075299999999999</v>
      </c>
      <c r="AP1862" s="105">
        <v>31.366</v>
      </c>
      <c r="AQ1862" s="105">
        <v>31.793099999999999</v>
      </c>
      <c r="AR1862" s="105">
        <v>32.062399999999997</v>
      </c>
      <c r="AS1862" s="105">
        <v>32.207799999999999</v>
      </c>
      <c r="AT1862" s="105">
        <v>31.978899999999999</v>
      </c>
      <c r="AU1862" s="105">
        <v>31.8431</v>
      </c>
      <c r="AV1862" s="105">
        <v>32.118200000000002</v>
      </c>
      <c r="AW1862" s="105">
        <v>32.332299999999996</v>
      </c>
      <c r="AX1862" s="105">
        <v>32.007599999999996</v>
      </c>
      <c r="AY1862" s="105">
        <v>31.974499999999999</v>
      </c>
      <c r="AZ1862" s="105">
        <v>31.947399999999998</v>
      </c>
      <c r="BA1862" s="105">
        <v>32.0974</v>
      </c>
      <c r="BB1862" s="105">
        <v>32.192</v>
      </c>
      <c r="BC1862" s="105">
        <v>32.006399999999999</v>
      </c>
      <c r="BD1862" s="105">
        <v>32.222200000000001</v>
      </c>
      <c r="BE1862" s="105">
        <v>32.162300000000002</v>
      </c>
      <c r="BF1862" s="105">
        <v>32.168399999999998</v>
      </c>
      <c r="BG1862" s="105">
        <v>32.012999999999998</v>
      </c>
      <c r="BH1862" s="105">
        <v>31.841000000000001</v>
      </c>
      <c r="BI1862" s="105">
        <v>31.774699999999999</v>
      </c>
      <c r="BJ1862" s="105">
        <v>32.004300000000001</v>
      </c>
      <c r="BK1862" s="105">
        <v>32.012099999999997</v>
      </c>
      <c r="BL1862" s="116">
        <v>31.974299999999999</v>
      </c>
      <c r="BM1862" s="112">
        <v>8.9138699999999994E-5</v>
      </c>
      <c r="BN1862" s="112">
        <v>0.111563</v>
      </c>
      <c r="BO1862" s="112">
        <v>0.28924100000000003</v>
      </c>
      <c r="BP1862" s="112">
        <v>0.27303300000000003</v>
      </c>
      <c r="BQ1862" s="112">
        <v>0.51654500000000003</v>
      </c>
      <c r="BR1862" s="112">
        <v>0.38458399999999998</v>
      </c>
      <c r="BS1862" s="112">
        <v>0.13707</v>
      </c>
      <c r="BT1862" s="112">
        <v>1.08833E-3</v>
      </c>
      <c r="BU1862" s="117">
        <v>0.168907</v>
      </c>
      <c r="BV1862" s="112">
        <v>4.2804200000000001E-3</v>
      </c>
      <c r="BW1862" s="112">
        <v>0.18555199999999999</v>
      </c>
      <c r="BX1862" s="112">
        <v>0.40304400000000001</v>
      </c>
      <c r="BY1862" s="112">
        <v>0.35757499999999998</v>
      </c>
      <c r="BZ1862" s="112">
        <v>0.75402400000000003</v>
      </c>
      <c r="CA1862" s="112">
        <v>0.65093900000000005</v>
      </c>
      <c r="CB1862" s="112">
        <v>0.35053299999999998</v>
      </c>
      <c r="CC1862" s="112">
        <v>2.5685400000000001E-2</v>
      </c>
      <c r="CD1862" s="117">
        <v>0.68399600000000005</v>
      </c>
      <c r="CE1862" s="105">
        <v>0.316608</v>
      </c>
      <c r="CF1862" s="105">
        <v>0.195489</v>
      </c>
      <c r="CG1862" s="105">
        <v>-0.25206600000000001</v>
      </c>
      <c r="CH1862" s="105">
        <v>8.6151099999999994E-2</v>
      </c>
      <c r="CI1862" s="105">
        <v>0.10095899999999999</v>
      </c>
      <c r="CJ1862" s="105">
        <v>-2.03565E-2</v>
      </c>
      <c r="CK1862" s="105">
        <v>0.101725</v>
      </c>
      <c r="CL1862" s="105">
        <v>0.18742500000000001</v>
      </c>
      <c r="CM1862" s="116">
        <v>-0.120632</v>
      </c>
    </row>
    <row r="1863" spans="1:91">
      <c r="A1863" s="104" t="s">
        <v>4770</v>
      </c>
      <c r="B1863" s="104" t="s">
        <v>4771</v>
      </c>
      <c r="C1863" s="104" t="s">
        <v>797</v>
      </c>
      <c r="D1863" s="105">
        <v>29.312799999999999</v>
      </c>
      <c r="E1863" s="108">
        <v>659486176.29999995</v>
      </c>
      <c r="F1863" s="108">
        <v>526128933.30000001</v>
      </c>
      <c r="G1863" s="108">
        <v>491585656</v>
      </c>
      <c r="H1863" s="108">
        <v>910557144.5</v>
      </c>
      <c r="I1863" s="108">
        <v>699953838</v>
      </c>
      <c r="J1863" s="108">
        <v>663094544</v>
      </c>
      <c r="K1863" s="108">
        <v>697837458</v>
      </c>
      <c r="L1863" s="108">
        <v>419407121.5</v>
      </c>
      <c r="M1863" s="108">
        <v>818890606</v>
      </c>
      <c r="N1863" s="108">
        <v>511867348</v>
      </c>
      <c r="O1863" s="108">
        <v>354004221</v>
      </c>
      <c r="P1863" s="108">
        <v>436777562</v>
      </c>
      <c r="Q1863" s="108">
        <v>488197326</v>
      </c>
      <c r="R1863" s="108">
        <v>454031411</v>
      </c>
      <c r="S1863" s="108">
        <v>281709022</v>
      </c>
      <c r="T1863" s="108">
        <v>403314815.5</v>
      </c>
      <c r="U1863" s="108">
        <v>389097766.80000001</v>
      </c>
      <c r="V1863" s="108">
        <v>594955712</v>
      </c>
      <c r="W1863" s="108">
        <v>421469471.5</v>
      </c>
      <c r="X1863" s="108">
        <v>482571750</v>
      </c>
      <c r="Y1863" s="108">
        <v>575889700</v>
      </c>
      <c r="Z1863" s="108">
        <v>447402277</v>
      </c>
      <c r="AA1863" s="108">
        <v>466961933</v>
      </c>
      <c r="AB1863" s="108">
        <v>365462583.30000001</v>
      </c>
      <c r="AC1863" s="108">
        <v>545688553</v>
      </c>
      <c r="AD1863" s="108">
        <v>651991359</v>
      </c>
      <c r="AE1863" s="108">
        <v>679581985.29999995</v>
      </c>
      <c r="AF1863" s="108">
        <v>532000098</v>
      </c>
      <c r="AG1863" s="108">
        <v>592128787.29999995</v>
      </c>
      <c r="AH1863" s="115">
        <v>680196606</v>
      </c>
      <c r="AI1863" s="105">
        <v>29.680299999999999</v>
      </c>
      <c r="AJ1863" s="105">
        <v>29.557600000000001</v>
      </c>
      <c r="AK1863" s="105">
        <v>29.473299999999998</v>
      </c>
      <c r="AL1863" s="105">
        <v>30.0366</v>
      </c>
      <c r="AM1863" s="105">
        <v>29.811299999999999</v>
      </c>
      <c r="AN1863" s="105">
        <v>29.839400000000001</v>
      </c>
      <c r="AO1863" s="105">
        <v>29.6144</v>
      </c>
      <c r="AP1863" s="105">
        <v>29.450800000000001</v>
      </c>
      <c r="AQ1863" s="105">
        <v>29.798200000000001</v>
      </c>
      <c r="AR1863" s="105">
        <v>29.357700000000001</v>
      </c>
      <c r="AS1863" s="105">
        <v>28.9665</v>
      </c>
      <c r="AT1863" s="105">
        <v>29.3065</v>
      </c>
      <c r="AU1863" s="105">
        <v>29.051100000000002</v>
      </c>
      <c r="AV1863" s="105">
        <v>29.047899999999998</v>
      </c>
      <c r="AW1863" s="105">
        <v>28.5185</v>
      </c>
      <c r="AX1863" s="105">
        <v>28.966699999999999</v>
      </c>
      <c r="AY1863" s="105">
        <v>28.866</v>
      </c>
      <c r="AZ1863" s="105">
        <v>29.495999999999999</v>
      </c>
      <c r="BA1863" s="105">
        <v>28.895800000000001</v>
      </c>
      <c r="BB1863" s="105">
        <v>29.197900000000001</v>
      </c>
      <c r="BC1863" s="105">
        <v>29.321999999999999</v>
      </c>
      <c r="BD1863" s="105">
        <v>29.129000000000001</v>
      </c>
      <c r="BE1863" s="105">
        <v>29.2073</v>
      </c>
      <c r="BF1863" s="105">
        <v>28.881699999999999</v>
      </c>
      <c r="BG1863" s="105">
        <v>29.074400000000001</v>
      </c>
      <c r="BH1863" s="105">
        <v>29.319099999999999</v>
      </c>
      <c r="BI1863" s="105">
        <v>29.353899999999999</v>
      </c>
      <c r="BJ1863" s="105">
        <v>29.041899999999998</v>
      </c>
      <c r="BK1863" s="105">
        <v>29.081499999999998</v>
      </c>
      <c r="BL1863" s="116">
        <v>29.335799999999999</v>
      </c>
      <c r="BM1863" s="112">
        <v>1.9175500000000002E-2</v>
      </c>
      <c r="BN1863" s="112">
        <v>3.0743599999999999E-3</v>
      </c>
      <c r="BO1863" s="112">
        <v>2.6358400000000001E-2</v>
      </c>
      <c r="BP1863" s="112">
        <v>0.72836999999999996</v>
      </c>
      <c r="BQ1863" s="112">
        <v>0.23239499999999999</v>
      </c>
      <c r="BR1863" s="112">
        <v>0.85018199999999999</v>
      </c>
      <c r="BS1863" s="112">
        <v>0.930697</v>
      </c>
      <c r="BT1863" s="112">
        <v>0.582484</v>
      </c>
      <c r="BU1863" s="117">
        <v>0.49250100000000002</v>
      </c>
      <c r="BV1863" s="112">
        <v>5.7698699999999999E-2</v>
      </c>
      <c r="BW1863" s="112">
        <v>2.13379E-2</v>
      </c>
      <c r="BX1863" s="112">
        <v>9.5500000000000002E-2</v>
      </c>
      <c r="BY1863" s="112">
        <v>0.78225</v>
      </c>
      <c r="BZ1863" s="112">
        <v>0.59282699999999999</v>
      </c>
      <c r="CA1863" s="112">
        <v>0.93403000000000003</v>
      </c>
      <c r="CB1863" s="112">
        <v>0.96883699999999995</v>
      </c>
      <c r="CC1863" s="112">
        <v>0.73958900000000005</v>
      </c>
      <c r="CD1863" s="117">
        <v>0.80537000000000003</v>
      </c>
      <c r="CE1863" s="105">
        <v>0.41730800000000001</v>
      </c>
      <c r="CF1863" s="105">
        <v>0.74269499999999999</v>
      </c>
      <c r="CG1863" s="105">
        <v>0.46806700000000001</v>
      </c>
      <c r="CH1863" s="105">
        <v>5.7165800000000003E-2</v>
      </c>
      <c r="CI1863" s="105">
        <v>-0.28055200000000002</v>
      </c>
      <c r="CJ1863" s="105">
        <v>-4.3514900000000002E-2</v>
      </c>
      <c r="CK1863" s="105">
        <v>-1.44882E-2</v>
      </c>
      <c r="CL1863" s="105">
        <v>-8.0367400000000005E-2</v>
      </c>
      <c r="CM1863" s="116">
        <v>9.6086500000000005E-2</v>
      </c>
    </row>
    <row r="1864" spans="1:91">
      <c r="A1864" s="104" t="s">
        <v>4772</v>
      </c>
      <c r="B1864" s="104" t="s">
        <v>4773</v>
      </c>
      <c r="C1864" s="104" t="s">
        <v>1130</v>
      </c>
      <c r="D1864" s="105">
        <v>31.111899999999999</v>
      </c>
      <c r="E1864" s="108">
        <v>2061822712</v>
      </c>
      <c r="F1864" s="108">
        <v>1821903657</v>
      </c>
      <c r="G1864" s="108">
        <v>1805068953</v>
      </c>
      <c r="H1864" s="108">
        <v>2249696621</v>
      </c>
      <c r="I1864" s="108">
        <v>1870936387</v>
      </c>
      <c r="J1864" s="108">
        <v>2012646885</v>
      </c>
      <c r="K1864" s="108">
        <v>1788624747</v>
      </c>
      <c r="L1864" s="108">
        <v>1314240157</v>
      </c>
      <c r="M1864" s="108">
        <v>1871684436</v>
      </c>
      <c r="N1864" s="108">
        <v>1955632003</v>
      </c>
      <c r="O1864" s="108">
        <v>1917398466</v>
      </c>
      <c r="P1864" s="108">
        <v>1796123830</v>
      </c>
      <c r="Q1864" s="108">
        <v>1916024140</v>
      </c>
      <c r="R1864" s="108">
        <v>1883915692</v>
      </c>
      <c r="S1864" s="108">
        <v>1317283268</v>
      </c>
      <c r="T1864" s="108">
        <v>1797869421</v>
      </c>
      <c r="U1864" s="108">
        <v>1874097362</v>
      </c>
      <c r="V1864" s="108">
        <v>1778760792</v>
      </c>
      <c r="W1864" s="108">
        <v>1937604389</v>
      </c>
      <c r="X1864" s="108">
        <v>1934071499</v>
      </c>
      <c r="Y1864" s="108">
        <v>1938384834</v>
      </c>
      <c r="Z1864" s="108">
        <v>1661049992</v>
      </c>
      <c r="AA1864" s="108">
        <v>1794481426</v>
      </c>
      <c r="AB1864" s="108">
        <v>1908671890</v>
      </c>
      <c r="AC1864" s="108">
        <v>2307033860</v>
      </c>
      <c r="AD1864" s="108">
        <v>2116019525</v>
      </c>
      <c r="AE1864" s="108">
        <v>2255415346</v>
      </c>
      <c r="AF1864" s="108">
        <v>2072904214</v>
      </c>
      <c r="AG1864" s="108">
        <v>2329989285</v>
      </c>
      <c r="AH1864" s="115">
        <v>2177530725</v>
      </c>
      <c r="AI1864" s="105">
        <v>31.3248</v>
      </c>
      <c r="AJ1864" s="105">
        <v>31.322500000000002</v>
      </c>
      <c r="AK1864" s="105">
        <v>31.3001</v>
      </c>
      <c r="AL1864" s="105">
        <v>31.3415</v>
      </c>
      <c r="AM1864" s="105">
        <v>31.228899999999999</v>
      </c>
      <c r="AN1864" s="105">
        <v>31.411999999999999</v>
      </c>
      <c r="AO1864" s="105">
        <v>30.9621</v>
      </c>
      <c r="AP1864" s="105">
        <v>30.997299999999999</v>
      </c>
      <c r="AQ1864" s="105">
        <v>30.9908</v>
      </c>
      <c r="AR1864" s="105">
        <v>31.273299999999999</v>
      </c>
      <c r="AS1864" s="105">
        <v>31.310500000000001</v>
      </c>
      <c r="AT1864" s="105">
        <v>31.346399999999999</v>
      </c>
      <c r="AU1864" s="105">
        <v>31.070599999999999</v>
      </c>
      <c r="AV1864" s="105">
        <v>31.1008</v>
      </c>
      <c r="AW1864" s="105">
        <v>30.6248</v>
      </c>
      <c r="AX1864" s="105">
        <v>31.123000000000001</v>
      </c>
      <c r="AY1864" s="105">
        <v>31.125900000000001</v>
      </c>
      <c r="AZ1864" s="105">
        <v>31.0686</v>
      </c>
      <c r="BA1864" s="105">
        <v>31.096599999999999</v>
      </c>
      <c r="BB1864" s="105">
        <v>31.179600000000001</v>
      </c>
      <c r="BC1864" s="105">
        <v>31.043600000000001</v>
      </c>
      <c r="BD1864" s="105">
        <v>31.0306</v>
      </c>
      <c r="BE1864" s="105">
        <v>31.1541</v>
      </c>
      <c r="BF1864" s="105">
        <v>31.266500000000001</v>
      </c>
      <c r="BG1864" s="105">
        <v>31.152699999999999</v>
      </c>
      <c r="BH1864" s="105">
        <v>31.016100000000002</v>
      </c>
      <c r="BI1864" s="105">
        <v>31.084599999999998</v>
      </c>
      <c r="BJ1864" s="105">
        <v>31.004100000000001</v>
      </c>
      <c r="BK1864" s="105">
        <v>31.050999999999998</v>
      </c>
      <c r="BL1864" s="116">
        <v>31.0227</v>
      </c>
      <c r="BM1864" s="112">
        <v>5.13867E-5</v>
      </c>
      <c r="BN1864" s="112">
        <v>5.4089699999999999E-3</v>
      </c>
      <c r="BO1864" s="112">
        <v>7.0829100000000006E-2</v>
      </c>
      <c r="BP1864" s="112">
        <v>3.4941200000000001E-4</v>
      </c>
      <c r="BQ1864" s="112">
        <v>0.57618599999999998</v>
      </c>
      <c r="BR1864" s="112">
        <v>2.5911699999999999E-2</v>
      </c>
      <c r="BS1864" s="112">
        <v>0.126277</v>
      </c>
      <c r="BT1864" s="112">
        <v>0.14775199999999999</v>
      </c>
      <c r="BU1864" s="117">
        <v>0.233463</v>
      </c>
      <c r="BV1864" s="112">
        <v>3.0767799999999999E-3</v>
      </c>
      <c r="BW1864" s="112">
        <v>2.7489599999999999E-2</v>
      </c>
      <c r="BX1864" s="112">
        <v>0.16372999999999999</v>
      </c>
      <c r="BY1864" s="112">
        <v>5.0336399999999998E-3</v>
      </c>
      <c r="BZ1864" s="112">
        <v>0.78407199999999999</v>
      </c>
      <c r="CA1864" s="112">
        <v>0.14746899999999999</v>
      </c>
      <c r="CB1864" s="112">
        <v>0.334644</v>
      </c>
      <c r="CC1864" s="112">
        <v>0.33423000000000003</v>
      </c>
      <c r="CD1864" s="117">
        <v>0.709152</v>
      </c>
      <c r="CE1864" s="105">
        <v>0.28986200000000001</v>
      </c>
      <c r="CF1864" s="105">
        <v>0.301514</v>
      </c>
      <c r="CG1864" s="105">
        <v>-4.2550999999999999E-2</v>
      </c>
      <c r="CH1864" s="105">
        <v>0.28412799999999999</v>
      </c>
      <c r="CI1864" s="105">
        <v>-9.3875899999999998E-2</v>
      </c>
      <c r="CJ1864" s="105">
        <v>7.9870899999999995E-2</v>
      </c>
      <c r="CK1864" s="105">
        <v>8.0676399999999995E-2</v>
      </c>
      <c r="CL1864" s="105">
        <v>0.12445000000000001</v>
      </c>
      <c r="CM1864" s="116">
        <v>5.85397E-2</v>
      </c>
    </row>
    <row r="1865" spans="1:91">
      <c r="A1865" s="104" t="s">
        <v>4774</v>
      </c>
      <c r="B1865" s="104" t="s">
        <v>4775</v>
      </c>
      <c r="C1865" s="104" t="s">
        <v>4776</v>
      </c>
      <c r="D1865" s="105">
        <v>28.65765</v>
      </c>
      <c r="E1865" s="108">
        <v>353026445</v>
      </c>
      <c r="F1865" s="108">
        <v>305239947.39999998</v>
      </c>
      <c r="G1865" s="108">
        <v>294965840.30000001</v>
      </c>
      <c r="H1865" s="108">
        <v>514060065</v>
      </c>
      <c r="I1865" s="108">
        <v>350066576</v>
      </c>
      <c r="J1865" s="108">
        <v>307659416</v>
      </c>
      <c r="K1865" s="108">
        <v>357014424</v>
      </c>
      <c r="L1865" s="108">
        <v>188057678</v>
      </c>
      <c r="M1865" s="108">
        <v>347710068</v>
      </c>
      <c r="N1865" s="108">
        <v>323620381.39999998</v>
      </c>
      <c r="O1865" s="108">
        <v>274881246</v>
      </c>
      <c r="P1865" s="108">
        <v>308170368</v>
      </c>
      <c r="Q1865" s="108">
        <v>401308224.80000001</v>
      </c>
      <c r="R1865" s="108">
        <v>329168126.5</v>
      </c>
      <c r="S1865" s="108">
        <v>360443647</v>
      </c>
      <c r="T1865" s="108">
        <v>324894640</v>
      </c>
      <c r="U1865" s="108">
        <v>337999465.5</v>
      </c>
      <c r="V1865" s="108">
        <v>363997412</v>
      </c>
      <c r="W1865" s="108">
        <v>336491064</v>
      </c>
      <c r="X1865" s="108">
        <v>334379840</v>
      </c>
      <c r="Y1865" s="108">
        <v>391496350.30000001</v>
      </c>
      <c r="Z1865" s="108">
        <v>209203786.09999999</v>
      </c>
      <c r="AA1865" s="108">
        <v>231417005.80000001</v>
      </c>
      <c r="AB1865" s="108">
        <v>261822706</v>
      </c>
      <c r="AC1865" s="108">
        <v>350912471</v>
      </c>
      <c r="AD1865" s="108">
        <v>393370881.80000001</v>
      </c>
      <c r="AE1865" s="108">
        <v>366768390.5</v>
      </c>
      <c r="AF1865" s="108">
        <v>367317492.80000001</v>
      </c>
      <c r="AG1865" s="108">
        <v>477479613.5</v>
      </c>
      <c r="AH1865" s="115">
        <v>343565088</v>
      </c>
      <c r="AI1865" s="105">
        <v>28.778700000000001</v>
      </c>
      <c r="AJ1865" s="105">
        <v>28.771799999999999</v>
      </c>
      <c r="AK1865" s="105">
        <v>28.7651</v>
      </c>
      <c r="AL1865" s="105">
        <v>29.2117</v>
      </c>
      <c r="AM1865" s="105">
        <v>28.836400000000001</v>
      </c>
      <c r="AN1865" s="105">
        <v>28.734500000000001</v>
      </c>
      <c r="AO1865" s="105">
        <v>28.6736</v>
      </c>
      <c r="AP1865" s="105">
        <v>28.364000000000001</v>
      </c>
      <c r="AQ1865" s="105">
        <v>28.5624</v>
      </c>
      <c r="AR1865" s="105">
        <v>28.693000000000001</v>
      </c>
      <c r="AS1865" s="105">
        <v>28.634699999999999</v>
      </c>
      <c r="AT1865" s="105">
        <v>28.8033</v>
      </c>
      <c r="AU1865" s="105">
        <v>28.775500000000001</v>
      </c>
      <c r="AV1865" s="105">
        <v>28.5839</v>
      </c>
      <c r="AW1865" s="105">
        <v>28.8782</v>
      </c>
      <c r="AX1865" s="105">
        <v>28.654699999999998</v>
      </c>
      <c r="AY1865" s="105">
        <v>28.6555</v>
      </c>
      <c r="AZ1865" s="105">
        <v>28.822600000000001</v>
      </c>
      <c r="BA1865" s="105">
        <v>28.570900000000002</v>
      </c>
      <c r="BB1865" s="105">
        <v>28.659800000000001</v>
      </c>
      <c r="BC1865" s="105">
        <v>28.765999999999998</v>
      </c>
      <c r="BD1865" s="105">
        <v>28.075199999999999</v>
      </c>
      <c r="BE1865" s="105">
        <v>28.2408</v>
      </c>
      <c r="BF1865" s="105">
        <v>28.400600000000001</v>
      </c>
      <c r="BG1865" s="105">
        <v>28.433</v>
      </c>
      <c r="BH1865" s="105">
        <v>28.591000000000001</v>
      </c>
      <c r="BI1865" s="105">
        <v>28.464200000000002</v>
      </c>
      <c r="BJ1865" s="105">
        <v>28.5075</v>
      </c>
      <c r="BK1865" s="105">
        <v>28.777000000000001</v>
      </c>
      <c r="BL1865" s="116">
        <v>28.357800000000001</v>
      </c>
      <c r="BM1865" s="112">
        <v>0.14138800000000001</v>
      </c>
      <c r="BN1865" s="112">
        <v>0.115997</v>
      </c>
      <c r="BO1865" s="112">
        <v>0.93094699999999997</v>
      </c>
      <c r="BP1865" s="112">
        <v>0.28534700000000002</v>
      </c>
      <c r="BQ1865" s="112">
        <v>0.256162</v>
      </c>
      <c r="BR1865" s="112">
        <v>0.29164899999999999</v>
      </c>
      <c r="BS1865" s="112">
        <v>0.43082399999999998</v>
      </c>
      <c r="BT1865" s="112">
        <v>0.11647299999999999</v>
      </c>
      <c r="BU1865" s="117">
        <v>0.71671799999999997</v>
      </c>
      <c r="BV1865" s="112">
        <v>0.21213699999999999</v>
      </c>
      <c r="BW1865" s="112">
        <v>0.190609</v>
      </c>
      <c r="BX1865" s="112">
        <v>0.95282800000000001</v>
      </c>
      <c r="BY1865" s="112">
        <v>0.36965900000000002</v>
      </c>
      <c r="BZ1865" s="112">
        <v>0.59843900000000005</v>
      </c>
      <c r="CA1865" s="112">
        <v>0.56217200000000001</v>
      </c>
      <c r="CB1865" s="112">
        <v>0.64634400000000003</v>
      </c>
      <c r="CC1865" s="112">
        <v>0.29385899999999998</v>
      </c>
      <c r="CD1865" s="117">
        <v>0.90688100000000005</v>
      </c>
      <c r="CE1865" s="105">
        <v>0.22442500000000001</v>
      </c>
      <c r="CF1865" s="105">
        <v>0.38014700000000001</v>
      </c>
      <c r="CG1865" s="105">
        <v>-1.40603E-2</v>
      </c>
      <c r="CH1865" s="105">
        <v>0.162934</v>
      </c>
      <c r="CI1865" s="105">
        <v>0.19845099999999999</v>
      </c>
      <c r="CJ1865" s="105">
        <v>0.16353999999999999</v>
      </c>
      <c r="CK1865" s="105">
        <v>0.118147</v>
      </c>
      <c r="CL1865" s="105">
        <v>-0.30854399999999998</v>
      </c>
      <c r="CM1865" s="116">
        <v>-5.1347700000000003E-2</v>
      </c>
    </row>
    <row r="1866" spans="1:91">
      <c r="A1866" s="104" t="s">
        <v>4777</v>
      </c>
      <c r="B1866" s="104" t="s">
        <v>4778</v>
      </c>
      <c r="C1866" s="104" t="s">
        <v>4779</v>
      </c>
      <c r="D1866" s="105">
        <v>27.959049999999998</v>
      </c>
      <c r="E1866" s="108">
        <v>137080652</v>
      </c>
      <c r="F1866" s="108">
        <v>112017806.5</v>
      </c>
      <c r="G1866" s="108">
        <v>144370841</v>
      </c>
      <c r="H1866" s="108">
        <v>221040008</v>
      </c>
      <c r="I1866" s="108">
        <v>216849116</v>
      </c>
      <c r="J1866" s="108">
        <v>118129443</v>
      </c>
      <c r="K1866" s="108">
        <v>175115746.30000001</v>
      </c>
      <c r="L1866" s="108">
        <v>49325949</v>
      </c>
      <c r="M1866" s="108">
        <v>199375060</v>
      </c>
      <c r="N1866" s="108">
        <v>214824743</v>
      </c>
      <c r="O1866" s="108">
        <v>124509524</v>
      </c>
      <c r="P1866" s="108">
        <v>169975897.5</v>
      </c>
      <c r="Q1866" s="108">
        <v>300650534</v>
      </c>
      <c r="R1866" s="108">
        <v>190804888</v>
      </c>
      <c r="S1866" s="108">
        <v>294043568</v>
      </c>
      <c r="T1866" s="108">
        <v>147311622</v>
      </c>
      <c r="U1866" s="108">
        <v>159389735</v>
      </c>
      <c r="V1866" s="108">
        <v>283311041</v>
      </c>
      <c r="W1866" s="108">
        <v>209617723.30000001</v>
      </c>
      <c r="X1866" s="108">
        <v>189970446</v>
      </c>
      <c r="Y1866" s="108">
        <v>274986111</v>
      </c>
      <c r="Z1866" s="108">
        <v>281836153</v>
      </c>
      <c r="AA1866" s="108">
        <v>280514735</v>
      </c>
      <c r="AB1866" s="108">
        <v>179941744.5</v>
      </c>
      <c r="AC1866" s="108">
        <v>307474500</v>
      </c>
      <c r="AD1866" s="108">
        <v>257360810</v>
      </c>
      <c r="AE1866" s="108">
        <v>357559459</v>
      </c>
      <c r="AF1866" s="108">
        <v>280154397</v>
      </c>
      <c r="AG1866" s="108">
        <v>270393010</v>
      </c>
      <c r="AH1866" s="115">
        <v>331667718</v>
      </c>
      <c r="AI1866" s="105">
        <v>27.413900000000002</v>
      </c>
      <c r="AJ1866" s="105">
        <v>27.447900000000001</v>
      </c>
      <c r="AK1866" s="105">
        <v>27.795300000000001</v>
      </c>
      <c r="AL1866" s="105">
        <v>27.9941</v>
      </c>
      <c r="AM1866" s="105">
        <v>28.152699999999999</v>
      </c>
      <c r="AN1866" s="105">
        <v>27.380199999999999</v>
      </c>
      <c r="AO1866" s="105">
        <v>27.650200000000002</v>
      </c>
      <c r="AP1866" s="105">
        <v>26.6587</v>
      </c>
      <c r="AQ1866" s="105">
        <v>27.76</v>
      </c>
      <c r="AR1866" s="105">
        <v>28.140599999999999</v>
      </c>
      <c r="AS1866" s="105">
        <v>27.539000000000001</v>
      </c>
      <c r="AT1866" s="105">
        <v>27.944900000000001</v>
      </c>
      <c r="AU1866" s="105">
        <v>28.3888</v>
      </c>
      <c r="AV1866" s="105">
        <v>27.7972</v>
      </c>
      <c r="AW1866" s="105">
        <v>28.620899999999999</v>
      </c>
      <c r="AX1866" s="105">
        <v>27.5136</v>
      </c>
      <c r="AY1866" s="105">
        <v>27.5685</v>
      </c>
      <c r="AZ1866" s="105">
        <v>28.454999999999998</v>
      </c>
      <c r="BA1866" s="105">
        <v>27.888100000000001</v>
      </c>
      <c r="BB1866" s="105">
        <v>27.846499999999999</v>
      </c>
      <c r="BC1866" s="105">
        <v>28.2499</v>
      </c>
      <c r="BD1866" s="105">
        <v>28.505800000000001</v>
      </c>
      <c r="BE1866" s="105">
        <v>28.523499999999999</v>
      </c>
      <c r="BF1866" s="105">
        <v>27.859500000000001</v>
      </c>
      <c r="BG1866" s="105">
        <v>28.238499999999998</v>
      </c>
      <c r="BH1866" s="105">
        <v>27.973500000000001</v>
      </c>
      <c r="BI1866" s="105">
        <v>28.427499999999998</v>
      </c>
      <c r="BJ1866" s="105">
        <v>28.116700000000002</v>
      </c>
      <c r="BK1866" s="105">
        <v>27.973199999999999</v>
      </c>
      <c r="BL1866" s="116">
        <v>28.320599999999999</v>
      </c>
      <c r="BM1866" s="112">
        <v>2.0899899999999999E-2</v>
      </c>
      <c r="BN1866" s="112">
        <v>0.31446299999999999</v>
      </c>
      <c r="BO1866" s="112">
        <v>9.8894499999999996E-2</v>
      </c>
      <c r="BP1866" s="112">
        <v>0.26801700000000001</v>
      </c>
      <c r="BQ1866" s="112">
        <v>0.64434499999999995</v>
      </c>
      <c r="BR1866" s="112">
        <v>0.41611900000000002</v>
      </c>
      <c r="BS1866" s="112">
        <v>0.43284</v>
      </c>
      <c r="BT1866" s="112">
        <v>0.54367200000000004</v>
      </c>
      <c r="BU1866" s="117">
        <v>0.66921600000000003</v>
      </c>
      <c r="BV1866" s="112">
        <v>5.9995300000000001E-2</v>
      </c>
      <c r="BW1866" s="112">
        <v>0.40703899999999998</v>
      </c>
      <c r="BX1866" s="112">
        <v>0.19217200000000001</v>
      </c>
      <c r="BY1866" s="112">
        <v>0.35220800000000002</v>
      </c>
      <c r="BZ1866" s="112">
        <v>0.82469300000000001</v>
      </c>
      <c r="CA1866" s="112">
        <v>0.678539</v>
      </c>
      <c r="CB1866" s="112">
        <v>0.64634400000000003</v>
      </c>
      <c r="CC1866" s="112">
        <v>0.71250000000000002</v>
      </c>
      <c r="CD1866" s="117">
        <v>0.894154</v>
      </c>
      <c r="CE1866" s="105">
        <v>-0.58446600000000004</v>
      </c>
      <c r="CF1866" s="105">
        <v>-0.29448800000000003</v>
      </c>
      <c r="CG1866" s="105">
        <v>-0.78052100000000002</v>
      </c>
      <c r="CH1866" s="105">
        <v>-0.26199299999999998</v>
      </c>
      <c r="CI1866" s="105">
        <v>0.132133</v>
      </c>
      <c r="CJ1866" s="105">
        <v>-0.29111599999999999</v>
      </c>
      <c r="CK1866" s="105">
        <v>-0.14197299999999999</v>
      </c>
      <c r="CL1866" s="105">
        <v>0.15945000000000001</v>
      </c>
      <c r="CM1866" s="116">
        <v>7.6321299999999995E-2</v>
      </c>
    </row>
    <row r="1867" spans="1:91">
      <c r="A1867" s="104" t="s">
        <v>4780</v>
      </c>
      <c r="B1867" s="104" t="s">
        <v>4781</v>
      </c>
      <c r="C1867" s="104" t="s">
        <v>4782</v>
      </c>
      <c r="D1867" s="105">
        <v>25.820799999999998</v>
      </c>
      <c r="E1867" s="108">
        <v>43862396</v>
      </c>
      <c r="F1867" s="108">
        <v>41024185.969999999</v>
      </c>
      <c r="G1867" s="108">
        <v>37055738.380000003</v>
      </c>
      <c r="H1867" s="108">
        <v>27435646.5</v>
      </c>
      <c r="I1867" s="108">
        <v>15134584</v>
      </c>
      <c r="J1867" s="108">
        <v>21985665</v>
      </c>
      <c r="K1867" s="108">
        <v>32691288.940000001</v>
      </c>
      <c r="L1867" s="108">
        <v>16620304.75</v>
      </c>
      <c r="M1867" s="108">
        <v>41770454</v>
      </c>
      <c r="N1867" s="108">
        <v>53605612</v>
      </c>
      <c r="O1867" s="108">
        <v>45367150.75</v>
      </c>
      <c r="P1867" s="108">
        <v>44527760</v>
      </c>
      <c r="Q1867" s="108">
        <v>52377928</v>
      </c>
      <c r="R1867" s="108">
        <v>57421895.630000003</v>
      </c>
      <c r="S1867" s="108">
        <v>25846233.559999999</v>
      </c>
      <c r="T1867" s="108">
        <v>47967743.630000003</v>
      </c>
      <c r="U1867" s="108">
        <v>48974788</v>
      </c>
      <c r="V1867" s="108">
        <v>54144116</v>
      </c>
      <c r="W1867" s="108">
        <v>49066909</v>
      </c>
      <c r="X1867" s="108">
        <v>45838592.630000003</v>
      </c>
      <c r="Y1867" s="108">
        <v>59452612</v>
      </c>
      <c r="Z1867" s="108">
        <v>47089632</v>
      </c>
      <c r="AA1867" s="108">
        <v>55186397</v>
      </c>
      <c r="AB1867" s="108">
        <v>46661252</v>
      </c>
      <c r="AC1867" s="108">
        <v>17068722.629999999</v>
      </c>
      <c r="AD1867" s="108">
        <v>49506828</v>
      </c>
      <c r="AE1867" s="108">
        <v>49010469.880000003</v>
      </c>
      <c r="AF1867" s="108">
        <v>56652121</v>
      </c>
      <c r="AG1867" s="108">
        <v>55897297.75</v>
      </c>
      <c r="AH1867" s="115">
        <v>59804976</v>
      </c>
      <c r="AI1867" s="105">
        <v>25.77</v>
      </c>
      <c r="AJ1867" s="105">
        <v>26.0059</v>
      </c>
      <c r="AK1867" s="105">
        <v>25.802499999999998</v>
      </c>
      <c r="AL1867" s="105">
        <v>24.983899999999998</v>
      </c>
      <c r="AM1867" s="105">
        <v>24.328800000000001</v>
      </c>
      <c r="AN1867" s="105">
        <v>25.285299999999999</v>
      </c>
      <c r="AO1867" s="105">
        <v>25.174199999999999</v>
      </c>
      <c r="AP1867" s="105">
        <v>25.1142</v>
      </c>
      <c r="AQ1867" s="105">
        <v>25.505099999999999</v>
      </c>
      <c r="AR1867" s="105">
        <v>26.021799999999999</v>
      </c>
      <c r="AS1867" s="105">
        <v>26.110299999999999</v>
      </c>
      <c r="AT1867" s="105">
        <v>26.0124</v>
      </c>
      <c r="AU1867" s="105">
        <v>25.855799999999999</v>
      </c>
      <c r="AV1867" s="105">
        <v>26.064800000000002</v>
      </c>
      <c r="AW1867" s="105">
        <v>25.199000000000002</v>
      </c>
      <c r="AX1867" s="105">
        <v>25.8949</v>
      </c>
      <c r="AY1867" s="105">
        <v>25.882000000000001</v>
      </c>
      <c r="AZ1867" s="105">
        <v>26.1143</v>
      </c>
      <c r="BA1867" s="105">
        <v>25.793199999999999</v>
      </c>
      <c r="BB1867" s="105">
        <v>25.8309</v>
      </c>
      <c r="BC1867" s="105">
        <v>26.015799999999999</v>
      </c>
      <c r="BD1867" s="105">
        <v>25.849</v>
      </c>
      <c r="BE1867" s="105">
        <v>26.133900000000001</v>
      </c>
      <c r="BF1867" s="105">
        <v>25.912299999999998</v>
      </c>
      <c r="BG1867" s="105">
        <v>24.035900000000002</v>
      </c>
      <c r="BH1867" s="105">
        <v>25.558599999999998</v>
      </c>
      <c r="BI1867" s="105">
        <v>25.560500000000001</v>
      </c>
      <c r="BJ1867" s="105">
        <v>25.810700000000001</v>
      </c>
      <c r="BK1867" s="105">
        <v>25.698399999999999</v>
      </c>
      <c r="BL1867" s="116">
        <v>25.8687</v>
      </c>
      <c r="BM1867" s="112">
        <v>0.49520700000000001</v>
      </c>
      <c r="BN1867" s="112">
        <v>3.1928600000000001E-2</v>
      </c>
      <c r="BO1867" s="112">
        <v>1.5877499999999999E-2</v>
      </c>
      <c r="BP1867" s="112">
        <v>1.2272999999999999E-2</v>
      </c>
      <c r="BQ1867" s="112">
        <v>0.76208699999999996</v>
      </c>
      <c r="BR1867" s="112">
        <v>0.131462</v>
      </c>
      <c r="BS1867" s="112">
        <v>0.36244300000000002</v>
      </c>
      <c r="BT1867" s="112">
        <v>0.15900800000000001</v>
      </c>
      <c r="BU1867" s="117">
        <v>0.220161</v>
      </c>
      <c r="BV1867" s="112">
        <v>0.57364899999999996</v>
      </c>
      <c r="BW1867" s="112">
        <v>7.9140100000000005E-2</v>
      </c>
      <c r="BX1867" s="112">
        <v>7.4626499999999998E-2</v>
      </c>
      <c r="BY1867" s="112">
        <v>3.1993199999999999E-2</v>
      </c>
      <c r="BZ1867" s="112">
        <v>0.88623600000000002</v>
      </c>
      <c r="CA1867" s="112">
        <v>0.37411499999999998</v>
      </c>
      <c r="CB1867" s="112">
        <v>0.59101300000000001</v>
      </c>
      <c r="CC1867" s="112">
        <v>0.34953299999999998</v>
      </c>
      <c r="CD1867" s="117">
        <v>0.70063399999999998</v>
      </c>
      <c r="CE1867" s="105">
        <v>6.6817600000000005E-2</v>
      </c>
      <c r="CF1867" s="105">
        <v>-0.92662599999999995</v>
      </c>
      <c r="CG1867" s="105">
        <v>-0.52813600000000005</v>
      </c>
      <c r="CH1867" s="105">
        <v>0.25553599999999999</v>
      </c>
      <c r="CI1867" s="105">
        <v>-8.6078600000000005E-2</v>
      </c>
      <c r="CJ1867" s="105">
        <v>0.171128</v>
      </c>
      <c r="CK1867" s="105">
        <v>8.7330500000000005E-2</v>
      </c>
      <c r="CL1867" s="105">
        <v>0.17244999999999999</v>
      </c>
      <c r="CM1867" s="116">
        <v>-0.74094300000000002</v>
      </c>
    </row>
    <row r="1868" spans="1:91">
      <c r="A1868" s="104" t="s">
        <v>5537</v>
      </c>
      <c r="B1868" s="104" t="s">
        <v>5538</v>
      </c>
      <c r="C1868" s="104" t="s">
        <v>3923</v>
      </c>
      <c r="D1868" s="105">
        <v>24.1646</v>
      </c>
      <c r="E1868" s="108">
        <v>10016712</v>
      </c>
      <c r="F1868" s="108">
        <v>11628006</v>
      </c>
      <c r="G1868" s="108"/>
      <c r="H1868" s="108">
        <v>8566905</v>
      </c>
      <c r="I1868" s="108"/>
      <c r="J1868" s="108"/>
      <c r="K1868" s="108">
        <v>4307705</v>
      </c>
      <c r="L1868" s="108"/>
      <c r="M1868" s="108">
        <v>55560735</v>
      </c>
      <c r="N1868" s="108"/>
      <c r="O1868" s="108"/>
      <c r="P1868" s="108"/>
      <c r="Q1868" s="108">
        <v>87091834</v>
      </c>
      <c r="R1868" s="108">
        <v>100277499</v>
      </c>
      <c r="S1868" s="108"/>
      <c r="T1868" s="108">
        <v>88246066</v>
      </c>
      <c r="U1868" s="108">
        <v>94392612</v>
      </c>
      <c r="V1868" s="108">
        <v>121191975</v>
      </c>
      <c r="W1868" s="108">
        <v>73563011</v>
      </c>
      <c r="X1868" s="108">
        <v>70201599</v>
      </c>
      <c r="Y1868" s="108">
        <v>95931351</v>
      </c>
      <c r="Z1868" s="108">
        <v>55926051</v>
      </c>
      <c r="AA1868" s="108">
        <v>76335558</v>
      </c>
      <c r="AB1868" s="108">
        <v>83850425</v>
      </c>
      <c r="AC1868" s="108">
        <v>12169808</v>
      </c>
      <c r="AD1868" s="108">
        <v>18834994</v>
      </c>
      <c r="AE1868" s="108">
        <v>14464104</v>
      </c>
      <c r="AF1868" s="108">
        <v>17911578</v>
      </c>
      <c r="AG1868" s="108">
        <v>17310878</v>
      </c>
      <c r="AH1868" s="115">
        <v>18972584</v>
      </c>
      <c r="AI1868" s="105">
        <v>23.639399999999998</v>
      </c>
      <c r="AJ1868" s="105">
        <v>24.213200000000001</v>
      </c>
      <c r="AK1868" s="105">
        <v>24.116299999999999</v>
      </c>
      <c r="AL1868" s="105">
        <v>23.3047</v>
      </c>
      <c r="AM1868" s="105">
        <v>22.638200000000001</v>
      </c>
      <c r="AN1868" s="105">
        <v>23.316099999999999</v>
      </c>
      <c r="AO1868" s="105">
        <v>22.2774</v>
      </c>
      <c r="AP1868" s="105">
        <v>22.6709</v>
      </c>
      <c r="AQ1868" s="105">
        <v>25.916699999999999</v>
      </c>
      <c r="AR1868" s="105">
        <v>21.542899999999999</v>
      </c>
      <c r="AS1868" s="105">
        <v>20.159099999999999</v>
      </c>
      <c r="AT1868" s="105">
        <v>21.959800000000001</v>
      </c>
      <c r="AU1868" s="105">
        <v>26.594000000000001</v>
      </c>
      <c r="AV1868" s="105">
        <v>26.8691</v>
      </c>
      <c r="AW1868" s="105">
        <v>22.53</v>
      </c>
      <c r="AX1868" s="105">
        <v>26.7743</v>
      </c>
      <c r="AY1868" s="105">
        <v>26.8293</v>
      </c>
      <c r="AZ1868" s="105">
        <v>27.255500000000001</v>
      </c>
      <c r="BA1868" s="105">
        <v>26.377400000000002</v>
      </c>
      <c r="BB1868" s="105">
        <v>26.421099999999999</v>
      </c>
      <c r="BC1868" s="105">
        <v>26.683800000000002</v>
      </c>
      <c r="BD1868" s="105">
        <v>26.129000000000001</v>
      </c>
      <c r="BE1868" s="105">
        <v>26.616499999999998</v>
      </c>
      <c r="BF1868" s="105">
        <v>26.757899999999999</v>
      </c>
      <c r="BG1868" s="105">
        <v>23.4495</v>
      </c>
      <c r="BH1868" s="105">
        <v>24.1798</v>
      </c>
      <c r="BI1868" s="105">
        <v>23.799900000000001</v>
      </c>
      <c r="BJ1868" s="105">
        <v>24.1494</v>
      </c>
      <c r="BK1868" s="105">
        <v>23.970300000000002</v>
      </c>
      <c r="BL1868" s="116">
        <v>24.2257</v>
      </c>
      <c r="BM1868" s="112">
        <v>0.55062699999999998</v>
      </c>
      <c r="BN1868" s="112">
        <v>1.2163E-2</v>
      </c>
      <c r="BO1868" s="112">
        <v>0.691334</v>
      </c>
      <c r="BP1868" s="112">
        <v>6.2210199999999998E-3</v>
      </c>
      <c r="BQ1868" s="112">
        <v>0.43557099999999999</v>
      </c>
      <c r="BR1868" s="112">
        <v>7.5181599999999999E-5</v>
      </c>
      <c r="BS1868" s="112">
        <v>4.0774500000000001E-5</v>
      </c>
      <c r="BT1868" s="112">
        <v>3.1128299999999998E-4</v>
      </c>
      <c r="BU1868" s="117">
        <v>0.24451400000000001</v>
      </c>
      <c r="BV1868" s="112">
        <v>0.62315500000000001</v>
      </c>
      <c r="BW1868" s="112">
        <v>4.3559599999999997E-2</v>
      </c>
      <c r="BX1868" s="112">
        <v>0.76495199999999997</v>
      </c>
      <c r="BY1868" s="112">
        <v>2.0319500000000001E-2</v>
      </c>
      <c r="BZ1868" s="112">
        <v>0.71915799999999996</v>
      </c>
      <c r="CA1868" s="112">
        <v>9.4766099999999999E-3</v>
      </c>
      <c r="CB1868" s="112">
        <v>1.0349199999999999E-2</v>
      </c>
      <c r="CC1868" s="112">
        <v>1.6119399999999999E-2</v>
      </c>
      <c r="CD1868" s="117">
        <v>0.71893099999999999</v>
      </c>
      <c r="CE1868" s="105">
        <v>-0.125498</v>
      </c>
      <c r="CF1868" s="105">
        <v>-1.0287599999999999</v>
      </c>
      <c r="CG1868" s="105">
        <v>-0.493483</v>
      </c>
      <c r="CH1868" s="105">
        <v>-2.89453</v>
      </c>
      <c r="CI1868" s="105">
        <v>1.2159199999999999</v>
      </c>
      <c r="CJ1868" s="105">
        <v>2.83792</v>
      </c>
      <c r="CK1868" s="105">
        <v>2.379</v>
      </c>
      <c r="CL1868" s="105">
        <v>2.3860000000000001</v>
      </c>
      <c r="CM1868" s="116">
        <v>-0.30542000000000002</v>
      </c>
    </row>
    <row r="1869" spans="1:91">
      <c r="A1869" s="104" t="s">
        <v>4783</v>
      </c>
      <c r="B1869" s="104" t="s">
        <v>4784</v>
      </c>
      <c r="C1869" s="104" t="s">
        <v>4785</v>
      </c>
      <c r="D1869" s="105">
        <v>24.774099999999997</v>
      </c>
      <c r="E1869" s="108">
        <v>8329232.5</v>
      </c>
      <c r="F1869" s="108"/>
      <c r="G1869" s="108">
        <v>8514028</v>
      </c>
      <c r="H1869" s="108">
        <v>11963906</v>
      </c>
      <c r="I1869" s="108">
        <v>17874152</v>
      </c>
      <c r="J1869" s="108">
        <v>13421545</v>
      </c>
      <c r="K1869" s="108"/>
      <c r="L1869" s="108">
        <v>6224283</v>
      </c>
      <c r="M1869" s="108">
        <v>12768304</v>
      </c>
      <c r="N1869" s="108">
        <v>19901094</v>
      </c>
      <c r="O1869" s="108">
        <v>22259766</v>
      </c>
      <c r="P1869" s="108">
        <v>22422270</v>
      </c>
      <c r="Q1869" s="108">
        <v>33941616</v>
      </c>
      <c r="R1869" s="108">
        <v>33489152</v>
      </c>
      <c r="S1869" s="108">
        <v>19396112</v>
      </c>
      <c r="T1869" s="108">
        <v>36868284</v>
      </c>
      <c r="U1869" s="108"/>
      <c r="V1869" s="108">
        <v>13057185</v>
      </c>
      <c r="W1869" s="108">
        <v>43426412</v>
      </c>
      <c r="X1869" s="108">
        <v>40713388</v>
      </c>
      <c r="Y1869" s="108">
        <v>41313448</v>
      </c>
      <c r="Z1869" s="108">
        <v>23551144</v>
      </c>
      <c r="AA1869" s="108">
        <v>21677098</v>
      </c>
      <c r="AB1869" s="108">
        <v>20551374</v>
      </c>
      <c r="AC1869" s="108">
        <v>21122596</v>
      </c>
      <c r="AD1869" s="108">
        <v>32126494</v>
      </c>
      <c r="AE1869" s="108">
        <v>36691692</v>
      </c>
      <c r="AF1869" s="108">
        <v>33933000</v>
      </c>
      <c r="AG1869" s="108">
        <v>41083292</v>
      </c>
      <c r="AH1869" s="115">
        <v>36478516</v>
      </c>
      <c r="AI1869" s="105">
        <v>23.373200000000001</v>
      </c>
      <c r="AJ1869" s="105">
        <v>21.055700000000002</v>
      </c>
      <c r="AK1869" s="105">
        <v>23.7974</v>
      </c>
      <c r="AL1869" s="105">
        <v>23.7866</v>
      </c>
      <c r="AM1869" s="105">
        <v>24.526499999999999</v>
      </c>
      <c r="AN1869" s="105">
        <v>24.526499999999999</v>
      </c>
      <c r="AO1869" s="105">
        <v>22.668600000000001</v>
      </c>
      <c r="AP1869" s="105">
        <v>23.68</v>
      </c>
      <c r="AQ1869" s="105">
        <v>23.795200000000001</v>
      </c>
      <c r="AR1869" s="105">
        <v>24.5197</v>
      </c>
      <c r="AS1869" s="105">
        <v>25.122199999999999</v>
      </c>
      <c r="AT1869" s="105">
        <v>25.022600000000001</v>
      </c>
      <c r="AU1869" s="105">
        <v>25.2197</v>
      </c>
      <c r="AV1869" s="105">
        <v>25.286899999999999</v>
      </c>
      <c r="AW1869" s="105">
        <v>24.823599999999999</v>
      </c>
      <c r="AX1869" s="105">
        <v>25.5152</v>
      </c>
      <c r="AY1869" s="105">
        <v>22.4178</v>
      </c>
      <c r="AZ1869" s="105">
        <v>24.061</v>
      </c>
      <c r="BA1869" s="105">
        <v>25.617000000000001</v>
      </c>
      <c r="BB1869" s="105">
        <v>25.668299999999999</v>
      </c>
      <c r="BC1869" s="105">
        <v>25.515000000000001</v>
      </c>
      <c r="BD1869" s="105">
        <v>24.783999999999999</v>
      </c>
      <c r="BE1869" s="105">
        <v>24.764199999999999</v>
      </c>
      <c r="BF1869" s="105">
        <v>24.729299999999999</v>
      </c>
      <c r="BG1869" s="105">
        <v>24.340599999999998</v>
      </c>
      <c r="BH1869" s="105">
        <v>24.9345</v>
      </c>
      <c r="BI1869" s="105">
        <v>25.142800000000001</v>
      </c>
      <c r="BJ1869" s="105">
        <v>25.071200000000001</v>
      </c>
      <c r="BK1869" s="105">
        <v>25.241700000000002</v>
      </c>
      <c r="BL1869" s="116">
        <v>25.145299999999999</v>
      </c>
      <c r="BM1869" s="112">
        <v>4.7611500000000001E-2</v>
      </c>
      <c r="BN1869" s="112">
        <v>2.5577599999999999E-2</v>
      </c>
      <c r="BO1869" s="112">
        <v>8.0231199999999999E-3</v>
      </c>
      <c r="BP1869" s="112">
        <v>0.24203</v>
      </c>
      <c r="BQ1869" s="112">
        <v>0.79381100000000004</v>
      </c>
      <c r="BR1869" s="112">
        <v>0.26699099999999998</v>
      </c>
      <c r="BS1869" s="112">
        <v>2.58918E-3</v>
      </c>
      <c r="BT1869" s="112">
        <v>1.6175499999999999E-3</v>
      </c>
      <c r="BU1869" s="117">
        <v>0.23042899999999999</v>
      </c>
      <c r="BV1869" s="112">
        <v>9.64309E-2</v>
      </c>
      <c r="BW1869" s="112">
        <v>6.7932099999999995E-2</v>
      </c>
      <c r="BX1869" s="112">
        <v>5.1933399999999998E-2</v>
      </c>
      <c r="BY1869" s="112">
        <v>0.32315700000000003</v>
      </c>
      <c r="BZ1869" s="112">
        <v>0.90188699999999999</v>
      </c>
      <c r="CA1869" s="112">
        <v>0.53496999999999995</v>
      </c>
      <c r="CB1869" s="112">
        <v>5.4246299999999997E-2</v>
      </c>
      <c r="CC1869" s="112">
        <v>3.0785099999999999E-2</v>
      </c>
      <c r="CD1869" s="117">
        <v>0.70753500000000003</v>
      </c>
      <c r="CE1869" s="105">
        <v>-2.4106100000000001</v>
      </c>
      <c r="CF1869" s="105">
        <v>-0.87287199999999998</v>
      </c>
      <c r="CG1869" s="105">
        <v>-1.77145</v>
      </c>
      <c r="CH1869" s="105">
        <v>-0.264575</v>
      </c>
      <c r="CI1869" s="105">
        <v>-4.2664199999999999E-2</v>
      </c>
      <c r="CJ1869" s="105">
        <v>-1.1547400000000001</v>
      </c>
      <c r="CK1869" s="105">
        <v>0.44735900000000001</v>
      </c>
      <c r="CL1869" s="105">
        <v>-0.39356000000000002</v>
      </c>
      <c r="CM1869" s="116">
        <v>-0.346773</v>
      </c>
    </row>
    <row r="1870" spans="1:91">
      <c r="A1870" s="104" t="s">
        <v>4786</v>
      </c>
      <c r="B1870" s="104" t="s">
        <v>4787</v>
      </c>
      <c r="C1870" s="104" t="s">
        <v>846</v>
      </c>
      <c r="D1870" s="105">
        <v>30.47035</v>
      </c>
      <c r="E1870" s="108">
        <v>1041402751</v>
      </c>
      <c r="F1870" s="108">
        <v>2679303980</v>
      </c>
      <c r="G1870" s="108">
        <v>2791721984</v>
      </c>
      <c r="H1870" s="108">
        <v>1333070123</v>
      </c>
      <c r="I1870" s="108">
        <v>1980225789</v>
      </c>
      <c r="J1870" s="108">
        <v>681590427.29999995</v>
      </c>
      <c r="K1870" s="108">
        <v>1495038876</v>
      </c>
      <c r="L1870" s="108">
        <v>784452785.29999995</v>
      </c>
      <c r="M1870" s="108">
        <v>1028990258</v>
      </c>
      <c r="N1870" s="108">
        <v>931435887.79999995</v>
      </c>
      <c r="O1870" s="108">
        <v>1525537100</v>
      </c>
      <c r="P1870" s="108">
        <v>1170451254</v>
      </c>
      <c r="Q1870" s="108">
        <v>879742810</v>
      </c>
      <c r="R1870" s="108">
        <v>874700848.5</v>
      </c>
      <c r="S1870" s="108">
        <v>1852876508</v>
      </c>
      <c r="T1870" s="108">
        <v>785777172.5</v>
      </c>
      <c r="U1870" s="108">
        <v>1243446859</v>
      </c>
      <c r="V1870" s="108">
        <v>1313326443</v>
      </c>
      <c r="W1870" s="108">
        <v>1311978771</v>
      </c>
      <c r="X1870" s="108">
        <v>1555353559</v>
      </c>
      <c r="Y1870" s="108">
        <v>961292918</v>
      </c>
      <c r="Z1870" s="108">
        <v>1136481235</v>
      </c>
      <c r="AA1870" s="108">
        <v>871566673</v>
      </c>
      <c r="AB1870" s="108">
        <v>811639291</v>
      </c>
      <c r="AC1870" s="108">
        <v>1378640475</v>
      </c>
      <c r="AD1870" s="108">
        <v>1434981802</v>
      </c>
      <c r="AE1870" s="108">
        <v>1923854714</v>
      </c>
      <c r="AF1870" s="108">
        <v>1324793418</v>
      </c>
      <c r="AG1870" s="108">
        <v>1780560848</v>
      </c>
      <c r="AH1870" s="115">
        <v>950362156</v>
      </c>
      <c r="AI1870" s="105">
        <v>30.339400000000001</v>
      </c>
      <c r="AJ1870" s="105">
        <v>31.8856</v>
      </c>
      <c r="AK1870" s="105">
        <v>31.936900000000001</v>
      </c>
      <c r="AL1870" s="105">
        <v>30.586500000000001</v>
      </c>
      <c r="AM1870" s="105">
        <v>31.315999999999999</v>
      </c>
      <c r="AN1870" s="105">
        <v>29.894100000000002</v>
      </c>
      <c r="AO1870" s="105">
        <v>30.692</v>
      </c>
      <c r="AP1870" s="105">
        <v>30.347100000000001</v>
      </c>
      <c r="AQ1870" s="105">
        <v>30.127700000000001</v>
      </c>
      <c r="AR1870" s="105">
        <v>30.2377</v>
      </c>
      <c r="AS1870" s="105">
        <v>31.027100000000001</v>
      </c>
      <c r="AT1870" s="105">
        <v>30.7286</v>
      </c>
      <c r="AU1870" s="105">
        <v>29.9389</v>
      </c>
      <c r="AV1870" s="105">
        <v>29.9939</v>
      </c>
      <c r="AW1870" s="105">
        <v>31.1221</v>
      </c>
      <c r="AX1870" s="105">
        <v>29.928899999999999</v>
      </c>
      <c r="AY1870" s="105">
        <v>30.536000000000001</v>
      </c>
      <c r="AZ1870" s="105">
        <v>30.617899999999999</v>
      </c>
      <c r="BA1870" s="105">
        <v>30.533999999999999</v>
      </c>
      <c r="BB1870" s="105">
        <v>30.8721</v>
      </c>
      <c r="BC1870" s="105">
        <v>30.0397</v>
      </c>
      <c r="BD1870" s="105">
        <v>30.482700000000001</v>
      </c>
      <c r="BE1870" s="105">
        <v>30.132200000000001</v>
      </c>
      <c r="BF1870" s="105">
        <v>30.032900000000001</v>
      </c>
      <c r="BG1870" s="105">
        <v>30.403700000000001</v>
      </c>
      <c r="BH1870" s="105">
        <v>30.457999999999998</v>
      </c>
      <c r="BI1870" s="105">
        <v>30.8552</v>
      </c>
      <c r="BJ1870" s="105">
        <v>30.3582</v>
      </c>
      <c r="BK1870" s="105">
        <v>30.672000000000001</v>
      </c>
      <c r="BL1870" s="116">
        <v>29.840800000000002</v>
      </c>
      <c r="BM1870" s="112">
        <v>0.130302</v>
      </c>
      <c r="BN1870" s="112">
        <v>0.55276999999999998</v>
      </c>
      <c r="BO1870" s="112">
        <v>0.75320399999999998</v>
      </c>
      <c r="BP1870" s="112">
        <v>0.32559900000000003</v>
      </c>
      <c r="BQ1870" s="112">
        <v>0.89939100000000005</v>
      </c>
      <c r="BR1870" s="112">
        <v>0.83894899999999994</v>
      </c>
      <c r="BS1870" s="112">
        <v>0.60541</v>
      </c>
      <c r="BT1870" s="112">
        <v>0.80225100000000005</v>
      </c>
      <c r="BU1870" s="117">
        <v>0.37244899999999997</v>
      </c>
      <c r="BV1870" s="112">
        <v>0.20117499999999999</v>
      </c>
      <c r="BW1870" s="112">
        <v>0.63419599999999998</v>
      </c>
      <c r="BX1870" s="112">
        <v>0.81671700000000003</v>
      </c>
      <c r="BY1870" s="112">
        <v>0.41045100000000001</v>
      </c>
      <c r="BZ1870" s="112">
        <v>0.95384800000000003</v>
      </c>
      <c r="CA1870" s="112">
        <v>0.92999799999999999</v>
      </c>
      <c r="CB1870" s="112">
        <v>0.76939299999999999</v>
      </c>
      <c r="CC1870" s="112">
        <v>0.889019</v>
      </c>
      <c r="CD1870" s="117">
        <v>0.75453099999999995</v>
      </c>
      <c r="CE1870" s="105">
        <v>1.09697</v>
      </c>
      <c r="CF1870" s="105">
        <v>0.30852400000000002</v>
      </c>
      <c r="CG1870" s="105">
        <v>9.8590899999999995E-2</v>
      </c>
      <c r="CH1870" s="105">
        <v>0.37412099999999998</v>
      </c>
      <c r="CI1870" s="105">
        <v>6.1317400000000001E-2</v>
      </c>
      <c r="CJ1870" s="105">
        <v>7.0577600000000004E-2</v>
      </c>
      <c r="CK1870" s="105">
        <v>0.191631</v>
      </c>
      <c r="CL1870" s="105">
        <v>-7.4415200000000001E-2</v>
      </c>
      <c r="CM1870" s="116">
        <v>0.28198099999999998</v>
      </c>
    </row>
    <row r="1871" spans="1:91">
      <c r="A1871" s="104" t="s">
        <v>4788</v>
      </c>
      <c r="B1871" s="104" t="s">
        <v>4789</v>
      </c>
      <c r="C1871" s="104" t="s">
        <v>471</v>
      </c>
      <c r="D1871" s="105">
        <v>27.248699999999999</v>
      </c>
      <c r="E1871" s="108">
        <v>45111876</v>
      </c>
      <c r="F1871" s="108">
        <v>22260364</v>
      </c>
      <c r="G1871" s="108">
        <v>56252465</v>
      </c>
      <c r="H1871" s="108"/>
      <c r="I1871" s="108"/>
      <c r="J1871" s="108">
        <v>2793503.75</v>
      </c>
      <c r="K1871" s="108">
        <v>30948672</v>
      </c>
      <c r="L1871" s="108">
        <v>6074773.5</v>
      </c>
      <c r="M1871" s="108">
        <v>15823428</v>
      </c>
      <c r="N1871" s="108">
        <v>63273585</v>
      </c>
      <c r="O1871" s="108">
        <v>32444128.5</v>
      </c>
      <c r="P1871" s="108">
        <v>27717736</v>
      </c>
      <c r="Q1871" s="108">
        <v>98591400.75</v>
      </c>
      <c r="R1871" s="108">
        <v>58923728</v>
      </c>
      <c r="S1871" s="108">
        <v>233011908</v>
      </c>
      <c r="T1871" s="108">
        <v>203808400.80000001</v>
      </c>
      <c r="U1871" s="108">
        <v>183095801.30000001</v>
      </c>
      <c r="V1871" s="108">
        <v>91949460</v>
      </c>
      <c r="W1871" s="108">
        <v>271223353.30000001</v>
      </c>
      <c r="X1871" s="108">
        <v>170617363.5</v>
      </c>
      <c r="Y1871" s="108">
        <v>194632405</v>
      </c>
      <c r="Z1871" s="108">
        <v>234093619</v>
      </c>
      <c r="AA1871" s="108">
        <v>152753456.5</v>
      </c>
      <c r="AB1871" s="108">
        <v>184038982.5</v>
      </c>
      <c r="AC1871" s="108">
        <v>367659932</v>
      </c>
      <c r="AD1871" s="108">
        <v>224516941</v>
      </c>
      <c r="AE1871" s="108">
        <v>394566572.30000001</v>
      </c>
      <c r="AF1871" s="108">
        <v>437881900</v>
      </c>
      <c r="AG1871" s="108">
        <v>536463976</v>
      </c>
      <c r="AH1871" s="115">
        <v>583637854</v>
      </c>
      <c r="AI1871" s="105">
        <v>25.810500000000001</v>
      </c>
      <c r="AJ1871" s="105">
        <v>25.1419</v>
      </c>
      <c r="AK1871" s="105">
        <v>26.398199999999999</v>
      </c>
      <c r="AL1871" s="105">
        <v>22.994900000000001</v>
      </c>
      <c r="AM1871" s="105">
        <v>22.283799999999999</v>
      </c>
      <c r="AN1871" s="105">
        <v>22.0733</v>
      </c>
      <c r="AO1871" s="105">
        <v>25.092300000000002</v>
      </c>
      <c r="AP1871" s="105">
        <v>23.65</v>
      </c>
      <c r="AQ1871" s="105">
        <v>24.104700000000001</v>
      </c>
      <c r="AR1871" s="105">
        <v>26.25</v>
      </c>
      <c r="AS1871" s="105">
        <v>25.6403</v>
      </c>
      <c r="AT1871" s="105">
        <v>25.328499999999998</v>
      </c>
      <c r="AU1871" s="105">
        <v>26.7712</v>
      </c>
      <c r="AV1871" s="105">
        <v>26.102</v>
      </c>
      <c r="AW1871" s="105">
        <v>28.226199999999999</v>
      </c>
      <c r="AX1871" s="105">
        <v>27.981999999999999</v>
      </c>
      <c r="AY1871" s="105">
        <v>27.76</v>
      </c>
      <c r="AZ1871" s="105">
        <v>26.841100000000001</v>
      </c>
      <c r="BA1871" s="105">
        <v>28.259799999999998</v>
      </c>
      <c r="BB1871" s="105">
        <v>27.6891</v>
      </c>
      <c r="BC1871" s="105">
        <v>27.750299999999999</v>
      </c>
      <c r="BD1871" s="105">
        <v>28.238399999999999</v>
      </c>
      <c r="BE1871" s="105">
        <v>27.656300000000002</v>
      </c>
      <c r="BF1871" s="105">
        <v>27.891999999999999</v>
      </c>
      <c r="BG1871" s="105">
        <v>28.503299999999999</v>
      </c>
      <c r="BH1871" s="105">
        <v>27.7761</v>
      </c>
      <c r="BI1871" s="105">
        <v>28.569600000000001</v>
      </c>
      <c r="BJ1871" s="105">
        <v>28.760999999999999</v>
      </c>
      <c r="BK1871" s="105">
        <v>28.9419</v>
      </c>
      <c r="BL1871" s="116">
        <v>29.110600000000002</v>
      </c>
      <c r="BM1871" s="112">
        <v>1.1126599999999999E-3</v>
      </c>
      <c r="BN1871" s="112">
        <v>2.5833399999999999E-5</v>
      </c>
      <c r="BO1871" s="112">
        <v>4.41676E-4</v>
      </c>
      <c r="BP1871" s="112">
        <v>3.7819699999999998E-4</v>
      </c>
      <c r="BQ1871" s="112">
        <v>3.9981900000000001E-2</v>
      </c>
      <c r="BR1871" s="112">
        <v>1.7853600000000001E-2</v>
      </c>
      <c r="BS1871" s="112">
        <v>7.4324600000000001E-3</v>
      </c>
      <c r="BT1871" s="112">
        <v>6.8658900000000004E-3</v>
      </c>
      <c r="BU1871" s="117">
        <v>7.4802800000000003E-2</v>
      </c>
      <c r="BV1871" s="112">
        <v>1.31819E-2</v>
      </c>
      <c r="BW1871" s="112">
        <v>2.91157E-3</v>
      </c>
      <c r="BX1871" s="112">
        <v>1.3019299999999999E-2</v>
      </c>
      <c r="BY1871" s="112">
        <v>5.2509100000000001E-3</v>
      </c>
      <c r="BZ1871" s="112">
        <v>0.364402</v>
      </c>
      <c r="CA1871" s="112">
        <v>0.12749099999999999</v>
      </c>
      <c r="CB1871" s="112">
        <v>8.63067E-2</v>
      </c>
      <c r="CC1871" s="112">
        <v>6.4758999999999997E-2</v>
      </c>
      <c r="CD1871" s="117">
        <v>0.58025199999999999</v>
      </c>
      <c r="CE1871" s="105">
        <v>-3.1543000000000001</v>
      </c>
      <c r="CF1871" s="105">
        <v>-6.4871800000000004</v>
      </c>
      <c r="CG1871" s="105">
        <v>-4.6555200000000001</v>
      </c>
      <c r="CH1871" s="105">
        <v>-3.1982400000000002</v>
      </c>
      <c r="CI1871" s="105">
        <v>-1.90466</v>
      </c>
      <c r="CJ1871" s="105">
        <v>-1.4101300000000001</v>
      </c>
      <c r="CK1871" s="105">
        <v>-1.03807</v>
      </c>
      <c r="CL1871" s="105">
        <v>-1.0089300000000001</v>
      </c>
      <c r="CM1871" s="116">
        <v>-0.65484200000000004</v>
      </c>
    </row>
    <row r="1872" spans="1:91">
      <c r="A1872" s="104" t="s">
        <v>4790</v>
      </c>
      <c r="B1872" s="104" t="s">
        <v>4791</v>
      </c>
      <c r="C1872" s="104" t="s">
        <v>1021</v>
      </c>
      <c r="D1872" s="105">
        <v>28.899050000000003</v>
      </c>
      <c r="E1872" s="108">
        <v>220309514</v>
      </c>
      <c r="F1872" s="108">
        <v>285919648</v>
      </c>
      <c r="G1872" s="108">
        <v>303184768</v>
      </c>
      <c r="H1872" s="108">
        <v>228312894.5</v>
      </c>
      <c r="I1872" s="108">
        <v>169156336</v>
      </c>
      <c r="J1872" s="108">
        <v>277080704</v>
      </c>
      <c r="K1872" s="108">
        <v>319172298</v>
      </c>
      <c r="L1872" s="108">
        <v>604996160</v>
      </c>
      <c r="M1872" s="108">
        <v>331806790</v>
      </c>
      <c r="N1872" s="108">
        <v>392972032</v>
      </c>
      <c r="O1872" s="108">
        <v>353367979</v>
      </c>
      <c r="P1872" s="108">
        <v>301797311.30000001</v>
      </c>
      <c r="Q1872" s="108">
        <v>319082956</v>
      </c>
      <c r="R1872" s="108">
        <v>349712510</v>
      </c>
      <c r="S1872" s="108">
        <v>612289712</v>
      </c>
      <c r="T1872" s="108">
        <v>542625372</v>
      </c>
      <c r="U1872" s="108">
        <v>343041828</v>
      </c>
      <c r="V1872" s="108">
        <v>303269946</v>
      </c>
      <c r="W1872" s="108">
        <v>648308723.79999995</v>
      </c>
      <c r="X1872" s="108">
        <v>317926718</v>
      </c>
      <c r="Y1872" s="108">
        <v>463632609</v>
      </c>
      <c r="Z1872" s="108">
        <v>496417503</v>
      </c>
      <c r="AA1872" s="108">
        <v>282493469.30000001</v>
      </c>
      <c r="AB1872" s="108">
        <v>389030260</v>
      </c>
      <c r="AC1872" s="108">
        <v>823534888</v>
      </c>
      <c r="AD1872" s="108">
        <v>615163160</v>
      </c>
      <c r="AE1872" s="108">
        <v>685083168</v>
      </c>
      <c r="AF1872" s="108">
        <v>867566676</v>
      </c>
      <c r="AG1872" s="108">
        <v>877675832</v>
      </c>
      <c r="AH1872" s="115">
        <v>577462072</v>
      </c>
      <c r="AI1872" s="105">
        <v>28.098400000000002</v>
      </c>
      <c r="AJ1872" s="105">
        <v>28.734000000000002</v>
      </c>
      <c r="AK1872" s="105">
        <v>28.827100000000002</v>
      </c>
      <c r="AL1872" s="105">
        <v>28.040800000000001</v>
      </c>
      <c r="AM1872" s="105">
        <v>27.789100000000001</v>
      </c>
      <c r="AN1872" s="105">
        <v>28.555</v>
      </c>
      <c r="AO1872" s="105">
        <v>28.511900000000001</v>
      </c>
      <c r="AP1872" s="105">
        <v>29.980599999999999</v>
      </c>
      <c r="AQ1872" s="105">
        <v>28.494900000000001</v>
      </c>
      <c r="AR1872" s="105">
        <v>28.971</v>
      </c>
      <c r="AS1872" s="105">
        <v>28.984999999999999</v>
      </c>
      <c r="AT1872" s="105">
        <v>28.773199999999999</v>
      </c>
      <c r="AU1872" s="105">
        <v>28.450900000000001</v>
      </c>
      <c r="AV1872" s="105">
        <v>28.671299999999999</v>
      </c>
      <c r="AW1872" s="105">
        <v>29.6068</v>
      </c>
      <c r="AX1872" s="105">
        <v>29.3947</v>
      </c>
      <c r="AY1872" s="105">
        <v>28.6875</v>
      </c>
      <c r="AZ1872" s="105">
        <v>28.5441</v>
      </c>
      <c r="BA1872" s="105">
        <v>29.516999999999999</v>
      </c>
      <c r="BB1872" s="105">
        <v>28.5961</v>
      </c>
      <c r="BC1872" s="105">
        <v>29.0078</v>
      </c>
      <c r="BD1872" s="105">
        <v>29.273099999999999</v>
      </c>
      <c r="BE1872" s="105">
        <v>28.494800000000001</v>
      </c>
      <c r="BF1872" s="105">
        <v>28.971900000000002</v>
      </c>
      <c r="BG1872" s="105">
        <v>29.657399999999999</v>
      </c>
      <c r="BH1872" s="105">
        <v>29.235900000000001</v>
      </c>
      <c r="BI1872" s="105">
        <v>29.365600000000001</v>
      </c>
      <c r="BJ1872" s="105">
        <v>29.747399999999999</v>
      </c>
      <c r="BK1872" s="105">
        <v>29.659199999999998</v>
      </c>
      <c r="BL1872" s="116">
        <v>29.104099999999999</v>
      </c>
      <c r="BM1872" s="112">
        <v>3.5628699999999999E-2</v>
      </c>
      <c r="BN1872" s="112">
        <v>1.0414400000000001E-2</v>
      </c>
      <c r="BO1872" s="112">
        <v>0.39386500000000002</v>
      </c>
      <c r="BP1872" s="112">
        <v>4.9176200000000003E-2</v>
      </c>
      <c r="BQ1872" s="112">
        <v>0.218773</v>
      </c>
      <c r="BR1872" s="112">
        <v>0.130717</v>
      </c>
      <c r="BS1872" s="112">
        <v>0.237593</v>
      </c>
      <c r="BT1872" s="112">
        <v>0.123317</v>
      </c>
      <c r="BU1872" s="117">
        <v>0.74080999999999997</v>
      </c>
      <c r="BV1872" s="112">
        <v>8.1283099999999997E-2</v>
      </c>
      <c r="BW1872" s="112">
        <v>3.9591099999999997E-2</v>
      </c>
      <c r="BX1872" s="112">
        <v>0.50376799999999999</v>
      </c>
      <c r="BY1872" s="112">
        <v>9.0684799999999996E-2</v>
      </c>
      <c r="BZ1872" s="112">
        <v>0.59221699999999999</v>
      </c>
      <c r="CA1872" s="112">
        <v>0.372699</v>
      </c>
      <c r="CB1872" s="112">
        <v>0.46930699999999997</v>
      </c>
      <c r="CC1872" s="112">
        <v>0.30291400000000002</v>
      </c>
      <c r="CD1872" s="117">
        <v>0.912887</v>
      </c>
      <c r="CE1872" s="105">
        <v>-0.95037799999999995</v>
      </c>
      <c r="CF1872" s="105">
        <v>-1.3752599999999999</v>
      </c>
      <c r="CG1872" s="105">
        <v>-0.50781200000000004</v>
      </c>
      <c r="CH1872" s="105">
        <v>-0.59385500000000002</v>
      </c>
      <c r="CI1872" s="105">
        <v>-0.59389000000000003</v>
      </c>
      <c r="CJ1872" s="105">
        <v>-0.62813300000000005</v>
      </c>
      <c r="CK1872" s="105">
        <v>-0.46326000000000001</v>
      </c>
      <c r="CL1872" s="105">
        <v>-0.59031</v>
      </c>
      <c r="CM1872" s="116">
        <v>-8.3962800000000004E-2</v>
      </c>
    </row>
    <row r="1873" spans="1:91">
      <c r="A1873" s="104" t="s">
        <v>4792</v>
      </c>
      <c r="B1873" s="104" t="s">
        <v>4793</v>
      </c>
      <c r="C1873" s="104" t="s">
        <v>528</v>
      </c>
      <c r="D1873" s="105">
        <v>30.155899999999999</v>
      </c>
      <c r="E1873" s="108">
        <v>285433780</v>
      </c>
      <c r="F1873" s="108">
        <v>202738091.5</v>
      </c>
      <c r="G1873" s="108">
        <v>195011208.5</v>
      </c>
      <c r="H1873" s="108">
        <v>73728521</v>
      </c>
      <c r="I1873" s="108">
        <v>116629904</v>
      </c>
      <c r="J1873" s="108">
        <v>64450797</v>
      </c>
      <c r="K1873" s="108">
        <v>252493548</v>
      </c>
      <c r="L1873" s="108">
        <v>120730641</v>
      </c>
      <c r="M1873" s="108">
        <v>249311989</v>
      </c>
      <c r="N1873" s="108">
        <v>212393109</v>
      </c>
      <c r="O1873" s="108">
        <v>171445344</v>
      </c>
      <c r="P1873" s="108">
        <v>147377823.5</v>
      </c>
      <c r="Q1873" s="108">
        <v>473956153</v>
      </c>
      <c r="R1873" s="108">
        <v>453378404</v>
      </c>
      <c r="S1873" s="108">
        <v>928852486</v>
      </c>
      <c r="T1873" s="108">
        <v>1155488800</v>
      </c>
      <c r="U1873" s="108">
        <v>1129185781</v>
      </c>
      <c r="V1873" s="108">
        <v>942810596</v>
      </c>
      <c r="W1873" s="108">
        <v>1722643218</v>
      </c>
      <c r="X1873" s="108">
        <v>1398841220</v>
      </c>
      <c r="Y1873" s="108">
        <v>1629669095</v>
      </c>
      <c r="Z1873" s="108">
        <v>965800304</v>
      </c>
      <c r="AA1873" s="108">
        <v>992161900.5</v>
      </c>
      <c r="AB1873" s="108">
        <v>1182964934</v>
      </c>
      <c r="AC1873" s="108">
        <v>1932049181</v>
      </c>
      <c r="AD1873" s="108">
        <v>1334233229</v>
      </c>
      <c r="AE1873" s="108">
        <v>1590383712</v>
      </c>
      <c r="AF1873" s="108">
        <v>1864962608</v>
      </c>
      <c r="AG1873" s="108">
        <v>2037189220</v>
      </c>
      <c r="AH1873" s="115">
        <v>2867256500</v>
      </c>
      <c r="AI1873" s="105">
        <v>28.472100000000001</v>
      </c>
      <c r="AJ1873" s="105">
        <v>28.247199999999999</v>
      </c>
      <c r="AK1873" s="105">
        <v>28.1998</v>
      </c>
      <c r="AL1873" s="105">
        <v>26.4101</v>
      </c>
      <c r="AM1873" s="105">
        <v>27.270099999999999</v>
      </c>
      <c r="AN1873" s="105">
        <v>26.719000000000001</v>
      </c>
      <c r="AO1873" s="105">
        <v>28.173999999999999</v>
      </c>
      <c r="AP1873" s="105">
        <v>27.8081</v>
      </c>
      <c r="AQ1873" s="105">
        <v>28.0825</v>
      </c>
      <c r="AR1873" s="105">
        <v>28.130800000000001</v>
      </c>
      <c r="AS1873" s="105">
        <v>27.9955</v>
      </c>
      <c r="AT1873" s="105">
        <v>27.739100000000001</v>
      </c>
      <c r="AU1873" s="105">
        <v>29.008600000000001</v>
      </c>
      <c r="AV1873" s="105">
        <v>29.0458</v>
      </c>
      <c r="AW1873" s="105">
        <v>30.1694</v>
      </c>
      <c r="AX1873" s="105">
        <v>30.485199999999999</v>
      </c>
      <c r="AY1873" s="105">
        <v>30.3977</v>
      </c>
      <c r="AZ1873" s="105">
        <v>30.142399999999999</v>
      </c>
      <c r="BA1873" s="105">
        <v>30.9269</v>
      </c>
      <c r="BB1873" s="105">
        <v>30.717099999999999</v>
      </c>
      <c r="BC1873" s="105">
        <v>30.795000000000002</v>
      </c>
      <c r="BD1873" s="105">
        <v>30.247800000000002</v>
      </c>
      <c r="BE1873" s="105">
        <v>30.3188</v>
      </c>
      <c r="BF1873" s="105">
        <v>30.5763</v>
      </c>
      <c r="BG1873" s="105">
        <v>30.8916</v>
      </c>
      <c r="BH1873" s="105">
        <v>30.3535</v>
      </c>
      <c r="BI1873" s="105">
        <v>30.5806</v>
      </c>
      <c r="BJ1873" s="105">
        <v>30.851500000000001</v>
      </c>
      <c r="BK1873" s="105">
        <v>30.860299999999999</v>
      </c>
      <c r="BL1873" s="116">
        <v>31.418299999999999</v>
      </c>
      <c r="BM1873" s="112">
        <v>1.8346899999999999E-4</v>
      </c>
      <c r="BN1873" s="112">
        <v>1.7285600000000001E-4</v>
      </c>
      <c r="BO1873" s="112">
        <v>1.5516E-4</v>
      </c>
      <c r="BP1873" s="112">
        <v>1.4907899999999999E-4</v>
      </c>
      <c r="BQ1873" s="112">
        <v>1.8265900000000002E-2</v>
      </c>
      <c r="BR1873" s="112">
        <v>3.0465699999999998E-2</v>
      </c>
      <c r="BS1873" s="112">
        <v>0.30772899999999997</v>
      </c>
      <c r="BT1873" s="112">
        <v>3.5570999999999998E-2</v>
      </c>
      <c r="BU1873" s="117">
        <v>0.14918400000000001</v>
      </c>
      <c r="BV1873" s="112">
        <v>5.99958E-3</v>
      </c>
      <c r="BW1873" s="112">
        <v>6.7454100000000003E-3</v>
      </c>
      <c r="BX1873" s="112">
        <v>8.6391699999999998E-3</v>
      </c>
      <c r="BY1873" s="112">
        <v>3.6774400000000001E-3</v>
      </c>
      <c r="BZ1873" s="112">
        <v>0.28923500000000002</v>
      </c>
      <c r="CA1873" s="112">
        <v>0.16214500000000001</v>
      </c>
      <c r="CB1873" s="112">
        <v>0.54050299999999996</v>
      </c>
      <c r="CC1873" s="112">
        <v>0.15454399999999999</v>
      </c>
      <c r="CD1873" s="117">
        <v>0.67133900000000002</v>
      </c>
      <c r="CE1873" s="105">
        <v>-2.7370299999999999</v>
      </c>
      <c r="CF1873" s="105">
        <v>-4.2436100000000003</v>
      </c>
      <c r="CG1873" s="105">
        <v>-3.02182</v>
      </c>
      <c r="CH1873" s="105">
        <v>-3.0882299999999998</v>
      </c>
      <c r="CI1873" s="105">
        <v>-1.63541</v>
      </c>
      <c r="CJ1873" s="105">
        <v>-0.70158399999999999</v>
      </c>
      <c r="CK1873" s="105">
        <v>-0.230324</v>
      </c>
      <c r="CL1873" s="105">
        <v>-0.66238799999999998</v>
      </c>
      <c r="CM1873" s="116">
        <v>-0.43480400000000002</v>
      </c>
    </row>
    <row r="1874" spans="1:91">
      <c r="A1874" s="104" t="s">
        <v>4794</v>
      </c>
      <c r="B1874" s="104" t="s">
        <v>4795</v>
      </c>
      <c r="C1874" s="104" t="s">
        <v>1305</v>
      </c>
      <c r="D1874" s="105">
        <v>29.340699999999998</v>
      </c>
      <c r="E1874" s="108">
        <v>384125888.5</v>
      </c>
      <c r="F1874" s="108">
        <v>280998617.30000001</v>
      </c>
      <c r="G1874" s="108">
        <v>283039479</v>
      </c>
      <c r="H1874" s="108">
        <v>470374878.5</v>
      </c>
      <c r="I1874" s="108">
        <v>546547319.29999995</v>
      </c>
      <c r="J1874" s="108">
        <v>371955173</v>
      </c>
      <c r="K1874" s="108">
        <v>673083358</v>
      </c>
      <c r="L1874" s="108">
        <v>807552617.5</v>
      </c>
      <c r="M1874" s="108">
        <v>517681944</v>
      </c>
      <c r="N1874" s="108">
        <v>323798085</v>
      </c>
      <c r="O1874" s="108">
        <v>175952880.5</v>
      </c>
      <c r="P1874" s="108">
        <v>188375750</v>
      </c>
      <c r="Q1874" s="108">
        <v>719840676</v>
      </c>
      <c r="R1874" s="108">
        <v>733166287</v>
      </c>
      <c r="S1874" s="108">
        <v>541227235.5</v>
      </c>
      <c r="T1874" s="108">
        <v>653705087</v>
      </c>
      <c r="U1874" s="108">
        <v>849960560.5</v>
      </c>
      <c r="V1874" s="108">
        <v>489068064</v>
      </c>
      <c r="W1874" s="108">
        <v>768831749</v>
      </c>
      <c r="X1874" s="108">
        <v>779518049.5</v>
      </c>
      <c r="Y1874" s="108">
        <v>485237720</v>
      </c>
      <c r="Z1874" s="108">
        <v>775919742</v>
      </c>
      <c r="AA1874" s="108">
        <v>660543037</v>
      </c>
      <c r="AB1874" s="108">
        <v>480074232</v>
      </c>
      <c r="AC1874" s="108">
        <v>582290270</v>
      </c>
      <c r="AD1874" s="108">
        <v>651799144</v>
      </c>
      <c r="AE1874" s="108">
        <v>683774172.5</v>
      </c>
      <c r="AF1874" s="108">
        <v>723612886</v>
      </c>
      <c r="AG1874" s="108">
        <v>609979485</v>
      </c>
      <c r="AH1874" s="115">
        <v>743886994</v>
      </c>
      <c r="AI1874" s="105">
        <v>28.900500000000001</v>
      </c>
      <c r="AJ1874" s="105">
        <v>28.6523</v>
      </c>
      <c r="AK1874" s="105">
        <v>28.703800000000001</v>
      </c>
      <c r="AL1874" s="105">
        <v>29.083600000000001</v>
      </c>
      <c r="AM1874" s="105">
        <v>29.4695</v>
      </c>
      <c r="AN1874" s="105">
        <v>29.014199999999999</v>
      </c>
      <c r="AO1874" s="105">
        <v>29.576899999999998</v>
      </c>
      <c r="AP1874" s="105">
        <v>30.398900000000001</v>
      </c>
      <c r="AQ1874" s="105">
        <v>29.136600000000001</v>
      </c>
      <c r="AR1874" s="105">
        <v>28.7118</v>
      </c>
      <c r="AS1874" s="105">
        <v>28.023599999999998</v>
      </c>
      <c r="AT1874" s="105">
        <v>28.0932</v>
      </c>
      <c r="AU1874" s="105">
        <v>29.631</v>
      </c>
      <c r="AV1874" s="105">
        <v>29.7393</v>
      </c>
      <c r="AW1874" s="105">
        <v>29.393000000000001</v>
      </c>
      <c r="AX1874" s="105">
        <v>29.663399999999999</v>
      </c>
      <c r="AY1874" s="105">
        <v>29.988199999999999</v>
      </c>
      <c r="AZ1874" s="105">
        <v>29.188400000000001</v>
      </c>
      <c r="BA1874" s="105">
        <v>29.763000000000002</v>
      </c>
      <c r="BB1874" s="105">
        <v>29.887699999999999</v>
      </c>
      <c r="BC1874" s="105">
        <v>29.071899999999999</v>
      </c>
      <c r="BD1874" s="105">
        <v>29.914300000000001</v>
      </c>
      <c r="BE1874" s="105">
        <v>29.7075</v>
      </c>
      <c r="BF1874" s="105">
        <v>29.275300000000001</v>
      </c>
      <c r="BG1874" s="105">
        <v>29.166899999999998</v>
      </c>
      <c r="BH1874" s="105">
        <v>29.3186</v>
      </c>
      <c r="BI1874" s="105">
        <v>29.3628</v>
      </c>
      <c r="BJ1874" s="105">
        <v>29.485700000000001</v>
      </c>
      <c r="BK1874" s="105">
        <v>29.125599999999999</v>
      </c>
      <c r="BL1874" s="116">
        <v>29.4709</v>
      </c>
      <c r="BM1874" s="112">
        <v>1.21447E-2</v>
      </c>
      <c r="BN1874" s="112">
        <v>0.40404099999999998</v>
      </c>
      <c r="BO1874" s="112">
        <v>0.42630899999999999</v>
      </c>
      <c r="BP1874" s="112">
        <v>1.1996400000000001E-2</v>
      </c>
      <c r="BQ1874" s="112">
        <v>0.219055</v>
      </c>
      <c r="BR1874" s="112">
        <v>0.386849</v>
      </c>
      <c r="BS1874" s="112">
        <v>0.487788</v>
      </c>
      <c r="BT1874" s="112">
        <v>0.28828799999999999</v>
      </c>
      <c r="BU1874" s="117">
        <v>0.58592</v>
      </c>
      <c r="BV1874" s="112">
        <v>4.44366E-2</v>
      </c>
      <c r="BW1874" s="112">
        <v>0.49224000000000001</v>
      </c>
      <c r="BX1874" s="112">
        <v>0.53351300000000001</v>
      </c>
      <c r="BY1874" s="112">
        <v>3.15731E-2</v>
      </c>
      <c r="BZ1874" s="112">
        <v>0.59221699999999999</v>
      </c>
      <c r="CA1874" s="112">
        <v>0.65304200000000001</v>
      </c>
      <c r="CB1874" s="112">
        <v>0.68751499999999999</v>
      </c>
      <c r="CC1874" s="112">
        <v>0.49297800000000003</v>
      </c>
      <c r="CD1874" s="117">
        <v>0.85340499999999997</v>
      </c>
      <c r="CE1874" s="105">
        <v>-0.60853400000000002</v>
      </c>
      <c r="CF1874" s="105">
        <v>-0.171626</v>
      </c>
      <c r="CG1874" s="105">
        <v>0.343393</v>
      </c>
      <c r="CH1874" s="105">
        <v>-1.08453</v>
      </c>
      <c r="CI1874" s="105">
        <v>0.22700300000000001</v>
      </c>
      <c r="CJ1874" s="105">
        <v>0.25260500000000002</v>
      </c>
      <c r="CK1874" s="105">
        <v>0.21347099999999999</v>
      </c>
      <c r="CL1874" s="105">
        <v>0.27161200000000002</v>
      </c>
      <c r="CM1874" s="116">
        <v>-7.7950800000000001E-2</v>
      </c>
    </row>
    <row r="1875" spans="1:91">
      <c r="A1875" s="104" t="s">
        <v>5539</v>
      </c>
      <c r="B1875" s="104" t="s">
        <v>5540</v>
      </c>
      <c r="C1875" s="104" t="s">
        <v>1185</v>
      </c>
      <c r="D1875" s="105">
        <v>27.291399999999999</v>
      </c>
      <c r="E1875" s="108">
        <v>253229256</v>
      </c>
      <c r="F1875" s="108">
        <v>158411536</v>
      </c>
      <c r="G1875" s="108">
        <v>175183212.80000001</v>
      </c>
      <c r="H1875" s="108">
        <v>78997446</v>
      </c>
      <c r="I1875" s="108">
        <v>98789545</v>
      </c>
      <c r="J1875" s="108">
        <v>115048076.90000001</v>
      </c>
      <c r="K1875" s="108">
        <v>139129542.30000001</v>
      </c>
      <c r="L1875" s="108">
        <v>34965264.5</v>
      </c>
      <c r="M1875" s="108">
        <v>85893913</v>
      </c>
      <c r="N1875" s="108">
        <v>117892567</v>
      </c>
      <c r="O1875" s="108">
        <v>57756326.25</v>
      </c>
      <c r="P1875" s="108">
        <v>101327597.59999999</v>
      </c>
      <c r="Q1875" s="108">
        <v>66682812</v>
      </c>
      <c r="R1875" s="108">
        <v>181952480</v>
      </c>
      <c r="S1875" s="108">
        <v>78623608</v>
      </c>
      <c r="T1875" s="108">
        <v>115806550.5</v>
      </c>
      <c r="U1875" s="108">
        <v>195065674</v>
      </c>
      <c r="V1875" s="108">
        <v>98214745</v>
      </c>
      <c r="W1875" s="108">
        <v>148891696</v>
      </c>
      <c r="X1875" s="108">
        <v>144759733</v>
      </c>
      <c r="Y1875" s="108">
        <v>198169723.5</v>
      </c>
      <c r="Z1875" s="108">
        <v>156619429</v>
      </c>
      <c r="AA1875" s="108">
        <v>121948442.5</v>
      </c>
      <c r="AB1875" s="108">
        <v>185990935.80000001</v>
      </c>
      <c r="AC1875" s="108">
        <v>108696430</v>
      </c>
      <c r="AD1875" s="108">
        <v>82651288</v>
      </c>
      <c r="AE1875" s="108">
        <v>115715244.5</v>
      </c>
      <c r="AF1875" s="108">
        <v>216718688</v>
      </c>
      <c r="AG1875" s="108">
        <v>242839247</v>
      </c>
      <c r="AH1875" s="115">
        <v>111404632.8</v>
      </c>
      <c r="AI1875" s="105">
        <v>28.299399999999999</v>
      </c>
      <c r="AJ1875" s="105">
        <v>27.9208</v>
      </c>
      <c r="AK1875" s="105">
        <v>28.053799999999999</v>
      </c>
      <c r="AL1875" s="105">
        <v>26.509699999999999</v>
      </c>
      <c r="AM1875" s="105">
        <v>27.035699999999999</v>
      </c>
      <c r="AN1875" s="105">
        <v>27.462299999999999</v>
      </c>
      <c r="AO1875" s="105">
        <v>27.3232</v>
      </c>
      <c r="AP1875" s="105">
        <v>26.179400000000001</v>
      </c>
      <c r="AQ1875" s="105">
        <v>26.545100000000001</v>
      </c>
      <c r="AR1875" s="105">
        <v>27.259599999999999</v>
      </c>
      <c r="AS1875" s="105">
        <v>26.442299999999999</v>
      </c>
      <c r="AT1875" s="105">
        <v>27.198599999999999</v>
      </c>
      <c r="AU1875" s="105">
        <v>26.2105</v>
      </c>
      <c r="AV1875" s="105">
        <v>27.7287</v>
      </c>
      <c r="AW1875" s="105">
        <v>26.659700000000001</v>
      </c>
      <c r="AX1875" s="105">
        <v>27.166499999999999</v>
      </c>
      <c r="AY1875" s="105">
        <v>27.8611</v>
      </c>
      <c r="AZ1875" s="105">
        <v>26.950500000000002</v>
      </c>
      <c r="BA1875" s="105">
        <v>27.394600000000001</v>
      </c>
      <c r="BB1875" s="105">
        <v>27.458100000000002</v>
      </c>
      <c r="BC1875" s="105">
        <v>27.7639</v>
      </c>
      <c r="BD1875" s="105">
        <v>27.656199999999998</v>
      </c>
      <c r="BE1875" s="105">
        <v>27.3293</v>
      </c>
      <c r="BF1875" s="105">
        <v>27.9072</v>
      </c>
      <c r="BG1875" s="105">
        <v>26.709599999999998</v>
      </c>
      <c r="BH1875" s="105">
        <v>26.311399999999999</v>
      </c>
      <c r="BI1875" s="105">
        <v>26.799900000000001</v>
      </c>
      <c r="BJ1875" s="105">
        <v>27.746300000000002</v>
      </c>
      <c r="BK1875" s="105">
        <v>27.8279</v>
      </c>
      <c r="BL1875" s="116">
        <v>26.7957</v>
      </c>
      <c r="BM1875" s="112">
        <v>0.14341499999999999</v>
      </c>
      <c r="BN1875" s="112">
        <v>0.35139199999999998</v>
      </c>
      <c r="BO1875" s="112">
        <v>0.17691200000000001</v>
      </c>
      <c r="BP1875" s="112">
        <v>0.31126700000000002</v>
      </c>
      <c r="BQ1875" s="112">
        <v>0.35050700000000001</v>
      </c>
      <c r="BR1875" s="112">
        <v>0.77667799999999998</v>
      </c>
      <c r="BS1875" s="112">
        <v>0.82591999999999999</v>
      </c>
      <c r="BT1875" s="112">
        <v>0.66304600000000002</v>
      </c>
      <c r="BU1875" s="117">
        <v>7.97099E-2</v>
      </c>
      <c r="BV1875" s="112">
        <v>0.214339</v>
      </c>
      <c r="BW1875" s="112">
        <v>0.44293900000000003</v>
      </c>
      <c r="BX1875" s="112">
        <v>0.28799000000000002</v>
      </c>
      <c r="BY1875" s="112">
        <v>0.39838899999999999</v>
      </c>
      <c r="BZ1875" s="112">
        <v>0.67562599999999995</v>
      </c>
      <c r="CA1875" s="112">
        <v>0.90243499999999999</v>
      </c>
      <c r="CB1875" s="112">
        <v>0.92003599999999996</v>
      </c>
      <c r="CC1875" s="112">
        <v>0.79399799999999998</v>
      </c>
      <c r="CD1875" s="117">
        <v>0.59891799999999995</v>
      </c>
      <c r="CE1875" s="105">
        <v>0.63468899999999995</v>
      </c>
      <c r="CF1875" s="105">
        <v>-0.45407399999999998</v>
      </c>
      <c r="CG1875" s="105">
        <v>-0.77405000000000002</v>
      </c>
      <c r="CH1875" s="105">
        <v>-0.48975800000000003</v>
      </c>
      <c r="CI1875" s="105">
        <v>-0.59035499999999996</v>
      </c>
      <c r="CJ1875" s="105">
        <v>-0.13059200000000001</v>
      </c>
      <c r="CK1875" s="105">
        <v>8.2250599999999993E-2</v>
      </c>
      <c r="CL1875" s="105">
        <v>0.174316</v>
      </c>
      <c r="CM1875" s="116">
        <v>-0.84966799999999998</v>
      </c>
    </row>
    <row r="1876" spans="1:91">
      <c r="A1876" s="104" t="s">
        <v>4796</v>
      </c>
      <c r="B1876" s="104" t="s">
        <v>4797</v>
      </c>
      <c r="C1876" s="104" t="s">
        <v>471</v>
      </c>
      <c r="D1876" s="105">
        <v>28.013449999999999</v>
      </c>
      <c r="E1876" s="108">
        <v>220765739</v>
      </c>
      <c r="F1876" s="108">
        <v>1031265217</v>
      </c>
      <c r="G1876" s="108">
        <v>264162674</v>
      </c>
      <c r="H1876" s="108">
        <v>319737130</v>
      </c>
      <c r="I1876" s="108">
        <v>240222367.30000001</v>
      </c>
      <c r="J1876" s="108">
        <v>235493734.40000001</v>
      </c>
      <c r="K1876" s="108">
        <v>386972302.5</v>
      </c>
      <c r="L1876" s="108">
        <v>132503766.90000001</v>
      </c>
      <c r="M1876" s="108">
        <v>289882096</v>
      </c>
      <c r="N1876" s="108">
        <v>135148936.80000001</v>
      </c>
      <c r="O1876" s="108">
        <v>132805666</v>
      </c>
      <c r="P1876" s="108">
        <v>240039541.5</v>
      </c>
      <c r="Q1876" s="108">
        <v>237264435.40000001</v>
      </c>
      <c r="R1876" s="108">
        <v>340496270.30000001</v>
      </c>
      <c r="S1876" s="108">
        <v>201357469</v>
      </c>
      <c r="T1876" s="108">
        <v>178889600</v>
      </c>
      <c r="U1876" s="108">
        <v>208497581.59999999</v>
      </c>
      <c r="V1876" s="108">
        <v>340658750.80000001</v>
      </c>
      <c r="W1876" s="108">
        <v>178149906.59999999</v>
      </c>
      <c r="X1876" s="108">
        <v>194534613</v>
      </c>
      <c r="Y1876" s="108">
        <v>207357648</v>
      </c>
      <c r="Z1876" s="108">
        <v>184689459.5</v>
      </c>
      <c r="AA1876" s="108">
        <v>197056317.5</v>
      </c>
      <c r="AB1876" s="108">
        <v>175263690</v>
      </c>
      <c r="AC1876" s="108">
        <v>341971867.30000001</v>
      </c>
      <c r="AD1876" s="108">
        <v>216534552.30000001</v>
      </c>
      <c r="AE1876" s="108">
        <v>227366633.5</v>
      </c>
      <c r="AF1876" s="108">
        <v>259236163.5</v>
      </c>
      <c r="AG1876" s="108">
        <v>274667245.5</v>
      </c>
      <c r="AH1876" s="115">
        <v>230402415.80000001</v>
      </c>
      <c r="AI1876" s="105">
        <v>28.101400000000002</v>
      </c>
      <c r="AJ1876" s="105">
        <v>30.517199999999999</v>
      </c>
      <c r="AK1876" s="105">
        <v>28.635400000000001</v>
      </c>
      <c r="AL1876" s="105">
        <v>28.526700000000002</v>
      </c>
      <c r="AM1876" s="105">
        <v>28.305499999999999</v>
      </c>
      <c r="AN1876" s="105">
        <v>28.322900000000001</v>
      </c>
      <c r="AO1876" s="105">
        <v>28.789899999999999</v>
      </c>
      <c r="AP1876" s="105">
        <v>27.9099</v>
      </c>
      <c r="AQ1876" s="105">
        <v>28.3</v>
      </c>
      <c r="AR1876" s="105">
        <v>27.4771</v>
      </c>
      <c r="AS1876" s="105">
        <v>27.6191</v>
      </c>
      <c r="AT1876" s="105">
        <v>28.442900000000002</v>
      </c>
      <c r="AU1876" s="105">
        <v>28.037299999999998</v>
      </c>
      <c r="AV1876" s="105">
        <v>28.6328</v>
      </c>
      <c r="AW1876" s="105">
        <v>28.072700000000001</v>
      </c>
      <c r="AX1876" s="105">
        <v>27.793800000000001</v>
      </c>
      <c r="AY1876" s="105">
        <v>27.947500000000002</v>
      </c>
      <c r="AZ1876" s="105">
        <v>28.7257</v>
      </c>
      <c r="BA1876" s="105">
        <v>27.653500000000001</v>
      </c>
      <c r="BB1876" s="105">
        <v>27.882400000000001</v>
      </c>
      <c r="BC1876" s="105">
        <v>27.836200000000002</v>
      </c>
      <c r="BD1876" s="105">
        <v>27.895</v>
      </c>
      <c r="BE1876" s="105">
        <v>28.022200000000002</v>
      </c>
      <c r="BF1876" s="105">
        <v>27.8215</v>
      </c>
      <c r="BG1876" s="105">
        <v>28.380199999999999</v>
      </c>
      <c r="BH1876" s="105">
        <v>27.717300000000002</v>
      </c>
      <c r="BI1876" s="105">
        <v>27.7743</v>
      </c>
      <c r="BJ1876" s="105">
        <v>28.0047</v>
      </c>
      <c r="BK1876" s="105">
        <v>27.997900000000001</v>
      </c>
      <c r="BL1876" s="116">
        <v>27.8247</v>
      </c>
      <c r="BM1876" s="112">
        <v>0.19514699999999999</v>
      </c>
      <c r="BN1876" s="112">
        <v>8.66894E-3</v>
      </c>
      <c r="BO1876" s="112">
        <v>0.20904500000000001</v>
      </c>
      <c r="BP1876" s="112">
        <v>0.76980599999999999</v>
      </c>
      <c r="BQ1876" s="112">
        <v>0.204758</v>
      </c>
      <c r="BR1876" s="112">
        <v>0.50900599999999996</v>
      </c>
      <c r="BS1876" s="112">
        <v>0.172098</v>
      </c>
      <c r="BT1876" s="112">
        <v>0.74033899999999997</v>
      </c>
      <c r="BU1876" s="117">
        <v>0.94951200000000002</v>
      </c>
      <c r="BV1876" s="112">
        <v>0.27392100000000003</v>
      </c>
      <c r="BW1876" s="112">
        <v>3.55585E-2</v>
      </c>
      <c r="BX1876" s="112">
        <v>0.31923499999999999</v>
      </c>
      <c r="BY1876" s="112">
        <v>0.81398899999999996</v>
      </c>
      <c r="BZ1876" s="112">
        <v>0.57440199999999997</v>
      </c>
      <c r="CA1876" s="112">
        <v>0.74732200000000004</v>
      </c>
      <c r="CB1876" s="112">
        <v>0.39096799999999998</v>
      </c>
      <c r="CC1876" s="112">
        <v>0.84685900000000003</v>
      </c>
      <c r="CD1876" s="117">
        <v>0.98605100000000001</v>
      </c>
      <c r="CE1876" s="105">
        <v>1.1422399999999999</v>
      </c>
      <c r="CF1876" s="105">
        <v>0.44257099999999999</v>
      </c>
      <c r="CG1876" s="105">
        <v>0.39082</v>
      </c>
      <c r="CH1876" s="105">
        <v>-9.6064899999999995E-2</v>
      </c>
      <c r="CI1876" s="105">
        <v>0.30515100000000001</v>
      </c>
      <c r="CJ1876" s="105">
        <v>0.213231</v>
      </c>
      <c r="CK1876" s="105">
        <v>-0.151784</v>
      </c>
      <c r="CL1876" s="105">
        <v>-2.9523199999999999E-2</v>
      </c>
      <c r="CM1876" s="116">
        <v>1.4834099999999999E-2</v>
      </c>
    </row>
    <row r="1877" spans="1:91">
      <c r="A1877" s="104" t="s">
        <v>5541</v>
      </c>
      <c r="B1877" s="104" t="s">
        <v>5542</v>
      </c>
      <c r="C1877" s="104" t="s">
        <v>5543</v>
      </c>
      <c r="D1877" s="105">
        <v>22.654699999999998</v>
      </c>
      <c r="E1877" s="108">
        <v>39738565.75</v>
      </c>
      <c r="F1877" s="108">
        <v>56073810</v>
      </c>
      <c r="G1877" s="108">
        <v>36071881</v>
      </c>
      <c r="H1877" s="108">
        <v>56460853.25</v>
      </c>
      <c r="I1877" s="108">
        <v>70052143</v>
      </c>
      <c r="J1877" s="108">
        <v>64351770</v>
      </c>
      <c r="K1877" s="108">
        <v>59697768</v>
      </c>
      <c r="L1877" s="108">
        <v>63583804</v>
      </c>
      <c r="M1877" s="108">
        <v>4719058.5</v>
      </c>
      <c r="N1877" s="108">
        <v>2952646</v>
      </c>
      <c r="O1877" s="108">
        <v>8226915.5</v>
      </c>
      <c r="P1877" s="108"/>
      <c r="Q1877" s="108"/>
      <c r="R1877" s="108">
        <v>13573270.75</v>
      </c>
      <c r="S1877" s="108">
        <v>21501696.5</v>
      </c>
      <c r="T1877" s="108"/>
      <c r="U1877" s="108"/>
      <c r="V1877" s="108">
        <v>4190718</v>
      </c>
      <c r="W1877" s="108"/>
      <c r="X1877" s="108"/>
      <c r="Y1877" s="108"/>
      <c r="Z1877" s="108"/>
      <c r="AA1877" s="108"/>
      <c r="AB1877" s="108">
        <v>4247688</v>
      </c>
      <c r="AC1877" s="108"/>
      <c r="AD1877" s="108"/>
      <c r="AE1877" s="108"/>
      <c r="AF1877" s="108"/>
      <c r="AG1877" s="108"/>
      <c r="AH1877" s="115">
        <v>6180957</v>
      </c>
      <c r="AI1877" s="105">
        <v>25.627500000000001</v>
      </c>
      <c r="AJ1877" s="105">
        <v>26.45</v>
      </c>
      <c r="AK1877" s="105">
        <v>25.765999999999998</v>
      </c>
      <c r="AL1877" s="105">
        <v>26.025099999999998</v>
      </c>
      <c r="AM1877" s="105">
        <v>26.568999999999999</v>
      </c>
      <c r="AN1877" s="105">
        <v>26.749400000000001</v>
      </c>
      <c r="AO1877" s="105">
        <v>26.061</v>
      </c>
      <c r="AP1877" s="105">
        <v>27.053999999999998</v>
      </c>
      <c r="AQ1877" s="105">
        <v>22.359200000000001</v>
      </c>
      <c r="AR1877" s="105">
        <v>21.436299999999999</v>
      </c>
      <c r="AS1877" s="105">
        <v>23.883400000000002</v>
      </c>
      <c r="AT1877" s="105">
        <v>21.614599999999999</v>
      </c>
      <c r="AU1877" s="105">
        <v>22.077000000000002</v>
      </c>
      <c r="AV1877" s="105">
        <v>23.984000000000002</v>
      </c>
      <c r="AW1877" s="105">
        <v>24.982199999999999</v>
      </c>
      <c r="AX1877" s="105">
        <v>21.458600000000001</v>
      </c>
      <c r="AY1877" s="105">
        <v>22.800599999999999</v>
      </c>
      <c r="AZ1877" s="105">
        <v>22.235399999999998</v>
      </c>
      <c r="BA1877" s="105">
        <v>22.854800000000001</v>
      </c>
      <c r="BB1877" s="105">
        <v>21.039400000000001</v>
      </c>
      <c r="BC1877" s="105">
        <v>23.514299999999999</v>
      </c>
      <c r="BD1877" s="105">
        <v>21.793399999999998</v>
      </c>
      <c r="BE1877" s="105">
        <v>21.685300000000002</v>
      </c>
      <c r="BF1877" s="105">
        <v>22.454799999999999</v>
      </c>
      <c r="BG1877" s="105">
        <v>22.025500000000001</v>
      </c>
      <c r="BH1877" s="105">
        <v>21.855899999999998</v>
      </c>
      <c r="BI1877" s="105">
        <v>22.576899999999998</v>
      </c>
      <c r="BJ1877" s="105">
        <v>21.5657</v>
      </c>
      <c r="BK1877" s="105">
        <v>21.480499999999999</v>
      </c>
      <c r="BL1877" s="116">
        <v>22.732500000000002</v>
      </c>
      <c r="BM1877" s="112">
        <v>1.08603E-3</v>
      </c>
      <c r="BN1877" s="112">
        <v>5.9469799999999995E-4</v>
      </c>
      <c r="BO1877" s="112">
        <v>9.5061199999999998E-2</v>
      </c>
      <c r="BP1877" s="112">
        <v>0.68591899999999995</v>
      </c>
      <c r="BQ1877" s="112">
        <v>0.136292</v>
      </c>
      <c r="BR1877" s="112">
        <v>0.69235000000000002</v>
      </c>
      <c r="BS1877" s="112">
        <v>0.55440299999999998</v>
      </c>
      <c r="BT1877" s="112">
        <v>0.91796100000000003</v>
      </c>
      <c r="BU1877" s="117">
        <v>0.64739500000000005</v>
      </c>
      <c r="BV1877" s="112">
        <v>1.31699E-2</v>
      </c>
      <c r="BW1877" s="112">
        <v>1.1531E-2</v>
      </c>
      <c r="BX1877" s="112">
        <v>0.18843799999999999</v>
      </c>
      <c r="BY1877" s="112">
        <v>0.74502299999999999</v>
      </c>
      <c r="BZ1877" s="112">
        <v>0.51502300000000001</v>
      </c>
      <c r="CA1877" s="112">
        <v>0.85074899999999998</v>
      </c>
      <c r="CB1877" s="112">
        <v>0.73409500000000005</v>
      </c>
      <c r="CC1877" s="112">
        <v>0.95432099999999997</v>
      </c>
      <c r="CD1877" s="117">
        <v>0.88578100000000004</v>
      </c>
      <c r="CE1877" s="105">
        <v>4.0215699999999996</v>
      </c>
      <c r="CF1877" s="105">
        <v>4.5215699999999996</v>
      </c>
      <c r="CG1877" s="105">
        <v>3.2317900000000002</v>
      </c>
      <c r="CH1877" s="105">
        <v>0.38517200000000001</v>
      </c>
      <c r="CI1877" s="105">
        <v>1.75478</v>
      </c>
      <c r="CJ1877" s="105">
        <v>0.238619</v>
      </c>
      <c r="CK1877" s="105">
        <v>0.54323500000000002</v>
      </c>
      <c r="CL1877" s="105">
        <v>5.1549299999999999E-2</v>
      </c>
      <c r="CM1877" s="116">
        <v>0.22650700000000001</v>
      </c>
    </row>
    <row r="1878" spans="1:91">
      <c r="A1878" s="104" t="s">
        <v>4801</v>
      </c>
      <c r="B1878" s="104" t="s">
        <v>4802</v>
      </c>
      <c r="C1878" s="104" t="s">
        <v>832</v>
      </c>
      <c r="D1878" s="105">
        <v>30.85615</v>
      </c>
      <c r="E1878" s="108">
        <v>2155576126</v>
      </c>
      <c r="F1878" s="108">
        <v>2378678409</v>
      </c>
      <c r="G1878" s="108">
        <v>2321677193</v>
      </c>
      <c r="H1878" s="108">
        <v>2038188165</v>
      </c>
      <c r="I1878" s="108">
        <v>2217799953</v>
      </c>
      <c r="J1878" s="108">
        <v>2792344216</v>
      </c>
      <c r="K1878" s="108">
        <v>4297585551</v>
      </c>
      <c r="L1878" s="108">
        <v>5423778603</v>
      </c>
      <c r="M1878" s="108">
        <v>4355710548</v>
      </c>
      <c r="N1878" s="108">
        <v>2543692868</v>
      </c>
      <c r="O1878" s="108">
        <v>2641979714</v>
      </c>
      <c r="P1878" s="108">
        <v>1895778518</v>
      </c>
      <c r="Q1878" s="108">
        <v>1396198759</v>
      </c>
      <c r="R1878" s="108">
        <v>1438300109</v>
      </c>
      <c r="S1878" s="108">
        <v>642617817.5</v>
      </c>
      <c r="T1878" s="108">
        <v>1673713072</v>
      </c>
      <c r="U1878" s="108">
        <v>1538160808</v>
      </c>
      <c r="V1878" s="108">
        <v>1433113139</v>
      </c>
      <c r="W1878" s="108">
        <v>1463720414</v>
      </c>
      <c r="X1878" s="108">
        <v>1554676788</v>
      </c>
      <c r="Y1878" s="108">
        <v>1423536087</v>
      </c>
      <c r="Z1878" s="108">
        <v>1163479747</v>
      </c>
      <c r="AA1878" s="108">
        <v>1342048600</v>
      </c>
      <c r="AB1878" s="108">
        <v>1378613196</v>
      </c>
      <c r="AC1878" s="108">
        <v>1842535082</v>
      </c>
      <c r="AD1878" s="108">
        <v>1724527643</v>
      </c>
      <c r="AE1878" s="108">
        <v>2090291482</v>
      </c>
      <c r="AF1878" s="108">
        <v>1780189281</v>
      </c>
      <c r="AG1878" s="108">
        <v>1614040571</v>
      </c>
      <c r="AH1878" s="115">
        <v>1816383736</v>
      </c>
      <c r="AI1878" s="105">
        <v>31.3889</v>
      </c>
      <c r="AJ1878" s="105">
        <v>31.699100000000001</v>
      </c>
      <c r="AK1878" s="105">
        <v>31.651800000000001</v>
      </c>
      <c r="AL1878" s="105">
        <v>31.199000000000002</v>
      </c>
      <c r="AM1878" s="105">
        <v>31.473099999999999</v>
      </c>
      <c r="AN1878" s="105">
        <v>31.857399999999998</v>
      </c>
      <c r="AO1878" s="105">
        <v>32.265599999999999</v>
      </c>
      <c r="AP1878" s="105">
        <v>33.001800000000003</v>
      </c>
      <c r="AQ1878" s="105">
        <v>32.209400000000002</v>
      </c>
      <c r="AR1878" s="105">
        <v>31.653700000000001</v>
      </c>
      <c r="AS1878" s="105">
        <v>31.7667</v>
      </c>
      <c r="AT1878" s="105">
        <v>31.424299999999999</v>
      </c>
      <c r="AU1878" s="105">
        <v>30.617999999999999</v>
      </c>
      <c r="AV1878" s="105">
        <v>30.711400000000001</v>
      </c>
      <c r="AW1878" s="105">
        <v>29.6143</v>
      </c>
      <c r="AX1878" s="105">
        <v>31.0197</v>
      </c>
      <c r="AY1878" s="105">
        <v>30.842099999999999</v>
      </c>
      <c r="AZ1878" s="105">
        <v>30.761399999999998</v>
      </c>
      <c r="BA1878" s="105">
        <v>30.6919</v>
      </c>
      <c r="BB1878" s="105">
        <v>30.870200000000001</v>
      </c>
      <c r="BC1878" s="105">
        <v>30.6022</v>
      </c>
      <c r="BD1878" s="105">
        <v>30.516100000000002</v>
      </c>
      <c r="BE1878" s="105">
        <v>30.747699999999998</v>
      </c>
      <c r="BF1878" s="105">
        <v>30.7972</v>
      </c>
      <c r="BG1878" s="105">
        <v>30.825600000000001</v>
      </c>
      <c r="BH1878" s="105">
        <v>30.722300000000001</v>
      </c>
      <c r="BI1878" s="105">
        <v>30.974900000000002</v>
      </c>
      <c r="BJ1878" s="105">
        <v>30.784400000000002</v>
      </c>
      <c r="BK1878" s="105">
        <v>30.527799999999999</v>
      </c>
      <c r="BL1878" s="116">
        <v>30.7636</v>
      </c>
      <c r="BM1878" s="112">
        <v>2.18915E-3</v>
      </c>
      <c r="BN1878" s="112">
        <v>1.70498E-2</v>
      </c>
      <c r="BO1878" s="112">
        <v>2.5652399999999999E-3</v>
      </c>
      <c r="BP1878" s="112">
        <v>2.0822800000000002E-3</v>
      </c>
      <c r="BQ1878" s="112">
        <v>0.35452099999999998</v>
      </c>
      <c r="BR1878" s="112">
        <v>0.179203</v>
      </c>
      <c r="BS1878" s="112">
        <v>0.80831799999999998</v>
      </c>
      <c r="BT1878" s="112">
        <v>0.968893</v>
      </c>
      <c r="BU1878" s="117">
        <v>0.24776699999999999</v>
      </c>
      <c r="BV1878" s="112">
        <v>1.9520599999999999E-2</v>
      </c>
      <c r="BW1878" s="112">
        <v>5.2878300000000003E-2</v>
      </c>
      <c r="BX1878" s="112">
        <v>2.8709100000000001E-2</v>
      </c>
      <c r="BY1878" s="112">
        <v>1.16656E-2</v>
      </c>
      <c r="BZ1878" s="112">
        <v>0.67822400000000005</v>
      </c>
      <c r="CA1878" s="112">
        <v>0.43851000000000001</v>
      </c>
      <c r="CB1878" s="112">
        <v>0.90995199999999998</v>
      </c>
      <c r="CC1878" s="112">
        <v>0.98493200000000003</v>
      </c>
      <c r="CD1878" s="117">
        <v>0.71893099999999999</v>
      </c>
      <c r="CE1878" s="105">
        <v>0.88802199999999998</v>
      </c>
      <c r="CF1878" s="105">
        <v>0.81792299999999996</v>
      </c>
      <c r="CG1878" s="105">
        <v>1.8003199999999999</v>
      </c>
      <c r="CH1878" s="105">
        <v>0.92295300000000002</v>
      </c>
      <c r="CI1878" s="105">
        <v>-0.377359</v>
      </c>
      <c r="CJ1878" s="105">
        <v>0.18249299999999999</v>
      </c>
      <c r="CK1878" s="105">
        <v>2.9516899999999999E-2</v>
      </c>
      <c r="CL1878" s="105">
        <v>-4.9572000000000001E-3</v>
      </c>
      <c r="CM1878" s="116">
        <v>0.14902199999999999</v>
      </c>
    </row>
    <row r="1879" spans="1:91">
      <c r="A1879" s="104" t="s">
        <v>4803</v>
      </c>
      <c r="B1879" s="104" t="s">
        <v>4804</v>
      </c>
      <c r="C1879" s="104" t="s">
        <v>4805</v>
      </c>
      <c r="D1879" s="105">
        <v>29.53875</v>
      </c>
      <c r="E1879" s="108">
        <v>593735192</v>
      </c>
      <c r="F1879" s="108">
        <v>690651894.79999995</v>
      </c>
      <c r="G1879" s="108">
        <v>673692093</v>
      </c>
      <c r="H1879" s="108">
        <v>681315193.5</v>
      </c>
      <c r="I1879" s="108">
        <v>561834126</v>
      </c>
      <c r="J1879" s="108">
        <v>706092032</v>
      </c>
      <c r="K1879" s="108">
        <v>660164641.5</v>
      </c>
      <c r="L1879" s="108">
        <v>677363270</v>
      </c>
      <c r="M1879" s="108">
        <v>608764484</v>
      </c>
      <c r="N1879" s="108">
        <v>681807889.5</v>
      </c>
      <c r="O1879" s="108">
        <v>731716660</v>
      </c>
      <c r="P1879" s="108">
        <v>675276112.29999995</v>
      </c>
      <c r="Q1879" s="108">
        <v>517161767.5</v>
      </c>
      <c r="R1879" s="108">
        <v>554328844</v>
      </c>
      <c r="S1879" s="108">
        <v>185999191</v>
      </c>
      <c r="T1879" s="108">
        <v>523342820</v>
      </c>
      <c r="U1879" s="108">
        <v>531071833.5</v>
      </c>
      <c r="V1879" s="108">
        <v>662940542.79999995</v>
      </c>
      <c r="W1879" s="108">
        <v>631331364.5</v>
      </c>
      <c r="X1879" s="108">
        <v>560015409</v>
      </c>
      <c r="Y1879" s="108">
        <v>628335958</v>
      </c>
      <c r="Z1879" s="108">
        <v>557982396.5</v>
      </c>
      <c r="AA1879" s="108">
        <v>573572533.79999995</v>
      </c>
      <c r="AB1879" s="108">
        <v>625375718</v>
      </c>
      <c r="AC1879" s="108">
        <v>808433027</v>
      </c>
      <c r="AD1879" s="108">
        <v>849462776.79999995</v>
      </c>
      <c r="AE1879" s="108">
        <v>737469796</v>
      </c>
      <c r="AF1879" s="108">
        <v>767550656</v>
      </c>
      <c r="AG1879" s="108">
        <v>806754619.29999995</v>
      </c>
      <c r="AH1879" s="115">
        <v>780169002</v>
      </c>
      <c r="AI1879" s="105">
        <v>29.528700000000001</v>
      </c>
      <c r="AJ1879" s="105">
        <v>29.954599999999999</v>
      </c>
      <c r="AK1879" s="105">
        <v>29.9254</v>
      </c>
      <c r="AL1879" s="105">
        <v>29.618099999999998</v>
      </c>
      <c r="AM1879" s="105">
        <v>29.4953</v>
      </c>
      <c r="AN1879" s="105">
        <v>29.9253</v>
      </c>
      <c r="AO1879" s="105">
        <v>29.5443</v>
      </c>
      <c r="AP1879" s="105">
        <v>30.1447</v>
      </c>
      <c r="AQ1879" s="105">
        <v>29.3704</v>
      </c>
      <c r="AR1879" s="105">
        <v>29.796099999999999</v>
      </c>
      <c r="AS1879" s="105">
        <v>30.027899999999999</v>
      </c>
      <c r="AT1879" s="105">
        <v>29.935099999999998</v>
      </c>
      <c r="AU1879" s="105">
        <v>29.135300000000001</v>
      </c>
      <c r="AV1879" s="105">
        <v>29.335899999999999</v>
      </c>
      <c r="AW1879" s="105">
        <v>27.932600000000001</v>
      </c>
      <c r="AX1879" s="105">
        <v>29.342500000000001</v>
      </c>
      <c r="AY1879" s="105">
        <v>29.318300000000001</v>
      </c>
      <c r="AZ1879" s="105">
        <v>29.620200000000001</v>
      </c>
      <c r="BA1879" s="105">
        <v>29.4788</v>
      </c>
      <c r="BB1879" s="105">
        <v>29.4145</v>
      </c>
      <c r="BC1879" s="105">
        <v>29.444299999999998</v>
      </c>
      <c r="BD1879" s="105">
        <v>29.438500000000001</v>
      </c>
      <c r="BE1879" s="105">
        <v>29.505400000000002</v>
      </c>
      <c r="BF1879" s="105">
        <v>29.656700000000001</v>
      </c>
      <c r="BG1879" s="105">
        <v>29.6294</v>
      </c>
      <c r="BH1879" s="105">
        <v>29.6965</v>
      </c>
      <c r="BI1879" s="105">
        <v>29.471900000000002</v>
      </c>
      <c r="BJ1879" s="105">
        <v>29.570699999999999</v>
      </c>
      <c r="BK1879" s="105">
        <v>29.535900000000002</v>
      </c>
      <c r="BL1879" s="116">
        <v>29.541599999999999</v>
      </c>
      <c r="BM1879" s="112">
        <v>0.139568</v>
      </c>
      <c r="BN1879" s="112">
        <v>0.36779099999999998</v>
      </c>
      <c r="BO1879" s="112">
        <v>0.59061799999999998</v>
      </c>
      <c r="BP1879" s="112">
        <v>5.5788900000000004E-3</v>
      </c>
      <c r="BQ1879" s="112">
        <v>0.16304199999999999</v>
      </c>
      <c r="BR1879" s="112">
        <v>0.277447</v>
      </c>
      <c r="BS1879" s="112">
        <v>8.5224800000000007E-3</v>
      </c>
      <c r="BT1879" s="112">
        <v>0.82075299999999995</v>
      </c>
      <c r="BU1879" s="117">
        <v>0.50067899999999999</v>
      </c>
      <c r="BV1879" s="112">
        <v>0.210065</v>
      </c>
      <c r="BW1879" s="112">
        <v>0.45907999999999999</v>
      </c>
      <c r="BX1879" s="112">
        <v>0.68088099999999996</v>
      </c>
      <c r="BY1879" s="112">
        <v>1.9121900000000001E-2</v>
      </c>
      <c r="BZ1879" s="112">
        <v>0.54053200000000001</v>
      </c>
      <c r="CA1879" s="112">
        <v>0.54945900000000003</v>
      </c>
      <c r="CB1879" s="112">
        <v>9.1223899999999997E-2</v>
      </c>
      <c r="CC1879" s="112">
        <v>0.90066599999999997</v>
      </c>
      <c r="CD1879" s="117">
        <v>0.813944</v>
      </c>
      <c r="CE1879" s="105">
        <v>0.25354199999999999</v>
      </c>
      <c r="CF1879" s="105">
        <v>0.130191</v>
      </c>
      <c r="CG1879" s="105">
        <v>0.137105</v>
      </c>
      <c r="CH1879" s="105">
        <v>0.37030200000000002</v>
      </c>
      <c r="CI1879" s="105">
        <v>-0.748116</v>
      </c>
      <c r="CJ1879" s="105">
        <v>-0.12238400000000001</v>
      </c>
      <c r="CK1879" s="105">
        <v>-0.103533</v>
      </c>
      <c r="CL1879" s="105">
        <v>-1.58329E-2</v>
      </c>
      <c r="CM1879" s="116">
        <v>4.9867599999999998E-2</v>
      </c>
    </row>
    <row r="1880" spans="1:91">
      <c r="A1880" s="104" t="s">
        <v>4806</v>
      </c>
      <c r="B1880" s="104" t="s">
        <v>4807</v>
      </c>
      <c r="C1880" s="104" t="s">
        <v>4808</v>
      </c>
      <c r="D1880" s="105">
        <v>33.776200000000003</v>
      </c>
      <c r="E1880" s="108">
        <v>10146178001</v>
      </c>
      <c r="F1880" s="108">
        <v>9627192452</v>
      </c>
      <c r="G1880" s="108">
        <v>8562024823</v>
      </c>
      <c r="H1880" s="108">
        <v>11729453504</v>
      </c>
      <c r="I1880" s="108">
        <v>10411373585</v>
      </c>
      <c r="J1880" s="108">
        <v>10140652058</v>
      </c>
      <c r="K1880" s="108">
        <v>13611434348</v>
      </c>
      <c r="L1880" s="108">
        <v>9464966034</v>
      </c>
      <c r="M1880" s="108">
        <v>14698012228</v>
      </c>
      <c r="N1880" s="108">
        <v>11872402709</v>
      </c>
      <c r="O1880" s="108">
        <v>10041022965</v>
      </c>
      <c r="P1880" s="108">
        <v>10305363234</v>
      </c>
      <c r="Q1880" s="108">
        <v>12557110177</v>
      </c>
      <c r="R1880" s="108">
        <v>11739374660</v>
      </c>
      <c r="S1880" s="108">
        <v>10025982376</v>
      </c>
      <c r="T1880" s="108">
        <v>11543786782</v>
      </c>
      <c r="U1880" s="108">
        <v>11888762758</v>
      </c>
      <c r="V1880" s="108">
        <v>11208742733</v>
      </c>
      <c r="W1880" s="108">
        <v>12822784200</v>
      </c>
      <c r="X1880" s="108">
        <v>12478799232</v>
      </c>
      <c r="Y1880" s="108">
        <v>12452693560</v>
      </c>
      <c r="Z1880" s="108">
        <v>10946878595</v>
      </c>
      <c r="AA1880" s="108">
        <v>11431296016</v>
      </c>
      <c r="AB1880" s="108">
        <v>11374101400</v>
      </c>
      <c r="AC1880" s="108">
        <v>15655110144</v>
      </c>
      <c r="AD1880" s="108">
        <v>15680527388</v>
      </c>
      <c r="AE1880" s="108">
        <v>15758510983</v>
      </c>
      <c r="AF1880" s="108">
        <v>14343577048</v>
      </c>
      <c r="AG1880" s="108">
        <v>14190269654</v>
      </c>
      <c r="AH1880" s="115">
        <v>14444158908</v>
      </c>
      <c r="AI1880" s="105">
        <v>33.623699999999999</v>
      </c>
      <c r="AJ1880" s="105">
        <v>33.700899999999997</v>
      </c>
      <c r="AK1880" s="105">
        <v>33.539499999999997</v>
      </c>
      <c r="AL1880" s="105">
        <v>33.723799999999997</v>
      </c>
      <c r="AM1880" s="105">
        <v>33.700400000000002</v>
      </c>
      <c r="AN1880" s="105">
        <v>33.6556</v>
      </c>
      <c r="AO1880" s="105">
        <v>33.923999999999999</v>
      </c>
      <c r="AP1880" s="105">
        <v>33.788800000000002</v>
      </c>
      <c r="AQ1880" s="105">
        <v>33.963999999999999</v>
      </c>
      <c r="AR1880" s="105">
        <v>33.924500000000002</v>
      </c>
      <c r="AS1880" s="105">
        <v>33.746499999999997</v>
      </c>
      <c r="AT1880" s="105">
        <v>33.866799999999998</v>
      </c>
      <c r="AU1880" s="105">
        <v>33.758899999999997</v>
      </c>
      <c r="AV1880" s="105">
        <v>33.740299999999998</v>
      </c>
      <c r="AW1880" s="105">
        <v>33.575499999999998</v>
      </c>
      <c r="AX1880" s="105">
        <v>33.805700000000002</v>
      </c>
      <c r="AY1880" s="105">
        <v>33.777799999999999</v>
      </c>
      <c r="AZ1880" s="105">
        <v>33.7196</v>
      </c>
      <c r="BA1880" s="105">
        <v>33.822899999999997</v>
      </c>
      <c r="BB1880" s="105">
        <v>33.876399999999997</v>
      </c>
      <c r="BC1880" s="105">
        <v>33.753300000000003</v>
      </c>
      <c r="BD1880" s="105">
        <v>33.7746</v>
      </c>
      <c r="BE1880" s="105">
        <v>33.825000000000003</v>
      </c>
      <c r="BF1880" s="105">
        <v>33.8416</v>
      </c>
      <c r="BG1880" s="105">
        <v>33.923499999999997</v>
      </c>
      <c r="BH1880" s="105">
        <v>33.889400000000002</v>
      </c>
      <c r="BI1880" s="105">
        <v>33.889299999999999</v>
      </c>
      <c r="BJ1880" s="105">
        <v>33.794699999999999</v>
      </c>
      <c r="BK1880" s="105">
        <v>33.649099999999997</v>
      </c>
      <c r="BL1880" s="116">
        <v>33.746899999999997</v>
      </c>
      <c r="BM1880" s="112">
        <v>0.16075999999999999</v>
      </c>
      <c r="BN1880" s="112">
        <v>0.47845100000000002</v>
      </c>
      <c r="BO1880" s="112">
        <v>7.6258199999999998E-2</v>
      </c>
      <c r="BP1880" s="112">
        <v>0.16276099999999999</v>
      </c>
      <c r="BQ1880" s="112">
        <v>0.62151500000000004</v>
      </c>
      <c r="BR1880" s="112">
        <v>0.49385600000000002</v>
      </c>
      <c r="BS1880" s="112">
        <v>0.19240599999999999</v>
      </c>
      <c r="BT1880" s="112">
        <v>0.15270800000000001</v>
      </c>
      <c r="BU1880" s="117">
        <v>1.8396099999999999E-2</v>
      </c>
      <c r="BV1880" s="112">
        <v>0.23494699999999999</v>
      </c>
      <c r="BW1880" s="112">
        <v>0.56343699999999997</v>
      </c>
      <c r="BX1880" s="112">
        <v>0.168653</v>
      </c>
      <c r="BY1880" s="112">
        <v>0.234122</v>
      </c>
      <c r="BZ1880" s="112">
        <v>0.81039700000000003</v>
      </c>
      <c r="CA1880" s="112">
        <v>0.73372400000000004</v>
      </c>
      <c r="CB1880" s="112">
        <v>0.41749700000000001</v>
      </c>
      <c r="CC1880" s="112">
        <v>0.342609</v>
      </c>
      <c r="CD1880" s="117">
        <v>0.43498900000000001</v>
      </c>
      <c r="CE1880" s="105">
        <v>-0.108837</v>
      </c>
      <c r="CF1880" s="105">
        <v>-3.6947899999999999E-2</v>
      </c>
      <c r="CG1880" s="105">
        <v>0.16204499999999999</v>
      </c>
      <c r="CH1880" s="105">
        <v>0.115704</v>
      </c>
      <c r="CI1880" s="105">
        <v>-3.8654300000000003E-2</v>
      </c>
      <c r="CJ1880" s="105">
        <v>3.7461599999999998E-2</v>
      </c>
      <c r="CK1880" s="105">
        <v>8.7292999999999996E-2</v>
      </c>
      <c r="CL1880" s="105">
        <v>8.3497399999999999E-2</v>
      </c>
      <c r="CM1880" s="116">
        <v>0.17049500000000001</v>
      </c>
    </row>
    <row r="1881" spans="1:91">
      <c r="A1881" s="104" t="s">
        <v>4809</v>
      </c>
      <c r="B1881" s="104" t="s">
        <v>4810</v>
      </c>
      <c r="C1881" s="104" t="s">
        <v>917</v>
      </c>
      <c r="D1881" s="105">
        <v>33.81765</v>
      </c>
      <c r="E1881" s="108">
        <v>13942744401</v>
      </c>
      <c r="F1881" s="108">
        <v>13233976241</v>
      </c>
      <c r="G1881" s="108">
        <v>13315470919</v>
      </c>
      <c r="H1881" s="108">
        <v>14483324546</v>
      </c>
      <c r="I1881" s="108">
        <v>12299658938</v>
      </c>
      <c r="J1881" s="108">
        <v>13226774553</v>
      </c>
      <c r="K1881" s="108">
        <v>15156287279</v>
      </c>
      <c r="L1881" s="108">
        <v>9886234849</v>
      </c>
      <c r="M1881" s="108">
        <v>15436510967</v>
      </c>
      <c r="N1881" s="108">
        <v>12879177564</v>
      </c>
      <c r="O1881" s="108">
        <v>14818130229</v>
      </c>
      <c r="P1881" s="108">
        <v>12335860738</v>
      </c>
      <c r="Q1881" s="108">
        <v>12447223860</v>
      </c>
      <c r="R1881" s="108">
        <v>11639973200</v>
      </c>
      <c r="S1881" s="108">
        <v>9264703057</v>
      </c>
      <c r="T1881" s="108">
        <v>10457407431</v>
      </c>
      <c r="U1881" s="108">
        <v>12298514393</v>
      </c>
      <c r="V1881" s="108">
        <v>10429915064</v>
      </c>
      <c r="W1881" s="108">
        <v>12217425333</v>
      </c>
      <c r="X1881" s="108">
        <v>12210521345</v>
      </c>
      <c r="Y1881" s="108">
        <v>11936928018</v>
      </c>
      <c r="Z1881" s="108">
        <v>10967518142</v>
      </c>
      <c r="AA1881" s="108">
        <v>11302333463</v>
      </c>
      <c r="AB1881" s="108">
        <v>10935545105</v>
      </c>
      <c r="AC1881" s="108">
        <v>13445798527</v>
      </c>
      <c r="AD1881" s="108">
        <v>13051305344</v>
      </c>
      <c r="AE1881" s="108">
        <v>15447800082</v>
      </c>
      <c r="AF1881" s="108">
        <v>12957986880</v>
      </c>
      <c r="AG1881" s="108">
        <v>14141956046</v>
      </c>
      <c r="AH1881" s="115">
        <v>13084386806</v>
      </c>
      <c r="AI1881" s="105">
        <v>34.082299999999996</v>
      </c>
      <c r="AJ1881" s="105">
        <v>34.146099999999997</v>
      </c>
      <c r="AK1881" s="105">
        <v>34.153700000000001</v>
      </c>
      <c r="AL1881" s="105">
        <v>34.028100000000002</v>
      </c>
      <c r="AM1881" s="105">
        <v>33.940399999999997</v>
      </c>
      <c r="AN1881" s="105">
        <v>34.026299999999999</v>
      </c>
      <c r="AO1881" s="105">
        <v>34.078099999999999</v>
      </c>
      <c r="AP1881" s="105">
        <v>33.8489</v>
      </c>
      <c r="AQ1881" s="105">
        <v>34.034700000000001</v>
      </c>
      <c r="AR1881" s="105">
        <v>34.043199999999999</v>
      </c>
      <c r="AS1881" s="105">
        <v>34.2988</v>
      </c>
      <c r="AT1881" s="105">
        <v>34.126300000000001</v>
      </c>
      <c r="AU1881" s="105">
        <v>33.746400000000001</v>
      </c>
      <c r="AV1881" s="105">
        <v>33.728099999999998</v>
      </c>
      <c r="AW1881" s="105">
        <v>33.459000000000003</v>
      </c>
      <c r="AX1881" s="105">
        <v>33.6631</v>
      </c>
      <c r="AY1881" s="105">
        <v>33.826999999999998</v>
      </c>
      <c r="AZ1881" s="105">
        <v>33.615000000000002</v>
      </c>
      <c r="BA1881" s="105">
        <v>33.7532</v>
      </c>
      <c r="BB1881" s="105">
        <v>33.8444</v>
      </c>
      <c r="BC1881" s="105">
        <v>33.691400000000002</v>
      </c>
      <c r="BD1881" s="105">
        <v>33.777200000000001</v>
      </c>
      <c r="BE1881" s="105">
        <v>33.808300000000003</v>
      </c>
      <c r="BF1881" s="105">
        <v>33.7849</v>
      </c>
      <c r="BG1881" s="105">
        <v>33.702100000000002</v>
      </c>
      <c r="BH1881" s="105">
        <v>33.623199999999997</v>
      </c>
      <c r="BI1881" s="105">
        <v>33.860599999999998</v>
      </c>
      <c r="BJ1881" s="105">
        <v>33.648200000000003</v>
      </c>
      <c r="BK1881" s="105">
        <v>33.644300000000001</v>
      </c>
      <c r="BL1881" s="116">
        <v>33.603499999999997</v>
      </c>
      <c r="BM1881" s="112">
        <v>5.0302400000000001E-5</v>
      </c>
      <c r="BN1881" s="112">
        <v>3.4420300000000001E-4</v>
      </c>
      <c r="BO1881" s="112">
        <v>7.7476899999999998E-3</v>
      </c>
      <c r="BP1881" s="112">
        <v>2.3915400000000002E-3</v>
      </c>
      <c r="BQ1881" s="112">
        <v>0.90055200000000002</v>
      </c>
      <c r="BR1881" s="112">
        <v>0.34848699999999999</v>
      </c>
      <c r="BS1881" s="112">
        <v>4.84693E-2</v>
      </c>
      <c r="BT1881" s="112">
        <v>7.5577100000000003E-4</v>
      </c>
      <c r="BU1881" s="117">
        <v>0.246501</v>
      </c>
      <c r="BV1881" s="112">
        <v>3.0767799999999999E-3</v>
      </c>
      <c r="BW1881" s="112">
        <v>8.9120599999999994E-3</v>
      </c>
      <c r="BX1881" s="112">
        <v>5.0837599999999997E-2</v>
      </c>
      <c r="BY1881" s="112">
        <v>1.25539E-2</v>
      </c>
      <c r="BZ1881" s="112">
        <v>0.95384800000000003</v>
      </c>
      <c r="CA1881" s="112">
        <v>0.61767000000000005</v>
      </c>
      <c r="CB1881" s="112">
        <v>0.20729300000000001</v>
      </c>
      <c r="CC1881" s="112">
        <v>2.3978200000000002E-2</v>
      </c>
      <c r="CD1881" s="117">
        <v>0.71893099999999999</v>
      </c>
      <c r="CE1881" s="105">
        <v>0.49538900000000002</v>
      </c>
      <c r="CF1881" s="105">
        <v>0.36627700000000002</v>
      </c>
      <c r="CG1881" s="105">
        <v>0.35526999999999997</v>
      </c>
      <c r="CH1881" s="105">
        <v>0.52412199999999998</v>
      </c>
      <c r="CI1881" s="105">
        <v>1.2508399999999999E-2</v>
      </c>
      <c r="CJ1881" s="105">
        <v>6.97517E-2</v>
      </c>
      <c r="CK1881" s="105">
        <v>0.13100100000000001</v>
      </c>
      <c r="CL1881" s="105">
        <v>0.158136</v>
      </c>
      <c r="CM1881" s="116">
        <v>9.6626299999999998E-2</v>
      </c>
    </row>
    <row r="1882" spans="1:91">
      <c r="A1882" s="104" t="s">
        <v>4811</v>
      </c>
      <c r="B1882" s="104" t="s">
        <v>4812</v>
      </c>
      <c r="C1882" s="104" t="s">
        <v>3574</v>
      </c>
      <c r="D1882" s="105">
        <v>31.39395</v>
      </c>
      <c r="E1882" s="108">
        <v>1917476848</v>
      </c>
      <c r="F1882" s="108">
        <v>2170514294</v>
      </c>
      <c r="G1882" s="108">
        <v>2209895331</v>
      </c>
      <c r="H1882" s="108">
        <v>2376594638</v>
      </c>
      <c r="I1882" s="108">
        <v>2392783000</v>
      </c>
      <c r="J1882" s="108">
        <v>2861248864</v>
      </c>
      <c r="K1882" s="108">
        <v>3073525857</v>
      </c>
      <c r="L1882" s="108">
        <v>2011396428</v>
      </c>
      <c r="M1882" s="108">
        <v>2720126550</v>
      </c>
      <c r="N1882" s="108">
        <v>2194754305</v>
      </c>
      <c r="O1882" s="108">
        <v>2249184623</v>
      </c>
      <c r="P1882" s="108">
        <v>1464535662</v>
      </c>
      <c r="Q1882" s="108">
        <v>2125818496</v>
      </c>
      <c r="R1882" s="108">
        <v>2407551053</v>
      </c>
      <c r="S1882" s="108">
        <v>1652064436</v>
      </c>
      <c r="T1882" s="108">
        <v>2445430307</v>
      </c>
      <c r="U1882" s="108">
        <v>2326040417</v>
      </c>
      <c r="V1882" s="108">
        <v>1515868365</v>
      </c>
      <c r="W1882" s="108">
        <v>1965389408</v>
      </c>
      <c r="X1882" s="108">
        <v>2205066830</v>
      </c>
      <c r="Y1882" s="108">
        <v>2248982497</v>
      </c>
      <c r="Z1882" s="108">
        <v>2087873329</v>
      </c>
      <c r="AA1882" s="108">
        <v>2318904089</v>
      </c>
      <c r="AB1882" s="108">
        <v>1936615375</v>
      </c>
      <c r="AC1882" s="108">
        <v>2531845452</v>
      </c>
      <c r="AD1882" s="108">
        <v>2189183252</v>
      </c>
      <c r="AE1882" s="108">
        <v>3304463183</v>
      </c>
      <c r="AF1882" s="108">
        <v>2543456722</v>
      </c>
      <c r="AG1882" s="108">
        <v>2143082543</v>
      </c>
      <c r="AH1882" s="115">
        <v>2199758350</v>
      </c>
      <c r="AI1882" s="105">
        <v>31.22</v>
      </c>
      <c r="AJ1882" s="105">
        <v>31.572399999999998</v>
      </c>
      <c r="AK1882" s="105">
        <v>31.5868</v>
      </c>
      <c r="AL1882" s="105">
        <v>31.4206</v>
      </c>
      <c r="AM1882" s="105">
        <v>31.578600000000002</v>
      </c>
      <c r="AN1882" s="105">
        <v>31.876899999999999</v>
      </c>
      <c r="AO1882" s="105">
        <v>31.768599999999999</v>
      </c>
      <c r="AP1882" s="105">
        <v>31.563700000000001</v>
      </c>
      <c r="AQ1882" s="105">
        <v>31.530100000000001</v>
      </c>
      <c r="AR1882" s="105">
        <v>31.44</v>
      </c>
      <c r="AS1882" s="105">
        <v>31.542000000000002</v>
      </c>
      <c r="AT1882" s="105">
        <v>31.052</v>
      </c>
      <c r="AU1882" s="105">
        <v>31.2196</v>
      </c>
      <c r="AV1882" s="105">
        <v>31.454599999999999</v>
      </c>
      <c r="AW1882" s="105">
        <v>30.949400000000001</v>
      </c>
      <c r="AX1882" s="105">
        <v>31.566800000000001</v>
      </c>
      <c r="AY1882" s="105">
        <v>31.438600000000001</v>
      </c>
      <c r="AZ1882" s="105">
        <v>30.836500000000001</v>
      </c>
      <c r="BA1882" s="105">
        <v>31.117100000000001</v>
      </c>
      <c r="BB1882" s="105">
        <v>31.3673</v>
      </c>
      <c r="BC1882" s="105">
        <v>31.256799999999998</v>
      </c>
      <c r="BD1882" s="105">
        <v>31.3612</v>
      </c>
      <c r="BE1882" s="105">
        <v>31.519200000000001</v>
      </c>
      <c r="BF1882" s="105">
        <v>31.287500000000001</v>
      </c>
      <c r="BG1882" s="105">
        <v>31.286300000000001</v>
      </c>
      <c r="BH1882" s="105">
        <v>31.060099999999998</v>
      </c>
      <c r="BI1882" s="105">
        <v>31.6356</v>
      </c>
      <c r="BJ1882" s="105">
        <v>31.299199999999999</v>
      </c>
      <c r="BK1882" s="105">
        <v>30.928999999999998</v>
      </c>
      <c r="BL1882" s="116">
        <v>31.035499999999999</v>
      </c>
      <c r="BM1882" s="112">
        <v>8.4339499999999998E-2</v>
      </c>
      <c r="BN1882" s="112">
        <v>3.6113100000000002E-2</v>
      </c>
      <c r="BO1882" s="112">
        <v>1.5994000000000001E-2</v>
      </c>
      <c r="BP1882" s="112">
        <v>0.23843600000000001</v>
      </c>
      <c r="BQ1882" s="112">
        <v>0.54742800000000003</v>
      </c>
      <c r="BR1882" s="112">
        <v>0.48473100000000002</v>
      </c>
      <c r="BS1882" s="112">
        <v>0.29342800000000002</v>
      </c>
      <c r="BT1882" s="112">
        <v>8.0525899999999997E-2</v>
      </c>
      <c r="BU1882" s="117">
        <v>0.29801899999999998</v>
      </c>
      <c r="BV1882" s="112">
        <v>0.144152</v>
      </c>
      <c r="BW1882" s="112">
        <v>8.5384500000000002E-2</v>
      </c>
      <c r="BX1882" s="112">
        <v>7.4626499999999998E-2</v>
      </c>
      <c r="BY1882" s="112">
        <v>0.319471</v>
      </c>
      <c r="BZ1882" s="112">
        <v>0.77202099999999996</v>
      </c>
      <c r="CA1882" s="112">
        <v>0.72769300000000003</v>
      </c>
      <c r="CB1882" s="112">
        <v>0.52951300000000001</v>
      </c>
      <c r="CC1882" s="112">
        <v>0.24221000000000001</v>
      </c>
      <c r="CD1882" s="117">
        <v>0.72995900000000002</v>
      </c>
      <c r="CE1882" s="105">
        <v>0.37184699999999998</v>
      </c>
      <c r="CF1882" s="105">
        <v>0.53744000000000003</v>
      </c>
      <c r="CG1882" s="105">
        <v>0.53287600000000002</v>
      </c>
      <c r="CH1882" s="105">
        <v>0.25673000000000001</v>
      </c>
      <c r="CI1882" s="105">
        <v>0.11996999999999999</v>
      </c>
      <c r="CJ1882" s="105">
        <v>0.19270200000000001</v>
      </c>
      <c r="CK1882" s="105">
        <v>0.15914800000000001</v>
      </c>
      <c r="CL1882" s="105">
        <v>0.30137700000000001</v>
      </c>
      <c r="CM1882" s="116">
        <v>0.23943200000000001</v>
      </c>
    </row>
    <row r="1883" spans="1:91">
      <c r="A1883" s="104" t="s">
        <v>4813</v>
      </c>
      <c r="B1883" s="104" t="s">
        <v>4814</v>
      </c>
      <c r="C1883" s="104" t="s">
        <v>3445</v>
      </c>
      <c r="D1883" s="105">
        <v>31.582250000000002</v>
      </c>
      <c r="E1883" s="108">
        <v>2546548155</v>
      </c>
      <c r="F1883" s="108">
        <v>2058373390</v>
      </c>
      <c r="G1883" s="108">
        <v>2189873253</v>
      </c>
      <c r="H1883" s="108">
        <v>3179272510</v>
      </c>
      <c r="I1883" s="108">
        <v>2686239508</v>
      </c>
      <c r="J1883" s="108">
        <v>2451490558</v>
      </c>
      <c r="K1883" s="108">
        <v>2928074840</v>
      </c>
      <c r="L1883" s="108">
        <v>1798549035</v>
      </c>
      <c r="M1883" s="108">
        <v>3304139298</v>
      </c>
      <c r="N1883" s="108">
        <v>2303651799</v>
      </c>
      <c r="O1883" s="108">
        <v>2327504712</v>
      </c>
      <c r="P1883" s="108">
        <v>2177626692</v>
      </c>
      <c r="Q1883" s="108">
        <v>2387672542</v>
      </c>
      <c r="R1883" s="108">
        <v>2726877308</v>
      </c>
      <c r="S1883" s="108">
        <v>1931251753</v>
      </c>
      <c r="T1883" s="108">
        <v>2691660674</v>
      </c>
      <c r="U1883" s="108">
        <v>2668927353</v>
      </c>
      <c r="V1883" s="108">
        <v>2397242024</v>
      </c>
      <c r="W1883" s="108">
        <v>2964321161</v>
      </c>
      <c r="X1883" s="108">
        <v>2747576307</v>
      </c>
      <c r="Y1883" s="108">
        <v>2726708130</v>
      </c>
      <c r="Z1883" s="108">
        <v>2625020317</v>
      </c>
      <c r="AA1883" s="108">
        <v>2687899352</v>
      </c>
      <c r="AB1883" s="108">
        <v>2233093792</v>
      </c>
      <c r="AC1883" s="108">
        <v>3106433817</v>
      </c>
      <c r="AD1883" s="108">
        <v>2914680786</v>
      </c>
      <c r="AE1883" s="108">
        <v>3065875918</v>
      </c>
      <c r="AF1883" s="108">
        <v>2835749124</v>
      </c>
      <c r="AG1883" s="108">
        <v>3243270942</v>
      </c>
      <c r="AH1883" s="115">
        <v>2964840323</v>
      </c>
      <c r="AI1883" s="105">
        <v>31.6294</v>
      </c>
      <c r="AJ1883" s="105">
        <v>31.489899999999999</v>
      </c>
      <c r="AK1883" s="105">
        <v>31.564499999999999</v>
      </c>
      <c r="AL1883" s="105">
        <v>31.840399999999999</v>
      </c>
      <c r="AM1883" s="105">
        <v>31.740500000000001</v>
      </c>
      <c r="AN1883" s="105">
        <v>31.6465</v>
      </c>
      <c r="AO1883" s="105">
        <v>31.701499999999999</v>
      </c>
      <c r="AP1883" s="105">
        <v>31.399000000000001</v>
      </c>
      <c r="AQ1883" s="105">
        <v>31.810700000000001</v>
      </c>
      <c r="AR1883" s="105">
        <v>31.510999999999999</v>
      </c>
      <c r="AS1883" s="105">
        <v>31.5837</v>
      </c>
      <c r="AT1883" s="105">
        <v>31.624300000000002</v>
      </c>
      <c r="AU1883" s="105">
        <v>31.3871</v>
      </c>
      <c r="AV1883" s="105">
        <v>31.6343</v>
      </c>
      <c r="AW1883" s="105">
        <v>31.1707</v>
      </c>
      <c r="AX1883" s="105">
        <v>31.705200000000001</v>
      </c>
      <c r="AY1883" s="105">
        <v>31.6372</v>
      </c>
      <c r="AZ1883" s="105">
        <v>31.485900000000001</v>
      </c>
      <c r="BA1883" s="105">
        <v>31.71</v>
      </c>
      <c r="BB1883" s="105">
        <v>31.677299999999999</v>
      </c>
      <c r="BC1883" s="105">
        <v>31.527999999999999</v>
      </c>
      <c r="BD1883" s="105">
        <v>31.692900000000002</v>
      </c>
      <c r="BE1883" s="105">
        <v>31.727</v>
      </c>
      <c r="BF1883" s="105">
        <v>31.492999999999999</v>
      </c>
      <c r="BG1883" s="105">
        <v>31.5808</v>
      </c>
      <c r="BH1883" s="105">
        <v>31.468900000000001</v>
      </c>
      <c r="BI1883" s="105">
        <v>31.5275</v>
      </c>
      <c r="BJ1883" s="105">
        <v>31.456099999999999</v>
      </c>
      <c r="BK1883" s="105">
        <v>31.520700000000001</v>
      </c>
      <c r="BL1883" s="116">
        <v>31.4603</v>
      </c>
      <c r="BM1883" s="112">
        <v>0.14419399999999999</v>
      </c>
      <c r="BN1883" s="112">
        <v>1.16186E-2</v>
      </c>
      <c r="BO1883" s="112">
        <v>0.27452700000000002</v>
      </c>
      <c r="BP1883" s="112">
        <v>7.4511099999999997E-2</v>
      </c>
      <c r="BQ1883" s="112">
        <v>0.57910099999999998</v>
      </c>
      <c r="BR1883" s="112">
        <v>0.12801699999999999</v>
      </c>
      <c r="BS1883" s="112">
        <v>5.5980299999999997E-2</v>
      </c>
      <c r="BT1883" s="112">
        <v>0.104973</v>
      </c>
      <c r="BU1883" s="117">
        <v>0.29140300000000002</v>
      </c>
      <c r="BV1883" s="112">
        <v>0.215335</v>
      </c>
      <c r="BW1883" s="112">
        <v>4.23218E-2</v>
      </c>
      <c r="BX1883" s="112">
        <v>0.38943100000000003</v>
      </c>
      <c r="BY1883" s="112">
        <v>0.12622700000000001</v>
      </c>
      <c r="BZ1883" s="112">
        <v>0.78415699999999999</v>
      </c>
      <c r="CA1883" s="112">
        <v>0.368288</v>
      </c>
      <c r="CB1883" s="112">
        <v>0.22628200000000001</v>
      </c>
      <c r="CC1883" s="112">
        <v>0.27896599999999999</v>
      </c>
      <c r="CD1883" s="117">
        <v>0.72864200000000001</v>
      </c>
      <c r="CE1883" s="105">
        <v>8.2205500000000001E-2</v>
      </c>
      <c r="CF1883" s="105">
        <v>0.263401</v>
      </c>
      <c r="CG1883" s="105">
        <v>0.15801499999999999</v>
      </c>
      <c r="CH1883" s="105">
        <v>9.3930600000000003E-2</v>
      </c>
      <c r="CI1883" s="105">
        <v>-8.1723500000000004E-2</v>
      </c>
      <c r="CJ1883" s="105">
        <v>0.13036300000000001</v>
      </c>
      <c r="CK1883" s="105">
        <v>0.159389</v>
      </c>
      <c r="CL1883" s="105">
        <v>0.158553</v>
      </c>
      <c r="CM1883" s="116">
        <v>4.6701399999999997E-2</v>
      </c>
    </row>
    <row r="1884" spans="1:91">
      <c r="A1884" s="104" t="s">
        <v>4815</v>
      </c>
      <c r="B1884" s="104" t="s">
        <v>4816</v>
      </c>
      <c r="C1884" s="104" t="s">
        <v>4817</v>
      </c>
      <c r="D1884" s="105">
        <v>32.097949999999997</v>
      </c>
      <c r="E1884" s="108">
        <v>3708577901</v>
      </c>
      <c r="F1884" s="108">
        <v>4208344979</v>
      </c>
      <c r="G1884" s="108">
        <v>3815824707</v>
      </c>
      <c r="H1884" s="108">
        <v>4364490886</v>
      </c>
      <c r="I1884" s="108">
        <v>2977737533</v>
      </c>
      <c r="J1884" s="108">
        <v>2900999294</v>
      </c>
      <c r="K1884" s="108">
        <v>4857408350</v>
      </c>
      <c r="L1884" s="108">
        <v>2535846126</v>
      </c>
      <c r="M1884" s="108">
        <v>4142606015</v>
      </c>
      <c r="N1884" s="108">
        <v>3582514877</v>
      </c>
      <c r="O1884" s="108">
        <v>3484196789</v>
      </c>
      <c r="P1884" s="108">
        <v>4598017613</v>
      </c>
      <c r="Q1884" s="108">
        <v>3766928751</v>
      </c>
      <c r="R1884" s="108">
        <v>3104866854</v>
      </c>
      <c r="S1884" s="108">
        <v>3125356958</v>
      </c>
      <c r="T1884" s="108">
        <v>2703662673</v>
      </c>
      <c r="U1884" s="108">
        <v>3766883599</v>
      </c>
      <c r="V1884" s="108">
        <v>4515020708</v>
      </c>
      <c r="W1884" s="108">
        <v>3216767343</v>
      </c>
      <c r="X1884" s="108">
        <v>3699318357</v>
      </c>
      <c r="Y1884" s="108">
        <v>3574962540</v>
      </c>
      <c r="Z1884" s="108">
        <v>2024296273</v>
      </c>
      <c r="AA1884" s="108">
        <v>3342632875</v>
      </c>
      <c r="AB1884" s="108">
        <v>2637002094</v>
      </c>
      <c r="AC1884" s="108">
        <v>4374287893</v>
      </c>
      <c r="AD1884" s="108">
        <v>4578823022</v>
      </c>
      <c r="AE1884" s="108">
        <v>4543577114</v>
      </c>
      <c r="AF1884" s="108">
        <v>4433512846</v>
      </c>
      <c r="AG1884" s="108">
        <v>4959284404</v>
      </c>
      <c r="AH1884" s="115">
        <v>4212532720</v>
      </c>
      <c r="AI1884" s="105">
        <v>32.171700000000001</v>
      </c>
      <c r="AJ1884" s="105">
        <v>32.512</v>
      </c>
      <c r="AK1884" s="105">
        <v>32.3688</v>
      </c>
      <c r="AL1884" s="105">
        <v>32.297600000000003</v>
      </c>
      <c r="AM1884" s="105">
        <v>31.8888</v>
      </c>
      <c r="AN1884" s="105">
        <v>31.871500000000001</v>
      </c>
      <c r="AO1884" s="105">
        <v>32.442900000000002</v>
      </c>
      <c r="AP1884" s="105">
        <v>31.890999999999998</v>
      </c>
      <c r="AQ1884" s="105">
        <v>32.137</v>
      </c>
      <c r="AR1884" s="105">
        <v>32.163899999999998</v>
      </c>
      <c r="AS1884" s="105">
        <v>32.198799999999999</v>
      </c>
      <c r="AT1884" s="105">
        <v>32.702500000000001</v>
      </c>
      <c r="AU1884" s="105">
        <v>32.044199999999996</v>
      </c>
      <c r="AV1884" s="105">
        <v>31.8216</v>
      </c>
      <c r="AW1884" s="105">
        <v>31.857800000000001</v>
      </c>
      <c r="AX1884" s="105">
        <v>31.711600000000001</v>
      </c>
      <c r="AY1884" s="105">
        <v>32.134</v>
      </c>
      <c r="AZ1884" s="105">
        <v>32.398200000000003</v>
      </c>
      <c r="BA1884" s="105">
        <v>31.8279</v>
      </c>
      <c r="BB1884" s="105">
        <v>32.104999999999997</v>
      </c>
      <c r="BC1884" s="105">
        <v>31.919699999999999</v>
      </c>
      <c r="BD1884" s="105">
        <v>31.317599999999999</v>
      </c>
      <c r="BE1884" s="105">
        <v>32.0379</v>
      </c>
      <c r="BF1884" s="105">
        <v>31.732800000000001</v>
      </c>
      <c r="BG1884" s="105">
        <v>32.069800000000001</v>
      </c>
      <c r="BH1884" s="105">
        <v>32.109900000000003</v>
      </c>
      <c r="BI1884" s="105">
        <v>32.095100000000002</v>
      </c>
      <c r="BJ1884" s="105">
        <v>32.1008</v>
      </c>
      <c r="BK1884" s="105">
        <v>32.135199999999998</v>
      </c>
      <c r="BL1884" s="116">
        <v>31.963000000000001</v>
      </c>
      <c r="BM1884" s="112">
        <v>6.3650399999999996E-2</v>
      </c>
      <c r="BN1884" s="112">
        <v>0.767822</v>
      </c>
      <c r="BO1884" s="112">
        <v>0.61832500000000001</v>
      </c>
      <c r="BP1884" s="112">
        <v>0.18739900000000001</v>
      </c>
      <c r="BQ1884" s="112">
        <v>0.14172100000000001</v>
      </c>
      <c r="BR1884" s="112">
        <v>0.94589299999999998</v>
      </c>
      <c r="BS1884" s="112">
        <v>0.29974699999999999</v>
      </c>
      <c r="BT1884" s="112">
        <v>0.16059799999999999</v>
      </c>
      <c r="BU1884" s="117">
        <v>0.66374100000000003</v>
      </c>
      <c r="BV1884" s="112">
        <v>0.11783</v>
      </c>
      <c r="BW1884" s="112">
        <v>0.81458900000000001</v>
      </c>
      <c r="BX1884" s="112">
        <v>0.70560400000000001</v>
      </c>
      <c r="BY1884" s="112">
        <v>0.26266</v>
      </c>
      <c r="BZ1884" s="112">
        <v>0.52508900000000003</v>
      </c>
      <c r="CA1884" s="112">
        <v>0.97594599999999998</v>
      </c>
      <c r="CB1884" s="112">
        <v>0.53426700000000005</v>
      </c>
      <c r="CC1884" s="112">
        <v>0.35172599999999998</v>
      </c>
      <c r="CD1884" s="117">
        <v>0.89321600000000001</v>
      </c>
      <c r="CE1884" s="105">
        <v>0.284499</v>
      </c>
      <c r="CF1884" s="105">
        <v>-4.7027600000000003E-2</v>
      </c>
      <c r="CG1884" s="105">
        <v>9.0640399999999996E-2</v>
      </c>
      <c r="CH1884" s="105">
        <v>0.28876299999999999</v>
      </c>
      <c r="CI1884" s="105">
        <v>-0.15848499999999999</v>
      </c>
      <c r="CJ1884" s="105">
        <v>1.4932600000000001E-2</v>
      </c>
      <c r="CK1884" s="105">
        <v>-0.115454</v>
      </c>
      <c r="CL1884" s="105">
        <v>-0.37021300000000001</v>
      </c>
      <c r="CM1884" s="116">
        <v>2.5261599999999999E-2</v>
      </c>
    </row>
    <row r="1885" spans="1:91">
      <c r="A1885" s="104" t="s">
        <v>4818</v>
      </c>
      <c r="B1885" s="104" t="s">
        <v>4819</v>
      </c>
      <c r="C1885" s="104" t="s">
        <v>4820</v>
      </c>
      <c r="D1885" s="105">
        <v>34.847899999999996</v>
      </c>
      <c r="E1885" s="108">
        <v>27333797250</v>
      </c>
      <c r="F1885" s="108">
        <v>26378583773</v>
      </c>
      <c r="G1885" s="108">
        <v>29071753209</v>
      </c>
      <c r="H1885" s="108">
        <v>31336661008</v>
      </c>
      <c r="I1885" s="108">
        <v>29803711087</v>
      </c>
      <c r="J1885" s="108">
        <v>35124754324</v>
      </c>
      <c r="K1885" s="108">
        <v>34761601984</v>
      </c>
      <c r="L1885" s="108">
        <v>28189337728</v>
      </c>
      <c r="M1885" s="108">
        <v>34557945172</v>
      </c>
      <c r="N1885" s="108">
        <v>27835032243</v>
      </c>
      <c r="O1885" s="108">
        <v>31857010985</v>
      </c>
      <c r="P1885" s="108">
        <v>25118358621</v>
      </c>
      <c r="Q1885" s="108">
        <v>22646068301</v>
      </c>
      <c r="R1885" s="108">
        <v>25771661085</v>
      </c>
      <c r="S1885" s="108">
        <v>18479202365</v>
      </c>
      <c r="T1885" s="108">
        <v>22377594870</v>
      </c>
      <c r="U1885" s="108">
        <v>23804627647</v>
      </c>
      <c r="V1885" s="108">
        <v>20953256871</v>
      </c>
      <c r="W1885" s="108">
        <v>24525523871</v>
      </c>
      <c r="X1885" s="108">
        <v>24800832901</v>
      </c>
      <c r="Y1885" s="108">
        <v>24624331557</v>
      </c>
      <c r="Z1885" s="108">
        <v>22636198478</v>
      </c>
      <c r="AA1885" s="108">
        <v>21857907710</v>
      </c>
      <c r="AB1885" s="108">
        <v>20266949304</v>
      </c>
      <c r="AC1885" s="108">
        <v>28521622377</v>
      </c>
      <c r="AD1885" s="108">
        <v>28351635705</v>
      </c>
      <c r="AE1885" s="108">
        <v>27492590076</v>
      </c>
      <c r="AF1885" s="108">
        <v>30441816346</v>
      </c>
      <c r="AG1885" s="108">
        <v>31565436155</v>
      </c>
      <c r="AH1885" s="115">
        <v>27319336906</v>
      </c>
      <c r="AI1885" s="105">
        <v>35.0535</v>
      </c>
      <c r="AJ1885" s="105">
        <v>35.120199999999997</v>
      </c>
      <c r="AK1885" s="105">
        <v>35.250500000000002</v>
      </c>
      <c r="AL1885" s="105">
        <v>35.141500000000001</v>
      </c>
      <c r="AM1885" s="105">
        <v>35.206400000000002</v>
      </c>
      <c r="AN1885" s="105">
        <v>35.396099999999997</v>
      </c>
      <c r="AO1885" s="105">
        <v>35.263800000000003</v>
      </c>
      <c r="AP1885" s="105">
        <v>35.290199999999999</v>
      </c>
      <c r="AQ1885" s="105">
        <v>35.197400000000002</v>
      </c>
      <c r="AR1885" s="105">
        <v>35.152000000000001</v>
      </c>
      <c r="AS1885" s="105">
        <v>35.375399999999999</v>
      </c>
      <c r="AT1885" s="105">
        <v>35.152200000000001</v>
      </c>
      <c r="AU1885" s="105">
        <v>34.602400000000003</v>
      </c>
      <c r="AV1885" s="105">
        <v>34.8748</v>
      </c>
      <c r="AW1885" s="105">
        <v>34.485100000000003</v>
      </c>
      <c r="AX1885" s="105">
        <v>34.7607</v>
      </c>
      <c r="AY1885" s="105">
        <v>34.775100000000002</v>
      </c>
      <c r="AZ1885" s="105">
        <v>34.619900000000001</v>
      </c>
      <c r="BA1885" s="105">
        <v>34.758499999999998</v>
      </c>
      <c r="BB1885" s="105">
        <v>34.871600000000001</v>
      </c>
      <c r="BC1885" s="105">
        <v>34.737400000000001</v>
      </c>
      <c r="BD1885" s="105">
        <v>34.824199999999998</v>
      </c>
      <c r="BE1885" s="105">
        <v>34.7637</v>
      </c>
      <c r="BF1885" s="105">
        <v>34.674999999999997</v>
      </c>
      <c r="BG1885" s="105">
        <v>34.800800000000002</v>
      </c>
      <c r="BH1885" s="105">
        <v>34.747900000000001</v>
      </c>
      <c r="BI1885" s="105">
        <v>34.6922</v>
      </c>
      <c r="BJ1885" s="105">
        <v>34.880400000000002</v>
      </c>
      <c r="BK1885" s="105">
        <v>34.804099999999998</v>
      </c>
      <c r="BL1885" s="116">
        <v>34.6736</v>
      </c>
      <c r="BM1885" s="112">
        <v>1.31685E-2</v>
      </c>
      <c r="BN1885" s="112">
        <v>9.0038600000000007E-3</v>
      </c>
      <c r="BO1885" s="112">
        <v>2.1985899999999998E-3</v>
      </c>
      <c r="BP1885" s="112">
        <v>1.0063900000000001E-2</v>
      </c>
      <c r="BQ1885" s="112">
        <v>0.36840699999999998</v>
      </c>
      <c r="BR1885" s="112">
        <v>0.436164</v>
      </c>
      <c r="BS1885" s="112">
        <v>0.96799999999999997</v>
      </c>
      <c r="BT1885" s="112">
        <v>0.69129200000000002</v>
      </c>
      <c r="BU1885" s="117">
        <v>0.59662000000000004</v>
      </c>
      <c r="BV1885" s="112">
        <v>4.65514E-2</v>
      </c>
      <c r="BW1885" s="112">
        <v>3.6235200000000002E-2</v>
      </c>
      <c r="BX1885" s="112">
        <v>2.6663699999999999E-2</v>
      </c>
      <c r="BY1885" s="112">
        <v>2.8067600000000002E-2</v>
      </c>
      <c r="BZ1885" s="112">
        <v>0.68730999999999998</v>
      </c>
      <c r="CA1885" s="112">
        <v>0.69236900000000001</v>
      </c>
      <c r="CB1885" s="112">
        <v>0.98069399999999995</v>
      </c>
      <c r="CC1885" s="112">
        <v>0.81010199999999999</v>
      </c>
      <c r="CD1885" s="117">
        <v>0.85851500000000003</v>
      </c>
      <c r="CE1885" s="105">
        <v>0.35536200000000001</v>
      </c>
      <c r="CF1885" s="105">
        <v>0.46196599999999999</v>
      </c>
      <c r="CG1885" s="105">
        <v>0.46442</v>
      </c>
      <c r="CH1885" s="105">
        <v>0.44050099999999998</v>
      </c>
      <c r="CI1885" s="105">
        <v>-0.13194500000000001</v>
      </c>
      <c r="CJ1885" s="105">
        <v>-6.7487099999999994E-2</v>
      </c>
      <c r="CK1885" s="105">
        <v>3.1318700000000001E-3</v>
      </c>
      <c r="CL1885" s="105">
        <v>-3.17408E-2</v>
      </c>
      <c r="CM1885" s="116">
        <v>-3.9063800000000003E-2</v>
      </c>
    </row>
    <row r="1886" spans="1:91">
      <c r="A1886" s="104" t="s">
        <v>4821</v>
      </c>
      <c r="B1886" s="104" t="s">
        <v>4822</v>
      </c>
      <c r="C1886" s="104" t="s">
        <v>4823</v>
      </c>
      <c r="D1886" s="105">
        <v>36.698999999999998</v>
      </c>
      <c r="E1886" s="108">
        <v>105177000000</v>
      </c>
      <c r="F1886" s="108">
        <v>101749000000</v>
      </c>
      <c r="G1886" s="108">
        <v>108000000000</v>
      </c>
      <c r="H1886" s="108">
        <v>111314000000</v>
      </c>
      <c r="I1886" s="108">
        <v>98600054312</v>
      </c>
      <c r="J1886" s="108">
        <v>117631000000</v>
      </c>
      <c r="K1886" s="108">
        <v>98937410910</v>
      </c>
      <c r="L1886" s="108">
        <v>80676223884</v>
      </c>
      <c r="M1886" s="108">
        <v>111145000000</v>
      </c>
      <c r="N1886" s="108">
        <v>97788739813</v>
      </c>
      <c r="O1886" s="108">
        <v>130081000000</v>
      </c>
      <c r="P1886" s="108">
        <v>108862000000</v>
      </c>
      <c r="Q1886" s="108">
        <v>88630045283</v>
      </c>
      <c r="R1886" s="108">
        <v>84207210214</v>
      </c>
      <c r="S1886" s="108">
        <v>64629311245</v>
      </c>
      <c r="T1886" s="108">
        <v>82472470696</v>
      </c>
      <c r="U1886" s="108">
        <v>87338361831</v>
      </c>
      <c r="V1886" s="108">
        <v>92316070040</v>
      </c>
      <c r="W1886" s="108">
        <v>89190421592</v>
      </c>
      <c r="X1886" s="108">
        <v>89778728921</v>
      </c>
      <c r="Y1886" s="108">
        <v>93215652562</v>
      </c>
      <c r="Z1886" s="108">
        <v>79832873194</v>
      </c>
      <c r="AA1886" s="108">
        <v>84955031662</v>
      </c>
      <c r="AB1886" s="108">
        <v>88167856076</v>
      </c>
      <c r="AC1886" s="108">
        <v>97489544115</v>
      </c>
      <c r="AD1886" s="108">
        <v>99956054080</v>
      </c>
      <c r="AE1886" s="108">
        <v>100860000000</v>
      </c>
      <c r="AF1886" s="108">
        <v>97544137100</v>
      </c>
      <c r="AG1886" s="108">
        <v>103977000000</v>
      </c>
      <c r="AH1886" s="115">
        <v>104697000000</v>
      </c>
      <c r="AI1886" s="105">
        <v>36.997500000000002</v>
      </c>
      <c r="AJ1886" s="105">
        <v>37.0473</v>
      </c>
      <c r="AK1886" s="105">
        <v>37.120699999999999</v>
      </c>
      <c r="AL1886" s="105">
        <v>36.970199999999998</v>
      </c>
      <c r="AM1886" s="105">
        <v>36.893999999999998</v>
      </c>
      <c r="AN1886" s="105">
        <v>37.0931</v>
      </c>
      <c r="AO1886" s="105">
        <v>36.7605</v>
      </c>
      <c r="AP1886" s="105">
        <v>36.679099999999998</v>
      </c>
      <c r="AQ1886" s="105">
        <v>36.8827</v>
      </c>
      <c r="AR1886" s="105">
        <v>36.942300000000003</v>
      </c>
      <c r="AS1886" s="105">
        <v>37.365400000000001</v>
      </c>
      <c r="AT1886" s="105">
        <v>37.267899999999997</v>
      </c>
      <c r="AU1886" s="105">
        <v>36.5854</v>
      </c>
      <c r="AV1886" s="105">
        <v>36.582900000000002</v>
      </c>
      <c r="AW1886" s="105">
        <v>36.275300000000001</v>
      </c>
      <c r="AX1886" s="105">
        <v>36.642499999999998</v>
      </c>
      <c r="AY1886" s="105">
        <v>36.655999999999999</v>
      </c>
      <c r="AZ1886" s="105">
        <v>36.74</v>
      </c>
      <c r="BA1886" s="105">
        <v>36.621099999999998</v>
      </c>
      <c r="BB1886" s="105">
        <v>36.720700000000001</v>
      </c>
      <c r="BC1886" s="105">
        <v>36.644300000000001</v>
      </c>
      <c r="BD1886" s="105">
        <v>36.6417</v>
      </c>
      <c r="BE1886" s="105">
        <v>36.718899999999998</v>
      </c>
      <c r="BF1886" s="105">
        <v>36.796100000000003</v>
      </c>
      <c r="BG1886" s="105">
        <v>36.581600000000002</v>
      </c>
      <c r="BH1886" s="105">
        <v>36.566800000000001</v>
      </c>
      <c r="BI1886" s="105">
        <v>36.567399999999999</v>
      </c>
      <c r="BJ1886" s="105">
        <v>36.560400000000001</v>
      </c>
      <c r="BK1886" s="105">
        <v>36.541499999999999</v>
      </c>
      <c r="BL1886" s="116">
        <v>36.631900000000002</v>
      </c>
      <c r="BM1886" s="112">
        <v>4.52917E-4</v>
      </c>
      <c r="BN1886" s="112">
        <v>3.1485100000000002E-3</v>
      </c>
      <c r="BO1886" s="112">
        <v>3.9700800000000001E-2</v>
      </c>
      <c r="BP1886" s="112">
        <v>9.3629000000000004E-3</v>
      </c>
      <c r="BQ1886" s="112">
        <v>0.41538199999999997</v>
      </c>
      <c r="BR1886" s="112">
        <v>6.8739400000000006E-2</v>
      </c>
      <c r="BS1886" s="112">
        <v>0.108033</v>
      </c>
      <c r="BT1886" s="112">
        <v>5.4637600000000001E-2</v>
      </c>
      <c r="BU1886" s="117">
        <v>0.84185299999999996</v>
      </c>
      <c r="BV1886" s="112">
        <v>9.3963199999999997E-3</v>
      </c>
      <c r="BW1886" s="112">
        <v>2.13379E-2</v>
      </c>
      <c r="BX1886" s="112">
        <v>0.119551</v>
      </c>
      <c r="BY1886" s="112">
        <v>2.6679700000000001E-2</v>
      </c>
      <c r="BZ1886" s="112">
        <v>0.71442799999999995</v>
      </c>
      <c r="CA1886" s="112">
        <v>0.26499899999999998</v>
      </c>
      <c r="CB1886" s="112">
        <v>0.30937199999999998</v>
      </c>
      <c r="CC1886" s="112">
        <v>0.19170799999999999</v>
      </c>
      <c r="CD1886" s="117">
        <v>0.95499800000000001</v>
      </c>
      <c r="CE1886" s="105">
        <v>0.47723900000000002</v>
      </c>
      <c r="CF1886" s="105">
        <v>0.40785300000000002</v>
      </c>
      <c r="CG1886" s="105">
        <v>0.19619900000000001</v>
      </c>
      <c r="CH1886" s="105">
        <v>0.61391099999999998</v>
      </c>
      <c r="CI1886" s="105">
        <v>-9.6733100000000002E-2</v>
      </c>
      <c r="CJ1886" s="105">
        <v>0.10158</v>
      </c>
      <c r="CK1886" s="105">
        <v>8.4131899999999996E-2</v>
      </c>
      <c r="CL1886" s="105">
        <v>0.140957</v>
      </c>
      <c r="CM1886" s="116">
        <v>-5.9471100000000002E-3</v>
      </c>
    </row>
    <row r="1887" spans="1:91">
      <c r="A1887" s="104" t="s">
        <v>4824</v>
      </c>
      <c r="B1887" s="104" t="s">
        <v>4825</v>
      </c>
      <c r="C1887" s="104" t="s">
        <v>471</v>
      </c>
      <c r="D1887" s="105">
        <v>30.139150000000001</v>
      </c>
      <c r="E1887" s="108">
        <v>798095530</v>
      </c>
      <c r="F1887" s="108">
        <v>767345172.60000002</v>
      </c>
      <c r="G1887" s="108">
        <v>674653341.79999995</v>
      </c>
      <c r="H1887" s="108">
        <v>724466428.5</v>
      </c>
      <c r="I1887" s="108">
        <v>735065378.60000002</v>
      </c>
      <c r="J1887" s="108">
        <v>675650427.89999998</v>
      </c>
      <c r="K1887" s="108">
        <v>902762177.29999995</v>
      </c>
      <c r="L1887" s="108">
        <v>483973257.5</v>
      </c>
      <c r="M1887" s="108">
        <v>799371490.5</v>
      </c>
      <c r="N1887" s="108">
        <v>946331919.29999995</v>
      </c>
      <c r="O1887" s="108">
        <v>720265290.60000002</v>
      </c>
      <c r="P1887" s="108">
        <v>743417259.5</v>
      </c>
      <c r="Q1887" s="108">
        <v>1093183309</v>
      </c>
      <c r="R1887" s="108">
        <v>880433108.89999998</v>
      </c>
      <c r="S1887" s="108">
        <v>613415685.60000002</v>
      </c>
      <c r="T1887" s="108">
        <v>994633985</v>
      </c>
      <c r="U1887" s="108">
        <v>972438473.5</v>
      </c>
      <c r="V1887" s="108">
        <v>973230328.79999995</v>
      </c>
      <c r="W1887" s="108">
        <v>1082175245</v>
      </c>
      <c r="X1887" s="108">
        <v>1054080964</v>
      </c>
      <c r="Y1887" s="108">
        <v>1004221232</v>
      </c>
      <c r="Z1887" s="108">
        <v>935838854</v>
      </c>
      <c r="AA1887" s="108">
        <v>875747088</v>
      </c>
      <c r="AB1887" s="108">
        <v>1003720557</v>
      </c>
      <c r="AC1887" s="108">
        <v>1243869116</v>
      </c>
      <c r="AD1887" s="108">
        <v>1348198804</v>
      </c>
      <c r="AE1887" s="108">
        <v>1313823351</v>
      </c>
      <c r="AF1887" s="108">
        <v>1192164037</v>
      </c>
      <c r="AG1887" s="108">
        <v>1220132049</v>
      </c>
      <c r="AH1887" s="115">
        <v>1409557936</v>
      </c>
      <c r="AI1887" s="105">
        <v>29.955500000000001</v>
      </c>
      <c r="AJ1887" s="105">
        <v>30.1175</v>
      </c>
      <c r="AK1887" s="105">
        <v>29.9236</v>
      </c>
      <c r="AL1887" s="105">
        <v>29.706700000000001</v>
      </c>
      <c r="AM1887" s="105">
        <v>29.880299999999998</v>
      </c>
      <c r="AN1887" s="105">
        <v>29.862100000000002</v>
      </c>
      <c r="AO1887" s="105">
        <v>29.978200000000001</v>
      </c>
      <c r="AP1887" s="105">
        <v>29.657699999999998</v>
      </c>
      <c r="AQ1887" s="105">
        <v>29.763400000000001</v>
      </c>
      <c r="AR1887" s="105">
        <v>30.2744</v>
      </c>
      <c r="AS1887" s="105">
        <v>30.007899999999999</v>
      </c>
      <c r="AT1887" s="105">
        <v>30.073799999999999</v>
      </c>
      <c r="AU1887" s="105">
        <v>30.261099999999999</v>
      </c>
      <c r="AV1887" s="105">
        <v>30.003299999999999</v>
      </c>
      <c r="AW1887" s="105">
        <v>29.562200000000001</v>
      </c>
      <c r="AX1887" s="105">
        <v>30.268899999999999</v>
      </c>
      <c r="AY1887" s="105">
        <v>30.1813</v>
      </c>
      <c r="AZ1887" s="105">
        <v>30.182700000000001</v>
      </c>
      <c r="BA1887" s="105">
        <v>30.2562</v>
      </c>
      <c r="BB1887" s="105">
        <v>30.316299999999998</v>
      </c>
      <c r="BC1887" s="105">
        <v>30.103999999999999</v>
      </c>
      <c r="BD1887" s="105">
        <v>30.202500000000001</v>
      </c>
      <c r="BE1887" s="105">
        <v>30.141999999999999</v>
      </c>
      <c r="BF1887" s="105">
        <v>30.339300000000001</v>
      </c>
      <c r="BG1887" s="105">
        <v>30.2531</v>
      </c>
      <c r="BH1887" s="105">
        <v>30.368400000000001</v>
      </c>
      <c r="BI1887" s="105">
        <v>30.305</v>
      </c>
      <c r="BJ1887" s="105">
        <v>30.206</v>
      </c>
      <c r="BK1887" s="105">
        <v>30.136299999999999</v>
      </c>
      <c r="BL1887" s="116">
        <v>30.407299999999999</v>
      </c>
      <c r="BM1887" s="112">
        <v>6.7871399999999998E-2</v>
      </c>
      <c r="BN1887" s="112">
        <v>1.15505E-2</v>
      </c>
      <c r="BO1887" s="112">
        <v>2.2443100000000001E-2</v>
      </c>
      <c r="BP1887" s="112">
        <v>0.31450699999999998</v>
      </c>
      <c r="BQ1887" s="112">
        <v>0.23395299999999999</v>
      </c>
      <c r="BR1887" s="112">
        <v>0.67576000000000003</v>
      </c>
      <c r="BS1887" s="112">
        <v>0.82464199999999999</v>
      </c>
      <c r="BT1887" s="112">
        <v>0.83733500000000005</v>
      </c>
      <c r="BU1887" s="117">
        <v>0.53848300000000004</v>
      </c>
      <c r="BV1887" s="112">
        <v>0.123262</v>
      </c>
      <c r="BW1887" s="112">
        <v>4.2317100000000003E-2</v>
      </c>
      <c r="BX1887" s="112">
        <v>8.7223099999999998E-2</v>
      </c>
      <c r="BY1887" s="112">
        <v>0.401196</v>
      </c>
      <c r="BZ1887" s="112">
        <v>0.59282699999999999</v>
      </c>
      <c r="CA1887" s="112">
        <v>0.84189599999999998</v>
      </c>
      <c r="CB1887" s="112">
        <v>0.92003599999999996</v>
      </c>
      <c r="CC1887" s="112">
        <v>0.91056300000000001</v>
      </c>
      <c r="CD1887" s="117">
        <v>0.83116299999999999</v>
      </c>
      <c r="CE1887" s="105">
        <v>-0.25098199999999998</v>
      </c>
      <c r="CF1887" s="105">
        <v>-0.43345600000000001</v>
      </c>
      <c r="CG1887" s="105">
        <v>-0.45006400000000002</v>
      </c>
      <c r="CH1887" s="105">
        <v>-0.13114899999999999</v>
      </c>
      <c r="CI1887" s="105">
        <v>-0.307618</v>
      </c>
      <c r="CJ1887" s="105">
        <v>-3.8852699999999997E-2</v>
      </c>
      <c r="CK1887" s="105">
        <v>-2.43454E-2</v>
      </c>
      <c r="CL1887" s="105">
        <v>-2.1914800000000002E-2</v>
      </c>
      <c r="CM1887" s="116">
        <v>5.9005700000000001E-2</v>
      </c>
    </row>
    <row r="1888" spans="1:91">
      <c r="A1888" s="104" t="s">
        <v>4826</v>
      </c>
      <c r="B1888" s="104" t="s">
        <v>4827</v>
      </c>
      <c r="C1888" s="104" t="s">
        <v>4828</v>
      </c>
      <c r="D1888" s="105">
        <v>31.708300000000001</v>
      </c>
      <c r="E1888" s="108">
        <v>2282253047</v>
      </c>
      <c r="F1888" s="108">
        <v>2796385327</v>
      </c>
      <c r="G1888" s="108">
        <v>2714249552</v>
      </c>
      <c r="H1888" s="108">
        <v>3017130514</v>
      </c>
      <c r="I1888" s="108">
        <v>2634111821</v>
      </c>
      <c r="J1888" s="108">
        <v>3646703066</v>
      </c>
      <c r="K1888" s="108">
        <v>2100970590</v>
      </c>
      <c r="L1888" s="108">
        <v>2397655115</v>
      </c>
      <c r="M1888" s="108">
        <v>2135625037</v>
      </c>
      <c r="N1888" s="108">
        <v>1546135138</v>
      </c>
      <c r="O1888" s="108">
        <v>1678217155</v>
      </c>
      <c r="P1888" s="108">
        <v>2049799335</v>
      </c>
      <c r="Q1888" s="108">
        <v>5054343848</v>
      </c>
      <c r="R1888" s="108">
        <v>3154818774</v>
      </c>
      <c r="S1888" s="108">
        <v>1678982715</v>
      </c>
      <c r="T1888" s="108">
        <v>3316169919</v>
      </c>
      <c r="U1888" s="108">
        <v>2905265658</v>
      </c>
      <c r="V1888" s="108">
        <v>3057723597</v>
      </c>
      <c r="W1888" s="108">
        <v>3191250554</v>
      </c>
      <c r="X1888" s="108">
        <v>3098550833</v>
      </c>
      <c r="Y1888" s="108">
        <v>3032538580</v>
      </c>
      <c r="Z1888" s="108">
        <v>2110155933</v>
      </c>
      <c r="AA1888" s="108">
        <v>2744513042</v>
      </c>
      <c r="AB1888" s="108">
        <v>2584759646</v>
      </c>
      <c r="AC1888" s="108">
        <v>3363061658</v>
      </c>
      <c r="AD1888" s="108">
        <v>3987366495</v>
      </c>
      <c r="AE1888" s="108">
        <v>3213590944</v>
      </c>
      <c r="AF1888" s="108">
        <v>3048242136</v>
      </c>
      <c r="AG1888" s="108">
        <v>3253407284</v>
      </c>
      <c r="AH1888" s="115">
        <v>3412003445</v>
      </c>
      <c r="AI1888" s="105">
        <v>31.471299999999999</v>
      </c>
      <c r="AJ1888" s="105">
        <v>31.928100000000001</v>
      </c>
      <c r="AK1888" s="105">
        <v>31.872499999999999</v>
      </c>
      <c r="AL1888" s="105">
        <v>31.764900000000001</v>
      </c>
      <c r="AM1888" s="105">
        <v>31.712599999999998</v>
      </c>
      <c r="AN1888" s="105">
        <v>32.205500000000001</v>
      </c>
      <c r="AO1888" s="105">
        <v>31.2014</v>
      </c>
      <c r="AP1888" s="105">
        <v>31.8202</v>
      </c>
      <c r="AQ1888" s="105">
        <v>31.181100000000001</v>
      </c>
      <c r="AR1888" s="105">
        <v>30.934699999999999</v>
      </c>
      <c r="AS1888" s="105">
        <v>31.118300000000001</v>
      </c>
      <c r="AT1888" s="105">
        <v>31.536999999999999</v>
      </c>
      <c r="AU1888" s="105">
        <v>32.468800000000002</v>
      </c>
      <c r="AV1888" s="105">
        <v>31.8446</v>
      </c>
      <c r="AW1888" s="105">
        <v>30.968599999999999</v>
      </c>
      <c r="AX1888" s="105">
        <v>32.0062</v>
      </c>
      <c r="AY1888" s="105">
        <v>31.7593</v>
      </c>
      <c r="AZ1888" s="105">
        <v>31.835000000000001</v>
      </c>
      <c r="BA1888" s="105">
        <v>31.816400000000002</v>
      </c>
      <c r="BB1888" s="105">
        <v>31.849900000000002</v>
      </c>
      <c r="BC1888" s="105">
        <v>31.6816</v>
      </c>
      <c r="BD1888" s="105">
        <v>31.377600000000001</v>
      </c>
      <c r="BE1888" s="105">
        <v>31.754999999999999</v>
      </c>
      <c r="BF1888" s="105">
        <v>31.704000000000001</v>
      </c>
      <c r="BG1888" s="105">
        <v>31.694800000000001</v>
      </c>
      <c r="BH1888" s="105">
        <v>31.915900000000001</v>
      </c>
      <c r="BI1888" s="105">
        <v>31.595400000000001</v>
      </c>
      <c r="BJ1888" s="105">
        <v>31.560400000000001</v>
      </c>
      <c r="BK1888" s="105">
        <v>31.5245</v>
      </c>
      <c r="BL1888" s="116">
        <v>31.6602</v>
      </c>
      <c r="BM1888" s="112">
        <v>0.30538999999999999</v>
      </c>
      <c r="BN1888" s="112">
        <v>0.12497800000000001</v>
      </c>
      <c r="BO1888" s="112">
        <v>0.445104</v>
      </c>
      <c r="BP1888" s="112">
        <v>0.10291500000000001</v>
      </c>
      <c r="BQ1888" s="112">
        <v>0.70311599999999996</v>
      </c>
      <c r="BR1888" s="112">
        <v>2.6958699999999999E-2</v>
      </c>
      <c r="BS1888" s="112">
        <v>3.7453399999999998E-2</v>
      </c>
      <c r="BT1888" s="112">
        <v>0.81931900000000002</v>
      </c>
      <c r="BU1888" s="117">
        <v>0.21016000000000001</v>
      </c>
      <c r="BV1888" s="112">
        <v>0.39060499999999998</v>
      </c>
      <c r="BW1888" s="112">
        <v>0.20122499999999999</v>
      </c>
      <c r="BX1888" s="112">
        <v>0.55053300000000005</v>
      </c>
      <c r="BY1888" s="112">
        <v>0.16309799999999999</v>
      </c>
      <c r="BZ1888" s="112">
        <v>0.85752399999999995</v>
      </c>
      <c r="CA1888" s="112">
        <v>0.149286</v>
      </c>
      <c r="CB1888" s="112">
        <v>0.183063</v>
      </c>
      <c r="CC1888" s="112">
        <v>0.90021300000000004</v>
      </c>
      <c r="CD1888" s="117">
        <v>0.70063399999999998</v>
      </c>
      <c r="CE1888" s="105">
        <v>0.17558399999999999</v>
      </c>
      <c r="CF1888" s="105">
        <v>0.31262699999999999</v>
      </c>
      <c r="CG1888" s="105">
        <v>-0.18077199999999999</v>
      </c>
      <c r="CH1888" s="105">
        <v>-0.38502799999999998</v>
      </c>
      <c r="CI1888" s="105">
        <v>0.17896599999999999</v>
      </c>
      <c r="CJ1888" s="105">
        <v>0.285138</v>
      </c>
      <c r="CK1888" s="105">
        <v>0.20092099999999999</v>
      </c>
      <c r="CL1888" s="105">
        <v>3.0483199999999998E-2</v>
      </c>
      <c r="CM1888" s="116">
        <v>0.15367700000000001</v>
      </c>
    </row>
    <row r="1889" spans="1:91">
      <c r="A1889" s="104" t="s">
        <v>5544</v>
      </c>
      <c r="B1889" s="104" t="s">
        <v>5545</v>
      </c>
      <c r="C1889" s="104" t="s">
        <v>5546</v>
      </c>
      <c r="D1889" s="105">
        <v>24.034500000000001</v>
      </c>
      <c r="E1889" s="108">
        <v>11569198</v>
      </c>
      <c r="F1889" s="108">
        <v>12044104.5</v>
      </c>
      <c r="G1889" s="108">
        <v>13677095.5</v>
      </c>
      <c r="H1889" s="108">
        <v>74223120</v>
      </c>
      <c r="I1889" s="108">
        <v>54539762</v>
      </c>
      <c r="J1889" s="108">
        <v>15190567</v>
      </c>
      <c r="K1889" s="108"/>
      <c r="L1889" s="108">
        <v>6978166.75</v>
      </c>
      <c r="M1889" s="108">
        <v>15976721.25</v>
      </c>
      <c r="N1889" s="108">
        <v>6404830</v>
      </c>
      <c r="O1889" s="108">
        <v>12950378.5</v>
      </c>
      <c r="P1889" s="108">
        <v>1784789.75</v>
      </c>
      <c r="Q1889" s="108">
        <v>21854411</v>
      </c>
      <c r="R1889" s="108">
        <v>13741742</v>
      </c>
      <c r="S1889" s="108"/>
      <c r="T1889" s="108">
        <v>15418595</v>
      </c>
      <c r="U1889" s="108">
        <v>15026563</v>
      </c>
      <c r="V1889" s="108">
        <v>13333530</v>
      </c>
      <c r="W1889" s="108">
        <v>8762795</v>
      </c>
      <c r="X1889" s="108">
        <v>14242846</v>
      </c>
      <c r="Y1889" s="108">
        <v>16431234</v>
      </c>
      <c r="Z1889" s="108">
        <v>9554103</v>
      </c>
      <c r="AA1889" s="108">
        <v>9873488</v>
      </c>
      <c r="AB1889" s="108">
        <v>13371958.75</v>
      </c>
      <c r="AC1889" s="108">
        <v>8204112</v>
      </c>
      <c r="AD1889" s="108">
        <v>14891782.75</v>
      </c>
      <c r="AE1889" s="108">
        <v>2115491.25</v>
      </c>
      <c r="AF1889" s="108">
        <v>5754658.5</v>
      </c>
      <c r="AG1889" s="108">
        <v>7712745</v>
      </c>
      <c r="AH1889" s="115">
        <v>41676449</v>
      </c>
      <c r="AI1889" s="105">
        <v>23.847300000000001</v>
      </c>
      <c r="AJ1889" s="105">
        <v>24.2666</v>
      </c>
      <c r="AK1889" s="105">
        <v>24.441700000000001</v>
      </c>
      <c r="AL1889" s="105">
        <v>26.419799999999999</v>
      </c>
      <c r="AM1889" s="105">
        <v>26.2073</v>
      </c>
      <c r="AN1889" s="105">
        <v>24.7441</v>
      </c>
      <c r="AO1889" s="105">
        <v>22.2104</v>
      </c>
      <c r="AP1889" s="105">
        <v>23.8535</v>
      </c>
      <c r="AQ1889" s="105">
        <v>24.118600000000001</v>
      </c>
      <c r="AR1889" s="105">
        <v>22.583100000000002</v>
      </c>
      <c r="AS1889" s="105">
        <v>24.713100000000001</v>
      </c>
      <c r="AT1889" s="105">
        <v>21.371500000000001</v>
      </c>
      <c r="AU1889" s="105">
        <v>24.564900000000002</v>
      </c>
      <c r="AV1889" s="105">
        <v>24.001799999999999</v>
      </c>
      <c r="AW1889" s="105">
        <v>21.424700000000001</v>
      </c>
      <c r="AX1889" s="105">
        <v>24.2575</v>
      </c>
      <c r="AY1889" s="105">
        <v>24.195399999999999</v>
      </c>
      <c r="AZ1889" s="105">
        <v>24.0672</v>
      </c>
      <c r="BA1889" s="105">
        <v>23.3079</v>
      </c>
      <c r="BB1889" s="105">
        <v>24.282399999999999</v>
      </c>
      <c r="BC1889" s="105">
        <v>24.373200000000001</v>
      </c>
      <c r="BD1889" s="105">
        <v>23.438300000000002</v>
      </c>
      <c r="BE1889" s="105">
        <v>23.521599999999999</v>
      </c>
      <c r="BF1889" s="105">
        <v>24.109300000000001</v>
      </c>
      <c r="BG1889" s="105">
        <v>22.5883</v>
      </c>
      <c r="BH1889" s="105">
        <v>23.900500000000001</v>
      </c>
      <c r="BI1889" s="105">
        <v>21.026399999999999</v>
      </c>
      <c r="BJ1889" s="105">
        <v>22.511299999999999</v>
      </c>
      <c r="BK1889" s="105">
        <v>22.770099999999999</v>
      </c>
      <c r="BL1889" s="116">
        <v>25.373799999999999</v>
      </c>
      <c r="BM1889" s="112">
        <v>0.53359100000000004</v>
      </c>
      <c r="BN1889" s="112">
        <v>0.10112500000000001</v>
      </c>
      <c r="BO1889" s="112">
        <v>0.89219800000000005</v>
      </c>
      <c r="BP1889" s="112">
        <v>0.64640500000000001</v>
      </c>
      <c r="BQ1889" s="112">
        <v>0.87595500000000004</v>
      </c>
      <c r="BR1889" s="112">
        <v>0.53453799999999996</v>
      </c>
      <c r="BS1889" s="112">
        <v>0.67802499999999999</v>
      </c>
      <c r="BT1889" s="112">
        <v>0.89019800000000004</v>
      </c>
      <c r="BU1889" s="117">
        <v>0.44451800000000002</v>
      </c>
      <c r="BV1889" s="112">
        <v>0.60924100000000003</v>
      </c>
      <c r="BW1889" s="112">
        <v>0.17330599999999999</v>
      </c>
      <c r="BX1889" s="112">
        <v>0.92653099999999999</v>
      </c>
      <c r="BY1889" s="112">
        <v>0.71178900000000001</v>
      </c>
      <c r="BZ1889" s="112">
        <v>0.93651099999999998</v>
      </c>
      <c r="CA1889" s="112">
        <v>0.76503699999999997</v>
      </c>
      <c r="CB1889" s="112">
        <v>0.82273300000000005</v>
      </c>
      <c r="CC1889" s="112">
        <v>0.94129099999999999</v>
      </c>
      <c r="CD1889" s="117">
        <v>0.78158300000000003</v>
      </c>
      <c r="CE1889" s="105">
        <v>0.63343400000000005</v>
      </c>
      <c r="CF1889" s="105">
        <v>2.2386200000000001</v>
      </c>
      <c r="CG1889" s="105">
        <v>-0.15759500000000001</v>
      </c>
      <c r="CH1889" s="105">
        <v>-0.662497</v>
      </c>
      <c r="CI1889" s="105">
        <v>-0.221308</v>
      </c>
      <c r="CJ1889" s="105">
        <v>0.62161299999999997</v>
      </c>
      <c r="CK1889" s="105">
        <v>0.436085</v>
      </c>
      <c r="CL1889" s="105">
        <v>0.13796900000000001</v>
      </c>
      <c r="CM1889" s="116">
        <v>-1.0466500000000001</v>
      </c>
    </row>
    <row r="1890" spans="1:91">
      <c r="A1890" s="104" t="s">
        <v>5547</v>
      </c>
      <c r="B1890" s="104" t="s">
        <v>5548</v>
      </c>
      <c r="C1890" s="104" t="s">
        <v>2931</v>
      </c>
      <c r="D1890" s="105">
        <v>27.222899999999999</v>
      </c>
      <c r="E1890" s="108">
        <v>144669654</v>
      </c>
      <c r="F1890" s="108">
        <v>189124799</v>
      </c>
      <c r="G1890" s="108">
        <v>148249705</v>
      </c>
      <c r="H1890" s="108">
        <v>189738495</v>
      </c>
      <c r="I1890" s="108">
        <v>154690711.80000001</v>
      </c>
      <c r="J1890" s="108">
        <v>178483432.30000001</v>
      </c>
      <c r="K1890" s="108">
        <v>161188448</v>
      </c>
      <c r="L1890" s="108">
        <v>142468432</v>
      </c>
      <c r="M1890" s="108">
        <v>164665069</v>
      </c>
      <c r="N1890" s="108">
        <v>170859346.5</v>
      </c>
      <c r="O1890" s="108">
        <v>215237680</v>
      </c>
      <c r="P1890" s="108">
        <v>255731760</v>
      </c>
      <c r="Q1890" s="108">
        <v>89799649.5</v>
      </c>
      <c r="R1890" s="108">
        <v>105081113.5</v>
      </c>
      <c r="S1890" s="108">
        <v>104727637.8</v>
      </c>
      <c r="T1890" s="108">
        <v>142889592.5</v>
      </c>
      <c r="U1890" s="108">
        <v>115549673</v>
      </c>
      <c r="V1890" s="108">
        <v>204643346</v>
      </c>
      <c r="W1890" s="108">
        <v>125390654</v>
      </c>
      <c r="X1890" s="108">
        <v>129560020</v>
      </c>
      <c r="Y1890" s="108">
        <v>114694573</v>
      </c>
      <c r="Z1890" s="108">
        <v>100595651.5</v>
      </c>
      <c r="AA1890" s="108">
        <v>98236130</v>
      </c>
      <c r="AB1890" s="108">
        <v>104242102</v>
      </c>
      <c r="AC1890" s="108">
        <v>128726195</v>
      </c>
      <c r="AD1890" s="108">
        <v>105844406</v>
      </c>
      <c r="AE1890" s="108">
        <v>133106709.5</v>
      </c>
      <c r="AF1890" s="108">
        <v>124767678</v>
      </c>
      <c r="AG1890" s="108">
        <v>144452152</v>
      </c>
      <c r="AH1890" s="115">
        <v>101174022</v>
      </c>
      <c r="AI1890" s="105">
        <v>27.491700000000002</v>
      </c>
      <c r="AJ1890" s="105">
        <v>28.204799999999999</v>
      </c>
      <c r="AK1890" s="105">
        <v>27.834900000000001</v>
      </c>
      <c r="AL1890" s="105">
        <v>27.773800000000001</v>
      </c>
      <c r="AM1890" s="105">
        <v>27.6557</v>
      </c>
      <c r="AN1890" s="105">
        <v>27.9556</v>
      </c>
      <c r="AO1890" s="105">
        <v>27.533300000000001</v>
      </c>
      <c r="AP1890" s="105">
        <v>28.079699999999999</v>
      </c>
      <c r="AQ1890" s="105">
        <v>27.484100000000002</v>
      </c>
      <c r="AR1890" s="105">
        <v>27.803799999999999</v>
      </c>
      <c r="AS1890" s="105">
        <v>28.296500000000002</v>
      </c>
      <c r="AT1890" s="105">
        <v>28.534199999999998</v>
      </c>
      <c r="AU1890" s="105">
        <v>26.6386</v>
      </c>
      <c r="AV1890" s="105">
        <v>26.936599999999999</v>
      </c>
      <c r="AW1890" s="105">
        <v>27.077100000000002</v>
      </c>
      <c r="AX1890" s="105">
        <v>27.4696</v>
      </c>
      <c r="AY1890" s="105">
        <v>27.115300000000001</v>
      </c>
      <c r="AZ1890" s="105">
        <v>27.9834</v>
      </c>
      <c r="BA1890" s="105">
        <v>27.146799999999999</v>
      </c>
      <c r="BB1890" s="105">
        <v>27.298999999999999</v>
      </c>
      <c r="BC1890" s="105">
        <v>26.951499999999999</v>
      </c>
      <c r="BD1890" s="105">
        <v>26.9968</v>
      </c>
      <c r="BE1890" s="105">
        <v>26.995699999999999</v>
      </c>
      <c r="BF1890" s="105">
        <v>27.071899999999999</v>
      </c>
      <c r="BG1890" s="105">
        <v>26.9483</v>
      </c>
      <c r="BH1890" s="105">
        <v>26.6708</v>
      </c>
      <c r="BI1890" s="105">
        <v>27.001899999999999</v>
      </c>
      <c r="BJ1890" s="105">
        <v>26.9497</v>
      </c>
      <c r="BK1890" s="105">
        <v>27.079699999999999</v>
      </c>
      <c r="BL1890" s="116">
        <v>26.6523</v>
      </c>
      <c r="BM1890" s="112">
        <v>1.70978E-2</v>
      </c>
      <c r="BN1890" s="112">
        <v>4.2207599999999996E-3</v>
      </c>
      <c r="BO1890" s="112">
        <v>2.4542700000000001E-2</v>
      </c>
      <c r="BP1890" s="112">
        <v>6.1702500000000004E-3</v>
      </c>
      <c r="BQ1890" s="112">
        <v>0.95939600000000003</v>
      </c>
      <c r="BR1890" s="112">
        <v>8.9596899999999993E-2</v>
      </c>
      <c r="BS1890" s="112">
        <v>0.214064</v>
      </c>
      <c r="BT1890" s="112">
        <v>0.37876700000000002</v>
      </c>
      <c r="BU1890" s="117">
        <v>0.90714300000000003</v>
      </c>
      <c r="BV1890" s="112">
        <v>5.4147800000000003E-2</v>
      </c>
      <c r="BW1890" s="112">
        <v>2.3506099999999999E-2</v>
      </c>
      <c r="BX1890" s="112">
        <v>9.1926800000000003E-2</v>
      </c>
      <c r="BY1890" s="112">
        <v>2.0243500000000001E-2</v>
      </c>
      <c r="BZ1890" s="112">
        <v>0.97745099999999996</v>
      </c>
      <c r="CA1890" s="112">
        <v>0.30647600000000003</v>
      </c>
      <c r="CB1890" s="112">
        <v>0.44196800000000003</v>
      </c>
      <c r="CC1890" s="112">
        <v>0.57298300000000002</v>
      </c>
      <c r="CD1890" s="117">
        <v>0.975939</v>
      </c>
      <c r="CE1890" s="105">
        <v>0.94988300000000003</v>
      </c>
      <c r="CF1890" s="105">
        <v>0.90112499999999995</v>
      </c>
      <c r="CG1890" s="105">
        <v>0.80509900000000001</v>
      </c>
      <c r="CH1890" s="105">
        <v>1.31758</v>
      </c>
      <c r="CI1890" s="105">
        <v>-9.7993200000000003E-3</v>
      </c>
      <c r="CJ1890" s="105">
        <v>0.62884600000000002</v>
      </c>
      <c r="CK1890" s="105">
        <v>0.23850099999999999</v>
      </c>
      <c r="CL1890" s="105">
        <v>0.127549</v>
      </c>
      <c r="CM1890" s="116">
        <v>-2.0231200000000001E-2</v>
      </c>
    </row>
    <row r="1891" spans="1:91">
      <c r="A1891" s="104" t="s">
        <v>4829</v>
      </c>
      <c r="B1891" s="104" t="s">
        <v>4830</v>
      </c>
      <c r="C1891" s="104" t="s">
        <v>4831</v>
      </c>
      <c r="D1891" s="105">
        <v>30.286250000000003</v>
      </c>
      <c r="E1891" s="108">
        <v>820119067.79999995</v>
      </c>
      <c r="F1891" s="108">
        <v>779956847</v>
      </c>
      <c r="G1891" s="108">
        <v>1029251724</v>
      </c>
      <c r="H1891" s="108">
        <v>1246157547</v>
      </c>
      <c r="I1891" s="108">
        <v>1151031818</v>
      </c>
      <c r="J1891" s="108">
        <v>1015552076</v>
      </c>
      <c r="K1891" s="108">
        <v>764441984</v>
      </c>
      <c r="L1891" s="108">
        <v>822047766.29999995</v>
      </c>
      <c r="M1891" s="108">
        <v>1021573068</v>
      </c>
      <c r="N1891" s="108">
        <v>976627254.5</v>
      </c>
      <c r="O1891" s="108">
        <v>767733092</v>
      </c>
      <c r="P1891" s="108">
        <v>708168737.29999995</v>
      </c>
      <c r="Q1891" s="108">
        <v>1192627982</v>
      </c>
      <c r="R1891" s="108">
        <v>1204475976</v>
      </c>
      <c r="S1891" s="108">
        <v>1033139664</v>
      </c>
      <c r="T1891" s="108">
        <v>1149400432</v>
      </c>
      <c r="U1891" s="108">
        <v>1142872312</v>
      </c>
      <c r="V1891" s="108">
        <v>1234694943</v>
      </c>
      <c r="W1891" s="108">
        <v>1103575524</v>
      </c>
      <c r="X1891" s="108">
        <v>1109892736</v>
      </c>
      <c r="Y1891" s="108">
        <v>1096749475</v>
      </c>
      <c r="Z1891" s="108">
        <v>993720899.5</v>
      </c>
      <c r="AA1891" s="108">
        <v>960396230</v>
      </c>
      <c r="AB1891" s="108">
        <v>982736220.5</v>
      </c>
      <c r="AC1891" s="108">
        <v>1192832211</v>
      </c>
      <c r="AD1891" s="108">
        <v>1270767028</v>
      </c>
      <c r="AE1891" s="108">
        <v>1151528328</v>
      </c>
      <c r="AF1891" s="108">
        <v>1107408544</v>
      </c>
      <c r="AG1891" s="108">
        <v>1098302436</v>
      </c>
      <c r="AH1891" s="115">
        <v>1250301152</v>
      </c>
      <c r="AI1891" s="105">
        <v>29.994700000000002</v>
      </c>
      <c r="AJ1891" s="105">
        <v>30.140799999999999</v>
      </c>
      <c r="AK1891" s="105">
        <v>30.525500000000001</v>
      </c>
      <c r="AL1891" s="105">
        <v>30.4892</v>
      </c>
      <c r="AM1891" s="105">
        <v>30.5352</v>
      </c>
      <c r="AN1891" s="105">
        <v>30.490500000000001</v>
      </c>
      <c r="AO1891" s="105">
        <v>29.735600000000002</v>
      </c>
      <c r="AP1891" s="105">
        <v>30.410900000000002</v>
      </c>
      <c r="AQ1891" s="105">
        <v>30.1172</v>
      </c>
      <c r="AR1891" s="105">
        <v>30.3201</v>
      </c>
      <c r="AS1891" s="105">
        <v>30.1004</v>
      </c>
      <c r="AT1891" s="105">
        <v>30.003699999999998</v>
      </c>
      <c r="AU1891" s="105">
        <v>30.3904</v>
      </c>
      <c r="AV1891" s="105">
        <v>30.455500000000001</v>
      </c>
      <c r="AW1891" s="105">
        <v>30.288</v>
      </c>
      <c r="AX1891" s="105">
        <v>30.477599999999999</v>
      </c>
      <c r="AY1891" s="105">
        <v>30.415099999999999</v>
      </c>
      <c r="AZ1891" s="105">
        <v>30.5456</v>
      </c>
      <c r="BA1891" s="105">
        <v>30.284500000000001</v>
      </c>
      <c r="BB1891" s="105">
        <v>30.3902</v>
      </c>
      <c r="BC1891" s="105">
        <v>30.2302</v>
      </c>
      <c r="BD1891" s="105">
        <v>30.289100000000001</v>
      </c>
      <c r="BE1891" s="105">
        <v>30.274799999999999</v>
      </c>
      <c r="BF1891" s="105">
        <v>30.308800000000002</v>
      </c>
      <c r="BG1891" s="105">
        <v>30.1922</v>
      </c>
      <c r="BH1891" s="105">
        <v>30.282800000000002</v>
      </c>
      <c r="BI1891" s="105">
        <v>30.114799999999999</v>
      </c>
      <c r="BJ1891" s="105">
        <v>30.099599999999999</v>
      </c>
      <c r="BK1891" s="105">
        <v>29.985700000000001</v>
      </c>
      <c r="BL1891" s="116">
        <v>30.236699999999999</v>
      </c>
      <c r="BM1891" s="112">
        <v>0.55179599999999995</v>
      </c>
      <c r="BN1891" s="112">
        <v>5.8327099999999996E-3</v>
      </c>
      <c r="BO1891" s="112">
        <v>0.93022499999999997</v>
      </c>
      <c r="BP1891" s="112">
        <v>0.78803599999999996</v>
      </c>
      <c r="BQ1891" s="112">
        <v>3.6391600000000003E-2</v>
      </c>
      <c r="BR1891" s="112">
        <v>1.0419899999999999E-2</v>
      </c>
      <c r="BS1891" s="112">
        <v>8.7884299999999999E-2</v>
      </c>
      <c r="BT1891" s="112">
        <v>6.63387E-2</v>
      </c>
      <c r="BU1891" s="117">
        <v>0.364568</v>
      </c>
      <c r="BV1891" s="112">
        <v>0.62410900000000002</v>
      </c>
      <c r="BW1891" s="112">
        <v>2.8581800000000001E-2</v>
      </c>
      <c r="BX1891" s="112">
        <v>0.95282800000000001</v>
      </c>
      <c r="BY1891" s="112">
        <v>0.82925599999999999</v>
      </c>
      <c r="BZ1891" s="112">
        <v>0.35445500000000002</v>
      </c>
      <c r="CA1891" s="112">
        <v>9.3729999999999994E-2</v>
      </c>
      <c r="CB1891" s="112">
        <v>0.27878500000000001</v>
      </c>
      <c r="CC1891" s="112">
        <v>0.21700700000000001</v>
      </c>
      <c r="CD1891" s="117">
        <v>0.75432299999999997</v>
      </c>
      <c r="CE1891" s="105">
        <v>0.112996</v>
      </c>
      <c r="CF1891" s="105">
        <v>0.39762199999999998</v>
      </c>
      <c r="CG1891" s="105">
        <v>-1.9434E-2</v>
      </c>
      <c r="CH1891" s="105">
        <v>3.4048099999999998E-2</v>
      </c>
      <c r="CI1891" s="105">
        <v>0.27061099999999999</v>
      </c>
      <c r="CJ1891" s="105">
        <v>0.37208599999999997</v>
      </c>
      <c r="CK1891" s="105">
        <v>0.194295</v>
      </c>
      <c r="CL1891" s="105">
        <v>0.183563</v>
      </c>
      <c r="CM1891" s="116">
        <v>8.9237200000000003E-2</v>
      </c>
    </row>
    <row r="1892" spans="1:91">
      <c r="A1892" s="104" t="s">
        <v>4832</v>
      </c>
      <c r="B1892" s="104" t="s">
        <v>4833</v>
      </c>
      <c r="C1892" s="104" t="s">
        <v>4834</v>
      </c>
      <c r="D1892" s="105">
        <v>27.448599999999999</v>
      </c>
      <c r="E1892" s="108">
        <v>173399540</v>
      </c>
      <c r="F1892" s="108">
        <v>83839450.25</v>
      </c>
      <c r="G1892" s="108">
        <v>127740833</v>
      </c>
      <c r="H1892" s="108">
        <v>182446078.5</v>
      </c>
      <c r="I1892" s="108">
        <v>125189401</v>
      </c>
      <c r="J1892" s="108">
        <v>89726180</v>
      </c>
      <c r="K1892" s="108">
        <v>82471884</v>
      </c>
      <c r="L1892" s="108">
        <v>49519331</v>
      </c>
      <c r="M1892" s="108">
        <v>164622025</v>
      </c>
      <c r="N1892" s="108">
        <v>126606475</v>
      </c>
      <c r="O1892" s="108">
        <v>119370301.5</v>
      </c>
      <c r="P1892" s="108">
        <v>124813365</v>
      </c>
      <c r="Q1892" s="108">
        <v>219295000</v>
      </c>
      <c r="R1892" s="108">
        <v>94177967.5</v>
      </c>
      <c r="S1892" s="108">
        <v>151925066</v>
      </c>
      <c r="T1892" s="108">
        <v>77807046</v>
      </c>
      <c r="U1892" s="108">
        <v>96620147</v>
      </c>
      <c r="V1892" s="108">
        <v>135221342.5</v>
      </c>
      <c r="W1892" s="108">
        <v>205543314</v>
      </c>
      <c r="X1892" s="108">
        <v>84128876</v>
      </c>
      <c r="Y1892" s="108">
        <v>82218151</v>
      </c>
      <c r="Z1892" s="108">
        <v>175683762</v>
      </c>
      <c r="AA1892" s="108">
        <v>168051698</v>
      </c>
      <c r="AB1892" s="108">
        <v>77621462</v>
      </c>
      <c r="AC1892" s="108">
        <v>240613050</v>
      </c>
      <c r="AD1892" s="108">
        <v>121916236</v>
      </c>
      <c r="AE1892" s="108">
        <v>283386636.5</v>
      </c>
      <c r="AF1892" s="108">
        <v>273617936</v>
      </c>
      <c r="AG1892" s="108">
        <v>123302805.5</v>
      </c>
      <c r="AH1892" s="115">
        <v>263555938</v>
      </c>
      <c r="AI1892" s="105">
        <v>27.753</v>
      </c>
      <c r="AJ1892" s="105">
        <v>27.028300000000002</v>
      </c>
      <c r="AK1892" s="105">
        <v>27.6204</v>
      </c>
      <c r="AL1892" s="105">
        <v>27.717300000000002</v>
      </c>
      <c r="AM1892" s="105">
        <v>27.3507</v>
      </c>
      <c r="AN1892" s="105">
        <v>27.0321</v>
      </c>
      <c r="AO1892" s="105">
        <v>26.5701</v>
      </c>
      <c r="AP1892" s="105">
        <v>26.674700000000001</v>
      </c>
      <c r="AQ1892" s="105">
        <v>27.483699999999999</v>
      </c>
      <c r="AR1892" s="105">
        <v>27.38</v>
      </c>
      <c r="AS1892" s="105">
        <v>27.4832</v>
      </c>
      <c r="AT1892" s="105">
        <v>27.499400000000001</v>
      </c>
      <c r="AU1892" s="105">
        <v>27.9346</v>
      </c>
      <c r="AV1892" s="105">
        <v>26.778600000000001</v>
      </c>
      <c r="AW1892" s="105">
        <v>27.61</v>
      </c>
      <c r="AX1892" s="105">
        <v>26.592700000000001</v>
      </c>
      <c r="AY1892" s="105">
        <v>26.863399999999999</v>
      </c>
      <c r="AZ1892" s="105">
        <v>27.414000000000001</v>
      </c>
      <c r="BA1892" s="105">
        <v>27.8598</v>
      </c>
      <c r="BB1892" s="105">
        <v>26.675799999999999</v>
      </c>
      <c r="BC1892" s="105">
        <v>26.474</v>
      </c>
      <c r="BD1892" s="105">
        <v>27.806799999999999</v>
      </c>
      <c r="BE1892" s="105">
        <v>27.776299999999999</v>
      </c>
      <c r="BF1892" s="105">
        <v>26.6465</v>
      </c>
      <c r="BG1892" s="105">
        <v>27.867000000000001</v>
      </c>
      <c r="BH1892" s="105">
        <v>26.883900000000001</v>
      </c>
      <c r="BI1892" s="105">
        <v>28.092099999999999</v>
      </c>
      <c r="BJ1892" s="105">
        <v>28.082599999999999</v>
      </c>
      <c r="BK1892" s="105">
        <v>26.851800000000001</v>
      </c>
      <c r="BL1892" s="116">
        <v>28.006900000000002</v>
      </c>
      <c r="BM1892" s="112">
        <v>0.71356900000000001</v>
      </c>
      <c r="BN1892" s="112">
        <v>0.56259700000000001</v>
      </c>
      <c r="BO1892" s="112">
        <v>0.208093</v>
      </c>
      <c r="BP1892" s="112">
        <v>0.65475399999999995</v>
      </c>
      <c r="BQ1892" s="112">
        <v>0.71540400000000004</v>
      </c>
      <c r="BR1892" s="112">
        <v>0.212425</v>
      </c>
      <c r="BS1892" s="112">
        <v>0.33480799999999999</v>
      </c>
      <c r="BT1892" s="112">
        <v>0.68935100000000005</v>
      </c>
      <c r="BU1892" s="117">
        <v>0.95486000000000004</v>
      </c>
      <c r="BV1892" s="112">
        <v>0.76209499999999997</v>
      </c>
      <c r="BW1892" s="112">
        <v>0.64238499999999998</v>
      </c>
      <c r="BX1892" s="112">
        <v>0.31845600000000002</v>
      </c>
      <c r="BY1892" s="112">
        <v>0.71850499999999995</v>
      </c>
      <c r="BZ1892" s="112">
        <v>0.86414899999999994</v>
      </c>
      <c r="CA1892" s="112">
        <v>0.47282400000000002</v>
      </c>
      <c r="CB1892" s="112">
        <v>0.56689100000000003</v>
      </c>
      <c r="CC1892" s="112">
        <v>0.80986899999999995</v>
      </c>
      <c r="CD1892" s="117">
        <v>0.98756900000000003</v>
      </c>
      <c r="CE1892" s="105">
        <v>-0.179869</v>
      </c>
      <c r="CF1892" s="105">
        <v>-0.28040199999999998</v>
      </c>
      <c r="CG1892" s="105">
        <v>-0.73761900000000002</v>
      </c>
      <c r="CH1892" s="105">
        <v>-0.19294700000000001</v>
      </c>
      <c r="CI1892" s="105">
        <v>-0.20607300000000001</v>
      </c>
      <c r="CJ1892" s="105">
        <v>-0.69043100000000002</v>
      </c>
      <c r="CK1892" s="105">
        <v>-0.64390199999999997</v>
      </c>
      <c r="CL1892" s="105">
        <v>-0.23722299999999999</v>
      </c>
      <c r="CM1892" s="116">
        <v>-3.2780999999999998E-2</v>
      </c>
    </row>
    <row r="1893" spans="1:91">
      <c r="A1893" s="104" t="s">
        <v>5549</v>
      </c>
      <c r="B1893" s="104" t="s">
        <v>5550</v>
      </c>
      <c r="C1893" s="104" t="s">
        <v>5551</v>
      </c>
      <c r="D1893" s="105">
        <v>22.27655</v>
      </c>
      <c r="E1893" s="108">
        <v>2907303</v>
      </c>
      <c r="F1893" s="108"/>
      <c r="G1893" s="108">
        <v>4083324.75</v>
      </c>
      <c r="H1893" s="108">
        <v>88837636</v>
      </c>
      <c r="I1893" s="108">
        <v>64255403</v>
      </c>
      <c r="J1893" s="108">
        <v>94810328</v>
      </c>
      <c r="K1893" s="108"/>
      <c r="L1893" s="108">
        <v>45641690</v>
      </c>
      <c r="M1893" s="108">
        <v>22013816</v>
      </c>
      <c r="N1893" s="108"/>
      <c r="O1893" s="108">
        <v>22640248</v>
      </c>
      <c r="P1893" s="108">
        <v>13856074</v>
      </c>
      <c r="Q1893" s="108">
        <v>5602385.5</v>
      </c>
      <c r="R1893" s="108"/>
      <c r="S1893" s="108"/>
      <c r="T1893" s="108"/>
      <c r="U1893" s="108"/>
      <c r="V1893" s="108"/>
      <c r="W1893" s="108"/>
      <c r="X1893" s="108"/>
      <c r="Y1893" s="108"/>
      <c r="Z1893" s="108"/>
      <c r="AA1893" s="108"/>
      <c r="AB1893" s="108"/>
      <c r="AC1893" s="108">
        <v>1627063.625</v>
      </c>
      <c r="AD1893" s="108"/>
      <c r="AE1893" s="108"/>
      <c r="AF1893" s="108"/>
      <c r="AG1893" s="108"/>
      <c r="AH1893" s="115">
        <v>18509878</v>
      </c>
      <c r="AI1893" s="105">
        <v>21.854700000000001</v>
      </c>
      <c r="AJ1893" s="105">
        <v>21.885899999999999</v>
      </c>
      <c r="AK1893" s="105">
        <v>22.849299999999999</v>
      </c>
      <c r="AL1893" s="105">
        <v>26.679099999999998</v>
      </c>
      <c r="AM1893" s="105">
        <v>26.4315</v>
      </c>
      <c r="AN1893" s="105">
        <v>27.193300000000001</v>
      </c>
      <c r="AO1893" s="105">
        <v>22.062100000000001</v>
      </c>
      <c r="AP1893" s="105">
        <v>26.5685</v>
      </c>
      <c r="AQ1893" s="105">
        <v>24.581</v>
      </c>
      <c r="AR1893" s="105">
        <v>22.497</v>
      </c>
      <c r="AS1893" s="105">
        <v>25.177399999999999</v>
      </c>
      <c r="AT1893" s="105">
        <v>24.328199999999999</v>
      </c>
      <c r="AU1893" s="105">
        <v>22.563300000000002</v>
      </c>
      <c r="AV1893" s="105">
        <v>21.824000000000002</v>
      </c>
      <c r="AW1893" s="105">
        <v>20.400700000000001</v>
      </c>
      <c r="AX1893" s="105">
        <v>22.1083</v>
      </c>
      <c r="AY1893" s="105">
        <v>23.147099999999998</v>
      </c>
      <c r="AZ1893" s="105">
        <v>21.364999999999998</v>
      </c>
      <c r="BA1893" s="105">
        <v>22.315999999999999</v>
      </c>
      <c r="BB1893" s="105">
        <v>22.189599999999999</v>
      </c>
      <c r="BC1893" s="105">
        <v>22.852499999999999</v>
      </c>
      <c r="BD1893" s="105">
        <v>21.316299999999998</v>
      </c>
      <c r="BE1893" s="105">
        <v>22.000299999999999</v>
      </c>
      <c r="BF1893" s="105">
        <v>21.639399999999998</v>
      </c>
      <c r="BG1893" s="105">
        <v>21.064299999999999</v>
      </c>
      <c r="BH1893" s="105">
        <v>21.783100000000001</v>
      </c>
      <c r="BI1893" s="105">
        <v>22.2636</v>
      </c>
      <c r="BJ1893" s="105">
        <v>22.2895</v>
      </c>
      <c r="BK1893" s="105">
        <v>20.5639</v>
      </c>
      <c r="BL1893" s="116">
        <v>24.189800000000002</v>
      </c>
      <c r="BM1893" s="112">
        <v>0.897088</v>
      </c>
      <c r="BN1893" s="112">
        <v>1.4520399999999999E-2</v>
      </c>
      <c r="BO1893" s="112">
        <v>0.28624899999999998</v>
      </c>
      <c r="BP1893" s="112">
        <v>0.276229</v>
      </c>
      <c r="BQ1893" s="112">
        <v>0.57243299999999997</v>
      </c>
      <c r="BR1893" s="112">
        <v>0.90975300000000003</v>
      </c>
      <c r="BS1893" s="112">
        <v>0.92632400000000004</v>
      </c>
      <c r="BT1893" s="112">
        <v>0.54943600000000004</v>
      </c>
      <c r="BU1893" s="117">
        <v>0.59079400000000004</v>
      </c>
      <c r="BV1893" s="112">
        <v>0.91873300000000002</v>
      </c>
      <c r="BW1893" s="112">
        <v>4.7884999999999997E-2</v>
      </c>
      <c r="BX1893" s="112">
        <v>0.40091500000000002</v>
      </c>
      <c r="BY1893" s="112">
        <v>0.36101899999999998</v>
      </c>
      <c r="BZ1893" s="112">
        <v>0.78315900000000005</v>
      </c>
      <c r="CA1893" s="112">
        <v>0.95984899999999995</v>
      </c>
      <c r="CB1893" s="112">
        <v>0.96563500000000002</v>
      </c>
      <c r="CC1893" s="112">
        <v>0.71564799999999995</v>
      </c>
      <c r="CD1893" s="117">
        <v>0.85430499999999998</v>
      </c>
      <c r="CE1893" s="105">
        <v>-0.15109300000000001</v>
      </c>
      <c r="CF1893" s="105">
        <v>4.4202300000000001</v>
      </c>
      <c r="CG1893" s="105">
        <v>2.0561500000000001</v>
      </c>
      <c r="CH1893" s="105">
        <v>1.65313</v>
      </c>
      <c r="CI1893" s="105">
        <v>-0.75173599999999996</v>
      </c>
      <c r="CJ1893" s="105">
        <v>-0.140931</v>
      </c>
      <c r="CK1893" s="105">
        <v>0.10499</v>
      </c>
      <c r="CL1893" s="105">
        <v>-0.69572299999999998</v>
      </c>
      <c r="CM1893" s="116">
        <v>-0.64407000000000003</v>
      </c>
    </row>
    <row r="1894" spans="1:91">
      <c r="A1894" s="104" t="s">
        <v>5552</v>
      </c>
      <c r="B1894" s="104" t="s">
        <v>5553</v>
      </c>
      <c r="C1894" s="104" t="s">
        <v>471</v>
      </c>
      <c r="D1894" s="105">
        <v>23.911850000000001</v>
      </c>
      <c r="E1894" s="108"/>
      <c r="F1894" s="108">
        <v>2833604.25</v>
      </c>
      <c r="G1894" s="108">
        <v>36801458.25</v>
      </c>
      <c r="H1894" s="108">
        <v>78075857</v>
      </c>
      <c r="I1894" s="108"/>
      <c r="J1894" s="108">
        <v>7430039.5</v>
      </c>
      <c r="K1894" s="108"/>
      <c r="L1894" s="108"/>
      <c r="M1894" s="108">
        <v>27678300</v>
      </c>
      <c r="N1894" s="108">
        <v>21238188</v>
      </c>
      <c r="O1894" s="108">
        <v>61003537.5</v>
      </c>
      <c r="P1894" s="108">
        <v>9188652</v>
      </c>
      <c r="Q1894" s="108">
        <v>13461930</v>
      </c>
      <c r="R1894" s="108">
        <v>4571728.5</v>
      </c>
      <c r="S1894" s="108">
        <v>15078821.5</v>
      </c>
      <c r="T1894" s="108">
        <v>20153151</v>
      </c>
      <c r="U1894" s="108"/>
      <c r="V1894" s="108">
        <v>8698083</v>
      </c>
      <c r="W1894" s="108">
        <v>14934537.5</v>
      </c>
      <c r="X1894" s="108">
        <v>6129465.5</v>
      </c>
      <c r="Y1894" s="108">
        <v>12757776.5</v>
      </c>
      <c r="Z1894" s="108">
        <v>48567690</v>
      </c>
      <c r="AA1894" s="108">
        <v>25711923.5</v>
      </c>
      <c r="AB1894" s="108">
        <v>27020268</v>
      </c>
      <c r="AC1894" s="108">
        <v>2817443</v>
      </c>
      <c r="AD1894" s="108"/>
      <c r="AE1894" s="108">
        <v>1870046.25</v>
      </c>
      <c r="AF1894" s="108">
        <v>27684004.5</v>
      </c>
      <c r="AG1894" s="108">
        <v>52700108.5</v>
      </c>
      <c r="AH1894" s="115">
        <v>19751286</v>
      </c>
      <c r="AI1894" s="105">
        <v>21.609100000000002</v>
      </c>
      <c r="AJ1894" s="105">
        <v>22.0733</v>
      </c>
      <c r="AK1894" s="105">
        <v>25.795999999999999</v>
      </c>
      <c r="AL1894" s="105">
        <v>26.492799999999999</v>
      </c>
      <c r="AM1894" s="105">
        <v>22.476500000000001</v>
      </c>
      <c r="AN1894" s="105">
        <v>23.719899999999999</v>
      </c>
      <c r="AO1894" s="105">
        <v>22.248799999999999</v>
      </c>
      <c r="AP1894" s="105">
        <v>21.419499999999999</v>
      </c>
      <c r="AQ1894" s="105">
        <v>24.911300000000001</v>
      </c>
      <c r="AR1894" s="105">
        <v>24.5624</v>
      </c>
      <c r="AS1894" s="105">
        <v>26.570399999999999</v>
      </c>
      <c r="AT1894" s="105">
        <v>23.735600000000002</v>
      </c>
      <c r="AU1894" s="105">
        <v>23.839600000000001</v>
      </c>
      <c r="AV1894" s="105">
        <v>22.414000000000001</v>
      </c>
      <c r="AW1894" s="105">
        <v>24.426600000000001</v>
      </c>
      <c r="AX1894" s="105">
        <v>24.643799999999999</v>
      </c>
      <c r="AY1894" s="105">
        <v>21.595600000000001</v>
      </c>
      <c r="AZ1894" s="105">
        <v>23.444500000000001</v>
      </c>
      <c r="BA1894" s="105">
        <v>24.077100000000002</v>
      </c>
      <c r="BB1894" s="105">
        <v>23.087399999999999</v>
      </c>
      <c r="BC1894" s="105">
        <v>23.984100000000002</v>
      </c>
      <c r="BD1894" s="105">
        <v>25.869299999999999</v>
      </c>
      <c r="BE1894" s="105">
        <v>25.025700000000001</v>
      </c>
      <c r="BF1894" s="105">
        <v>25.124099999999999</v>
      </c>
      <c r="BG1894" s="105">
        <v>20.836600000000001</v>
      </c>
      <c r="BH1894" s="105">
        <v>21.283799999999999</v>
      </c>
      <c r="BI1894" s="105">
        <v>20.848500000000001</v>
      </c>
      <c r="BJ1894" s="105">
        <v>24.7776</v>
      </c>
      <c r="BK1894" s="105">
        <v>25.601600000000001</v>
      </c>
      <c r="BL1894" s="116">
        <v>24.270499999999998</v>
      </c>
      <c r="BM1894" s="112">
        <v>0.27992699999999998</v>
      </c>
      <c r="BN1894" s="112">
        <v>0.628413</v>
      </c>
      <c r="BO1894" s="112">
        <v>0.145788</v>
      </c>
      <c r="BP1894" s="112">
        <v>0.94112300000000004</v>
      </c>
      <c r="BQ1894" s="112">
        <v>0.136822</v>
      </c>
      <c r="BR1894" s="112">
        <v>0.16234100000000001</v>
      </c>
      <c r="BS1894" s="112">
        <v>7.9891699999999996E-2</v>
      </c>
      <c r="BT1894" s="112">
        <v>0.38691300000000001</v>
      </c>
      <c r="BU1894" s="117">
        <v>7.1785800000000004E-4</v>
      </c>
      <c r="BV1894" s="112">
        <v>0.36436099999999999</v>
      </c>
      <c r="BW1894" s="112">
        <v>0.69975900000000002</v>
      </c>
      <c r="BX1894" s="112">
        <v>0.24851699999999999</v>
      </c>
      <c r="BY1894" s="112">
        <v>0.95054899999999998</v>
      </c>
      <c r="BZ1894" s="112">
        <v>0.51502999999999999</v>
      </c>
      <c r="CA1894" s="112">
        <v>0.41527999999999998</v>
      </c>
      <c r="CB1894" s="112">
        <v>0.26714199999999999</v>
      </c>
      <c r="CC1894" s="112">
        <v>0.58052099999999995</v>
      </c>
      <c r="CD1894" s="117">
        <v>0.15282399999999999</v>
      </c>
      <c r="CE1894" s="105">
        <v>-1.7237800000000001</v>
      </c>
      <c r="CF1894" s="105">
        <v>-0.65352299999999997</v>
      </c>
      <c r="CG1894" s="105">
        <v>-2.0233699999999999</v>
      </c>
      <c r="CH1894" s="105">
        <v>7.2846099999999997E-2</v>
      </c>
      <c r="CI1894" s="105">
        <v>-1.32318</v>
      </c>
      <c r="CJ1894" s="105">
        <v>-1.6553100000000001</v>
      </c>
      <c r="CK1894" s="105">
        <v>-1.16709</v>
      </c>
      <c r="CL1894" s="105">
        <v>0.45645400000000003</v>
      </c>
      <c r="CM1894" s="116">
        <v>-3.8936199999999999</v>
      </c>
    </row>
    <row r="1895" spans="1:91">
      <c r="A1895" s="104" t="s">
        <v>4837</v>
      </c>
      <c r="B1895" s="104" t="s">
        <v>4838</v>
      </c>
      <c r="C1895" s="104" t="s">
        <v>1092</v>
      </c>
      <c r="D1895" s="105">
        <v>32.219749999999998</v>
      </c>
      <c r="E1895" s="108">
        <v>9322421554</v>
      </c>
      <c r="F1895" s="108">
        <v>7157222490</v>
      </c>
      <c r="G1895" s="108">
        <v>5244882680</v>
      </c>
      <c r="H1895" s="108">
        <v>3672419931</v>
      </c>
      <c r="I1895" s="108">
        <v>4155915431</v>
      </c>
      <c r="J1895" s="108">
        <v>3485539387</v>
      </c>
      <c r="K1895" s="108">
        <v>9161699152</v>
      </c>
      <c r="L1895" s="108">
        <v>4880559566</v>
      </c>
      <c r="M1895" s="108">
        <v>9888915400</v>
      </c>
      <c r="N1895" s="108">
        <v>13067680827</v>
      </c>
      <c r="O1895" s="108">
        <v>7474559428</v>
      </c>
      <c r="P1895" s="108">
        <v>10646394367</v>
      </c>
      <c r="Q1895" s="108">
        <v>3620914118</v>
      </c>
      <c r="R1895" s="108">
        <v>3869289986</v>
      </c>
      <c r="S1895" s="108">
        <v>7290076345</v>
      </c>
      <c r="T1895" s="108">
        <v>2779233748</v>
      </c>
      <c r="U1895" s="108">
        <v>3202140179</v>
      </c>
      <c r="V1895" s="108">
        <v>3605093716</v>
      </c>
      <c r="W1895" s="108">
        <v>4154045141</v>
      </c>
      <c r="X1895" s="108">
        <v>3841748603</v>
      </c>
      <c r="Y1895" s="108">
        <v>3459445638</v>
      </c>
      <c r="Z1895" s="108">
        <v>3949258593</v>
      </c>
      <c r="AA1895" s="108">
        <v>4284922931</v>
      </c>
      <c r="AB1895" s="108">
        <v>3720909888</v>
      </c>
      <c r="AC1895" s="108">
        <v>5015579832</v>
      </c>
      <c r="AD1895" s="108">
        <v>4055205755</v>
      </c>
      <c r="AE1895" s="108">
        <v>3857756397</v>
      </c>
      <c r="AF1895" s="108">
        <v>4602961063</v>
      </c>
      <c r="AG1895" s="108">
        <v>5220841164</v>
      </c>
      <c r="AH1895" s="115">
        <v>4162969271</v>
      </c>
      <c r="AI1895" s="105">
        <v>33.5015</v>
      </c>
      <c r="AJ1895" s="105">
        <v>33.280299999999997</v>
      </c>
      <c r="AK1895" s="105">
        <v>32.845100000000002</v>
      </c>
      <c r="AL1895" s="105">
        <v>32.048499999999997</v>
      </c>
      <c r="AM1895" s="105">
        <v>32.370100000000001</v>
      </c>
      <c r="AN1895" s="105">
        <v>32.136099999999999</v>
      </c>
      <c r="AO1895" s="105">
        <v>33.356099999999998</v>
      </c>
      <c r="AP1895" s="105">
        <v>32.857999999999997</v>
      </c>
      <c r="AQ1895" s="105">
        <v>33.392299999999999</v>
      </c>
      <c r="AR1895" s="105">
        <v>34.063600000000001</v>
      </c>
      <c r="AS1895" s="105">
        <v>33.323500000000003</v>
      </c>
      <c r="AT1895" s="105">
        <v>33.913800000000002</v>
      </c>
      <c r="AU1895" s="105">
        <v>31.987400000000001</v>
      </c>
      <c r="AV1895" s="105">
        <v>32.139099999999999</v>
      </c>
      <c r="AW1895" s="105">
        <v>33.080599999999997</v>
      </c>
      <c r="AX1895" s="105">
        <v>31.7514</v>
      </c>
      <c r="AY1895" s="105">
        <v>31.899799999999999</v>
      </c>
      <c r="AZ1895" s="105">
        <v>32.072499999999998</v>
      </c>
      <c r="BA1895" s="105">
        <v>32.196800000000003</v>
      </c>
      <c r="BB1895" s="105">
        <v>32.158999999999999</v>
      </c>
      <c r="BC1895" s="105">
        <v>31.873899999999999</v>
      </c>
      <c r="BD1895" s="105">
        <v>32.287100000000002</v>
      </c>
      <c r="BE1895" s="105">
        <v>32.3949</v>
      </c>
      <c r="BF1895" s="105">
        <v>32.229599999999998</v>
      </c>
      <c r="BG1895" s="105">
        <v>32.267400000000002</v>
      </c>
      <c r="BH1895" s="105">
        <v>31.937999999999999</v>
      </c>
      <c r="BI1895" s="105">
        <v>31.859000000000002</v>
      </c>
      <c r="BJ1895" s="105">
        <v>32.155000000000001</v>
      </c>
      <c r="BK1895" s="105">
        <v>32.209899999999998</v>
      </c>
      <c r="BL1895" s="116">
        <v>31.945900000000002</v>
      </c>
      <c r="BM1895" s="112">
        <v>6.1224599999999997E-3</v>
      </c>
      <c r="BN1895" s="112">
        <v>0.55160399999999998</v>
      </c>
      <c r="BO1895" s="112">
        <v>4.4645800000000001E-3</v>
      </c>
      <c r="BP1895" s="112">
        <v>2.2681099999999998E-3</v>
      </c>
      <c r="BQ1895" s="112">
        <v>0.44288</v>
      </c>
      <c r="BR1895" s="112">
        <v>0.186219</v>
      </c>
      <c r="BS1895" s="112">
        <v>0.84523999999999999</v>
      </c>
      <c r="BT1895" s="112">
        <v>9.9821699999999999E-2</v>
      </c>
      <c r="BU1895" s="117">
        <v>0.60998699999999995</v>
      </c>
      <c r="BV1895" s="112">
        <v>3.1033399999999999E-2</v>
      </c>
      <c r="BW1895" s="112">
        <v>0.63361699999999999</v>
      </c>
      <c r="BX1895" s="112">
        <v>3.9409699999999999E-2</v>
      </c>
      <c r="BY1895" s="112">
        <v>1.2288800000000001E-2</v>
      </c>
      <c r="BZ1895" s="112">
        <v>0.72217600000000004</v>
      </c>
      <c r="CA1895" s="112">
        <v>0.44527099999999997</v>
      </c>
      <c r="CB1895" s="112">
        <v>0.93005499999999997</v>
      </c>
      <c r="CC1895" s="112">
        <v>0.27037600000000001</v>
      </c>
      <c r="CD1895" s="117">
        <v>0.86594000000000004</v>
      </c>
      <c r="CE1895" s="105">
        <v>1.1053999999999999</v>
      </c>
      <c r="CF1895" s="105">
        <v>8.13001E-2</v>
      </c>
      <c r="CG1895" s="105">
        <v>1.09853</v>
      </c>
      <c r="CH1895" s="105">
        <v>1.6633500000000001</v>
      </c>
      <c r="CI1895" s="105">
        <v>0.29878199999999999</v>
      </c>
      <c r="CJ1895" s="105">
        <v>-0.19570000000000001</v>
      </c>
      <c r="CK1895" s="105">
        <v>-2.70297E-2</v>
      </c>
      <c r="CL1895" s="105">
        <v>0.20026099999999999</v>
      </c>
      <c r="CM1895" s="116">
        <v>-8.2154000000000005E-2</v>
      </c>
    </row>
    <row r="1896" spans="1:91">
      <c r="A1896" s="104" t="s">
        <v>4839</v>
      </c>
      <c r="B1896" s="104" t="s">
        <v>4840</v>
      </c>
      <c r="C1896" s="104" t="s">
        <v>564</v>
      </c>
      <c r="D1896" s="105">
        <v>27.22315</v>
      </c>
      <c r="E1896" s="108">
        <v>134994720</v>
      </c>
      <c r="F1896" s="108">
        <v>18192996</v>
      </c>
      <c r="G1896" s="108">
        <v>71175148</v>
      </c>
      <c r="H1896" s="108">
        <v>170950788</v>
      </c>
      <c r="I1896" s="108">
        <v>99614114</v>
      </c>
      <c r="J1896" s="108">
        <v>44729526</v>
      </c>
      <c r="K1896" s="108">
        <v>46616263</v>
      </c>
      <c r="L1896" s="108">
        <v>45672542</v>
      </c>
      <c r="M1896" s="108">
        <v>140247980</v>
      </c>
      <c r="N1896" s="108">
        <v>49853720</v>
      </c>
      <c r="O1896" s="108">
        <v>16765179</v>
      </c>
      <c r="P1896" s="108">
        <v>42377681</v>
      </c>
      <c r="Q1896" s="108">
        <v>157921532</v>
      </c>
      <c r="R1896" s="108">
        <v>137680950</v>
      </c>
      <c r="S1896" s="108">
        <v>46285096</v>
      </c>
      <c r="T1896" s="108">
        <v>104985306</v>
      </c>
      <c r="U1896" s="108">
        <v>138212941.5</v>
      </c>
      <c r="V1896" s="108">
        <v>144096189.30000001</v>
      </c>
      <c r="W1896" s="108">
        <v>96768060</v>
      </c>
      <c r="X1896" s="108">
        <v>120383776</v>
      </c>
      <c r="Y1896" s="108">
        <v>183944972</v>
      </c>
      <c r="Z1896" s="108">
        <v>120301334</v>
      </c>
      <c r="AA1896" s="108">
        <v>138965838</v>
      </c>
      <c r="AB1896" s="108">
        <v>113280420.5</v>
      </c>
      <c r="AC1896" s="108">
        <v>120993327</v>
      </c>
      <c r="AD1896" s="108">
        <v>167545124</v>
      </c>
      <c r="AE1896" s="108">
        <v>198237388</v>
      </c>
      <c r="AF1896" s="108">
        <v>167622864</v>
      </c>
      <c r="AG1896" s="108">
        <v>231247964</v>
      </c>
      <c r="AH1896" s="115">
        <v>184623556</v>
      </c>
      <c r="AI1896" s="105">
        <v>27.3918</v>
      </c>
      <c r="AJ1896" s="105">
        <v>24.8232</v>
      </c>
      <c r="AK1896" s="105">
        <v>26.750900000000001</v>
      </c>
      <c r="AL1896" s="105">
        <v>27.6234</v>
      </c>
      <c r="AM1896" s="105">
        <v>27.0227</v>
      </c>
      <c r="AN1896" s="105">
        <v>26.123000000000001</v>
      </c>
      <c r="AO1896" s="105">
        <v>25.736599999999999</v>
      </c>
      <c r="AP1896" s="105">
        <v>26.5641</v>
      </c>
      <c r="AQ1896" s="105">
        <v>27.252500000000001</v>
      </c>
      <c r="AR1896" s="105">
        <v>25.912800000000001</v>
      </c>
      <c r="AS1896" s="105">
        <v>24.696000000000002</v>
      </c>
      <c r="AT1896" s="105">
        <v>25.940999999999999</v>
      </c>
      <c r="AU1896" s="105">
        <v>27.462</v>
      </c>
      <c r="AV1896" s="105">
        <v>27.3264</v>
      </c>
      <c r="AW1896" s="105">
        <v>25.933599999999998</v>
      </c>
      <c r="AX1896" s="105">
        <v>27.024899999999999</v>
      </c>
      <c r="AY1896" s="105">
        <v>27.376000000000001</v>
      </c>
      <c r="AZ1896" s="105">
        <v>27.496099999999998</v>
      </c>
      <c r="BA1896" s="105">
        <v>26.773</v>
      </c>
      <c r="BB1896" s="105">
        <v>27.1938</v>
      </c>
      <c r="BC1896" s="105">
        <v>27.637</v>
      </c>
      <c r="BD1896" s="105">
        <v>27.2605</v>
      </c>
      <c r="BE1896" s="105">
        <v>27.5078</v>
      </c>
      <c r="BF1896" s="105">
        <v>27.1919</v>
      </c>
      <c r="BG1896" s="105">
        <v>26.856100000000001</v>
      </c>
      <c r="BH1896" s="105">
        <v>27.341999999999999</v>
      </c>
      <c r="BI1896" s="105">
        <v>27.576499999999999</v>
      </c>
      <c r="BJ1896" s="105">
        <v>27.375699999999998</v>
      </c>
      <c r="BK1896" s="105">
        <v>27.7591</v>
      </c>
      <c r="BL1896" s="116">
        <v>27.521799999999999</v>
      </c>
      <c r="BM1896" s="112">
        <v>0.189855</v>
      </c>
      <c r="BN1896" s="112">
        <v>0.234679</v>
      </c>
      <c r="BO1896" s="112">
        <v>8.4095100000000006E-2</v>
      </c>
      <c r="BP1896" s="112">
        <v>8.7359900000000008E-3</v>
      </c>
      <c r="BQ1896" s="112">
        <v>0.26754099999999997</v>
      </c>
      <c r="BR1896" s="112">
        <v>0.232684</v>
      </c>
      <c r="BS1896" s="112">
        <v>0.26852599999999999</v>
      </c>
      <c r="BT1896" s="112">
        <v>0.19012100000000001</v>
      </c>
      <c r="BU1896" s="117">
        <v>0.28739900000000002</v>
      </c>
      <c r="BV1896" s="112">
        <v>0.26826100000000003</v>
      </c>
      <c r="BW1896" s="112">
        <v>0.32630300000000001</v>
      </c>
      <c r="BX1896" s="112">
        <v>0.17869599999999999</v>
      </c>
      <c r="BY1896" s="112">
        <v>2.53993E-2</v>
      </c>
      <c r="BZ1896" s="112">
        <v>0.60880000000000001</v>
      </c>
      <c r="CA1896" s="112">
        <v>0.49207699999999999</v>
      </c>
      <c r="CB1896" s="112">
        <v>0.504409</v>
      </c>
      <c r="CC1896" s="112">
        <v>0.388349</v>
      </c>
      <c r="CD1896" s="117">
        <v>0.72864200000000001</v>
      </c>
      <c r="CE1896" s="105">
        <v>-1.2302</v>
      </c>
      <c r="CF1896" s="105">
        <v>-0.62914300000000001</v>
      </c>
      <c r="CG1896" s="105">
        <v>-1.0344599999999999</v>
      </c>
      <c r="CH1896" s="105">
        <v>-2.0356100000000001</v>
      </c>
      <c r="CI1896" s="105">
        <v>-0.64483199999999996</v>
      </c>
      <c r="CJ1896" s="105">
        <v>-0.253166</v>
      </c>
      <c r="CK1896" s="105">
        <v>-0.35091099999999997</v>
      </c>
      <c r="CL1896" s="105">
        <v>-0.23210500000000001</v>
      </c>
      <c r="CM1896" s="116">
        <v>-0.293964</v>
      </c>
    </row>
    <row r="1897" spans="1:91">
      <c r="A1897" s="104" t="s">
        <v>4841</v>
      </c>
      <c r="B1897" s="104" t="s">
        <v>4842</v>
      </c>
      <c r="C1897" s="104" t="s">
        <v>832</v>
      </c>
      <c r="D1897" s="105">
        <v>27.858499999999999</v>
      </c>
      <c r="E1897" s="108">
        <v>66327124</v>
      </c>
      <c r="F1897" s="108">
        <v>192751224</v>
      </c>
      <c r="G1897" s="108">
        <v>171636297</v>
      </c>
      <c r="H1897" s="108">
        <v>172870364</v>
      </c>
      <c r="I1897" s="108">
        <v>173402037.80000001</v>
      </c>
      <c r="J1897" s="108">
        <v>242248273</v>
      </c>
      <c r="K1897" s="108">
        <v>233840269.5</v>
      </c>
      <c r="L1897" s="108">
        <v>382691604</v>
      </c>
      <c r="M1897" s="108">
        <v>228935641.09999999</v>
      </c>
      <c r="N1897" s="108">
        <v>142652677.5</v>
      </c>
      <c r="O1897" s="108">
        <v>159382130.80000001</v>
      </c>
      <c r="P1897" s="108">
        <v>126638595</v>
      </c>
      <c r="Q1897" s="108">
        <v>388090432</v>
      </c>
      <c r="R1897" s="108">
        <v>66542976</v>
      </c>
      <c r="S1897" s="108">
        <v>11434641</v>
      </c>
      <c r="T1897" s="108">
        <v>489587627.39999998</v>
      </c>
      <c r="U1897" s="108">
        <v>154096346.80000001</v>
      </c>
      <c r="V1897" s="108">
        <v>18803953</v>
      </c>
      <c r="W1897" s="108">
        <v>144077449.5</v>
      </c>
      <c r="X1897" s="108">
        <v>8034887.75</v>
      </c>
      <c r="Y1897" s="108">
        <v>596577728.39999998</v>
      </c>
      <c r="Z1897" s="108">
        <v>550193299.5</v>
      </c>
      <c r="AA1897" s="108">
        <v>18923002.629999999</v>
      </c>
      <c r="AB1897" s="108">
        <v>262603324</v>
      </c>
      <c r="AC1897" s="108">
        <v>65126188</v>
      </c>
      <c r="AD1897" s="108">
        <v>14303705.5</v>
      </c>
      <c r="AE1897" s="108">
        <v>357592856</v>
      </c>
      <c r="AF1897" s="108">
        <v>427917312</v>
      </c>
      <c r="AG1897" s="108">
        <v>104133592</v>
      </c>
      <c r="AH1897" s="115">
        <v>389901504</v>
      </c>
      <c r="AI1897" s="105">
        <v>26.366599999999998</v>
      </c>
      <c r="AJ1897" s="105">
        <v>28.2257</v>
      </c>
      <c r="AK1897" s="105">
        <v>28.025600000000001</v>
      </c>
      <c r="AL1897" s="105">
        <v>27.639500000000002</v>
      </c>
      <c r="AM1897" s="105">
        <v>27.820599999999999</v>
      </c>
      <c r="AN1897" s="105">
        <v>28.380500000000001</v>
      </c>
      <c r="AO1897" s="105">
        <v>28.064399999999999</v>
      </c>
      <c r="AP1897" s="105">
        <v>29.3687</v>
      </c>
      <c r="AQ1897" s="105">
        <v>27.959499999999998</v>
      </c>
      <c r="AR1897" s="105">
        <v>27.558900000000001</v>
      </c>
      <c r="AS1897" s="105">
        <v>27.8964</v>
      </c>
      <c r="AT1897" s="105">
        <v>27.520299999999999</v>
      </c>
      <c r="AU1897" s="105">
        <v>28.762799999999999</v>
      </c>
      <c r="AV1897" s="105">
        <v>26.2775</v>
      </c>
      <c r="AW1897" s="105">
        <v>24.0563</v>
      </c>
      <c r="AX1897" s="105">
        <v>29.246300000000002</v>
      </c>
      <c r="AY1897" s="105">
        <v>27.5091</v>
      </c>
      <c r="AZ1897" s="105">
        <v>24.5715</v>
      </c>
      <c r="BA1897" s="105">
        <v>27.347200000000001</v>
      </c>
      <c r="BB1897" s="105">
        <v>23.342199999999998</v>
      </c>
      <c r="BC1897" s="105">
        <v>29.371300000000002</v>
      </c>
      <c r="BD1897" s="105">
        <v>29.432500000000001</v>
      </c>
      <c r="BE1897" s="105">
        <v>24.596699999999998</v>
      </c>
      <c r="BF1897" s="105">
        <v>28.404900000000001</v>
      </c>
      <c r="BG1897" s="105">
        <v>25.962599999999998</v>
      </c>
      <c r="BH1897" s="105">
        <v>23.774100000000001</v>
      </c>
      <c r="BI1897" s="105">
        <v>28.427600000000002</v>
      </c>
      <c r="BJ1897" s="105">
        <v>28.727799999999998</v>
      </c>
      <c r="BK1897" s="105">
        <v>26.607700000000001</v>
      </c>
      <c r="BL1897" s="116">
        <v>28.532599999999999</v>
      </c>
      <c r="BM1897" s="112">
        <v>0.666412</v>
      </c>
      <c r="BN1897" s="112">
        <v>0.99034</v>
      </c>
      <c r="BO1897" s="112">
        <v>0.56647000000000003</v>
      </c>
      <c r="BP1897" s="112">
        <v>0.68727700000000003</v>
      </c>
      <c r="BQ1897" s="112">
        <v>0.353995</v>
      </c>
      <c r="BR1897" s="112">
        <v>0.60767400000000005</v>
      </c>
      <c r="BS1897" s="112">
        <v>0.53996999999999995</v>
      </c>
      <c r="BT1897" s="112">
        <v>0.78250200000000003</v>
      </c>
      <c r="BU1897" s="117">
        <v>0.27504099999999998</v>
      </c>
      <c r="BV1897" s="112">
        <v>0.72582400000000002</v>
      </c>
      <c r="BW1897" s="112">
        <v>0.99137500000000001</v>
      </c>
      <c r="BX1897" s="112">
        <v>0.65739300000000001</v>
      </c>
      <c r="BY1897" s="112">
        <v>0.74565300000000001</v>
      </c>
      <c r="BZ1897" s="112">
        <v>0.67822400000000005</v>
      </c>
      <c r="CA1897" s="112">
        <v>0.80574699999999999</v>
      </c>
      <c r="CB1897" s="112">
        <v>0.72297900000000004</v>
      </c>
      <c r="CC1897" s="112">
        <v>0.87548999999999999</v>
      </c>
      <c r="CD1897" s="117">
        <v>0.72864200000000001</v>
      </c>
      <c r="CE1897" s="105">
        <v>-0.41676200000000002</v>
      </c>
      <c r="CF1897" s="105">
        <v>-9.1749799999999992E-3</v>
      </c>
      <c r="CG1897" s="105">
        <v>0.50812000000000002</v>
      </c>
      <c r="CH1897" s="105">
        <v>-0.29753400000000002</v>
      </c>
      <c r="CI1897" s="105">
        <v>-1.5905</v>
      </c>
      <c r="CJ1897" s="105">
        <v>-0.84707699999999997</v>
      </c>
      <c r="CK1897" s="105">
        <v>-1.2691399999999999</v>
      </c>
      <c r="CL1897" s="105">
        <v>-0.477993</v>
      </c>
      <c r="CM1897" s="116">
        <v>-1.90127</v>
      </c>
    </row>
    <row r="1898" spans="1:91">
      <c r="A1898" s="104" t="s">
        <v>4843</v>
      </c>
      <c r="B1898" s="104" t="s">
        <v>4844</v>
      </c>
      <c r="C1898" s="104" t="s">
        <v>488</v>
      </c>
      <c r="D1898" s="105">
        <v>29.412750000000003</v>
      </c>
      <c r="E1898" s="108">
        <v>570836667.29999995</v>
      </c>
      <c r="F1898" s="108">
        <v>616698322.5</v>
      </c>
      <c r="G1898" s="108">
        <v>668054306.79999995</v>
      </c>
      <c r="H1898" s="108">
        <v>1171105441</v>
      </c>
      <c r="I1898" s="108">
        <v>1083141565</v>
      </c>
      <c r="J1898" s="108">
        <v>982354481.29999995</v>
      </c>
      <c r="K1898" s="108">
        <v>605100829.5</v>
      </c>
      <c r="L1898" s="108">
        <v>381193522.30000001</v>
      </c>
      <c r="M1898" s="108">
        <v>697513727.79999995</v>
      </c>
      <c r="N1898" s="108">
        <v>421147498.80000001</v>
      </c>
      <c r="O1898" s="108">
        <v>629894307.5</v>
      </c>
      <c r="P1898" s="108">
        <v>511841239.30000001</v>
      </c>
      <c r="Q1898" s="108">
        <v>744423075.5</v>
      </c>
      <c r="R1898" s="108">
        <v>733491230</v>
      </c>
      <c r="S1898" s="108">
        <v>1774688882</v>
      </c>
      <c r="T1898" s="108">
        <v>536966039</v>
      </c>
      <c r="U1898" s="108">
        <v>460884702.5</v>
      </c>
      <c r="V1898" s="108">
        <v>731320590.5</v>
      </c>
      <c r="W1898" s="108">
        <v>522999531</v>
      </c>
      <c r="X1898" s="108">
        <v>557429641.29999995</v>
      </c>
      <c r="Y1898" s="108">
        <v>655508751.5</v>
      </c>
      <c r="Z1898" s="108">
        <v>455875595.80000001</v>
      </c>
      <c r="AA1898" s="108">
        <v>361125941.5</v>
      </c>
      <c r="AB1898" s="108">
        <v>329969214.5</v>
      </c>
      <c r="AC1898" s="108">
        <v>477196344</v>
      </c>
      <c r="AD1898" s="108">
        <v>520714575.5</v>
      </c>
      <c r="AE1898" s="108">
        <v>603130113</v>
      </c>
      <c r="AF1898" s="108">
        <v>528560754</v>
      </c>
      <c r="AG1898" s="108">
        <v>630355408</v>
      </c>
      <c r="AH1898" s="115">
        <v>500975982.60000002</v>
      </c>
      <c r="AI1898" s="105">
        <v>29.472000000000001</v>
      </c>
      <c r="AJ1898" s="105">
        <v>29.786999999999999</v>
      </c>
      <c r="AK1898" s="105">
        <v>29.913900000000002</v>
      </c>
      <c r="AL1898" s="105">
        <v>30.3996</v>
      </c>
      <c r="AM1898" s="105">
        <v>30.446000000000002</v>
      </c>
      <c r="AN1898" s="105">
        <v>30.4374</v>
      </c>
      <c r="AO1898" s="105">
        <v>29.417100000000001</v>
      </c>
      <c r="AP1898" s="105">
        <v>29.312799999999999</v>
      </c>
      <c r="AQ1898" s="105">
        <v>29.566700000000001</v>
      </c>
      <c r="AR1898" s="105">
        <v>29.0747</v>
      </c>
      <c r="AS1898" s="105">
        <v>29.799399999999999</v>
      </c>
      <c r="AT1898" s="105">
        <v>29.535299999999999</v>
      </c>
      <c r="AU1898" s="105">
        <v>29.680800000000001</v>
      </c>
      <c r="AV1898" s="105">
        <v>29.739899999999999</v>
      </c>
      <c r="AW1898" s="105">
        <v>31.0669</v>
      </c>
      <c r="AX1898" s="105">
        <v>29.3796</v>
      </c>
      <c r="AY1898" s="105">
        <v>29.115400000000001</v>
      </c>
      <c r="AZ1898" s="105">
        <v>29.753699999999998</v>
      </c>
      <c r="BA1898" s="105">
        <v>29.2072</v>
      </c>
      <c r="BB1898" s="105">
        <v>29.4084</v>
      </c>
      <c r="BC1898" s="105">
        <v>29.506499999999999</v>
      </c>
      <c r="BD1898" s="105">
        <v>29.159600000000001</v>
      </c>
      <c r="BE1898" s="105">
        <v>28.846499999999999</v>
      </c>
      <c r="BF1898" s="105">
        <v>28.734300000000001</v>
      </c>
      <c r="BG1898" s="105">
        <v>28.883500000000002</v>
      </c>
      <c r="BH1898" s="105">
        <v>28.997499999999999</v>
      </c>
      <c r="BI1898" s="105">
        <v>29.181799999999999</v>
      </c>
      <c r="BJ1898" s="105">
        <v>29.032499999999999</v>
      </c>
      <c r="BK1898" s="105">
        <v>29.171500000000002</v>
      </c>
      <c r="BL1898" s="116">
        <v>28.890599999999999</v>
      </c>
      <c r="BM1898" s="112">
        <v>1.09248E-2</v>
      </c>
      <c r="BN1898" s="112">
        <v>7.0890700000000002E-5</v>
      </c>
      <c r="BO1898" s="112">
        <v>2.16375E-2</v>
      </c>
      <c r="BP1898" s="112">
        <v>0.12540899999999999</v>
      </c>
      <c r="BQ1898" s="112">
        <v>6.9667099999999996E-2</v>
      </c>
      <c r="BR1898" s="112">
        <v>0.12975700000000001</v>
      </c>
      <c r="BS1898" s="112">
        <v>4.59069E-2</v>
      </c>
      <c r="BT1898" s="112">
        <v>0.47765400000000002</v>
      </c>
      <c r="BU1898" s="117">
        <v>0.93321600000000005</v>
      </c>
      <c r="BV1898" s="112">
        <v>4.1662699999999997E-2</v>
      </c>
      <c r="BW1898" s="112">
        <v>4.68367E-3</v>
      </c>
      <c r="BX1898" s="112">
        <v>8.5356299999999996E-2</v>
      </c>
      <c r="BY1898" s="112">
        <v>0.18929099999999999</v>
      </c>
      <c r="BZ1898" s="112">
        <v>0.443328</v>
      </c>
      <c r="CA1898" s="112">
        <v>0.37162099999999998</v>
      </c>
      <c r="CB1898" s="112">
        <v>0.20127600000000001</v>
      </c>
      <c r="CC1898" s="112">
        <v>0.65762200000000004</v>
      </c>
      <c r="CD1898" s="117">
        <v>0.98136100000000004</v>
      </c>
      <c r="CE1898" s="105">
        <v>0.692743</v>
      </c>
      <c r="CF1898" s="105">
        <v>1.3961600000000001</v>
      </c>
      <c r="CG1898" s="105">
        <v>0.40068100000000001</v>
      </c>
      <c r="CH1898" s="105">
        <v>0.43827899999999997</v>
      </c>
      <c r="CI1898" s="105">
        <v>1.1309899999999999</v>
      </c>
      <c r="CJ1898" s="105">
        <v>0.38471899999999998</v>
      </c>
      <c r="CK1898" s="105">
        <v>0.342503</v>
      </c>
      <c r="CL1898" s="105">
        <v>-0.118061</v>
      </c>
      <c r="CM1898" s="116">
        <v>-1.0600399999999999E-2</v>
      </c>
    </row>
    <row r="1899" spans="1:91">
      <c r="A1899" s="104" t="s">
        <v>4845</v>
      </c>
      <c r="B1899" s="104" t="s">
        <v>4846</v>
      </c>
      <c r="C1899" s="104" t="s">
        <v>471</v>
      </c>
      <c r="D1899" s="105">
        <v>28.811500000000002</v>
      </c>
      <c r="E1899" s="108">
        <v>374512144.80000001</v>
      </c>
      <c r="F1899" s="108">
        <v>364890557</v>
      </c>
      <c r="G1899" s="108">
        <v>300189796.69999999</v>
      </c>
      <c r="H1899" s="108">
        <v>479262453.80000001</v>
      </c>
      <c r="I1899" s="108">
        <v>363483762.39999998</v>
      </c>
      <c r="J1899" s="108">
        <v>395876217</v>
      </c>
      <c r="K1899" s="108">
        <v>491794230.5</v>
      </c>
      <c r="L1899" s="108">
        <v>260529233</v>
      </c>
      <c r="M1899" s="108">
        <v>579948012</v>
      </c>
      <c r="N1899" s="108">
        <v>183258746.09999999</v>
      </c>
      <c r="O1899" s="108">
        <v>178040218.5</v>
      </c>
      <c r="P1899" s="108">
        <v>167536112</v>
      </c>
      <c r="Q1899" s="108">
        <v>490397796</v>
      </c>
      <c r="R1899" s="108">
        <v>369662927.30000001</v>
      </c>
      <c r="S1899" s="108">
        <v>281771223.5</v>
      </c>
      <c r="T1899" s="108">
        <v>325893339</v>
      </c>
      <c r="U1899" s="108">
        <v>318805846.30000001</v>
      </c>
      <c r="V1899" s="108">
        <v>310171269.80000001</v>
      </c>
      <c r="W1899" s="108">
        <v>362040388.5</v>
      </c>
      <c r="X1899" s="108">
        <v>290905194.39999998</v>
      </c>
      <c r="Y1899" s="108">
        <v>269241634</v>
      </c>
      <c r="Z1899" s="108">
        <v>332868541.30000001</v>
      </c>
      <c r="AA1899" s="108">
        <v>307993935.5</v>
      </c>
      <c r="AB1899" s="108">
        <v>353971145</v>
      </c>
      <c r="AC1899" s="108">
        <v>633588250</v>
      </c>
      <c r="AD1899" s="108">
        <v>612313056</v>
      </c>
      <c r="AE1899" s="108">
        <v>666937697</v>
      </c>
      <c r="AF1899" s="108">
        <v>698453911.60000002</v>
      </c>
      <c r="AG1899" s="108">
        <v>707630368</v>
      </c>
      <c r="AH1899" s="115">
        <v>750426312</v>
      </c>
      <c r="AI1899" s="105">
        <v>28.863900000000001</v>
      </c>
      <c r="AJ1899" s="105">
        <v>29.021100000000001</v>
      </c>
      <c r="AK1899" s="105">
        <v>28.787400000000002</v>
      </c>
      <c r="AL1899" s="105">
        <v>29.110600000000002</v>
      </c>
      <c r="AM1899" s="105">
        <v>28.8918</v>
      </c>
      <c r="AN1899" s="105">
        <v>29.107900000000001</v>
      </c>
      <c r="AO1899" s="105">
        <v>29.129000000000001</v>
      </c>
      <c r="AP1899" s="105">
        <v>28.778199999999998</v>
      </c>
      <c r="AQ1899" s="105">
        <v>29.3004</v>
      </c>
      <c r="AR1899" s="105">
        <v>27.918800000000001</v>
      </c>
      <c r="AS1899" s="105">
        <v>28.0444</v>
      </c>
      <c r="AT1899" s="105">
        <v>27.924099999999999</v>
      </c>
      <c r="AU1899" s="105">
        <v>29.0596</v>
      </c>
      <c r="AV1899" s="105">
        <v>28.751300000000001</v>
      </c>
      <c r="AW1899" s="105">
        <v>28.531099999999999</v>
      </c>
      <c r="AX1899" s="105">
        <v>28.659099999999999</v>
      </c>
      <c r="AY1899" s="105">
        <v>28.569299999999998</v>
      </c>
      <c r="AZ1899" s="105">
        <v>28.593599999999999</v>
      </c>
      <c r="BA1899" s="105">
        <v>28.676500000000001</v>
      </c>
      <c r="BB1899" s="105">
        <v>28.457999999999998</v>
      </c>
      <c r="BC1899" s="105">
        <v>28.224399999999999</v>
      </c>
      <c r="BD1899" s="105">
        <v>28.714400000000001</v>
      </c>
      <c r="BE1899" s="105">
        <v>28.619800000000001</v>
      </c>
      <c r="BF1899" s="105">
        <v>28.835599999999999</v>
      </c>
      <c r="BG1899" s="105">
        <v>29.287400000000002</v>
      </c>
      <c r="BH1899" s="105">
        <v>29.229500000000002</v>
      </c>
      <c r="BI1899" s="105">
        <v>29.326899999999998</v>
      </c>
      <c r="BJ1899" s="105">
        <v>29.4346</v>
      </c>
      <c r="BK1899" s="105">
        <v>29.342199999999998</v>
      </c>
      <c r="BL1899" s="116">
        <v>29.483000000000001</v>
      </c>
      <c r="BM1899" s="112">
        <v>2.7365100000000002E-3</v>
      </c>
      <c r="BN1899" s="112">
        <v>1.0083399999999999E-2</v>
      </c>
      <c r="BO1899" s="112">
        <v>9.2276300000000006E-2</v>
      </c>
      <c r="BP1899" s="112">
        <v>1.51032E-5</v>
      </c>
      <c r="BQ1899" s="112">
        <v>1.57682E-2</v>
      </c>
      <c r="BR1899" s="112">
        <v>7.9021299999999995E-5</v>
      </c>
      <c r="BS1899" s="112">
        <v>2.1196399999999999E-3</v>
      </c>
      <c r="BT1899" s="112">
        <v>7.4304000000000004E-4</v>
      </c>
      <c r="BU1899" s="117">
        <v>5.0265600000000001E-2</v>
      </c>
      <c r="BV1899" s="112">
        <v>2.0972600000000001E-2</v>
      </c>
      <c r="BW1899" s="112">
        <v>3.8562300000000001E-2</v>
      </c>
      <c r="BX1899" s="112">
        <v>0.18620900000000001</v>
      </c>
      <c r="BY1899" s="112">
        <v>1.7089900000000001E-3</v>
      </c>
      <c r="BZ1899" s="112">
        <v>0.27465299999999998</v>
      </c>
      <c r="CA1899" s="112">
        <v>9.4766099999999999E-3</v>
      </c>
      <c r="CB1899" s="112">
        <v>5.1146200000000003E-2</v>
      </c>
      <c r="CC1899" s="112">
        <v>2.3978200000000002E-2</v>
      </c>
      <c r="CD1899" s="117">
        <v>0.50423499999999999</v>
      </c>
      <c r="CE1899" s="105">
        <v>-0.52915100000000004</v>
      </c>
      <c r="CF1899" s="105">
        <v>-0.38317800000000002</v>
      </c>
      <c r="CG1899" s="105">
        <v>-0.350742</v>
      </c>
      <c r="CH1899" s="105">
        <v>-1.4575499999999999</v>
      </c>
      <c r="CI1899" s="105">
        <v>-0.63927400000000001</v>
      </c>
      <c r="CJ1899" s="105">
        <v>-0.81257599999999996</v>
      </c>
      <c r="CK1899" s="105">
        <v>-0.96697</v>
      </c>
      <c r="CL1899" s="105">
        <v>-0.69665900000000003</v>
      </c>
      <c r="CM1899" s="116">
        <v>-0.13870199999999999</v>
      </c>
    </row>
    <row r="1900" spans="1:91">
      <c r="A1900" s="104" t="s">
        <v>5554</v>
      </c>
      <c r="B1900" s="104" t="s">
        <v>5555</v>
      </c>
      <c r="C1900" s="104" t="s">
        <v>5556</v>
      </c>
      <c r="D1900" s="105">
        <v>26.178800000000003</v>
      </c>
      <c r="E1900" s="108">
        <v>57779854</v>
      </c>
      <c r="F1900" s="108">
        <v>54552371.75</v>
      </c>
      <c r="G1900" s="108">
        <v>56455594</v>
      </c>
      <c r="H1900" s="108">
        <v>66081113</v>
      </c>
      <c r="I1900" s="108">
        <v>77954254.5</v>
      </c>
      <c r="J1900" s="108">
        <v>74987267</v>
      </c>
      <c r="K1900" s="108">
        <v>50397345</v>
      </c>
      <c r="L1900" s="108">
        <v>24129164</v>
      </c>
      <c r="M1900" s="108">
        <v>61545405</v>
      </c>
      <c r="N1900" s="108">
        <v>28428890</v>
      </c>
      <c r="O1900" s="108">
        <v>19489564</v>
      </c>
      <c r="P1900" s="108">
        <v>41555212</v>
      </c>
      <c r="Q1900" s="108">
        <v>58729866</v>
      </c>
      <c r="R1900" s="108">
        <v>61387173.5</v>
      </c>
      <c r="S1900" s="108">
        <v>80287708</v>
      </c>
      <c r="T1900" s="108">
        <v>73590887</v>
      </c>
      <c r="U1900" s="108">
        <v>80613913</v>
      </c>
      <c r="V1900" s="108">
        <v>150717270</v>
      </c>
      <c r="W1900" s="108">
        <v>59332084</v>
      </c>
      <c r="X1900" s="108">
        <v>100919217</v>
      </c>
      <c r="Y1900" s="108">
        <v>96823900</v>
      </c>
      <c r="Z1900" s="108">
        <v>43398397.5</v>
      </c>
      <c r="AA1900" s="108">
        <v>64561730</v>
      </c>
      <c r="AB1900" s="108">
        <v>63243707</v>
      </c>
      <c r="AC1900" s="108">
        <v>91361893</v>
      </c>
      <c r="AD1900" s="108">
        <v>50946188</v>
      </c>
      <c r="AE1900" s="108">
        <v>72490229</v>
      </c>
      <c r="AF1900" s="108">
        <v>73693935</v>
      </c>
      <c r="AG1900" s="108">
        <v>72547320</v>
      </c>
      <c r="AH1900" s="115">
        <v>58732048</v>
      </c>
      <c r="AI1900" s="105">
        <v>26.1675</v>
      </c>
      <c r="AJ1900" s="105">
        <v>26.402100000000001</v>
      </c>
      <c r="AK1900" s="105">
        <v>26.401499999999999</v>
      </c>
      <c r="AL1900" s="105">
        <v>26.252099999999999</v>
      </c>
      <c r="AM1900" s="105">
        <v>26.7149</v>
      </c>
      <c r="AN1900" s="105">
        <v>26.931699999999999</v>
      </c>
      <c r="AO1900" s="105">
        <v>25.8277</v>
      </c>
      <c r="AP1900" s="105">
        <v>25.647600000000001</v>
      </c>
      <c r="AQ1900" s="105">
        <v>26.0642</v>
      </c>
      <c r="AR1900" s="105">
        <v>25.0808</v>
      </c>
      <c r="AS1900" s="105">
        <v>24.908300000000001</v>
      </c>
      <c r="AT1900" s="105">
        <v>25.912700000000001</v>
      </c>
      <c r="AU1900" s="105">
        <v>26.021899999999999</v>
      </c>
      <c r="AV1900" s="105">
        <v>26.161100000000001</v>
      </c>
      <c r="AW1900" s="105">
        <v>26.7456</v>
      </c>
      <c r="AX1900" s="105">
        <v>26.5123</v>
      </c>
      <c r="AY1900" s="105">
        <v>26.602499999999999</v>
      </c>
      <c r="AZ1900" s="105">
        <v>27.568999999999999</v>
      </c>
      <c r="BA1900" s="105">
        <v>26.0672</v>
      </c>
      <c r="BB1900" s="105">
        <v>26.942</v>
      </c>
      <c r="BC1900" s="105">
        <v>26.699200000000001</v>
      </c>
      <c r="BD1900" s="105">
        <v>25.741399999999999</v>
      </c>
      <c r="BE1900" s="105">
        <v>26.363499999999998</v>
      </c>
      <c r="BF1900" s="105">
        <v>26.350999999999999</v>
      </c>
      <c r="BG1900" s="105">
        <v>26.466699999999999</v>
      </c>
      <c r="BH1900" s="105">
        <v>25.603200000000001</v>
      </c>
      <c r="BI1900" s="105">
        <v>26.1252</v>
      </c>
      <c r="BJ1900" s="105">
        <v>26.190100000000001</v>
      </c>
      <c r="BK1900" s="105">
        <v>26.0808</v>
      </c>
      <c r="BL1900" s="116">
        <v>25.848099999999999</v>
      </c>
      <c r="BM1900" s="112">
        <v>8.9878899999999998E-2</v>
      </c>
      <c r="BN1900" s="112">
        <v>5.73199E-2</v>
      </c>
      <c r="BO1900" s="112">
        <v>0.28661900000000001</v>
      </c>
      <c r="BP1900" s="112">
        <v>8.6041599999999996E-2</v>
      </c>
      <c r="BQ1900" s="112">
        <v>0.32992199999999999</v>
      </c>
      <c r="BR1900" s="112">
        <v>7.2559499999999999E-2</v>
      </c>
      <c r="BS1900" s="112">
        <v>0.13093299999999999</v>
      </c>
      <c r="BT1900" s="112">
        <v>0.64912499999999995</v>
      </c>
      <c r="BU1900" s="117">
        <v>0.929813</v>
      </c>
      <c r="BV1900" s="112">
        <v>0.15113399999999999</v>
      </c>
      <c r="BW1900" s="112">
        <v>0.115727</v>
      </c>
      <c r="BX1900" s="112">
        <v>0.401142</v>
      </c>
      <c r="BY1900" s="112">
        <v>0.14174999999999999</v>
      </c>
      <c r="BZ1900" s="112">
        <v>0.65919399999999995</v>
      </c>
      <c r="CA1900" s="112">
        <v>0.27529500000000001</v>
      </c>
      <c r="CB1900" s="112">
        <v>0.342248</v>
      </c>
      <c r="CC1900" s="112">
        <v>0.78517899999999996</v>
      </c>
      <c r="CD1900" s="117">
        <v>0.98062800000000006</v>
      </c>
      <c r="CE1900" s="105">
        <v>0.284057</v>
      </c>
      <c r="CF1900" s="105">
        <v>0.59324299999999996</v>
      </c>
      <c r="CG1900" s="105">
        <v>-0.19315199999999999</v>
      </c>
      <c r="CH1900" s="105">
        <v>-0.73904899999999996</v>
      </c>
      <c r="CI1900" s="105">
        <v>0.26991300000000001</v>
      </c>
      <c r="CJ1900" s="105">
        <v>0.85497999999999996</v>
      </c>
      <c r="CK1900" s="105">
        <v>0.529837</v>
      </c>
      <c r="CL1900" s="105">
        <v>0.11230900000000001</v>
      </c>
      <c r="CM1900" s="116">
        <v>2.5364600000000001E-2</v>
      </c>
    </row>
    <row r="1901" spans="1:91">
      <c r="A1901" s="104" t="s">
        <v>4847</v>
      </c>
      <c r="B1901" s="104" t="s">
        <v>4848</v>
      </c>
      <c r="C1901" s="104" t="s">
        <v>2774</v>
      </c>
      <c r="D1901" s="105">
        <v>31.2591</v>
      </c>
      <c r="E1901" s="108">
        <v>2113390639</v>
      </c>
      <c r="F1901" s="108">
        <v>2065978667</v>
      </c>
      <c r="G1901" s="108">
        <v>2252082312</v>
      </c>
      <c r="H1901" s="108">
        <v>2818955578</v>
      </c>
      <c r="I1901" s="108">
        <v>2118609121</v>
      </c>
      <c r="J1901" s="108">
        <v>2867187912</v>
      </c>
      <c r="K1901" s="108">
        <v>1967447300</v>
      </c>
      <c r="L1901" s="108">
        <v>2083252618</v>
      </c>
      <c r="M1901" s="108">
        <v>1520437086</v>
      </c>
      <c r="N1901" s="108">
        <v>1544102574</v>
      </c>
      <c r="O1901" s="108">
        <v>1762694035</v>
      </c>
      <c r="P1901" s="108">
        <v>1317545614</v>
      </c>
      <c r="Q1901" s="108">
        <v>1907768571</v>
      </c>
      <c r="R1901" s="108">
        <v>2433259733</v>
      </c>
      <c r="S1901" s="108">
        <v>2794812416</v>
      </c>
      <c r="T1901" s="108">
        <v>2189228603</v>
      </c>
      <c r="U1901" s="108">
        <v>1891436988</v>
      </c>
      <c r="V1901" s="108">
        <v>1782908414</v>
      </c>
      <c r="W1901" s="108">
        <v>2159378294</v>
      </c>
      <c r="X1901" s="108">
        <v>2247851684</v>
      </c>
      <c r="Y1901" s="108">
        <v>2264136184</v>
      </c>
      <c r="Z1901" s="108">
        <v>1984654456</v>
      </c>
      <c r="AA1901" s="108">
        <v>1883143423</v>
      </c>
      <c r="AB1901" s="108">
        <v>2015241519</v>
      </c>
      <c r="AC1901" s="108">
        <v>2568728039</v>
      </c>
      <c r="AD1901" s="108">
        <v>2006275661</v>
      </c>
      <c r="AE1901" s="108">
        <v>2215773388</v>
      </c>
      <c r="AF1901" s="108">
        <v>2212919560</v>
      </c>
      <c r="AG1901" s="108">
        <v>2301594696</v>
      </c>
      <c r="AH1901" s="115">
        <v>2036051520</v>
      </c>
      <c r="AI1901" s="105">
        <v>31.360399999999998</v>
      </c>
      <c r="AJ1901" s="105">
        <v>31.4999</v>
      </c>
      <c r="AK1901" s="105">
        <v>31.6096</v>
      </c>
      <c r="AL1901" s="105">
        <v>31.666899999999998</v>
      </c>
      <c r="AM1901" s="105">
        <v>31.402100000000001</v>
      </c>
      <c r="AN1901" s="105">
        <v>31.870699999999999</v>
      </c>
      <c r="AO1901" s="105">
        <v>31.0962</v>
      </c>
      <c r="AP1901" s="105">
        <v>31.645900000000001</v>
      </c>
      <c r="AQ1901" s="105">
        <v>30.690899999999999</v>
      </c>
      <c r="AR1901" s="105">
        <v>30.944700000000001</v>
      </c>
      <c r="AS1901" s="105">
        <v>31.208300000000001</v>
      </c>
      <c r="AT1901" s="105">
        <v>30.8994</v>
      </c>
      <c r="AU1901" s="105">
        <v>31.063600000000001</v>
      </c>
      <c r="AV1901" s="105">
        <v>31.469899999999999</v>
      </c>
      <c r="AW1901" s="105">
        <v>31.700399999999998</v>
      </c>
      <c r="AX1901" s="105">
        <v>31.4071</v>
      </c>
      <c r="AY1901" s="105">
        <v>31.139299999999999</v>
      </c>
      <c r="AZ1901" s="105">
        <v>31.07</v>
      </c>
      <c r="BA1901" s="105">
        <v>31.2529</v>
      </c>
      <c r="BB1901" s="105">
        <v>31.393599999999999</v>
      </c>
      <c r="BC1901" s="105">
        <v>31.2653</v>
      </c>
      <c r="BD1901" s="105">
        <v>31.288</v>
      </c>
      <c r="BE1901" s="105">
        <v>31.222000000000001</v>
      </c>
      <c r="BF1901" s="105">
        <v>31.344899999999999</v>
      </c>
      <c r="BG1901" s="105">
        <v>31.308</v>
      </c>
      <c r="BH1901" s="105">
        <v>30.939699999999998</v>
      </c>
      <c r="BI1901" s="105">
        <v>31.059000000000001</v>
      </c>
      <c r="BJ1901" s="105">
        <v>31.098400000000002</v>
      </c>
      <c r="BK1901" s="105">
        <v>31.032699999999998</v>
      </c>
      <c r="BL1901" s="116">
        <v>30.925799999999999</v>
      </c>
      <c r="BM1901" s="112">
        <v>5.8555500000000002E-3</v>
      </c>
      <c r="BN1901" s="112">
        <v>1.22679E-2</v>
      </c>
      <c r="BO1901" s="112">
        <v>0.67884599999999995</v>
      </c>
      <c r="BP1901" s="112">
        <v>0.98940099999999997</v>
      </c>
      <c r="BQ1901" s="112">
        <v>0.111625</v>
      </c>
      <c r="BR1901" s="112">
        <v>0.17846100000000001</v>
      </c>
      <c r="BS1901" s="112">
        <v>1.3429699999999999E-2</v>
      </c>
      <c r="BT1901" s="112">
        <v>1.24292E-2</v>
      </c>
      <c r="BU1901" s="117">
        <v>0.52458899999999997</v>
      </c>
      <c r="BV1901" s="112">
        <v>3.09146E-2</v>
      </c>
      <c r="BW1901" s="112">
        <v>4.3853000000000003E-2</v>
      </c>
      <c r="BX1901" s="112">
        <v>0.75532500000000002</v>
      </c>
      <c r="BY1901" s="112">
        <v>0.99198900000000001</v>
      </c>
      <c r="BZ1901" s="112">
        <v>0.48839500000000002</v>
      </c>
      <c r="CA1901" s="112">
        <v>0.43837199999999998</v>
      </c>
      <c r="CB1901" s="112">
        <v>0.112122</v>
      </c>
      <c r="CC1901" s="112">
        <v>8.75528E-2</v>
      </c>
      <c r="CD1901" s="117">
        <v>0.82318899999999995</v>
      </c>
      <c r="CE1901" s="105">
        <v>0.47101599999999999</v>
      </c>
      <c r="CF1901" s="105">
        <v>0.62761199999999995</v>
      </c>
      <c r="CG1901" s="105">
        <v>0.125365</v>
      </c>
      <c r="CH1901" s="105">
        <v>-1.53542E-3</v>
      </c>
      <c r="CI1901" s="105">
        <v>0.392316</v>
      </c>
      <c r="CJ1901" s="105">
        <v>0.18649099999999999</v>
      </c>
      <c r="CK1901" s="105">
        <v>0.284972</v>
      </c>
      <c r="CL1901" s="105">
        <v>0.26600600000000002</v>
      </c>
      <c r="CM1901" s="116">
        <v>8.3257700000000004E-2</v>
      </c>
    </row>
    <row r="1902" spans="1:91">
      <c r="A1902" s="104" t="s">
        <v>4849</v>
      </c>
      <c r="B1902" s="104" t="s">
        <v>4850</v>
      </c>
      <c r="C1902" s="104" t="s">
        <v>4227</v>
      </c>
      <c r="D1902" s="105">
        <v>31.852350000000001</v>
      </c>
      <c r="E1902" s="108">
        <v>1721397300</v>
      </c>
      <c r="F1902" s="108">
        <v>421391084</v>
      </c>
      <c r="G1902" s="108">
        <v>352989123.30000001</v>
      </c>
      <c r="H1902" s="108">
        <v>533597056.30000001</v>
      </c>
      <c r="I1902" s="108">
        <v>831248212.5</v>
      </c>
      <c r="J1902" s="108">
        <v>273151368.30000001</v>
      </c>
      <c r="K1902" s="108">
        <v>1339092288</v>
      </c>
      <c r="L1902" s="108">
        <v>378227548.80000001</v>
      </c>
      <c r="M1902" s="108">
        <v>1174220803</v>
      </c>
      <c r="N1902" s="108">
        <v>713114113</v>
      </c>
      <c r="O1902" s="108">
        <v>301960948</v>
      </c>
      <c r="P1902" s="108">
        <v>322573684.5</v>
      </c>
      <c r="Q1902" s="108">
        <v>3758696222</v>
      </c>
      <c r="R1902" s="108">
        <v>4315400490</v>
      </c>
      <c r="S1902" s="108">
        <v>5462500490</v>
      </c>
      <c r="T1902" s="108">
        <v>4041225367</v>
      </c>
      <c r="U1902" s="108">
        <v>4359978737</v>
      </c>
      <c r="V1902" s="108">
        <v>3991994687</v>
      </c>
      <c r="W1902" s="108">
        <v>3480051277</v>
      </c>
      <c r="X1902" s="108">
        <v>3833332119</v>
      </c>
      <c r="Y1902" s="108">
        <v>3387837158</v>
      </c>
      <c r="Z1902" s="108">
        <v>2650437583</v>
      </c>
      <c r="AA1902" s="108">
        <v>2500345765</v>
      </c>
      <c r="AB1902" s="108">
        <v>2884772862</v>
      </c>
      <c r="AC1902" s="108">
        <v>3929109440</v>
      </c>
      <c r="AD1902" s="108">
        <v>3948131873</v>
      </c>
      <c r="AE1902" s="108">
        <v>4160634694</v>
      </c>
      <c r="AF1902" s="108">
        <v>4309719788</v>
      </c>
      <c r="AG1902" s="108">
        <v>4164100178</v>
      </c>
      <c r="AH1902" s="115">
        <v>4049366627</v>
      </c>
      <c r="AI1902" s="105">
        <v>31.064399999999999</v>
      </c>
      <c r="AJ1902" s="105">
        <v>29.250699999999998</v>
      </c>
      <c r="AK1902" s="105">
        <v>28.986999999999998</v>
      </c>
      <c r="AL1902" s="105">
        <v>29.265599999999999</v>
      </c>
      <c r="AM1902" s="105">
        <v>30.0578</v>
      </c>
      <c r="AN1902" s="105">
        <v>28.558</v>
      </c>
      <c r="AO1902" s="105">
        <v>30.532900000000001</v>
      </c>
      <c r="AP1902" s="105">
        <v>29.307200000000002</v>
      </c>
      <c r="AQ1902" s="105">
        <v>30.318200000000001</v>
      </c>
      <c r="AR1902" s="105">
        <v>29.837299999999999</v>
      </c>
      <c r="AS1902" s="105">
        <v>28.7637</v>
      </c>
      <c r="AT1902" s="105">
        <v>28.869199999999999</v>
      </c>
      <c r="AU1902" s="105">
        <v>32.041499999999999</v>
      </c>
      <c r="AV1902" s="105">
        <v>32.296500000000002</v>
      </c>
      <c r="AW1902" s="105">
        <v>32.661099999999998</v>
      </c>
      <c r="AX1902" s="105">
        <v>32.291499999999999</v>
      </c>
      <c r="AY1902" s="105">
        <v>32.343499999999999</v>
      </c>
      <c r="AZ1902" s="105">
        <v>32.221899999999998</v>
      </c>
      <c r="BA1902" s="105">
        <v>31.941400000000002</v>
      </c>
      <c r="BB1902" s="105">
        <v>32.155999999999999</v>
      </c>
      <c r="BC1902" s="105">
        <v>31.842300000000002</v>
      </c>
      <c r="BD1902" s="105">
        <v>31.707899999999999</v>
      </c>
      <c r="BE1902" s="105">
        <v>31.6204</v>
      </c>
      <c r="BF1902" s="105">
        <v>31.862400000000001</v>
      </c>
      <c r="BG1902" s="105">
        <v>31.916599999999999</v>
      </c>
      <c r="BH1902" s="105">
        <v>31.898800000000001</v>
      </c>
      <c r="BI1902" s="105">
        <v>31.968</v>
      </c>
      <c r="BJ1902" s="105">
        <v>32.06</v>
      </c>
      <c r="BK1902" s="105">
        <v>31.881399999999999</v>
      </c>
      <c r="BL1902" s="116">
        <v>31.905799999999999</v>
      </c>
      <c r="BM1902" s="112">
        <v>2.9132399999999999E-2</v>
      </c>
      <c r="BN1902" s="112">
        <v>3.69996E-3</v>
      </c>
      <c r="BO1902" s="112">
        <v>7.6833700000000001E-3</v>
      </c>
      <c r="BP1902" s="112">
        <v>1.2831699999999999E-3</v>
      </c>
      <c r="BQ1902" s="112">
        <v>0.11104</v>
      </c>
      <c r="BR1902" s="112">
        <v>7.0169200000000003E-3</v>
      </c>
      <c r="BS1902" s="112">
        <v>0.78972399999999998</v>
      </c>
      <c r="BT1902" s="112">
        <v>7.2203500000000004E-2</v>
      </c>
      <c r="BU1902" s="117">
        <v>0.73902599999999996</v>
      </c>
      <c r="BV1902" s="112">
        <v>7.2584700000000002E-2</v>
      </c>
      <c r="BW1902" s="112">
        <v>2.2292800000000002E-2</v>
      </c>
      <c r="BX1902" s="112">
        <v>5.0722400000000001E-2</v>
      </c>
      <c r="BY1902" s="112">
        <v>9.1396199999999993E-3</v>
      </c>
      <c r="BZ1902" s="112">
        <v>0.48839500000000002</v>
      </c>
      <c r="CA1902" s="112">
        <v>7.6825199999999996E-2</v>
      </c>
      <c r="CB1902" s="112">
        <v>0.89852200000000004</v>
      </c>
      <c r="CC1902" s="112">
        <v>0.22625700000000001</v>
      </c>
      <c r="CD1902" s="117">
        <v>0.912887</v>
      </c>
      <c r="CE1902" s="105">
        <v>-2.1817099999999998</v>
      </c>
      <c r="CF1902" s="105">
        <v>-2.6553100000000001</v>
      </c>
      <c r="CG1902" s="105">
        <v>-1.8963099999999999</v>
      </c>
      <c r="CH1902" s="105">
        <v>-2.7923200000000001</v>
      </c>
      <c r="CI1902" s="105">
        <v>0.38397500000000001</v>
      </c>
      <c r="CJ1902" s="105">
        <v>0.33653499999999997</v>
      </c>
      <c r="CK1902" s="105">
        <v>3.0835499999999998E-2</v>
      </c>
      <c r="CL1902" s="105">
        <v>-0.218835</v>
      </c>
      <c r="CM1902" s="116">
        <v>-2.12994E-2</v>
      </c>
    </row>
    <row r="1903" spans="1:91">
      <c r="A1903" s="104" t="s">
        <v>4851</v>
      </c>
      <c r="B1903" s="104" t="s">
        <v>4852</v>
      </c>
      <c r="C1903" s="104" t="s">
        <v>1049</v>
      </c>
      <c r="D1903" s="105">
        <v>27.047800000000002</v>
      </c>
      <c r="E1903" s="108">
        <v>47506769</v>
      </c>
      <c r="F1903" s="108">
        <v>17575918.5</v>
      </c>
      <c r="G1903" s="108">
        <v>60056473</v>
      </c>
      <c r="H1903" s="108">
        <v>107552780.5</v>
      </c>
      <c r="I1903" s="108">
        <v>172436080</v>
      </c>
      <c r="J1903" s="108">
        <v>86139908</v>
      </c>
      <c r="K1903" s="108">
        <v>187983692</v>
      </c>
      <c r="L1903" s="108">
        <v>59221874.75</v>
      </c>
      <c r="M1903" s="108">
        <v>169016726</v>
      </c>
      <c r="N1903" s="108">
        <v>167251998.80000001</v>
      </c>
      <c r="O1903" s="108">
        <v>98617239</v>
      </c>
      <c r="P1903" s="108">
        <v>170064298</v>
      </c>
      <c r="Q1903" s="108">
        <v>86036617.5</v>
      </c>
      <c r="R1903" s="108">
        <v>94244390</v>
      </c>
      <c r="S1903" s="108">
        <v>50294926</v>
      </c>
      <c r="T1903" s="108">
        <v>81678487.5</v>
      </c>
      <c r="U1903" s="108">
        <v>557679884.89999998</v>
      </c>
      <c r="V1903" s="108">
        <v>54340951.149999999</v>
      </c>
      <c r="W1903" s="108">
        <v>308421638.60000002</v>
      </c>
      <c r="X1903" s="108">
        <v>136701905.40000001</v>
      </c>
      <c r="Y1903" s="108">
        <v>161062334</v>
      </c>
      <c r="Z1903" s="108">
        <v>41740883.640000001</v>
      </c>
      <c r="AA1903" s="108">
        <v>104061996.7</v>
      </c>
      <c r="AB1903" s="108">
        <v>42160469</v>
      </c>
      <c r="AC1903" s="108">
        <v>134435787</v>
      </c>
      <c r="AD1903" s="108">
        <v>198367031.59999999</v>
      </c>
      <c r="AE1903" s="108">
        <v>83101628.349999994</v>
      </c>
      <c r="AF1903" s="108">
        <v>202779521.5</v>
      </c>
      <c r="AG1903" s="108">
        <v>183744114.40000001</v>
      </c>
      <c r="AH1903" s="115">
        <v>368736116</v>
      </c>
      <c r="AI1903" s="105">
        <v>25.885100000000001</v>
      </c>
      <c r="AJ1903" s="105">
        <v>24.805700000000002</v>
      </c>
      <c r="AK1903" s="105">
        <v>26.491399999999999</v>
      </c>
      <c r="AL1903" s="105">
        <v>26.954899999999999</v>
      </c>
      <c r="AM1903" s="105">
        <v>27.813600000000001</v>
      </c>
      <c r="AN1903" s="105">
        <v>27.042300000000001</v>
      </c>
      <c r="AO1903" s="105">
        <v>27.7532</v>
      </c>
      <c r="AP1903" s="105">
        <v>26.921099999999999</v>
      </c>
      <c r="AQ1903" s="105">
        <v>27.521699999999999</v>
      </c>
      <c r="AR1903" s="105">
        <v>27.7898</v>
      </c>
      <c r="AS1903" s="105">
        <v>27.206900000000001</v>
      </c>
      <c r="AT1903" s="105">
        <v>27.945699999999999</v>
      </c>
      <c r="AU1903" s="105">
        <v>26.5761</v>
      </c>
      <c r="AV1903" s="105">
        <v>26.779599999999999</v>
      </c>
      <c r="AW1903" s="105">
        <v>26.0732</v>
      </c>
      <c r="AX1903" s="105">
        <v>26.662800000000001</v>
      </c>
      <c r="AY1903" s="105">
        <v>29.363800000000001</v>
      </c>
      <c r="AZ1903" s="105">
        <v>26.1157</v>
      </c>
      <c r="BA1903" s="105">
        <v>28.4453</v>
      </c>
      <c r="BB1903" s="105">
        <v>27.370899999999999</v>
      </c>
      <c r="BC1903" s="105">
        <v>27.476500000000001</v>
      </c>
      <c r="BD1903" s="105">
        <v>25.6646</v>
      </c>
      <c r="BE1903" s="105">
        <v>27.0533</v>
      </c>
      <c r="BF1903" s="105">
        <v>25.765999999999998</v>
      </c>
      <c r="BG1903" s="105">
        <v>27.0183</v>
      </c>
      <c r="BH1903" s="105">
        <v>27.578099999999999</v>
      </c>
      <c r="BI1903" s="105">
        <v>26.322299999999998</v>
      </c>
      <c r="BJ1903" s="105">
        <v>27.650400000000001</v>
      </c>
      <c r="BK1903" s="105">
        <v>27.427399999999999</v>
      </c>
      <c r="BL1903" s="116">
        <v>28.488800000000001</v>
      </c>
      <c r="BM1903" s="112">
        <v>2.2547899999999999E-2</v>
      </c>
      <c r="BN1903" s="112">
        <v>0.23860400000000001</v>
      </c>
      <c r="BO1903" s="112">
        <v>0.32477699999999998</v>
      </c>
      <c r="BP1903" s="112">
        <v>0.62510200000000005</v>
      </c>
      <c r="BQ1903" s="112">
        <v>2.3180699999999999E-2</v>
      </c>
      <c r="BR1903" s="112">
        <v>0.67596400000000001</v>
      </c>
      <c r="BS1903" s="112">
        <v>0.85558500000000004</v>
      </c>
      <c r="BT1903" s="112">
        <v>3.7222600000000002E-2</v>
      </c>
      <c r="BU1903" s="117">
        <v>0.143618</v>
      </c>
      <c r="BV1903" s="112">
        <v>6.3253100000000007E-2</v>
      </c>
      <c r="BW1903" s="112">
        <v>0.32937</v>
      </c>
      <c r="BX1903" s="112">
        <v>0.43760399999999999</v>
      </c>
      <c r="BY1903" s="112">
        <v>0.691909</v>
      </c>
      <c r="BZ1903" s="112">
        <v>0.30630600000000002</v>
      </c>
      <c r="CA1903" s="112">
        <v>0.84189599999999998</v>
      </c>
      <c r="CB1903" s="112">
        <v>0.93376599999999998</v>
      </c>
      <c r="CC1903" s="112">
        <v>0.15628900000000001</v>
      </c>
      <c r="CD1903" s="117">
        <v>0.67133900000000002</v>
      </c>
      <c r="CE1903" s="105">
        <v>-2.12812</v>
      </c>
      <c r="CF1903" s="105">
        <v>-0.58525000000000005</v>
      </c>
      <c r="CG1903" s="105">
        <v>-0.45685799999999999</v>
      </c>
      <c r="CH1903" s="105">
        <v>-0.20805299999999999</v>
      </c>
      <c r="CI1903" s="105">
        <v>-1.3792</v>
      </c>
      <c r="CJ1903" s="105">
        <v>-0.47471999999999998</v>
      </c>
      <c r="CK1903" s="105">
        <v>-9.12882E-2</v>
      </c>
      <c r="CL1903" s="105">
        <v>-1.6942299999999999</v>
      </c>
      <c r="CM1903" s="116">
        <v>-0.88262700000000005</v>
      </c>
    </row>
    <row r="1904" spans="1:91">
      <c r="A1904" s="104" t="s">
        <v>4853</v>
      </c>
      <c r="B1904" s="104" t="s">
        <v>4854</v>
      </c>
      <c r="C1904" s="104" t="s">
        <v>4855</v>
      </c>
      <c r="D1904" s="105">
        <v>31.534199999999998</v>
      </c>
      <c r="E1904" s="108">
        <v>2392985354</v>
      </c>
      <c r="F1904" s="108">
        <v>2419818222</v>
      </c>
      <c r="G1904" s="108">
        <v>2132868509</v>
      </c>
      <c r="H1904" s="108">
        <v>3121431260</v>
      </c>
      <c r="I1904" s="108">
        <v>2317410311</v>
      </c>
      <c r="J1904" s="108">
        <v>2007264050</v>
      </c>
      <c r="K1904" s="108">
        <v>2158063096</v>
      </c>
      <c r="L1904" s="108">
        <v>1315534561</v>
      </c>
      <c r="M1904" s="108">
        <v>2104825689</v>
      </c>
      <c r="N1904" s="108">
        <v>2093923722</v>
      </c>
      <c r="O1904" s="108">
        <v>1841316732</v>
      </c>
      <c r="P1904" s="108">
        <v>1747341638</v>
      </c>
      <c r="Q1904" s="108">
        <v>2872131790</v>
      </c>
      <c r="R1904" s="108">
        <v>3137876603</v>
      </c>
      <c r="S1904" s="108">
        <v>3648378013</v>
      </c>
      <c r="T1904" s="108">
        <v>2797881014</v>
      </c>
      <c r="U1904" s="108">
        <v>2962380014</v>
      </c>
      <c r="V1904" s="108">
        <v>2982305662</v>
      </c>
      <c r="W1904" s="108">
        <v>2543621824</v>
      </c>
      <c r="X1904" s="108">
        <v>3097590977</v>
      </c>
      <c r="Y1904" s="108">
        <v>3288756977</v>
      </c>
      <c r="Z1904" s="108">
        <v>2550696643</v>
      </c>
      <c r="AA1904" s="108">
        <v>2684200473</v>
      </c>
      <c r="AB1904" s="108">
        <v>2417728299</v>
      </c>
      <c r="AC1904" s="108">
        <v>2845831432</v>
      </c>
      <c r="AD1904" s="108">
        <v>3171937487</v>
      </c>
      <c r="AE1904" s="108">
        <v>2926900781</v>
      </c>
      <c r="AF1904" s="108">
        <v>2940269392</v>
      </c>
      <c r="AG1904" s="108">
        <v>3020607403</v>
      </c>
      <c r="AH1904" s="115">
        <v>2628658460</v>
      </c>
      <c r="AI1904" s="105">
        <v>31.5396</v>
      </c>
      <c r="AJ1904" s="105">
        <v>31.7212</v>
      </c>
      <c r="AK1904" s="105">
        <v>31.5288</v>
      </c>
      <c r="AL1904" s="105">
        <v>31.8139</v>
      </c>
      <c r="AM1904" s="105">
        <v>31.528700000000001</v>
      </c>
      <c r="AN1904" s="105">
        <v>31.371700000000001</v>
      </c>
      <c r="AO1904" s="105">
        <v>31.240400000000001</v>
      </c>
      <c r="AP1904" s="105">
        <v>30.990600000000001</v>
      </c>
      <c r="AQ1904" s="105">
        <v>31.1601</v>
      </c>
      <c r="AR1904" s="105">
        <v>31.3718</v>
      </c>
      <c r="AS1904" s="105">
        <v>31.254000000000001</v>
      </c>
      <c r="AT1904" s="105">
        <v>31.306699999999999</v>
      </c>
      <c r="AU1904" s="105">
        <v>31.653099999999998</v>
      </c>
      <c r="AV1904" s="105">
        <v>31.8368</v>
      </c>
      <c r="AW1904" s="105">
        <v>32.079099999999997</v>
      </c>
      <c r="AX1904" s="105">
        <v>31.760999999999999</v>
      </c>
      <c r="AY1904" s="105">
        <v>31.787600000000001</v>
      </c>
      <c r="AZ1904" s="105">
        <v>31.7986</v>
      </c>
      <c r="BA1904" s="105">
        <v>31.4892</v>
      </c>
      <c r="BB1904" s="105">
        <v>31.8505</v>
      </c>
      <c r="BC1904" s="105">
        <v>31.798300000000001</v>
      </c>
      <c r="BD1904" s="105">
        <v>31.651599999999998</v>
      </c>
      <c r="BE1904" s="105">
        <v>31.7239</v>
      </c>
      <c r="BF1904" s="105">
        <v>31.607600000000001</v>
      </c>
      <c r="BG1904" s="105">
        <v>31.454999999999998</v>
      </c>
      <c r="BH1904" s="105">
        <v>31.590299999999999</v>
      </c>
      <c r="BI1904" s="105">
        <v>31.460599999999999</v>
      </c>
      <c r="BJ1904" s="105">
        <v>31.508299999999998</v>
      </c>
      <c r="BK1904" s="105">
        <v>31.418500000000002</v>
      </c>
      <c r="BL1904" s="116">
        <v>31.288</v>
      </c>
      <c r="BM1904" s="112">
        <v>9.8610500000000004E-2</v>
      </c>
      <c r="BN1904" s="112">
        <v>0.31299300000000002</v>
      </c>
      <c r="BO1904" s="112">
        <v>4.8096199999999999E-2</v>
      </c>
      <c r="BP1904" s="112">
        <v>0.26391700000000001</v>
      </c>
      <c r="BQ1904" s="112">
        <v>3.14276E-2</v>
      </c>
      <c r="BR1904" s="112">
        <v>4.3597499999999999E-3</v>
      </c>
      <c r="BS1904" s="112">
        <v>7.6509900000000006E-2</v>
      </c>
      <c r="BT1904" s="112">
        <v>2.4067399999999999E-2</v>
      </c>
      <c r="BU1904" s="117">
        <v>0.28017300000000001</v>
      </c>
      <c r="BV1904" s="112">
        <v>0.160798</v>
      </c>
      <c r="BW1904" s="112">
        <v>0.40602300000000002</v>
      </c>
      <c r="BX1904" s="112">
        <v>0.132213</v>
      </c>
      <c r="BY1904" s="112">
        <v>0.34825400000000001</v>
      </c>
      <c r="BZ1904" s="112">
        <v>0.35445500000000002</v>
      </c>
      <c r="CA1904" s="112">
        <v>6.1851200000000002E-2</v>
      </c>
      <c r="CB1904" s="112">
        <v>0.26286700000000002</v>
      </c>
      <c r="CC1904" s="112">
        <v>0.12217799999999999</v>
      </c>
      <c r="CD1904" s="117">
        <v>0.72864200000000001</v>
      </c>
      <c r="CE1904" s="105">
        <v>0.19160099999999999</v>
      </c>
      <c r="CF1904" s="105">
        <v>0.166518</v>
      </c>
      <c r="CG1904" s="105">
        <v>-0.27455600000000002</v>
      </c>
      <c r="CH1904" s="105">
        <v>-9.4118800000000002E-2</v>
      </c>
      <c r="CI1904" s="105">
        <v>0.45138899999999998</v>
      </c>
      <c r="CJ1904" s="105">
        <v>0.37743599999999999</v>
      </c>
      <c r="CK1904" s="105">
        <v>0.30774499999999999</v>
      </c>
      <c r="CL1904" s="105">
        <v>0.25610500000000003</v>
      </c>
      <c r="CM1904" s="116">
        <v>9.7005800000000003E-2</v>
      </c>
    </row>
    <row r="1905" spans="1:91">
      <c r="A1905" s="104" t="s">
        <v>4856</v>
      </c>
      <c r="B1905" s="104" t="s">
        <v>4857</v>
      </c>
      <c r="C1905" s="104" t="s">
        <v>4858</v>
      </c>
      <c r="D1905" s="105">
        <v>32.000550000000004</v>
      </c>
      <c r="E1905" s="108">
        <v>3192320668</v>
      </c>
      <c r="F1905" s="108">
        <v>2102174516</v>
      </c>
      <c r="G1905" s="108">
        <v>1759806195</v>
      </c>
      <c r="H1905" s="108">
        <v>2728824816</v>
      </c>
      <c r="I1905" s="108">
        <v>2628843348</v>
      </c>
      <c r="J1905" s="108">
        <v>2204840519</v>
      </c>
      <c r="K1905" s="108">
        <v>2232943921</v>
      </c>
      <c r="L1905" s="108">
        <v>1433561598</v>
      </c>
      <c r="M1905" s="108">
        <v>2002808089</v>
      </c>
      <c r="N1905" s="108">
        <v>1962880771</v>
      </c>
      <c r="O1905" s="108">
        <v>1769468388</v>
      </c>
      <c r="P1905" s="108">
        <v>1549757589</v>
      </c>
      <c r="Q1905" s="108">
        <v>4307655976</v>
      </c>
      <c r="R1905" s="108">
        <v>5114945608</v>
      </c>
      <c r="S1905" s="108">
        <v>6175723433</v>
      </c>
      <c r="T1905" s="108">
        <v>4296428619</v>
      </c>
      <c r="U1905" s="108">
        <v>4627951915</v>
      </c>
      <c r="V1905" s="108">
        <v>4695235008</v>
      </c>
      <c r="W1905" s="108">
        <v>4049416487</v>
      </c>
      <c r="X1905" s="108">
        <v>4489175378</v>
      </c>
      <c r="Y1905" s="108">
        <v>4383693556</v>
      </c>
      <c r="Z1905" s="108">
        <v>3215919026</v>
      </c>
      <c r="AA1905" s="108">
        <v>3795875246</v>
      </c>
      <c r="AB1905" s="108">
        <v>3421010184</v>
      </c>
      <c r="AC1905" s="108">
        <v>4170877816</v>
      </c>
      <c r="AD1905" s="108">
        <v>4518580226</v>
      </c>
      <c r="AE1905" s="108">
        <v>4251225874</v>
      </c>
      <c r="AF1905" s="108">
        <v>4362191802</v>
      </c>
      <c r="AG1905" s="108">
        <v>4536360743</v>
      </c>
      <c r="AH1905" s="115">
        <v>3917558172</v>
      </c>
      <c r="AI1905" s="105">
        <v>31.955400000000001</v>
      </c>
      <c r="AJ1905" s="105">
        <v>31.515599999999999</v>
      </c>
      <c r="AK1905" s="105">
        <v>31.248899999999999</v>
      </c>
      <c r="AL1905" s="105">
        <v>31.62</v>
      </c>
      <c r="AM1905" s="105">
        <v>31.710699999999999</v>
      </c>
      <c r="AN1905" s="105">
        <v>31.510899999999999</v>
      </c>
      <c r="AO1905" s="105">
        <v>31.289300000000001</v>
      </c>
      <c r="AP1905" s="105">
        <v>31.112300000000001</v>
      </c>
      <c r="AQ1905" s="105">
        <v>31.0885</v>
      </c>
      <c r="AR1905" s="105">
        <v>31.279299999999999</v>
      </c>
      <c r="AS1905" s="105">
        <v>31.202000000000002</v>
      </c>
      <c r="AT1905" s="105">
        <v>31.133600000000001</v>
      </c>
      <c r="AU1905" s="105">
        <v>32.237200000000001</v>
      </c>
      <c r="AV1905" s="105">
        <v>32.541800000000002</v>
      </c>
      <c r="AW1905" s="105">
        <v>32.843499999999999</v>
      </c>
      <c r="AX1905" s="105">
        <v>32.379800000000003</v>
      </c>
      <c r="AY1905" s="105">
        <v>32.428899999999999</v>
      </c>
      <c r="AZ1905" s="105">
        <v>32.456200000000003</v>
      </c>
      <c r="BA1905" s="105">
        <v>32.159999999999997</v>
      </c>
      <c r="BB1905" s="105">
        <v>32.383699999999997</v>
      </c>
      <c r="BC1905" s="105">
        <v>32.217399999999998</v>
      </c>
      <c r="BD1905" s="105">
        <v>31.988800000000001</v>
      </c>
      <c r="BE1905" s="105">
        <v>32.22</v>
      </c>
      <c r="BF1905" s="105">
        <v>32.108400000000003</v>
      </c>
      <c r="BG1905" s="105">
        <v>32.002000000000002</v>
      </c>
      <c r="BH1905" s="105">
        <v>32.0916</v>
      </c>
      <c r="BI1905" s="105">
        <v>31.999099999999999</v>
      </c>
      <c r="BJ1905" s="105">
        <v>32.077500000000001</v>
      </c>
      <c r="BK1905" s="105">
        <v>32.005699999999997</v>
      </c>
      <c r="BL1905" s="116">
        <v>31.8581</v>
      </c>
      <c r="BM1905" s="112">
        <v>0.13239300000000001</v>
      </c>
      <c r="BN1905" s="112">
        <v>1.33613E-2</v>
      </c>
      <c r="BO1905" s="112">
        <v>8.3184199999999995E-4</v>
      </c>
      <c r="BP1905" s="112">
        <v>5.49406E-4</v>
      </c>
      <c r="BQ1905" s="112">
        <v>3.9802499999999998E-2</v>
      </c>
      <c r="BR1905" s="112">
        <v>2.9633799999999998E-3</v>
      </c>
      <c r="BS1905" s="112">
        <v>4.26051E-2</v>
      </c>
      <c r="BT1905" s="112">
        <v>0.24870500000000001</v>
      </c>
      <c r="BU1905" s="117">
        <v>0.51829499999999995</v>
      </c>
      <c r="BV1905" s="112">
        <v>0.20260800000000001</v>
      </c>
      <c r="BW1905" s="112">
        <v>4.5796499999999997E-2</v>
      </c>
      <c r="BX1905" s="112">
        <v>1.8111499999999999E-2</v>
      </c>
      <c r="BY1905" s="112">
        <v>6.1201199999999997E-3</v>
      </c>
      <c r="BZ1905" s="112">
        <v>0.364402</v>
      </c>
      <c r="CA1905" s="112">
        <v>5.4425500000000002E-2</v>
      </c>
      <c r="CB1905" s="112">
        <v>0.196023</v>
      </c>
      <c r="CC1905" s="112">
        <v>0.45253399999999999</v>
      </c>
      <c r="CD1905" s="117">
        <v>0.819824</v>
      </c>
      <c r="CE1905" s="105">
        <v>-0.407109</v>
      </c>
      <c r="CF1905" s="105">
        <v>-0.36653599999999997</v>
      </c>
      <c r="CG1905" s="105">
        <v>-0.81706400000000001</v>
      </c>
      <c r="CH1905" s="105">
        <v>-0.77545600000000003</v>
      </c>
      <c r="CI1905" s="105">
        <v>0.56040100000000004</v>
      </c>
      <c r="CJ1905" s="105">
        <v>0.44123400000000002</v>
      </c>
      <c r="CK1905" s="105">
        <v>0.27328200000000002</v>
      </c>
      <c r="CL1905" s="105">
        <v>0.12529399999999999</v>
      </c>
      <c r="CM1905" s="116">
        <v>5.0492599999999999E-2</v>
      </c>
    </row>
    <row r="1906" spans="1:91">
      <c r="A1906" s="104" t="s">
        <v>4859</v>
      </c>
      <c r="B1906" s="104" t="s">
        <v>4860</v>
      </c>
      <c r="C1906" s="104" t="s">
        <v>4861</v>
      </c>
      <c r="D1906" s="105">
        <v>33.767800000000001</v>
      </c>
      <c r="E1906" s="108">
        <v>10836093485</v>
      </c>
      <c r="F1906" s="108">
        <v>9881565601</v>
      </c>
      <c r="G1906" s="108">
        <v>9047145733</v>
      </c>
      <c r="H1906" s="108">
        <v>10897511162</v>
      </c>
      <c r="I1906" s="108">
        <v>9507391988</v>
      </c>
      <c r="J1906" s="108">
        <v>9831458040</v>
      </c>
      <c r="K1906" s="108">
        <v>8163496960</v>
      </c>
      <c r="L1906" s="108">
        <v>5942718580</v>
      </c>
      <c r="M1906" s="108">
        <v>8727272923</v>
      </c>
      <c r="N1906" s="108">
        <v>8116406605</v>
      </c>
      <c r="O1906" s="108">
        <v>8596343768</v>
      </c>
      <c r="P1906" s="108">
        <v>6625376531</v>
      </c>
      <c r="Q1906" s="108">
        <v>15320551147</v>
      </c>
      <c r="R1906" s="108">
        <v>16242731052</v>
      </c>
      <c r="S1906" s="108">
        <v>18841762378</v>
      </c>
      <c r="T1906" s="108">
        <v>14190201665</v>
      </c>
      <c r="U1906" s="108">
        <v>15153109038</v>
      </c>
      <c r="V1906" s="108">
        <v>14959209000</v>
      </c>
      <c r="W1906" s="108">
        <v>14798311752</v>
      </c>
      <c r="X1906" s="108">
        <v>15212802104</v>
      </c>
      <c r="Y1906" s="108">
        <v>14690128672</v>
      </c>
      <c r="Z1906" s="108">
        <v>10890145609</v>
      </c>
      <c r="AA1906" s="108">
        <v>11208977069</v>
      </c>
      <c r="AB1906" s="108">
        <v>12168732228</v>
      </c>
      <c r="AC1906" s="108">
        <v>14183484964</v>
      </c>
      <c r="AD1906" s="108">
        <v>15462147524</v>
      </c>
      <c r="AE1906" s="108">
        <v>14490749117</v>
      </c>
      <c r="AF1906" s="108">
        <v>14599123896</v>
      </c>
      <c r="AG1906" s="108">
        <v>14470766344</v>
      </c>
      <c r="AH1906" s="115">
        <v>12936102404</v>
      </c>
      <c r="AI1906" s="105">
        <v>33.718600000000002</v>
      </c>
      <c r="AJ1906" s="105">
        <v>33.736600000000003</v>
      </c>
      <c r="AK1906" s="105">
        <v>33.615600000000001</v>
      </c>
      <c r="AL1906" s="105">
        <v>33.617699999999999</v>
      </c>
      <c r="AM1906" s="105">
        <v>33.569499999999998</v>
      </c>
      <c r="AN1906" s="105">
        <v>33.613700000000001</v>
      </c>
      <c r="AO1906" s="105">
        <v>33.189900000000002</v>
      </c>
      <c r="AP1906" s="105">
        <v>33.140700000000002</v>
      </c>
      <c r="AQ1906" s="105">
        <v>33.212000000000003</v>
      </c>
      <c r="AR1906" s="105">
        <v>33.368699999999997</v>
      </c>
      <c r="AS1906" s="105">
        <v>33.527099999999997</v>
      </c>
      <c r="AT1906" s="105">
        <v>33.229500000000002</v>
      </c>
      <c r="AU1906" s="105">
        <v>34.0411</v>
      </c>
      <c r="AV1906" s="105">
        <v>34.208799999999997</v>
      </c>
      <c r="AW1906" s="105">
        <v>34.509300000000003</v>
      </c>
      <c r="AX1906" s="105">
        <v>34.103499999999997</v>
      </c>
      <c r="AY1906" s="105">
        <v>34.125399999999999</v>
      </c>
      <c r="AZ1906" s="105">
        <v>34.137</v>
      </c>
      <c r="BA1906" s="105">
        <v>34.029699999999998</v>
      </c>
      <c r="BB1906" s="105">
        <v>34.1648</v>
      </c>
      <c r="BC1906" s="105">
        <v>33.993899999999996</v>
      </c>
      <c r="BD1906" s="105">
        <v>33.767299999999999</v>
      </c>
      <c r="BE1906" s="105">
        <v>33.796900000000001</v>
      </c>
      <c r="BF1906" s="105">
        <v>33.939</v>
      </c>
      <c r="BG1906" s="105">
        <v>33.779000000000003</v>
      </c>
      <c r="BH1906" s="105">
        <v>33.868499999999997</v>
      </c>
      <c r="BI1906" s="105">
        <v>33.768300000000004</v>
      </c>
      <c r="BJ1906" s="105">
        <v>33.8202</v>
      </c>
      <c r="BK1906" s="105">
        <v>33.677300000000002</v>
      </c>
      <c r="BL1906" s="116">
        <v>33.587400000000002</v>
      </c>
      <c r="BM1906" s="112">
        <v>0.95474400000000004</v>
      </c>
      <c r="BN1906" s="112">
        <v>0.24480399999999999</v>
      </c>
      <c r="BO1906" s="112">
        <v>1.92801E-3</v>
      </c>
      <c r="BP1906" s="112">
        <v>4.31502E-2</v>
      </c>
      <c r="BQ1906" s="112">
        <v>2.17275E-2</v>
      </c>
      <c r="BR1906" s="112">
        <v>3.3711100000000001E-3</v>
      </c>
      <c r="BS1906" s="112">
        <v>1.26003E-2</v>
      </c>
      <c r="BT1906" s="112">
        <v>0.18043799999999999</v>
      </c>
      <c r="BU1906" s="117">
        <v>0.21462999999999999</v>
      </c>
      <c r="BV1906" s="112">
        <v>0.96787800000000002</v>
      </c>
      <c r="BW1906" s="112">
        <v>0.33575100000000002</v>
      </c>
      <c r="BX1906" s="112">
        <v>2.4627099999999999E-2</v>
      </c>
      <c r="BY1906" s="112">
        <v>8.2346299999999997E-2</v>
      </c>
      <c r="BZ1906" s="112">
        <v>0.29735600000000001</v>
      </c>
      <c r="CA1906" s="112">
        <v>5.6630100000000003E-2</v>
      </c>
      <c r="CB1906" s="112">
        <v>0.110026</v>
      </c>
      <c r="CC1906" s="112">
        <v>0.382857</v>
      </c>
      <c r="CD1906" s="117">
        <v>0.70063399999999998</v>
      </c>
      <c r="CE1906" s="105">
        <v>-4.6831800000000003E-3</v>
      </c>
      <c r="CF1906" s="105">
        <v>-9.4687099999999996E-2</v>
      </c>
      <c r="CG1906" s="105">
        <v>-0.51410199999999995</v>
      </c>
      <c r="CH1906" s="105">
        <v>-0.319859</v>
      </c>
      <c r="CI1906" s="105">
        <v>0.55808400000000002</v>
      </c>
      <c r="CJ1906" s="105">
        <v>0.42701600000000001</v>
      </c>
      <c r="CK1906" s="105">
        <v>0.36784899999999998</v>
      </c>
      <c r="CL1906" s="105">
        <v>0.13944200000000001</v>
      </c>
      <c r="CM1906" s="116">
        <v>0.110287</v>
      </c>
    </row>
    <row r="1907" spans="1:91">
      <c r="A1907" s="104" t="s">
        <v>4864</v>
      </c>
      <c r="B1907" s="104" t="s">
        <v>4865</v>
      </c>
      <c r="C1907" s="104" t="s">
        <v>1130</v>
      </c>
      <c r="D1907" s="105">
        <v>34.2087</v>
      </c>
      <c r="E1907" s="108">
        <v>15349289432</v>
      </c>
      <c r="F1907" s="108">
        <v>12009748933</v>
      </c>
      <c r="G1907" s="108">
        <v>11602909641</v>
      </c>
      <c r="H1907" s="108">
        <v>15921128647</v>
      </c>
      <c r="I1907" s="108">
        <v>12066246836</v>
      </c>
      <c r="J1907" s="108">
        <v>11516496102</v>
      </c>
      <c r="K1907" s="108">
        <v>16177959938</v>
      </c>
      <c r="L1907" s="108">
        <v>9219418429</v>
      </c>
      <c r="M1907" s="108">
        <v>17074062604</v>
      </c>
      <c r="N1907" s="108">
        <v>13356738896</v>
      </c>
      <c r="O1907" s="108">
        <v>12094097272</v>
      </c>
      <c r="P1907" s="108">
        <v>13140882777</v>
      </c>
      <c r="Q1907" s="108">
        <v>15095456562</v>
      </c>
      <c r="R1907" s="108">
        <v>16829376071</v>
      </c>
      <c r="S1907" s="108">
        <v>16382681289</v>
      </c>
      <c r="T1907" s="108">
        <v>15555437311</v>
      </c>
      <c r="U1907" s="108">
        <v>16446031105</v>
      </c>
      <c r="V1907" s="108">
        <v>15729282867</v>
      </c>
      <c r="W1907" s="108">
        <v>18523661291</v>
      </c>
      <c r="X1907" s="108">
        <v>17701098049</v>
      </c>
      <c r="Y1907" s="108">
        <v>18301280729</v>
      </c>
      <c r="Z1907" s="108">
        <v>19418192891</v>
      </c>
      <c r="AA1907" s="108">
        <v>19409286155</v>
      </c>
      <c r="AB1907" s="108">
        <v>19063632246</v>
      </c>
      <c r="AC1907" s="108">
        <v>20330227893</v>
      </c>
      <c r="AD1907" s="108">
        <v>20081498552</v>
      </c>
      <c r="AE1907" s="108">
        <v>19654552064</v>
      </c>
      <c r="AF1907" s="108">
        <v>17542815353</v>
      </c>
      <c r="AG1907" s="108">
        <v>18945484843</v>
      </c>
      <c r="AH1907" s="115">
        <v>18220251738</v>
      </c>
      <c r="AI1907" s="105">
        <v>34.2209</v>
      </c>
      <c r="AJ1907" s="105">
        <v>34.006100000000004</v>
      </c>
      <c r="AK1907" s="105">
        <v>33.956400000000002</v>
      </c>
      <c r="AL1907" s="105">
        <v>34.1646</v>
      </c>
      <c r="AM1907" s="105">
        <v>33.912599999999998</v>
      </c>
      <c r="AN1907" s="105">
        <v>33.8277</v>
      </c>
      <c r="AO1907" s="105">
        <v>34.171100000000003</v>
      </c>
      <c r="AP1907" s="105">
        <v>33.747199999999999</v>
      </c>
      <c r="AQ1907" s="105">
        <v>34.180199999999999</v>
      </c>
      <c r="AR1907" s="105">
        <v>34.095999999999997</v>
      </c>
      <c r="AS1907" s="105">
        <v>34.008299999999998</v>
      </c>
      <c r="AT1907" s="105">
        <v>34.217500000000001</v>
      </c>
      <c r="AU1907" s="105">
        <v>34.019599999999997</v>
      </c>
      <c r="AV1907" s="105">
        <v>34.26</v>
      </c>
      <c r="AW1907" s="105">
        <v>34.305799999999998</v>
      </c>
      <c r="AX1907" s="105">
        <v>34.235999999999997</v>
      </c>
      <c r="AY1907" s="105">
        <v>34.242800000000003</v>
      </c>
      <c r="AZ1907" s="105">
        <v>34.209400000000002</v>
      </c>
      <c r="BA1907" s="105">
        <v>34.3536</v>
      </c>
      <c r="BB1907" s="105">
        <v>34.385300000000001</v>
      </c>
      <c r="BC1907" s="105">
        <v>34.312100000000001</v>
      </c>
      <c r="BD1907" s="105">
        <v>34.602899999999998</v>
      </c>
      <c r="BE1907" s="105">
        <v>34.592399999999998</v>
      </c>
      <c r="BF1907" s="105">
        <v>34.5867</v>
      </c>
      <c r="BG1907" s="105">
        <v>34.306100000000001</v>
      </c>
      <c r="BH1907" s="105">
        <v>34.249000000000002</v>
      </c>
      <c r="BI1907" s="105">
        <v>34.207999999999998</v>
      </c>
      <c r="BJ1907" s="105">
        <v>34.0852</v>
      </c>
      <c r="BK1907" s="105">
        <v>34.065600000000003</v>
      </c>
      <c r="BL1907" s="116">
        <v>34.083799999999997</v>
      </c>
      <c r="BM1907" s="112">
        <v>0.84399599999999997</v>
      </c>
      <c r="BN1907" s="112">
        <v>0.33914499999999997</v>
      </c>
      <c r="BO1907" s="112">
        <v>0.76676999999999995</v>
      </c>
      <c r="BP1907" s="112">
        <v>0.65861400000000003</v>
      </c>
      <c r="BQ1907" s="112">
        <v>0.259189</v>
      </c>
      <c r="BR1907" s="112">
        <v>2.28132E-4</v>
      </c>
      <c r="BS1907" s="112">
        <v>2.5018700000000002E-4</v>
      </c>
      <c r="BT1907" s="112">
        <v>3.2974300000000002E-7</v>
      </c>
      <c r="BU1907" s="117">
        <v>3.7674000000000002E-3</v>
      </c>
      <c r="BV1907" s="112">
        <v>0.875525</v>
      </c>
      <c r="BW1907" s="112">
        <v>0.43134600000000001</v>
      </c>
      <c r="BX1907" s="112">
        <v>0.82674800000000004</v>
      </c>
      <c r="BY1907" s="112">
        <v>0.72150000000000003</v>
      </c>
      <c r="BZ1907" s="112">
        <v>0.59931199999999996</v>
      </c>
      <c r="CA1907" s="112">
        <v>1.6188899999999999E-2</v>
      </c>
      <c r="CB1907" s="112">
        <v>1.9973299999999999E-2</v>
      </c>
      <c r="CC1907" s="112">
        <v>5.3554399999999999E-4</v>
      </c>
      <c r="CD1907" s="117">
        <v>0.31165100000000001</v>
      </c>
      <c r="CE1907" s="105">
        <v>-1.7092400000000001E-2</v>
      </c>
      <c r="CF1907" s="105">
        <v>-0.109926</v>
      </c>
      <c r="CG1907" s="105">
        <v>-4.53847E-2</v>
      </c>
      <c r="CH1907" s="105">
        <v>2.9056499999999999E-2</v>
      </c>
      <c r="CI1907" s="105">
        <v>0.116887</v>
      </c>
      <c r="CJ1907" s="105">
        <v>0.151194</v>
      </c>
      <c r="CK1907" s="105">
        <v>0.272115</v>
      </c>
      <c r="CL1907" s="105">
        <v>0.51580300000000001</v>
      </c>
      <c r="CM1907" s="116">
        <v>0.176146</v>
      </c>
    </row>
    <row r="1908" spans="1:91">
      <c r="A1908" s="104" t="s">
        <v>4866</v>
      </c>
      <c r="B1908" s="104" t="s">
        <v>4867</v>
      </c>
      <c r="C1908" s="104" t="s">
        <v>4868</v>
      </c>
      <c r="D1908" s="105">
        <v>31.901949999999999</v>
      </c>
      <c r="E1908" s="108">
        <v>2714906246</v>
      </c>
      <c r="F1908" s="108">
        <v>2763367239</v>
      </c>
      <c r="G1908" s="108">
        <v>2876904144</v>
      </c>
      <c r="H1908" s="108">
        <v>3714617982</v>
      </c>
      <c r="I1908" s="108">
        <v>3416254332</v>
      </c>
      <c r="J1908" s="108">
        <v>3438546960</v>
      </c>
      <c r="K1908" s="108">
        <v>3323636968</v>
      </c>
      <c r="L1908" s="108">
        <v>2580141136</v>
      </c>
      <c r="M1908" s="108">
        <v>3738797364</v>
      </c>
      <c r="N1908" s="108">
        <v>2657987790</v>
      </c>
      <c r="O1908" s="108">
        <v>3201256829</v>
      </c>
      <c r="P1908" s="108">
        <v>2540928487</v>
      </c>
      <c r="Q1908" s="108">
        <v>3474363284</v>
      </c>
      <c r="R1908" s="108">
        <v>3240627512</v>
      </c>
      <c r="S1908" s="108">
        <v>3133405894</v>
      </c>
      <c r="T1908" s="108">
        <v>3084020820</v>
      </c>
      <c r="U1908" s="108">
        <v>3033261980</v>
      </c>
      <c r="V1908" s="108">
        <v>2994350830</v>
      </c>
      <c r="W1908" s="108">
        <v>3270993712</v>
      </c>
      <c r="X1908" s="108">
        <v>3272780483</v>
      </c>
      <c r="Y1908" s="108">
        <v>3516293930</v>
      </c>
      <c r="Z1908" s="108">
        <v>3039196046</v>
      </c>
      <c r="AA1908" s="108">
        <v>3238139535</v>
      </c>
      <c r="AB1908" s="108">
        <v>3135896738</v>
      </c>
      <c r="AC1908" s="108">
        <v>4149491021</v>
      </c>
      <c r="AD1908" s="108">
        <v>3882327352</v>
      </c>
      <c r="AE1908" s="108">
        <v>3929197884</v>
      </c>
      <c r="AF1908" s="108">
        <v>3847029324</v>
      </c>
      <c r="AG1908" s="108">
        <v>3790623120</v>
      </c>
      <c r="AH1908" s="115">
        <v>4040105881</v>
      </c>
      <c r="AI1908" s="105">
        <v>31.721699999999998</v>
      </c>
      <c r="AJ1908" s="105">
        <v>31.9087</v>
      </c>
      <c r="AK1908" s="105">
        <v>31.9557</v>
      </c>
      <c r="AL1908" s="105">
        <v>32.064999999999998</v>
      </c>
      <c r="AM1908" s="105">
        <v>32.087000000000003</v>
      </c>
      <c r="AN1908" s="105">
        <v>32.116500000000002</v>
      </c>
      <c r="AO1908" s="105">
        <v>31.8888</v>
      </c>
      <c r="AP1908" s="105">
        <v>31.914999999999999</v>
      </c>
      <c r="AQ1908" s="105">
        <v>31.989000000000001</v>
      </c>
      <c r="AR1908" s="105">
        <v>31.7194</v>
      </c>
      <c r="AS1908" s="105">
        <v>32.050800000000002</v>
      </c>
      <c r="AT1908" s="105">
        <v>31.846900000000002</v>
      </c>
      <c r="AU1908" s="105">
        <v>31.927499999999998</v>
      </c>
      <c r="AV1908" s="105">
        <v>31.883299999999998</v>
      </c>
      <c r="AW1908" s="105">
        <v>31.860900000000001</v>
      </c>
      <c r="AX1908" s="105">
        <v>31.901499999999999</v>
      </c>
      <c r="AY1908" s="105">
        <v>31.8216</v>
      </c>
      <c r="AZ1908" s="105">
        <v>31.804500000000001</v>
      </c>
      <c r="BA1908" s="105">
        <v>31.852</v>
      </c>
      <c r="BB1908" s="105">
        <v>31.9285</v>
      </c>
      <c r="BC1908" s="105">
        <v>31.895900000000001</v>
      </c>
      <c r="BD1908" s="105">
        <v>31.906400000000001</v>
      </c>
      <c r="BE1908" s="105">
        <v>31.991399999999999</v>
      </c>
      <c r="BF1908" s="105">
        <v>31.982800000000001</v>
      </c>
      <c r="BG1908" s="105">
        <v>31.9953</v>
      </c>
      <c r="BH1908" s="105">
        <v>31.875399999999999</v>
      </c>
      <c r="BI1908" s="105">
        <v>31.8855</v>
      </c>
      <c r="BJ1908" s="105">
        <v>31.896100000000001</v>
      </c>
      <c r="BK1908" s="105">
        <v>31.744399999999999</v>
      </c>
      <c r="BL1908" s="116">
        <v>31.9024</v>
      </c>
      <c r="BM1908" s="112">
        <v>0.87847299999999995</v>
      </c>
      <c r="BN1908" s="112">
        <v>1.08526E-2</v>
      </c>
      <c r="BO1908" s="112">
        <v>0.23583999999999999</v>
      </c>
      <c r="BP1908" s="112">
        <v>0.83237000000000005</v>
      </c>
      <c r="BQ1908" s="112">
        <v>0.48049500000000001</v>
      </c>
      <c r="BR1908" s="112">
        <v>0.93548200000000004</v>
      </c>
      <c r="BS1908" s="112">
        <v>0.47305999999999998</v>
      </c>
      <c r="BT1908" s="112">
        <v>0.12570100000000001</v>
      </c>
      <c r="BU1908" s="117">
        <v>0.33154600000000001</v>
      </c>
      <c r="BV1908" s="112">
        <v>0.90499700000000005</v>
      </c>
      <c r="BW1908" s="112">
        <v>4.06918E-2</v>
      </c>
      <c r="BX1908" s="112">
        <v>0.34812799999999999</v>
      </c>
      <c r="BY1908" s="112">
        <v>0.86487000000000003</v>
      </c>
      <c r="BZ1908" s="112">
        <v>0.74030099999999999</v>
      </c>
      <c r="CA1908" s="112">
        <v>0.97095600000000004</v>
      </c>
      <c r="CB1908" s="112">
        <v>0.67781000000000002</v>
      </c>
      <c r="CC1908" s="112">
        <v>0.30495299999999997</v>
      </c>
      <c r="CD1908" s="117">
        <v>0.74037600000000003</v>
      </c>
      <c r="CE1908" s="105">
        <v>1.43649E-2</v>
      </c>
      <c r="CF1908" s="105">
        <v>0.241837</v>
      </c>
      <c r="CG1908" s="105">
        <v>8.3277400000000001E-2</v>
      </c>
      <c r="CH1908" s="105">
        <v>2.4728799999999999E-2</v>
      </c>
      <c r="CI1908" s="105">
        <v>4.2928099999999997E-2</v>
      </c>
      <c r="CJ1908" s="105">
        <v>-5.14285E-3</v>
      </c>
      <c r="CK1908" s="105">
        <v>4.4486400000000002E-2</v>
      </c>
      <c r="CL1908" s="105">
        <v>0.11255999999999999</v>
      </c>
      <c r="CM1908" s="116">
        <v>7.1068400000000004E-2</v>
      </c>
    </row>
    <row r="1909" spans="1:91">
      <c r="A1909" s="104" t="s">
        <v>4869</v>
      </c>
      <c r="B1909" s="104" t="s">
        <v>4870</v>
      </c>
      <c r="C1909" s="104" t="s">
        <v>488</v>
      </c>
      <c r="D1909" s="105">
        <v>25.827649999999998</v>
      </c>
      <c r="E1909" s="108">
        <v>1155801.125</v>
      </c>
      <c r="F1909" s="108">
        <v>17300716</v>
      </c>
      <c r="G1909" s="108">
        <v>19946346</v>
      </c>
      <c r="H1909" s="108">
        <v>47722198</v>
      </c>
      <c r="I1909" s="108">
        <v>28894822</v>
      </c>
      <c r="J1909" s="108">
        <v>17646592.629999999</v>
      </c>
      <c r="K1909" s="108">
        <v>92341310.379999995</v>
      </c>
      <c r="L1909" s="108">
        <v>20739581.879999999</v>
      </c>
      <c r="M1909" s="108">
        <v>76430800.25</v>
      </c>
      <c r="N1909" s="108">
        <v>32963544</v>
      </c>
      <c r="O1909" s="108">
        <v>31486087.190000001</v>
      </c>
      <c r="P1909" s="108">
        <v>43116686.880000003</v>
      </c>
      <c r="Q1909" s="108">
        <v>58826739.810000002</v>
      </c>
      <c r="R1909" s="108">
        <v>30936909</v>
      </c>
      <c r="S1909" s="108">
        <v>49584699.5</v>
      </c>
      <c r="T1909" s="108">
        <v>56206009.880000003</v>
      </c>
      <c r="U1909" s="108">
        <v>42718959.25</v>
      </c>
      <c r="V1909" s="108">
        <v>81659895.060000002</v>
      </c>
      <c r="W1909" s="108">
        <v>45753488</v>
      </c>
      <c r="X1909" s="108">
        <v>47142822.5</v>
      </c>
      <c r="Y1909" s="108">
        <v>46617549.5</v>
      </c>
      <c r="Z1909" s="108">
        <v>51813310.560000002</v>
      </c>
      <c r="AA1909" s="108">
        <v>38032285.880000003</v>
      </c>
      <c r="AB1909" s="108">
        <v>29081260.559999999</v>
      </c>
      <c r="AC1909" s="108">
        <v>100467256</v>
      </c>
      <c r="AD1909" s="108">
        <v>88323714.879999995</v>
      </c>
      <c r="AE1909" s="108">
        <v>142380921.90000001</v>
      </c>
      <c r="AF1909" s="108">
        <v>76985662</v>
      </c>
      <c r="AG1909" s="108">
        <v>93086240.879999995</v>
      </c>
      <c r="AH1909" s="115">
        <v>101780239</v>
      </c>
      <c r="AI1909" s="105">
        <v>20.523900000000001</v>
      </c>
      <c r="AJ1909" s="105">
        <v>24.7315</v>
      </c>
      <c r="AK1909" s="105">
        <v>25.092099999999999</v>
      </c>
      <c r="AL1909" s="105">
        <v>25.782499999999999</v>
      </c>
      <c r="AM1909" s="105">
        <v>25.303599999999999</v>
      </c>
      <c r="AN1909" s="105">
        <v>24.967199999999998</v>
      </c>
      <c r="AO1909" s="105">
        <v>26.7242</v>
      </c>
      <c r="AP1909" s="105">
        <v>25.428999999999998</v>
      </c>
      <c r="AQ1909" s="105">
        <v>26.3767</v>
      </c>
      <c r="AR1909" s="105">
        <v>25.301500000000001</v>
      </c>
      <c r="AS1909" s="105">
        <v>25.5883</v>
      </c>
      <c r="AT1909" s="105">
        <v>25.965900000000001</v>
      </c>
      <c r="AU1909" s="105">
        <v>26.019100000000002</v>
      </c>
      <c r="AV1909" s="105">
        <v>25.172499999999999</v>
      </c>
      <c r="AW1909" s="105">
        <v>26.136700000000001</v>
      </c>
      <c r="AX1909" s="105">
        <v>26.1235</v>
      </c>
      <c r="AY1909" s="105">
        <v>25.684899999999999</v>
      </c>
      <c r="AZ1909" s="105">
        <v>26.703099999999999</v>
      </c>
      <c r="BA1909" s="105">
        <v>25.692299999999999</v>
      </c>
      <c r="BB1909" s="105">
        <v>25.872800000000002</v>
      </c>
      <c r="BC1909" s="105">
        <v>25.6797</v>
      </c>
      <c r="BD1909" s="105">
        <v>25.969100000000001</v>
      </c>
      <c r="BE1909" s="105">
        <v>25.5947</v>
      </c>
      <c r="BF1909" s="105">
        <v>25.2302</v>
      </c>
      <c r="BG1909" s="105">
        <v>26.593699999999998</v>
      </c>
      <c r="BH1909" s="105">
        <v>26.409099999999999</v>
      </c>
      <c r="BI1909" s="105">
        <v>27.0991</v>
      </c>
      <c r="BJ1909" s="105">
        <v>26.2531</v>
      </c>
      <c r="BK1909" s="105">
        <v>26.442799999999998</v>
      </c>
      <c r="BL1909" s="116">
        <v>26.653099999999998</v>
      </c>
      <c r="BM1909" s="112">
        <v>0.110945</v>
      </c>
      <c r="BN1909" s="112">
        <v>1.3997300000000001E-2</v>
      </c>
      <c r="BO1909" s="112">
        <v>0.53614499999999998</v>
      </c>
      <c r="BP1909" s="112">
        <v>2.0773E-2</v>
      </c>
      <c r="BQ1909" s="112">
        <v>0.106863</v>
      </c>
      <c r="BR1909" s="112">
        <v>0.42785400000000001</v>
      </c>
      <c r="BS1909" s="112">
        <v>5.9126200000000004E-3</v>
      </c>
      <c r="BT1909" s="112">
        <v>2.4653499999999998E-2</v>
      </c>
      <c r="BU1909" s="117">
        <v>0.34825899999999999</v>
      </c>
      <c r="BV1909" s="112">
        <v>0.17596899999999999</v>
      </c>
      <c r="BW1909" s="112">
        <v>4.72162E-2</v>
      </c>
      <c r="BX1909" s="112">
        <v>0.63567700000000005</v>
      </c>
      <c r="BY1909" s="112">
        <v>4.6442299999999999E-2</v>
      </c>
      <c r="BZ1909" s="112">
        <v>0.48577700000000001</v>
      </c>
      <c r="CA1909" s="112">
        <v>0.68847899999999995</v>
      </c>
      <c r="CB1909" s="112">
        <v>7.7706499999999998E-2</v>
      </c>
      <c r="CC1909" s="112">
        <v>0.123332</v>
      </c>
      <c r="CD1909" s="117">
        <v>0.743421</v>
      </c>
      <c r="CE1909" s="105">
        <v>-3.0005099999999998</v>
      </c>
      <c r="CF1909" s="105">
        <v>-1.09853</v>
      </c>
      <c r="CG1909" s="105">
        <v>-0.27301300000000001</v>
      </c>
      <c r="CH1909" s="105">
        <v>-0.83110399999999995</v>
      </c>
      <c r="CI1909" s="105">
        <v>-0.673566</v>
      </c>
      <c r="CJ1909" s="105">
        <v>-0.27915000000000001</v>
      </c>
      <c r="CK1909" s="105">
        <v>-0.701403</v>
      </c>
      <c r="CL1909" s="105">
        <v>-0.85168200000000005</v>
      </c>
      <c r="CM1909" s="116">
        <v>0.25093900000000002</v>
      </c>
    </row>
    <row r="1910" spans="1:91">
      <c r="A1910" s="104" t="s">
        <v>4871</v>
      </c>
      <c r="B1910" s="104" t="s">
        <v>4872</v>
      </c>
      <c r="C1910" s="104" t="s">
        <v>3345</v>
      </c>
      <c r="D1910" s="105">
        <v>27.5627</v>
      </c>
      <c r="E1910" s="108">
        <v>174443236</v>
      </c>
      <c r="F1910" s="108">
        <v>151136911.30000001</v>
      </c>
      <c r="G1910" s="108">
        <v>176001139</v>
      </c>
      <c r="H1910" s="108">
        <v>251257989</v>
      </c>
      <c r="I1910" s="108">
        <v>307218131</v>
      </c>
      <c r="J1910" s="108">
        <v>289320318</v>
      </c>
      <c r="K1910" s="108">
        <v>245431162</v>
      </c>
      <c r="L1910" s="108">
        <v>183187439.5</v>
      </c>
      <c r="M1910" s="108">
        <v>256761158.5</v>
      </c>
      <c r="N1910" s="108">
        <v>169372591.5</v>
      </c>
      <c r="O1910" s="108">
        <v>211246878</v>
      </c>
      <c r="P1910" s="108">
        <v>96405904</v>
      </c>
      <c r="Q1910" s="108">
        <v>53057192</v>
      </c>
      <c r="R1910" s="108">
        <v>208766317.5</v>
      </c>
      <c r="S1910" s="108">
        <v>391863306</v>
      </c>
      <c r="T1910" s="108">
        <v>140358237</v>
      </c>
      <c r="U1910" s="108">
        <v>150126358</v>
      </c>
      <c r="V1910" s="108">
        <v>57725978</v>
      </c>
      <c r="W1910" s="108">
        <v>61742424.5</v>
      </c>
      <c r="X1910" s="108">
        <v>163991885</v>
      </c>
      <c r="Y1910" s="108">
        <v>63125343</v>
      </c>
      <c r="Z1910" s="108">
        <v>110305613</v>
      </c>
      <c r="AA1910" s="108">
        <v>98227176</v>
      </c>
      <c r="AB1910" s="108">
        <v>122985838</v>
      </c>
      <c r="AC1910" s="108">
        <v>308426939</v>
      </c>
      <c r="AD1910" s="108">
        <v>74730586</v>
      </c>
      <c r="AE1910" s="108">
        <v>84391856</v>
      </c>
      <c r="AF1910" s="108">
        <v>82918067.75</v>
      </c>
      <c r="AG1910" s="108">
        <v>89384818</v>
      </c>
      <c r="AH1910" s="115">
        <v>87562388</v>
      </c>
      <c r="AI1910" s="105">
        <v>27.761700000000001</v>
      </c>
      <c r="AJ1910" s="105">
        <v>27.882899999999999</v>
      </c>
      <c r="AK1910" s="105">
        <v>28.077000000000002</v>
      </c>
      <c r="AL1910" s="105">
        <v>28.178999999999998</v>
      </c>
      <c r="AM1910" s="105">
        <v>28.660399999999999</v>
      </c>
      <c r="AN1910" s="105">
        <v>28.6189</v>
      </c>
      <c r="AO1910" s="105">
        <v>28.133099999999999</v>
      </c>
      <c r="AP1910" s="105">
        <v>28.354299999999999</v>
      </c>
      <c r="AQ1910" s="105">
        <v>28.1249</v>
      </c>
      <c r="AR1910" s="105">
        <v>27.801600000000001</v>
      </c>
      <c r="AS1910" s="105">
        <v>28.302600000000002</v>
      </c>
      <c r="AT1910" s="105">
        <v>27.126799999999999</v>
      </c>
      <c r="AU1910" s="105">
        <v>25.880199999999999</v>
      </c>
      <c r="AV1910" s="105">
        <v>27.927</v>
      </c>
      <c r="AW1910" s="105">
        <v>29.0245</v>
      </c>
      <c r="AX1910" s="105">
        <v>27.443899999999999</v>
      </c>
      <c r="AY1910" s="105">
        <v>27.485600000000002</v>
      </c>
      <c r="AZ1910" s="105">
        <v>26.193200000000001</v>
      </c>
      <c r="BA1910" s="105">
        <v>26.124700000000001</v>
      </c>
      <c r="BB1910" s="105">
        <v>27.639800000000001</v>
      </c>
      <c r="BC1910" s="105">
        <v>26.0916</v>
      </c>
      <c r="BD1910" s="105">
        <v>27.135200000000001</v>
      </c>
      <c r="BE1910" s="105">
        <v>26.999600000000001</v>
      </c>
      <c r="BF1910" s="105">
        <v>27.310500000000001</v>
      </c>
      <c r="BG1910" s="105">
        <v>28.206199999999999</v>
      </c>
      <c r="BH1910" s="105">
        <v>26.161799999999999</v>
      </c>
      <c r="BI1910" s="105">
        <v>26.3445</v>
      </c>
      <c r="BJ1910" s="105">
        <v>26.360199999999999</v>
      </c>
      <c r="BK1910" s="105">
        <v>26.384499999999999</v>
      </c>
      <c r="BL1910" s="116">
        <v>26.434899999999999</v>
      </c>
      <c r="BM1910" s="112">
        <v>8.8480700000000001E-5</v>
      </c>
      <c r="BN1910" s="112">
        <v>1.7664100000000001E-4</v>
      </c>
      <c r="BO1910" s="112">
        <v>2.0689499999999999E-5</v>
      </c>
      <c r="BP1910" s="112">
        <v>1.6733000000000001E-2</v>
      </c>
      <c r="BQ1910" s="112">
        <v>0.25702799999999998</v>
      </c>
      <c r="BR1910" s="112">
        <v>0.20181399999999999</v>
      </c>
      <c r="BS1910" s="112">
        <v>0.68185300000000004</v>
      </c>
      <c r="BT1910" s="112">
        <v>1.2322699999999999E-3</v>
      </c>
      <c r="BU1910" s="117">
        <v>0.47799399999999997</v>
      </c>
      <c r="BV1910" s="112">
        <v>4.2804200000000001E-3</v>
      </c>
      <c r="BW1910" s="112">
        <v>6.7454100000000003E-3</v>
      </c>
      <c r="BX1910" s="112">
        <v>3.3034200000000001E-3</v>
      </c>
      <c r="BY1910" s="112">
        <v>3.96298E-2</v>
      </c>
      <c r="BZ1910" s="112">
        <v>0.59843900000000005</v>
      </c>
      <c r="CA1910" s="112">
        <v>0.461426</v>
      </c>
      <c r="CB1910" s="112">
        <v>0.82633100000000004</v>
      </c>
      <c r="CC1910" s="112">
        <v>2.68299E-2</v>
      </c>
      <c r="CD1910" s="117">
        <v>0.79589600000000005</v>
      </c>
      <c r="CE1910" s="105">
        <v>1.5139800000000001</v>
      </c>
      <c r="CF1910" s="105">
        <v>2.0928800000000001</v>
      </c>
      <c r="CG1910" s="105">
        <v>1.8109299999999999</v>
      </c>
      <c r="CH1910" s="105">
        <v>1.3504700000000001</v>
      </c>
      <c r="CI1910" s="105">
        <v>1.2173799999999999</v>
      </c>
      <c r="CJ1910" s="105">
        <v>0.64769600000000005</v>
      </c>
      <c r="CK1910" s="105">
        <v>0.22551099999999999</v>
      </c>
      <c r="CL1910" s="105">
        <v>0.75524599999999997</v>
      </c>
      <c r="CM1910" s="116">
        <v>0.51095000000000002</v>
      </c>
    </row>
    <row r="1911" spans="1:91">
      <c r="A1911" s="104" t="s">
        <v>4873</v>
      </c>
      <c r="B1911" s="104" t="s">
        <v>4874</v>
      </c>
      <c r="C1911" s="104" t="s">
        <v>3345</v>
      </c>
      <c r="D1911" s="105">
        <v>26.77685</v>
      </c>
      <c r="E1911" s="108">
        <v>100310470.3</v>
      </c>
      <c r="F1911" s="108">
        <v>174684036</v>
      </c>
      <c r="G1911" s="108">
        <v>233236907</v>
      </c>
      <c r="H1911" s="108">
        <v>167509465.5</v>
      </c>
      <c r="I1911" s="108">
        <v>101734399</v>
      </c>
      <c r="J1911" s="108">
        <v>100872301</v>
      </c>
      <c r="K1911" s="108">
        <v>108729977</v>
      </c>
      <c r="L1911" s="108">
        <v>78154079</v>
      </c>
      <c r="M1911" s="108">
        <v>70554443</v>
      </c>
      <c r="N1911" s="108">
        <v>45403590.5</v>
      </c>
      <c r="O1911" s="108">
        <v>89903057</v>
      </c>
      <c r="P1911" s="108">
        <v>58594703</v>
      </c>
      <c r="Q1911" s="108">
        <v>56621131</v>
      </c>
      <c r="R1911" s="108">
        <v>88316701</v>
      </c>
      <c r="S1911" s="108">
        <v>214205709.5</v>
      </c>
      <c r="T1911" s="108">
        <v>125894522.5</v>
      </c>
      <c r="U1911" s="108">
        <v>39782159</v>
      </c>
      <c r="V1911" s="108">
        <v>259869889</v>
      </c>
      <c r="W1911" s="108">
        <v>121523516</v>
      </c>
      <c r="X1911" s="108">
        <v>32613759</v>
      </c>
      <c r="Y1911" s="108">
        <v>47863036</v>
      </c>
      <c r="Z1911" s="108">
        <v>24858899</v>
      </c>
      <c r="AA1911" s="108">
        <v>30407329.5</v>
      </c>
      <c r="AB1911" s="108">
        <v>19918471</v>
      </c>
      <c r="AC1911" s="108">
        <v>91816898</v>
      </c>
      <c r="AD1911" s="108">
        <v>62347641.5</v>
      </c>
      <c r="AE1911" s="108">
        <v>68881483</v>
      </c>
      <c r="AF1911" s="108">
        <v>150093544</v>
      </c>
      <c r="AG1911" s="108">
        <v>124715790.5</v>
      </c>
      <c r="AH1911" s="115">
        <v>69797525</v>
      </c>
      <c r="AI1911" s="105">
        <v>26.9634</v>
      </c>
      <c r="AJ1911" s="105">
        <v>28.092199999999998</v>
      </c>
      <c r="AK1911" s="105">
        <v>28.4892</v>
      </c>
      <c r="AL1911" s="105">
        <v>27.594100000000001</v>
      </c>
      <c r="AM1911" s="105">
        <v>27.053100000000001</v>
      </c>
      <c r="AN1911" s="105">
        <v>27.197199999999999</v>
      </c>
      <c r="AO1911" s="105">
        <v>26.961400000000001</v>
      </c>
      <c r="AP1911" s="105">
        <v>27.340399999999999</v>
      </c>
      <c r="AQ1911" s="105">
        <v>26.261299999999999</v>
      </c>
      <c r="AR1911" s="105">
        <v>25.786200000000001</v>
      </c>
      <c r="AS1911" s="105">
        <v>27.0825</v>
      </c>
      <c r="AT1911" s="105">
        <v>26.4084</v>
      </c>
      <c r="AU1911" s="105">
        <v>25.970600000000001</v>
      </c>
      <c r="AV1911" s="105">
        <v>26.6859</v>
      </c>
      <c r="AW1911" s="105">
        <v>28.120699999999999</v>
      </c>
      <c r="AX1911" s="105">
        <v>27.286999999999999</v>
      </c>
      <c r="AY1911" s="105">
        <v>25.583600000000001</v>
      </c>
      <c r="AZ1911" s="105">
        <v>28.327200000000001</v>
      </c>
      <c r="BA1911" s="105">
        <v>27.101600000000001</v>
      </c>
      <c r="BB1911" s="105">
        <v>25.3218</v>
      </c>
      <c r="BC1911" s="105">
        <v>25.682600000000001</v>
      </c>
      <c r="BD1911" s="105">
        <v>24.8628</v>
      </c>
      <c r="BE1911" s="105">
        <v>25.264399999999998</v>
      </c>
      <c r="BF1911" s="105">
        <v>24.684200000000001</v>
      </c>
      <c r="BG1911" s="105">
        <v>26.4742</v>
      </c>
      <c r="BH1911" s="105">
        <v>25.8962</v>
      </c>
      <c r="BI1911" s="105">
        <v>26.051500000000001</v>
      </c>
      <c r="BJ1911" s="105">
        <v>27.2163</v>
      </c>
      <c r="BK1911" s="105">
        <v>26.867799999999999</v>
      </c>
      <c r="BL1911" s="116">
        <v>26.113499999999998</v>
      </c>
      <c r="BM1911" s="112">
        <v>0.11765</v>
      </c>
      <c r="BN1911" s="112">
        <v>0.20549100000000001</v>
      </c>
      <c r="BO1911" s="112">
        <v>0.80160200000000004</v>
      </c>
      <c r="BP1911" s="112">
        <v>0.56962599999999997</v>
      </c>
      <c r="BQ1911" s="112">
        <v>0.79933100000000001</v>
      </c>
      <c r="BR1911" s="112">
        <v>0.71908399999999995</v>
      </c>
      <c r="BS1911" s="112">
        <v>0.332677</v>
      </c>
      <c r="BT1911" s="112">
        <v>8.1594800000000002E-3</v>
      </c>
      <c r="BU1911" s="117">
        <v>0.18341199999999999</v>
      </c>
      <c r="BV1911" s="112">
        <v>0.184165</v>
      </c>
      <c r="BW1911" s="112">
        <v>0.29470099999999999</v>
      </c>
      <c r="BX1911" s="112">
        <v>0.85563800000000001</v>
      </c>
      <c r="BY1911" s="112">
        <v>0.645038</v>
      </c>
      <c r="BZ1911" s="112">
        <v>0.90223900000000001</v>
      </c>
      <c r="CA1911" s="112">
        <v>0.86760999999999999</v>
      </c>
      <c r="CB1911" s="112">
        <v>0.56585799999999997</v>
      </c>
      <c r="CC1911" s="112">
        <v>7.1688500000000002E-2</v>
      </c>
      <c r="CD1911" s="117">
        <v>0.69313100000000005</v>
      </c>
      <c r="CE1911" s="105">
        <v>1.1157300000000001</v>
      </c>
      <c r="CF1911" s="105">
        <v>0.54888000000000003</v>
      </c>
      <c r="CG1911" s="105">
        <v>0.12180299999999999</v>
      </c>
      <c r="CH1911" s="105">
        <v>-0.306869</v>
      </c>
      <c r="CI1911" s="105">
        <v>0.19314899999999999</v>
      </c>
      <c r="CJ1911" s="105">
        <v>0.33334900000000001</v>
      </c>
      <c r="CK1911" s="105">
        <v>-0.697241</v>
      </c>
      <c r="CL1911" s="105">
        <v>-1.7954300000000001</v>
      </c>
      <c r="CM1911" s="116">
        <v>-0.59194800000000003</v>
      </c>
    </row>
    <row r="1912" spans="1:91">
      <c r="A1912" s="104" t="s">
        <v>4875</v>
      </c>
      <c r="B1912" s="104" t="s">
        <v>4876</v>
      </c>
      <c r="C1912" s="104" t="s">
        <v>3593</v>
      </c>
      <c r="D1912" s="105">
        <v>26.682299999999998</v>
      </c>
      <c r="E1912" s="108">
        <v>70186526</v>
      </c>
      <c r="F1912" s="108">
        <v>253272168</v>
      </c>
      <c r="G1912" s="108">
        <v>103590812</v>
      </c>
      <c r="H1912" s="108">
        <v>223247920</v>
      </c>
      <c r="I1912" s="108">
        <v>128506132</v>
      </c>
      <c r="J1912" s="108">
        <v>282181620</v>
      </c>
      <c r="K1912" s="108">
        <v>85189968</v>
      </c>
      <c r="L1912" s="108">
        <v>52074708</v>
      </c>
      <c r="M1912" s="108">
        <v>152488232</v>
      </c>
      <c r="N1912" s="108">
        <v>51116432</v>
      </c>
      <c r="O1912" s="108">
        <v>40989792</v>
      </c>
      <c r="P1912" s="108">
        <v>37486532</v>
      </c>
      <c r="Q1912" s="108">
        <v>222784212</v>
      </c>
      <c r="R1912" s="108">
        <v>331707400</v>
      </c>
      <c r="S1912" s="108">
        <v>176650672</v>
      </c>
      <c r="T1912" s="108">
        <v>124819652</v>
      </c>
      <c r="U1912" s="108">
        <v>66130184</v>
      </c>
      <c r="V1912" s="108">
        <v>72849537</v>
      </c>
      <c r="W1912" s="108">
        <v>64348520</v>
      </c>
      <c r="X1912" s="108">
        <v>63638350.5</v>
      </c>
      <c r="Y1912" s="108">
        <v>66165060</v>
      </c>
      <c r="Z1912" s="108">
        <v>56719524</v>
      </c>
      <c r="AA1912" s="108">
        <v>62961708</v>
      </c>
      <c r="AB1912" s="108">
        <v>62955868</v>
      </c>
      <c r="AC1912" s="108">
        <v>228586384</v>
      </c>
      <c r="AD1912" s="108">
        <v>157022440</v>
      </c>
      <c r="AE1912" s="108">
        <v>187809528</v>
      </c>
      <c r="AF1912" s="108">
        <v>76250584</v>
      </c>
      <c r="AG1912" s="108">
        <v>76779968</v>
      </c>
      <c r="AH1912" s="115">
        <v>140987868</v>
      </c>
      <c r="AI1912" s="105">
        <v>26.4482</v>
      </c>
      <c r="AJ1912" s="105">
        <v>28.628499999999999</v>
      </c>
      <c r="AK1912" s="105">
        <v>27.288799999999998</v>
      </c>
      <c r="AL1912" s="105">
        <v>28.008500000000002</v>
      </c>
      <c r="AM1912" s="105">
        <v>27.388100000000001</v>
      </c>
      <c r="AN1912" s="105">
        <v>28.581399999999999</v>
      </c>
      <c r="AO1912" s="105">
        <v>26.616399999999999</v>
      </c>
      <c r="AP1912" s="105">
        <v>26.748200000000001</v>
      </c>
      <c r="AQ1912" s="105">
        <v>27.373200000000001</v>
      </c>
      <c r="AR1912" s="105">
        <v>25.9453</v>
      </c>
      <c r="AS1912" s="105">
        <v>25.967099999999999</v>
      </c>
      <c r="AT1912" s="105">
        <v>25.763999999999999</v>
      </c>
      <c r="AU1912" s="105">
        <v>27.949100000000001</v>
      </c>
      <c r="AV1912" s="105">
        <v>28.594999999999999</v>
      </c>
      <c r="AW1912" s="105">
        <v>27.885899999999999</v>
      </c>
      <c r="AX1912" s="105">
        <v>27.2746</v>
      </c>
      <c r="AY1912" s="105">
        <v>26.315999999999999</v>
      </c>
      <c r="AZ1912" s="105">
        <v>26.5258</v>
      </c>
      <c r="BA1912" s="105">
        <v>26.1843</v>
      </c>
      <c r="BB1912" s="105">
        <v>26.285299999999999</v>
      </c>
      <c r="BC1912" s="105">
        <v>26.1568</v>
      </c>
      <c r="BD1912" s="105">
        <v>26.138999999999999</v>
      </c>
      <c r="BE1912" s="105">
        <v>26.326899999999998</v>
      </c>
      <c r="BF1912" s="105">
        <v>26.3444</v>
      </c>
      <c r="BG1912" s="105">
        <v>27.778099999999998</v>
      </c>
      <c r="BH1912" s="105">
        <v>27.246700000000001</v>
      </c>
      <c r="BI1912" s="105">
        <v>27.4986</v>
      </c>
      <c r="BJ1912" s="105">
        <v>26.2393</v>
      </c>
      <c r="BK1912" s="105">
        <v>26.163399999999999</v>
      </c>
      <c r="BL1912" s="116">
        <v>27.128299999999999</v>
      </c>
      <c r="BM1912" s="112">
        <v>0.25205</v>
      </c>
      <c r="BN1912" s="112">
        <v>3.2924000000000002E-2</v>
      </c>
      <c r="BO1912" s="112">
        <v>0.35821599999999998</v>
      </c>
      <c r="BP1912" s="112">
        <v>0.12241299999999999</v>
      </c>
      <c r="BQ1912" s="112">
        <v>1.31062E-2</v>
      </c>
      <c r="BR1912" s="112">
        <v>0.67001100000000002</v>
      </c>
      <c r="BS1912" s="112">
        <v>0.38886100000000001</v>
      </c>
      <c r="BT1912" s="112">
        <v>0.49029899999999998</v>
      </c>
      <c r="BU1912" s="117">
        <v>4.4772600000000003E-2</v>
      </c>
      <c r="BV1912" s="112">
        <v>0.33466899999999999</v>
      </c>
      <c r="BW1912" s="112">
        <v>8.0564999999999998E-2</v>
      </c>
      <c r="BX1912" s="112">
        <v>0.46945399999999998</v>
      </c>
      <c r="BY1912" s="112">
        <v>0.18614600000000001</v>
      </c>
      <c r="BZ1912" s="112">
        <v>0.26298199999999999</v>
      </c>
      <c r="CA1912" s="112">
        <v>0.84152400000000005</v>
      </c>
      <c r="CB1912" s="112">
        <v>0.61540799999999996</v>
      </c>
      <c r="CC1912" s="112">
        <v>0.66779999999999995</v>
      </c>
      <c r="CD1912" s="117">
        <v>0.48352699999999998</v>
      </c>
      <c r="CE1912" s="105">
        <v>0.94481499999999996</v>
      </c>
      <c r="CF1912" s="105">
        <v>1.48231</v>
      </c>
      <c r="CG1912" s="105">
        <v>0.40229700000000002</v>
      </c>
      <c r="CH1912" s="105">
        <v>-0.61816499999999996</v>
      </c>
      <c r="CI1912" s="105">
        <v>1.633</v>
      </c>
      <c r="CJ1912" s="105">
        <v>0.195101</v>
      </c>
      <c r="CK1912" s="105">
        <v>-0.30151899999999998</v>
      </c>
      <c r="CL1912" s="105">
        <v>-0.24024300000000001</v>
      </c>
      <c r="CM1912" s="116">
        <v>0.997444</v>
      </c>
    </row>
    <row r="1913" spans="1:91">
      <c r="A1913" s="104" t="s">
        <v>4877</v>
      </c>
      <c r="B1913" s="104" t="s">
        <v>4878</v>
      </c>
      <c r="C1913" s="104" t="s">
        <v>1138</v>
      </c>
      <c r="D1913" s="105">
        <v>29.132400000000001</v>
      </c>
      <c r="E1913" s="108">
        <v>689763446</v>
      </c>
      <c r="F1913" s="108">
        <v>321127174.5</v>
      </c>
      <c r="G1913" s="108">
        <v>315857977</v>
      </c>
      <c r="H1913" s="108">
        <v>988097888</v>
      </c>
      <c r="I1913" s="108">
        <v>981165674.5</v>
      </c>
      <c r="J1913" s="108">
        <v>1368318158</v>
      </c>
      <c r="K1913" s="108">
        <v>1481984221</v>
      </c>
      <c r="L1913" s="108">
        <v>2988076288</v>
      </c>
      <c r="M1913" s="108">
        <v>1502795440</v>
      </c>
      <c r="N1913" s="108">
        <v>1153094132</v>
      </c>
      <c r="O1913" s="108">
        <v>1576872180</v>
      </c>
      <c r="P1913" s="108">
        <v>916305188</v>
      </c>
      <c r="Q1913" s="108">
        <v>465357326</v>
      </c>
      <c r="R1913" s="108">
        <v>478338782.5</v>
      </c>
      <c r="S1913" s="108">
        <v>276290565.5</v>
      </c>
      <c r="T1913" s="108">
        <v>541659504.79999995</v>
      </c>
      <c r="U1913" s="108">
        <v>708157740</v>
      </c>
      <c r="V1913" s="108">
        <v>160307276</v>
      </c>
      <c r="W1913" s="108">
        <v>499757255.5</v>
      </c>
      <c r="X1913" s="108">
        <v>198521155</v>
      </c>
      <c r="Y1913" s="108">
        <v>188965413</v>
      </c>
      <c r="Z1913" s="108">
        <v>165825950</v>
      </c>
      <c r="AA1913" s="108">
        <v>120376197.09999999</v>
      </c>
      <c r="AB1913" s="108">
        <v>111220849.8</v>
      </c>
      <c r="AC1913" s="108">
        <v>212952345</v>
      </c>
      <c r="AD1913" s="108">
        <v>46844358.75</v>
      </c>
      <c r="AE1913" s="108">
        <v>568780383</v>
      </c>
      <c r="AF1913" s="108">
        <v>600818724</v>
      </c>
      <c r="AG1913" s="108">
        <v>603072237.5</v>
      </c>
      <c r="AH1913" s="115">
        <v>771294348.79999995</v>
      </c>
      <c r="AI1913" s="105">
        <v>29.745000000000001</v>
      </c>
      <c r="AJ1913" s="105">
        <v>28.833400000000001</v>
      </c>
      <c r="AK1913" s="105">
        <v>28.840599999999998</v>
      </c>
      <c r="AL1913" s="105">
        <v>30.154499999999999</v>
      </c>
      <c r="AM1913" s="105">
        <v>30.3005</v>
      </c>
      <c r="AN1913" s="105">
        <v>30.923100000000002</v>
      </c>
      <c r="AO1913" s="105">
        <v>30.680199999999999</v>
      </c>
      <c r="AP1913" s="105">
        <v>32.1449</v>
      </c>
      <c r="AQ1913" s="105">
        <v>30.674099999999999</v>
      </c>
      <c r="AR1913" s="105">
        <v>30.546900000000001</v>
      </c>
      <c r="AS1913" s="105">
        <v>31.0962</v>
      </c>
      <c r="AT1913" s="105">
        <v>30.375399999999999</v>
      </c>
      <c r="AU1913" s="105">
        <v>28.981999999999999</v>
      </c>
      <c r="AV1913" s="105">
        <v>29.123200000000001</v>
      </c>
      <c r="AW1913" s="105">
        <v>28.488600000000002</v>
      </c>
      <c r="AX1913" s="105">
        <v>29.392099999999999</v>
      </c>
      <c r="AY1913" s="105">
        <v>29.726900000000001</v>
      </c>
      <c r="AZ1913" s="105">
        <v>27.640599999999999</v>
      </c>
      <c r="BA1913" s="105">
        <v>29.1416</v>
      </c>
      <c r="BB1913" s="105">
        <v>27.905999999999999</v>
      </c>
      <c r="BC1913" s="105">
        <v>27.7135</v>
      </c>
      <c r="BD1913" s="105">
        <v>27.731100000000001</v>
      </c>
      <c r="BE1913" s="105">
        <v>27.2957</v>
      </c>
      <c r="BF1913" s="105">
        <v>27.165400000000002</v>
      </c>
      <c r="BG1913" s="105">
        <v>27.710899999999999</v>
      </c>
      <c r="BH1913" s="105">
        <v>25.500299999999999</v>
      </c>
      <c r="BI1913" s="105">
        <v>29.097200000000001</v>
      </c>
      <c r="BJ1913" s="105">
        <v>29.217400000000001</v>
      </c>
      <c r="BK1913" s="105">
        <v>29.107399999999998</v>
      </c>
      <c r="BL1913" s="116">
        <v>29.520099999999999</v>
      </c>
      <c r="BM1913" s="112">
        <v>0.68642899999999996</v>
      </c>
      <c r="BN1913" s="112">
        <v>1.14514E-2</v>
      </c>
      <c r="BO1913" s="112">
        <v>2.02052E-2</v>
      </c>
      <c r="BP1913" s="112">
        <v>5.1065900000000003E-3</v>
      </c>
      <c r="BQ1913" s="112">
        <v>0.14205699999999999</v>
      </c>
      <c r="BR1913" s="112">
        <v>0.61202100000000004</v>
      </c>
      <c r="BS1913" s="112">
        <v>9.1134900000000005E-2</v>
      </c>
      <c r="BT1913" s="112">
        <v>8.6799499999999999E-4</v>
      </c>
      <c r="BU1913" s="117">
        <v>0.15503</v>
      </c>
      <c r="BV1913" s="112">
        <v>0.74012299999999998</v>
      </c>
      <c r="BW1913" s="112">
        <v>4.2317100000000003E-2</v>
      </c>
      <c r="BX1913" s="112">
        <v>8.3613599999999996E-2</v>
      </c>
      <c r="BY1913" s="112">
        <v>1.81189E-2</v>
      </c>
      <c r="BZ1913" s="112">
        <v>0.52508900000000003</v>
      </c>
      <c r="CA1913" s="112">
        <v>0.80704200000000004</v>
      </c>
      <c r="CB1913" s="112">
        <v>0.28578500000000001</v>
      </c>
      <c r="CC1913" s="112">
        <v>2.5585799999999999E-2</v>
      </c>
      <c r="CD1913" s="117">
        <v>0.67642899999999995</v>
      </c>
      <c r="CE1913" s="105">
        <v>-0.141981</v>
      </c>
      <c r="CF1913" s="105">
        <v>1.17771</v>
      </c>
      <c r="CG1913" s="105">
        <v>1.88476</v>
      </c>
      <c r="CH1913" s="105">
        <v>1.3911899999999999</v>
      </c>
      <c r="CI1913" s="105">
        <v>-0.41706799999999999</v>
      </c>
      <c r="CJ1913" s="105">
        <v>-0.36174600000000001</v>
      </c>
      <c r="CK1913" s="105">
        <v>-1.0279799999999999</v>
      </c>
      <c r="CL1913" s="105">
        <v>-1.8842300000000001</v>
      </c>
      <c r="CM1913" s="116">
        <v>-1.84552</v>
      </c>
    </row>
    <row r="1914" spans="1:91">
      <c r="A1914" s="104" t="s">
        <v>4879</v>
      </c>
      <c r="B1914" s="104" t="s">
        <v>4880</v>
      </c>
      <c r="C1914" s="104" t="s">
        <v>1133</v>
      </c>
      <c r="D1914" s="105">
        <v>26.097950000000001</v>
      </c>
      <c r="E1914" s="108">
        <v>41216004</v>
      </c>
      <c r="F1914" s="108">
        <v>31450468</v>
      </c>
      <c r="G1914" s="108">
        <v>35290856</v>
      </c>
      <c r="H1914" s="108">
        <v>57546365</v>
      </c>
      <c r="I1914" s="108">
        <v>28524926</v>
      </c>
      <c r="J1914" s="108">
        <v>32851991.25</v>
      </c>
      <c r="K1914" s="108">
        <v>115937895</v>
      </c>
      <c r="L1914" s="108">
        <v>8636166.75</v>
      </c>
      <c r="M1914" s="108">
        <v>83318760</v>
      </c>
      <c r="N1914" s="108">
        <v>16827644.25</v>
      </c>
      <c r="O1914" s="108">
        <v>57076845</v>
      </c>
      <c r="P1914" s="108">
        <v>22126058</v>
      </c>
      <c r="Q1914" s="108">
        <v>40512469.25</v>
      </c>
      <c r="R1914" s="108">
        <v>64573434.5</v>
      </c>
      <c r="S1914" s="108">
        <v>83704752</v>
      </c>
      <c r="T1914" s="108">
        <v>49996192</v>
      </c>
      <c r="U1914" s="108">
        <v>60641131</v>
      </c>
      <c r="V1914" s="108">
        <v>56245956</v>
      </c>
      <c r="W1914" s="108">
        <v>74615135</v>
      </c>
      <c r="X1914" s="108">
        <v>102756914</v>
      </c>
      <c r="Y1914" s="108">
        <v>99311238</v>
      </c>
      <c r="Z1914" s="108">
        <v>66409881</v>
      </c>
      <c r="AA1914" s="108">
        <v>90740618</v>
      </c>
      <c r="AB1914" s="108">
        <v>68898206</v>
      </c>
      <c r="AC1914" s="108">
        <v>57967169</v>
      </c>
      <c r="AD1914" s="108">
        <v>62911783.5</v>
      </c>
      <c r="AE1914" s="108">
        <v>69479244</v>
      </c>
      <c r="AF1914" s="108">
        <v>98940753.5</v>
      </c>
      <c r="AG1914" s="108">
        <v>75029830.5</v>
      </c>
      <c r="AH1914" s="115">
        <v>49092974</v>
      </c>
      <c r="AI1914" s="105">
        <v>25.680199999999999</v>
      </c>
      <c r="AJ1914" s="105">
        <v>25.632999999999999</v>
      </c>
      <c r="AK1914" s="105">
        <v>25.734100000000002</v>
      </c>
      <c r="AL1914" s="105">
        <v>26.052600000000002</v>
      </c>
      <c r="AM1914" s="105">
        <v>25.285699999999999</v>
      </c>
      <c r="AN1914" s="105">
        <v>25.831099999999999</v>
      </c>
      <c r="AO1914" s="105">
        <v>27.057500000000001</v>
      </c>
      <c r="AP1914" s="105">
        <v>24.1693</v>
      </c>
      <c r="AQ1914" s="105">
        <v>26.501200000000001</v>
      </c>
      <c r="AR1914" s="105">
        <v>24.267399999999999</v>
      </c>
      <c r="AS1914" s="105">
        <v>26.447700000000001</v>
      </c>
      <c r="AT1914" s="105">
        <v>25.003399999999999</v>
      </c>
      <c r="AU1914" s="105">
        <v>25.484300000000001</v>
      </c>
      <c r="AV1914" s="105">
        <v>26.234100000000002</v>
      </c>
      <c r="AW1914" s="105">
        <v>26.799800000000001</v>
      </c>
      <c r="AX1914" s="105">
        <v>25.954599999999999</v>
      </c>
      <c r="AY1914" s="105">
        <v>26.190799999999999</v>
      </c>
      <c r="AZ1914" s="105">
        <v>26.168700000000001</v>
      </c>
      <c r="BA1914" s="105">
        <v>26.3979</v>
      </c>
      <c r="BB1914" s="105">
        <v>26.965800000000002</v>
      </c>
      <c r="BC1914" s="105">
        <v>26.733799999999999</v>
      </c>
      <c r="BD1914" s="105">
        <v>26.376000000000001</v>
      </c>
      <c r="BE1914" s="105">
        <v>26.865100000000002</v>
      </c>
      <c r="BF1914" s="105">
        <v>26.474499999999999</v>
      </c>
      <c r="BG1914" s="105">
        <v>25.814399999999999</v>
      </c>
      <c r="BH1914" s="105">
        <v>25.909300000000002</v>
      </c>
      <c r="BI1914" s="105">
        <v>26.064</v>
      </c>
      <c r="BJ1914" s="105">
        <v>26.615100000000002</v>
      </c>
      <c r="BK1914" s="105">
        <v>26.131900000000002</v>
      </c>
      <c r="BL1914" s="116">
        <v>25.592099999999999</v>
      </c>
      <c r="BM1914" s="112">
        <v>0.22057399999999999</v>
      </c>
      <c r="BN1914" s="112">
        <v>0.35504400000000003</v>
      </c>
      <c r="BO1914" s="112">
        <v>0.83782199999999996</v>
      </c>
      <c r="BP1914" s="112">
        <v>0.28320400000000001</v>
      </c>
      <c r="BQ1914" s="112">
        <v>0.90742199999999995</v>
      </c>
      <c r="BR1914" s="112">
        <v>0.97951699999999997</v>
      </c>
      <c r="BS1914" s="112">
        <v>0.15825</v>
      </c>
      <c r="BT1914" s="112">
        <v>0.23801</v>
      </c>
      <c r="BU1914" s="117">
        <v>0.578403</v>
      </c>
      <c r="BV1914" s="112">
        <v>0.30002400000000001</v>
      </c>
      <c r="BW1914" s="112">
        <v>0.44636799999999999</v>
      </c>
      <c r="BX1914" s="112">
        <v>0.88751599999999997</v>
      </c>
      <c r="BY1914" s="112">
        <v>0.36787799999999998</v>
      </c>
      <c r="BZ1914" s="112">
        <v>0.95633599999999996</v>
      </c>
      <c r="CA1914" s="112">
        <v>0.987904</v>
      </c>
      <c r="CB1914" s="112">
        <v>0.37382500000000002</v>
      </c>
      <c r="CC1914" s="112">
        <v>0.44103199999999998</v>
      </c>
      <c r="CD1914" s="117">
        <v>0.85189700000000002</v>
      </c>
      <c r="CE1914" s="105">
        <v>-0.43062099999999998</v>
      </c>
      <c r="CF1914" s="105">
        <v>-0.38989299999999999</v>
      </c>
      <c r="CG1914" s="105">
        <v>-0.20369399999999999</v>
      </c>
      <c r="CH1914" s="105">
        <v>-0.873552</v>
      </c>
      <c r="CI1914" s="105">
        <v>5.9705099999999997E-2</v>
      </c>
      <c r="CJ1914" s="105">
        <v>-8.3287599999999993E-3</v>
      </c>
      <c r="CK1914" s="105">
        <v>0.58612900000000001</v>
      </c>
      <c r="CL1914" s="105">
        <v>0.45884799999999998</v>
      </c>
      <c r="CM1914" s="116">
        <v>-0.18379899999999999</v>
      </c>
    </row>
    <row r="1915" spans="1:91">
      <c r="A1915" s="104" t="s">
        <v>4881</v>
      </c>
      <c r="B1915" s="104" t="s">
        <v>4882</v>
      </c>
      <c r="C1915" s="104" t="s">
        <v>4883</v>
      </c>
      <c r="D1915" s="105">
        <v>28.442900000000002</v>
      </c>
      <c r="E1915" s="108">
        <v>218132208.80000001</v>
      </c>
      <c r="F1915" s="108">
        <v>238968734</v>
      </c>
      <c r="G1915" s="108">
        <v>166821125</v>
      </c>
      <c r="H1915" s="108">
        <v>322900234</v>
      </c>
      <c r="I1915" s="108">
        <v>258616126</v>
      </c>
      <c r="J1915" s="108">
        <v>247810295.5</v>
      </c>
      <c r="K1915" s="108">
        <v>392901354</v>
      </c>
      <c r="L1915" s="108">
        <v>115669528.8</v>
      </c>
      <c r="M1915" s="108">
        <v>268028553</v>
      </c>
      <c r="N1915" s="108">
        <v>98100828.75</v>
      </c>
      <c r="O1915" s="108">
        <v>216463081.5</v>
      </c>
      <c r="P1915" s="108">
        <v>185396158</v>
      </c>
      <c r="Q1915" s="108">
        <v>375765949.5</v>
      </c>
      <c r="R1915" s="108">
        <v>202741588</v>
      </c>
      <c r="S1915" s="108">
        <v>493200956</v>
      </c>
      <c r="T1915" s="108">
        <v>294820290</v>
      </c>
      <c r="U1915" s="108">
        <v>329032798.5</v>
      </c>
      <c r="V1915" s="108">
        <v>338639730.5</v>
      </c>
      <c r="W1915" s="108">
        <v>271056621.30000001</v>
      </c>
      <c r="X1915" s="108">
        <v>315884312</v>
      </c>
      <c r="Y1915" s="108">
        <v>234969871</v>
      </c>
      <c r="Z1915" s="108">
        <v>249582503.5</v>
      </c>
      <c r="AA1915" s="108">
        <v>270923392</v>
      </c>
      <c r="AB1915" s="108">
        <v>225387654.5</v>
      </c>
      <c r="AC1915" s="108">
        <v>392844719.5</v>
      </c>
      <c r="AD1915" s="108">
        <v>348306522</v>
      </c>
      <c r="AE1915" s="108">
        <v>484588764.5</v>
      </c>
      <c r="AF1915" s="108">
        <v>501108044</v>
      </c>
      <c r="AG1915" s="108">
        <v>478785231</v>
      </c>
      <c r="AH1915" s="115">
        <v>474417668.5</v>
      </c>
      <c r="AI1915" s="105">
        <v>28.084099999999999</v>
      </c>
      <c r="AJ1915" s="105">
        <v>28.493500000000001</v>
      </c>
      <c r="AK1915" s="105">
        <v>27.992100000000001</v>
      </c>
      <c r="AL1915" s="105">
        <v>28.540900000000001</v>
      </c>
      <c r="AM1915" s="105">
        <v>28.412500000000001</v>
      </c>
      <c r="AN1915" s="105">
        <v>28.398499999999999</v>
      </c>
      <c r="AO1915" s="105">
        <v>28.811699999999998</v>
      </c>
      <c r="AP1915" s="105">
        <v>27.7423</v>
      </c>
      <c r="AQ1915" s="105">
        <v>28.186900000000001</v>
      </c>
      <c r="AR1915" s="105">
        <v>27.018999999999998</v>
      </c>
      <c r="AS1915" s="105">
        <v>28.315799999999999</v>
      </c>
      <c r="AT1915" s="105">
        <v>28.0702</v>
      </c>
      <c r="AU1915" s="105">
        <v>28.702500000000001</v>
      </c>
      <c r="AV1915" s="105">
        <v>27.884799999999998</v>
      </c>
      <c r="AW1915" s="105">
        <v>29.341699999999999</v>
      </c>
      <c r="AX1915" s="105">
        <v>28.514600000000002</v>
      </c>
      <c r="AY1915" s="105">
        <v>28.612400000000001</v>
      </c>
      <c r="AZ1915" s="105">
        <v>28.720300000000002</v>
      </c>
      <c r="BA1915" s="105">
        <v>28.259</v>
      </c>
      <c r="BB1915" s="105">
        <v>28.574300000000001</v>
      </c>
      <c r="BC1915" s="105">
        <v>28.024100000000001</v>
      </c>
      <c r="BD1915" s="105">
        <v>28.329499999999999</v>
      </c>
      <c r="BE1915" s="105">
        <v>28.468</v>
      </c>
      <c r="BF1915" s="105">
        <v>28.1844</v>
      </c>
      <c r="BG1915" s="105">
        <v>28.604199999999999</v>
      </c>
      <c r="BH1915" s="105">
        <v>28.4178</v>
      </c>
      <c r="BI1915" s="105">
        <v>28.866099999999999</v>
      </c>
      <c r="BJ1915" s="105">
        <v>28.9556</v>
      </c>
      <c r="BK1915" s="105">
        <v>28.7776</v>
      </c>
      <c r="BL1915" s="116">
        <v>28.811299999999999</v>
      </c>
      <c r="BM1915" s="112">
        <v>1.57821E-2</v>
      </c>
      <c r="BN1915" s="112">
        <v>4.9829699999999998E-3</v>
      </c>
      <c r="BO1915" s="112">
        <v>0.12889800000000001</v>
      </c>
      <c r="BP1915" s="112">
        <v>5.9618400000000002E-2</v>
      </c>
      <c r="BQ1915" s="112">
        <v>0.65462900000000002</v>
      </c>
      <c r="BR1915" s="112">
        <v>4.5019700000000003E-2</v>
      </c>
      <c r="BS1915" s="112">
        <v>2.8908E-2</v>
      </c>
      <c r="BT1915" s="112">
        <v>6.1146799999999999E-3</v>
      </c>
      <c r="BU1915" s="117">
        <v>0.19569500000000001</v>
      </c>
      <c r="BV1915" s="112">
        <v>5.1778299999999999E-2</v>
      </c>
      <c r="BW1915" s="112">
        <v>2.5803699999999999E-2</v>
      </c>
      <c r="BX1915" s="112">
        <v>0.227411</v>
      </c>
      <c r="BY1915" s="112">
        <v>0.10567</v>
      </c>
      <c r="BZ1915" s="112">
        <v>0.83080600000000004</v>
      </c>
      <c r="CA1915" s="112">
        <v>0.20787800000000001</v>
      </c>
      <c r="CB1915" s="112">
        <v>0.164355</v>
      </c>
      <c r="CC1915" s="112">
        <v>6.1031099999999998E-2</v>
      </c>
      <c r="CD1915" s="117">
        <v>0.69468600000000003</v>
      </c>
      <c r="CE1915" s="105">
        <v>-0.65826499999999999</v>
      </c>
      <c r="CF1915" s="105">
        <v>-0.39751599999999998</v>
      </c>
      <c r="CG1915" s="105">
        <v>-0.60119800000000001</v>
      </c>
      <c r="CH1915" s="105">
        <v>-1.0464899999999999</v>
      </c>
      <c r="CI1915" s="105">
        <v>-0.20516300000000001</v>
      </c>
      <c r="CJ1915" s="105">
        <v>-0.23238800000000001</v>
      </c>
      <c r="CK1915" s="105">
        <v>-0.56236299999999995</v>
      </c>
      <c r="CL1915" s="105">
        <v>-0.52084399999999997</v>
      </c>
      <c r="CM1915" s="116">
        <v>-0.218805</v>
      </c>
    </row>
    <row r="1916" spans="1:91">
      <c r="A1916" s="104" t="s">
        <v>4884</v>
      </c>
      <c r="B1916" s="104" t="s">
        <v>4885</v>
      </c>
      <c r="C1916" s="104" t="s">
        <v>4886</v>
      </c>
      <c r="D1916" s="105">
        <v>30.662550000000003</v>
      </c>
      <c r="E1916" s="108">
        <v>1048278216</v>
      </c>
      <c r="F1916" s="108">
        <v>723819302.29999995</v>
      </c>
      <c r="G1916" s="108">
        <v>692716096.29999995</v>
      </c>
      <c r="H1916" s="108">
        <v>1346765285</v>
      </c>
      <c r="I1916" s="108">
        <v>956389239.5</v>
      </c>
      <c r="J1916" s="108">
        <v>644760129.79999995</v>
      </c>
      <c r="K1916" s="108">
        <v>1461687088</v>
      </c>
      <c r="L1916" s="108">
        <v>334628468</v>
      </c>
      <c r="M1916" s="108">
        <v>1014319663</v>
      </c>
      <c r="N1916" s="108">
        <v>581503902</v>
      </c>
      <c r="O1916" s="108">
        <v>468586199</v>
      </c>
      <c r="P1916" s="108">
        <v>600550896.79999995</v>
      </c>
      <c r="Q1916" s="108">
        <v>1510753846</v>
      </c>
      <c r="R1916" s="108">
        <v>1663198662</v>
      </c>
      <c r="S1916" s="108">
        <v>1666705826</v>
      </c>
      <c r="T1916" s="108">
        <v>1372139933</v>
      </c>
      <c r="U1916" s="108">
        <v>1589607696</v>
      </c>
      <c r="V1916" s="108">
        <v>1417831680</v>
      </c>
      <c r="W1916" s="108">
        <v>1210765892</v>
      </c>
      <c r="X1916" s="108">
        <v>1558573270</v>
      </c>
      <c r="Y1916" s="108">
        <v>1488942428</v>
      </c>
      <c r="Z1916" s="108">
        <v>1380892040</v>
      </c>
      <c r="AA1916" s="108">
        <v>1190429451</v>
      </c>
      <c r="AB1916" s="108">
        <v>1301332000</v>
      </c>
      <c r="AC1916" s="108">
        <v>1905697351</v>
      </c>
      <c r="AD1916" s="108">
        <v>1749040802</v>
      </c>
      <c r="AE1916" s="108">
        <v>1791447441</v>
      </c>
      <c r="AF1916" s="108">
        <v>1791575895</v>
      </c>
      <c r="AG1916" s="108">
        <v>1777111758</v>
      </c>
      <c r="AH1916" s="115">
        <v>1603788536</v>
      </c>
      <c r="AI1916" s="105">
        <v>30.3489</v>
      </c>
      <c r="AJ1916" s="105">
        <v>30.030100000000001</v>
      </c>
      <c r="AK1916" s="105">
        <v>29.956499999999998</v>
      </c>
      <c r="AL1916" s="105">
        <v>30.601199999999999</v>
      </c>
      <c r="AM1916" s="105">
        <v>30.2667</v>
      </c>
      <c r="AN1916" s="105">
        <v>29.811</v>
      </c>
      <c r="AO1916" s="105">
        <v>30.659700000000001</v>
      </c>
      <c r="AP1916" s="105">
        <v>29.1252</v>
      </c>
      <c r="AQ1916" s="105">
        <v>30.106999999999999</v>
      </c>
      <c r="AR1916" s="105">
        <v>29.560199999999998</v>
      </c>
      <c r="AS1916" s="105">
        <v>29.372</v>
      </c>
      <c r="AT1916" s="105">
        <v>29.765899999999998</v>
      </c>
      <c r="AU1916" s="105">
        <v>30.731300000000001</v>
      </c>
      <c r="AV1916" s="105">
        <v>30.920999999999999</v>
      </c>
      <c r="AW1916" s="105">
        <v>30.964099999999998</v>
      </c>
      <c r="AX1916" s="105">
        <v>30.7331</v>
      </c>
      <c r="AY1916" s="105">
        <v>30.890599999999999</v>
      </c>
      <c r="AZ1916" s="105">
        <v>30.748699999999999</v>
      </c>
      <c r="BA1916" s="105">
        <v>30.418199999999999</v>
      </c>
      <c r="BB1916" s="105">
        <v>30.876000000000001</v>
      </c>
      <c r="BC1916" s="105">
        <v>30.668299999999999</v>
      </c>
      <c r="BD1916" s="105">
        <v>30.763500000000001</v>
      </c>
      <c r="BE1916" s="105">
        <v>30.577300000000001</v>
      </c>
      <c r="BF1916" s="105">
        <v>30.713899999999999</v>
      </c>
      <c r="BG1916" s="105">
        <v>30.872900000000001</v>
      </c>
      <c r="BH1916" s="105">
        <v>30.743099999999998</v>
      </c>
      <c r="BI1916" s="105">
        <v>30.752400000000002</v>
      </c>
      <c r="BJ1916" s="105">
        <v>30.793600000000001</v>
      </c>
      <c r="BK1916" s="105">
        <v>30.665400000000002</v>
      </c>
      <c r="BL1916" s="116">
        <v>30.584800000000001</v>
      </c>
      <c r="BM1916" s="112">
        <v>1.3456900000000001E-2</v>
      </c>
      <c r="BN1916" s="112">
        <v>0.12724099999999999</v>
      </c>
      <c r="BO1916" s="112">
        <v>0.18831400000000001</v>
      </c>
      <c r="BP1916" s="112">
        <v>9.8349099999999997E-4</v>
      </c>
      <c r="BQ1916" s="112">
        <v>0.111854</v>
      </c>
      <c r="BR1916" s="112">
        <v>0.23683399999999999</v>
      </c>
      <c r="BS1916" s="112">
        <v>0.86133899999999997</v>
      </c>
      <c r="BT1916" s="112">
        <v>0.96695299999999995</v>
      </c>
      <c r="BU1916" s="117">
        <v>0.216581</v>
      </c>
      <c r="BV1916" s="112">
        <v>4.7135999999999997E-2</v>
      </c>
      <c r="BW1916" s="112">
        <v>0.20393500000000001</v>
      </c>
      <c r="BX1916" s="112">
        <v>0.29720800000000003</v>
      </c>
      <c r="BY1916" s="112">
        <v>7.8946099999999998E-3</v>
      </c>
      <c r="BZ1916" s="112">
        <v>0.48839500000000002</v>
      </c>
      <c r="CA1916" s="112">
        <v>0.49671900000000002</v>
      </c>
      <c r="CB1916" s="112">
        <v>0.93472100000000002</v>
      </c>
      <c r="CC1916" s="112">
        <v>0.98389899999999997</v>
      </c>
      <c r="CD1916" s="117">
        <v>0.70063399999999998</v>
      </c>
      <c r="CE1916" s="105">
        <v>-0.56946600000000003</v>
      </c>
      <c r="CF1916" s="105">
        <v>-0.45499400000000001</v>
      </c>
      <c r="CG1916" s="105">
        <v>-0.71735099999999996</v>
      </c>
      <c r="CH1916" s="105">
        <v>-1.1152500000000001</v>
      </c>
      <c r="CI1916" s="105">
        <v>0.190826</v>
      </c>
      <c r="CJ1916" s="105">
        <v>0.109514</v>
      </c>
      <c r="CK1916" s="105">
        <v>-2.7119299999999999E-2</v>
      </c>
      <c r="CL1916" s="105">
        <v>3.6335E-3</v>
      </c>
      <c r="CM1916" s="116">
        <v>0.10815</v>
      </c>
    </row>
    <row r="1917" spans="1:91">
      <c r="A1917" s="104" t="s">
        <v>5557</v>
      </c>
      <c r="B1917" s="104" t="s">
        <v>5558</v>
      </c>
      <c r="C1917" s="104" t="s">
        <v>5559</v>
      </c>
      <c r="D1917" s="105">
        <v>22.147500000000001</v>
      </c>
      <c r="E1917" s="108"/>
      <c r="F1917" s="108">
        <v>2052210.5</v>
      </c>
      <c r="G1917" s="108"/>
      <c r="H1917" s="108"/>
      <c r="I1917" s="108"/>
      <c r="J1917" s="108">
        <v>4898906</v>
      </c>
      <c r="K1917" s="108">
        <v>77417120</v>
      </c>
      <c r="L1917" s="108"/>
      <c r="M1917" s="108">
        <v>3191893.75</v>
      </c>
      <c r="N1917" s="108"/>
      <c r="O1917" s="108"/>
      <c r="P1917" s="108">
        <v>5772935.5</v>
      </c>
      <c r="Q1917" s="108"/>
      <c r="R1917" s="108">
        <v>166122640</v>
      </c>
      <c r="S1917" s="108"/>
      <c r="T1917" s="108"/>
      <c r="U1917" s="108">
        <v>8770711</v>
      </c>
      <c r="V1917" s="108">
        <v>3038086</v>
      </c>
      <c r="W1917" s="108"/>
      <c r="X1917" s="108"/>
      <c r="Y1917" s="108"/>
      <c r="Z1917" s="108">
        <v>1884506.75</v>
      </c>
      <c r="AA1917" s="108"/>
      <c r="AB1917" s="108"/>
      <c r="AC1917" s="108"/>
      <c r="AD1917" s="108">
        <v>33985136</v>
      </c>
      <c r="AE1917" s="108">
        <v>4148300.5</v>
      </c>
      <c r="AF1917" s="108"/>
      <c r="AG1917" s="108">
        <v>1907084</v>
      </c>
      <c r="AH1917" s="115">
        <v>2930161.5</v>
      </c>
      <c r="AI1917" s="105">
        <v>22.663599999999999</v>
      </c>
      <c r="AJ1917" s="105">
        <v>21.566299999999998</v>
      </c>
      <c r="AK1917" s="105">
        <v>21.8582</v>
      </c>
      <c r="AL1917" s="105">
        <v>23.634599999999999</v>
      </c>
      <c r="AM1917" s="105">
        <v>22.499700000000001</v>
      </c>
      <c r="AN1917" s="105">
        <v>22.8626</v>
      </c>
      <c r="AO1917" s="105">
        <v>26.443200000000001</v>
      </c>
      <c r="AP1917" s="105">
        <v>20.509399999999999</v>
      </c>
      <c r="AQ1917" s="105">
        <v>21.795100000000001</v>
      </c>
      <c r="AR1917" s="105">
        <v>22.236999999999998</v>
      </c>
      <c r="AS1917" s="105">
        <v>22.2363</v>
      </c>
      <c r="AT1917" s="105">
        <v>23.065000000000001</v>
      </c>
      <c r="AU1917" s="105">
        <v>22.4331</v>
      </c>
      <c r="AV1917" s="105">
        <v>27.5974</v>
      </c>
      <c r="AW1917" s="105">
        <v>20.672699999999999</v>
      </c>
      <c r="AX1917" s="105">
        <v>21.461500000000001</v>
      </c>
      <c r="AY1917" s="105">
        <v>23.445699999999999</v>
      </c>
      <c r="AZ1917" s="105">
        <v>21.708100000000002</v>
      </c>
      <c r="BA1917" s="105">
        <v>20.706299999999999</v>
      </c>
      <c r="BB1917" s="105">
        <v>22.565100000000001</v>
      </c>
      <c r="BC1917" s="105">
        <v>24.382000000000001</v>
      </c>
      <c r="BD1917" s="105">
        <v>21.019200000000001</v>
      </c>
      <c r="BE1917" s="105">
        <v>19.985099999999999</v>
      </c>
      <c r="BF1917" s="105">
        <v>22.139900000000001</v>
      </c>
      <c r="BG1917" s="105">
        <v>21.2639</v>
      </c>
      <c r="BH1917" s="105">
        <v>25.045000000000002</v>
      </c>
      <c r="BI1917" s="105">
        <v>21.998000000000001</v>
      </c>
      <c r="BJ1917" s="105">
        <v>22.155100000000001</v>
      </c>
      <c r="BK1917" s="105">
        <v>20.704799999999999</v>
      </c>
      <c r="BL1917" s="116">
        <v>21.798999999999999</v>
      </c>
      <c r="BM1917" s="112">
        <v>0.43215999999999999</v>
      </c>
      <c r="BN1917" s="112">
        <v>5.8218399999999997E-2</v>
      </c>
      <c r="BO1917" s="112">
        <v>0.50311700000000004</v>
      </c>
      <c r="BP1917" s="112">
        <v>0.136632</v>
      </c>
      <c r="BQ1917" s="112">
        <v>0.39640300000000001</v>
      </c>
      <c r="BR1917" s="112">
        <v>0.44017899999999999</v>
      </c>
      <c r="BS1917" s="112">
        <v>0.43340499999999998</v>
      </c>
      <c r="BT1917" s="112">
        <v>0.54280499999999998</v>
      </c>
      <c r="BU1917" s="117">
        <v>0.38128499999999999</v>
      </c>
      <c r="BV1917" s="112">
        <v>0.51175499999999996</v>
      </c>
      <c r="BW1917" s="112">
        <v>0.11668000000000001</v>
      </c>
      <c r="BX1917" s="112">
        <v>0.60627200000000003</v>
      </c>
      <c r="BY1917" s="112">
        <v>0.20253199999999999</v>
      </c>
      <c r="BZ1917" s="112">
        <v>0.70431999999999995</v>
      </c>
      <c r="CA1917" s="112">
        <v>0.69264099999999995</v>
      </c>
      <c r="CB1917" s="112">
        <v>0.64634400000000003</v>
      </c>
      <c r="CC1917" s="112">
        <v>0.71233800000000003</v>
      </c>
      <c r="CD1917" s="117">
        <v>0.75772600000000001</v>
      </c>
      <c r="CE1917" s="105">
        <v>0.47638200000000003</v>
      </c>
      <c r="CF1917" s="105">
        <v>1.4460200000000001</v>
      </c>
      <c r="CG1917" s="105">
        <v>1.3629199999999999</v>
      </c>
      <c r="CH1917" s="105">
        <v>0.95977900000000005</v>
      </c>
      <c r="CI1917" s="105">
        <v>2.0147599999999999</v>
      </c>
      <c r="CJ1917" s="105">
        <v>0.65216399999999997</v>
      </c>
      <c r="CK1917" s="105">
        <v>0.998143</v>
      </c>
      <c r="CL1917" s="105">
        <v>-0.50488999999999995</v>
      </c>
      <c r="CM1917" s="116">
        <v>1.2159899999999999</v>
      </c>
    </row>
    <row r="1918" spans="1:91">
      <c r="A1918" s="104" t="s">
        <v>4887</v>
      </c>
      <c r="B1918" s="104" t="s">
        <v>4888</v>
      </c>
      <c r="C1918" s="104" t="s">
        <v>592</v>
      </c>
      <c r="D1918" s="105">
        <v>31.016350000000003</v>
      </c>
      <c r="E1918" s="108">
        <v>147914478</v>
      </c>
      <c r="F1918" s="108">
        <v>91667404.75</v>
      </c>
      <c r="G1918" s="108">
        <v>797274412.29999995</v>
      </c>
      <c r="H1918" s="108">
        <v>1883769311</v>
      </c>
      <c r="I1918" s="108">
        <v>301225207</v>
      </c>
      <c r="J1918" s="108">
        <v>1528450642</v>
      </c>
      <c r="K1918" s="108">
        <v>1573730630</v>
      </c>
      <c r="L1918" s="108">
        <v>737034784</v>
      </c>
      <c r="M1918" s="108">
        <v>2597803317</v>
      </c>
      <c r="N1918" s="108">
        <v>1628826518</v>
      </c>
      <c r="O1918" s="108">
        <v>774811544</v>
      </c>
      <c r="P1918" s="108">
        <v>701378072</v>
      </c>
      <c r="Q1918" s="108">
        <v>1216336301</v>
      </c>
      <c r="R1918" s="108">
        <v>1745210127</v>
      </c>
      <c r="S1918" s="108">
        <v>357311861.80000001</v>
      </c>
      <c r="T1918" s="108">
        <v>573094350</v>
      </c>
      <c r="U1918" s="108">
        <v>3769460497</v>
      </c>
      <c r="V1918" s="108">
        <v>1302950386</v>
      </c>
      <c r="W1918" s="108">
        <v>5804714358</v>
      </c>
      <c r="X1918" s="108">
        <v>4542542272</v>
      </c>
      <c r="Y1918" s="108">
        <v>3447238734</v>
      </c>
      <c r="Z1918" s="108">
        <v>4909053138</v>
      </c>
      <c r="AA1918" s="108">
        <v>5478478574</v>
      </c>
      <c r="AB1918" s="108">
        <v>5068462281</v>
      </c>
      <c r="AC1918" s="108">
        <v>735049997</v>
      </c>
      <c r="AD1918" s="108">
        <v>2589461504</v>
      </c>
      <c r="AE1918" s="108">
        <v>4779360017</v>
      </c>
      <c r="AF1918" s="108">
        <v>5092187650</v>
      </c>
      <c r="AG1918" s="108">
        <v>2205522858</v>
      </c>
      <c r="AH1918" s="115">
        <v>3313491786</v>
      </c>
      <c r="AI1918" s="105">
        <v>27.523700000000002</v>
      </c>
      <c r="AJ1918" s="105">
        <v>27.155100000000001</v>
      </c>
      <c r="AK1918" s="105">
        <v>30.194800000000001</v>
      </c>
      <c r="AL1918" s="105">
        <v>31.0854</v>
      </c>
      <c r="AM1918" s="105">
        <v>28.593800000000002</v>
      </c>
      <c r="AN1918" s="105">
        <v>31.054200000000002</v>
      </c>
      <c r="AO1918" s="105">
        <v>30.782499999999999</v>
      </c>
      <c r="AP1918" s="105">
        <v>30.1828</v>
      </c>
      <c r="AQ1918" s="105">
        <v>31.463699999999999</v>
      </c>
      <c r="AR1918" s="105">
        <v>31.042300000000001</v>
      </c>
      <c r="AS1918" s="105">
        <v>30.113600000000002</v>
      </c>
      <c r="AT1918" s="105">
        <v>29.989799999999999</v>
      </c>
      <c r="AU1918" s="105">
        <v>30.4192</v>
      </c>
      <c r="AV1918" s="105">
        <v>30.990400000000001</v>
      </c>
      <c r="AW1918" s="105">
        <v>28.7788</v>
      </c>
      <c r="AX1918" s="105">
        <v>29.473500000000001</v>
      </c>
      <c r="AY1918" s="105">
        <v>32.136299999999999</v>
      </c>
      <c r="AZ1918" s="105">
        <v>30.596800000000002</v>
      </c>
      <c r="BA1918" s="105">
        <v>32.679499999999997</v>
      </c>
      <c r="BB1918" s="105">
        <v>32.402099999999997</v>
      </c>
      <c r="BC1918" s="105">
        <v>31.8719</v>
      </c>
      <c r="BD1918" s="105">
        <v>32.606400000000001</v>
      </c>
      <c r="BE1918" s="105">
        <v>32.752400000000002</v>
      </c>
      <c r="BF1918" s="105">
        <v>32.6755</v>
      </c>
      <c r="BG1918" s="105">
        <v>29.498799999999999</v>
      </c>
      <c r="BH1918" s="105">
        <v>31.293500000000002</v>
      </c>
      <c r="BI1918" s="105">
        <v>32.167999999999999</v>
      </c>
      <c r="BJ1918" s="105">
        <v>32.300699999999999</v>
      </c>
      <c r="BK1918" s="105">
        <v>30.962900000000001</v>
      </c>
      <c r="BL1918" s="116">
        <v>31.616499999999998</v>
      </c>
      <c r="BM1918" s="112">
        <v>3.19797E-2</v>
      </c>
      <c r="BN1918" s="112">
        <v>0.20391699999999999</v>
      </c>
      <c r="BO1918" s="112">
        <v>0.20136999999999999</v>
      </c>
      <c r="BP1918" s="112">
        <v>7.0932899999999993E-2</v>
      </c>
      <c r="BQ1918" s="112">
        <v>0.111135</v>
      </c>
      <c r="BR1918" s="112">
        <v>0.36017300000000002</v>
      </c>
      <c r="BS1918" s="112">
        <v>0.20184199999999999</v>
      </c>
      <c r="BT1918" s="112">
        <v>5.3745899999999999E-2</v>
      </c>
      <c r="BU1918" s="117">
        <v>0.50534299999999999</v>
      </c>
      <c r="BV1918" s="112">
        <v>7.6783299999999999E-2</v>
      </c>
      <c r="BW1918" s="112">
        <v>0.29332200000000003</v>
      </c>
      <c r="BX1918" s="112">
        <v>0.31014900000000001</v>
      </c>
      <c r="BY1918" s="112">
        <v>0.121563</v>
      </c>
      <c r="BZ1918" s="112">
        <v>0.48839500000000002</v>
      </c>
      <c r="CA1918" s="112">
        <v>0.63019000000000003</v>
      </c>
      <c r="CB1918" s="112">
        <v>0.42612699999999998</v>
      </c>
      <c r="CC1918" s="112">
        <v>0.191052</v>
      </c>
      <c r="CD1918" s="117">
        <v>0.81596900000000006</v>
      </c>
      <c r="CE1918" s="105">
        <v>-3.3354699999999999</v>
      </c>
      <c r="CF1918" s="105">
        <v>-1.3822099999999999</v>
      </c>
      <c r="CG1918" s="105">
        <v>-0.816971</v>
      </c>
      <c r="CH1918" s="105">
        <v>-1.2447600000000001</v>
      </c>
      <c r="CI1918" s="105">
        <v>-1.5638399999999999</v>
      </c>
      <c r="CJ1918" s="105">
        <v>-0.89110400000000001</v>
      </c>
      <c r="CK1918" s="105">
        <v>0.69118400000000002</v>
      </c>
      <c r="CL1918" s="105">
        <v>1.05145</v>
      </c>
      <c r="CM1918" s="116">
        <v>-0.63988900000000004</v>
      </c>
    </row>
    <row r="1919" spans="1:91">
      <c r="A1919" s="104" t="s">
        <v>4889</v>
      </c>
      <c r="B1919" s="104" t="s">
        <v>4890</v>
      </c>
      <c r="C1919" s="104" t="s">
        <v>592</v>
      </c>
      <c r="D1919" s="105">
        <v>27.234649999999998</v>
      </c>
      <c r="E1919" s="108">
        <v>76668866</v>
      </c>
      <c r="F1919" s="108">
        <v>38171270</v>
      </c>
      <c r="G1919" s="108">
        <v>61268204</v>
      </c>
      <c r="H1919" s="108">
        <v>69548191.75</v>
      </c>
      <c r="I1919" s="108">
        <v>72382565.5</v>
      </c>
      <c r="J1919" s="108">
        <v>37091725</v>
      </c>
      <c r="K1919" s="108">
        <v>57822139.5</v>
      </c>
      <c r="L1919" s="108">
        <v>13945741</v>
      </c>
      <c r="M1919" s="108">
        <v>39336904</v>
      </c>
      <c r="N1919" s="108">
        <v>45666503</v>
      </c>
      <c r="O1919" s="108">
        <v>23303168</v>
      </c>
      <c r="P1919" s="108">
        <v>26851872</v>
      </c>
      <c r="Q1919" s="108">
        <v>168737169.5</v>
      </c>
      <c r="R1919" s="108">
        <v>163096544</v>
      </c>
      <c r="S1919" s="108">
        <v>246400404</v>
      </c>
      <c r="T1919" s="108">
        <v>128773319.09999999</v>
      </c>
      <c r="U1919" s="108">
        <v>137583358.30000001</v>
      </c>
      <c r="V1919" s="108">
        <v>155636266.5</v>
      </c>
      <c r="W1919" s="108">
        <v>155258759</v>
      </c>
      <c r="X1919" s="108">
        <v>163230721</v>
      </c>
      <c r="Y1919" s="108">
        <v>158187834</v>
      </c>
      <c r="Z1919" s="108">
        <v>147947108</v>
      </c>
      <c r="AA1919" s="108">
        <v>138984021.5</v>
      </c>
      <c r="AB1919" s="108">
        <v>154859304</v>
      </c>
      <c r="AC1919" s="108">
        <v>183271656</v>
      </c>
      <c r="AD1919" s="108">
        <v>193298616</v>
      </c>
      <c r="AE1919" s="108">
        <v>154204050.5</v>
      </c>
      <c r="AF1919" s="108">
        <v>149034062.80000001</v>
      </c>
      <c r="AG1919" s="108">
        <v>128159952.3</v>
      </c>
      <c r="AH1919" s="115">
        <v>153158925.80000001</v>
      </c>
      <c r="AI1919" s="105">
        <v>26.575600000000001</v>
      </c>
      <c r="AJ1919" s="105">
        <v>25.888100000000001</v>
      </c>
      <c r="AK1919" s="105">
        <v>26.523199999999999</v>
      </c>
      <c r="AL1919" s="105">
        <v>26.325900000000001</v>
      </c>
      <c r="AM1919" s="105">
        <v>26.608899999999998</v>
      </c>
      <c r="AN1919" s="105">
        <v>25.984100000000002</v>
      </c>
      <c r="AO1919" s="105">
        <v>26.014199999999999</v>
      </c>
      <c r="AP1919" s="105">
        <v>24.863700000000001</v>
      </c>
      <c r="AQ1919" s="105">
        <v>25.418500000000002</v>
      </c>
      <c r="AR1919" s="105">
        <v>25.765999999999998</v>
      </c>
      <c r="AS1919" s="105">
        <v>25.176600000000001</v>
      </c>
      <c r="AT1919" s="105">
        <v>25.282699999999998</v>
      </c>
      <c r="AU1919" s="105">
        <v>27.5624</v>
      </c>
      <c r="AV1919" s="105">
        <v>27.570799999999998</v>
      </c>
      <c r="AW1919" s="105">
        <v>28.358599999999999</v>
      </c>
      <c r="AX1919" s="105">
        <v>27.319600000000001</v>
      </c>
      <c r="AY1919" s="105">
        <v>27.365200000000002</v>
      </c>
      <c r="AZ1919" s="105">
        <v>27.598199999999999</v>
      </c>
      <c r="BA1919" s="105">
        <v>27.454999999999998</v>
      </c>
      <c r="BB1919" s="105">
        <v>27.630700000000001</v>
      </c>
      <c r="BC1919" s="105">
        <v>27.4313</v>
      </c>
      <c r="BD1919" s="105">
        <v>27.571100000000001</v>
      </c>
      <c r="BE1919" s="105">
        <v>27.5169</v>
      </c>
      <c r="BF1919" s="105">
        <v>27.643000000000001</v>
      </c>
      <c r="BG1919" s="105">
        <v>27.455500000000001</v>
      </c>
      <c r="BH1919" s="105">
        <v>27.546700000000001</v>
      </c>
      <c r="BI1919" s="105">
        <v>27.214099999999998</v>
      </c>
      <c r="BJ1919" s="105">
        <v>27.206099999999999</v>
      </c>
      <c r="BK1919" s="105">
        <v>26.9071</v>
      </c>
      <c r="BL1919" s="116">
        <v>27.255199999999999</v>
      </c>
      <c r="BM1919" s="112">
        <v>3.2180399999999998E-2</v>
      </c>
      <c r="BN1919" s="112">
        <v>1.7956699999999999E-2</v>
      </c>
      <c r="BO1919" s="112">
        <v>8.4217000000000007E-3</v>
      </c>
      <c r="BP1919" s="112">
        <v>1.25983E-3</v>
      </c>
      <c r="BQ1919" s="112">
        <v>6.8307300000000001E-2</v>
      </c>
      <c r="BR1919" s="112">
        <v>9.3131800000000001E-2</v>
      </c>
      <c r="BS1919" s="112">
        <v>3.8141399999999999E-2</v>
      </c>
      <c r="BT1919" s="112">
        <v>1.6704400000000001E-2</v>
      </c>
      <c r="BU1919" s="117">
        <v>0.12733900000000001</v>
      </c>
      <c r="BV1919" s="112">
        <v>7.6975799999999997E-2</v>
      </c>
      <c r="BW1919" s="112">
        <v>5.4554699999999998E-2</v>
      </c>
      <c r="BX1919" s="112">
        <v>5.36371E-2</v>
      </c>
      <c r="BY1919" s="112">
        <v>9.0806099999999994E-3</v>
      </c>
      <c r="BZ1919" s="112">
        <v>0.443328</v>
      </c>
      <c r="CA1919" s="112">
        <v>0.31033100000000002</v>
      </c>
      <c r="CB1919" s="112">
        <v>0.183615</v>
      </c>
      <c r="CC1919" s="112">
        <v>0.102132</v>
      </c>
      <c r="CD1919" s="117">
        <v>0.64379200000000003</v>
      </c>
      <c r="CE1919" s="105">
        <v>-0.79384500000000002</v>
      </c>
      <c r="CF1919" s="105">
        <v>-0.81653699999999996</v>
      </c>
      <c r="CG1919" s="105">
        <v>-1.69069</v>
      </c>
      <c r="CH1919" s="105">
        <v>-1.71438</v>
      </c>
      <c r="CI1919" s="105">
        <v>0.70777999999999996</v>
      </c>
      <c r="CJ1919" s="105">
        <v>0.30482700000000001</v>
      </c>
      <c r="CK1919" s="105">
        <v>0.38287700000000002</v>
      </c>
      <c r="CL1919" s="105">
        <v>0.45418500000000001</v>
      </c>
      <c r="CM1919" s="116">
        <v>0.28261199999999997</v>
      </c>
    </row>
    <row r="1920" spans="1:91">
      <c r="A1920" s="104" t="s">
        <v>4891</v>
      </c>
      <c r="B1920" s="104" t="s">
        <v>4892</v>
      </c>
      <c r="C1920" s="104" t="s">
        <v>589</v>
      </c>
      <c r="D1920" s="105">
        <v>31.156750000000002</v>
      </c>
      <c r="E1920" s="108">
        <v>1361007365</v>
      </c>
      <c r="F1920" s="108">
        <v>1619566460</v>
      </c>
      <c r="G1920" s="108">
        <v>1686625900</v>
      </c>
      <c r="H1920" s="108">
        <v>2341371898</v>
      </c>
      <c r="I1920" s="108">
        <v>1834528908</v>
      </c>
      <c r="J1920" s="108">
        <v>1184617340</v>
      </c>
      <c r="K1920" s="108">
        <v>1997097597</v>
      </c>
      <c r="L1920" s="108">
        <v>1463828681</v>
      </c>
      <c r="M1920" s="108">
        <v>1765070116</v>
      </c>
      <c r="N1920" s="108">
        <v>1628433010</v>
      </c>
      <c r="O1920" s="108">
        <v>1227550500</v>
      </c>
      <c r="P1920" s="108">
        <v>1267519593</v>
      </c>
      <c r="Q1920" s="108">
        <v>1759974233</v>
      </c>
      <c r="R1920" s="108">
        <v>1912741981</v>
      </c>
      <c r="S1920" s="108">
        <v>2374739952</v>
      </c>
      <c r="T1920" s="108">
        <v>2008533248</v>
      </c>
      <c r="U1920" s="108">
        <v>2699304719</v>
      </c>
      <c r="V1920" s="108">
        <v>1833275299</v>
      </c>
      <c r="W1920" s="108">
        <v>2630164097</v>
      </c>
      <c r="X1920" s="108">
        <v>3300310261</v>
      </c>
      <c r="Y1920" s="108">
        <v>1613687538</v>
      </c>
      <c r="Z1920" s="108">
        <v>2558035198</v>
      </c>
      <c r="AA1920" s="108">
        <v>1510500435</v>
      </c>
      <c r="AB1920" s="108">
        <v>2419815454</v>
      </c>
      <c r="AC1920" s="108">
        <v>1376814876</v>
      </c>
      <c r="AD1920" s="108">
        <v>2529000271</v>
      </c>
      <c r="AE1920" s="108">
        <v>2041693664</v>
      </c>
      <c r="AF1920" s="108">
        <v>2825381664</v>
      </c>
      <c r="AG1920" s="108">
        <v>3464396713</v>
      </c>
      <c r="AH1920" s="115">
        <v>2594695532</v>
      </c>
      <c r="AI1920" s="105">
        <v>30.7255</v>
      </c>
      <c r="AJ1920" s="105">
        <v>31.164300000000001</v>
      </c>
      <c r="AK1920" s="105">
        <v>31.216000000000001</v>
      </c>
      <c r="AL1920" s="105">
        <v>31.399100000000001</v>
      </c>
      <c r="AM1920" s="105">
        <v>31.200199999999999</v>
      </c>
      <c r="AN1920" s="105">
        <v>30.688800000000001</v>
      </c>
      <c r="AO1920" s="105">
        <v>31.122699999999998</v>
      </c>
      <c r="AP1920" s="105">
        <v>31.1492</v>
      </c>
      <c r="AQ1920" s="105">
        <v>30.906199999999998</v>
      </c>
      <c r="AR1920" s="105">
        <v>31.020700000000001</v>
      </c>
      <c r="AS1920" s="105">
        <v>30.728000000000002</v>
      </c>
      <c r="AT1920" s="105">
        <v>30.843499999999999</v>
      </c>
      <c r="AU1920" s="105">
        <v>30.948599999999999</v>
      </c>
      <c r="AV1920" s="105">
        <v>31.122699999999998</v>
      </c>
      <c r="AW1920" s="105">
        <v>31.471</v>
      </c>
      <c r="AX1920" s="105">
        <v>31.282800000000002</v>
      </c>
      <c r="AY1920" s="105">
        <v>31.653199999999998</v>
      </c>
      <c r="AZ1920" s="105">
        <v>31.110900000000001</v>
      </c>
      <c r="BA1920" s="105">
        <v>31.537400000000002</v>
      </c>
      <c r="BB1920" s="105">
        <v>31.941400000000002</v>
      </c>
      <c r="BC1920" s="105">
        <v>30.778300000000002</v>
      </c>
      <c r="BD1920" s="105">
        <v>31.655799999999999</v>
      </c>
      <c r="BE1920" s="105">
        <v>30.904499999999999</v>
      </c>
      <c r="BF1920" s="105">
        <v>31.608799999999999</v>
      </c>
      <c r="BG1920" s="105">
        <v>30.402100000000001</v>
      </c>
      <c r="BH1920" s="105">
        <v>31.2727</v>
      </c>
      <c r="BI1920" s="105">
        <v>30.940999999999999</v>
      </c>
      <c r="BJ1920" s="105">
        <v>31.450800000000001</v>
      </c>
      <c r="BK1920" s="105">
        <v>31.615300000000001</v>
      </c>
      <c r="BL1920" s="116">
        <v>31.270099999999999</v>
      </c>
      <c r="BM1920" s="112">
        <v>9.0686900000000001E-2</v>
      </c>
      <c r="BN1920" s="112">
        <v>0.20952399999999999</v>
      </c>
      <c r="BO1920" s="112">
        <v>3.74793E-2</v>
      </c>
      <c r="BP1920" s="112">
        <v>1.1383600000000001E-2</v>
      </c>
      <c r="BQ1920" s="112">
        <v>0.22192899999999999</v>
      </c>
      <c r="BR1920" s="112">
        <v>0.63588500000000003</v>
      </c>
      <c r="BS1920" s="112">
        <v>0.94443100000000002</v>
      </c>
      <c r="BT1920" s="112">
        <v>0.84250000000000003</v>
      </c>
      <c r="BU1920" s="117">
        <v>0.10320500000000001</v>
      </c>
      <c r="BV1920" s="112">
        <v>0.15201799999999999</v>
      </c>
      <c r="BW1920" s="112">
        <v>0.29869699999999999</v>
      </c>
      <c r="BX1920" s="112">
        <v>0.11453099999999999</v>
      </c>
      <c r="BY1920" s="112">
        <v>3.0504799999999999E-2</v>
      </c>
      <c r="BZ1920" s="112">
        <v>0.59282699999999999</v>
      </c>
      <c r="CA1920" s="112">
        <v>0.82116999999999996</v>
      </c>
      <c r="CB1920" s="112">
        <v>0.97226299999999999</v>
      </c>
      <c r="CC1920" s="112">
        <v>0.913026</v>
      </c>
      <c r="CD1920" s="117">
        <v>0.62060000000000004</v>
      </c>
      <c r="CE1920" s="105">
        <v>-0.410111</v>
      </c>
      <c r="CF1920" s="105">
        <v>-0.34934399999999999</v>
      </c>
      <c r="CG1920" s="105">
        <v>-0.38602799999999998</v>
      </c>
      <c r="CH1920" s="105">
        <v>-0.581287</v>
      </c>
      <c r="CI1920" s="105">
        <v>-0.26460099999999998</v>
      </c>
      <c r="CJ1920" s="105">
        <v>-9.64425E-2</v>
      </c>
      <c r="CK1920" s="105">
        <v>-2.6349399999999999E-2</v>
      </c>
      <c r="CL1920" s="105">
        <v>-5.5669099999999999E-2</v>
      </c>
      <c r="CM1920" s="116">
        <v>-0.57343699999999997</v>
      </c>
    </row>
    <row r="1921" spans="1:91">
      <c r="A1921" s="104" t="s">
        <v>4893</v>
      </c>
      <c r="B1921" s="104" t="s">
        <v>4894</v>
      </c>
      <c r="C1921" s="104" t="s">
        <v>4895</v>
      </c>
      <c r="D1921" s="105">
        <v>26.75365</v>
      </c>
      <c r="E1921" s="108">
        <v>97345436</v>
      </c>
      <c r="F1921" s="108">
        <v>63424108</v>
      </c>
      <c r="G1921" s="108">
        <v>28309367.75</v>
      </c>
      <c r="H1921" s="108">
        <v>46729134.75</v>
      </c>
      <c r="I1921" s="108">
        <v>57971190</v>
      </c>
      <c r="J1921" s="108">
        <v>32696022</v>
      </c>
      <c r="K1921" s="108">
        <v>69151202</v>
      </c>
      <c r="L1921" s="108">
        <v>39440444</v>
      </c>
      <c r="M1921" s="108">
        <v>67949972</v>
      </c>
      <c r="N1921" s="108">
        <v>45244106</v>
      </c>
      <c r="O1921" s="108">
        <v>29076014</v>
      </c>
      <c r="P1921" s="108">
        <v>29667872</v>
      </c>
      <c r="Q1921" s="108">
        <v>111323596</v>
      </c>
      <c r="R1921" s="108">
        <v>103154871</v>
      </c>
      <c r="S1921" s="108">
        <v>123767525</v>
      </c>
      <c r="T1921" s="108">
        <v>134943967.5</v>
      </c>
      <c r="U1921" s="108">
        <v>125915513</v>
      </c>
      <c r="V1921" s="108">
        <v>34037321</v>
      </c>
      <c r="W1921" s="108">
        <v>89724936</v>
      </c>
      <c r="X1921" s="108">
        <v>92930060</v>
      </c>
      <c r="Y1921" s="108">
        <v>124756680</v>
      </c>
      <c r="Z1921" s="108">
        <v>83780670</v>
      </c>
      <c r="AA1921" s="108">
        <v>87844062</v>
      </c>
      <c r="AB1921" s="108">
        <v>113675804</v>
      </c>
      <c r="AC1921" s="108">
        <v>126764020</v>
      </c>
      <c r="AD1921" s="108">
        <v>86419538</v>
      </c>
      <c r="AE1921" s="108">
        <v>115291816</v>
      </c>
      <c r="AF1921" s="108">
        <v>121892838</v>
      </c>
      <c r="AG1921" s="108">
        <v>132121933</v>
      </c>
      <c r="AH1921" s="115">
        <v>110191540.8</v>
      </c>
      <c r="AI1921" s="105">
        <v>26.920100000000001</v>
      </c>
      <c r="AJ1921" s="105">
        <v>26.6175</v>
      </c>
      <c r="AK1921" s="105">
        <v>25.406700000000001</v>
      </c>
      <c r="AL1921" s="105">
        <v>25.752199999999998</v>
      </c>
      <c r="AM1921" s="105">
        <v>26.303999999999998</v>
      </c>
      <c r="AN1921" s="105">
        <v>25.8367</v>
      </c>
      <c r="AO1921" s="105">
        <v>26.297699999999999</v>
      </c>
      <c r="AP1921" s="105">
        <v>26.353999999999999</v>
      </c>
      <c r="AQ1921" s="105">
        <v>26.207100000000001</v>
      </c>
      <c r="AR1921" s="105">
        <v>25.7561</v>
      </c>
      <c r="AS1921" s="105">
        <v>25.4834</v>
      </c>
      <c r="AT1921" s="105">
        <v>25.426600000000001</v>
      </c>
      <c r="AU1921" s="105">
        <v>26.9496</v>
      </c>
      <c r="AV1921" s="105">
        <v>26.9099</v>
      </c>
      <c r="AW1921" s="105">
        <v>27.313400000000001</v>
      </c>
      <c r="AX1921" s="105">
        <v>27.3871</v>
      </c>
      <c r="AY1921" s="105">
        <v>27.238499999999998</v>
      </c>
      <c r="AZ1921" s="105">
        <v>25.4406</v>
      </c>
      <c r="BA1921" s="105">
        <v>26.663900000000002</v>
      </c>
      <c r="BB1921" s="105">
        <v>26.820499999999999</v>
      </c>
      <c r="BC1921" s="105">
        <v>27.068000000000001</v>
      </c>
      <c r="BD1921" s="105">
        <v>26.730899999999998</v>
      </c>
      <c r="BE1921" s="105">
        <v>26.8337</v>
      </c>
      <c r="BF1921" s="105">
        <v>27.196899999999999</v>
      </c>
      <c r="BG1921" s="105">
        <v>26.928799999999999</v>
      </c>
      <c r="BH1921" s="105">
        <v>26.376000000000001</v>
      </c>
      <c r="BI1921" s="105">
        <v>26.794599999999999</v>
      </c>
      <c r="BJ1921" s="105">
        <v>26.9161</v>
      </c>
      <c r="BK1921" s="105">
        <v>26.950900000000001</v>
      </c>
      <c r="BL1921" s="116">
        <v>26.776399999999999</v>
      </c>
      <c r="BM1921" s="112">
        <v>0.29052499999999998</v>
      </c>
      <c r="BN1921" s="112">
        <v>6.96936E-3</v>
      </c>
      <c r="BO1921" s="112">
        <v>9.6013100000000003E-4</v>
      </c>
      <c r="BP1921" s="112">
        <v>3.2152999999999999E-4</v>
      </c>
      <c r="BQ1921" s="112">
        <v>0.273148</v>
      </c>
      <c r="BR1921" s="112">
        <v>0.77451199999999998</v>
      </c>
      <c r="BS1921" s="112">
        <v>0.82590699999999995</v>
      </c>
      <c r="BT1921" s="112">
        <v>0.80735100000000004</v>
      </c>
      <c r="BU1921" s="117">
        <v>0.35803800000000002</v>
      </c>
      <c r="BV1921" s="112">
        <v>0.37519400000000003</v>
      </c>
      <c r="BW1921" s="112">
        <v>3.13458E-2</v>
      </c>
      <c r="BX1921" s="112">
        <v>1.9222900000000001E-2</v>
      </c>
      <c r="BY1921" s="112">
        <v>4.8972299999999998E-3</v>
      </c>
      <c r="BZ1921" s="112">
        <v>0.61542600000000003</v>
      </c>
      <c r="CA1921" s="112">
        <v>0.90046400000000004</v>
      </c>
      <c r="CB1921" s="112">
        <v>0.92003599999999996</v>
      </c>
      <c r="CC1921" s="112">
        <v>0.89260499999999998</v>
      </c>
      <c r="CD1921" s="117">
        <v>0.74875599999999998</v>
      </c>
      <c r="CE1921" s="105">
        <v>-0.56637800000000005</v>
      </c>
      <c r="CF1921" s="105">
        <v>-0.91684699999999997</v>
      </c>
      <c r="CG1921" s="105">
        <v>-0.59491700000000003</v>
      </c>
      <c r="CH1921" s="105">
        <v>-1.32578</v>
      </c>
      <c r="CI1921" s="105">
        <v>0.176456</v>
      </c>
      <c r="CJ1921" s="105">
        <v>-0.19242400000000001</v>
      </c>
      <c r="CK1921" s="105">
        <v>-3.0322399999999999E-2</v>
      </c>
      <c r="CL1921" s="105">
        <v>3.9353699999999998E-2</v>
      </c>
      <c r="CM1921" s="116">
        <v>-0.18137200000000001</v>
      </c>
    </row>
    <row r="1922" spans="1:91">
      <c r="A1922" s="104" t="s">
        <v>4896</v>
      </c>
      <c r="B1922" s="104" t="s">
        <v>4897</v>
      </c>
      <c r="C1922" s="104" t="s">
        <v>625</v>
      </c>
      <c r="D1922" s="105">
        <v>25.7972</v>
      </c>
      <c r="E1922" s="108">
        <v>46307763</v>
      </c>
      <c r="F1922" s="108">
        <v>13796974</v>
      </c>
      <c r="G1922" s="108">
        <v>5438044.5</v>
      </c>
      <c r="H1922" s="108">
        <v>20651534</v>
      </c>
      <c r="I1922" s="108">
        <v>46805194</v>
      </c>
      <c r="J1922" s="108">
        <v>4306375.5</v>
      </c>
      <c r="K1922" s="108">
        <v>42361049</v>
      </c>
      <c r="L1922" s="108"/>
      <c r="M1922" s="108">
        <v>54077697.5</v>
      </c>
      <c r="N1922" s="108">
        <v>63576255</v>
      </c>
      <c r="O1922" s="108">
        <v>10648174</v>
      </c>
      <c r="P1922" s="108"/>
      <c r="Q1922" s="108">
        <v>48520982</v>
      </c>
      <c r="R1922" s="108">
        <v>70802490</v>
      </c>
      <c r="S1922" s="108">
        <v>62179296</v>
      </c>
      <c r="T1922" s="108">
        <v>49212286</v>
      </c>
      <c r="U1922" s="108">
        <v>72317682</v>
      </c>
      <c r="V1922" s="108">
        <v>38309792</v>
      </c>
      <c r="W1922" s="108">
        <v>89289406</v>
      </c>
      <c r="X1922" s="108">
        <v>95394376.5</v>
      </c>
      <c r="Y1922" s="108">
        <v>38013222</v>
      </c>
      <c r="Z1922" s="108">
        <v>36206298</v>
      </c>
      <c r="AA1922" s="108">
        <v>69889884</v>
      </c>
      <c r="AB1922" s="108">
        <v>49678307</v>
      </c>
      <c r="AC1922" s="108">
        <v>110973016</v>
      </c>
      <c r="AD1922" s="108">
        <v>130496456</v>
      </c>
      <c r="AE1922" s="108">
        <v>44960251</v>
      </c>
      <c r="AF1922" s="108">
        <v>121344164</v>
      </c>
      <c r="AG1922" s="108">
        <v>48273448</v>
      </c>
      <c r="AH1922" s="115">
        <v>42851199</v>
      </c>
      <c r="AI1922" s="105">
        <v>25.848199999999999</v>
      </c>
      <c r="AJ1922" s="105">
        <v>24.461400000000001</v>
      </c>
      <c r="AK1922" s="105">
        <v>23.091200000000001</v>
      </c>
      <c r="AL1922" s="105">
        <v>24.574100000000001</v>
      </c>
      <c r="AM1922" s="105">
        <v>25.993099999999998</v>
      </c>
      <c r="AN1922" s="105">
        <v>22.839600000000001</v>
      </c>
      <c r="AO1922" s="105">
        <v>25.5656</v>
      </c>
      <c r="AP1922" s="105">
        <v>21.618099999999998</v>
      </c>
      <c r="AQ1922" s="105">
        <v>25.877600000000001</v>
      </c>
      <c r="AR1922" s="105">
        <v>26.291699999999999</v>
      </c>
      <c r="AS1922" s="105">
        <v>24.188600000000001</v>
      </c>
      <c r="AT1922" s="105">
        <v>21.247900000000001</v>
      </c>
      <c r="AU1922" s="105">
        <v>25.746200000000002</v>
      </c>
      <c r="AV1922" s="105">
        <v>26.367000000000001</v>
      </c>
      <c r="AW1922" s="105">
        <v>26.383800000000001</v>
      </c>
      <c r="AX1922" s="105">
        <v>25.931799999999999</v>
      </c>
      <c r="AY1922" s="105">
        <v>26.4452</v>
      </c>
      <c r="AZ1922" s="105">
        <v>25.6175</v>
      </c>
      <c r="BA1922" s="105">
        <v>26.6569</v>
      </c>
      <c r="BB1922" s="105">
        <v>26.8582</v>
      </c>
      <c r="BC1922" s="105">
        <v>25.364599999999999</v>
      </c>
      <c r="BD1922" s="105">
        <v>25.4604</v>
      </c>
      <c r="BE1922" s="105">
        <v>26.476299999999998</v>
      </c>
      <c r="BF1922" s="105">
        <v>26.002700000000001</v>
      </c>
      <c r="BG1922" s="105">
        <v>26.749600000000001</v>
      </c>
      <c r="BH1922" s="105">
        <v>26.965199999999999</v>
      </c>
      <c r="BI1922" s="105">
        <v>25.436</v>
      </c>
      <c r="BJ1922" s="105">
        <v>26.909600000000001</v>
      </c>
      <c r="BK1922" s="105">
        <v>25.4939</v>
      </c>
      <c r="BL1922" s="116">
        <v>25.397400000000001</v>
      </c>
      <c r="BM1922" s="112">
        <v>0.19142600000000001</v>
      </c>
      <c r="BN1922" s="112">
        <v>0.229792</v>
      </c>
      <c r="BO1922" s="112">
        <v>0.33872000000000002</v>
      </c>
      <c r="BP1922" s="112">
        <v>0.25957200000000002</v>
      </c>
      <c r="BQ1922" s="112">
        <v>0.68518400000000002</v>
      </c>
      <c r="BR1922" s="112">
        <v>0.911416</v>
      </c>
      <c r="BS1922" s="112">
        <v>0.62323600000000001</v>
      </c>
      <c r="BT1922" s="112">
        <v>0.93934499999999999</v>
      </c>
      <c r="BU1922" s="117">
        <v>0.54632199999999997</v>
      </c>
      <c r="BV1922" s="112">
        <v>0.26948699999999998</v>
      </c>
      <c r="BW1922" s="112">
        <v>0.32113900000000001</v>
      </c>
      <c r="BX1922" s="112">
        <v>0.45288699999999998</v>
      </c>
      <c r="BY1922" s="112">
        <v>0.34394200000000003</v>
      </c>
      <c r="BZ1922" s="112">
        <v>0.84971699999999994</v>
      </c>
      <c r="CA1922" s="112">
        <v>0.96010300000000004</v>
      </c>
      <c r="CB1922" s="112">
        <v>0.78061800000000003</v>
      </c>
      <c r="CC1922" s="112">
        <v>0.96698499999999998</v>
      </c>
      <c r="CD1922" s="117">
        <v>0.83539799999999997</v>
      </c>
      <c r="CE1922" s="105">
        <v>-1.4666999999999999</v>
      </c>
      <c r="CF1922" s="105">
        <v>-1.4646699999999999</v>
      </c>
      <c r="CG1922" s="105">
        <v>-1.57985</v>
      </c>
      <c r="CH1922" s="105">
        <v>-2.0242599999999999</v>
      </c>
      <c r="CI1922" s="105">
        <v>0.23202100000000001</v>
      </c>
      <c r="CJ1922" s="105">
        <v>6.4564999999999997E-2</v>
      </c>
      <c r="CK1922" s="105">
        <v>0.35962300000000003</v>
      </c>
      <c r="CL1922" s="105">
        <v>4.61699E-2</v>
      </c>
      <c r="CM1922" s="116">
        <v>0.449963</v>
      </c>
    </row>
    <row r="1923" spans="1:91">
      <c r="A1923" s="104" t="s">
        <v>4901</v>
      </c>
      <c r="B1923" s="104" t="s">
        <v>4902</v>
      </c>
      <c r="C1923" s="104" t="s">
        <v>3751</v>
      </c>
      <c r="D1923" s="105">
        <v>30.880850000000002</v>
      </c>
      <c r="E1923" s="108">
        <v>2272360482</v>
      </c>
      <c r="F1923" s="108">
        <v>1956325290</v>
      </c>
      <c r="G1923" s="108">
        <v>2127979847</v>
      </c>
      <c r="H1923" s="108">
        <v>2002907368</v>
      </c>
      <c r="I1923" s="108">
        <v>1523010846</v>
      </c>
      <c r="J1923" s="108">
        <v>1963670437</v>
      </c>
      <c r="K1923" s="108">
        <v>1846697080</v>
      </c>
      <c r="L1923" s="108">
        <v>1411212215</v>
      </c>
      <c r="M1923" s="108">
        <v>2095873947</v>
      </c>
      <c r="N1923" s="108">
        <v>1692548247</v>
      </c>
      <c r="O1923" s="108">
        <v>1967102177</v>
      </c>
      <c r="P1923" s="108">
        <v>1663286679</v>
      </c>
      <c r="Q1923" s="108">
        <v>1347344380</v>
      </c>
      <c r="R1923" s="108">
        <v>1281690166</v>
      </c>
      <c r="S1923" s="108">
        <v>1401313015</v>
      </c>
      <c r="T1923" s="108">
        <v>1302854726</v>
      </c>
      <c r="U1923" s="108">
        <v>1287954952</v>
      </c>
      <c r="V1923" s="108">
        <v>1234991595</v>
      </c>
      <c r="W1923" s="108">
        <v>1470831962</v>
      </c>
      <c r="X1923" s="108">
        <v>1574676868</v>
      </c>
      <c r="Y1923" s="108">
        <v>1472579735</v>
      </c>
      <c r="Z1923" s="108">
        <v>1543307244</v>
      </c>
      <c r="AA1923" s="108">
        <v>1501974272</v>
      </c>
      <c r="AB1923" s="108">
        <v>1453327445</v>
      </c>
      <c r="AC1923" s="108">
        <v>1390232692</v>
      </c>
      <c r="AD1923" s="108">
        <v>1258074858</v>
      </c>
      <c r="AE1923" s="108">
        <v>1511406660</v>
      </c>
      <c r="AF1923" s="108">
        <v>1609164277</v>
      </c>
      <c r="AG1923" s="108">
        <v>1544941260</v>
      </c>
      <c r="AH1923" s="115">
        <v>1337232499</v>
      </c>
      <c r="AI1923" s="105">
        <v>31.465</v>
      </c>
      <c r="AJ1923" s="105">
        <v>31.4208</v>
      </c>
      <c r="AK1923" s="105">
        <v>31.5273</v>
      </c>
      <c r="AL1923" s="105">
        <v>31.1738</v>
      </c>
      <c r="AM1923" s="105">
        <v>30.935600000000001</v>
      </c>
      <c r="AN1923" s="105">
        <v>31.392600000000002</v>
      </c>
      <c r="AO1923" s="105">
        <v>31.0121</v>
      </c>
      <c r="AP1923" s="105">
        <v>31.088000000000001</v>
      </c>
      <c r="AQ1923" s="105">
        <v>31.154</v>
      </c>
      <c r="AR1923" s="105">
        <v>31.066400000000002</v>
      </c>
      <c r="AS1923" s="105">
        <v>31.348800000000001</v>
      </c>
      <c r="AT1923" s="105">
        <v>31.235600000000002</v>
      </c>
      <c r="AU1923" s="105">
        <v>30.566400000000002</v>
      </c>
      <c r="AV1923" s="105">
        <v>30.545100000000001</v>
      </c>
      <c r="AW1923" s="105">
        <v>30.716799999999999</v>
      </c>
      <c r="AX1923" s="105">
        <v>30.658300000000001</v>
      </c>
      <c r="AY1923" s="105">
        <v>30.588000000000001</v>
      </c>
      <c r="AZ1923" s="105">
        <v>30.549499999999998</v>
      </c>
      <c r="BA1923" s="105">
        <v>30.698899999999998</v>
      </c>
      <c r="BB1923" s="105">
        <v>30.888400000000001</v>
      </c>
      <c r="BC1923" s="105">
        <v>30.650700000000001</v>
      </c>
      <c r="BD1923" s="105">
        <v>30.924199999999999</v>
      </c>
      <c r="BE1923" s="105">
        <v>30.906600000000001</v>
      </c>
      <c r="BF1923" s="105">
        <v>30.8733</v>
      </c>
      <c r="BG1923" s="105">
        <v>30.4147</v>
      </c>
      <c r="BH1923" s="105">
        <v>30.268599999999999</v>
      </c>
      <c r="BI1923" s="105">
        <v>30.507100000000001</v>
      </c>
      <c r="BJ1923" s="105">
        <v>30.6387</v>
      </c>
      <c r="BK1923" s="105">
        <v>30.4664</v>
      </c>
      <c r="BL1923" s="116">
        <v>30.325900000000001</v>
      </c>
      <c r="BM1923" s="112">
        <v>4.8280099999999999E-4</v>
      </c>
      <c r="BN1923" s="112">
        <v>1.24992E-2</v>
      </c>
      <c r="BO1923" s="112">
        <v>3.6115299999999999E-3</v>
      </c>
      <c r="BP1923" s="112">
        <v>3.7464E-3</v>
      </c>
      <c r="BQ1923" s="112">
        <v>0.277229</v>
      </c>
      <c r="BR1923" s="112">
        <v>0.27354899999999999</v>
      </c>
      <c r="BS1923" s="112">
        <v>8.1131200000000001E-2</v>
      </c>
      <c r="BT1923" s="112">
        <v>9.8136000000000004E-3</v>
      </c>
      <c r="BU1923" s="117">
        <v>0.52066000000000001</v>
      </c>
      <c r="BV1923" s="112">
        <v>9.3963199999999997E-3</v>
      </c>
      <c r="BW1923" s="112">
        <v>4.4103900000000001E-2</v>
      </c>
      <c r="BX1923" s="112">
        <v>3.5743799999999999E-2</v>
      </c>
      <c r="BY1923" s="112">
        <v>1.5177400000000001E-2</v>
      </c>
      <c r="BZ1923" s="112">
        <v>0.61980199999999996</v>
      </c>
      <c r="CA1923" s="112">
        <v>0.54312899999999997</v>
      </c>
      <c r="CB1923" s="112">
        <v>0.26835500000000001</v>
      </c>
      <c r="CC1923" s="112">
        <v>7.7378000000000002E-2</v>
      </c>
      <c r="CD1923" s="117">
        <v>0.82038100000000003</v>
      </c>
      <c r="CE1923" s="105">
        <v>0.99402699999999999</v>
      </c>
      <c r="CF1923" s="105">
        <v>0.69035000000000002</v>
      </c>
      <c r="CG1923" s="105">
        <v>0.60769499999999999</v>
      </c>
      <c r="CH1923" s="105">
        <v>0.739923</v>
      </c>
      <c r="CI1923" s="105">
        <v>0.13241800000000001</v>
      </c>
      <c r="CJ1923" s="105">
        <v>0.12160700000000001</v>
      </c>
      <c r="CK1923" s="105">
        <v>0.26902100000000001</v>
      </c>
      <c r="CL1923" s="105">
        <v>0.42435600000000001</v>
      </c>
      <c r="CM1923" s="116">
        <v>-8.0186800000000003E-2</v>
      </c>
    </row>
    <row r="1924" spans="1:91">
      <c r="A1924" s="104" t="s">
        <v>4903</v>
      </c>
      <c r="B1924" s="104" t="s">
        <v>4904</v>
      </c>
      <c r="C1924" s="104" t="s">
        <v>496</v>
      </c>
      <c r="D1924" s="105">
        <v>28.712400000000002</v>
      </c>
      <c r="E1924" s="108">
        <v>320631562.80000001</v>
      </c>
      <c r="F1924" s="108">
        <v>255051968</v>
      </c>
      <c r="G1924" s="108">
        <v>275213744</v>
      </c>
      <c r="H1924" s="108">
        <v>310004405</v>
      </c>
      <c r="I1924" s="108">
        <v>299000808</v>
      </c>
      <c r="J1924" s="108">
        <v>255552784</v>
      </c>
      <c r="K1924" s="108">
        <v>388261264</v>
      </c>
      <c r="L1924" s="108">
        <v>209719580</v>
      </c>
      <c r="M1924" s="108">
        <v>381962964</v>
      </c>
      <c r="N1924" s="108">
        <v>363269696</v>
      </c>
      <c r="O1924" s="108">
        <v>250836988.5</v>
      </c>
      <c r="P1924" s="108">
        <v>185098616</v>
      </c>
      <c r="Q1924" s="108">
        <v>421927776</v>
      </c>
      <c r="R1924" s="108">
        <v>375507180.5</v>
      </c>
      <c r="S1924" s="108">
        <v>436201216</v>
      </c>
      <c r="T1924" s="108">
        <v>357363119</v>
      </c>
      <c r="U1924" s="108">
        <v>493942344</v>
      </c>
      <c r="V1924" s="108">
        <v>345180855.80000001</v>
      </c>
      <c r="W1924" s="108">
        <v>383214616</v>
      </c>
      <c r="X1924" s="108">
        <v>508118264</v>
      </c>
      <c r="Y1924" s="108">
        <v>350043900</v>
      </c>
      <c r="Z1924" s="108">
        <v>350556905</v>
      </c>
      <c r="AA1924" s="108">
        <v>316803137.5</v>
      </c>
      <c r="AB1924" s="108">
        <v>393454144</v>
      </c>
      <c r="AC1924" s="108">
        <v>550571868</v>
      </c>
      <c r="AD1924" s="108">
        <v>432898661.5</v>
      </c>
      <c r="AE1924" s="108">
        <v>285188656</v>
      </c>
      <c r="AF1924" s="108">
        <v>495968538.30000001</v>
      </c>
      <c r="AG1924" s="108">
        <v>343606828.5</v>
      </c>
      <c r="AH1924" s="115">
        <v>354410196</v>
      </c>
      <c r="AI1924" s="105">
        <v>28.639800000000001</v>
      </c>
      <c r="AJ1924" s="105">
        <v>28.537700000000001</v>
      </c>
      <c r="AK1924" s="105">
        <v>28.672499999999999</v>
      </c>
      <c r="AL1924" s="105">
        <v>28.482099999999999</v>
      </c>
      <c r="AM1924" s="105">
        <v>28.622299999999999</v>
      </c>
      <c r="AN1924" s="105">
        <v>28.442599999999999</v>
      </c>
      <c r="AO1924" s="105">
        <v>28.793700000000001</v>
      </c>
      <c r="AP1924" s="105">
        <v>28.506900000000002</v>
      </c>
      <c r="AQ1924" s="105">
        <v>28.698</v>
      </c>
      <c r="AR1924" s="105">
        <v>28.872599999999998</v>
      </c>
      <c r="AS1924" s="105">
        <v>28.523299999999999</v>
      </c>
      <c r="AT1924" s="105">
        <v>28.067900000000002</v>
      </c>
      <c r="AU1924" s="105">
        <v>28.8445</v>
      </c>
      <c r="AV1924" s="105">
        <v>28.774000000000001</v>
      </c>
      <c r="AW1924" s="105">
        <v>29.133900000000001</v>
      </c>
      <c r="AX1924" s="105">
        <v>28.792100000000001</v>
      </c>
      <c r="AY1924" s="105">
        <v>29.212499999999999</v>
      </c>
      <c r="AZ1924" s="105">
        <v>28.744900000000001</v>
      </c>
      <c r="BA1924" s="105">
        <v>28.758500000000002</v>
      </c>
      <c r="BB1924" s="105">
        <v>29.271599999999999</v>
      </c>
      <c r="BC1924" s="105">
        <v>28.604600000000001</v>
      </c>
      <c r="BD1924" s="105">
        <v>28.783999999999999</v>
      </c>
      <c r="BE1924" s="105">
        <v>28.656199999999998</v>
      </c>
      <c r="BF1924" s="105">
        <v>28.988199999999999</v>
      </c>
      <c r="BG1924" s="105">
        <v>29.087700000000002</v>
      </c>
      <c r="BH1924" s="105">
        <v>28.726800000000001</v>
      </c>
      <c r="BI1924" s="105">
        <v>28.101199999999999</v>
      </c>
      <c r="BJ1924" s="105">
        <v>28.9407</v>
      </c>
      <c r="BK1924" s="105">
        <v>28.302700000000002</v>
      </c>
      <c r="BL1924" s="116">
        <v>28.393899999999999</v>
      </c>
      <c r="BM1924" s="112">
        <v>0.74483999999999995</v>
      </c>
      <c r="BN1924" s="112">
        <v>0.89123699999999995</v>
      </c>
      <c r="BO1924" s="112">
        <v>0.60738300000000001</v>
      </c>
      <c r="BP1924" s="112">
        <v>0.85964200000000002</v>
      </c>
      <c r="BQ1924" s="112">
        <v>0.177841</v>
      </c>
      <c r="BR1924" s="112">
        <v>0.21007799999999999</v>
      </c>
      <c r="BS1924" s="112">
        <v>0.30589899999999998</v>
      </c>
      <c r="BT1924" s="112">
        <v>0.29948900000000001</v>
      </c>
      <c r="BU1924" s="117">
        <v>0.80413400000000002</v>
      </c>
      <c r="BV1924" s="112">
        <v>0.78933299999999995</v>
      </c>
      <c r="BW1924" s="112">
        <v>0.91267200000000004</v>
      </c>
      <c r="BX1924" s="112">
        <v>0.69685399999999997</v>
      </c>
      <c r="BY1924" s="112">
        <v>0.88886900000000002</v>
      </c>
      <c r="BZ1924" s="112">
        <v>0.54714600000000002</v>
      </c>
      <c r="CA1924" s="112">
        <v>0.47279199999999999</v>
      </c>
      <c r="CB1924" s="112">
        <v>0.53968899999999997</v>
      </c>
      <c r="CC1924" s="112">
        <v>0.502911</v>
      </c>
      <c r="CD1924" s="117">
        <v>0.94145500000000004</v>
      </c>
      <c r="CE1924" s="105">
        <v>7.0917099999999997E-2</v>
      </c>
      <c r="CF1924" s="105">
        <v>-3.0087800000000001E-2</v>
      </c>
      <c r="CG1924" s="105">
        <v>0.120447</v>
      </c>
      <c r="CH1924" s="105">
        <v>-5.7793900000000002E-2</v>
      </c>
      <c r="CI1924" s="105">
        <v>0.371693</v>
      </c>
      <c r="CJ1924" s="105">
        <v>0.370755</v>
      </c>
      <c r="CK1924" s="105">
        <v>0.33248299999999997</v>
      </c>
      <c r="CL1924" s="105">
        <v>0.26375100000000001</v>
      </c>
      <c r="CM1924" s="116">
        <v>9.2826199999999998E-2</v>
      </c>
    </row>
    <row r="1925" spans="1:91">
      <c r="A1925" s="104" t="s">
        <v>4908</v>
      </c>
      <c r="B1925" s="104" t="s">
        <v>4909</v>
      </c>
      <c r="C1925" s="104" t="s">
        <v>4910</v>
      </c>
      <c r="D1925" s="105">
        <v>30.208500000000001</v>
      </c>
      <c r="E1925" s="108">
        <v>889426876.79999995</v>
      </c>
      <c r="F1925" s="108">
        <v>824565491.10000002</v>
      </c>
      <c r="G1925" s="108">
        <v>738120228.39999998</v>
      </c>
      <c r="H1925" s="108">
        <v>955712772</v>
      </c>
      <c r="I1925" s="108">
        <v>878228100.39999998</v>
      </c>
      <c r="J1925" s="108">
        <v>834578083.5</v>
      </c>
      <c r="K1925" s="108">
        <v>1094801939</v>
      </c>
      <c r="L1925" s="108">
        <v>539064933.20000005</v>
      </c>
      <c r="M1925" s="108">
        <v>1068601262</v>
      </c>
      <c r="N1925" s="108">
        <v>824339783.20000005</v>
      </c>
      <c r="O1925" s="108">
        <v>534871297.5</v>
      </c>
      <c r="P1925" s="108">
        <v>778822498.70000005</v>
      </c>
      <c r="Q1925" s="108">
        <v>1037784663</v>
      </c>
      <c r="R1925" s="108">
        <v>1029090879</v>
      </c>
      <c r="S1925" s="108">
        <v>739286359</v>
      </c>
      <c r="T1925" s="108">
        <v>1058353920</v>
      </c>
      <c r="U1925" s="108">
        <v>1156264192</v>
      </c>
      <c r="V1925" s="108">
        <v>1053948131</v>
      </c>
      <c r="W1925" s="108">
        <v>1089364602</v>
      </c>
      <c r="X1925" s="108">
        <v>1078738467</v>
      </c>
      <c r="Y1925" s="108">
        <v>1025028496</v>
      </c>
      <c r="Z1925" s="108">
        <v>934412796.29999995</v>
      </c>
      <c r="AA1925" s="108">
        <v>955436316.79999995</v>
      </c>
      <c r="AB1925" s="108">
        <v>774245181.5</v>
      </c>
      <c r="AC1925" s="108">
        <v>1486919554</v>
      </c>
      <c r="AD1925" s="108">
        <v>1410144947</v>
      </c>
      <c r="AE1925" s="108">
        <v>1321337293</v>
      </c>
      <c r="AF1925" s="108">
        <v>1367633827</v>
      </c>
      <c r="AG1925" s="108">
        <v>1620774908</v>
      </c>
      <c r="AH1925" s="115">
        <v>1427668757</v>
      </c>
      <c r="AI1925" s="105">
        <v>30.111799999999999</v>
      </c>
      <c r="AJ1925" s="105">
        <v>30.218900000000001</v>
      </c>
      <c r="AK1925" s="105">
        <v>30.049800000000001</v>
      </c>
      <c r="AL1925" s="105">
        <v>30.106400000000001</v>
      </c>
      <c r="AM1925" s="105">
        <v>30.1401</v>
      </c>
      <c r="AN1925" s="105">
        <v>30.1784</v>
      </c>
      <c r="AO1925" s="105">
        <v>30.245200000000001</v>
      </c>
      <c r="AP1925" s="105">
        <v>29.8264</v>
      </c>
      <c r="AQ1925" s="105">
        <v>30.182200000000002</v>
      </c>
      <c r="AR1925" s="105">
        <v>30.075900000000001</v>
      </c>
      <c r="AS1925" s="105">
        <v>29.568200000000001</v>
      </c>
      <c r="AT1925" s="105">
        <v>30.140899999999998</v>
      </c>
      <c r="AU1925" s="105">
        <v>30.187999999999999</v>
      </c>
      <c r="AV1925" s="105">
        <v>30.228400000000001</v>
      </c>
      <c r="AW1925" s="105">
        <v>29.822700000000001</v>
      </c>
      <c r="AX1925" s="105">
        <v>30.358499999999999</v>
      </c>
      <c r="AY1925" s="105">
        <v>30.431699999999999</v>
      </c>
      <c r="AZ1925" s="105">
        <v>30.304500000000001</v>
      </c>
      <c r="BA1925" s="105">
        <v>30.265799999999999</v>
      </c>
      <c r="BB1925" s="105">
        <v>30.349399999999999</v>
      </c>
      <c r="BC1925" s="105">
        <v>30.133299999999998</v>
      </c>
      <c r="BD1925" s="105">
        <v>30.1981</v>
      </c>
      <c r="BE1925" s="105">
        <v>30.265899999999998</v>
      </c>
      <c r="BF1925" s="105">
        <v>29.9648</v>
      </c>
      <c r="BG1925" s="105">
        <v>30.511399999999998</v>
      </c>
      <c r="BH1925" s="105">
        <v>30.433299999999999</v>
      </c>
      <c r="BI1925" s="105">
        <v>30.313199999999998</v>
      </c>
      <c r="BJ1925" s="105">
        <v>30.4041</v>
      </c>
      <c r="BK1925" s="105">
        <v>30.537500000000001</v>
      </c>
      <c r="BL1925" s="116">
        <v>30.4224</v>
      </c>
      <c r="BM1925" s="112">
        <v>7.1320400000000001E-3</v>
      </c>
      <c r="BN1925" s="112">
        <v>2.5687800000000001E-3</v>
      </c>
      <c r="BO1925" s="112">
        <v>5.3900299999999998E-2</v>
      </c>
      <c r="BP1925" s="112">
        <v>4.7215100000000003E-2</v>
      </c>
      <c r="BQ1925" s="112">
        <v>5.0602399999999999E-2</v>
      </c>
      <c r="BR1925" s="112">
        <v>0.182195</v>
      </c>
      <c r="BS1925" s="112">
        <v>5.3131200000000003E-2</v>
      </c>
      <c r="BT1925" s="112">
        <v>3.5939199999999998E-2</v>
      </c>
      <c r="BU1925" s="117">
        <v>0.645034</v>
      </c>
      <c r="BV1925" s="112">
        <v>3.3492599999999997E-2</v>
      </c>
      <c r="BW1925" s="112">
        <v>1.98833E-2</v>
      </c>
      <c r="BX1925" s="112">
        <v>0.14089099999999999</v>
      </c>
      <c r="BY1925" s="112">
        <v>8.7760199999999997E-2</v>
      </c>
      <c r="BZ1925" s="112">
        <v>0.394123</v>
      </c>
      <c r="CA1925" s="112">
        <v>0.44284000000000001</v>
      </c>
      <c r="CB1925" s="112">
        <v>0.219337</v>
      </c>
      <c r="CC1925" s="112">
        <v>0.15531</v>
      </c>
      <c r="CD1925" s="117">
        <v>0.88578100000000004</v>
      </c>
      <c r="CE1925" s="105">
        <v>-0.327849</v>
      </c>
      <c r="CF1925" s="105">
        <v>-0.313031</v>
      </c>
      <c r="CG1925" s="105">
        <v>-0.37006600000000001</v>
      </c>
      <c r="CH1925" s="105">
        <v>-0.52635100000000001</v>
      </c>
      <c r="CI1925" s="105">
        <v>-0.37495899999999999</v>
      </c>
      <c r="CJ1925" s="105">
        <v>-8.9792899999999995E-2</v>
      </c>
      <c r="CK1925" s="105">
        <v>-0.20517099999999999</v>
      </c>
      <c r="CL1925" s="105">
        <v>-0.31174800000000003</v>
      </c>
      <c r="CM1925" s="116">
        <v>-3.5394700000000001E-2</v>
      </c>
    </row>
    <row r="1926" spans="1:91">
      <c r="A1926" s="104" t="s">
        <v>5560</v>
      </c>
      <c r="B1926" s="104" t="s">
        <v>5561</v>
      </c>
      <c r="C1926" s="104" t="s">
        <v>471</v>
      </c>
      <c r="D1926" s="105">
        <v>26.292499999999997</v>
      </c>
      <c r="E1926" s="108">
        <v>81135126</v>
      </c>
      <c r="F1926" s="108">
        <v>88825421</v>
      </c>
      <c r="G1926" s="108">
        <v>59522587</v>
      </c>
      <c r="H1926" s="108">
        <v>209441304</v>
      </c>
      <c r="I1926" s="108">
        <v>171107059.5</v>
      </c>
      <c r="J1926" s="108">
        <v>175843556</v>
      </c>
      <c r="K1926" s="108">
        <v>118542832</v>
      </c>
      <c r="L1926" s="108">
        <v>74012886</v>
      </c>
      <c r="M1926" s="108">
        <v>131950572</v>
      </c>
      <c r="N1926" s="108">
        <v>83060948</v>
      </c>
      <c r="O1926" s="108">
        <v>85911400</v>
      </c>
      <c r="P1926" s="108">
        <v>102645973</v>
      </c>
      <c r="Q1926" s="108"/>
      <c r="R1926" s="108">
        <v>67990940</v>
      </c>
      <c r="S1926" s="108">
        <v>71439290</v>
      </c>
      <c r="T1926" s="108">
        <v>62492260</v>
      </c>
      <c r="U1926" s="108">
        <v>67184404</v>
      </c>
      <c r="V1926" s="108">
        <v>53659184</v>
      </c>
      <c r="W1926" s="108">
        <v>68060152</v>
      </c>
      <c r="X1926" s="108">
        <v>35239764</v>
      </c>
      <c r="Y1926" s="108">
        <v>3769110</v>
      </c>
      <c r="Z1926" s="108"/>
      <c r="AA1926" s="108">
        <v>16867454</v>
      </c>
      <c r="AB1926" s="108">
        <v>22379590</v>
      </c>
      <c r="AC1926" s="108">
        <v>74167378</v>
      </c>
      <c r="AD1926" s="108">
        <v>8529335</v>
      </c>
      <c r="AE1926" s="108">
        <v>4975425.5</v>
      </c>
      <c r="AF1926" s="108">
        <v>8806120</v>
      </c>
      <c r="AG1926" s="108">
        <v>5962043</v>
      </c>
      <c r="AH1926" s="115">
        <v>7217081</v>
      </c>
      <c r="AI1926" s="105">
        <v>26.657299999999999</v>
      </c>
      <c r="AJ1926" s="105">
        <v>27.1035</v>
      </c>
      <c r="AK1926" s="105">
        <v>26.481999999999999</v>
      </c>
      <c r="AL1926" s="105">
        <v>27.916399999999999</v>
      </c>
      <c r="AM1926" s="105">
        <v>27.803999999999998</v>
      </c>
      <c r="AN1926" s="105">
        <v>27.927600000000002</v>
      </c>
      <c r="AO1926" s="105">
        <v>27.0944</v>
      </c>
      <c r="AP1926" s="105">
        <v>27.244700000000002</v>
      </c>
      <c r="AQ1926" s="105">
        <v>27.1645</v>
      </c>
      <c r="AR1926" s="105">
        <v>26.7346</v>
      </c>
      <c r="AS1926" s="105">
        <v>27.009399999999999</v>
      </c>
      <c r="AT1926" s="105">
        <v>27.217300000000002</v>
      </c>
      <c r="AU1926" s="105">
        <v>23.648800000000001</v>
      </c>
      <c r="AV1926" s="105">
        <v>26.308499999999999</v>
      </c>
      <c r="AW1926" s="105">
        <v>26.578099999999999</v>
      </c>
      <c r="AX1926" s="105">
        <v>26.276499999999999</v>
      </c>
      <c r="AY1926" s="105">
        <v>26.339300000000001</v>
      </c>
      <c r="AZ1926" s="105">
        <v>26.099499999999999</v>
      </c>
      <c r="BA1926" s="105">
        <v>26.2652</v>
      </c>
      <c r="BB1926" s="105">
        <v>25.449300000000001</v>
      </c>
      <c r="BC1926" s="105">
        <v>22.200399999999998</v>
      </c>
      <c r="BD1926" s="105">
        <v>22.593399999999999</v>
      </c>
      <c r="BE1926" s="105">
        <v>24.3932</v>
      </c>
      <c r="BF1926" s="105">
        <v>24.8523</v>
      </c>
      <c r="BG1926" s="105">
        <v>26.1143</v>
      </c>
      <c r="BH1926" s="105">
        <v>23.085799999999999</v>
      </c>
      <c r="BI1926" s="105">
        <v>22.260300000000001</v>
      </c>
      <c r="BJ1926" s="105">
        <v>23.1251</v>
      </c>
      <c r="BK1926" s="105">
        <v>22.401700000000002</v>
      </c>
      <c r="BL1926" s="116">
        <v>22.9178</v>
      </c>
      <c r="BM1926" s="112">
        <v>1.5703200000000001E-4</v>
      </c>
      <c r="BN1926" s="112">
        <v>2.0548400000000001E-5</v>
      </c>
      <c r="BO1926" s="112">
        <v>3.8095400000000001E-5</v>
      </c>
      <c r="BP1926" s="112">
        <v>8.3622000000000007E-5</v>
      </c>
      <c r="BQ1926" s="112">
        <v>4.8232900000000002E-2</v>
      </c>
      <c r="BR1926" s="112">
        <v>1.12182E-4</v>
      </c>
      <c r="BS1926" s="112">
        <v>0.22139900000000001</v>
      </c>
      <c r="BT1926" s="112">
        <v>0.19220100000000001</v>
      </c>
      <c r="BU1926" s="117">
        <v>0.44623000000000002</v>
      </c>
      <c r="BV1926" s="112">
        <v>5.5717300000000004E-3</v>
      </c>
      <c r="BW1926" s="112">
        <v>2.91157E-3</v>
      </c>
      <c r="BX1926" s="112">
        <v>4.5619299999999996E-3</v>
      </c>
      <c r="BY1926" s="112">
        <v>2.9130900000000001E-3</v>
      </c>
      <c r="BZ1926" s="112">
        <v>0.38780700000000001</v>
      </c>
      <c r="CA1926" s="112">
        <v>1.1932399999999999E-2</v>
      </c>
      <c r="CB1926" s="112">
        <v>0.45272200000000001</v>
      </c>
      <c r="CC1926" s="112">
        <v>0.391347</v>
      </c>
      <c r="CD1926" s="117">
        <v>0.78158300000000003</v>
      </c>
      <c r="CE1926" s="105">
        <v>3.9327399999999999</v>
      </c>
      <c r="CF1926" s="105">
        <v>5.06778</v>
      </c>
      <c r="CG1926" s="105">
        <v>4.3529999999999998</v>
      </c>
      <c r="CH1926" s="105">
        <v>4.1722200000000003</v>
      </c>
      <c r="CI1926" s="105">
        <v>2.69693</v>
      </c>
      <c r="CJ1926" s="105">
        <v>3.4235600000000002</v>
      </c>
      <c r="CK1926" s="105">
        <v>1.82345</v>
      </c>
      <c r="CL1926" s="105">
        <v>1.1314299999999999</v>
      </c>
      <c r="CM1926" s="116">
        <v>1.00525</v>
      </c>
    </row>
  </sheetData>
  <mergeCells count="169">
    <mergeCell ref="AF3:AH3"/>
    <mergeCell ref="AF4:AH4"/>
    <mergeCell ref="AF5:AH5"/>
    <mergeCell ref="Q3:S3"/>
    <mergeCell ref="W6:Y6"/>
    <mergeCell ref="W7:Y7"/>
    <mergeCell ref="E9:G9"/>
    <mergeCell ref="E10:G10"/>
    <mergeCell ref="H4:J4"/>
    <mergeCell ref="H5:J5"/>
    <mergeCell ref="H6:J6"/>
    <mergeCell ref="H7:J7"/>
    <mergeCell ref="H8:J8"/>
    <mergeCell ref="H9:J9"/>
    <mergeCell ref="H10:J10"/>
    <mergeCell ref="E4:G4"/>
    <mergeCell ref="Q9:S9"/>
    <mergeCell ref="Q10:S10"/>
    <mergeCell ref="T4:V4"/>
    <mergeCell ref="T5:V5"/>
    <mergeCell ref="T6:V6"/>
    <mergeCell ref="T7:V7"/>
    <mergeCell ref="T8:V8"/>
    <mergeCell ref="T9:V9"/>
    <mergeCell ref="T10:V10"/>
    <mergeCell ref="N9:P9"/>
    <mergeCell ref="N10:P10"/>
    <mergeCell ref="K4:M4"/>
    <mergeCell ref="K5:M5"/>
    <mergeCell ref="AC3:AE3"/>
    <mergeCell ref="AC4:AE4"/>
    <mergeCell ref="AC5:AE5"/>
    <mergeCell ref="AC6:AE6"/>
    <mergeCell ref="AC7:AE7"/>
    <mergeCell ref="AC8:AE8"/>
    <mergeCell ref="K9:M9"/>
    <mergeCell ref="K10:M10"/>
    <mergeCell ref="N4:P4"/>
    <mergeCell ref="N5:P5"/>
    <mergeCell ref="N6:P6"/>
    <mergeCell ref="Q6:S6"/>
    <mergeCell ref="Q7:S7"/>
    <mergeCell ref="Q8:S8"/>
    <mergeCell ref="K6:M6"/>
    <mergeCell ref="K7:M7"/>
    <mergeCell ref="W8:Y8"/>
    <mergeCell ref="W9:Y9"/>
    <mergeCell ref="W10:Y10"/>
    <mergeCell ref="Z6:AB6"/>
    <mergeCell ref="E3:G3"/>
    <mergeCell ref="H3:J3"/>
    <mergeCell ref="K3:M3"/>
    <mergeCell ref="N3:P3"/>
    <mergeCell ref="T3:V3"/>
    <mergeCell ref="W3:Y3"/>
    <mergeCell ref="K8:M8"/>
    <mergeCell ref="N7:P7"/>
    <mergeCell ref="N8:P8"/>
    <mergeCell ref="Q4:S4"/>
    <mergeCell ref="Q5:S5"/>
    <mergeCell ref="W4:Y4"/>
    <mergeCell ref="W5:Y5"/>
    <mergeCell ref="E5:G5"/>
    <mergeCell ref="E6:G6"/>
    <mergeCell ref="E7:G7"/>
    <mergeCell ref="E8:G8"/>
    <mergeCell ref="Z7:AB7"/>
    <mergeCell ref="Z8:AB8"/>
    <mergeCell ref="Z9:AB9"/>
    <mergeCell ref="Z10:AB10"/>
    <mergeCell ref="AC9:AE9"/>
    <mergeCell ref="AC10:AE10"/>
    <mergeCell ref="Z3:AB3"/>
    <mergeCell ref="Z4:AB4"/>
    <mergeCell ref="Z5:AB5"/>
    <mergeCell ref="AR9:AT9"/>
    <mergeCell ref="AR10:AT10"/>
    <mergeCell ref="AO4:AQ4"/>
    <mergeCell ref="AO5:AQ5"/>
    <mergeCell ref="AO6:AQ6"/>
    <mergeCell ref="AO7:AQ7"/>
    <mergeCell ref="AO8:AQ8"/>
    <mergeCell ref="AF9:AH9"/>
    <mergeCell ref="AF10:AH10"/>
    <mergeCell ref="AF6:AH6"/>
    <mergeCell ref="AF7:AH7"/>
    <mergeCell ref="AF8:AH8"/>
    <mergeCell ref="AI3:AK3"/>
    <mergeCell ref="AL3:AN3"/>
    <mergeCell ref="AO3:AQ3"/>
    <mergeCell ref="AR3:AT3"/>
    <mergeCell ref="AI4:AK4"/>
    <mergeCell ref="AU9:AW9"/>
    <mergeCell ref="AU10:AW10"/>
    <mergeCell ref="AX4:AZ4"/>
    <mergeCell ref="AX5:AZ5"/>
    <mergeCell ref="AX6:AZ6"/>
    <mergeCell ref="AX7:AZ7"/>
    <mergeCell ref="AI5:AK5"/>
    <mergeCell ref="AI6:AK6"/>
    <mergeCell ref="AI7:AK7"/>
    <mergeCell ref="AI8:AK8"/>
    <mergeCell ref="AO10:AQ10"/>
    <mergeCell ref="AR4:AT4"/>
    <mergeCell ref="AR5:AT5"/>
    <mergeCell ref="AR6:AT6"/>
    <mergeCell ref="AO9:AQ9"/>
    <mergeCell ref="AI9:AK9"/>
    <mergeCell ref="AI10:AK10"/>
    <mergeCell ref="AL4:AN4"/>
    <mergeCell ref="AL5:AN5"/>
    <mergeCell ref="AL6:AN6"/>
    <mergeCell ref="AL7:AN7"/>
    <mergeCell ref="AL8:AN8"/>
    <mergeCell ref="AL9:AN9"/>
    <mergeCell ref="AL10:AN10"/>
    <mergeCell ref="AX10:AZ10"/>
    <mergeCell ref="BA6:BC6"/>
    <mergeCell ref="BA7:BC7"/>
    <mergeCell ref="BA8:BC8"/>
    <mergeCell ref="BA9:BC9"/>
    <mergeCell ref="BA10:BC10"/>
    <mergeCell ref="BJ3:BL3"/>
    <mergeCell ref="BJ4:BL4"/>
    <mergeCell ref="BJ5:BL5"/>
    <mergeCell ref="BD5:BF5"/>
    <mergeCell ref="BA5:BC5"/>
    <mergeCell ref="AU5:AW5"/>
    <mergeCell ref="BG3:BI3"/>
    <mergeCell ref="BG4:BI4"/>
    <mergeCell ref="BG5:BI5"/>
    <mergeCell ref="BG6:BI6"/>
    <mergeCell ref="BG7:BI7"/>
    <mergeCell ref="BG8:BI8"/>
    <mergeCell ref="BD6:BF6"/>
    <mergeCell ref="AU4:AW4"/>
    <mergeCell ref="BD7:BF7"/>
    <mergeCell ref="BD8:BF8"/>
    <mergeCell ref="AX8:AZ8"/>
    <mergeCell ref="AU3:AW3"/>
    <mergeCell ref="AX3:AZ3"/>
    <mergeCell ref="BA3:BC3"/>
    <mergeCell ref="BA4:BC4"/>
    <mergeCell ref="BD3:BF3"/>
    <mergeCell ref="BD4:BF4"/>
    <mergeCell ref="BV11:CD11"/>
    <mergeCell ref="CE11:CM11"/>
    <mergeCell ref="A11:A12"/>
    <mergeCell ref="B11:B12"/>
    <mergeCell ref="C11:C12"/>
    <mergeCell ref="D11:D12"/>
    <mergeCell ref="E11:AH11"/>
    <mergeCell ref="AI11:BL11"/>
    <mergeCell ref="AU6:AW6"/>
    <mergeCell ref="AU7:AW7"/>
    <mergeCell ref="AU8:AW8"/>
    <mergeCell ref="AR7:AT7"/>
    <mergeCell ref="AR8:AT8"/>
    <mergeCell ref="BM11:BU11"/>
    <mergeCell ref="BJ7:BL7"/>
    <mergeCell ref="BJ8:BL8"/>
    <mergeCell ref="BJ9:BL9"/>
    <mergeCell ref="BJ10:BL10"/>
    <mergeCell ref="BD9:BF9"/>
    <mergeCell ref="BD10:BF10"/>
    <mergeCell ref="BG9:BI9"/>
    <mergeCell ref="BG10:BI10"/>
    <mergeCell ref="BJ6:BL6"/>
    <mergeCell ref="AX9:AZ9"/>
  </mergeCells>
  <conditionalFormatting sqref="AI13:BL1926">
    <cfRule type="expression" dxfId="2" priority="4">
      <formula>ISBLANK(E13)</formula>
    </cfRule>
  </conditionalFormatting>
  <conditionalFormatting sqref="CE13:CM1926">
    <cfRule type="expression" dxfId="1" priority="3">
      <formula>ABS(CE13)&gt;=1</formula>
    </cfRule>
  </conditionalFormatting>
  <conditionalFormatting sqref="BM13:CD1926">
    <cfRule type="expression" dxfId="0" priority="2">
      <formula>BM13&lt;=0.05</formula>
    </cfRule>
  </conditionalFormatting>
  <conditionalFormatting sqref="D13:D1926">
    <cfRule type="colorScale" priority="14">
      <colorScale>
        <cfvo type="min"/>
        <cfvo type="percentile" val="50"/>
        <cfvo type="max"/>
        <color theme="4"/>
        <color rgb="FFFCFCFF"/>
        <color theme="5"/>
      </colorScale>
    </cfRule>
  </conditionalFormatting>
  <pageMargins left="0.7" right="0.7" top="0.75" bottom="0.75" header="0.3" footer="0.3"/>
  <pageSetup paperSize="15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0C3D5-4014-468A-BF2B-E873FE107667}">
  <dimension ref="A1:B275"/>
  <sheetViews>
    <sheetView workbookViewId="0"/>
  </sheetViews>
  <sheetFormatPr defaultColWidth="9.140625" defaultRowHeight="14.25"/>
  <cols>
    <col min="1" max="1" width="24.42578125" style="1" customWidth="1"/>
    <col min="2" max="2" width="12.28515625" style="1" bestFit="1" customWidth="1"/>
    <col min="3" max="16384" width="9.140625" style="1"/>
  </cols>
  <sheetData>
    <row r="1" spans="1:2" ht="15.75">
      <c r="A1" s="2" t="s">
        <v>6</v>
      </c>
    </row>
    <row r="3" spans="1:2" ht="15">
      <c r="A3" s="32" t="s">
        <v>5562</v>
      </c>
      <c r="B3" s="32" t="s">
        <v>5563</v>
      </c>
    </row>
    <row r="4" spans="1:2">
      <c r="A4" s="5" t="s">
        <v>5564</v>
      </c>
      <c r="B4" s="1" t="s">
        <v>5565</v>
      </c>
    </row>
    <row r="5" spans="1:2">
      <c r="A5" s="5" t="s">
        <v>5566</v>
      </c>
      <c r="B5" s="1" t="s">
        <v>5567</v>
      </c>
    </row>
    <row r="6" spans="1:2">
      <c r="A6" s="5" t="s">
        <v>5568</v>
      </c>
      <c r="B6" s="1" t="s">
        <v>5569</v>
      </c>
    </row>
    <row r="7" spans="1:2">
      <c r="A7" s="5" t="s">
        <v>5570</v>
      </c>
      <c r="B7" s="1" t="s">
        <v>5571</v>
      </c>
    </row>
    <row r="8" spans="1:2">
      <c r="A8" s="5" t="s">
        <v>5572</v>
      </c>
      <c r="B8" s="1" t="s">
        <v>5573</v>
      </c>
    </row>
    <row r="9" spans="1:2">
      <c r="A9" s="5" t="s">
        <v>5574</v>
      </c>
      <c r="B9" s="1" t="s">
        <v>5575</v>
      </c>
    </row>
    <row r="10" spans="1:2">
      <c r="A10" s="5" t="s">
        <v>5576</v>
      </c>
      <c r="B10" s="1" t="s">
        <v>5577</v>
      </c>
    </row>
    <row r="11" spans="1:2">
      <c r="A11" s="5" t="s">
        <v>5578</v>
      </c>
      <c r="B11" s="1" t="s">
        <v>5579</v>
      </c>
    </row>
    <row r="12" spans="1:2">
      <c r="A12" s="5" t="s">
        <v>5580</v>
      </c>
      <c r="B12" s="1" t="s">
        <v>5581</v>
      </c>
    </row>
    <row r="13" spans="1:2">
      <c r="A13" s="5" t="s">
        <v>5582</v>
      </c>
      <c r="B13" s="1" t="s">
        <v>5583</v>
      </c>
    </row>
    <row r="14" spans="1:2">
      <c r="A14" s="5" t="s">
        <v>5584</v>
      </c>
      <c r="B14" s="1" t="s">
        <v>5585</v>
      </c>
    </row>
    <row r="15" spans="1:2">
      <c r="A15" s="5" t="s">
        <v>5586</v>
      </c>
      <c r="B15" s="1" t="s">
        <v>5587</v>
      </c>
    </row>
    <row r="16" spans="1:2">
      <c r="A16" s="5" t="s">
        <v>5588</v>
      </c>
      <c r="B16" s="1" t="s">
        <v>5589</v>
      </c>
    </row>
    <row r="17" spans="1:2">
      <c r="A17" s="5" t="s">
        <v>5590</v>
      </c>
      <c r="B17" s="1" t="s">
        <v>5591</v>
      </c>
    </row>
    <row r="18" spans="1:2">
      <c r="A18" s="5" t="s">
        <v>5592</v>
      </c>
      <c r="B18" s="1" t="s">
        <v>5593</v>
      </c>
    </row>
    <row r="19" spans="1:2">
      <c r="A19" s="5" t="s">
        <v>5594</v>
      </c>
      <c r="B19" s="1" t="s">
        <v>5595</v>
      </c>
    </row>
    <row r="20" spans="1:2">
      <c r="A20" s="5" t="s">
        <v>5596</v>
      </c>
      <c r="B20" s="1" t="s">
        <v>5597</v>
      </c>
    </row>
    <row r="21" spans="1:2">
      <c r="A21" s="5" t="s">
        <v>5598</v>
      </c>
      <c r="B21" s="1" t="s">
        <v>5599</v>
      </c>
    </row>
    <row r="22" spans="1:2">
      <c r="A22" s="5" t="s">
        <v>5600</v>
      </c>
      <c r="B22" s="1" t="s">
        <v>5601</v>
      </c>
    </row>
    <row r="23" spans="1:2">
      <c r="A23" s="5" t="s">
        <v>5602</v>
      </c>
      <c r="B23" s="1" t="s">
        <v>5603</v>
      </c>
    </row>
    <row r="24" spans="1:2">
      <c r="A24" s="5" t="s">
        <v>5604</v>
      </c>
      <c r="B24" s="1" t="s">
        <v>5605</v>
      </c>
    </row>
    <row r="25" spans="1:2">
      <c r="A25" s="5" t="s">
        <v>5606</v>
      </c>
      <c r="B25" s="1" t="s">
        <v>5607</v>
      </c>
    </row>
    <row r="26" spans="1:2">
      <c r="A26" s="5" t="s">
        <v>5608</v>
      </c>
      <c r="B26" s="1" t="s">
        <v>5609</v>
      </c>
    </row>
    <row r="27" spans="1:2">
      <c r="A27" s="5" t="s">
        <v>5610</v>
      </c>
      <c r="B27" s="1" t="s">
        <v>5611</v>
      </c>
    </row>
    <row r="28" spans="1:2">
      <c r="A28" s="5" t="s">
        <v>5612</v>
      </c>
      <c r="B28" s="1" t="s">
        <v>5613</v>
      </c>
    </row>
    <row r="29" spans="1:2">
      <c r="A29" s="5" t="s">
        <v>5614</v>
      </c>
      <c r="B29" s="1" t="s">
        <v>5615</v>
      </c>
    </row>
    <row r="30" spans="1:2">
      <c r="A30" s="5" t="s">
        <v>5616</v>
      </c>
      <c r="B30" s="1" t="s">
        <v>5617</v>
      </c>
    </row>
    <row r="31" spans="1:2">
      <c r="A31" s="5" t="s">
        <v>5618</v>
      </c>
      <c r="B31" s="1" t="s">
        <v>5619</v>
      </c>
    </row>
    <row r="32" spans="1:2">
      <c r="A32" s="5" t="s">
        <v>5620</v>
      </c>
      <c r="B32" s="1" t="s">
        <v>5621</v>
      </c>
    </row>
    <row r="33" spans="1:2">
      <c r="A33" s="5" t="s">
        <v>5622</v>
      </c>
      <c r="B33" s="1" t="s">
        <v>5623</v>
      </c>
    </row>
    <row r="34" spans="1:2">
      <c r="A34" s="5" t="s">
        <v>5624</v>
      </c>
      <c r="B34" s="1" t="s">
        <v>5625</v>
      </c>
    </row>
    <row r="35" spans="1:2">
      <c r="A35" s="5" t="s">
        <v>5626</v>
      </c>
      <c r="B35" s="1" t="s">
        <v>5627</v>
      </c>
    </row>
    <row r="36" spans="1:2">
      <c r="A36" s="5" t="s">
        <v>5628</v>
      </c>
      <c r="B36" s="1" t="s">
        <v>5629</v>
      </c>
    </row>
    <row r="37" spans="1:2">
      <c r="A37" s="5" t="s">
        <v>5630</v>
      </c>
      <c r="B37" s="1" t="s">
        <v>5631</v>
      </c>
    </row>
    <row r="38" spans="1:2">
      <c r="A38" s="5" t="s">
        <v>5632</v>
      </c>
      <c r="B38" s="1" t="s">
        <v>5633</v>
      </c>
    </row>
    <row r="39" spans="1:2">
      <c r="A39" s="5" t="s">
        <v>5634</v>
      </c>
      <c r="B39" s="1" t="s">
        <v>5635</v>
      </c>
    </row>
    <row r="40" spans="1:2">
      <c r="A40" s="5" t="s">
        <v>5636</v>
      </c>
      <c r="B40" s="1" t="s">
        <v>5637</v>
      </c>
    </row>
    <row r="41" spans="1:2">
      <c r="A41" s="5" t="s">
        <v>5638</v>
      </c>
      <c r="B41" s="1" t="s">
        <v>5639</v>
      </c>
    </row>
    <row r="42" spans="1:2">
      <c r="A42" s="5" t="s">
        <v>5640</v>
      </c>
      <c r="B42" s="1" t="s">
        <v>5641</v>
      </c>
    </row>
    <row r="43" spans="1:2">
      <c r="A43" s="5" t="s">
        <v>5642</v>
      </c>
      <c r="B43" s="1" t="s">
        <v>5643</v>
      </c>
    </row>
    <row r="44" spans="1:2">
      <c r="A44" s="5" t="s">
        <v>5644</v>
      </c>
      <c r="B44" s="1" t="s">
        <v>5645</v>
      </c>
    </row>
    <row r="45" spans="1:2">
      <c r="A45" s="5" t="s">
        <v>5646</v>
      </c>
      <c r="B45" s="1" t="s">
        <v>5647</v>
      </c>
    </row>
    <row r="46" spans="1:2">
      <c r="A46" s="5" t="s">
        <v>5648</v>
      </c>
      <c r="B46" s="1" t="s">
        <v>5649</v>
      </c>
    </row>
    <row r="47" spans="1:2">
      <c r="A47" s="5" t="s">
        <v>5650</v>
      </c>
      <c r="B47" s="1" t="s">
        <v>5651</v>
      </c>
    </row>
    <row r="48" spans="1:2">
      <c r="A48" s="5" t="s">
        <v>5652</v>
      </c>
      <c r="B48" s="1" t="s">
        <v>5653</v>
      </c>
    </row>
    <row r="49" spans="1:2">
      <c r="A49" s="5" t="s">
        <v>5654</v>
      </c>
      <c r="B49" s="1" t="s">
        <v>5655</v>
      </c>
    </row>
    <row r="50" spans="1:2">
      <c r="A50" s="5" t="s">
        <v>5656</v>
      </c>
      <c r="B50" s="1" t="s">
        <v>5657</v>
      </c>
    </row>
    <row r="51" spans="1:2">
      <c r="A51" s="5" t="s">
        <v>5658</v>
      </c>
      <c r="B51" s="1" t="s">
        <v>5659</v>
      </c>
    </row>
    <row r="52" spans="1:2">
      <c r="A52" s="5" t="s">
        <v>5660</v>
      </c>
      <c r="B52" s="1" t="s">
        <v>5661</v>
      </c>
    </row>
    <row r="53" spans="1:2">
      <c r="A53" s="5" t="s">
        <v>5662</v>
      </c>
      <c r="B53" s="1" t="s">
        <v>5663</v>
      </c>
    </row>
    <row r="54" spans="1:2">
      <c r="A54" s="5" t="s">
        <v>5664</v>
      </c>
      <c r="B54" s="1" t="s">
        <v>5665</v>
      </c>
    </row>
    <row r="55" spans="1:2">
      <c r="A55" s="5" t="s">
        <v>5666</v>
      </c>
      <c r="B55" s="1" t="s">
        <v>5667</v>
      </c>
    </row>
    <row r="56" spans="1:2">
      <c r="A56" s="5" t="s">
        <v>5668</v>
      </c>
      <c r="B56" s="1" t="s">
        <v>5669</v>
      </c>
    </row>
    <row r="57" spans="1:2">
      <c r="A57" s="5" t="s">
        <v>5670</v>
      </c>
      <c r="B57" s="1" t="s">
        <v>5671</v>
      </c>
    </row>
    <row r="58" spans="1:2">
      <c r="A58" s="5" t="s">
        <v>5672</v>
      </c>
      <c r="B58" s="1" t="s">
        <v>5673</v>
      </c>
    </row>
    <row r="59" spans="1:2">
      <c r="A59" s="5" t="s">
        <v>5674</v>
      </c>
      <c r="B59" s="1" t="s">
        <v>5675</v>
      </c>
    </row>
    <row r="60" spans="1:2">
      <c r="A60" s="5" t="s">
        <v>5676</v>
      </c>
      <c r="B60" s="1" t="s">
        <v>5677</v>
      </c>
    </row>
    <row r="61" spans="1:2">
      <c r="A61" s="5" t="s">
        <v>5678</v>
      </c>
      <c r="B61" s="1" t="s">
        <v>5679</v>
      </c>
    </row>
    <row r="62" spans="1:2">
      <c r="A62" s="5" t="s">
        <v>5680</v>
      </c>
      <c r="B62" s="1" t="s">
        <v>5681</v>
      </c>
    </row>
    <row r="63" spans="1:2">
      <c r="A63" s="5" t="s">
        <v>5682</v>
      </c>
      <c r="B63" s="1" t="s">
        <v>5683</v>
      </c>
    </row>
    <row r="64" spans="1:2">
      <c r="A64" s="5" t="s">
        <v>5684</v>
      </c>
      <c r="B64" s="1" t="s">
        <v>5685</v>
      </c>
    </row>
    <row r="65" spans="1:2">
      <c r="A65" s="5" t="s">
        <v>5686</v>
      </c>
      <c r="B65" s="1" t="s">
        <v>5687</v>
      </c>
    </row>
    <row r="66" spans="1:2">
      <c r="A66" s="5" t="s">
        <v>5688</v>
      </c>
      <c r="B66" s="1" t="s">
        <v>5689</v>
      </c>
    </row>
    <row r="67" spans="1:2">
      <c r="A67" s="5" t="s">
        <v>5690</v>
      </c>
      <c r="B67" s="1" t="s">
        <v>5691</v>
      </c>
    </row>
    <row r="68" spans="1:2">
      <c r="A68" s="5" t="s">
        <v>5692</v>
      </c>
      <c r="B68" s="1" t="s">
        <v>5693</v>
      </c>
    </row>
    <row r="69" spans="1:2">
      <c r="A69" s="5" t="s">
        <v>5694</v>
      </c>
      <c r="B69" s="1" t="s">
        <v>5695</v>
      </c>
    </row>
    <row r="70" spans="1:2">
      <c r="A70" s="5" t="s">
        <v>5696</v>
      </c>
      <c r="B70" s="1" t="s">
        <v>5697</v>
      </c>
    </row>
    <row r="71" spans="1:2">
      <c r="A71" s="5" t="s">
        <v>5698</v>
      </c>
      <c r="B71" s="1" t="s">
        <v>5699</v>
      </c>
    </row>
    <row r="72" spans="1:2">
      <c r="A72" s="5" t="s">
        <v>5700</v>
      </c>
      <c r="B72" s="1" t="s">
        <v>5701</v>
      </c>
    </row>
    <row r="73" spans="1:2">
      <c r="A73" s="5" t="s">
        <v>5702</v>
      </c>
      <c r="B73" s="1" t="s">
        <v>5703</v>
      </c>
    </row>
    <row r="74" spans="1:2">
      <c r="A74" s="5" t="s">
        <v>5704</v>
      </c>
      <c r="B74" s="1" t="s">
        <v>5705</v>
      </c>
    </row>
    <row r="75" spans="1:2">
      <c r="A75" s="5" t="s">
        <v>5706</v>
      </c>
      <c r="B75" s="1" t="s">
        <v>5707</v>
      </c>
    </row>
    <row r="76" spans="1:2">
      <c r="A76" s="5" t="s">
        <v>5708</v>
      </c>
      <c r="B76" s="1" t="s">
        <v>5709</v>
      </c>
    </row>
    <row r="77" spans="1:2">
      <c r="A77" s="5" t="s">
        <v>5710</v>
      </c>
      <c r="B77" s="1" t="s">
        <v>5711</v>
      </c>
    </row>
    <row r="78" spans="1:2">
      <c r="A78" s="5" t="s">
        <v>5712</v>
      </c>
      <c r="B78" s="1" t="s">
        <v>5713</v>
      </c>
    </row>
    <row r="79" spans="1:2">
      <c r="A79" s="5" t="s">
        <v>5714</v>
      </c>
      <c r="B79" s="1" t="s">
        <v>5715</v>
      </c>
    </row>
    <row r="80" spans="1:2">
      <c r="A80" s="5" t="s">
        <v>5716</v>
      </c>
      <c r="B80" s="1" t="s">
        <v>5717</v>
      </c>
    </row>
    <row r="81" spans="1:2">
      <c r="A81" s="5" t="s">
        <v>5718</v>
      </c>
      <c r="B81" s="1" t="s">
        <v>5719</v>
      </c>
    </row>
    <row r="82" spans="1:2">
      <c r="A82" s="5" t="s">
        <v>5720</v>
      </c>
      <c r="B82" s="1" t="s">
        <v>5721</v>
      </c>
    </row>
    <row r="83" spans="1:2">
      <c r="A83" s="5" t="s">
        <v>5722</v>
      </c>
      <c r="B83" s="1" t="s">
        <v>5723</v>
      </c>
    </row>
    <row r="84" spans="1:2">
      <c r="A84" s="5" t="s">
        <v>5724</v>
      </c>
      <c r="B84" s="1" t="s">
        <v>5725</v>
      </c>
    </row>
    <row r="85" spans="1:2">
      <c r="A85" s="5" t="s">
        <v>5726</v>
      </c>
      <c r="B85" s="1" t="s">
        <v>5727</v>
      </c>
    </row>
    <row r="86" spans="1:2">
      <c r="A86" s="5" t="s">
        <v>5728</v>
      </c>
      <c r="B86" s="1" t="s">
        <v>5729</v>
      </c>
    </row>
    <row r="87" spans="1:2">
      <c r="A87" s="5" t="s">
        <v>5730</v>
      </c>
      <c r="B87" s="1" t="s">
        <v>5731</v>
      </c>
    </row>
    <row r="88" spans="1:2">
      <c r="A88" s="5" t="s">
        <v>5732</v>
      </c>
      <c r="B88" s="1" t="s">
        <v>5733</v>
      </c>
    </row>
    <row r="89" spans="1:2">
      <c r="A89" s="5" t="s">
        <v>5734</v>
      </c>
      <c r="B89" s="1" t="s">
        <v>5735</v>
      </c>
    </row>
    <row r="90" spans="1:2">
      <c r="A90" s="5" t="s">
        <v>5736</v>
      </c>
      <c r="B90" s="1" t="s">
        <v>5737</v>
      </c>
    </row>
    <row r="91" spans="1:2">
      <c r="A91" s="5" t="s">
        <v>5738</v>
      </c>
      <c r="B91" s="1" t="s">
        <v>5739</v>
      </c>
    </row>
    <row r="92" spans="1:2">
      <c r="A92" s="5" t="s">
        <v>5740</v>
      </c>
      <c r="B92" s="1" t="s">
        <v>5741</v>
      </c>
    </row>
    <row r="93" spans="1:2">
      <c r="A93" s="5" t="s">
        <v>5742</v>
      </c>
      <c r="B93" s="1" t="s">
        <v>5743</v>
      </c>
    </row>
    <row r="94" spans="1:2">
      <c r="A94" s="5" t="s">
        <v>5744</v>
      </c>
      <c r="B94" s="1" t="s">
        <v>5745</v>
      </c>
    </row>
    <row r="95" spans="1:2">
      <c r="A95" s="5" t="s">
        <v>5746</v>
      </c>
      <c r="B95" s="1" t="s">
        <v>5747</v>
      </c>
    </row>
    <row r="96" spans="1:2">
      <c r="A96" s="5" t="s">
        <v>5748</v>
      </c>
      <c r="B96" s="1" t="s">
        <v>5749</v>
      </c>
    </row>
    <row r="97" spans="1:2">
      <c r="A97" s="5" t="s">
        <v>5750</v>
      </c>
      <c r="B97" s="1" t="s">
        <v>5751</v>
      </c>
    </row>
    <row r="98" spans="1:2">
      <c r="A98" s="5" t="s">
        <v>5752</v>
      </c>
      <c r="B98" s="1" t="s">
        <v>5753</v>
      </c>
    </row>
    <row r="99" spans="1:2">
      <c r="A99" s="5" t="s">
        <v>5754</v>
      </c>
      <c r="B99" s="1" t="s">
        <v>5755</v>
      </c>
    </row>
    <row r="100" spans="1:2">
      <c r="A100" s="5" t="s">
        <v>5756</v>
      </c>
      <c r="B100" s="1" t="s">
        <v>5757</v>
      </c>
    </row>
    <row r="101" spans="1:2">
      <c r="A101" s="5" t="s">
        <v>5758</v>
      </c>
      <c r="B101" s="1" t="s">
        <v>5759</v>
      </c>
    </row>
    <row r="102" spans="1:2">
      <c r="A102" s="5" t="s">
        <v>5760</v>
      </c>
      <c r="B102" s="1" t="s">
        <v>5761</v>
      </c>
    </row>
    <row r="103" spans="1:2">
      <c r="A103" s="5" t="s">
        <v>5762</v>
      </c>
      <c r="B103" s="1" t="s">
        <v>5763</v>
      </c>
    </row>
    <row r="104" spans="1:2">
      <c r="A104" s="5" t="s">
        <v>5764</v>
      </c>
      <c r="B104" s="1" t="s">
        <v>5765</v>
      </c>
    </row>
    <row r="105" spans="1:2">
      <c r="A105" s="5" t="s">
        <v>5766</v>
      </c>
      <c r="B105" s="1" t="s">
        <v>5767</v>
      </c>
    </row>
    <row r="106" spans="1:2">
      <c r="A106" s="5" t="s">
        <v>5768</v>
      </c>
      <c r="B106" s="1" t="s">
        <v>5769</v>
      </c>
    </row>
    <row r="107" spans="1:2">
      <c r="A107" s="5" t="s">
        <v>5770</v>
      </c>
      <c r="B107" s="1" t="s">
        <v>5771</v>
      </c>
    </row>
    <row r="108" spans="1:2">
      <c r="A108" s="5" t="s">
        <v>5772</v>
      </c>
      <c r="B108" s="1" t="s">
        <v>5773</v>
      </c>
    </row>
    <row r="109" spans="1:2">
      <c r="A109" s="5" t="s">
        <v>5774</v>
      </c>
      <c r="B109" s="1" t="s">
        <v>5775</v>
      </c>
    </row>
    <row r="110" spans="1:2">
      <c r="A110" s="5" t="s">
        <v>5776</v>
      </c>
      <c r="B110" s="1" t="s">
        <v>5777</v>
      </c>
    </row>
    <row r="111" spans="1:2">
      <c r="A111" s="5" t="s">
        <v>5778</v>
      </c>
      <c r="B111" s="1" t="s">
        <v>5779</v>
      </c>
    </row>
    <row r="112" spans="1:2">
      <c r="A112" s="5" t="s">
        <v>5780</v>
      </c>
      <c r="B112" s="1" t="s">
        <v>5781</v>
      </c>
    </row>
    <row r="113" spans="1:2">
      <c r="A113" s="5" t="s">
        <v>5782</v>
      </c>
      <c r="B113" s="1" t="s">
        <v>5783</v>
      </c>
    </row>
    <row r="114" spans="1:2">
      <c r="A114" s="5" t="s">
        <v>5784</v>
      </c>
      <c r="B114" s="1" t="s">
        <v>5785</v>
      </c>
    </row>
    <row r="115" spans="1:2">
      <c r="A115" s="5" t="s">
        <v>5786</v>
      </c>
      <c r="B115" s="1" t="s">
        <v>5787</v>
      </c>
    </row>
    <row r="116" spans="1:2">
      <c r="A116" s="5" t="s">
        <v>5788</v>
      </c>
      <c r="B116" s="1" t="s">
        <v>5789</v>
      </c>
    </row>
    <row r="117" spans="1:2">
      <c r="A117" s="5" t="s">
        <v>5790</v>
      </c>
      <c r="B117" s="1" t="s">
        <v>5791</v>
      </c>
    </row>
    <row r="118" spans="1:2">
      <c r="A118" s="5" t="s">
        <v>5792</v>
      </c>
      <c r="B118" s="1" t="s">
        <v>5793</v>
      </c>
    </row>
    <row r="119" spans="1:2">
      <c r="A119" s="5" t="s">
        <v>5794</v>
      </c>
      <c r="B119" s="1" t="s">
        <v>5795</v>
      </c>
    </row>
    <row r="120" spans="1:2">
      <c r="A120" s="5" t="s">
        <v>5796</v>
      </c>
      <c r="B120" s="1" t="s">
        <v>5797</v>
      </c>
    </row>
    <row r="121" spans="1:2">
      <c r="A121" s="5" t="s">
        <v>5798</v>
      </c>
      <c r="B121" s="1" t="s">
        <v>5799</v>
      </c>
    </row>
    <row r="122" spans="1:2">
      <c r="A122" s="5" t="s">
        <v>5800</v>
      </c>
      <c r="B122" s="1" t="s">
        <v>5801</v>
      </c>
    </row>
    <row r="123" spans="1:2">
      <c r="A123" s="5" t="s">
        <v>5802</v>
      </c>
      <c r="B123" s="1" t="s">
        <v>5803</v>
      </c>
    </row>
    <row r="124" spans="1:2">
      <c r="A124" s="5" t="s">
        <v>5804</v>
      </c>
      <c r="B124" s="1" t="s">
        <v>5805</v>
      </c>
    </row>
    <row r="125" spans="1:2">
      <c r="A125" s="5" t="s">
        <v>5806</v>
      </c>
      <c r="B125" s="1" t="s">
        <v>5807</v>
      </c>
    </row>
    <row r="126" spans="1:2">
      <c r="A126" s="5" t="s">
        <v>5808</v>
      </c>
      <c r="B126" s="1" t="s">
        <v>5809</v>
      </c>
    </row>
    <row r="127" spans="1:2">
      <c r="A127" s="5" t="s">
        <v>5810</v>
      </c>
      <c r="B127" s="1" t="s">
        <v>5811</v>
      </c>
    </row>
    <row r="128" spans="1:2">
      <c r="A128" s="5" t="s">
        <v>5812</v>
      </c>
      <c r="B128" s="1" t="s">
        <v>5813</v>
      </c>
    </row>
    <row r="129" spans="1:2">
      <c r="A129" s="5" t="s">
        <v>5814</v>
      </c>
      <c r="B129" s="1" t="s">
        <v>5815</v>
      </c>
    </row>
    <row r="130" spans="1:2">
      <c r="A130" s="5" t="s">
        <v>5816</v>
      </c>
      <c r="B130" s="1" t="s">
        <v>5817</v>
      </c>
    </row>
    <row r="131" spans="1:2">
      <c r="A131" s="5" t="s">
        <v>5818</v>
      </c>
      <c r="B131" s="1" t="s">
        <v>5819</v>
      </c>
    </row>
    <row r="132" spans="1:2">
      <c r="A132" s="5" t="s">
        <v>5820</v>
      </c>
      <c r="B132" s="1" t="s">
        <v>5821</v>
      </c>
    </row>
    <row r="133" spans="1:2">
      <c r="A133" s="5" t="s">
        <v>5822</v>
      </c>
      <c r="B133" s="1" t="s">
        <v>5823</v>
      </c>
    </row>
    <row r="134" spans="1:2">
      <c r="A134" s="5" t="s">
        <v>5824</v>
      </c>
      <c r="B134" s="1" t="s">
        <v>5825</v>
      </c>
    </row>
    <row r="135" spans="1:2">
      <c r="A135" s="5" t="s">
        <v>5826</v>
      </c>
      <c r="B135" s="1" t="s">
        <v>5827</v>
      </c>
    </row>
    <row r="136" spans="1:2">
      <c r="A136" s="5" t="s">
        <v>5828</v>
      </c>
      <c r="B136" s="1" t="s">
        <v>5829</v>
      </c>
    </row>
    <row r="137" spans="1:2">
      <c r="A137" s="5" t="s">
        <v>5830</v>
      </c>
      <c r="B137" s="1" t="s">
        <v>5831</v>
      </c>
    </row>
    <row r="138" spans="1:2">
      <c r="A138" s="5" t="s">
        <v>5832</v>
      </c>
      <c r="B138" s="1" t="s">
        <v>5833</v>
      </c>
    </row>
    <row r="139" spans="1:2">
      <c r="A139" s="5" t="s">
        <v>5834</v>
      </c>
      <c r="B139" s="1" t="s">
        <v>5835</v>
      </c>
    </row>
    <row r="140" spans="1:2">
      <c r="A140" s="5" t="s">
        <v>5836</v>
      </c>
      <c r="B140" s="1" t="s">
        <v>5837</v>
      </c>
    </row>
    <row r="141" spans="1:2">
      <c r="A141" s="5" t="s">
        <v>5838</v>
      </c>
      <c r="B141" s="1" t="s">
        <v>5839</v>
      </c>
    </row>
    <row r="142" spans="1:2">
      <c r="A142" s="5" t="s">
        <v>5840</v>
      </c>
      <c r="B142" s="1" t="s">
        <v>5841</v>
      </c>
    </row>
    <row r="143" spans="1:2">
      <c r="A143" s="5" t="s">
        <v>5842</v>
      </c>
      <c r="B143" s="1" t="s">
        <v>5843</v>
      </c>
    </row>
    <row r="144" spans="1:2">
      <c r="A144" s="5" t="s">
        <v>5844</v>
      </c>
      <c r="B144" s="1" t="s">
        <v>5845</v>
      </c>
    </row>
    <row r="145" spans="1:2">
      <c r="A145" s="5" t="s">
        <v>5846</v>
      </c>
      <c r="B145" s="1" t="s">
        <v>5847</v>
      </c>
    </row>
    <row r="146" spans="1:2">
      <c r="A146" s="5" t="s">
        <v>5848</v>
      </c>
      <c r="B146" s="1" t="s">
        <v>5849</v>
      </c>
    </row>
    <row r="147" spans="1:2">
      <c r="A147" s="5" t="s">
        <v>5850</v>
      </c>
      <c r="B147" s="1" t="s">
        <v>5851</v>
      </c>
    </row>
    <row r="148" spans="1:2">
      <c r="A148" s="5" t="s">
        <v>5852</v>
      </c>
      <c r="B148" s="1" t="s">
        <v>5853</v>
      </c>
    </row>
    <row r="149" spans="1:2">
      <c r="A149" s="5" t="s">
        <v>5854</v>
      </c>
      <c r="B149" s="1" t="s">
        <v>5855</v>
      </c>
    </row>
    <row r="150" spans="1:2">
      <c r="A150" s="5" t="s">
        <v>5856</v>
      </c>
      <c r="B150" s="1" t="s">
        <v>5857</v>
      </c>
    </row>
    <row r="151" spans="1:2">
      <c r="A151" s="5" t="s">
        <v>5858</v>
      </c>
      <c r="B151" s="1" t="s">
        <v>5859</v>
      </c>
    </row>
    <row r="152" spans="1:2">
      <c r="A152" s="5" t="s">
        <v>5860</v>
      </c>
      <c r="B152" s="1" t="s">
        <v>5861</v>
      </c>
    </row>
    <row r="153" spans="1:2">
      <c r="A153" s="5" t="s">
        <v>5862</v>
      </c>
      <c r="B153" s="1" t="s">
        <v>5863</v>
      </c>
    </row>
    <row r="154" spans="1:2">
      <c r="A154" s="5" t="s">
        <v>5864</v>
      </c>
      <c r="B154" s="1" t="s">
        <v>5865</v>
      </c>
    </row>
    <row r="155" spans="1:2">
      <c r="A155" s="5" t="s">
        <v>5866</v>
      </c>
      <c r="B155" s="1" t="s">
        <v>5867</v>
      </c>
    </row>
    <row r="156" spans="1:2">
      <c r="A156" s="5" t="s">
        <v>5868</v>
      </c>
      <c r="B156" s="1" t="s">
        <v>5869</v>
      </c>
    </row>
    <row r="157" spans="1:2">
      <c r="A157" s="5" t="s">
        <v>5870</v>
      </c>
      <c r="B157" s="1" t="s">
        <v>51</v>
      </c>
    </row>
    <row r="158" spans="1:2">
      <c r="A158" s="5" t="s">
        <v>5871</v>
      </c>
      <c r="B158" s="1" t="s">
        <v>5872</v>
      </c>
    </row>
    <row r="159" spans="1:2">
      <c r="A159" s="5" t="s">
        <v>5873</v>
      </c>
      <c r="B159" s="1" t="s">
        <v>5874</v>
      </c>
    </row>
    <row r="160" spans="1:2">
      <c r="A160" s="5" t="s">
        <v>5875</v>
      </c>
      <c r="B160" s="1" t="s">
        <v>5876</v>
      </c>
    </row>
    <row r="161" spans="1:2">
      <c r="A161" s="5" t="s">
        <v>5877</v>
      </c>
      <c r="B161" s="1" t="s">
        <v>5878</v>
      </c>
    </row>
    <row r="162" spans="1:2">
      <c r="A162" s="5" t="s">
        <v>5879</v>
      </c>
      <c r="B162" s="1" t="s">
        <v>5880</v>
      </c>
    </row>
    <row r="163" spans="1:2">
      <c r="A163" s="5" t="s">
        <v>5881</v>
      </c>
      <c r="B163" s="1" t="s">
        <v>5882</v>
      </c>
    </row>
    <row r="164" spans="1:2">
      <c r="A164" s="5" t="s">
        <v>5883</v>
      </c>
      <c r="B164" s="1" t="s">
        <v>5884</v>
      </c>
    </row>
    <row r="165" spans="1:2">
      <c r="A165" s="5" t="s">
        <v>5885</v>
      </c>
      <c r="B165" s="1" t="s">
        <v>5886</v>
      </c>
    </row>
    <row r="166" spans="1:2">
      <c r="A166" s="5" t="s">
        <v>5887</v>
      </c>
      <c r="B166" s="1" t="s">
        <v>5888</v>
      </c>
    </row>
    <row r="167" spans="1:2">
      <c r="A167" s="5" t="s">
        <v>5889</v>
      </c>
      <c r="B167" s="1" t="s">
        <v>5890</v>
      </c>
    </row>
    <row r="168" spans="1:2">
      <c r="A168" s="5" t="s">
        <v>5891</v>
      </c>
      <c r="B168" s="1" t="s">
        <v>5892</v>
      </c>
    </row>
    <row r="169" spans="1:2">
      <c r="A169" s="5" t="s">
        <v>5893</v>
      </c>
      <c r="B169" s="1" t="s">
        <v>5894</v>
      </c>
    </row>
    <row r="170" spans="1:2">
      <c r="A170" s="5" t="s">
        <v>5895</v>
      </c>
      <c r="B170" s="1" t="s">
        <v>5896</v>
      </c>
    </row>
    <row r="171" spans="1:2">
      <c r="A171" s="5" t="s">
        <v>5897</v>
      </c>
      <c r="B171" s="1" t="s">
        <v>5898</v>
      </c>
    </row>
    <row r="172" spans="1:2">
      <c r="A172" s="5" t="s">
        <v>5899</v>
      </c>
      <c r="B172" s="1" t="s">
        <v>5900</v>
      </c>
    </row>
    <row r="173" spans="1:2">
      <c r="A173" s="5" t="s">
        <v>5901</v>
      </c>
      <c r="B173" s="1" t="s">
        <v>5902</v>
      </c>
    </row>
    <row r="174" spans="1:2">
      <c r="A174" s="5" t="s">
        <v>5903</v>
      </c>
      <c r="B174" s="1" t="s">
        <v>5904</v>
      </c>
    </row>
    <row r="175" spans="1:2">
      <c r="A175" s="5" t="s">
        <v>5905</v>
      </c>
      <c r="B175" s="1" t="s">
        <v>5906</v>
      </c>
    </row>
    <row r="176" spans="1:2">
      <c r="A176" s="5" t="s">
        <v>5907</v>
      </c>
      <c r="B176" s="1" t="s">
        <v>5908</v>
      </c>
    </row>
    <row r="177" spans="1:2">
      <c r="A177" s="5" t="s">
        <v>5909</v>
      </c>
      <c r="B177" s="1" t="s">
        <v>5910</v>
      </c>
    </row>
    <row r="178" spans="1:2">
      <c r="A178" s="5" t="s">
        <v>5911</v>
      </c>
      <c r="B178" s="1" t="s">
        <v>5912</v>
      </c>
    </row>
    <row r="179" spans="1:2">
      <c r="A179" s="5" t="s">
        <v>5913</v>
      </c>
      <c r="B179" s="1" t="s">
        <v>5914</v>
      </c>
    </row>
    <row r="180" spans="1:2">
      <c r="A180" s="5" t="s">
        <v>5915</v>
      </c>
      <c r="B180" s="1" t="s">
        <v>5916</v>
      </c>
    </row>
    <row r="181" spans="1:2">
      <c r="A181" s="5" t="s">
        <v>5917</v>
      </c>
      <c r="B181" s="1" t="s">
        <v>5918</v>
      </c>
    </row>
    <row r="182" spans="1:2">
      <c r="A182" s="5" t="s">
        <v>5919</v>
      </c>
      <c r="B182" s="1" t="s">
        <v>5920</v>
      </c>
    </row>
    <row r="183" spans="1:2">
      <c r="A183" s="5" t="s">
        <v>5921</v>
      </c>
      <c r="B183" s="1" t="s">
        <v>5922</v>
      </c>
    </row>
    <row r="184" spans="1:2">
      <c r="A184" s="5" t="s">
        <v>5923</v>
      </c>
      <c r="B184" s="1" t="s">
        <v>5924</v>
      </c>
    </row>
    <row r="185" spans="1:2">
      <c r="A185" s="5" t="s">
        <v>5925</v>
      </c>
      <c r="B185" s="1" t="s">
        <v>5926</v>
      </c>
    </row>
    <row r="186" spans="1:2">
      <c r="A186" s="5" t="s">
        <v>5927</v>
      </c>
      <c r="B186" s="1" t="s">
        <v>5928</v>
      </c>
    </row>
    <row r="187" spans="1:2">
      <c r="A187" s="5" t="s">
        <v>5929</v>
      </c>
      <c r="B187" s="1" t="s">
        <v>5930</v>
      </c>
    </row>
    <row r="188" spans="1:2">
      <c r="A188" s="5" t="s">
        <v>5931</v>
      </c>
      <c r="B188" s="1" t="s">
        <v>5932</v>
      </c>
    </row>
    <row r="189" spans="1:2">
      <c r="A189" s="5" t="s">
        <v>5933</v>
      </c>
      <c r="B189" s="1" t="s">
        <v>5934</v>
      </c>
    </row>
    <row r="190" spans="1:2">
      <c r="A190" s="5" t="s">
        <v>5935</v>
      </c>
      <c r="B190" s="1" t="s">
        <v>5936</v>
      </c>
    </row>
    <row r="191" spans="1:2">
      <c r="A191" s="5" t="s">
        <v>5937</v>
      </c>
      <c r="B191" s="1" t="s">
        <v>5938</v>
      </c>
    </row>
    <row r="192" spans="1:2">
      <c r="A192" s="5" t="s">
        <v>5939</v>
      </c>
      <c r="B192" s="1" t="s">
        <v>5940</v>
      </c>
    </row>
    <row r="193" spans="1:2">
      <c r="A193" s="5" t="s">
        <v>5941</v>
      </c>
      <c r="B193" s="1" t="s">
        <v>5942</v>
      </c>
    </row>
    <row r="194" spans="1:2">
      <c r="A194" s="5" t="s">
        <v>5943</v>
      </c>
      <c r="B194" s="1" t="s">
        <v>5944</v>
      </c>
    </row>
    <row r="195" spans="1:2">
      <c r="A195" s="5" t="s">
        <v>5945</v>
      </c>
      <c r="B195" s="1" t="s">
        <v>5946</v>
      </c>
    </row>
    <row r="196" spans="1:2">
      <c r="A196" s="5" t="s">
        <v>5947</v>
      </c>
      <c r="B196" s="1" t="s">
        <v>5948</v>
      </c>
    </row>
    <row r="197" spans="1:2">
      <c r="A197" s="5" t="s">
        <v>5949</v>
      </c>
      <c r="B197" s="1" t="s">
        <v>5950</v>
      </c>
    </row>
    <row r="198" spans="1:2">
      <c r="A198" s="5" t="s">
        <v>5951</v>
      </c>
      <c r="B198" s="1" t="s">
        <v>5952</v>
      </c>
    </row>
    <row r="199" spans="1:2">
      <c r="A199" s="5" t="s">
        <v>5953</v>
      </c>
      <c r="B199" s="1" t="s">
        <v>5954</v>
      </c>
    </row>
    <row r="200" spans="1:2">
      <c r="A200" s="5" t="s">
        <v>5955</v>
      </c>
      <c r="B200" s="1" t="s">
        <v>5956</v>
      </c>
    </row>
    <row r="201" spans="1:2">
      <c r="A201" s="5" t="s">
        <v>5957</v>
      </c>
      <c r="B201" s="1" t="s">
        <v>5958</v>
      </c>
    </row>
    <row r="202" spans="1:2">
      <c r="A202" s="5" t="s">
        <v>5959</v>
      </c>
      <c r="B202" s="1" t="s">
        <v>5960</v>
      </c>
    </row>
    <row r="203" spans="1:2">
      <c r="A203" s="5" t="s">
        <v>5961</v>
      </c>
      <c r="B203" s="1" t="s">
        <v>5962</v>
      </c>
    </row>
    <row r="204" spans="1:2">
      <c r="A204" s="5" t="s">
        <v>5963</v>
      </c>
      <c r="B204" s="1" t="s">
        <v>5964</v>
      </c>
    </row>
    <row r="205" spans="1:2">
      <c r="A205" s="5" t="s">
        <v>5965</v>
      </c>
      <c r="B205" s="1" t="s">
        <v>5966</v>
      </c>
    </row>
    <row r="206" spans="1:2">
      <c r="A206" s="5" t="s">
        <v>5967</v>
      </c>
      <c r="B206" s="1" t="s">
        <v>5968</v>
      </c>
    </row>
    <row r="207" spans="1:2">
      <c r="A207" s="5" t="s">
        <v>5969</v>
      </c>
      <c r="B207" s="1" t="s">
        <v>5970</v>
      </c>
    </row>
    <row r="208" spans="1:2">
      <c r="A208" s="5" t="s">
        <v>5971</v>
      </c>
      <c r="B208" s="1" t="s">
        <v>5972</v>
      </c>
    </row>
    <row r="209" spans="1:2">
      <c r="A209" s="5" t="s">
        <v>5973</v>
      </c>
      <c r="B209" s="1" t="s">
        <v>5974</v>
      </c>
    </row>
    <row r="210" spans="1:2">
      <c r="A210" s="5" t="s">
        <v>5975</v>
      </c>
      <c r="B210" s="1" t="s">
        <v>5976</v>
      </c>
    </row>
    <row r="211" spans="1:2">
      <c r="A211" s="5" t="s">
        <v>5977</v>
      </c>
      <c r="B211" s="1" t="s">
        <v>5978</v>
      </c>
    </row>
    <row r="212" spans="1:2">
      <c r="A212" s="5" t="s">
        <v>5979</v>
      </c>
      <c r="B212" s="1" t="s">
        <v>5980</v>
      </c>
    </row>
    <row r="213" spans="1:2">
      <c r="A213" s="5" t="s">
        <v>5981</v>
      </c>
      <c r="B213" s="1" t="s">
        <v>5982</v>
      </c>
    </row>
    <row r="214" spans="1:2">
      <c r="A214" s="5" t="s">
        <v>5983</v>
      </c>
      <c r="B214" s="1" t="s">
        <v>5984</v>
      </c>
    </row>
    <row r="215" spans="1:2">
      <c r="A215" s="5" t="s">
        <v>5985</v>
      </c>
      <c r="B215" s="1" t="s">
        <v>5986</v>
      </c>
    </row>
    <row r="216" spans="1:2">
      <c r="A216" s="5" t="s">
        <v>5987</v>
      </c>
      <c r="B216" s="1" t="s">
        <v>5988</v>
      </c>
    </row>
    <row r="217" spans="1:2">
      <c r="A217" s="5" t="s">
        <v>5989</v>
      </c>
      <c r="B217" s="1" t="s">
        <v>5990</v>
      </c>
    </row>
    <row r="218" spans="1:2">
      <c r="A218" s="5" t="s">
        <v>5991</v>
      </c>
      <c r="B218" s="1" t="s">
        <v>5992</v>
      </c>
    </row>
    <row r="219" spans="1:2">
      <c r="A219" s="5" t="s">
        <v>5993</v>
      </c>
      <c r="B219" s="1" t="s">
        <v>5994</v>
      </c>
    </row>
    <row r="220" spans="1:2">
      <c r="A220" s="5" t="s">
        <v>5995</v>
      </c>
      <c r="B220" s="1" t="s">
        <v>5996</v>
      </c>
    </row>
    <row r="221" spans="1:2">
      <c r="A221" s="5" t="s">
        <v>5997</v>
      </c>
      <c r="B221" s="1" t="s">
        <v>5998</v>
      </c>
    </row>
    <row r="222" spans="1:2">
      <c r="A222" s="5" t="s">
        <v>5999</v>
      </c>
      <c r="B222" s="1" t="s">
        <v>6000</v>
      </c>
    </row>
    <row r="223" spans="1:2">
      <c r="A223" s="5" t="s">
        <v>6001</v>
      </c>
      <c r="B223" s="1" t="s">
        <v>6002</v>
      </c>
    </row>
    <row r="224" spans="1:2">
      <c r="A224" s="5" t="s">
        <v>6003</v>
      </c>
      <c r="B224" s="1" t="s">
        <v>6004</v>
      </c>
    </row>
    <row r="225" spans="1:2">
      <c r="A225" s="5" t="s">
        <v>6005</v>
      </c>
      <c r="B225" s="1" t="s">
        <v>6006</v>
      </c>
    </row>
    <row r="226" spans="1:2">
      <c r="A226" s="5" t="s">
        <v>6007</v>
      </c>
      <c r="B226" s="1" t="s">
        <v>6008</v>
      </c>
    </row>
    <row r="227" spans="1:2">
      <c r="A227" s="5" t="s">
        <v>6009</v>
      </c>
      <c r="B227" s="1" t="s">
        <v>6010</v>
      </c>
    </row>
    <row r="228" spans="1:2">
      <c r="A228" s="5" t="s">
        <v>6011</v>
      </c>
      <c r="B228" s="1" t="s">
        <v>6012</v>
      </c>
    </row>
    <row r="229" spans="1:2">
      <c r="A229" s="5" t="s">
        <v>6013</v>
      </c>
      <c r="B229" s="1" t="s">
        <v>6014</v>
      </c>
    </row>
    <row r="230" spans="1:2">
      <c r="A230" s="5" t="s">
        <v>6015</v>
      </c>
      <c r="B230" s="1" t="s">
        <v>6016</v>
      </c>
    </row>
    <row r="231" spans="1:2">
      <c r="A231" s="5" t="s">
        <v>6017</v>
      </c>
      <c r="B231" s="1" t="s">
        <v>6018</v>
      </c>
    </row>
    <row r="232" spans="1:2">
      <c r="A232" s="5" t="s">
        <v>6019</v>
      </c>
      <c r="B232" s="1" t="s">
        <v>6020</v>
      </c>
    </row>
    <row r="233" spans="1:2">
      <c r="A233" s="5" t="s">
        <v>6021</v>
      </c>
      <c r="B233" s="1" t="s">
        <v>6022</v>
      </c>
    </row>
    <row r="234" spans="1:2">
      <c r="A234" s="5" t="s">
        <v>6023</v>
      </c>
      <c r="B234" s="1" t="s">
        <v>6024</v>
      </c>
    </row>
    <row r="235" spans="1:2">
      <c r="A235" s="5" t="s">
        <v>6025</v>
      </c>
      <c r="B235" s="1" t="s">
        <v>6026</v>
      </c>
    </row>
    <row r="236" spans="1:2">
      <c r="A236" s="5" t="s">
        <v>6027</v>
      </c>
      <c r="B236" s="1" t="s">
        <v>6028</v>
      </c>
    </row>
    <row r="237" spans="1:2">
      <c r="A237" s="5" t="s">
        <v>6029</v>
      </c>
      <c r="B237" s="1" t="s">
        <v>6030</v>
      </c>
    </row>
    <row r="238" spans="1:2">
      <c r="A238" s="5" t="s">
        <v>6031</v>
      </c>
      <c r="B238" s="1" t="s">
        <v>6032</v>
      </c>
    </row>
    <row r="239" spans="1:2">
      <c r="A239" s="5" t="s">
        <v>6033</v>
      </c>
      <c r="B239" s="1" t="s">
        <v>6034</v>
      </c>
    </row>
    <row r="240" spans="1:2">
      <c r="A240" s="5" t="s">
        <v>6035</v>
      </c>
      <c r="B240" s="1" t="s">
        <v>6036</v>
      </c>
    </row>
    <row r="241" spans="1:2">
      <c r="A241" s="5" t="s">
        <v>6037</v>
      </c>
      <c r="B241" s="1" t="s">
        <v>6038</v>
      </c>
    </row>
    <row r="242" spans="1:2">
      <c r="A242" s="5" t="s">
        <v>6039</v>
      </c>
      <c r="B242" s="1" t="s">
        <v>6040</v>
      </c>
    </row>
    <row r="243" spans="1:2">
      <c r="A243" s="5" t="s">
        <v>6041</v>
      </c>
      <c r="B243" s="1" t="s">
        <v>6042</v>
      </c>
    </row>
    <row r="244" spans="1:2">
      <c r="A244" s="5" t="s">
        <v>6043</v>
      </c>
      <c r="B244" s="1" t="s">
        <v>6044</v>
      </c>
    </row>
    <row r="245" spans="1:2">
      <c r="A245" s="5" t="s">
        <v>6045</v>
      </c>
      <c r="B245" s="1" t="s">
        <v>6046</v>
      </c>
    </row>
    <row r="246" spans="1:2">
      <c r="A246" s="5" t="s">
        <v>6047</v>
      </c>
      <c r="B246" s="1" t="s">
        <v>6048</v>
      </c>
    </row>
    <row r="247" spans="1:2">
      <c r="A247" s="5" t="s">
        <v>6049</v>
      </c>
      <c r="B247" s="1" t="s">
        <v>6050</v>
      </c>
    </row>
    <row r="248" spans="1:2">
      <c r="A248" s="5" t="s">
        <v>6051</v>
      </c>
      <c r="B248" s="1" t="s">
        <v>6052</v>
      </c>
    </row>
    <row r="249" spans="1:2">
      <c r="A249" s="5" t="s">
        <v>6053</v>
      </c>
      <c r="B249" s="1" t="s">
        <v>6054</v>
      </c>
    </row>
    <row r="250" spans="1:2">
      <c r="A250" s="5" t="s">
        <v>6055</v>
      </c>
      <c r="B250" s="1" t="s">
        <v>6056</v>
      </c>
    </row>
    <row r="251" spans="1:2">
      <c r="A251" s="5" t="s">
        <v>6057</v>
      </c>
      <c r="B251" s="1" t="s">
        <v>6058</v>
      </c>
    </row>
    <row r="252" spans="1:2">
      <c r="A252" s="5" t="s">
        <v>6059</v>
      </c>
      <c r="B252" s="1" t="s">
        <v>6060</v>
      </c>
    </row>
    <row r="253" spans="1:2">
      <c r="A253" s="5" t="s">
        <v>6061</v>
      </c>
      <c r="B253" s="1" t="s">
        <v>6062</v>
      </c>
    </row>
    <row r="254" spans="1:2">
      <c r="A254" s="5" t="s">
        <v>6063</v>
      </c>
      <c r="B254" s="1" t="s">
        <v>6064</v>
      </c>
    </row>
    <row r="255" spans="1:2">
      <c r="A255" s="5" t="s">
        <v>6065</v>
      </c>
      <c r="B255" s="1" t="s">
        <v>6066</v>
      </c>
    </row>
    <row r="256" spans="1:2">
      <c r="A256" s="5" t="s">
        <v>6067</v>
      </c>
      <c r="B256" s="1" t="s">
        <v>6068</v>
      </c>
    </row>
    <row r="257" spans="1:2">
      <c r="A257" s="5" t="s">
        <v>6069</v>
      </c>
      <c r="B257" s="1" t="s">
        <v>6070</v>
      </c>
    </row>
    <row r="258" spans="1:2">
      <c r="A258" s="5" t="s">
        <v>6071</v>
      </c>
      <c r="B258" s="1" t="s">
        <v>6072</v>
      </c>
    </row>
    <row r="259" spans="1:2">
      <c r="A259" s="5" t="s">
        <v>6073</v>
      </c>
      <c r="B259" s="1" t="s">
        <v>6074</v>
      </c>
    </row>
    <row r="260" spans="1:2">
      <c r="A260" s="5" t="s">
        <v>6075</v>
      </c>
      <c r="B260" s="1" t="s">
        <v>6076</v>
      </c>
    </row>
    <row r="261" spans="1:2">
      <c r="A261" s="5" t="s">
        <v>6077</v>
      </c>
      <c r="B261" s="1" t="s">
        <v>6078</v>
      </c>
    </row>
    <row r="262" spans="1:2">
      <c r="A262" s="5" t="s">
        <v>6079</v>
      </c>
      <c r="B262" s="1" t="s">
        <v>6080</v>
      </c>
    </row>
    <row r="263" spans="1:2">
      <c r="A263" s="5" t="s">
        <v>6081</v>
      </c>
      <c r="B263" s="1" t="s">
        <v>6082</v>
      </c>
    </row>
    <row r="264" spans="1:2">
      <c r="A264" s="5" t="s">
        <v>6083</v>
      </c>
      <c r="B264" s="1" t="s">
        <v>6084</v>
      </c>
    </row>
    <row r="265" spans="1:2">
      <c r="A265" s="5" t="s">
        <v>6085</v>
      </c>
      <c r="B265" s="1" t="s">
        <v>6086</v>
      </c>
    </row>
    <row r="266" spans="1:2">
      <c r="A266" s="5" t="s">
        <v>6087</v>
      </c>
      <c r="B266" s="1" t="s">
        <v>6088</v>
      </c>
    </row>
    <row r="267" spans="1:2">
      <c r="A267" s="5" t="s">
        <v>6089</v>
      </c>
      <c r="B267" s="1" t="s">
        <v>6090</v>
      </c>
    </row>
    <row r="268" spans="1:2">
      <c r="A268" s="5" t="s">
        <v>6091</v>
      </c>
      <c r="B268" s="1" t="s">
        <v>6092</v>
      </c>
    </row>
    <row r="269" spans="1:2">
      <c r="A269" s="5" t="s">
        <v>6093</v>
      </c>
      <c r="B269" s="1" t="s">
        <v>6094</v>
      </c>
    </row>
    <row r="270" spans="1:2">
      <c r="A270" s="5" t="s">
        <v>6095</v>
      </c>
      <c r="B270" s="1" t="s">
        <v>6096</v>
      </c>
    </row>
    <row r="271" spans="1:2">
      <c r="A271" s="5" t="s">
        <v>6097</v>
      </c>
      <c r="B271" s="1" t="s">
        <v>6098</v>
      </c>
    </row>
    <row r="272" spans="1:2">
      <c r="A272" s="5" t="s">
        <v>6099</v>
      </c>
      <c r="B272" s="1" t="s">
        <v>6100</v>
      </c>
    </row>
    <row r="273" spans="1:2">
      <c r="A273" s="5" t="s">
        <v>6101</v>
      </c>
      <c r="B273" s="1" t="s">
        <v>6102</v>
      </c>
    </row>
    <row r="274" spans="1:2">
      <c r="A274" s="5" t="s">
        <v>6103</v>
      </c>
      <c r="B274" s="1" t="s">
        <v>6104</v>
      </c>
    </row>
    <row r="275" spans="1:2">
      <c r="A275" s="5" t="s">
        <v>6105</v>
      </c>
      <c r="B275" s="1" t="s">
        <v>6106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E3AB-33C9-46B5-A9C8-3E1C9C9A0618}">
  <dimension ref="A1:C95"/>
  <sheetViews>
    <sheetView workbookViewId="0"/>
  </sheetViews>
  <sheetFormatPr defaultColWidth="9.140625" defaultRowHeight="14.25"/>
  <cols>
    <col min="1" max="1" width="27.85546875" style="5" customWidth="1"/>
    <col min="2" max="2" width="46.7109375" style="5" customWidth="1"/>
    <col min="3" max="3" width="90.7109375" style="5" customWidth="1"/>
    <col min="4" max="16384" width="9.140625" style="5"/>
  </cols>
  <sheetData>
    <row r="1" spans="1:3" ht="15.75">
      <c r="A1" s="2" t="s">
        <v>7</v>
      </c>
    </row>
    <row r="3" spans="1:3" ht="15">
      <c r="A3" s="32" t="s">
        <v>6107</v>
      </c>
      <c r="B3" s="32" t="s">
        <v>6108</v>
      </c>
      <c r="C3" s="32" t="s">
        <v>6109</v>
      </c>
    </row>
    <row r="4" spans="1:3">
      <c r="A4" s="5" t="s">
        <v>6110</v>
      </c>
      <c r="B4" s="5" t="s">
        <v>6111</v>
      </c>
      <c r="C4" s="5" t="s">
        <v>6112</v>
      </c>
    </row>
    <row r="5" spans="1:3">
      <c r="A5" s="5" t="s">
        <v>6113</v>
      </c>
      <c r="B5" s="5" t="s">
        <v>6111</v>
      </c>
      <c r="C5" s="5" t="s">
        <v>6114</v>
      </c>
    </row>
    <row r="6" spans="1:3">
      <c r="A6" s="5" t="s">
        <v>6115</v>
      </c>
      <c r="B6" s="5" t="s">
        <v>6111</v>
      </c>
      <c r="C6" s="5" t="s">
        <v>6116</v>
      </c>
    </row>
    <row r="7" spans="1:3">
      <c r="A7" s="9" t="s">
        <v>6117</v>
      </c>
      <c r="B7" s="5" t="s">
        <v>6118</v>
      </c>
      <c r="C7" s="9" t="s">
        <v>6119</v>
      </c>
    </row>
    <row r="8" spans="1:3">
      <c r="A8" s="9" t="s">
        <v>6120</v>
      </c>
      <c r="B8" s="5" t="s">
        <v>6118</v>
      </c>
      <c r="C8" s="9" t="s">
        <v>6121</v>
      </c>
    </row>
    <row r="9" spans="1:3">
      <c r="A9" s="5" t="s">
        <v>6122</v>
      </c>
      <c r="B9" s="5" t="s">
        <v>6118</v>
      </c>
      <c r="C9" s="5" t="s">
        <v>6123</v>
      </c>
    </row>
    <row r="10" spans="1:3">
      <c r="A10" s="5" t="s">
        <v>6124</v>
      </c>
      <c r="B10" s="5" t="s">
        <v>6118</v>
      </c>
      <c r="C10" s="5" t="s">
        <v>6125</v>
      </c>
    </row>
    <row r="11" spans="1:3">
      <c r="A11" s="5" t="s">
        <v>6126</v>
      </c>
      <c r="B11" s="5" t="s">
        <v>6127</v>
      </c>
      <c r="C11" s="5" t="s">
        <v>6128</v>
      </c>
    </row>
    <row r="12" spans="1:3">
      <c r="A12" s="5" t="s">
        <v>6129</v>
      </c>
      <c r="B12" s="5" t="s">
        <v>6127</v>
      </c>
      <c r="C12" s="5" t="s">
        <v>6130</v>
      </c>
    </row>
    <row r="13" spans="1:3">
      <c r="A13" s="5" t="s">
        <v>6131</v>
      </c>
      <c r="B13" s="5" t="s">
        <v>6132</v>
      </c>
      <c r="C13" s="5" t="s">
        <v>6133</v>
      </c>
    </row>
    <row r="14" spans="1:3">
      <c r="A14" s="5" t="s">
        <v>6134</v>
      </c>
      <c r="B14" s="5" t="s">
        <v>6127</v>
      </c>
      <c r="C14" s="5" t="s">
        <v>6135</v>
      </c>
    </row>
    <row r="15" spans="1:3">
      <c r="A15" s="5" t="s">
        <v>6136</v>
      </c>
      <c r="B15" s="5" t="s">
        <v>6127</v>
      </c>
      <c r="C15" s="5" t="s">
        <v>6137</v>
      </c>
    </row>
    <row r="16" spans="1:3">
      <c r="A16" s="5" t="s">
        <v>6138</v>
      </c>
      <c r="B16" s="5" t="s">
        <v>6127</v>
      </c>
      <c r="C16" s="5" t="s">
        <v>6139</v>
      </c>
    </row>
    <row r="17" spans="1:3">
      <c r="A17" s="5" t="s">
        <v>6140</v>
      </c>
      <c r="B17" s="5" t="s">
        <v>6127</v>
      </c>
      <c r="C17" s="5" t="s">
        <v>6141</v>
      </c>
    </row>
    <row r="18" spans="1:3">
      <c r="A18" s="5" t="s">
        <v>6142</v>
      </c>
      <c r="B18" s="5" t="s">
        <v>6132</v>
      </c>
      <c r="C18" s="5" t="s">
        <v>6143</v>
      </c>
    </row>
    <row r="19" spans="1:3">
      <c r="A19" s="5" t="s">
        <v>6144</v>
      </c>
      <c r="B19" s="5" t="s">
        <v>6132</v>
      </c>
      <c r="C19" s="5" t="s">
        <v>6145</v>
      </c>
    </row>
    <row r="20" spans="1:3">
      <c r="A20" s="5" t="s">
        <v>6146</v>
      </c>
      <c r="B20" s="5" t="s">
        <v>6132</v>
      </c>
      <c r="C20" s="5" t="s">
        <v>6147</v>
      </c>
    </row>
    <row r="21" spans="1:3">
      <c r="A21" s="5" t="s">
        <v>6148</v>
      </c>
      <c r="B21" s="5" t="s">
        <v>6118</v>
      </c>
      <c r="C21" s="5" t="s">
        <v>6149</v>
      </c>
    </row>
    <row r="22" spans="1:3">
      <c r="A22" s="5" t="s">
        <v>6150</v>
      </c>
      <c r="B22" s="5" t="s">
        <v>6118</v>
      </c>
      <c r="C22" s="5" t="s">
        <v>6151</v>
      </c>
    </row>
    <row r="23" spans="1:3">
      <c r="A23" s="5" t="s">
        <v>6152</v>
      </c>
      <c r="B23" s="5" t="s">
        <v>6118</v>
      </c>
      <c r="C23" s="5" t="s">
        <v>6153</v>
      </c>
    </row>
    <row r="24" spans="1:3">
      <c r="A24" s="5" t="s">
        <v>6154</v>
      </c>
      <c r="B24" s="5" t="s">
        <v>6118</v>
      </c>
      <c r="C24" s="5" t="s">
        <v>6155</v>
      </c>
    </row>
    <row r="25" spans="1:3">
      <c r="A25" s="5" t="s">
        <v>6156</v>
      </c>
      <c r="B25" s="5" t="s">
        <v>6157</v>
      </c>
      <c r="C25" s="5" t="s">
        <v>6158</v>
      </c>
    </row>
    <row r="26" spans="1:3">
      <c r="A26" s="5" t="s">
        <v>6156</v>
      </c>
      <c r="B26" s="5" t="s">
        <v>6157</v>
      </c>
      <c r="C26" s="5" t="s">
        <v>6158</v>
      </c>
    </row>
    <row r="27" spans="1:3">
      <c r="A27" s="5" t="s">
        <v>6159</v>
      </c>
      <c r="B27" s="5" t="s">
        <v>6157</v>
      </c>
      <c r="C27" s="5" t="s">
        <v>6160</v>
      </c>
    </row>
    <row r="28" spans="1:3">
      <c r="A28" s="5" t="s">
        <v>6159</v>
      </c>
      <c r="B28" s="5" t="s">
        <v>6157</v>
      </c>
      <c r="C28" s="5" t="s">
        <v>6160</v>
      </c>
    </row>
    <row r="29" spans="1:3">
      <c r="A29" s="5" t="s">
        <v>6161</v>
      </c>
      <c r="B29" s="5" t="s">
        <v>6157</v>
      </c>
      <c r="C29" s="5" t="s">
        <v>6162</v>
      </c>
    </row>
    <row r="30" spans="1:3">
      <c r="A30" s="5" t="s">
        <v>6161</v>
      </c>
      <c r="B30" s="5" t="s">
        <v>6157</v>
      </c>
      <c r="C30" s="5" t="s">
        <v>6162</v>
      </c>
    </row>
    <row r="31" spans="1:3">
      <c r="A31" s="5" t="s">
        <v>6163</v>
      </c>
      <c r="B31" s="5" t="s">
        <v>6157</v>
      </c>
      <c r="C31" s="5" t="s">
        <v>6164</v>
      </c>
    </row>
    <row r="32" spans="1:3">
      <c r="A32" s="5" t="s">
        <v>6163</v>
      </c>
      <c r="B32" s="5" t="s">
        <v>6157</v>
      </c>
      <c r="C32" s="5" t="s">
        <v>6164</v>
      </c>
    </row>
    <row r="33" spans="1:3">
      <c r="A33" s="5" t="s">
        <v>6165</v>
      </c>
      <c r="B33" s="5" t="s">
        <v>6166</v>
      </c>
      <c r="C33" s="5" t="s">
        <v>6167</v>
      </c>
    </row>
    <row r="34" spans="1:3">
      <c r="A34" s="5" t="s">
        <v>6168</v>
      </c>
      <c r="B34" s="5" t="s">
        <v>6166</v>
      </c>
      <c r="C34" s="5" t="s">
        <v>6169</v>
      </c>
    </row>
    <row r="35" spans="1:3">
      <c r="A35" s="5" t="s">
        <v>6170</v>
      </c>
      <c r="B35" s="5" t="s">
        <v>6166</v>
      </c>
      <c r="C35" s="5" t="s">
        <v>6171</v>
      </c>
    </row>
    <row r="36" spans="1:3">
      <c r="A36" s="5" t="s">
        <v>6172</v>
      </c>
      <c r="B36" s="5" t="s">
        <v>6166</v>
      </c>
      <c r="C36" s="5" t="s">
        <v>6173</v>
      </c>
    </row>
    <row r="37" spans="1:3">
      <c r="A37" s="9" t="s">
        <v>6174</v>
      </c>
      <c r="B37" s="5" t="s">
        <v>6118</v>
      </c>
      <c r="C37" s="9" t="s">
        <v>6175</v>
      </c>
    </row>
    <row r="38" spans="1:3">
      <c r="A38" s="9" t="s">
        <v>6176</v>
      </c>
      <c r="B38" s="5" t="s">
        <v>6118</v>
      </c>
      <c r="C38" s="9" t="s">
        <v>6177</v>
      </c>
    </row>
    <row r="39" spans="1:3">
      <c r="A39" s="9" t="s">
        <v>6178</v>
      </c>
      <c r="B39" s="5" t="s">
        <v>6118</v>
      </c>
      <c r="C39" s="9" t="s">
        <v>6179</v>
      </c>
    </row>
    <row r="40" spans="1:3">
      <c r="A40" s="9" t="s">
        <v>6180</v>
      </c>
      <c r="B40" s="5" t="s">
        <v>6118</v>
      </c>
      <c r="C40" s="9" t="s">
        <v>6181</v>
      </c>
    </row>
    <row r="41" spans="1:3">
      <c r="A41" s="9" t="s">
        <v>6182</v>
      </c>
      <c r="B41" s="5" t="s">
        <v>6118</v>
      </c>
      <c r="C41" s="9" t="s">
        <v>6183</v>
      </c>
    </row>
    <row r="42" spans="1:3">
      <c r="A42" s="9" t="s">
        <v>6184</v>
      </c>
      <c r="B42" s="5" t="s">
        <v>6118</v>
      </c>
      <c r="C42" s="9" t="s">
        <v>6185</v>
      </c>
    </row>
    <row r="43" spans="1:3">
      <c r="A43" s="9" t="s">
        <v>6186</v>
      </c>
      <c r="B43" s="5" t="s">
        <v>6118</v>
      </c>
      <c r="C43" s="9" t="s">
        <v>6187</v>
      </c>
    </row>
    <row r="44" spans="1:3">
      <c r="A44" s="9" t="s">
        <v>6188</v>
      </c>
      <c r="B44" s="5" t="s">
        <v>6118</v>
      </c>
      <c r="C44" s="9" t="s">
        <v>6189</v>
      </c>
    </row>
    <row r="45" spans="1:3">
      <c r="A45" s="9" t="s">
        <v>6190</v>
      </c>
      <c r="B45" s="5" t="s">
        <v>6118</v>
      </c>
      <c r="C45" s="9" t="s">
        <v>6191</v>
      </c>
    </row>
    <row r="46" spans="1:3">
      <c r="A46" s="9" t="s">
        <v>6192</v>
      </c>
      <c r="B46" s="5" t="s">
        <v>6118</v>
      </c>
      <c r="C46" s="9" t="s">
        <v>6193</v>
      </c>
    </row>
    <row r="47" spans="1:3">
      <c r="A47" s="9" t="s">
        <v>6194</v>
      </c>
      <c r="B47" s="5" t="s">
        <v>6118</v>
      </c>
      <c r="C47" s="9" t="s">
        <v>6195</v>
      </c>
    </row>
    <row r="48" spans="1:3">
      <c r="A48" s="9" t="s">
        <v>6196</v>
      </c>
      <c r="B48" s="5" t="s">
        <v>6118</v>
      </c>
      <c r="C48" s="9" t="s">
        <v>6197</v>
      </c>
    </row>
    <row r="49" spans="1:3">
      <c r="A49" s="9" t="s">
        <v>6198</v>
      </c>
      <c r="B49" s="5" t="s">
        <v>6118</v>
      </c>
      <c r="C49" s="9" t="s">
        <v>6199</v>
      </c>
    </row>
    <row r="50" spans="1:3">
      <c r="A50" s="9" t="s">
        <v>6200</v>
      </c>
      <c r="B50" s="5" t="s">
        <v>6118</v>
      </c>
      <c r="C50" s="9" t="s">
        <v>6201</v>
      </c>
    </row>
    <row r="51" spans="1:3">
      <c r="A51" s="9" t="s">
        <v>6202</v>
      </c>
      <c r="B51" s="5" t="s">
        <v>6118</v>
      </c>
      <c r="C51" s="9" t="s">
        <v>6203</v>
      </c>
    </row>
    <row r="52" spans="1:3">
      <c r="A52" s="9" t="s">
        <v>6204</v>
      </c>
      <c r="B52" s="5" t="s">
        <v>6118</v>
      </c>
      <c r="C52" s="9" t="s">
        <v>6205</v>
      </c>
    </row>
    <row r="53" spans="1:3">
      <c r="A53" s="9" t="s">
        <v>6206</v>
      </c>
      <c r="B53" s="5" t="s">
        <v>6118</v>
      </c>
      <c r="C53" s="9" t="s">
        <v>6207</v>
      </c>
    </row>
    <row r="54" spans="1:3">
      <c r="A54" s="5" t="s">
        <v>6208</v>
      </c>
      <c r="B54" s="5" t="s">
        <v>6118</v>
      </c>
      <c r="C54" s="5" t="s">
        <v>6209</v>
      </c>
    </row>
    <row r="55" spans="1:3">
      <c r="A55" s="5" t="s">
        <v>6210</v>
      </c>
      <c r="B55" s="5" t="s">
        <v>6118</v>
      </c>
      <c r="C55" s="5" t="s">
        <v>6211</v>
      </c>
    </row>
    <row r="56" spans="1:3">
      <c r="A56" s="5" t="s">
        <v>6212</v>
      </c>
      <c r="B56" s="5" t="s">
        <v>6213</v>
      </c>
      <c r="C56" s="5" t="s">
        <v>6214</v>
      </c>
    </row>
    <row r="57" spans="1:3">
      <c r="A57" s="5" t="s">
        <v>6215</v>
      </c>
      <c r="B57" s="5" t="s">
        <v>6213</v>
      </c>
      <c r="C57" s="5" t="s">
        <v>6216</v>
      </c>
    </row>
    <row r="58" spans="1:3">
      <c r="A58" s="5" t="s">
        <v>6217</v>
      </c>
      <c r="B58" s="5" t="s">
        <v>6213</v>
      </c>
      <c r="C58" s="5" t="s">
        <v>6218</v>
      </c>
    </row>
    <row r="59" spans="1:3">
      <c r="A59" s="5" t="s">
        <v>6219</v>
      </c>
      <c r="B59" s="5" t="s">
        <v>6213</v>
      </c>
      <c r="C59" s="5" t="s">
        <v>6220</v>
      </c>
    </row>
    <row r="60" spans="1:3">
      <c r="A60" s="5" t="s">
        <v>6221</v>
      </c>
      <c r="B60" s="5" t="s">
        <v>6213</v>
      </c>
      <c r="C60" s="5" t="s">
        <v>6222</v>
      </c>
    </row>
    <row r="61" spans="1:3">
      <c r="A61" s="5" t="s">
        <v>6223</v>
      </c>
      <c r="B61" s="5" t="s">
        <v>6213</v>
      </c>
      <c r="C61" s="5" t="s">
        <v>6224</v>
      </c>
    </row>
    <row r="62" spans="1:3">
      <c r="A62" s="5" t="s">
        <v>6225</v>
      </c>
      <c r="B62" s="5" t="s">
        <v>6111</v>
      </c>
      <c r="C62" s="5" t="s">
        <v>6226</v>
      </c>
    </row>
    <row r="63" spans="1:3">
      <c r="A63" s="5" t="s">
        <v>6227</v>
      </c>
      <c r="B63" s="5" t="s">
        <v>6111</v>
      </c>
      <c r="C63" s="5" t="s">
        <v>6228</v>
      </c>
    </row>
    <row r="64" spans="1:3">
      <c r="A64" s="5" t="s">
        <v>6229</v>
      </c>
      <c r="B64" s="5" t="s">
        <v>6230</v>
      </c>
      <c r="C64" s="5" t="s">
        <v>6133</v>
      </c>
    </row>
    <row r="65" spans="1:3">
      <c r="A65" s="5" t="s">
        <v>6231</v>
      </c>
      <c r="B65" s="5" t="s">
        <v>6111</v>
      </c>
      <c r="C65" s="5" t="s">
        <v>6232</v>
      </c>
    </row>
    <row r="66" spans="1:3">
      <c r="A66" s="5" t="s">
        <v>6233</v>
      </c>
      <c r="B66" s="5" t="s">
        <v>6111</v>
      </c>
      <c r="C66" s="5" t="s">
        <v>6234</v>
      </c>
    </row>
    <row r="67" spans="1:3">
      <c r="A67" s="5" t="s">
        <v>6235</v>
      </c>
      <c r="B67" s="5" t="s">
        <v>6230</v>
      </c>
      <c r="C67" s="5" t="s">
        <v>6236</v>
      </c>
    </row>
    <row r="68" spans="1:3">
      <c r="A68" s="5" t="s">
        <v>6237</v>
      </c>
      <c r="B68" s="5" t="s">
        <v>6230</v>
      </c>
      <c r="C68" s="5" t="s">
        <v>6145</v>
      </c>
    </row>
    <row r="69" spans="1:3">
      <c r="A69" s="5" t="s">
        <v>6238</v>
      </c>
      <c r="B69" s="5" t="s">
        <v>6230</v>
      </c>
      <c r="C69" s="5" t="s">
        <v>6239</v>
      </c>
    </row>
    <row r="70" spans="1:3">
      <c r="A70" s="5" t="s">
        <v>6240</v>
      </c>
      <c r="B70" s="5" t="s">
        <v>6230</v>
      </c>
      <c r="C70" s="5" t="s">
        <v>6241</v>
      </c>
    </row>
    <row r="71" spans="1:3">
      <c r="A71" s="5" t="s">
        <v>6242</v>
      </c>
      <c r="B71" s="5" t="s">
        <v>6230</v>
      </c>
      <c r="C71" s="5" t="s">
        <v>6243</v>
      </c>
    </row>
    <row r="72" spans="1:3">
      <c r="A72" s="5" t="s">
        <v>6244</v>
      </c>
      <c r="B72" s="5" t="s">
        <v>6230</v>
      </c>
      <c r="C72" s="5" t="s">
        <v>6245</v>
      </c>
    </row>
    <row r="73" spans="1:3">
      <c r="A73" s="5" t="s">
        <v>6246</v>
      </c>
      <c r="B73" s="5" t="s">
        <v>6230</v>
      </c>
      <c r="C73" s="5" t="s">
        <v>6247</v>
      </c>
    </row>
    <row r="74" spans="1:3">
      <c r="A74" s="5" t="s">
        <v>6248</v>
      </c>
      <c r="B74" s="5" t="s">
        <v>6111</v>
      </c>
      <c r="C74" s="5" t="s">
        <v>6249</v>
      </c>
    </row>
    <row r="75" spans="1:3" ht="28.5">
      <c r="A75" s="5" t="s">
        <v>6250</v>
      </c>
      <c r="B75" s="5" t="s">
        <v>6213</v>
      </c>
      <c r="C75" s="10" t="s">
        <v>6251</v>
      </c>
    </row>
    <row r="76" spans="1:3" ht="28.5">
      <c r="A76" s="5" t="s">
        <v>6252</v>
      </c>
      <c r="B76" s="5" t="s">
        <v>6213</v>
      </c>
      <c r="C76" s="10" t="s">
        <v>6253</v>
      </c>
    </row>
    <row r="77" spans="1:3">
      <c r="A77" s="5" t="s">
        <v>6254</v>
      </c>
      <c r="B77" s="5" t="s">
        <v>6255</v>
      </c>
      <c r="C77" s="5" t="s">
        <v>6256</v>
      </c>
    </row>
    <row r="78" spans="1:3">
      <c r="A78" s="5" t="s">
        <v>6257</v>
      </c>
      <c r="B78" s="5" t="s">
        <v>6255</v>
      </c>
      <c r="C78" s="5" t="s">
        <v>6258</v>
      </c>
    </row>
    <row r="79" spans="1:3">
      <c r="A79" s="5" t="s">
        <v>6259</v>
      </c>
      <c r="B79" s="5" t="s">
        <v>6255</v>
      </c>
      <c r="C79" s="5" t="s">
        <v>6260</v>
      </c>
    </row>
    <row r="80" spans="1:3">
      <c r="A80" s="5" t="s">
        <v>6261</v>
      </c>
      <c r="B80" s="5" t="s">
        <v>6255</v>
      </c>
      <c r="C80" s="5" t="s">
        <v>6262</v>
      </c>
    </row>
    <row r="81" spans="1:3">
      <c r="A81" s="5" t="s">
        <v>6263</v>
      </c>
      <c r="B81" s="5" t="s">
        <v>6111</v>
      </c>
      <c r="C81" s="5" t="s">
        <v>6264</v>
      </c>
    </row>
    <row r="82" spans="1:3">
      <c r="A82" s="5" t="s">
        <v>6265</v>
      </c>
      <c r="B82" s="5" t="s">
        <v>6266</v>
      </c>
      <c r="C82" s="5" t="s">
        <v>6267</v>
      </c>
    </row>
    <row r="83" spans="1:3">
      <c r="A83" s="5" t="s">
        <v>6268</v>
      </c>
      <c r="B83" s="5" t="s">
        <v>6266</v>
      </c>
      <c r="C83" s="5" t="s">
        <v>6269</v>
      </c>
    </row>
    <row r="84" spans="1:3">
      <c r="A84" s="5" t="s">
        <v>6270</v>
      </c>
      <c r="B84" s="5" t="s">
        <v>6266</v>
      </c>
      <c r="C84" s="5" t="s">
        <v>6271</v>
      </c>
    </row>
    <row r="85" spans="1:3">
      <c r="A85" s="5" t="s">
        <v>6272</v>
      </c>
      <c r="B85" s="5" t="s">
        <v>6266</v>
      </c>
      <c r="C85" s="5" t="s">
        <v>6273</v>
      </c>
    </row>
    <row r="86" spans="1:3">
      <c r="A86" s="5" t="s">
        <v>6274</v>
      </c>
      <c r="B86" s="5" t="s">
        <v>6275</v>
      </c>
      <c r="C86" s="5" t="s">
        <v>6276</v>
      </c>
    </row>
    <row r="87" spans="1:3">
      <c r="A87" s="5" t="s">
        <v>6277</v>
      </c>
      <c r="B87" s="5" t="s">
        <v>6278</v>
      </c>
      <c r="C87" s="5" t="s">
        <v>6279</v>
      </c>
    </row>
    <row r="88" spans="1:3">
      <c r="A88" s="5" t="s">
        <v>6280</v>
      </c>
      <c r="B88" s="5" t="s">
        <v>6278</v>
      </c>
      <c r="C88" s="5" t="s">
        <v>6281</v>
      </c>
    </row>
    <row r="89" spans="1:3">
      <c r="A89" s="5" t="s">
        <v>6282</v>
      </c>
      <c r="B89" s="5" t="s">
        <v>6278</v>
      </c>
      <c r="C89" s="5" t="s">
        <v>6283</v>
      </c>
    </row>
    <row r="90" spans="1:3">
      <c r="A90" s="5" t="s">
        <v>6284</v>
      </c>
      <c r="B90" s="5" t="s">
        <v>6278</v>
      </c>
      <c r="C90" s="5" t="s">
        <v>6285</v>
      </c>
    </row>
    <row r="91" spans="1:3">
      <c r="A91" s="5" t="s">
        <v>6286</v>
      </c>
      <c r="B91" s="5" t="s">
        <v>6275</v>
      </c>
      <c r="C91" s="5" t="s">
        <v>6287</v>
      </c>
    </row>
    <row r="92" spans="1:3">
      <c r="A92" s="5" t="s">
        <v>6288</v>
      </c>
      <c r="B92" s="5" t="s">
        <v>6275</v>
      </c>
      <c r="C92" s="5" t="s">
        <v>6289</v>
      </c>
    </row>
    <row r="93" spans="1:3">
      <c r="A93" s="5" t="s">
        <v>6290</v>
      </c>
      <c r="B93" s="5" t="s">
        <v>6275</v>
      </c>
      <c r="C93" s="5" t="s">
        <v>6291</v>
      </c>
    </row>
    <row r="94" spans="1:3">
      <c r="A94" s="5" t="s">
        <v>6292</v>
      </c>
      <c r="B94" s="5" t="s">
        <v>6127</v>
      </c>
      <c r="C94" s="5" t="s">
        <v>6293</v>
      </c>
    </row>
    <row r="95" spans="1:3">
      <c r="A95" s="5" t="s">
        <v>6294</v>
      </c>
      <c r="B95" s="5" t="s">
        <v>6127</v>
      </c>
      <c r="C95" s="5" t="s">
        <v>6295</v>
      </c>
    </row>
  </sheetData>
  <sortState xmlns:xlrd2="http://schemas.microsoft.com/office/spreadsheetml/2017/richdata2" ref="A4:C95">
    <sortCondition ref="A4:A9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3B9524D9E3D84AAB7D43159B64F00B" ma:contentTypeVersion="12" ma:contentTypeDescription="Create a new document." ma:contentTypeScope="" ma:versionID="3ec8e2ed1d321c603674c249e5bddc15">
  <xsd:schema xmlns:xsd="http://www.w3.org/2001/XMLSchema" xmlns:xs="http://www.w3.org/2001/XMLSchema" xmlns:p="http://schemas.microsoft.com/office/2006/metadata/properties" xmlns:ns2="f9f3902a-4433-4377-838d-f7726411cb39" xmlns:ns3="3d95365a-bcd3-4096-ab0e-2a76359b0006" targetNamespace="http://schemas.microsoft.com/office/2006/metadata/properties" ma:root="true" ma:fieldsID="9f76d8b6de5dff7a2df9674036cf42ff" ns2:_="" ns3:_="">
    <xsd:import namespace="f9f3902a-4433-4377-838d-f7726411cb39"/>
    <xsd:import namespace="3d95365a-bcd3-4096-ab0e-2a76359b0006"/>
    <xsd:element name="properties">
      <xsd:complexType>
        <xsd:sequence>
          <xsd:element name="documentManagement">
            <xsd:complexType>
              <xsd:all>
                <xsd:element ref="ns2:SharedWithUsers" minOccurs="0"/>
                <xsd:element ref="ns2:SharedWithDetails" minOccurs="0"/>
                <xsd:element ref="ns3:New_x0020_Document_x0020_Notification"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f3902a-4433-4377-838d-f7726411cb3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95365a-bcd3-4096-ab0e-2a76359b0006" elementFormDefault="qualified">
    <xsd:import namespace="http://schemas.microsoft.com/office/2006/documentManagement/types"/>
    <xsd:import namespace="http://schemas.microsoft.com/office/infopath/2007/PartnerControls"/>
    <xsd:element name="New_x0020_Document_x0020_Notification" ma:index="10" nillable="true" ma:displayName="New Document Notification" ma:internalName="New_x0020_Document_x0020_Notifi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ew_x0020_Document_x0020_Notification xmlns="3d95365a-bcd3-4096-ab0e-2a76359b0006">
      <Url>https://lanzatech.sharepoint.com/sites/Projects/cBioFab/_layouts/15/wrkstat.aspx?List=3d95365a-bcd3-4096-ab0e-2a76359b0006&amp;WorkflowInstanceName=c3d2a380-390e-4cd3-8158-1319c650050b</Url>
      <Description>Notify SynBio Lead</Description>
    </New_x0020_Document_x0020_Notification>
  </documentManagement>
</p:properties>
</file>

<file path=customXml/itemProps1.xml><?xml version="1.0" encoding="utf-8"?>
<ds:datastoreItem xmlns:ds="http://schemas.openxmlformats.org/officeDocument/2006/customXml" ds:itemID="{D4FC4FFC-A604-4C7A-A14C-AC539CE9C7F0}">
  <ds:schemaRefs>
    <ds:schemaRef ds:uri="http://schemas.microsoft.com/sharepoint/v3/contenttype/forms"/>
  </ds:schemaRefs>
</ds:datastoreItem>
</file>

<file path=customXml/itemProps2.xml><?xml version="1.0" encoding="utf-8"?>
<ds:datastoreItem xmlns:ds="http://schemas.openxmlformats.org/officeDocument/2006/customXml" ds:itemID="{48471E05-A3B4-4220-B6C6-72ECF5864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f3902a-4433-4377-838d-f7726411cb39"/>
    <ds:schemaRef ds:uri="3d95365a-bcd3-4096-ab0e-2a76359b00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A9C624-B0C4-45F9-A9E9-304588E0FF4C}">
  <ds:schemaRefs>
    <ds:schemaRef ds:uri="f9f3902a-4433-4377-838d-f7726411cb39"/>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3d95365a-bcd3-4096-ab0e-2a76359b000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vt:lpstr>
      <vt:lpstr>Supp. Tab. 1</vt:lpstr>
      <vt:lpstr>Supp. Tab. 2</vt:lpstr>
      <vt:lpstr>Supp. Tab. 3</vt:lpstr>
      <vt:lpstr>Supp. Tab. 4</vt:lpstr>
      <vt:lpstr>Supp. Tab. 5</vt:lpstr>
      <vt:lpstr>Supp. Tab. 6</vt:lpstr>
      <vt:lpstr>Supp. Tab. 7</vt:lpstr>
      <vt:lpstr>Supp. Tab. 8</vt:lpstr>
      <vt:lpstr>Supp. Tab. 9</vt:lpstr>
      <vt:lpstr>Supp. Tab.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flie006</dc:creator>
  <cp:keywords/>
  <dc:description/>
  <cp:lastModifiedBy>Michael Koepke</cp:lastModifiedBy>
  <cp:revision/>
  <dcterms:created xsi:type="dcterms:W3CDTF">2020-03-26T17:45:45Z</dcterms:created>
  <dcterms:modified xsi:type="dcterms:W3CDTF">2021-11-03T01:02:16Z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0x0101007C3B9524D9E3D84AAB7D43159B64F00B</vt:lpwstr>
  </property>
</Properties>
</file>